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C:\Users\alex\Downloads\"/>
    </mc:Choice>
  </mc:AlternateContent>
  <xr:revisionPtr revIDLastSave="0" documentId="13_ncr:1_{E85D194C-3750-475F-AA55-A8BAEF3C4D3C}" xr6:coauthVersionLast="47" xr6:coauthVersionMax="47" xr10:uidLastSave="{00000000-0000-0000-0000-000000000000}"/>
  <workbookProtection workbookAlgorithmName="SHA-512" workbookHashValue="u0rc5HQJVDI8T7VhZK/GMvollPotAMkUCTcO3K706DbO0Sa9Fa5LFPwrld2yJl4pT8w+jWuiyeZqEWUX05AFVg==" workbookSaltValue="zrmOQsgx1OdkMrAW9XHw2Q==" workbookSpinCount="100000" lockStructure="1"/>
  <bookViews>
    <workbookView xWindow="-120" yWindow="-120" windowWidth="29040" windowHeight="15840" xr2:uid="{00000000-000D-0000-FFFF-FFFF00000000}"/>
  </bookViews>
  <sheets>
    <sheet name="Device Calculator" sheetId="3" r:id="rId1"/>
    <sheet name="Bode Plot" sheetId="16" state="hidden" r:id="rId2"/>
    <sheet name="Pin Detect Programming" sheetId="6" r:id="rId3"/>
    <sheet name="Schematic Checklist" sheetId="10" r:id="rId4"/>
    <sheet name="Layout Checklist" sheetId="11" r:id="rId5"/>
    <sheet name="Extra" sheetId="12" state="hidden" r:id="rId6"/>
    <sheet name="Pin Detect Programming (2)" sheetId="13" state="hidden" r:id="rId7"/>
    <sheet name="COMP_DECODE" sheetId="5" state="hidden" r:id="rId8"/>
    <sheet name="Pinstrap Reverse Lookup" sheetId="9" state="hidden" r:id="rId9"/>
    <sheet name="Compensation References" sheetId="2" state="hidden" r:id="rId10"/>
    <sheet name="Resistor References" sheetId="8" state="hidden" r:id="rId11"/>
    <sheet name="Resistor Selection" sheetId="7" state="hidden" r:id="rId12"/>
    <sheet name="Sheet2" sheetId="14" state="hidden" r:id="rId13"/>
    <sheet name="Concatenation" sheetId="15" state="hidden" r:id="rId14"/>
  </sheets>
  <externalReferences>
    <externalReference r:id="rId15"/>
    <externalReference r:id="rId16"/>
  </externalReferences>
  <definedNames>
    <definedName name="_xlnm._FilterDatabase" localSheetId="4" hidden="1">'Layout Checklist'!$A$1:$R$25</definedName>
    <definedName name="_xlnm._FilterDatabase" localSheetId="3" hidden="1">'Schematic Checklist'!$A$1:$O$60</definedName>
    <definedName name="Cin_cer" localSheetId="1">'Device Calculator'!$E$61</definedName>
    <definedName name="Cin_cer">'Device Calculator'!$E$61</definedName>
    <definedName name="Comp_Code" localSheetId="1">'Device Calculator'!$E$78</definedName>
    <definedName name="Comp_Code">'Device Calculator'!$E$78</definedName>
    <definedName name="Cout_bulk" localSheetId="1">'Device Calculator'!$F$41</definedName>
    <definedName name="Cout_bulk">'Device Calculator'!$F$41</definedName>
    <definedName name="Cout_cer" localSheetId="1">'Device Calculator'!$F$48</definedName>
    <definedName name="Cout_cer">'Device Calculator'!$F$48</definedName>
    <definedName name="Cout_max" localSheetId="1">'Device Calculator'!$D$52</definedName>
    <definedName name="Cout_max">'Device Calculator'!$D$52</definedName>
    <definedName name="Cout_total" localSheetId="1">'Device Calculator'!$F$50</definedName>
    <definedName name="Cout_total">'Device Calculator'!$F$50</definedName>
    <definedName name="CSA" localSheetId="1">'Device Calculator'!$D$67</definedName>
    <definedName name="CSA">'Device Calculator'!$D$67</definedName>
    <definedName name="ESR_bulk" localSheetId="1">'Device Calculator'!$F$42</definedName>
    <definedName name="ESR_bulk">'Device Calculator'!$F$42</definedName>
    <definedName name="ESR_cer" localSheetId="1">'Device Calculator'!$F$49</definedName>
    <definedName name="ESR_cer">'Device Calculator'!$F$49</definedName>
    <definedName name="fcoi_trgt" localSheetId="1">'Device Calculator'!$F$70</definedName>
    <definedName name="fcoi_trgt">'Device Calculator'!$F$70</definedName>
    <definedName name="fcov_trgt" localSheetId="1">'Device Calculator'!$F$73</definedName>
    <definedName name="fcov_trgt">'Device Calculator'!$F$73</definedName>
    <definedName name="fpi_trgt" localSheetId="1">'Device Calculator'!$D$95</definedName>
    <definedName name="fpi_trgt">'Device Calculator'!$D$95</definedName>
    <definedName name="fsw" localSheetId="1">'Device Calculator'!$C$16</definedName>
    <definedName name="fsw">'Device Calculator'!$C$16</definedName>
    <definedName name="fzi_trgt" localSheetId="1">'Device Calculator'!$D$94</definedName>
    <definedName name="fzi_trgt">'Device Calculator'!$D$94</definedName>
    <definedName name="GM_PS" localSheetId="1">'Device Calculator'!$D$68</definedName>
    <definedName name="GM_PS">'Device Calculator'!$D$68</definedName>
    <definedName name="ILOOP" localSheetId="1">'Device Calculator'!$F$106</definedName>
    <definedName name="ILOOP">'Device Calculator'!$F$106</definedName>
    <definedName name="ILOOP_trgt" localSheetId="1">'Device Calculator'!$D$93</definedName>
    <definedName name="ILOOP_trgt">'Device Calculator'!$D$93</definedName>
    <definedName name="Iout" localSheetId="1">'Device Calculator'!$C$9</definedName>
    <definedName name="Iout">'Device Calculator'!$C$9</definedName>
    <definedName name="Iphase" localSheetId="1">'Device Calculator'!$D$11</definedName>
    <definedName name="Iphase">'Device Calculator'!$D$11</definedName>
    <definedName name="Iripple" localSheetId="1">'Device Calculator'!$F$26</definedName>
    <definedName name="Iripple">'Device Calculator'!$F$26</definedName>
    <definedName name="Lout" localSheetId="1">'Device Calculator'!$F$25</definedName>
    <definedName name="Lout">'Device Calculator'!$F$25</definedName>
    <definedName name="Mod_ratio" localSheetId="1">'Device Calculator'!$D$66</definedName>
    <definedName name="Mod_ratio">'Device Calculator'!$D$66</definedName>
    <definedName name="Phases" localSheetId="1">'Device Calculator'!$C$10</definedName>
    <definedName name="Phases">'Device Calculator'!$C$10</definedName>
    <definedName name="Pvin" localSheetId="1">'Device Calculator'!$C$5</definedName>
    <definedName name="Pvin">'Device Calculator'!$C$5</definedName>
    <definedName name="VLOOP" localSheetId="1">'Device Calculator'!$F$121</definedName>
    <definedName name="VLOOP">'Device Calculator'!$F$121</definedName>
    <definedName name="VLOOP_trgt" localSheetId="1">'Device Calculator'!$D$111</definedName>
    <definedName name="VLOOP_trgt">'Device Calculator'!$D$111</definedName>
    <definedName name="VOSL" localSheetId="1">'Device Calculator'!$E$7</definedName>
    <definedName name="VOSL">'Device Calculator'!$E$7</definedName>
    <definedName name="Vout" localSheetId="1">'Device Calculator'!$C$6</definedName>
    <definedName name="Vout">'Device Calculator'!$C$6</definedName>
    <definedName name="Vref">'Device Calculator'!$F$8</definedName>
    <definedName name="Zout_fco_trgt" localSheetId="1">'Device Calculator'!$F$74</definedName>
    <definedName name="Zout_fco_trgt">'Device Calculator'!$F$74</definedName>
  </definedNames>
  <calcPr calcId="191029"/>
</workbook>
</file>

<file path=xl/calcChain.xml><?xml version="1.0" encoding="utf-8"?>
<calcChain xmlns="http://schemas.openxmlformats.org/spreadsheetml/2006/main">
  <c r="D5" i="6" l="1"/>
  <c r="T43" i="16" l="1"/>
  <c r="B42" i="16"/>
  <c r="B45" i="16"/>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B239" i="16" s="1"/>
  <c r="B240" i="16" s="1"/>
  <c r="B241" i="16" s="1"/>
  <c r="B242" i="16" s="1"/>
  <c r="B243" i="16" s="1"/>
  <c r="B244" i="16" s="1"/>
  <c r="B245" i="16" s="1"/>
  <c r="B246" i="16" s="1"/>
  <c r="B247" i="16" s="1"/>
  <c r="B248" i="16" s="1"/>
  <c r="B249" i="16" s="1"/>
  <c r="B250" i="16" s="1"/>
  <c r="B251" i="16" s="1"/>
  <c r="B252" i="16" s="1"/>
  <c r="B253" i="16" s="1"/>
  <c r="B254" i="16" s="1"/>
  <c r="B255" i="16" s="1"/>
  <c r="B256" i="16" s="1"/>
  <c r="B257" i="16" s="1"/>
  <c r="B258" i="16" s="1"/>
  <c r="B259" i="16" s="1"/>
  <c r="B260" i="16" s="1"/>
  <c r="B261" i="16" s="1"/>
  <c r="B262" i="16" s="1"/>
  <c r="B263" i="16" s="1"/>
  <c r="B264" i="16" s="1"/>
  <c r="B265" i="16" s="1"/>
  <c r="B266" i="16" s="1"/>
  <c r="B267" i="16" s="1"/>
  <c r="B268" i="16" s="1"/>
  <c r="B269" i="16" s="1"/>
  <c r="B270" i="16" s="1"/>
  <c r="B271" i="16" s="1"/>
  <c r="B272" i="16" s="1"/>
  <c r="B273" i="16" s="1"/>
  <c r="B274" i="16" s="1"/>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313" i="16" s="1"/>
  <c r="B314" i="16" s="1"/>
  <c r="B315" i="16" s="1"/>
  <c r="B316" i="16" s="1"/>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B340" i="16" s="1"/>
  <c r="B341" i="16" s="1"/>
  <c r="B342" i="16" s="1"/>
  <c r="B343" i="16" s="1"/>
  <c r="B344" i="16" s="1"/>
  <c r="B345" i="16" s="1"/>
  <c r="B346" i="16" s="1"/>
  <c r="B347" i="16" s="1"/>
  <c r="B348" i="16" s="1"/>
  <c r="B349" i="16" s="1"/>
  <c r="B350" i="16" s="1"/>
  <c r="B351" i="16" s="1"/>
  <c r="B352" i="16" s="1"/>
  <c r="B353" i="16" s="1"/>
  <c r="B354" i="16" s="1"/>
  <c r="B355" i="16" s="1"/>
  <c r="B356" i="16" s="1"/>
  <c r="B357" i="16" s="1"/>
  <c r="B358" i="16" s="1"/>
  <c r="B359" i="16" s="1"/>
  <c r="B360" i="16" s="1"/>
  <c r="B361" i="16" s="1"/>
  <c r="B362" i="16" s="1"/>
  <c r="B363" i="16" s="1"/>
  <c r="B364" i="16" s="1"/>
  <c r="B365" i="16" s="1"/>
  <c r="B366" i="16" s="1"/>
  <c r="B367" i="16" s="1"/>
  <c r="B368" i="16" s="1"/>
  <c r="B369" i="16" s="1"/>
  <c r="B370" i="16" s="1"/>
  <c r="B371" i="16" s="1"/>
  <c r="B372" i="16" s="1"/>
  <c r="B373" i="16" s="1"/>
  <c r="B374" i="16" s="1"/>
  <c r="B375" i="16" s="1"/>
  <c r="B376" i="16" s="1"/>
  <c r="B377" i="16" s="1"/>
  <c r="B378" i="16" s="1"/>
  <c r="B379" i="16" s="1"/>
  <c r="B380" i="16" s="1"/>
  <c r="B381" i="16" s="1"/>
  <c r="B382" i="16" s="1"/>
  <c r="B383" i="16" s="1"/>
  <c r="B384" i="16" s="1"/>
  <c r="B385" i="16" s="1"/>
  <c r="B386" i="16" s="1"/>
  <c r="B387" i="16" s="1"/>
  <c r="B388" i="16" s="1"/>
  <c r="B389" i="16" s="1"/>
  <c r="B390" i="16" s="1"/>
  <c r="B391" i="16" s="1"/>
  <c r="B392" i="16" s="1"/>
  <c r="B393" i="16" s="1"/>
  <c r="B394" i="16" s="1"/>
  <c r="B395" i="16" s="1"/>
  <c r="B396" i="16" s="1"/>
  <c r="B397" i="16" s="1"/>
  <c r="B398" i="16" s="1"/>
  <c r="B399" i="16" s="1"/>
  <c r="B400" i="16" s="1"/>
  <c r="B401" i="16" s="1"/>
  <c r="B402" i="16" s="1"/>
  <c r="B403" i="16" s="1"/>
  <c r="B404" i="16" s="1"/>
  <c r="B405" i="16" s="1"/>
  <c r="B406" i="16" s="1"/>
  <c r="B407" i="16" s="1"/>
  <c r="B408" i="16" s="1"/>
  <c r="B409" i="16" s="1"/>
  <c r="B410" i="16" s="1"/>
  <c r="B411" i="16" s="1"/>
  <c r="B412" i="16" s="1"/>
  <c r="B413" i="16" s="1"/>
  <c r="B414" i="16" s="1"/>
  <c r="B415" i="16" s="1"/>
  <c r="B416" i="16" s="1"/>
  <c r="B417" i="16" s="1"/>
  <c r="B418" i="16" s="1"/>
  <c r="B419" i="16" s="1"/>
  <c r="B420" i="16" s="1"/>
  <c r="B421" i="16" s="1"/>
  <c r="B422" i="16" s="1"/>
  <c r="B423" i="16" s="1"/>
  <c r="B424" i="16" s="1"/>
  <c r="B425" i="16" s="1"/>
  <c r="B426" i="16" s="1"/>
  <c r="B427" i="16" s="1"/>
  <c r="B428" i="16" s="1"/>
  <c r="B429" i="16" s="1"/>
  <c r="B430" i="16" s="1"/>
  <c r="B431" i="16" s="1"/>
  <c r="B432" i="16" s="1"/>
  <c r="B433" i="16" s="1"/>
  <c r="B434" i="16" s="1"/>
  <c r="B435" i="16" s="1"/>
  <c r="B436" i="16" s="1"/>
  <c r="B437" i="16" s="1"/>
  <c r="B438" i="16" s="1"/>
  <c r="B439" i="16" s="1"/>
  <c r="B440" i="16" s="1"/>
  <c r="B441" i="16" s="1"/>
  <c r="B442" i="16" s="1"/>
  <c r="B443" i="16" s="1"/>
  <c r="B444" i="16" s="1"/>
  <c r="B445" i="16" s="1"/>
  <c r="B446" i="16" s="1"/>
  <c r="B447" i="16" s="1"/>
  <c r="B448" i="16" s="1"/>
  <c r="B449" i="16" s="1"/>
  <c r="B450" i="16" s="1"/>
  <c r="B451" i="16" s="1"/>
  <c r="B452" i="16" s="1"/>
  <c r="B453" i="16" s="1"/>
  <c r="B454" i="16" s="1"/>
  <c r="B455" i="16" s="1"/>
  <c r="B456" i="16" s="1"/>
  <c r="B457" i="16" s="1"/>
  <c r="B458" i="16" s="1"/>
  <c r="B459" i="16" s="1"/>
  <c r="B460" i="16" s="1"/>
  <c r="B461" i="16" s="1"/>
  <c r="B462" i="16" s="1"/>
  <c r="B463" i="16" s="1"/>
  <c r="B464" i="16" s="1"/>
  <c r="B465" i="16" s="1"/>
  <c r="B466" i="16" s="1"/>
  <c r="B467" i="16" s="1"/>
  <c r="B468" i="16" s="1"/>
  <c r="B469" i="16" s="1"/>
  <c r="B470" i="16" s="1"/>
  <c r="B471" i="16" s="1"/>
  <c r="B472" i="16" s="1"/>
  <c r="B473" i="16" s="1"/>
  <c r="B474" i="16" s="1"/>
  <c r="B475" i="16" s="1"/>
  <c r="B476" i="16" s="1"/>
  <c r="B477" i="16" s="1"/>
  <c r="B478" i="16" s="1"/>
  <c r="B479" i="16" s="1"/>
  <c r="B480" i="16" s="1"/>
  <c r="B481" i="16" s="1"/>
  <c r="B482" i="16" s="1"/>
  <c r="B483" i="16" s="1"/>
  <c r="B484" i="16" s="1"/>
  <c r="B485" i="16" s="1"/>
  <c r="B486" i="16" s="1"/>
  <c r="B487" i="16" s="1"/>
  <c r="B488" i="16" s="1"/>
  <c r="B489" i="16" s="1"/>
  <c r="B490" i="16" s="1"/>
  <c r="B491" i="16" s="1"/>
  <c r="B492" i="16" s="1"/>
  <c r="B493" i="16" s="1"/>
  <c r="B494" i="16" s="1"/>
  <c r="B495" i="16" s="1"/>
  <c r="B496" i="16" s="1"/>
  <c r="B497" i="16" s="1"/>
  <c r="B498" i="16" s="1"/>
  <c r="B499" i="16" s="1"/>
  <c r="B500" i="16" s="1"/>
  <c r="B501" i="16" s="1"/>
  <c r="B502" i="16" s="1"/>
  <c r="B503" i="16" s="1"/>
  <c r="B504" i="16" s="1"/>
  <c r="B505" i="16" s="1"/>
  <c r="B506" i="16" s="1"/>
  <c r="B507" i="16" s="1"/>
  <c r="B508" i="16" s="1"/>
  <c r="B509" i="16" s="1"/>
  <c r="B510" i="16" s="1"/>
  <c r="B511" i="16" s="1"/>
  <c r="B512" i="16" s="1"/>
  <c r="B513" i="16" s="1"/>
  <c r="B514" i="16" s="1"/>
  <c r="B515" i="16" s="1"/>
  <c r="B516" i="16" s="1"/>
  <c r="B517" i="16" s="1"/>
  <c r="B518" i="16" s="1"/>
  <c r="B519" i="16" s="1"/>
  <c r="B520" i="16" s="1"/>
  <c r="B521" i="16" s="1"/>
  <c r="B522" i="16" s="1"/>
  <c r="B523" i="16" s="1"/>
  <c r="B524" i="16" s="1"/>
  <c r="B525" i="16" s="1"/>
  <c r="B526" i="16" s="1"/>
  <c r="B527" i="16" s="1"/>
  <c r="B528" i="16" s="1"/>
  <c r="B529" i="16" s="1"/>
  <c r="B530" i="16" s="1"/>
  <c r="B531" i="16" s="1"/>
  <c r="B532" i="16" s="1"/>
  <c r="B533" i="16" s="1"/>
  <c r="B534" i="16" s="1"/>
  <c r="B535" i="16" s="1"/>
  <c r="B536" i="16" s="1"/>
  <c r="B537" i="16" s="1"/>
  <c r="B538" i="16" s="1"/>
  <c r="B539" i="16" s="1"/>
  <c r="B540" i="16" s="1"/>
  <c r="B541" i="16" s="1"/>
  <c r="B542" i="16" s="1"/>
  <c r="B543" i="16" s="1"/>
  <c r="B544" i="16" s="1"/>
  <c r="B545" i="16" s="1"/>
  <c r="B546" i="16" s="1"/>
  <c r="B547" i="16" s="1"/>
  <c r="B548" i="16" s="1"/>
  <c r="B549" i="16" s="1"/>
  <c r="B550" i="16" s="1"/>
  <c r="B551" i="16" s="1"/>
  <c r="B552" i="16" s="1"/>
  <c r="B553" i="16" s="1"/>
  <c r="B554" i="16" s="1"/>
  <c r="B555" i="16" s="1"/>
  <c r="B556" i="16" s="1"/>
  <c r="B557" i="16" s="1"/>
  <c r="B558" i="16" s="1"/>
  <c r="B559" i="16" s="1"/>
  <c r="B560" i="16" s="1"/>
  <c r="B561" i="16" s="1"/>
  <c r="B562" i="16" s="1"/>
  <c r="B563" i="16" s="1"/>
  <c r="B564" i="16" s="1"/>
  <c r="B565" i="16" s="1"/>
  <c r="B566" i="16" s="1"/>
  <c r="B567" i="16" s="1"/>
  <c r="B568" i="16" s="1"/>
  <c r="B569" i="16" s="1"/>
  <c r="B570" i="16" s="1"/>
  <c r="B571" i="16" s="1"/>
  <c r="B572" i="16" s="1"/>
  <c r="B573" i="16" s="1"/>
  <c r="B574" i="16" s="1"/>
  <c r="B575" i="16" s="1"/>
  <c r="B576" i="16" s="1"/>
  <c r="B577" i="16" s="1"/>
  <c r="B578" i="16" s="1"/>
  <c r="B579" i="16" s="1"/>
  <c r="B580" i="16" s="1"/>
  <c r="B581" i="16" s="1"/>
  <c r="B582" i="16" s="1"/>
  <c r="B583" i="16" s="1"/>
  <c r="B584" i="16" s="1"/>
  <c r="B585" i="16" s="1"/>
  <c r="B586" i="16" s="1"/>
  <c r="B587" i="16" s="1"/>
  <c r="B588" i="16" s="1"/>
  <c r="B589" i="16" s="1"/>
  <c r="B590" i="16" s="1"/>
  <c r="B591" i="16" s="1"/>
  <c r="B592" i="16" s="1"/>
  <c r="B593" i="16" s="1"/>
  <c r="B594" i="16" s="1"/>
  <c r="B595" i="16" s="1"/>
  <c r="B596" i="16" s="1"/>
  <c r="B597" i="16" s="1"/>
  <c r="B598" i="16" s="1"/>
  <c r="B599" i="16" s="1"/>
  <c r="B600" i="16" s="1"/>
  <c r="B601" i="16" s="1"/>
  <c r="B602" i="16" s="1"/>
  <c r="B603" i="16" s="1"/>
  <c r="B604" i="16" s="1"/>
  <c r="B605" i="16" s="1"/>
  <c r="B606" i="16" s="1"/>
  <c r="B607" i="16" s="1"/>
  <c r="B608" i="16" s="1"/>
  <c r="B609" i="16" s="1"/>
  <c r="B610" i="16" s="1"/>
  <c r="B611" i="16" s="1"/>
  <c r="B612" i="16" s="1"/>
  <c r="B613" i="16" s="1"/>
  <c r="B614" i="16" s="1"/>
  <c r="B615" i="16" s="1"/>
  <c r="B616" i="16" s="1"/>
  <c r="B617" i="16" s="1"/>
  <c r="B618" i="16" s="1"/>
  <c r="B619" i="16" s="1"/>
  <c r="B620" i="16" s="1"/>
  <c r="B621" i="16" s="1"/>
  <c r="B622" i="16" s="1"/>
  <c r="B623" i="16" s="1"/>
  <c r="B624" i="16" s="1"/>
  <c r="B625" i="16" s="1"/>
  <c r="B626" i="16" s="1"/>
  <c r="B627" i="16" s="1"/>
  <c r="B628" i="16" s="1"/>
  <c r="B629" i="16" s="1"/>
  <c r="B630" i="16" s="1"/>
  <c r="B631" i="16" s="1"/>
  <c r="B632" i="16" s="1"/>
  <c r="B633" i="16" s="1"/>
  <c r="B634" i="16" s="1"/>
  <c r="B635" i="16" s="1"/>
  <c r="B636" i="16" s="1"/>
  <c r="B637" i="16" s="1"/>
  <c r="B638" i="16" s="1"/>
  <c r="B639" i="16" s="1"/>
  <c r="B640" i="16" s="1"/>
  <c r="B641" i="16" s="1"/>
  <c r="B642" i="16" s="1"/>
  <c r="B643" i="16" s="1"/>
  <c r="B644" i="16" s="1"/>
  <c r="B645" i="16" s="1"/>
  <c r="B646" i="16" s="1"/>
  <c r="B647" i="16" s="1"/>
  <c r="B648" i="16" s="1"/>
  <c r="B649" i="16" s="1"/>
  <c r="B650" i="16" s="1"/>
  <c r="B651" i="16" s="1"/>
  <c r="B652" i="16" s="1"/>
  <c r="B653" i="16" s="1"/>
  <c r="B654" i="16" s="1"/>
  <c r="B655" i="16" s="1"/>
  <c r="B656" i="16" s="1"/>
  <c r="B657" i="16" s="1"/>
  <c r="B658" i="16" s="1"/>
  <c r="B659" i="16" s="1"/>
  <c r="B660" i="16" s="1"/>
  <c r="B661" i="16" s="1"/>
  <c r="B662" i="16" s="1"/>
  <c r="B663" i="16" s="1"/>
  <c r="B664" i="16" s="1"/>
  <c r="B665" i="16" s="1"/>
  <c r="B666" i="16" s="1"/>
  <c r="B667" i="16" s="1"/>
  <c r="B668" i="16" s="1"/>
  <c r="B669" i="16" s="1"/>
  <c r="B670" i="16" s="1"/>
  <c r="B671" i="16" s="1"/>
  <c r="B672" i="16" s="1"/>
  <c r="B673" i="16" s="1"/>
  <c r="B674" i="16" s="1"/>
  <c r="B675" i="16" s="1"/>
  <c r="B676" i="16" s="1"/>
  <c r="B677" i="16" s="1"/>
  <c r="B678" i="16" s="1"/>
  <c r="B679" i="16" s="1"/>
  <c r="B680" i="16" s="1"/>
  <c r="B681" i="16" s="1"/>
  <c r="B682" i="16" s="1"/>
  <c r="B683" i="16" s="1"/>
  <c r="B684" i="16" s="1"/>
  <c r="B685" i="16" s="1"/>
  <c r="B686" i="16" s="1"/>
  <c r="B687" i="16" s="1"/>
  <c r="B688" i="16" s="1"/>
  <c r="B689" i="16" s="1"/>
  <c r="B690" i="16" s="1"/>
  <c r="B691" i="16" s="1"/>
  <c r="B692" i="16" s="1"/>
  <c r="B693" i="16" s="1"/>
  <c r="B694" i="16" s="1"/>
  <c r="B695" i="16" s="1"/>
  <c r="B696" i="16" s="1"/>
  <c r="B697" i="16" s="1"/>
  <c r="B698" i="16" s="1"/>
  <c r="B699" i="16" s="1"/>
  <c r="B700" i="16" s="1"/>
  <c r="B701" i="16" s="1"/>
  <c r="B702" i="16" s="1"/>
  <c r="B703" i="16" s="1"/>
  <c r="B704" i="16" s="1"/>
  <c r="B705" i="16" s="1"/>
  <c r="B706" i="16" s="1"/>
  <c r="B707" i="16" s="1"/>
  <c r="B708" i="16" s="1"/>
  <c r="B709" i="16" s="1"/>
  <c r="B710" i="16" s="1"/>
  <c r="B711" i="16" s="1"/>
  <c r="B712" i="16" s="1"/>
  <c r="B713" i="16" s="1"/>
  <c r="B714" i="16" s="1"/>
  <c r="B715" i="16" s="1"/>
  <c r="B716" i="16" s="1"/>
  <c r="B717" i="16" s="1"/>
  <c r="B718" i="16" s="1"/>
  <c r="B719" i="16" s="1"/>
  <c r="B720" i="16" s="1"/>
  <c r="B721" i="16" s="1"/>
  <c r="B722" i="16" s="1"/>
  <c r="B723" i="16" s="1"/>
  <c r="B724" i="16" s="1"/>
  <c r="B725" i="16" s="1"/>
  <c r="B726" i="16" s="1"/>
  <c r="B727" i="16" s="1"/>
  <c r="B728" i="16" s="1"/>
  <c r="B729" i="16" s="1"/>
  <c r="B730" i="16" s="1"/>
  <c r="B731" i="16" s="1"/>
  <c r="B732" i="16" s="1"/>
  <c r="B733" i="16" s="1"/>
  <c r="B734" i="16" s="1"/>
  <c r="B735" i="16" s="1"/>
  <c r="B736" i="16" s="1"/>
  <c r="B737" i="16" s="1"/>
  <c r="B738" i="16" s="1"/>
  <c r="B739" i="16" s="1"/>
  <c r="B740" i="16" s="1"/>
  <c r="B741" i="16" s="1"/>
  <c r="B742" i="16" s="1"/>
  <c r="B743" i="16" s="1"/>
  <c r="B744" i="16" s="1"/>
  <c r="B745" i="16" s="1"/>
  <c r="B746" i="16" s="1"/>
  <c r="B747" i="16" s="1"/>
  <c r="B748" i="16" s="1"/>
  <c r="B749" i="16" s="1"/>
  <c r="B750" i="16" s="1"/>
  <c r="B751" i="16" s="1"/>
  <c r="B752" i="16" s="1"/>
  <c r="B753" i="16" s="1"/>
  <c r="B754" i="16" s="1"/>
  <c r="B755" i="16" s="1"/>
  <c r="B756" i="16" s="1"/>
  <c r="B757" i="16" s="1"/>
  <c r="B758" i="16" s="1"/>
  <c r="B759" i="16" s="1"/>
  <c r="B760" i="16" s="1"/>
  <c r="B761" i="16" s="1"/>
  <c r="B762" i="16" s="1"/>
  <c r="B763" i="16" s="1"/>
  <c r="B764" i="16" s="1"/>
  <c r="B765" i="16" s="1"/>
  <c r="B766" i="16" s="1"/>
  <c r="B767" i="16" s="1"/>
  <c r="B768" i="16" s="1"/>
  <c r="B769" i="16" s="1"/>
  <c r="B770" i="16" s="1"/>
  <c r="B771" i="16" s="1"/>
  <c r="B772" i="16" s="1"/>
  <c r="B773" i="16" s="1"/>
  <c r="B774" i="16" s="1"/>
  <c r="B775" i="16" s="1"/>
  <c r="B776" i="16" s="1"/>
  <c r="B777" i="16" s="1"/>
  <c r="B778" i="16" s="1"/>
  <c r="B779" i="16" s="1"/>
  <c r="B780" i="16" s="1"/>
  <c r="B781" i="16" s="1"/>
  <c r="B782" i="16" s="1"/>
  <c r="B783" i="16" s="1"/>
  <c r="B784" i="16" s="1"/>
  <c r="B785" i="16" s="1"/>
  <c r="B786" i="16" s="1"/>
  <c r="B787" i="16" s="1"/>
  <c r="B788" i="16" s="1"/>
  <c r="B789" i="16" s="1"/>
  <c r="B790" i="16" s="1"/>
  <c r="B791" i="16" s="1"/>
  <c r="B792" i="16" s="1"/>
  <c r="B793" i="16" s="1"/>
  <c r="B794" i="16" s="1"/>
  <c r="B795" i="16" s="1"/>
  <c r="B796" i="16" s="1"/>
  <c r="B797" i="16" s="1"/>
  <c r="B798" i="16" s="1"/>
  <c r="B799" i="16" s="1"/>
  <c r="B800" i="16" s="1"/>
  <c r="B801" i="16" s="1"/>
  <c r="B802" i="16" s="1"/>
  <c r="B803" i="16" s="1"/>
  <c r="B804" i="16" s="1"/>
  <c r="B805" i="16" s="1"/>
  <c r="B806" i="16" s="1"/>
  <c r="B807" i="16" s="1"/>
  <c r="B808" i="16" s="1"/>
  <c r="B809" i="16" s="1"/>
  <c r="B810" i="16" s="1"/>
  <c r="B811" i="16" s="1"/>
  <c r="B812" i="16" s="1"/>
  <c r="B813" i="16" s="1"/>
  <c r="B814" i="16" s="1"/>
  <c r="B815" i="16" s="1"/>
  <c r="B816" i="16" s="1"/>
  <c r="B817" i="16" s="1"/>
  <c r="B818" i="16" s="1"/>
  <c r="B819" i="16" s="1"/>
  <c r="B820" i="16" s="1"/>
  <c r="B821" i="16" s="1"/>
  <c r="B822" i="16" s="1"/>
  <c r="B823" i="16" s="1"/>
  <c r="B824" i="16" s="1"/>
  <c r="B825" i="16" s="1"/>
  <c r="B826" i="16" s="1"/>
  <c r="B827" i="16" s="1"/>
  <c r="B828" i="16" s="1"/>
  <c r="B829" i="16" s="1"/>
  <c r="B830" i="16" s="1"/>
  <c r="B831" i="16" s="1"/>
  <c r="B832" i="16" s="1"/>
  <c r="B833" i="16" s="1"/>
  <c r="B834" i="16" s="1"/>
  <c r="B835" i="16" s="1"/>
  <c r="B836" i="16" s="1"/>
  <c r="B837" i="16" s="1"/>
  <c r="B838" i="16" s="1"/>
  <c r="B839" i="16" s="1"/>
  <c r="B840" i="16" s="1"/>
  <c r="B841" i="16" s="1"/>
  <c r="B842" i="16" s="1"/>
  <c r="B843" i="16" s="1"/>
  <c r="B844" i="16" s="1"/>
  <c r="B845" i="16" s="1"/>
  <c r="B846" i="16" s="1"/>
  <c r="B847" i="16" s="1"/>
  <c r="B848" i="16" s="1"/>
  <c r="B849" i="16" s="1"/>
  <c r="B850" i="16" s="1"/>
  <c r="B851" i="16" s="1"/>
  <c r="B852" i="16" s="1"/>
  <c r="B853" i="16" s="1"/>
  <c r="B854" i="16" s="1"/>
  <c r="B855" i="16" s="1"/>
  <c r="B856" i="16" s="1"/>
  <c r="B857" i="16" s="1"/>
  <c r="B858" i="16" s="1"/>
  <c r="B859" i="16" s="1"/>
  <c r="B860" i="16" s="1"/>
  <c r="B861" i="16" s="1"/>
  <c r="B862" i="16" s="1"/>
  <c r="B863" i="16" s="1"/>
  <c r="B864" i="16" s="1"/>
  <c r="B865" i="16" s="1"/>
  <c r="B866" i="16" s="1"/>
  <c r="B867" i="16" s="1"/>
  <c r="B868" i="16" s="1"/>
  <c r="B869" i="16" s="1"/>
  <c r="B870" i="16" s="1"/>
  <c r="B871" i="16" s="1"/>
  <c r="B872" i="16" s="1"/>
  <c r="B873" i="16" s="1"/>
  <c r="B874" i="16" s="1"/>
  <c r="B875" i="16" s="1"/>
  <c r="B876" i="16" s="1"/>
  <c r="B877" i="16" s="1"/>
  <c r="B878" i="16" s="1"/>
  <c r="B879" i="16" s="1"/>
  <c r="B880" i="16" s="1"/>
  <c r="B881" i="16" s="1"/>
  <c r="B882" i="16" s="1"/>
  <c r="B883" i="16" s="1"/>
  <c r="B884" i="16" s="1"/>
  <c r="B885" i="16" s="1"/>
  <c r="B886" i="16" s="1"/>
  <c r="B887" i="16" s="1"/>
  <c r="B888" i="16" s="1"/>
  <c r="B889" i="16" s="1"/>
  <c r="B890" i="16" s="1"/>
  <c r="B891" i="16" s="1"/>
  <c r="B892" i="16" s="1"/>
  <c r="B893" i="16" s="1"/>
  <c r="B894" i="16" s="1"/>
  <c r="B895" i="16" s="1"/>
  <c r="B896" i="16" s="1"/>
  <c r="B897" i="16" s="1"/>
  <c r="B898" i="16" s="1"/>
  <c r="B899" i="16" s="1"/>
  <c r="B900" i="16" s="1"/>
  <c r="B901" i="16" s="1"/>
  <c r="B902" i="16" s="1"/>
  <c r="B903" i="16" s="1"/>
  <c r="B904" i="16" s="1"/>
  <c r="B905" i="16" s="1"/>
  <c r="B906" i="16" s="1"/>
  <c r="B907" i="16" s="1"/>
  <c r="B908" i="16" s="1"/>
  <c r="B909" i="16" s="1"/>
  <c r="B910" i="16" s="1"/>
  <c r="B911" i="16" s="1"/>
  <c r="B912" i="16" s="1"/>
  <c r="B913" i="16" s="1"/>
  <c r="B914" i="16" s="1"/>
  <c r="B915" i="16" s="1"/>
  <c r="B916" i="16" s="1"/>
  <c r="B917" i="16" s="1"/>
  <c r="B918" i="16" s="1"/>
  <c r="B919" i="16" s="1"/>
  <c r="B920" i="16" s="1"/>
  <c r="B921" i="16" s="1"/>
  <c r="B922" i="16" s="1"/>
  <c r="B923" i="16" s="1"/>
  <c r="B924" i="16" s="1"/>
  <c r="B925" i="16" s="1"/>
  <c r="B926" i="16" s="1"/>
  <c r="B927" i="16" s="1"/>
  <c r="B928" i="16" s="1"/>
  <c r="B929" i="16" s="1"/>
  <c r="B930" i="16" s="1"/>
  <c r="B931" i="16" s="1"/>
  <c r="B932" i="16" s="1"/>
  <c r="B933" i="16" s="1"/>
  <c r="B934" i="16" s="1"/>
  <c r="B935" i="16" s="1"/>
  <c r="B936" i="16" s="1"/>
  <c r="B937" i="16" s="1"/>
  <c r="B938" i="16" s="1"/>
  <c r="B939" i="16" s="1"/>
  <c r="B940" i="16" s="1"/>
  <c r="B941" i="16" s="1"/>
  <c r="B942" i="16" s="1"/>
  <c r="B943" i="16" s="1"/>
  <c r="B944" i="16" s="1"/>
  <c r="B945" i="16" s="1"/>
  <c r="B946" i="16" s="1"/>
  <c r="B947" i="16" s="1"/>
  <c r="B948" i="16" s="1"/>
  <c r="B949" i="16" s="1"/>
  <c r="B950" i="16" s="1"/>
  <c r="B951" i="16" s="1"/>
  <c r="B952" i="16" s="1"/>
  <c r="B953" i="16" s="1"/>
  <c r="B954" i="16" s="1"/>
  <c r="B955" i="16" s="1"/>
  <c r="B956" i="16" s="1"/>
  <c r="B957" i="16" s="1"/>
  <c r="B958" i="16" s="1"/>
  <c r="B959" i="16" s="1"/>
  <c r="B960" i="16" s="1"/>
  <c r="B961" i="16" s="1"/>
  <c r="B962" i="16" s="1"/>
  <c r="B963" i="16" s="1"/>
  <c r="B964" i="16" s="1"/>
  <c r="B965" i="16" s="1"/>
  <c r="B966" i="16" s="1"/>
  <c r="B967" i="16" s="1"/>
  <c r="B968" i="16" s="1"/>
  <c r="B969" i="16" s="1"/>
  <c r="B970" i="16" s="1"/>
  <c r="B971" i="16" s="1"/>
  <c r="B972" i="16" s="1"/>
  <c r="B973" i="16" s="1"/>
  <c r="B974" i="16" s="1"/>
  <c r="B975" i="16" s="1"/>
  <c r="B976" i="16" s="1"/>
  <c r="B977" i="16" s="1"/>
  <c r="B978" i="16" s="1"/>
  <c r="B979" i="16" s="1"/>
  <c r="B980" i="16" s="1"/>
  <c r="B981" i="16" s="1"/>
  <c r="B982" i="16" s="1"/>
  <c r="B983" i="16" s="1"/>
  <c r="B984" i="16" s="1"/>
  <c r="B985" i="16" s="1"/>
  <c r="B986" i="16" s="1"/>
  <c r="B987" i="16" s="1"/>
  <c r="B988" i="16" s="1"/>
  <c r="B989" i="16" s="1"/>
  <c r="B990" i="16" s="1"/>
  <c r="B991" i="16" s="1"/>
  <c r="B992" i="16" s="1"/>
  <c r="B993" i="16" s="1"/>
  <c r="B994" i="16" s="1"/>
  <c r="B995" i="16" s="1"/>
  <c r="B996" i="16" s="1"/>
  <c r="B997" i="16" s="1"/>
  <c r="B998" i="16" s="1"/>
  <c r="B999" i="16" s="1"/>
  <c r="B1000" i="16" s="1"/>
  <c r="B1001" i="16" s="1"/>
  <c r="B1002" i="16" s="1"/>
  <c r="B1003" i="16" s="1"/>
  <c r="B1004" i="16" s="1"/>
  <c r="B1005" i="16" s="1"/>
  <c r="B1006" i="16" s="1"/>
  <c r="B1007" i="16" s="1"/>
  <c r="B1008" i="16" s="1"/>
  <c r="B1009" i="16" s="1"/>
  <c r="B1010" i="16" s="1"/>
  <c r="B1011" i="16" s="1"/>
  <c r="B1012" i="16" s="1"/>
  <c r="B1013" i="16" s="1"/>
  <c r="B1014" i="16" s="1"/>
  <c r="B1015" i="16" s="1"/>
  <c r="B1016" i="16" s="1"/>
  <c r="B1017" i="16" s="1"/>
  <c r="B1018" i="16" s="1"/>
  <c r="B1019" i="16" s="1"/>
  <c r="B1020" i="16" s="1"/>
  <c r="B1021" i="16" s="1"/>
  <c r="B1022" i="16" s="1"/>
  <c r="B1023" i="16" s="1"/>
  <c r="B1024" i="16" s="1"/>
  <c r="B1025" i="16" s="1"/>
  <c r="B1026" i="16" s="1"/>
  <c r="B1027" i="16" s="1"/>
  <c r="B1028" i="16" s="1"/>
  <c r="B1029" i="16" s="1"/>
  <c r="B1030" i="16" s="1"/>
  <c r="B1031" i="16" s="1"/>
  <c r="B1032" i="16" s="1"/>
  <c r="B1033" i="16" s="1"/>
  <c r="B1034" i="16" s="1"/>
  <c r="B1035" i="16" s="1"/>
  <c r="B1036" i="16" s="1"/>
  <c r="B1037" i="16" s="1"/>
  <c r="B1038" i="16" s="1"/>
  <c r="B1039" i="16" s="1"/>
  <c r="B1040" i="16" s="1"/>
  <c r="B1041" i="16" s="1"/>
  <c r="B1042" i="16" s="1"/>
  <c r="B1043" i="16" s="1"/>
  <c r="B1044" i="16" s="1"/>
  <c r="B1045" i="16" s="1"/>
  <c r="B1046" i="16" s="1"/>
  <c r="B1047" i="16" s="1"/>
  <c r="B1048" i="16" s="1"/>
  <c r="B1049" i="16" s="1"/>
  <c r="B1050" i="16" s="1"/>
  <c r="B1051" i="16" s="1"/>
  <c r="B1052" i="16" s="1"/>
  <c r="B1053" i="16" s="1"/>
  <c r="B1054" i="16" s="1"/>
  <c r="B1055" i="16" s="1"/>
  <c r="B1056" i="16" s="1"/>
  <c r="B1057" i="16" s="1"/>
  <c r="B1058" i="16" s="1"/>
  <c r="B1059" i="16" s="1"/>
  <c r="B1060" i="16" s="1"/>
  <c r="B1061" i="16" s="1"/>
  <c r="B1062" i="16" s="1"/>
  <c r="B1063" i="16" s="1"/>
  <c r="B1064" i="16" s="1"/>
  <c r="B1065" i="16" s="1"/>
  <c r="B1066" i="16" s="1"/>
  <c r="B1067" i="16" s="1"/>
  <c r="B1068" i="16" s="1"/>
  <c r="B1069" i="16" s="1"/>
  <c r="B1070" i="16" s="1"/>
  <c r="B1071" i="16" s="1"/>
  <c r="B1072" i="16" s="1"/>
  <c r="B1073" i="16" s="1"/>
  <c r="B1074" i="16" s="1"/>
  <c r="B1075" i="16" s="1"/>
  <c r="B1076" i="16" s="1"/>
  <c r="B1077" i="16" s="1"/>
  <c r="B1078" i="16" s="1"/>
  <c r="B1079" i="16" s="1"/>
  <c r="B1080" i="16" s="1"/>
  <c r="B1081" i="16" s="1"/>
  <c r="B1082" i="16" s="1"/>
  <c r="B1083" i="16" s="1"/>
  <c r="B1084" i="16" s="1"/>
  <c r="B1085" i="16" s="1"/>
  <c r="B1086" i="16" s="1"/>
  <c r="B1087" i="16" s="1"/>
  <c r="B1088" i="16" s="1"/>
  <c r="B1089" i="16" s="1"/>
  <c r="B1090" i="16" s="1"/>
  <c r="B1091" i="16" s="1"/>
  <c r="B1092" i="16" s="1"/>
  <c r="B1093" i="16" s="1"/>
  <c r="B1094" i="16" s="1"/>
  <c r="B1095" i="16" s="1"/>
  <c r="B1096" i="16" s="1"/>
  <c r="B1097" i="16" s="1"/>
  <c r="B1098" i="16" s="1"/>
  <c r="B1099" i="16" s="1"/>
  <c r="B1100" i="16" s="1"/>
  <c r="B1101" i="16" s="1"/>
  <c r="B1102" i="16" s="1"/>
  <c r="B1103" i="16" s="1"/>
  <c r="B1104" i="16" s="1"/>
  <c r="B1105" i="16" s="1"/>
  <c r="B1106" i="16" s="1"/>
  <c r="B1107" i="16" s="1"/>
  <c r="B1108" i="16" s="1"/>
  <c r="B1109" i="16" s="1"/>
  <c r="B1110" i="16" s="1"/>
  <c r="B1111" i="16" s="1"/>
  <c r="B1112" i="16" s="1"/>
  <c r="B1113" i="16" s="1"/>
  <c r="B1114" i="16" s="1"/>
  <c r="B1115" i="16" s="1"/>
  <c r="B1116" i="16" s="1"/>
  <c r="B1117" i="16" s="1"/>
  <c r="B1118" i="16" s="1"/>
  <c r="B1119" i="16" s="1"/>
  <c r="B1120" i="16" s="1"/>
  <c r="B1121" i="16" s="1"/>
  <c r="B1122" i="16" s="1"/>
  <c r="B1123" i="16" s="1"/>
  <c r="B1124" i="16" s="1"/>
  <c r="B1125" i="16" s="1"/>
  <c r="B1126" i="16" s="1"/>
  <c r="B1127" i="16" s="1"/>
  <c r="B1128" i="16" s="1"/>
  <c r="B1129" i="16" s="1"/>
  <c r="B1130" i="16" s="1"/>
  <c r="B1131" i="16" s="1"/>
  <c r="B1132" i="16" s="1"/>
  <c r="B1133" i="16" s="1"/>
  <c r="B1134" i="16" s="1"/>
  <c r="B1135" i="16" s="1"/>
  <c r="B1136" i="16" s="1"/>
  <c r="B1137" i="16" s="1"/>
  <c r="B1138" i="16" s="1"/>
  <c r="B1139" i="16" s="1"/>
  <c r="B1140" i="16" s="1"/>
  <c r="B1141" i="16" s="1"/>
  <c r="B1142" i="16" s="1"/>
  <c r="B1143" i="16" s="1"/>
  <c r="B1144" i="16" s="1"/>
  <c r="B1145" i="16" s="1"/>
  <c r="B1146" i="16" s="1"/>
  <c r="B1147" i="16" s="1"/>
  <c r="B1148" i="16" s="1"/>
  <c r="B1149" i="16" s="1"/>
  <c r="B1150" i="16" s="1"/>
  <c r="B1151" i="16" s="1"/>
  <c r="B1152" i="16" s="1"/>
  <c r="B1153" i="16" s="1"/>
  <c r="B1154" i="16" s="1"/>
  <c r="B1155" i="16" s="1"/>
  <c r="B1156" i="16" s="1"/>
  <c r="B1157" i="16" s="1"/>
  <c r="B1158" i="16" s="1"/>
  <c r="B1159" i="16" s="1"/>
  <c r="B1160" i="16" s="1"/>
  <c r="B1161" i="16" s="1"/>
  <c r="B1162" i="16" s="1"/>
  <c r="B1163" i="16" s="1"/>
  <c r="B1164" i="16" s="1"/>
  <c r="B1165" i="16" s="1"/>
  <c r="B1166" i="16" s="1"/>
  <c r="B1167" i="16" s="1"/>
  <c r="B1168" i="16" s="1"/>
  <c r="B1169" i="16" s="1"/>
  <c r="B1170" i="16" s="1"/>
  <c r="B1171" i="16" s="1"/>
  <c r="B1172" i="16" s="1"/>
  <c r="B1173" i="16" s="1"/>
  <c r="B1174" i="16" s="1"/>
  <c r="B1175" i="16" s="1"/>
  <c r="B1176" i="16" s="1"/>
  <c r="B1177" i="16" s="1"/>
  <c r="B1178" i="16" s="1"/>
  <c r="B1179" i="16" s="1"/>
  <c r="B1180" i="16" s="1"/>
  <c r="B1181" i="16" s="1"/>
  <c r="B1182" i="16" s="1"/>
  <c r="B1183" i="16" s="1"/>
  <c r="B1184" i="16" s="1"/>
  <c r="B1185" i="16" s="1"/>
  <c r="B1186" i="16" s="1"/>
  <c r="B1187" i="16" s="1"/>
  <c r="B1188" i="16" s="1"/>
  <c r="B1189" i="16" s="1"/>
  <c r="B1190" i="16" s="1"/>
  <c r="B1191" i="16" s="1"/>
  <c r="B1192" i="16" s="1"/>
  <c r="B1193" i="16" s="1"/>
  <c r="B1194" i="16" s="1"/>
  <c r="B1195" i="16" s="1"/>
  <c r="B1196" i="16" s="1"/>
  <c r="B1197" i="16" s="1"/>
  <c r="B1198" i="16" s="1"/>
  <c r="B1199" i="16" s="1"/>
  <c r="B1200" i="16" s="1"/>
  <c r="B1201" i="16" s="1"/>
  <c r="B1202" i="16" s="1"/>
  <c r="B1203" i="16" s="1"/>
  <c r="B1204" i="16" s="1"/>
  <c r="B1205" i="16" s="1"/>
  <c r="B1206" i="16" s="1"/>
  <c r="B1207" i="16" s="1"/>
  <c r="B1208" i="16" s="1"/>
  <c r="B1209" i="16" s="1"/>
  <c r="B1210" i="16" s="1"/>
  <c r="B1211" i="16" s="1"/>
  <c r="B1212" i="16" s="1"/>
  <c r="B1213" i="16" s="1"/>
  <c r="B1214" i="16" s="1"/>
  <c r="B1215" i="16" s="1"/>
  <c r="B1216" i="16" s="1"/>
  <c r="B1217" i="16" s="1"/>
  <c r="B1218" i="16" s="1"/>
  <c r="B1219" i="16" s="1"/>
  <c r="B1220" i="16" s="1"/>
  <c r="B1221" i="16" s="1"/>
  <c r="B1222" i="16" s="1"/>
  <c r="B1223" i="16" s="1"/>
  <c r="B1224" i="16" s="1"/>
  <c r="B1225" i="16" s="1"/>
  <c r="B1226" i="16" s="1"/>
  <c r="B1227" i="16" s="1"/>
  <c r="B1228" i="16" s="1"/>
  <c r="B1229" i="16" s="1"/>
  <c r="B1230" i="16" s="1"/>
  <c r="B1231" i="16" s="1"/>
  <c r="B1232" i="16" s="1"/>
  <c r="B1233" i="16" s="1"/>
  <c r="B1234" i="16" s="1"/>
  <c r="B1235" i="16" s="1"/>
  <c r="B1236" i="16" s="1"/>
  <c r="B1237" i="16" s="1"/>
  <c r="B1238" i="16" s="1"/>
  <c r="B1239" i="16" s="1"/>
  <c r="B1240" i="16" s="1"/>
  <c r="B1241" i="16" s="1"/>
  <c r="B1242" i="16" s="1"/>
  <c r="B1243" i="16" s="1"/>
  <c r="B1244" i="16" s="1"/>
  <c r="B1245" i="16" s="1"/>
  <c r="B1246" i="16" s="1"/>
  <c r="B1247" i="16" s="1"/>
  <c r="B1248" i="16" s="1"/>
  <c r="B1249" i="16" s="1"/>
  <c r="B1250" i="16" s="1"/>
  <c r="B1251" i="16" s="1"/>
  <c r="B1252" i="16" s="1"/>
  <c r="B1253" i="16" s="1"/>
  <c r="B1254" i="16" s="1"/>
  <c r="B1255" i="16" s="1"/>
  <c r="B1256" i="16" s="1"/>
  <c r="B1257" i="16" s="1"/>
  <c r="B1258" i="16" s="1"/>
  <c r="B1259" i="16" s="1"/>
  <c r="B1260" i="16" s="1"/>
  <c r="B1261" i="16" s="1"/>
  <c r="B1262" i="16" s="1"/>
  <c r="B1263" i="16" s="1"/>
  <c r="B1264" i="16" s="1"/>
  <c r="B1265" i="16" s="1"/>
  <c r="B1266" i="16" s="1"/>
  <c r="B1267" i="16" s="1"/>
  <c r="B1268" i="16" s="1"/>
  <c r="B1269" i="16" s="1"/>
  <c r="B1270" i="16" s="1"/>
  <c r="B1271" i="16" s="1"/>
  <c r="B1272" i="16" s="1"/>
  <c r="B1273" i="16" s="1"/>
  <c r="B1274" i="16" s="1"/>
  <c r="B1275" i="16" s="1"/>
  <c r="B1276" i="16" s="1"/>
  <c r="B1277" i="16" s="1"/>
  <c r="B1278" i="16" s="1"/>
  <c r="B1279" i="16" s="1"/>
  <c r="B1280" i="16" s="1"/>
  <c r="B1281" i="16" s="1"/>
  <c r="B1282" i="16" s="1"/>
  <c r="B1283" i="16" s="1"/>
  <c r="B1284" i="16" s="1"/>
  <c r="B1285" i="16" s="1"/>
  <c r="B1286" i="16" s="1"/>
  <c r="B1287" i="16" s="1"/>
  <c r="B1288" i="16" s="1"/>
  <c r="B1289" i="16" s="1"/>
  <c r="B1290" i="16" s="1"/>
  <c r="B1291" i="16" s="1"/>
  <c r="B1292" i="16" s="1"/>
  <c r="B1293" i="16" s="1"/>
  <c r="B1294" i="16" s="1"/>
  <c r="B1295" i="16" s="1"/>
  <c r="B1296" i="16" s="1"/>
  <c r="B1297" i="16" s="1"/>
  <c r="B1298" i="16" s="1"/>
  <c r="B1299" i="16" s="1"/>
  <c r="B1300" i="16" s="1"/>
  <c r="B1301" i="16" s="1"/>
  <c r="B1302" i="16" s="1"/>
  <c r="B1303" i="16" s="1"/>
  <c r="B1304" i="16" s="1"/>
  <c r="B1305" i="16" s="1"/>
  <c r="B1306" i="16" s="1"/>
  <c r="B1307" i="16" s="1"/>
  <c r="B1308" i="16" s="1"/>
  <c r="B1309" i="16" s="1"/>
  <c r="B1310" i="16" s="1"/>
  <c r="B1311" i="16" s="1"/>
  <c r="B1312" i="16" s="1"/>
  <c r="B1313" i="16" s="1"/>
  <c r="B1314" i="16" s="1"/>
  <c r="B1315" i="16" s="1"/>
  <c r="B1316" i="16" s="1"/>
  <c r="B1317" i="16" s="1"/>
  <c r="B1318" i="16" s="1"/>
  <c r="B1319" i="16" s="1"/>
  <c r="B1320" i="16" s="1"/>
  <c r="B1321" i="16" s="1"/>
  <c r="B1322" i="16" s="1"/>
  <c r="B1323" i="16" s="1"/>
  <c r="B1324" i="16" s="1"/>
  <c r="B1325" i="16" s="1"/>
  <c r="B1326" i="16" s="1"/>
  <c r="B1327" i="16" s="1"/>
  <c r="B1328" i="16" s="1"/>
  <c r="B1329" i="16" s="1"/>
  <c r="B1330" i="16" s="1"/>
  <c r="B1331" i="16" s="1"/>
  <c r="B1332" i="16" s="1"/>
  <c r="B1333" i="16" s="1"/>
  <c r="B1334" i="16" s="1"/>
  <c r="B1335" i="16" s="1"/>
  <c r="B1336" i="16" s="1"/>
  <c r="B1337" i="16" s="1"/>
  <c r="B1338" i="16" s="1"/>
  <c r="B1339" i="16" s="1"/>
  <c r="B1340" i="16" s="1"/>
  <c r="B1341" i="16" s="1"/>
  <c r="B1342" i="16" s="1"/>
  <c r="B1343" i="16" s="1"/>
  <c r="B1344" i="16" s="1"/>
  <c r="B1345" i="16" s="1"/>
  <c r="B1346" i="16" s="1"/>
  <c r="B1347" i="16" s="1"/>
  <c r="B1348" i="16" s="1"/>
  <c r="B1349" i="16" s="1"/>
  <c r="B1350" i="16" s="1"/>
  <c r="B1351" i="16" s="1"/>
  <c r="B1352" i="16" s="1"/>
  <c r="B1353" i="16" s="1"/>
  <c r="B1354" i="16" s="1"/>
  <c r="B1355" i="16" s="1"/>
  <c r="B1356" i="16" s="1"/>
  <c r="B1357" i="16" s="1"/>
  <c r="B1358" i="16" s="1"/>
  <c r="B1359" i="16" s="1"/>
  <c r="B1360" i="16" s="1"/>
  <c r="B1361" i="16" s="1"/>
  <c r="B1362" i="16" s="1"/>
  <c r="B1363" i="16" s="1"/>
  <c r="B1364" i="16" s="1"/>
  <c r="B1365" i="16" s="1"/>
  <c r="B1366" i="16" s="1"/>
  <c r="B1367" i="16" s="1"/>
  <c r="B1368" i="16" s="1"/>
  <c r="B1369" i="16" s="1"/>
  <c r="B1370" i="16" s="1"/>
  <c r="B1371" i="16" s="1"/>
  <c r="B1372" i="16" s="1"/>
  <c r="B1373" i="16" s="1"/>
  <c r="B1374" i="16" s="1"/>
  <c r="B1375" i="16" s="1"/>
  <c r="B1376" i="16" s="1"/>
  <c r="B1377" i="16" s="1"/>
  <c r="B1378" i="16" s="1"/>
  <c r="B1379" i="16" s="1"/>
  <c r="B1380" i="16" s="1"/>
  <c r="B1381" i="16" s="1"/>
  <c r="B1382" i="16" s="1"/>
  <c r="B1383" i="16" s="1"/>
  <c r="B1384" i="16" s="1"/>
  <c r="B1385" i="16" s="1"/>
  <c r="B1386" i="16" s="1"/>
  <c r="B1387" i="16" s="1"/>
  <c r="B1388" i="16" s="1"/>
  <c r="B1389" i="16" s="1"/>
  <c r="B1390" i="16" s="1"/>
  <c r="B1391" i="16" s="1"/>
  <c r="B1392" i="16" s="1"/>
  <c r="B1393" i="16" s="1"/>
  <c r="B1394" i="16" s="1"/>
  <c r="B1395" i="16" s="1"/>
  <c r="B1396" i="16" s="1"/>
  <c r="B1397" i="16" s="1"/>
  <c r="B1398" i="16" s="1"/>
  <c r="B1399" i="16" s="1"/>
  <c r="B1400" i="16" s="1"/>
  <c r="B1401" i="16" s="1"/>
  <c r="B1402" i="16" s="1"/>
  <c r="B1403" i="16" s="1"/>
  <c r="B1404" i="16" s="1"/>
  <c r="B1405" i="16" s="1"/>
  <c r="B1406" i="16" s="1"/>
  <c r="B1407" i="16" s="1"/>
  <c r="B1408" i="16" s="1"/>
  <c r="B1409" i="16" s="1"/>
  <c r="B1410" i="16" s="1"/>
  <c r="B1411" i="16" s="1"/>
  <c r="B1412" i="16" s="1"/>
  <c r="B1413" i="16" s="1"/>
  <c r="B1414" i="16" s="1"/>
  <c r="B1415" i="16" s="1"/>
  <c r="B1416" i="16" s="1"/>
  <c r="B1417" i="16" s="1"/>
  <c r="B1418" i="16" s="1"/>
  <c r="B1419" i="16" s="1"/>
  <c r="B1420" i="16" s="1"/>
  <c r="B1421" i="16" s="1"/>
  <c r="B1422" i="16" s="1"/>
  <c r="B1423" i="16" s="1"/>
  <c r="B1424" i="16" s="1"/>
  <c r="B1425" i="16" s="1"/>
  <c r="B1426" i="16" s="1"/>
  <c r="B1427" i="16" s="1"/>
  <c r="B1428" i="16" s="1"/>
  <c r="B1429" i="16" s="1"/>
  <c r="B1430" i="16" s="1"/>
  <c r="B1431" i="16" s="1"/>
  <c r="B1432" i="16" s="1"/>
  <c r="B1433" i="16" s="1"/>
  <c r="B1434" i="16" s="1"/>
  <c r="B1435" i="16" s="1"/>
  <c r="B1436" i="16" s="1"/>
  <c r="B1437" i="16" s="1"/>
  <c r="B1438" i="16" s="1"/>
  <c r="B1439" i="16" s="1"/>
  <c r="B1440" i="16" s="1"/>
  <c r="B1441" i="16" s="1"/>
  <c r="B1442" i="16" s="1"/>
  <c r="B1443" i="16" s="1"/>
  <c r="B1444" i="16" s="1"/>
  <c r="B1445" i="16" s="1"/>
  <c r="B1446" i="16" s="1"/>
  <c r="B1447" i="16" s="1"/>
  <c r="B1448" i="16" s="1"/>
  <c r="B1449" i="16" s="1"/>
  <c r="B1450" i="16" s="1"/>
  <c r="B1451" i="16" s="1"/>
  <c r="B1452" i="16" s="1"/>
  <c r="B1453" i="16" s="1"/>
  <c r="B1454" i="16" s="1"/>
  <c r="B1455" i="16" s="1"/>
  <c r="B1456" i="16" s="1"/>
  <c r="B1457" i="16" s="1"/>
  <c r="B1458" i="16" s="1"/>
  <c r="B1459" i="16" s="1"/>
  <c r="B1460" i="16" s="1"/>
  <c r="B1461" i="16" s="1"/>
  <c r="B1462" i="16" s="1"/>
  <c r="B1463" i="16" s="1"/>
  <c r="B1464" i="16" s="1"/>
  <c r="B1465" i="16" s="1"/>
  <c r="B1466" i="16" s="1"/>
  <c r="B1467" i="16" s="1"/>
  <c r="B1468" i="16" s="1"/>
  <c r="B1469" i="16" s="1"/>
  <c r="B1470" i="16" s="1"/>
  <c r="B1471" i="16" s="1"/>
  <c r="B1472" i="16" s="1"/>
  <c r="B1473" i="16" s="1"/>
  <c r="B1474" i="16" s="1"/>
  <c r="B1475" i="16" s="1"/>
  <c r="B1476" i="16" s="1"/>
  <c r="B1477" i="16" s="1"/>
  <c r="B1478" i="16" s="1"/>
  <c r="B1479" i="16" s="1"/>
  <c r="B1480" i="16" s="1"/>
  <c r="B1481" i="16" s="1"/>
  <c r="B1482" i="16" s="1"/>
  <c r="B1483" i="16" s="1"/>
  <c r="B1484" i="16" s="1"/>
  <c r="B1485" i="16" s="1"/>
  <c r="B1486" i="16" s="1"/>
  <c r="B1487" i="16" s="1"/>
  <c r="B1488" i="16" s="1"/>
  <c r="B1489" i="16" s="1"/>
  <c r="B1490" i="16" s="1"/>
  <c r="B1491" i="16" s="1"/>
  <c r="B1492" i="16" s="1"/>
  <c r="B1493" i="16" s="1"/>
  <c r="B1494" i="16" s="1"/>
  <c r="B1495" i="16" s="1"/>
  <c r="B1496" i="16" s="1"/>
  <c r="B1497" i="16" s="1"/>
  <c r="B1498" i="16" s="1"/>
  <c r="B1499" i="16" s="1"/>
  <c r="B1500" i="16" s="1"/>
  <c r="B1501" i="16" s="1"/>
  <c r="B1502" i="16" s="1"/>
  <c r="B1503" i="16" s="1"/>
  <c r="B1504" i="16" s="1"/>
  <c r="B1505" i="16" s="1"/>
  <c r="B1506" i="16" s="1"/>
  <c r="B1507" i="16" s="1"/>
  <c r="B1508" i="16" s="1"/>
  <c r="B1509" i="16" s="1"/>
  <c r="B1510" i="16" s="1"/>
  <c r="B1511" i="16" s="1"/>
  <c r="B1512" i="16" s="1"/>
  <c r="B1513" i="16" s="1"/>
  <c r="B1514" i="16" s="1"/>
  <c r="B1515" i="16" s="1"/>
  <c r="B1516" i="16" s="1"/>
  <c r="B1517" i="16" s="1"/>
  <c r="B1518" i="16" s="1"/>
  <c r="B1519" i="16" s="1"/>
  <c r="B1520" i="16" s="1"/>
  <c r="B1521" i="16" s="1"/>
  <c r="B1522" i="16" s="1"/>
  <c r="B1523" i="16" s="1"/>
  <c r="B1524" i="16" s="1"/>
  <c r="B1525" i="16" s="1"/>
  <c r="B1526" i="16" s="1"/>
  <c r="B1527" i="16" s="1"/>
  <c r="B1528" i="16" s="1"/>
  <c r="B1529" i="16" s="1"/>
  <c r="B1530" i="16" s="1"/>
  <c r="B1531" i="16" s="1"/>
  <c r="B1532" i="16" s="1"/>
  <c r="B1533" i="16" s="1"/>
  <c r="B1534" i="16" s="1"/>
  <c r="B1535" i="16" s="1"/>
  <c r="B1536" i="16" s="1"/>
  <c r="B1537" i="16" s="1"/>
  <c r="B1538" i="16" s="1"/>
  <c r="B1539" i="16" s="1"/>
  <c r="B1540" i="16" s="1"/>
  <c r="B1541" i="16" s="1"/>
  <c r="B1542" i="16" s="1"/>
  <c r="B1543" i="16" s="1"/>
  <c r="B1544" i="16" s="1"/>
  <c r="B1545" i="16" s="1"/>
  <c r="B1546" i="16" s="1"/>
  <c r="B1547" i="16" s="1"/>
  <c r="B1548" i="16" s="1"/>
  <c r="B1549" i="16" s="1"/>
  <c r="B1550" i="16" s="1"/>
  <c r="B1551" i="16" s="1"/>
  <c r="B1552" i="16" s="1"/>
  <c r="B1553" i="16" s="1"/>
  <c r="B1554" i="16" s="1"/>
  <c r="B1555" i="16" s="1"/>
  <c r="B1556" i="16" s="1"/>
  <c r="B1557" i="16" s="1"/>
  <c r="B1558" i="16" s="1"/>
  <c r="B1559" i="16" s="1"/>
  <c r="B1560" i="16" s="1"/>
  <c r="B1561" i="16" s="1"/>
  <c r="B1562" i="16" s="1"/>
  <c r="B1563" i="16" s="1"/>
  <c r="B1564" i="16" s="1"/>
  <c r="B1565" i="16" s="1"/>
  <c r="B1566" i="16" s="1"/>
  <c r="B1567" i="16" s="1"/>
  <c r="B1568" i="16" s="1"/>
  <c r="B1569" i="16" s="1"/>
  <c r="B1570" i="16" s="1"/>
  <c r="B1571" i="16" s="1"/>
  <c r="B1572" i="16" s="1"/>
  <c r="B1573" i="16" s="1"/>
  <c r="B1574" i="16" s="1"/>
  <c r="B1575" i="16" s="1"/>
  <c r="B1576" i="16" s="1"/>
  <c r="B1577" i="16" s="1"/>
  <c r="B1578" i="16" s="1"/>
  <c r="B1579" i="16" s="1"/>
  <c r="B1580" i="16" s="1"/>
  <c r="B1581" i="16" s="1"/>
  <c r="B1582" i="16" s="1"/>
  <c r="B1583" i="16" s="1"/>
  <c r="B1584" i="16" s="1"/>
  <c r="B1585" i="16" s="1"/>
  <c r="B1586" i="16" s="1"/>
  <c r="B1587" i="16" s="1"/>
  <c r="B1588" i="16" s="1"/>
  <c r="B1589" i="16" s="1"/>
  <c r="B1590" i="16" s="1"/>
  <c r="B1591" i="16" s="1"/>
  <c r="B1592" i="16" s="1"/>
  <c r="B1593" i="16" s="1"/>
  <c r="B1594" i="16" s="1"/>
  <c r="B1595" i="16" s="1"/>
  <c r="B1596" i="16" s="1"/>
  <c r="B1597" i="16" s="1"/>
  <c r="B1598" i="16" s="1"/>
  <c r="B1599" i="16" s="1"/>
  <c r="B1600" i="16" s="1"/>
  <c r="B1601" i="16" s="1"/>
  <c r="B1602" i="16" s="1"/>
  <c r="B1603" i="16" s="1"/>
  <c r="B1604" i="16" s="1"/>
  <c r="B1605" i="16" s="1"/>
  <c r="B1606" i="16" s="1"/>
  <c r="B1607" i="16" s="1"/>
  <c r="B1608" i="16" s="1"/>
  <c r="B1609" i="16" s="1"/>
  <c r="B1610" i="16" s="1"/>
  <c r="B1611" i="16" s="1"/>
  <c r="B1612" i="16" s="1"/>
  <c r="B1613" i="16" s="1"/>
  <c r="B1614" i="16" s="1"/>
  <c r="B1615" i="16" s="1"/>
  <c r="B1616" i="16" s="1"/>
  <c r="B1617" i="16" s="1"/>
  <c r="B1618" i="16" s="1"/>
  <c r="B1619" i="16" s="1"/>
  <c r="B1620" i="16" s="1"/>
  <c r="B1621" i="16" s="1"/>
  <c r="B1622" i="16" s="1"/>
  <c r="B1623" i="16" s="1"/>
  <c r="B1624" i="16" s="1"/>
  <c r="B1625" i="16" s="1"/>
  <c r="B1626" i="16" s="1"/>
  <c r="B1627" i="16" s="1"/>
  <c r="B1628" i="16" s="1"/>
  <c r="B1629" i="16" s="1"/>
  <c r="B1630" i="16" s="1"/>
  <c r="B1631" i="16" s="1"/>
  <c r="B1632" i="16" s="1"/>
  <c r="B1633" i="16" s="1"/>
  <c r="B1634" i="16" s="1"/>
  <c r="B1635" i="16" s="1"/>
  <c r="B1636" i="16" s="1"/>
  <c r="B1637" i="16" s="1"/>
  <c r="B1638" i="16" s="1"/>
  <c r="B1639" i="16" s="1"/>
  <c r="B1640" i="16" s="1"/>
  <c r="B1641" i="16" s="1"/>
  <c r="B1642" i="16" s="1"/>
  <c r="B1643" i="16" s="1"/>
  <c r="B1644" i="16" s="1"/>
  <c r="B1645" i="16" s="1"/>
  <c r="B1646" i="16" s="1"/>
  <c r="B1647" i="16" s="1"/>
  <c r="B1648" i="16" s="1"/>
  <c r="B1649" i="16" s="1"/>
  <c r="B1650" i="16" s="1"/>
  <c r="B1651" i="16" s="1"/>
  <c r="B1652" i="16" s="1"/>
  <c r="B1653" i="16" s="1"/>
  <c r="B1654" i="16" s="1"/>
  <c r="B1655" i="16" s="1"/>
  <c r="B1656" i="16" s="1"/>
  <c r="B1657" i="16" s="1"/>
  <c r="B1658" i="16" s="1"/>
  <c r="B1659" i="16" s="1"/>
  <c r="B1660" i="16" s="1"/>
  <c r="B1661" i="16" s="1"/>
  <c r="B1662" i="16" s="1"/>
  <c r="B1663" i="16" s="1"/>
  <c r="B1664" i="16" s="1"/>
  <c r="B1665" i="16" s="1"/>
  <c r="B1666" i="16" s="1"/>
  <c r="B1667" i="16" s="1"/>
  <c r="B1668" i="16" s="1"/>
  <c r="B1669" i="16" s="1"/>
  <c r="B1670" i="16" s="1"/>
  <c r="B1671" i="16" s="1"/>
  <c r="B1672" i="16" s="1"/>
  <c r="B1673" i="16" s="1"/>
  <c r="B1674" i="16" s="1"/>
  <c r="B1675" i="16" s="1"/>
  <c r="B1676" i="16" s="1"/>
  <c r="B1677" i="16" s="1"/>
  <c r="B1678" i="16" s="1"/>
  <c r="B1679" i="16" s="1"/>
  <c r="B1680" i="16" s="1"/>
  <c r="B1681" i="16" s="1"/>
  <c r="B1682" i="16" s="1"/>
  <c r="B1683" i="16" s="1"/>
  <c r="B1684" i="16" s="1"/>
  <c r="B1685" i="16" s="1"/>
  <c r="B1686" i="16" s="1"/>
  <c r="B1687" i="16" s="1"/>
  <c r="B1688" i="16" s="1"/>
  <c r="B1689" i="16" s="1"/>
  <c r="B1690" i="16" s="1"/>
  <c r="B1691" i="16" s="1"/>
  <c r="B1692" i="16" s="1"/>
  <c r="B1693" i="16" s="1"/>
  <c r="B1694" i="16" s="1"/>
  <c r="B1695" i="16" s="1"/>
  <c r="B1696" i="16" s="1"/>
  <c r="B1697" i="16" s="1"/>
  <c r="B1698" i="16" s="1"/>
  <c r="B1699" i="16" s="1"/>
  <c r="B1700" i="16" s="1"/>
  <c r="B1701" i="16" s="1"/>
  <c r="B1702" i="16" s="1"/>
  <c r="B1703" i="16" s="1"/>
  <c r="B1704" i="16" s="1"/>
  <c r="B1705" i="16" s="1"/>
  <c r="B1706" i="16" s="1"/>
  <c r="B1707" i="16" s="1"/>
  <c r="B1708" i="16" s="1"/>
  <c r="B1709" i="16" s="1"/>
  <c r="B1710" i="16" s="1"/>
  <c r="B1711" i="16" s="1"/>
  <c r="B1712" i="16" s="1"/>
  <c r="B1713" i="16" s="1"/>
  <c r="B1714" i="16" s="1"/>
  <c r="B1715" i="16" s="1"/>
  <c r="B1716" i="16" s="1"/>
  <c r="B1717" i="16" s="1"/>
  <c r="B1718" i="16" s="1"/>
  <c r="B1719" i="16" s="1"/>
  <c r="B1720" i="16" s="1"/>
  <c r="B1721" i="16" s="1"/>
  <c r="B1722" i="16" s="1"/>
  <c r="B1723" i="16" s="1"/>
  <c r="B1724" i="16" s="1"/>
  <c r="B1725" i="16" s="1"/>
  <c r="B1726" i="16" s="1"/>
  <c r="B1727" i="16" s="1"/>
  <c r="B1728" i="16" s="1"/>
  <c r="B1729" i="16" s="1"/>
  <c r="B1730" i="16" s="1"/>
  <c r="B1731" i="16" s="1"/>
  <c r="B1732" i="16" s="1"/>
  <c r="B1733" i="16" s="1"/>
  <c r="B1734" i="16" s="1"/>
  <c r="B1735" i="16" s="1"/>
  <c r="B1736" i="16" s="1"/>
  <c r="B1737" i="16" s="1"/>
  <c r="B1738" i="16" s="1"/>
  <c r="B1739" i="16" s="1"/>
  <c r="B1740" i="16" s="1"/>
  <c r="B1741" i="16" s="1"/>
  <c r="B1742" i="16" s="1"/>
  <c r="B1743" i="16" s="1"/>
  <c r="B1744" i="16" s="1"/>
  <c r="B1745" i="16" s="1"/>
  <c r="B1746" i="16" s="1"/>
  <c r="B1747" i="16" s="1"/>
  <c r="B1748" i="16" s="1"/>
  <c r="B1749" i="16" s="1"/>
  <c r="B1750" i="16" s="1"/>
  <c r="B1751" i="16" s="1"/>
  <c r="B1752" i="16" s="1"/>
  <c r="B1753" i="16" s="1"/>
  <c r="B1754" i="16" s="1"/>
  <c r="B1755" i="16" s="1"/>
  <c r="B1756" i="16" s="1"/>
  <c r="B1757" i="16" s="1"/>
  <c r="B1758" i="16" s="1"/>
  <c r="B1759" i="16" s="1"/>
  <c r="B1760" i="16" s="1"/>
  <c r="B1761" i="16" s="1"/>
  <c r="B1762" i="16" s="1"/>
  <c r="B1763" i="16" s="1"/>
  <c r="B1764" i="16" s="1"/>
  <c r="B1765" i="16" s="1"/>
  <c r="B1766" i="16" s="1"/>
  <c r="B1767" i="16" s="1"/>
  <c r="B1768" i="16" s="1"/>
  <c r="B1769" i="16" s="1"/>
  <c r="B1770" i="16" s="1"/>
  <c r="B1771" i="16" s="1"/>
  <c r="B1772" i="16" s="1"/>
  <c r="B1773" i="16" s="1"/>
  <c r="B1774" i="16" s="1"/>
  <c r="B1775" i="16" s="1"/>
  <c r="B1776" i="16" s="1"/>
  <c r="B1777" i="16" s="1"/>
  <c r="B1778" i="16" s="1"/>
  <c r="B1779" i="16" s="1"/>
  <c r="B1780" i="16" s="1"/>
  <c r="B1781" i="16" s="1"/>
  <c r="B1782" i="16" s="1"/>
  <c r="B1783" i="16" s="1"/>
  <c r="B1784" i="16" s="1"/>
  <c r="B1785" i="16" s="1"/>
  <c r="B1786" i="16" s="1"/>
  <c r="B1787" i="16" s="1"/>
  <c r="B1788" i="16" s="1"/>
  <c r="B1789" i="16" s="1"/>
  <c r="B1790" i="16" s="1"/>
  <c r="B1791" i="16" s="1"/>
  <c r="B1792" i="16" s="1"/>
  <c r="B1793" i="16" s="1"/>
  <c r="B1794" i="16" s="1"/>
  <c r="B1795" i="16" s="1"/>
  <c r="B1796" i="16" s="1"/>
  <c r="B1797" i="16" s="1"/>
  <c r="B1798" i="16" s="1"/>
  <c r="B1799" i="16" s="1"/>
  <c r="B1800" i="16" s="1"/>
  <c r="B1801" i="16" s="1"/>
  <c r="B1802" i="16" s="1"/>
  <c r="B1803" i="16" s="1"/>
  <c r="B1804" i="16" s="1"/>
  <c r="B1805" i="16" s="1"/>
  <c r="B1806" i="16" s="1"/>
  <c r="B1807" i="16" s="1"/>
  <c r="B1808" i="16" s="1"/>
  <c r="B1809" i="16" s="1"/>
  <c r="B1810" i="16" s="1"/>
  <c r="B1811" i="16" s="1"/>
  <c r="B1812" i="16" s="1"/>
  <c r="B1813" i="16" s="1"/>
  <c r="B1814" i="16" s="1"/>
  <c r="B1815" i="16" s="1"/>
  <c r="B1816" i="16" s="1"/>
  <c r="B1817" i="16" s="1"/>
  <c r="B1818" i="16" s="1"/>
  <c r="B1819" i="16" s="1"/>
  <c r="B1820" i="16" s="1"/>
  <c r="B1821" i="16" s="1"/>
  <c r="B1822" i="16" s="1"/>
  <c r="B1823" i="16" s="1"/>
  <c r="B1824" i="16" s="1"/>
  <c r="B1825" i="16" s="1"/>
  <c r="B1826" i="16" s="1"/>
  <c r="B1827" i="16" s="1"/>
  <c r="B1828" i="16" s="1"/>
  <c r="B1829" i="16" s="1"/>
  <c r="B1830" i="16" s="1"/>
  <c r="B1831" i="16" s="1"/>
  <c r="B1832" i="16" s="1"/>
  <c r="B1833" i="16" s="1"/>
  <c r="B1834" i="16" s="1"/>
  <c r="B1835" i="16" s="1"/>
  <c r="B1836" i="16" s="1"/>
  <c r="B1837" i="16" s="1"/>
  <c r="B1838" i="16" s="1"/>
  <c r="B1839" i="16" s="1"/>
  <c r="B1840" i="16" s="1"/>
  <c r="B1841" i="16" s="1"/>
  <c r="B1842" i="16" s="1"/>
  <c r="B1843" i="16" s="1"/>
  <c r="B1844" i="16" s="1"/>
  <c r="B1845" i="16" s="1"/>
  <c r="B1846" i="16" s="1"/>
  <c r="B1847" i="16" s="1"/>
  <c r="B1848" i="16" s="1"/>
  <c r="B1849" i="16" s="1"/>
  <c r="B1850" i="16" s="1"/>
  <c r="B1851" i="16" s="1"/>
  <c r="B1852" i="16" s="1"/>
  <c r="B1853" i="16" s="1"/>
  <c r="B1854" i="16" s="1"/>
  <c r="B1855" i="16" s="1"/>
  <c r="B1856" i="16" s="1"/>
  <c r="B1857" i="16" s="1"/>
  <c r="B1858" i="16" s="1"/>
  <c r="B1859" i="16" s="1"/>
  <c r="B1860" i="16" s="1"/>
  <c r="B1861" i="16" s="1"/>
  <c r="B1862" i="16" s="1"/>
  <c r="B1863" i="16" s="1"/>
  <c r="B1864" i="16" s="1"/>
  <c r="B1865" i="16" s="1"/>
  <c r="B1866" i="16" s="1"/>
  <c r="B1867" i="16" s="1"/>
  <c r="B1868" i="16" s="1"/>
  <c r="B1869" i="16" s="1"/>
  <c r="B1870" i="16" s="1"/>
  <c r="B1871" i="16" s="1"/>
  <c r="B1872" i="16" s="1"/>
  <c r="B1873" i="16" s="1"/>
  <c r="B1874" i="16" s="1"/>
  <c r="B1875" i="16" s="1"/>
  <c r="B1876" i="16" s="1"/>
  <c r="B1877" i="16" s="1"/>
  <c r="B1878" i="16" s="1"/>
  <c r="B1879" i="16" s="1"/>
  <c r="B1880" i="16" s="1"/>
  <c r="B1881" i="16" s="1"/>
  <c r="B1882" i="16" s="1"/>
  <c r="B1883" i="16" s="1"/>
  <c r="B1884" i="16" s="1"/>
  <c r="B1885" i="16" s="1"/>
  <c r="B1886" i="16" s="1"/>
  <c r="B1887" i="16" s="1"/>
  <c r="B1888" i="16" s="1"/>
  <c r="B1889" i="16" s="1"/>
  <c r="B1890" i="16" s="1"/>
  <c r="B1891" i="16" s="1"/>
  <c r="B1892" i="16" s="1"/>
  <c r="B1893" i="16" s="1"/>
  <c r="B1894" i="16" s="1"/>
  <c r="B1895" i="16" s="1"/>
  <c r="B1896" i="16" s="1"/>
  <c r="B1897" i="16" s="1"/>
  <c r="B1898" i="16" s="1"/>
  <c r="B1899" i="16" s="1"/>
  <c r="B1900" i="16" s="1"/>
  <c r="B1901" i="16" s="1"/>
  <c r="B1902" i="16" s="1"/>
  <c r="B1903" i="16" s="1"/>
  <c r="B1904" i="16" s="1"/>
  <c r="B1905" i="16" s="1"/>
  <c r="B1906" i="16" s="1"/>
  <c r="B1907" i="16" s="1"/>
  <c r="B1908" i="16" s="1"/>
  <c r="B1909" i="16" s="1"/>
  <c r="B1910" i="16" s="1"/>
  <c r="B1911" i="16" s="1"/>
  <c r="B1912" i="16" s="1"/>
  <c r="B1913" i="16" s="1"/>
  <c r="B1914" i="16" s="1"/>
  <c r="B1915" i="16" s="1"/>
  <c r="B1916" i="16" s="1"/>
  <c r="B1917" i="16" s="1"/>
  <c r="B1918" i="16" s="1"/>
  <c r="B1919" i="16" s="1"/>
  <c r="B1920" i="16" s="1"/>
  <c r="B1921" i="16" s="1"/>
  <c r="B1922" i="16" s="1"/>
  <c r="B1923" i="16" s="1"/>
  <c r="B1924" i="16" s="1"/>
  <c r="B1925" i="16" s="1"/>
  <c r="B1926" i="16" s="1"/>
  <c r="B1927" i="16" s="1"/>
  <c r="B1928" i="16" s="1"/>
  <c r="B1929" i="16" s="1"/>
  <c r="B1930" i="16" s="1"/>
  <c r="B1931" i="16" s="1"/>
  <c r="B1932" i="16" s="1"/>
  <c r="B1933" i="16" s="1"/>
  <c r="B1934" i="16" s="1"/>
  <c r="B1935" i="16" s="1"/>
  <c r="B1936" i="16" s="1"/>
  <c r="B1937" i="16" s="1"/>
  <c r="B1938" i="16" s="1"/>
  <c r="B1939" i="16" s="1"/>
  <c r="B1940" i="16" s="1"/>
  <c r="B1941" i="16" s="1"/>
  <c r="B1942" i="16" s="1"/>
  <c r="B1943" i="16" s="1"/>
  <c r="B1944" i="16" s="1"/>
  <c r="B1945" i="16" s="1"/>
  <c r="B1946" i="16" s="1"/>
  <c r="B1947" i="16" s="1"/>
  <c r="B1948" i="16" s="1"/>
  <c r="B1949" i="16" s="1"/>
  <c r="B1950" i="16" s="1"/>
  <c r="B1951" i="16" s="1"/>
  <c r="B1952" i="16" s="1"/>
  <c r="B1953" i="16" s="1"/>
  <c r="B1954" i="16" s="1"/>
  <c r="B1955" i="16" s="1"/>
  <c r="B1956" i="16" s="1"/>
  <c r="B1957" i="16" s="1"/>
  <c r="B1958" i="16" s="1"/>
  <c r="B1959" i="16" s="1"/>
  <c r="B1960" i="16" s="1"/>
  <c r="B1961" i="16" s="1"/>
  <c r="B1962" i="16" s="1"/>
  <c r="B1963" i="16" s="1"/>
  <c r="B1964" i="16" s="1"/>
  <c r="B1965" i="16" s="1"/>
  <c r="B1966" i="16" s="1"/>
  <c r="B1967" i="16" s="1"/>
  <c r="B1968" i="16" s="1"/>
  <c r="B1969" i="16" s="1"/>
  <c r="B1970" i="16" s="1"/>
  <c r="B1971" i="16" s="1"/>
  <c r="B1972" i="16" s="1"/>
  <c r="B1973" i="16" s="1"/>
  <c r="B1974" i="16" s="1"/>
  <c r="B1975" i="16" s="1"/>
  <c r="B1976" i="16" s="1"/>
  <c r="B1977" i="16" s="1"/>
  <c r="B1978" i="16" s="1"/>
  <c r="B1979" i="16" s="1"/>
  <c r="B1980" i="16" s="1"/>
  <c r="B1981" i="16" s="1"/>
  <c r="B1982" i="16" s="1"/>
  <c r="B1983" i="16" s="1"/>
  <c r="B1984" i="16" s="1"/>
  <c r="B1985" i="16" s="1"/>
  <c r="B1986" i="16" s="1"/>
  <c r="B1987" i="16" s="1"/>
  <c r="B1988" i="16" s="1"/>
  <c r="B1989" i="16" s="1"/>
  <c r="B1990" i="16" s="1"/>
  <c r="B1991" i="16" s="1"/>
  <c r="B1992" i="16" s="1"/>
  <c r="B1993" i="16" s="1"/>
  <c r="B1994" i="16" s="1"/>
  <c r="B1995" i="16" s="1"/>
  <c r="B1996" i="16" s="1"/>
  <c r="B1997" i="16" s="1"/>
  <c r="B1998" i="16" s="1"/>
  <c r="B1999" i="16" s="1"/>
  <c r="B2000" i="16" s="1"/>
  <c r="B2001" i="16" s="1"/>
  <c r="B2002" i="16" s="1"/>
  <c r="B2003" i="16" s="1"/>
  <c r="B2004" i="16" s="1"/>
  <c r="B2005" i="16" s="1"/>
  <c r="B2006" i="16" s="1"/>
  <c r="B2007" i="16" s="1"/>
  <c r="B2008" i="16" s="1"/>
  <c r="B2009" i="16" s="1"/>
  <c r="B2010" i="16" s="1"/>
  <c r="B2011" i="16" s="1"/>
  <c r="B2012" i="16" s="1"/>
  <c r="B2013" i="16" s="1"/>
  <c r="B2014" i="16" s="1"/>
  <c r="B2015" i="16" s="1"/>
  <c r="B2016" i="16" s="1"/>
  <c r="B2017" i="16" s="1"/>
  <c r="B2018" i="16" s="1"/>
  <c r="B2019" i="16" s="1"/>
  <c r="B2020" i="16" s="1"/>
  <c r="B2021" i="16" s="1"/>
  <c r="B2022" i="16" s="1"/>
  <c r="B2023" i="16" s="1"/>
  <c r="B2024" i="16" s="1"/>
  <c r="B2025" i="16" s="1"/>
  <c r="B2026" i="16" s="1"/>
  <c r="B2027" i="16" s="1"/>
  <c r="B2028" i="16" s="1"/>
  <c r="B2029" i="16" s="1"/>
  <c r="B2030" i="16" s="1"/>
  <c r="B2031" i="16" s="1"/>
  <c r="B2032" i="16" s="1"/>
  <c r="B2033" i="16" s="1"/>
  <c r="B2034" i="16" s="1"/>
  <c r="B2035" i="16" s="1"/>
  <c r="B2036" i="16" s="1"/>
  <c r="B2037" i="16" s="1"/>
  <c r="B2038" i="16" s="1"/>
  <c r="B2039" i="16" s="1"/>
  <c r="B2040" i="16" s="1"/>
  <c r="B2041" i="16" s="1"/>
  <c r="B2042" i="16" s="1"/>
  <c r="B2043" i="16" s="1"/>
  <c r="B2044" i="16" s="1"/>
  <c r="B2045" i="16" s="1"/>
  <c r="B2046" i="16" s="1"/>
  <c r="B2047" i="16" s="1"/>
  <c r="B2048" i="16" s="1"/>
  <c r="B2049" i="16" s="1"/>
  <c r="B2050" i="16" s="1"/>
  <c r="B2051" i="16" s="1"/>
  <c r="B2052" i="16" s="1"/>
  <c r="B2053" i="16" s="1"/>
  <c r="B2054" i="16" s="1"/>
  <c r="B2055" i="16" s="1"/>
  <c r="B2056" i="16" s="1"/>
  <c r="B2057" i="16" s="1"/>
  <c r="B2058" i="16" s="1"/>
  <c r="B2059" i="16" s="1"/>
  <c r="B2060" i="16" s="1"/>
  <c r="B2061" i="16" s="1"/>
  <c r="B2062" i="16" s="1"/>
  <c r="B2063" i="16" s="1"/>
  <c r="B2064" i="16" s="1"/>
  <c r="B2065" i="16" s="1"/>
  <c r="B2066" i="16" s="1"/>
  <c r="B2067" i="16" s="1"/>
  <c r="B2068" i="16" s="1"/>
  <c r="B2069" i="16" s="1"/>
  <c r="B2070" i="16" s="1"/>
  <c r="B2071" i="16" s="1"/>
  <c r="B2072" i="16" s="1"/>
  <c r="B2073" i="16" s="1"/>
  <c r="B2074" i="16" s="1"/>
  <c r="B2075" i="16" s="1"/>
  <c r="B2076" i="16" s="1"/>
  <c r="B2077" i="16" s="1"/>
  <c r="B2078" i="16" s="1"/>
  <c r="B2079" i="16" s="1"/>
  <c r="B2080" i="16" s="1"/>
  <c r="B2081" i="16" s="1"/>
  <c r="B2082" i="16" s="1"/>
  <c r="B2083" i="16" s="1"/>
  <c r="B2084" i="16" s="1"/>
  <c r="B2085" i="16" s="1"/>
  <c r="B2086" i="16" s="1"/>
  <c r="B2087" i="16" s="1"/>
  <c r="B2088" i="16" s="1"/>
  <c r="B2089" i="16" s="1"/>
  <c r="B2090" i="16" s="1"/>
  <c r="B2091" i="16" s="1"/>
  <c r="B2092" i="16" s="1"/>
  <c r="B2093" i="16" s="1"/>
  <c r="B2094" i="16" s="1"/>
  <c r="B2095" i="16" s="1"/>
  <c r="B2096" i="16" s="1"/>
  <c r="B2097" i="16" s="1"/>
  <c r="B2098" i="16" s="1"/>
  <c r="B2099" i="16" s="1"/>
  <c r="B2100" i="16" s="1"/>
  <c r="B2101" i="16" s="1"/>
  <c r="B2102" i="16" s="1"/>
  <c r="B2103" i="16" s="1"/>
  <c r="B2104" i="16" s="1"/>
  <c r="B2105" i="16" s="1"/>
  <c r="B2106" i="16" s="1"/>
  <c r="B2107" i="16" s="1"/>
  <c r="B2108" i="16" s="1"/>
  <c r="B2109" i="16" s="1"/>
  <c r="B2110" i="16" s="1"/>
  <c r="B2111" i="16" s="1"/>
  <c r="B2112" i="16" s="1"/>
  <c r="B2113" i="16" s="1"/>
  <c r="B2114" i="16" s="1"/>
  <c r="B2115" i="16" s="1"/>
  <c r="B2116" i="16" s="1"/>
  <c r="B2117" i="16" s="1"/>
  <c r="B2118" i="16" s="1"/>
  <c r="B2119" i="16" s="1"/>
  <c r="B2120" i="16" s="1"/>
  <c r="B2121" i="16" s="1"/>
  <c r="B2122" i="16" s="1"/>
  <c r="B2123" i="16" s="1"/>
  <c r="B2124" i="16" s="1"/>
  <c r="B2125" i="16" s="1"/>
  <c r="B2126" i="16" s="1"/>
  <c r="B2127" i="16" s="1"/>
  <c r="B2128" i="16" s="1"/>
  <c r="B2129" i="16" s="1"/>
  <c r="B2130" i="16" s="1"/>
  <c r="B2131" i="16" s="1"/>
  <c r="B2132" i="16" s="1"/>
  <c r="B2133" i="16" s="1"/>
  <c r="B2134" i="16" s="1"/>
  <c r="B2135" i="16" s="1"/>
  <c r="B2136" i="16" s="1"/>
  <c r="B2137" i="16" s="1"/>
  <c r="B2138" i="16" s="1"/>
  <c r="B2139" i="16" s="1"/>
  <c r="B2140" i="16" s="1"/>
  <c r="B2141" i="16" s="1"/>
  <c r="B2142" i="16" s="1"/>
  <c r="B2143" i="16" s="1"/>
  <c r="B2144" i="16" s="1"/>
  <c r="B2145" i="16" s="1"/>
  <c r="B2146" i="16" s="1"/>
  <c r="B2147" i="16" s="1"/>
  <c r="B2148" i="16" s="1"/>
  <c r="B2149" i="16" s="1"/>
  <c r="B2150" i="16" s="1"/>
  <c r="B2151" i="16" s="1"/>
  <c r="B2152" i="16" s="1"/>
  <c r="B2153" i="16" s="1"/>
  <c r="B2154" i="16" s="1"/>
  <c r="B2155" i="16" s="1"/>
  <c r="B2156" i="16" s="1"/>
  <c r="B2157" i="16" s="1"/>
  <c r="B2158" i="16" s="1"/>
  <c r="B2159" i="16" s="1"/>
  <c r="B2160" i="16" s="1"/>
  <c r="B2161" i="16" s="1"/>
  <c r="B2162" i="16" s="1"/>
  <c r="B2163" i="16" s="1"/>
  <c r="B2164" i="16" s="1"/>
  <c r="B2165" i="16" s="1"/>
  <c r="B2166" i="16" s="1"/>
  <c r="B2167" i="16" s="1"/>
  <c r="B2168" i="16" s="1"/>
  <c r="B2169" i="16" s="1"/>
  <c r="B2170" i="16" s="1"/>
  <c r="B2171" i="16" s="1"/>
  <c r="B2172" i="16" s="1"/>
  <c r="B2173" i="16" s="1"/>
  <c r="B2174" i="16" s="1"/>
  <c r="B2175" i="16" s="1"/>
  <c r="B2176" i="16" s="1"/>
  <c r="B2177" i="16" s="1"/>
  <c r="B2178" i="16" s="1"/>
  <c r="B2179" i="16" s="1"/>
  <c r="B2180" i="16" s="1"/>
  <c r="B2181" i="16" s="1"/>
  <c r="B2182" i="16" s="1"/>
  <c r="B2183" i="16" s="1"/>
  <c r="B2184" i="16" s="1"/>
  <c r="B2185" i="16" s="1"/>
  <c r="B2186" i="16" s="1"/>
  <c r="B2187" i="16" s="1"/>
  <c r="B2188" i="16" s="1"/>
  <c r="B2189" i="16" s="1"/>
  <c r="B2190" i="16" s="1"/>
  <c r="B2191" i="16" s="1"/>
  <c r="B2192" i="16" s="1"/>
  <c r="B2193" i="16" s="1"/>
  <c r="B2194" i="16" s="1"/>
  <c r="B2195" i="16" s="1"/>
  <c r="B2196" i="16" s="1"/>
  <c r="B2197" i="16" s="1"/>
  <c r="B2198" i="16" s="1"/>
  <c r="B2199" i="16" s="1"/>
  <c r="B2200" i="16" s="1"/>
  <c r="B2201" i="16" s="1"/>
  <c r="B2202" i="16" s="1"/>
  <c r="B2203" i="16" s="1"/>
  <c r="B2204" i="16" s="1"/>
  <c r="B2205" i="16" s="1"/>
  <c r="B2206" i="16" s="1"/>
  <c r="B2207" i="16" s="1"/>
  <c r="B2208" i="16" s="1"/>
  <c r="B2209" i="16" s="1"/>
  <c r="B2210" i="16" s="1"/>
  <c r="B2211" i="16" s="1"/>
  <c r="B2212" i="16" s="1"/>
  <c r="B2213" i="16" s="1"/>
  <c r="B2214" i="16" s="1"/>
  <c r="B2215" i="16" s="1"/>
  <c r="B2216" i="16" s="1"/>
  <c r="B2217" i="16" s="1"/>
  <c r="B2218" i="16" s="1"/>
  <c r="B2219" i="16" s="1"/>
  <c r="B2220" i="16" s="1"/>
  <c r="B2221" i="16" s="1"/>
  <c r="B2222" i="16" s="1"/>
  <c r="B2223" i="16" s="1"/>
  <c r="B2224" i="16" s="1"/>
  <c r="B2225" i="16" s="1"/>
  <c r="B2226" i="16" s="1"/>
  <c r="B2227" i="16" s="1"/>
  <c r="B2228" i="16" s="1"/>
  <c r="B2229" i="16" s="1"/>
  <c r="B2230" i="16" s="1"/>
  <c r="B2231" i="16" s="1"/>
  <c r="B2232" i="16" s="1"/>
  <c r="B2233" i="16" s="1"/>
  <c r="B2234" i="16" s="1"/>
  <c r="B2235" i="16" s="1"/>
  <c r="B2236" i="16" s="1"/>
  <c r="B2237" i="16" s="1"/>
  <c r="B2238" i="16" s="1"/>
  <c r="B2239" i="16" s="1"/>
  <c r="B2240" i="16" s="1"/>
  <c r="B2241" i="16" s="1"/>
  <c r="B2242" i="16" s="1"/>
  <c r="B2243" i="16" s="1"/>
  <c r="B2244" i="16" s="1"/>
  <c r="B2245" i="16" s="1"/>
  <c r="B2246" i="16" s="1"/>
  <c r="B2247" i="16" s="1"/>
  <c r="B2248" i="16" s="1"/>
  <c r="B2249" i="16" s="1"/>
  <c r="B2250" i="16" s="1"/>
  <c r="B2251" i="16" s="1"/>
  <c r="B2252" i="16" s="1"/>
  <c r="B2253" i="16" s="1"/>
  <c r="B2254" i="16" s="1"/>
  <c r="B2255" i="16" s="1"/>
  <c r="B2256" i="16" s="1"/>
  <c r="B2257" i="16" s="1"/>
  <c r="B2258" i="16" s="1"/>
  <c r="B2259" i="16" s="1"/>
  <c r="B2260" i="16" s="1"/>
  <c r="B2261" i="16" s="1"/>
  <c r="B2262" i="16" s="1"/>
  <c r="B2263" i="16" s="1"/>
  <c r="B2264" i="16" s="1"/>
  <c r="B2265" i="16" s="1"/>
  <c r="B2266" i="16" s="1"/>
  <c r="B2267" i="16" s="1"/>
  <c r="B2268" i="16" s="1"/>
  <c r="B2269" i="16" s="1"/>
  <c r="B2270" i="16" s="1"/>
  <c r="B2271" i="16" s="1"/>
  <c r="B2272" i="16" s="1"/>
  <c r="B2273" i="16" s="1"/>
  <c r="B2274" i="16" s="1"/>
  <c r="B2275" i="16" s="1"/>
  <c r="B2276" i="16" s="1"/>
  <c r="B2277" i="16" s="1"/>
  <c r="B2278" i="16" s="1"/>
  <c r="B2279" i="16" s="1"/>
  <c r="B2280" i="16" s="1"/>
  <c r="B2281" i="16" s="1"/>
  <c r="B2282" i="16" s="1"/>
  <c r="B2283" i="16" s="1"/>
  <c r="B2284" i="16" s="1"/>
  <c r="B2285" i="16" s="1"/>
  <c r="B2286" i="16" s="1"/>
  <c r="B2287" i="16" s="1"/>
  <c r="B2288" i="16" s="1"/>
  <c r="B2289" i="16" s="1"/>
  <c r="B2290" i="16" s="1"/>
  <c r="B2291" i="16" s="1"/>
  <c r="B2292" i="16" s="1"/>
  <c r="B2293" i="16" s="1"/>
  <c r="B2294" i="16" s="1"/>
  <c r="B2295" i="16" s="1"/>
  <c r="B2296" i="16" s="1"/>
  <c r="B2297" i="16" s="1"/>
  <c r="B2298" i="16" s="1"/>
  <c r="B2299" i="16" s="1"/>
  <c r="B2300" i="16" s="1"/>
  <c r="B2301" i="16" s="1"/>
  <c r="B2302" i="16" s="1"/>
  <c r="B2303" i="16" s="1"/>
  <c r="B2304" i="16" s="1"/>
  <c r="B2305" i="16" s="1"/>
  <c r="B2306" i="16" s="1"/>
  <c r="B2307" i="16" s="1"/>
  <c r="B2308" i="16" s="1"/>
  <c r="B2309" i="16" s="1"/>
  <c r="B2310" i="16" s="1"/>
  <c r="B2311" i="16" s="1"/>
  <c r="B2312" i="16" s="1"/>
  <c r="B2313" i="16" s="1"/>
  <c r="B2314" i="16" s="1"/>
  <c r="B2315" i="16" s="1"/>
  <c r="B2316" i="16" s="1"/>
  <c r="B2317" i="16" s="1"/>
  <c r="B2318" i="16" s="1"/>
  <c r="B2319" i="16" s="1"/>
  <c r="B2320" i="16" s="1"/>
  <c r="B2321" i="16" s="1"/>
  <c r="B2322" i="16" s="1"/>
  <c r="B2323" i="16" s="1"/>
  <c r="B2324" i="16" s="1"/>
  <c r="B2325" i="16" s="1"/>
  <c r="B2326" i="16" s="1"/>
  <c r="B2327" i="16" s="1"/>
  <c r="B2328" i="16" s="1"/>
  <c r="B2329" i="16" s="1"/>
  <c r="B2330" i="16" s="1"/>
  <c r="B2331" i="16" s="1"/>
  <c r="B2332" i="16" s="1"/>
  <c r="B2333" i="16" s="1"/>
  <c r="B2334" i="16" s="1"/>
  <c r="B2335" i="16" s="1"/>
  <c r="B2336" i="16" s="1"/>
  <c r="B2337" i="16" s="1"/>
  <c r="B2338" i="16" s="1"/>
  <c r="B2339" i="16" s="1"/>
  <c r="B2340" i="16" s="1"/>
  <c r="B2341" i="16" s="1"/>
  <c r="B2342" i="16" s="1"/>
  <c r="B2343" i="16" s="1"/>
  <c r="B2344" i="16" s="1"/>
  <c r="B2345" i="16" s="1"/>
  <c r="B2346" i="16" s="1"/>
  <c r="B2347" i="16" s="1"/>
  <c r="B2348" i="16" s="1"/>
  <c r="B2349" i="16" s="1"/>
  <c r="B2350" i="16" s="1"/>
  <c r="B2351" i="16" s="1"/>
  <c r="B2352" i="16" s="1"/>
  <c r="B2353" i="16" s="1"/>
  <c r="B2354" i="16" s="1"/>
  <c r="B2355" i="16" s="1"/>
  <c r="B2356" i="16" s="1"/>
  <c r="B2357" i="16" s="1"/>
  <c r="B2358" i="16" s="1"/>
  <c r="B2359" i="16" s="1"/>
  <c r="B2360" i="16" s="1"/>
  <c r="B2361" i="16" s="1"/>
  <c r="B2362" i="16" s="1"/>
  <c r="B2363" i="16" s="1"/>
  <c r="B2364" i="16" s="1"/>
  <c r="B2365" i="16" s="1"/>
  <c r="B2366" i="16" s="1"/>
  <c r="B2367" i="16" s="1"/>
  <c r="B2368" i="16" s="1"/>
  <c r="B2369" i="16" s="1"/>
  <c r="B2370" i="16" s="1"/>
  <c r="B2371" i="16" s="1"/>
  <c r="B2372" i="16" s="1"/>
  <c r="B2373" i="16" s="1"/>
  <c r="B2374" i="16" s="1"/>
  <c r="B2375" i="16" s="1"/>
  <c r="B2376" i="16" s="1"/>
  <c r="B2377" i="16" s="1"/>
  <c r="B2378" i="16" s="1"/>
  <c r="B2379" i="16" s="1"/>
  <c r="B2380" i="16" s="1"/>
  <c r="B2381" i="16" s="1"/>
  <c r="B2382" i="16" s="1"/>
  <c r="B2383" i="16" s="1"/>
  <c r="B2384" i="16" s="1"/>
  <c r="B2385" i="16" s="1"/>
  <c r="B2386" i="16" s="1"/>
  <c r="B2387" i="16" s="1"/>
  <c r="B2388" i="16" s="1"/>
  <c r="B2389" i="16" s="1"/>
  <c r="B2390" i="16" s="1"/>
  <c r="B2391" i="16" s="1"/>
  <c r="B2392" i="16" s="1"/>
  <c r="B2393" i="16" s="1"/>
  <c r="B2394" i="16" s="1"/>
  <c r="B2395" i="16" s="1"/>
  <c r="B2396" i="16" s="1"/>
  <c r="B2397" i="16" s="1"/>
  <c r="B2398" i="16" s="1"/>
  <c r="B2399" i="16" s="1"/>
  <c r="B2400" i="16" s="1"/>
  <c r="B2401" i="16" s="1"/>
  <c r="B2402" i="16" s="1"/>
  <c r="B2403" i="16" s="1"/>
  <c r="B2404" i="16" s="1"/>
  <c r="B2405" i="16" s="1"/>
  <c r="B2406" i="16" s="1"/>
  <c r="B2407" i="16" s="1"/>
  <c r="B2408" i="16" s="1"/>
  <c r="B2409" i="16" s="1"/>
  <c r="B2410" i="16" s="1"/>
  <c r="B2411" i="16" s="1"/>
  <c r="B2412" i="16" s="1"/>
  <c r="B2413" i="16" s="1"/>
  <c r="B2414" i="16" s="1"/>
  <c r="B2415" i="16" s="1"/>
  <c r="B2416" i="16" s="1"/>
  <c r="B2417" i="16" s="1"/>
  <c r="B2418" i="16" s="1"/>
  <c r="B2419" i="16" s="1"/>
  <c r="B2420" i="16" s="1"/>
  <c r="B2421" i="16" s="1"/>
  <c r="B2422" i="16" s="1"/>
  <c r="B2423" i="16" s="1"/>
  <c r="B2424" i="16" s="1"/>
  <c r="B2425" i="16" s="1"/>
  <c r="B2426" i="16" s="1"/>
  <c r="B2427" i="16" s="1"/>
  <c r="B2428" i="16" s="1"/>
  <c r="B2429" i="16" s="1"/>
  <c r="B2430" i="16" s="1"/>
  <c r="B2431" i="16" s="1"/>
  <c r="B2432" i="16" s="1"/>
  <c r="B2433" i="16" s="1"/>
  <c r="B2434" i="16" s="1"/>
  <c r="B2435" i="16" s="1"/>
  <c r="B2436" i="16" s="1"/>
  <c r="B2437" i="16" s="1"/>
  <c r="B2438" i="16" s="1"/>
  <c r="B2439" i="16" s="1"/>
  <c r="B2440" i="16" s="1"/>
  <c r="B2441" i="16" s="1"/>
  <c r="B2442" i="16" s="1"/>
  <c r="B2443" i="16" s="1"/>
  <c r="B2444" i="16" s="1"/>
  <c r="B2445" i="16" s="1"/>
  <c r="B2446" i="16" s="1"/>
  <c r="B2447" i="16" s="1"/>
  <c r="B2448" i="16" s="1"/>
  <c r="B2449" i="16" s="1"/>
  <c r="B2450" i="16" s="1"/>
  <c r="B2451" i="16" s="1"/>
  <c r="B2452" i="16" s="1"/>
  <c r="B2453" i="16" s="1"/>
  <c r="B2454" i="16" s="1"/>
  <c r="B2455" i="16" s="1"/>
  <c r="B2456" i="16" s="1"/>
  <c r="B2457" i="16" s="1"/>
  <c r="B2458" i="16" s="1"/>
  <c r="B2459" i="16" s="1"/>
  <c r="B2460" i="16" s="1"/>
  <c r="B2461" i="16" s="1"/>
  <c r="B2462" i="16" s="1"/>
  <c r="B2463" i="16" s="1"/>
  <c r="B2464" i="16" s="1"/>
  <c r="B2465" i="16" s="1"/>
  <c r="B2466" i="16" s="1"/>
  <c r="B2467" i="16" s="1"/>
  <c r="B2468" i="16" s="1"/>
  <c r="B2469" i="16" s="1"/>
  <c r="B2470" i="16" s="1"/>
  <c r="B2471" i="16" s="1"/>
  <c r="B2472" i="16" s="1"/>
  <c r="B2473" i="16" s="1"/>
  <c r="B2474" i="16" s="1"/>
  <c r="B2475" i="16" s="1"/>
  <c r="B2476" i="16" s="1"/>
  <c r="B2477" i="16" s="1"/>
  <c r="B2478" i="16" s="1"/>
  <c r="B2479" i="16" s="1"/>
  <c r="B2480" i="16" s="1"/>
  <c r="B2481" i="16" s="1"/>
  <c r="B2482" i="16" s="1"/>
  <c r="B2483" i="16" s="1"/>
  <c r="B2484" i="16" s="1"/>
  <c r="B2485" i="16" s="1"/>
  <c r="B2486" i="16" s="1"/>
  <c r="B2487" i="16" s="1"/>
  <c r="B2488" i="16" s="1"/>
  <c r="B2489" i="16" s="1"/>
  <c r="B2490" i="16" s="1"/>
  <c r="B2491" i="16" s="1"/>
  <c r="B2492" i="16" s="1"/>
  <c r="B2493" i="16" s="1"/>
  <c r="B2494" i="16" s="1"/>
  <c r="B2495" i="16" s="1"/>
  <c r="B2496" i="16" s="1"/>
  <c r="B2497" i="16" s="1"/>
  <c r="B2498" i="16" s="1"/>
  <c r="B2499" i="16" s="1"/>
  <c r="B2500" i="16" s="1"/>
  <c r="B2501" i="16" s="1"/>
  <c r="B2502" i="16" s="1"/>
  <c r="B2503" i="16" s="1"/>
  <c r="B2504" i="16" s="1"/>
  <c r="B2505" i="16" s="1"/>
  <c r="B2506" i="16" s="1"/>
  <c r="B2507" i="16" s="1"/>
  <c r="B2508" i="16" s="1"/>
  <c r="B2509" i="16" s="1"/>
  <c r="B2510" i="16" s="1"/>
  <c r="B2511" i="16" s="1"/>
  <c r="B2512" i="16" s="1"/>
  <c r="B2513" i="16" s="1"/>
  <c r="B2514" i="16" s="1"/>
  <c r="B2515" i="16" s="1"/>
  <c r="B2516" i="16" s="1"/>
  <c r="B2517" i="16" s="1"/>
  <c r="B2518" i="16" s="1"/>
  <c r="B2519" i="16" s="1"/>
  <c r="B2520" i="16" s="1"/>
  <c r="B2521" i="16" s="1"/>
  <c r="B2522" i="16" s="1"/>
  <c r="B2523" i="16" s="1"/>
  <c r="B2524" i="16" s="1"/>
  <c r="B2525" i="16" s="1"/>
  <c r="B2526" i="16" s="1"/>
  <c r="B2527" i="16" s="1"/>
  <c r="B2528" i="16" s="1"/>
  <c r="B2529" i="16" s="1"/>
  <c r="B2530" i="16" s="1"/>
  <c r="B2531" i="16" s="1"/>
  <c r="B2532" i="16" s="1"/>
  <c r="B2533" i="16" s="1"/>
  <c r="B2534" i="16" s="1"/>
  <c r="B2535" i="16" s="1"/>
  <c r="B2536" i="16" s="1"/>
  <c r="B2537" i="16" s="1"/>
  <c r="B2538" i="16" s="1"/>
  <c r="B2539" i="16" s="1"/>
  <c r="B2540" i="16" s="1"/>
  <c r="B2541" i="16" s="1"/>
  <c r="B2542" i="16" s="1"/>
  <c r="B2543" i="16" s="1"/>
  <c r="B2544" i="16" s="1"/>
  <c r="B2545" i="16" s="1"/>
  <c r="B2546" i="16" s="1"/>
  <c r="B2547" i="16" s="1"/>
  <c r="B2548" i="16" s="1"/>
  <c r="B2549" i="16" s="1"/>
  <c r="B2550" i="16" s="1"/>
  <c r="B2551" i="16" s="1"/>
  <c r="B2552" i="16" s="1"/>
  <c r="B2553" i="16" s="1"/>
  <c r="B2554" i="16" s="1"/>
  <c r="B2555" i="16" s="1"/>
  <c r="B2556" i="16" s="1"/>
  <c r="B2557" i="16" s="1"/>
  <c r="B2558" i="16" s="1"/>
  <c r="B2559" i="16" s="1"/>
  <c r="B2560" i="16" s="1"/>
  <c r="B2561" i="16" s="1"/>
  <c r="B2562" i="16" s="1"/>
  <c r="B2563" i="16" s="1"/>
  <c r="B2564" i="16" s="1"/>
  <c r="B2565" i="16" s="1"/>
  <c r="B2566" i="16" s="1"/>
  <c r="B2567" i="16" s="1"/>
  <c r="B2568" i="16" s="1"/>
  <c r="B2569" i="16" s="1"/>
  <c r="B2570" i="16" s="1"/>
  <c r="B2571" i="16" s="1"/>
  <c r="B2572" i="16" s="1"/>
  <c r="B2573" i="16" s="1"/>
  <c r="B2574" i="16" s="1"/>
  <c r="B2575" i="16" s="1"/>
  <c r="B2576" i="16" s="1"/>
  <c r="B2577" i="16" s="1"/>
  <c r="B2578" i="16" s="1"/>
  <c r="B2579" i="16" s="1"/>
  <c r="B2580" i="16" s="1"/>
  <c r="B2581" i="16" s="1"/>
  <c r="B2582" i="16" s="1"/>
  <c r="B2583" i="16" s="1"/>
  <c r="B2584" i="16" s="1"/>
  <c r="B2585" i="16" s="1"/>
  <c r="B2586" i="16" s="1"/>
  <c r="B2587" i="16" s="1"/>
  <c r="B2588" i="16" s="1"/>
  <c r="B2589" i="16" s="1"/>
  <c r="B2590" i="16" s="1"/>
  <c r="B2591" i="16" s="1"/>
  <c r="B2592" i="16" s="1"/>
  <c r="B2593" i="16" s="1"/>
  <c r="B2594" i="16" s="1"/>
  <c r="B2595" i="16" s="1"/>
  <c r="B2596" i="16" s="1"/>
  <c r="B2597" i="16" s="1"/>
  <c r="B2598" i="16" s="1"/>
  <c r="B2599" i="16" s="1"/>
  <c r="B2600" i="16" s="1"/>
  <c r="B2601" i="16" s="1"/>
  <c r="B2602" i="16" s="1"/>
  <c r="B2603" i="16" s="1"/>
  <c r="B2604" i="16" s="1"/>
  <c r="B2605" i="16" s="1"/>
  <c r="B2606" i="16" s="1"/>
  <c r="B2607" i="16" s="1"/>
  <c r="B2608" i="16" s="1"/>
  <c r="B2609" i="16" s="1"/>
  <c r="B2610" i="16" s="1"/>
  <c r="B2611" i="16" s="1"/>
  <c r="B2612" i="16" s="1"/>
  <c r="B2613" i="16" s="1"/>
  <c r="B2614" i="16" s="1"/>
  <c r="B2615" i="16" s="1"/>
  <c r="B2616" i="16" s="1"/>
  <c r="B2617" i="16" s="1"/>
  <c r="B2618" i="16" s="1"/>
  <c r="B2619" i="16" s="1"/>
  <c r="B2620" i="16" s="1"/>
  <c r="B2621" i="16" s="1"/>
  <c r="B2622" i="16" s="1"/>
  <c r="B2623" i="16" s="1"/>
  <c r="B2624" i="16" s="1"/>
  <c r="B2625" i="16" s="1"/>
  <c r="B2626" i="16" s="1"/>
  <c r="B2627" i="16" s="1"/>
  <c r="B2628" i="16" s="1"/>
  <c r="B2629" i="16" s="1"/>
  <c r="B2630" i="16" s="1"/>
  <c r="B2631" i="16" s="1"/>
  <c r="B2632" i="16" s="1"/>
  <c r="B2633" i="16" s="1"/>
  <c r="B2634" i="16" s="1"/>
  <c r="B2635" i="16" s="1"/>
  <c r="B2636" i="16" s="1"/>
  <c r="B2637" i="16" s="1"/>
  <c r="B2638" i="16" s="1"/>
  <c r="B2639" i="16" s="1"/>
  <c r="B2640" i="16" s="1"/>
  <c r="B2641" i="16" s="1"/>
  <c r="B2642" i="16" s="1"/>
  <c r="B2643" i="16" s="1"/>
  <c r="B2644" i="16" s="1"/>
  <c r="B2645" i="16" s="1"/>
  <c r="B2646" i="16" s="1"/>
  <c r="B2647" i="16" s="1"/>
  <c r="B2648" i="16" s="1"/>
  <c r="B2649" i="16" s="1"/>
  <c r="B2650" i="16" s="1"/>
  <c r="B2651" i="16" s="1"/>
  <c r="B2652" i="16" s="1"/>
  <c r="B2653" i="16" s="1"/>
  <c r="B2654" i="16" s="1"/>
  <c r="B2655" i="16" s="1"/>
  <c r="B2656" i="16" s="1"/>
  <c r="B2657" i="16" s="1"/>
  <c r="B2658" i="16" s="1"/>
  <c r="B2659" i="16" s="1"/>
  <c r="B2660" i="16" s="1"/>
  <c r="B2661" i="16" s="1"/>
  <c r="B2662" i="16" s="1"/>
  <c r="B2663" i="16" s="1"/>
  <c r="B2664" i="16" s="1"/>
  <c r="B2665" i="16" s="1"/>
  <c r="B2666" i="16" s="1"/>
  <c r="B2667" i="16" s="1"/>
  <c r="B2668" i="16" s="1"/>
  <c r="B2669" i="16" s="1"/>
  <c r="B2670" i="16" s="1"/>
  <c r="B2671" i="16" s="1"/>
  <c r="B2672" i="16" s="1"/>
  <c r="B2673" i="16" s="1"/>
  <c r="B2674" i="16" s="1"/>
  <c r="B2675" i="16" s="1"/>
  <c r="B2676" i="16" s="1"/>
  <c r="B2677" i="16" s="1"/>
  <c r="B2678" i="16" s="1"/>
  <c r="B2679" i="16" s="1"/>
  <c r="B2680" i="16" s="1"/>
  <c r="B2681" i="16" s="1"/>
  <c r="B2682" i="16" s="1"/>
  <c r="B2683" i="16" s="1"/>
  <c r="B2684" i="16" s="1"/>
  <c r="B2685" i="16" s="1"/>
  <c r="B2686" i="16" s="1"/>
  <c r="B2687" i="16" s="1"/>
  <c r="B2688" i="16" s="1"/>
  <c r="B2689" i="16" s="1"/>
  <c r="B2690" i="16" s="1"/>
  <c r="B2691" i="16" s="1"/>
  <c r="B2692" i="16" s="1"/>
  <c r="B2693" i="16" s="1"/>
  <c r="B2694" i="16" s="1"/>
  <c r="B2695" i="16" s="1"/>
  <c r="B2696" i="16" s="1"/>
  <c r="B2697" i="16" s="1"/>
  <c r="B2698" i="16" s="1"/>
  <c r="B2699" i="16" s="1"/>
  <c r="B2700" i="16" s="1"/>
  <c r="B2701" i="16" s="1"/>
  <c r="B2702" i="16" s="1"/>
  <c r="B2703" i="16" s="1"/>
  <c r="B2704" i="16" s="1"/>
  <c r="B2705" i="16" s="1"/>
  <c r="B2706" i="16" s="1"/>
  <c r="B2707" i="16" s="1"/>
  <c r="B2708" i="16" s="1"/>
  <c r="B2709" i="16" s="1"/>
  <c r="B2710" i="16" s="1"/>
  <c r="B2711" i="16" s="1"/>
  <c r="B2712" i="16" s="1"/>
  <c r="B2713" i="16" s="1"/>
  <c r="B2714" i="16" s="1"/>
  <c r="B2715" i="16" s="1"/>
  <c r="B2716" i="16" s="1"/>
  <c r="B2717" i="16" s="1"/>
  <c r="B2718" i="16" s="1"/>
  <c r="B2719" i="16" s="1"/>
  <c r="B2720" i="16" s="1"/>
  <c r="B2721" i="16" s="1"/>
  <c r="B2722" i="16" s="1"/>
  <c r="B2723" i="16" s="1"/>
  <c r="B2724" i="16" s="1"/>
  <c r="B2725" i="16" s="1"/>
  <c r="B2726" i="16" s="1"/>
  <c r="B2727" i="16" s="1"/>
  <c r="B2728" i="16" s="1"/>
  <c r="B2729" i="16" s="1"/>
  <c r="B2730" i="16" s="1"/>
  <c r="B2731" i="16" s="1"/>
  <c r="B2732" i="16" s="1"/>
  <c r="B2733" i="16" s="1"/>
  <c r="B2734" i="16" s="1"/>
  <c r="B2735" i="16" s="1"/>
  <c r="B2736" i="16" s="1"/>
  <c r="B2737" i="16" s="1"/>
  <c r="B2738" i="16" s="1"/>
  <c r="B2739" i="16" s="1"/>
  <c r="B2740" i="16" s="1"/>
  <c r="B2741" i="16" s="1"/>
  <c r="B2742" i="16" s="1"/>
  <c r="B2743" i="16" s="1"/>
  <c r="B2744" i="16" s="1"/>
  <c r="B2745" i="16" s="1"/>
  <c r="B2746" i="16" s="1"/>
  <c r="B2747" i="16" s="1"/>
  <c r="B2748" i="16" s="1"/>
  <c r="B2749" i="16" s="1"/>
  <c r="B2750" i="16" s="1"/>
  <c r="B2751" i="16" s="1"/>
  <c r="B2752" i="16" s="1"/>
  <c r="B2753" i="16" s="1"/>
  <c r="B2754" i="16" s="1"/>
  <c r="B2755" i="16" s="1"/>
  <c r="B2756" i="16" s="1"/>
  <c r="B2757" i="16" s="1"/>
  <c r="B2758" i="16" s="1"/>
  <c r="B2759" i="16" s="1"/>
  <c r="B2760" i="16" s="1"/>
  <c r="B2761" i="16" s="1"/>
  <c r="B2762" i="16" s="1"/>
  <c r="B2763" i="16" s="1"/>
  <c r="B2764" i="16" s="1"/>
  <c r="B2765" i="16" s="1"/>
  <c r="B2766" i="16" s="1"/>
  <c r="B2767" i="16" s="1"/>
  <c r="B2768" i="16" s="1"/>
  <c r="B2769" i="16" s="1"/>
  <c r="B2770" i="16" s="1"/>
  <c r="B2771" i="16" s="1"/>
  <c r="B2772" i="16" s="1"/>
  <c r="B2773" i="16" s="1"/>
  <c r="B2774" i="16" s="1"/>
  <c r="B2775" i="16" s="1"/>
  <c r="B2776" i="16" s="1"/>
  <c r="B2777" i="16" s="1"/>
  <c r="B2778" i="16" s="1"/>
  <c r="B2779" i="16" s="1"/>
  <c r="B2780" i="16" s="1"/>
  <c r="B2781" i="16" s="1"/>
  <c r="B2782" i="16" s="1"/>
  <c r="B2783" i="16" s="1"/>
  <c r="B2784" i="16" s="1"/>
  <c r="B2785" i="16" s="1"/>
  <c r="B2786" i="16" s="1"/>
  <c r="B2787" i="16" s="1"/>
  <c r="B2788" i="16" s="1"/>
  <c r="B2789" i="16" s="1"/>
  <c r="B2790" i="16" s="1"/>
  <c r="B2791" i="16" s="1"/>
  <c r="B2792" i="16" s="1"/>
  <c r="B2793" i="16" s="1"/>
  <c r="B2794" i="16" s="1"/>
  <c r="B2795" i="16" s="1"/>
  <c r="B2796" i="16" s="1"/>
  <c r="B2797" i="16" s="1"/>
  <c r="B2798" i="16" s="1"/>
  <c r="B2799" i="16" s="1"/>
  <c r="B2800" i="16" s="1"/>
  <c r="B2801" i="16" s="1"/>
  <c r="B2802" i="16" s="1"/>
  <c r="B2803" i="16" s="1"/>
  <c r="B2804" i="16" s="1"/>
  <c r="B2805" i="16" s="1"/>
  <c r="B2806" i="16" s="1"/>
  <c r="B2807" i="16" s="1"/>
  <c r="B2808" i="16" s="1"/>
  <c r="B2809" i="16" s="1"/>
  <c r="B2810" i="16" s="1"/>
  <c r="B2811" i="16" s="1"/>
  <c r="B2812" i="16" s="1"/>
  <c r="B2813" i="16" s="1"/>
  <c r="B2814" i="16" s="1"/>
  <c r="B2815" i="16" s="1"/>
  <c r="B2816" i="16" s="1"/>
  <c r="B2817" i="16" s="1"/>
  <c r="B2818" i="16" s="1"/>
  <c r="B2819" i="16" s="1"/>
  <c r="B2820" i="16" s="1"/>
  <c r="B2821" i="16" s="1"/>
  <c r="B2822" i="16" s="1"/>
  <c r="B2823" i="16" s="1"/>
  <c r="B2824" i="16" s="1"/>
  <c r="B2825" i="16" s="1"/>
  <c r="B2826" i="16" s="1"/>
  <c r="B2827" i="16" s="1"/>
  <c r="B2828" i="16" s="1"/>
  <c r="B2829" i="16" s="1"/>
  <c r="B2830" i="16" s="1"/>
  <c r="B2831" i="16" s="1"/>
  <c r="B2832" i="16" s="1"/>
  <c r="B2833" i="16" s="1"/>
  <c r="B2834" i="16" s="1"/>
  <c r="B2835" i="16" s="1"/>
  <c r="B2836" i="16" s="1"/>
  <c r="B2837" i="16" s="1"/>
  <c r="B2838" i="16" s="1"/>
  <c r="B2839" i="16" s="1"/>
  <c r="B2840" i="16" s="1"/>
  <c r="B2841" i="16" s="1"/>
  <c r="B2842" i="16" s="1"/>
  <c r="B2843" i="16" s="1"/>
  <c r="B2844" i="16" s="1"/>
  <c r="B2845" i="16" s="1"/>
  <c r="B2846" i="16" s="1"/>
  <c r="B2847" i="16" s="1"/>
  <c r="B2848" i="16" s="1"/>
  <c r="B2849" i="16" s="1"/>
  <c r="B2850" i="16" s="1"/>
  <c r="B2851" i="16" s="1"/>
  <c r="B2852" i="16" s="1"/>
  <c r="B2853" i="16" s="1"/>
  <c r="B2854" i="16" s="1"/>
  <c r="B2855" i="16" s="1"/>
  <c r="B2856" i="16" s="1"/>
  <c r="B2857" i="16" s="1"/>
  <c r="B2858" i="16" s="1"/>
  <c r="B2859" i="16" s="1"/>
  <c r="B2860" i="16" s="1"/>
  <c r="B2861" i="16" s="1"/>
  <c r="B2862" i="16" s="1"/>
  <c r="B2863" i="16" s="1"/>
  <c r="B2864" i="16" s="1"/>
  <c r="B2865" i="16" s="1"/>
  <c r="B2866" i="16" s="1"/>
  <c r="B2867" i="16" s="1"/>
  <c r="B2868" i="16" s="1"/>
  <c r="B2869" i="16" s="1"/>
  <c r="B2870" i="16" s="1"/>
  <c r="B2871" i="16" s="1"/>
  <c r="B2872" i="16" s="1"/>
  <c r="B2873" i="16" s="1"/>
  <c r="B2874" i="16" s="1"/>
  <c r="B2875" i="16" s="1"/>
  <c r="B2876" i="16" s="1"/>
  <c r="B2877" i="16" s="1"/>
  <c r="B2878" i="16" s="1"/>
  <c r="B2879" i="16" s="1"/>
  <c r="B2880" i="16" s="1"/>
  <c r="B2881" i="16" s="1"/>
  <c r="B2882" i="16" s="1"/>
  <c r="B2883" i="16" s="1"/>
  <c r="B2884" i="16" s="1"/>
  <c r="B2885" i="16" s="1"/>
  <c r="B2886" i="16" s="1"/>
  <c r="B2887" i="16" s="1"/>
  <c r="B2888" i="16" s="1"/>
  <c r="B2889" i="16" s="1"/>
  <c r="B2890" i="16" s="1"/>
  <c r="B2891" i="16" s="1"/>
  <c r="B2892" i="16" s="1"/>
  <c r="B2893" i="16" s="1"/>
  <c r="B2894" i="16" s="1"/>
  <c r="B2895" i="16" s="1"/>
  <c r="B2896" i="16" s="1"/>
  <c r="B2897" i="16" s="1"/>
  <c r="B2898" i="16" s="1"/>
  <c r="B2899" i="16" s="1"/>
  <c r="B2900" i="16" s="1"/>
  <c r="B2901" i="16" s="1"/>
  <c r="B2902" i="16" s="1"/>
  <c r="B2903" i="16" s="1"/>
  <c r="B2904" i="16" s="1"/>
  <c r="B2905" i="16" s="1"/>
  <c r="B2906" i="16" s="1"/>
  <c r="B2907" i="16" s="1"/>
  <c r="B2908" i="16" s="1"/>
  <c r="B2909" i="16" s="1"/>
  <c r="B2910" i="16" s="1"/>
  <c r="B2911" i="16" s="1"/>
  <c r="B2912" i="16" s="1"/>
  <c r="B2913" i="16" s="1"/>
  <c r="B2914" i="16" s="1"/>
  <c r="B2915" i="16" s="1"/>
  <c r="B2916" i="16" s="1"/>
  <c r="B2917" i="16" s="1"/>
  <c r="B2918" i="16" s="1"/>
  <c r="B2919" i="16" s="1"/>
  <c r="B2920" i="16" s="1"/>
  <c r="B2921" i="16" s="1"/>
  <c r="B2922" i="16" s="1"/>
  <c r="B2923" i="16" s="1"/>
  <c r="B2924" i="16" s="1"/>
  <c r="B2925" i="16" s="1"/>
  <c r="B2926" i="16" s="1"/>
  <c r="B2927" i="16" s="1"/>
  <c r="B2928" i="16" s="1"/>
  <c r="B2929" i="16" s="1"/>
  <c r="B2930" i="16" s="1"/>
  <c r="B2931" i="16" s="1"/>
  <c r="B2932" i="16" s="1"/>
  <c r="B2933" i="16" s="1"/>
  <c r="B2934" i="16" s="1"/>
  <c r="B2935" i="16" s="1"/>
  <c r="B2936" i="16" s="1"/>
  <c r="B2937" i="16" s="1"/>
  <c r="B2938" i="16" s="1"/>
  <c r="B2939" i="16" s="1"/>
  <c r="B2940" i="16" s="1"/>
  <c r="B2941" i="16" s="1"/>
  <c r="B2942" i="16" s="1"/>
  <c r="B2943" i="16" s="1"/>
  <c r="B2944" i="16" s="1"/>
  <c r="B2945" i="16" s="1"/>
  <c r="B2946" i="16" s="1"/>
  <c r="B2947" i="16" s="1"/>
  <c r="B2948" i="16" s="1"/>
  <c r="B2949" i="16" s="1"/>
  <c r="B2950" i="16" s="1"/>
  <c r="B2951" i="16" s="1"/>
  <c r="B2952" i="16" s="1"/>
  <c r="B2953" i="16" s="1"/>
  <c r="B2954" i="16" s="1"/>
  <c r="B2955" i="16" s="1"/>
  <c r="B2956" i="16" s="1"/>
  <c r="B2957" i="16" s="1"/>
  <c r="B2958" i="16" s="1"/>
  <c r="B2959" i="16" s="1"/>
  <c r="B2960" i="16" s="1"/>
  <c r="B2961" i="16" s="1"/>
  <c r="B2962" i="16" s="1"/>
  <c r="B2963" i="16" s="1"/>
  <c r="B2964" i="16" s="1"/>
  <c r="B2965" i="16" s="1"/>
  <c r="B2966" i="16" s="1"/>
  <c r="B2967" i="16" s="1"/>
  <c r="B2968" i="16" s="1"/>
  <c r="B2969" i="16" s="1"/>
  <c r="B2970" i="16" s="1"/>
  <c r="B2971" i="16" s="1"/>
  <c r="B2972" i="16" s="1"/>
  <c r="B2973" i="16" s="1"/>
  <c r="B2974" i="16" s="1"/>
  <c r="B2975" i="16" s="1"/>
  <c r="B2976" i="16" s="1"/>
  <c r="B2977" i="16" s="1"/>
  <c r="B2978" i="16" s="1"/>
  <c r="B2979" i="16" s="1"/>
  <c r="B2980" i="16" s="1"/>
  <c r="B2981" i="16" s="1"/>
  <c r="B2982" i="16" s="1"/>
  <c r="B2983" i="16" s="1"/>
  <c r="B2984" i="16" s="1"/>
  <c r="B2985" i="16" s="1"/>
  <c r="B2986" i="16" s="1"/>
  <c r="B2987" i="16" s="1"/>
  <c r="B2988" i="16" s="1"/>
  <c r="B2989" i="16" s="1"/>
  <c r="B2990" i="16" s="1"/>
  <c r="B2991" i="16" s="1"/>
  <c r="B2992" i="16" s="1"/>
  <c r="B2993" i="16" s="1"/>
  <c r="B2994" i="16" s="1"/>
  <c r="B2995" i="16" s="1"/>
  <c r="B2996" i="16" s="1"/>
  <c r="B2997" i="16" s="1"/>
  <c r="B2998" i="16" s="1"/>
  <c r="B2999" i="16" s="1"/>
  <c r="B3000" i="16" s="1"/>
  <c r="B3001" i="16" s="1"/>
  <c r="B3002" i="16" s="1"/>
  <c r="B3003" i="16" s="1"/>
  <c r="B3004" i="16" s="1"/>
  <c r="B3005" i="16" s="1"/>
  <c r="B3006" i="16" s="1"/>
  <c r="B3007" i="16" s="1"/>
  <c r="B3008" i="16" s="1"/>
  <c r="B3009" i="16" s="1"/>
  <c r="B3010" i="16" s="1"/>
  <c r="B3011" i="16" s="1"/>
  <c r="B3012" i="16" s="1"/>
  <c r="B3013" i="16" s="1"/>
  <c r="B3014" i="16" s="1"/>
  <c r="B3015" i="16" s="1"/>
  <c r="B3016" i="16" s="1"/>
  <c r="B3017" i="16" s="1"/>
  <c r="B3018" i="16" s="1"/>
  <c r="B3019" i="16" s="1"/>
  <c r="B3020" i="16" s="1"/>
  <c r="B3021" i="16" s="1"/>
  <c r="B3022" i="16" s="1"/>
  <c r="B3023" i="16" s="1"/>
  <c r="B3024" i="16" s="1"/>
  <c r="B3025" i="16" s="1"/>
  <c r="B3026" i="16" s="1"/>
  <c r="B3027" i="16" s="1"/>
  <c r="B3028" i="16" s="1"/>
  <c r="B3029" i="16" s="1"/>
  <c r="B3030" i="16" s="1"/>
  <c r="B3031" i="16" s="1"/>
  <c r="B3032" i="16" s="1"/>
  <c r="B3033" i="16" s="1"/>
  <c r="B3034" i="16" s="1"/>
  <c r="B3035" i="16" s="1"/>
  <c r="B3036" i="16" s="1"/>
  <c r="B3037" i="16" s="1"/>
  <c r="B3038" i="16" s="1"/>
  <c r="B3039" i="16" s="1"/>
  <c r="B3040" i="16" s="1"/>
  <c r="B3041" i="16" s="1"/>
  <c r="B3042" i="16" s="1"/>
  <c r="B3043" i="16" s="1"/>
  <c r="B3044" i="16" s="1"/>
  <c r="B3045" i="16" s="1"/>
  <c r="B3046" i="16" s="1"/>
  <c r="B3047" i="16" s="1"/>
  <c r="B3048" i="16" s="1"/>
  <c r="B3049" i="16" s="1"/>
  <c r="B3050" i="16" s="1"/>
  <c r="B3051" i="16" s="1"/>
  <c r="B3052" i="16" s="1"/>
  <c r="B3053" i="16" s="1"/>
  <c r="B3054" i="16" s="1"/>
  <c r="B3055" i="16" s="1"/>
  <c r="B3056" i="16" s="1"/>
  <c r="B3057" i="16" s="1"/>
  <c r="B3058" i="16" s="1"/>
  <c r="B3059" i="16" s="1"/>
  <c r="B3060" i="16" s="1"/>
  <c r="B3061" i="16" s="1"/>
  <c r="B3062" i="16" s="1"/>
  <c r="B3063" i="16" s="1"/>
  <c r="B3064" i="16" s="1"/>
  <c r="B3065" i="16" s="1"/>
  <c r="B3066" i="16" s="1"/>
  <c r="B3067" i="16" s="1"/>
  <c r="B3068" i="16" s="1"/>
  <c r="B3069" i="16" s="1"/>
  <c r="B3070" i="16" s="1"/>
  <c r="B3071" i="16" s="1"/>
  <c r="B3072" i="16" s="1"/>
  <c r="B3073" i="16" s="1"/>
  <c r="B3074" i="16" s="1"/>
  <c r="B3075" i="16" s="1"/>
  <c r="B3076" i="16" s="1"/>
  <c r="B3077" i="16" s="1"/>
  <c r="B3078" i="16" s="1"/>
  <c r="B3079" i="16" s="1"/>
  <c r="B3080" i="16" s="1"/>
  <c r="B3081" i="16" s="1"/>
  <c r="B3082" i="16" s="1"/>
  <c r="B3083" i="16" s="1"/>
  <c r="B3084" i="16" s="1"/>
  <c r="B3085" i="16" s="1"/>
  <c r="B3086" i="16" s="1"/>
  <c r="B3087" i="16" s="1"/>
  <c r="B3088" i="16" s="1"/>
  <c r="B3089" i="16" s="1"/>
  <c r="B3090" i="16" s="1"/>
  <c r="B3091" i="16" s="1"/>
  <c r="B3092" i="16" s="1"/>
  <c r="B3093" i="16" s="1"/>
  <c r="B3094" i="16" s="1"/>
  <c r="B3095" i="16" s="1"/>
  <c r="B3096" i="16" s="1"/>
  <c r="B3097" i="16" s="1"/>
  <c r="B3098" i="16" s="1"/>
  <c r="B3099" i="16" s="1"/>
  <c r="B3100" i="16" s="1"/>
  <c r="B3101" i="16" s="1"/>
  <c r="B3102" i="16" s="1"/>
  <c r="B3103" i="16" s="1"/>
  <c r="B3104" i="16" s="1"/>
  <c r="B3105" i="16" s="1"/>
  <c r="B3106" i="16" s="1"/>
  <c r="B3107" i="16" s="1"/>
  <c r="B3108" i="16" s="1"/>
  <c r="B3109" i="16" s="1"/>
  <c r="B3110" i="16" s="1"/>
  <c r="B3111" i="16" s="1"/>
  <c r="B3112" i="16" s="1"/>
  <c r="B3113" i="16" s="1"/>
  <c r="B3114" i="16" s="1"/>
  <c r="B3115" i="16" s="1"/>
  <c r="B3116" i="16" s="1"/>
  <c r="B3117" i="16" s="1"/>
  <c r="B3118" i="16" s="1"/>
  <c r="B3119" i="16" s="1"/>
  <c r="B3120" i="16" s="1"/>
  <c r="B3121" i="16" s="1"/>
  <c r="B3122" i="16" s="1"/>
  <c r="B3123" i="16" s="1"/>
  <c r="B3124" i="16" s="1"/>
  <c r="B3125" i="16" s="1"/>
  <c r="B3126" i="16" s="1"/>
  <c r="B3127" i="16" s="1"/>
  <c r="B3128" i="16" s="1"/>
  <c r="B3129" i="16" s="1"/>
  <c r="B3130" i="16" s="1"/>
  <c r="B3131" i="16" s="1"/>
  <c r="B3132" i="16" s="1"/>
  <c r="B3133" i="16" s="1"/>
  <c r="B3134" i="16" s="1"/>
  <c r="B3135" i="16" s="1"/>
  <c r="B3136" i="16" s="1"/>
  <c r="B3137" i="16" s="1"/>
  <c r="B3138" i="16" s="1"/>
  <c r="B3139" i="16" s="1"/>
  <c r="B3140" i="16" s="1"/>
  <c r="B3141" i="16" s="1"/>
  <c r="B3142" i="16" s="1"/>
  <c r="B3143" i="16" s="1"/>
  <c r="B3144" i="16" s="1"/>
  <c r="B3145" i="16" s="1"/>
  <c r="B3146" i="16" s="1"/>
  <c r="B3147" i="16" s="1"/>
  <c r="B3148" i="16" s="1"/>
  <c r="B3149" i="16" s="1"/>
  <c r="B3150" i="16" s="1"/>
  <c r="B3151" i="16" s="1"/>
  <c r="B3152" i="16" s="1"/>
  <c r="B3153" i="16" s="1"/>
  <c r="B3154" i="16" s="1"/>
  <c r="B3155" i="16" s="1"/>
  <c r="B3156" i="16" s="1"/>
  <c r="B3157" i="16" s="1"/>
  <c r="B3158" i="16" s="1"/>
  <c r="B3159" i="16" s="1"/>
  <c r="B3160" i="16" s="1"/>
  <c r="B3161" i="16" s="1"/>
  <c r="B3162" i="16" s="1"/>
  <c r="B3163" i="16" s="1"/>
  <c r="B3164" i="16" s="1"/>
  <c r="B3165" i="16" s="1"/>
  <c r="B3166" i="16" s="1"/>
  <c r="B3167" i="16" s="1"/>
  <c r="B3168" i="16" s="1"/>
  <c r="B3169" i="16" s="1"/>
  <c r="B3170" i="16" s="1"/>
  <c r="B3171" i="16" s="1"/>
  <c r="B3172" i="16" s="1"/>
  <c r="B3173" i="16" s="1"/>
  <c r="B3174" i="16" s="1"/>
  <c r="B3175" i="16" s="1"/>
  <c r="B3176" i="16" s="1"/>
  <c r="B3177" i="16" s="1"/>
  <c r="B3178" i="16" s="1"/>
  <c r="B3179" i="16" s="1"/>
  <c r="B3180" i="16" s="1"/>
  <c r="B3181" i="16" s="1"/>
  <c r="B3182" i="16" s="1"/>
  <c r="B3183" i="16" s="1"/>
  <c r="B3184" i="16" s="1"/>
  <c r="B3185" i="16" s="1"/>
  <c r="B3186" i="16" s="1"/>
  <c r="B3187" i="16" s="1"/>
  <c r="B3188" i="16" s="1"/>
  <c r="B3189" i="16" s="1"/>
  <c r="B3190" i="16" s="1"/>
  <c r="B3191" i="16" s="1"/>
  <c r="B3192" i="16" s="1"/>
  <c r="B3193" i="16" s="1"/>
  <c r="B3194" i="16" s="1"/>
  <c r="B3195" i="16" s="1"/>
  <c r="B3196" i="16" s="1"/>
  <c r="B3197" i="16" s="1"/>
  <c r="B3198" i="16" s="1"/>
  <c r="B3199" i="16" s="1"/>
  <c r="B3200" i="16" s="1"/>
  <c r="B3201" i="16" s="1"/>
  <c r="B3202" i="16" s="1"/>
  <c r="B3203" i="16" s="1"/>
  <c r="B3204" i="16" s="1"/>
  <c r="B3205" i="16" s="1"/>
  <c r="B3206" i="16" s="1"/>
  <c r="B3207" i="16" s="1"/>
  <c r="B3208" i="16" s="1"/>
  <c r="B3209" i="16" s="1"/>
  <c r="B3210" i="16" s="1"/>
  <c r="B3211" i="16" s="1"/>
  <c r="B3212" i="16" s="1"/>
  <c r="B3213" i="16" s="1"/>
  <c r="B3214" i="16" s="1"/>
  <c r="B3215" i="16" s="1"/>
  <c r="B3216" i="16" s="1"/>
  <c r="B3217" i="16" s="1"/>
  <c r="B3218" i="16" s="1"/>
  <c r="B3219" i="16" s="1"/>
  <c r="B3220" i="16" s="1"/>
  <c r="B3221" i="16" s="1"/>
  <c r="B3222" i="16" s="1"/>
  <c r="B3223" i="16" s="1"/>
  <c r="B3224" i="16" s="1"/>
  <c r="B3225" i="16" s="1"/>
  <c r="B3226" i="16" s="1"/>
  <c r="B3227" i="16" s="1"/>
  <c r="B3228" i="16" s="1"/>
  <c r="B3229" i="16" s="1"/>
  <c r="B3230" i="16" s="1"/>
  <c r="B3231" i="16" s="1"/>
  <c r="B3232" i="16" s="1"/>
  <c r="B3233" i="16" s="1"/>
  <c r="B3234" i="16" s="1"/>
  <c r="B3235" i="16" s="1"/>
  <c r="B3236" i="16" s="1"/>
  <c r="B3237" i="16" s="1"/>
  <c r="B3238" i="16" s="1"/>
  <c r="B3239" i="16" s="1"/>
  <c r="B3240" i="16" s="1"/>
  <c r="B3241" i="16" s="1"/>
  <c r="B3242" i="16" s="1"/>
  <c r="B3243" i="16" s="1"/>
  <c r="B3244" i="16" s="1"/>
  <c r="B3245" i="16" s="1"/>
  <c r="B3246" i="16" s="1"/>
  <c r="B3247" i="16" s="1"/>
  <c r="B3248" i="16" s="1"/>
  <c r="B3249" i="16" s="1"/>
  <c r="B3250" i="16" s="1"/>
  <c r="B3251" i="16" s="1"/>
  <c r="B3252" i="16" s="1"/>
  <c r="B3253" i="16" s="1"/>
  <c r="B3254" i="16" s="1"/>
  <c r="B3255" i="16" s="1"/>
  <c r="B3256" i="16" s="1"/>
  <c r="B3257" i="16" s="1"/>
  <c r="B3258" i="16" s="1"/>
  <c r="B3259" i="16" s="1"/>
  <c r="B3260" i="16" s="1"/>
  <c r="B3261" i="16" s="1"/>
  <c r="B3262" i="16" s="1"/>
  <c r="B3263" i="16" s="1"/>
  <c r="B3264" i="16" s="1"/>
  <c r="B3265" i="16" s="1"/>
  <c r="B3266" i="16" s="1"/>
  <c r="B3267" i="16" s="1"/>
  <c r="B3268" i="16" s="1"/>
  <c r="B3269" i="16" s="1"/>
  <c r="B3270" i="16" s="1"/>
  <c r="B3271" i="16" s="1"/>
  <c r="B3272" i="16" s="1"/>
  <c r="B3273" i="16" s="1"/>
  <c r="B3274" i="16" s="1"/>
  <c r="B3275" i="16" s="1"/>
  <c r="B3276" i="16" s="1"/>
  <c r="B3277" i="16" s="1"/>
  <c r="B3278" i="16" s="1"/>
  <c r="B3279" i="16" s="1"/>
  <c r="B3280" i="16" s="1"/>
  <c r="B3281" i="16" s="1"/>
  <c r="B3282" i="16" s="1"/>
  <c r="B3283" i="16" s="1"/>
  <c r="B3284" i="16" s="1"/>
  <c r="B3285" i="16" s="1"/>
  <c r="B3286" i="16" s="1"/>
  <c r="B3287" i="16" s="1"/>
  <c r="B3288" i="16" s="1"/>
  <c r="B3289" i="16" s="1"/>
  <c r="B3290" i="16" s="1"/>
  <c r="B3291" i="16" s="1"/>
  <c r="B3292" i="16" s="1"/>
  <c r="B3293" i="16" s="1"/>
  <c r="B3294" i="16" s="1"/>
  <c r="B3295" i="16" s="1"/>
  <c r="B3296" i="16" s="1"/>
  <c r="B3297" i="16" s="1"/>
  <c r="B3298" i="16" s="1"/>
  <c r="B3299" i="16" s="1"/>
  <c r="B3300" i="16" s="1"/>
  <c r="B3301" i="16" s="1"/>
  <c r="B3302" i="16" s="1"/>
  <c r="B3303" i="16" s="1"/>
  <c r="B3304" i="16" s="1"/>
  <c r="B3305" i="16" s="1"/>
  <c r="B3306" i="16" s="1"/>
  <c r="B3307" i="16" s="1"/>
  <c r="B3308" i="16" s="1"/>
  <c r="B3309" i="16" s="1"/>
  <c r="B3310" i="16" s="1"/>
  <c r="B3311" i="16" s="1"/>
  <c r="B3312" i="16" s="1"/>
  <c r="B3313" i="16" s="1"/>
  <c r="B3314" i="16" s="1"/>
  <c r="B3315" i="16" s="1"/>
  <c r="B3316" i="16" s="1"/>
  <c r="B3317" i="16" s="1"/>
  <c r="B3318" i="16" s="1"/>
  <c r="B3319" i="16" s="1"/>
  <c r="B3320" i="16" s="1"/>
  <c r="B3321" i="16" s="1"/>
  <c r="B3322" i="16" s="1"/>
  <c r="B3323" i="16" s="1"/>
  <c r="B3324" i="16" s="1"/>
  <c r="B3325" i="16" s="1"/>
  <c r="B3326" i="16" s="1"/>
  <c r="B3327" i="16" s="1"/>
  <c r="B3328" i="16" s="1"/>
  <c r="B3329" i="16" s="1"/>
  <c r="B3330" i="16" s="1"/>
  <c r="B3331" i="16" s="1"/>
  <c r="B3332" i="16" s="1"/>
  <c r="B3333" i="16" s="1"/>
  <c r="B3334" i="16" s="1"/>
  <c r="B3335" i="16" s="1"/>
  <c r="B3336" i="16" s="1"/>
  <c r="B3337" i="16" s="1"/>
  <c r="B3338" i="16" s="1"/>
  <c r="B3339" i="16" s="1"/>
  <c r="B3340" i="16" s="1"/>
  <c r="B3341" i="16" s="1"/>
  <c r="B3342" i="16" s="1"/>
  <c r="B3343" i="16" s="1"/>
  <c r="B3344" i="16" s="1"/>
  <c r="B3345" i="16" s="1"/>
  <c r="B3346" i="16" s="1"/>
  <c r="B3347" i="16" s="1"/>
  <c r="B3348" i="16" s="1"/>
  <c r="B3349" i="16" s="1"/>
  <c r="B3350" i="16" s="1"/>
  <c r="B3351" i="16" s="1"/>
  <c r="B3352" i="16" s="1"/>
  <c r="B3353" i="16" s="1"/>
  <c r="B3354" i="16" s="1"/>
  <c r="B3355" i="16" s="1"/>
  <c r="B3356" i="16" s="1"/>
  <c r="B3357" i="16" s="1"/>
  <c r="B3358" i="16" s="1"/>
  <c r="B3359" i="16" s="1"/>
  <c r="B3360" i="16" s="1"/>
  <c r="B3361" i="16" s="1"/>
  <c r="B3362" i="16" s="1"/>
  <c r="B3363" i="16" s="1"/>
  <c r="B3364" i="16" s="1"/>
  <c r="B3365" i="16" s="1"/>
  <c r="B3366" i="16" s="1"/>
  <c r="B3367" i="16" s="1"/>
  <c r="B3368" i="16" s="1"/>
  <c r="B3369" i="16" s="1"/>
  <c r="B3370" i="16" s="1"/>
  <c r="B3371" i="16" s="1"/>
  <c r="B3372" i="16" s="1"/>
  <c r="B3373" i="16" s="1"/>
  <c r="B3374" i="16" s="1"/>
  <c r="B3375" i="16" s="1"/>
  <c r="B3376" i="16" s="1"/>
  <c r="B3377" i="16" s="1"/>
  <c r="B3378" i="16" s="1"/>
  <c r="B3379" i="16" s="1"/>
  <c r="B3380" i="16" s="1"/>
  <c r="B3381" i="16" s="1"/>
  <c r="B3382" i="16" s="1"/>
  <c r="B3383" i="16" s="1"/>
  <c r="B3384" i="16" s="1"/>
  <c r="B3385" i="16" s="1"/>
  <c r="B3386" i="16" s="1"/>
  <c r="B3387" i="16" s="1"/>
  <c r="B3388" i="16" s="1"/>
  <c r="B3389" i="16" s="1"/>
  <c r="B3390" i="16" s="1"/>
  <c r="B3391" i="16" s="1"/>
  <c r="B3392" i="16" s="1"/>
  <c r="B3393" i="16" s="1"/>
  <c r="B3394" i="16" s="1"/>
  <c r="B3395" i="16" s="1"/>
  <c r="B3396" i="16" s="1"/>
  <c r="B3397" i="16" s="1"/>
  <c r="B3398" i="16" s="1"/>
  <c r="B3399" i="16" s="1"/>
  <c r="B3400" i="16" s="1"/>
  <c r="B3401" i="16" s="1"/>
  <c r="B3402" i="16" s="1"/>
  <c r="B3403" i="16" s="1"/>
  <c r="B3404" i="16" s="1"/>
  <c r="B3405" i="16" s="1"/>
  <c r="B3406" i="16" s="1"/>
  <c r="B3407" i="16" s="1"/>
  <c r="B3408" i="16" s="1"/>
  <c r="B3409" i="16" s="1"/>
  <c r="B3410" i="16" s="1"/>
  <c r="B3411" i="16" s="1"/>
  <c r="B3412" i="16" s="1"/>
  <c r="B3413" i="16" s="1"/>
  <c r="B3414" i="16" s="1"/>
  <c r="B3415" i="16" s="1"/>
  <c r="B3416" i="16" s="1"/>
  <c r="B3417" i="16" s="1"/>
  <c r="B3418" i="16" s="1"/>
  <c r="B3419" i="16" s="1"/>
  <c r="B3420" i="16" s="1"/>
  <c r="B3421" i="16" s="1"/>
  <c r="B3422" i="16" s="1"/>
  <c r="B3423" i="16" s="1"/>
  <c r="B3424" i="16" s="1"/>
  <c r="B3425" i="16" s="1"/>
  <c r="B3426" i="16" s="1"/>
  <c r="B3427" i="16" s="1"/>
  <c r="B3428" i="16" s="1"/>
  <c r="B3429" i="16" s="1"/>
  <c r="B3430" i="16" s="1"/>
  <c r="B3431" i="16" s="1"/>
  <c r="B3432" i="16" s="1"/>
  <c r="B3433" i="16" s="1"/>
  <c r="B3434" i="16" s="1"/>
  <c r="B3435" i="16" s="1"/>
  <c r="B3436" i="16" s="1"/>
  <c r="B3437" i="16" s="1"/>
  <c r="B3438" i="16" s="1"/>
  <c r="B3439" i="16" s="1"/>
  <c r="B3440" i="16" s="1"/>
  <c r="B3441" i="16" s="1"/>
  <c r="B3442" i="16" s="1"/>
  <c r="B3443" i="16" s="1"/>
  <c r="B3444" i="16" s="1"/>
  <c r="B3445" i="16" s="1"/>
  <c r="B3446" i="16" s="1"/>
  <c r="B3447" i="16" s="1"/>
  <c r="B3448" i="16" s="1"/>
  <c r="B3449" i="16" s="1"/>
  <c r="B3450" i="16" s="1"/>
  <c r="B3451" i="16" s="1"/>
  <c r="B3452" i="16" s="1"/>
  <c r="B3453" i="16" s="1"/>
  <c r="B3454" i="16" s="1"/>
  <c r="B3455" i="16" s="1"/>
  <c r="B3456" i="16" s="1"/>
  <c r="B3457" i="16" s="1"/>
  <c r="B3458" i="16" s="1"/>
  <c r="B3459" i="16" s="1"/>
  <c r="B3460" i="16" s="1"/>
  <c r="B3461" i="16" s="1"/>
  <c r="B3462" i="16" s="1"/>
  <c r="B3463" i="16" s="1"/>
  <c r="B3464" i="16" s="1"/>
  <c r="B3465" i="16" s="1"/>
  <c r="B3466" i="16" s="1"/>
  <c r="B3467" i="16" s="1"/>
  <c r="B3468" i="16" s="1"/>
  <c r="B3469" i="16" s="1"/>
  <c r="B3470" i="16" s="1"/>
  <c r="B3471" i="16" s="1"/>
  <c r="B3472" i="16" s="1"/>
  <c r="B3473" i="16" s="1"/>
  <c r="B3474" i="16" s="1"/>
  <c r="B3475" i="16" s="1"/>
  <c r="B3476" i="16" s="1"/>
  <c r="B3477" i="16" s="1"/>
  <c r="B3478" i="16" s="1"/>
  <c r="B3479" i="16" s="1"/>
  <c r="B3480" i="16" s="1"/>
  <c r="B3481" i="16" s="1"/>
  <c r="B3482" i="16" s="1"/>
  <c r="B3483" i="16" s="1"/>
  <c r="B3484" i="16" s="1"/>
  <c r="B3485" i="16" s="1"/>
  <c r="B3486" i="16" s="1"/>
  <c r="B3487" i="16" s="1"/>
  <c r="B3488" i="16" s="1"/>
  <c r="B3489" i="16" s="1"/>
  <c r="B3490" i="16" s="1"/>
  <c r="B3491" i="16" s="1"/>
  <c r="B3492" i="16" s="1"/>
  <c r="B3493" i="16" s="1"/>
  <c r="B3494" i="16" s="1"/>
  <c r="B3495" i="16" s="1"/>
  <c r="B3496" i="16" s="1"/>
  <c r="B3497" i="16" s="1"/>
  <c r="B3498" i="16" s="1"/>
  <c r="B3499" i="16" s="1"/>
  <c r="B3500" i="16" s="1"/>
  <c r="B3501" i="16" s="1"/>
  <c r="B3502" i="16" s="1"/>
  <c r="B3503" i="16" s="1"/>
  <c r="B3504" i="16" s="1"/>
  <c r="B3505" i="16" s="1"/>
  <c r="B3506" i="16" s="1"/>
  <c r="B3507" i="16" s="1"/>
  <c r="B3508" i="16" s="1"/>
  <c r="B3509" i="16" s="1"/>
  <c r="B3510" i="16" s="1"/>
  <c r="B3511" i="16" s="1"/>
  <c r="B3512" i="16" s="1"/>
  <c r="B3513" i="16" s="1"/>
  <c r="B3514" i="16" s="1"/>
  <c r="B3515" i="16" s="1"/>
  <c r="B3516" i="16" s="1"/>
  <c r="B3517" i="16" s="1"/>
  <c r="B3518" i="16" s="1"/>
  <c r="B3519" i="16" s="1"/>
  <c r="B3520" i="16" s="1"/>
  <c r="B3521" i="16" s="1"/>
  <c r="B3522" i="16" s="1"/>
  <c r="B3523" i="16" s="1"/>
  <c r="B3524" i="16" s="1"/>
  <c r="B3525" i="16" s="1"/>
  <c r="B3526" i="16" s="1"/>
  <c r="B3527" i="16" s="1"/>
  <c r="B3528" i="16" s="1"/>
  <c r="B3529" i="16" s="1"/>
  <c r="B3530" i="16" s="1"/>
  <c r="B3531" i="16" s="1"/>
  <c r="B3532" i="16" s="1"/>
  <c r="B3533" i="16" s="1"/>
  <c r="B3534" i="16" s="1"/>
  <c r="B3535" i="16" s="1"/>
  <c r="B3536" i="16" s="1"/>
  <c r="B3537" i="16" s="1"/>
  <c r="B3538" i="16" s="1"/>
  <c r="B3539" i="16" s="1"/>
  <c r="B3540" i="16" s="1"/>
  <c r="B3541" i="16" s="1"/>
  <c r="B3542" i="16" s="1"/>
  <c r="B3543" i="16" s="1"/>
  <c r="B3544" i="16" s="1"/>
  <c r="B3545" i="16" s="1"/>
  <c r="B3546" i="16" s="1"/>
  <c r="B3547" i="16" s="1"/>
  <c r="B3548" i="16" s="1"/>
  <c r="B3549" i="16" s="1"/>
  <c r="B3550" i="16" s="1"/>
  <c r="B3551" i="16" s="1"/>
  <c r="B3552" i="16" s="1"/>
  <c r="B3553" i="16" s="1"/>
  <c r="B3554" i="16" s="1"/>
  <c r="B3555" i="16" s="1"/>
  <c r="B3556" i="16" s="1"/>
  <c r="B3557" i="16" s="1"/>
  <c r="B3558" i="16" s="1"/>
  <c r="B3559" i="16" s="1"/>
  <c r="B3560" i="16" s="1"/>
  <c r="B3561" i="16" s="1"/>
  <c r="B3562" i="16" s="1"/>
  <c r="B3563" i="16" s="1"/>
  <c r="B3564" i="16" s="1"/>
  <c r="B3565" i="16" s="1"/>
  <c r="B3566" i="16" s="1"/>
  <c r="B3567" i="16" s="1"/>
  <c r="B3568" i="16" s="1"/>
  <c r="B3569" i="16" s="1"/>
  <c r="B3570" i="16" s="1"/>
  <c r="B3571" i="16" s="1"/>
  <c r="B3572" i="16" s="1"/>
  <c r="B3573" i="16" s="1"/>
  <c r="B3574" i="16" s="1"/>
  <c r="B3575" i="16" s="1"/>
  <c r="B3576" i="16" s="1"/>
  <c r="B3577" i="16" s="1"/>
  <c r="B3578" i="16" s="1"/>
  <c r="B3579" i="16" s="1"/>
  <c r="B3580" i="16" s="1"/>
  <c r="B3581" i="16" s="1"/>
  <c r="B3582" i="16" s="1"/>
  <c r="B3583" i="16" s="1"/>
  <c r="B3584" i="16" s="1"/>
  <c r="B3585" i="16" s="1"/>
  <c r="B3586" i="16" s="1"/>
  <c r="B3587" i="16" s="1"/>
  <c r="B3588" i="16" s="1"/>
  <c r="B3589" i="16" s="1"/>
  <c r="B3590" i="16" s="1"/>
  <c r="B3591" i="16" s="1"/>
  <c r="B3592" i="16" s="1"/>
  <c r="B3593" i="16" s="1"/>
  <c r="B3594" i="16" s="1"/>
  <c r="B3595" i="16" s="1"/>
  <c r="B3596" i="16" s="1"/>
  <c r="B3597" i="16" s="1"/>
  <c r="B3598" i="16" s="1"/>
  <c r="B3599" i="16" s="1"/>
  <c r="B3600" i="16" s="1"/>
  <c r="B3601" i="16" s="1"/>
  <c r="B3602" i="16" s="1"/>
  <c r="B3603" i="16" s="1"/>
  <c r="B3604" i="16" s="1"/>
  <c r="B3605" i="16" s="1"/>
  <c r="B3606" i="16" s="1"/>
  <c r="B3607" i="16" s="1"/>
  <c r="B3608" i="16" s="1"/>
  <c r="B3609" i="16" s="1"/>
  <c r="B3610" i="16" s="1"/>
  <c r="B3611" i="16" s="1"/>
  <c r="B3612" i="16" s="1"/>
  <c r="B3613" i="16" s="1"/>
  <c r="B3614" i="16" s="1"/>
  <c r="B3615" i="16" s="1"/>
  <c r="B3616" i="16" s="1"/>
  <c r="B3617" i="16" s="1"/>
  <c r="B3618" i="16" s="1"/>
  <c r="B3619" i="16" s="1"/>
  <c r="B3620" i="16" s="1"/>
  <c r="B3621" i="16" s="1"/>
  <c r="B3622" i="16" s="1"/>
  <c r="B3623" i="16" s="1"/>
  <c r="B3624" i="16" s="1"/>
  <c r="B3625" i="16" s="1"/>
  <c r="B3626" i="16" s="1"/>
  <c r="B3627" i="16" s="1"/>
  <c r="B3628" i="16" s="1"/>
  <c r="B3629" i="16" s="1"/>
  <c r="B3630" i="16" s="1"/>
  <c r="B3631" i="16" s="1"/>
  <c r="B3632" i="16" s="1"/>
  <c r="B3633" i="16" s="1"/>
  <c r="B3634" i="16" s="1"/>
  <c r="B3635" i="16" s="1"/>
  <c r="B3636" i="16" s="1"/>
  <c r="B3637" i="16" s="1"/>
  <c r="B3638" i="16" s="1"/>
  <c r="B3639" i="16" s="1"/>
  <c r="B3640" i="16" s="1"/>
  <c r="B3641" i="16" s="1"/>
  <c r="B3642" i="16" s="1"/>
  <c r="B3643" i="16" s="1"/>
  <c r="B3644" i="16" s="1"/>
  <c r="B3645" i="16" s="1"/>
  <c r="B3646" i="16" s="1"/>
  <c r="B3647" i="16" s="1"/>
  <c r="B3648" i="16" s="1"/>
  <c r="B3649" i="16" s="1"/>
  <c r="B3650" i="16" s="1"/>
  <c r="B3651" i="16" s="1"/>
  <c r="B3652" i="16" s="1"/>
  <c r="B3653" i="16" s="1"/>
  <c r="B3654" i="16" s="1"/>
  <c r="B3655" i="16" s="1"/>
  <c r="B3656" i="16" s="1"/>
  <c r="B3657" i="16" s="1"/>
  <c r="B3658" i="16" s="1"/>
  <c r="B3659" i="16" s="1"/>
  <c r="B3660" i="16" s="1"/>
  <c r="B3661" i="16" s="1"/>
  <c r="B3662" i="16" s="1"/>
  <c r="B3663" i="16" s="1"/>
  <c r="B3664" i="16" s="1"/>
  <c r="B3665" i="16" s="1"/>
  <c r="B3666" i="16" s="1"/>
  <c r="B3667" i="16" s="1"/>
  <c r="B3668" i="16" s="1"/>
  <c r="B3669" i="16" s="1"/>
  <c r="B3670" i="16" s="1"/>
  <c r="B3671" i="16" s="1"/>
  <c r="B3672" i="16" s="1"/>
  <c r="B3673" i="16" s="1"/>
  <c r="B3674" i="16" s="1"/>
  <c r="B3675" i="16" s="1"/>
  <c r="B3676" i="16" s="1"/>
  <c r="B3677" i="16" s="1"/>
  <c r="B3678" i="16" s="1"/>
  <c r="B3679" i="16" s="1"/>
  <c r="B3680" i="16" s="1"/>
  <c r="B3681" i="16" s="1"/>
  <c r="B3682" i="16" s="1"/>
  <c r="B3683" i="16" s="1"/>
  <c r="B3684" i="16" s="1"/>
  <c r="B3685" i="16" s="1"/>
  <c r="B3686" i="16" s="1"/>
  <c r="B3687" i="16" s="1"/>
  <c r="B3688" i="16" s="1"/>
  <c r="B3689" i="16" s="1"/>
  <c r="B3690" i="16" s="1"/>
  <c r="B3691" i="16" s="1"/>
  <c r="B3692" i="16" s="1"/>
  <c r="B3693" i="16" s="1"/>
  <c r="B3694" i="16" s="1"/>
  <c r="B3695" i="16" s="1"/>
  <c r="B3696" i="16" s="1"/>
  <c r="B3697" i="16" s="1"/>
  <c r="B3698" i="16" s="1"/>
  <c r="B3699" i="16" s="1"/>
  <c r="B3700" i="16" s="1"/>
  <c r="B3701" i="16" s="1"/>
  <c r="B3702" i="16" s="1"/>
  <c r="B3703" i="16" s="1"/>
  <c r="B3704" i="16" s="1"/>
  <c r="B3705" i="16" s="1"/>
  <c r="B3706" i="16" s="1"/>
  <c r="B3707" i="16" s="1"/>
  <c r="B3708" i="16" s="1"/>
  <c r="B3709" i="16" s="1"/>
  <c r="B3710" i="16" s="1"/>
  <c r="B3711" i="16" s="1"/>
  <c r="B3712" i="16" s="1"/>
  <c r="B3713" i="16" s="1"/>
  <c r="B3714" i="16" s="1"/>
  <c r="B3715" i="16" s="1"/>
  <c r="B3716" i="16" s="1"/>
  <c r="B3717" i="16" s="1"/>
  <c r="B3718" i="16" s="1"/>
  <c r="B3719" i="16" s="1"/>
  <c r="B3720" i="16" s="1"/>
  <c r="B3721" i="16" s="1"/>
  <c r="B3722" i="16" s="1"/>
  <c r="B3723" i="16" s="1"/>
  <c r="B3724" i="16" s="1"/>
  <c r="B3725" i="16" s="1"/>
  <c r="B3726" i="16" s="1"/>
  <c r="B3727" i="16" s="1"/>
  <c r="B3728" i="16" s="1"/>
  <c r="B3729" i="16" s="1"/>
  <c r="B3730" i="16" s="1"/>
  <c r="B3731" i="16" s="1"/>
  <c r="B3732" i="16" s="1"/>
  <c r="B3733" i="16" s="1"/>
  <c r="B3734" i="16" s="1"/>
  <c r="B3735" i="16" s="1"/>
  <c r="B3736" i="16" s="1"/>
  <c r="B3737" i="16" s="1"/>
  <c r="B3738" i="16" s="1"/>
  <c r="B3739" i="16" s="1"/>
  <c r="B3740" i="16" s="1"/>
  <c r="B3741" i="16" s="1"/>
  <c r="B3742" i="16" s="1"/>
  <c r="B3743" i="16" s="1"/>
  <c r="B3744" i="16" s="1"/>
  <c r="B3745" i="16" s="1"/>
  <c r="B3746" i="16" s="1"/>
  <c r="B3747" i="16" s="1"/>
  <c r="B3748" i="16" s="1"/>
  <c r="B3749" i="16" s="1"/>
  <c r="B3750" i="16" s="1"/>
  <c r="B3751" i="16" s="1"/>
  <c r="B3752" i="16" s="1"/>
  <c r="B3753" i="16" s="1"/>
  <c r="B3754" i="16" s="1"/>
  <c r="B3755" i="16" s="1"/>
  <c r="B3756" i="16" s="1"/>
  <c r="B3757" i="16" s="1"/>
  <c r="B3758" i="16" s="1"/>
  <c r="B3759" i="16" s="1"/>
  <c r="B3760" i="16" s="1"/>
  <c r="B3761" i="16" s="1"/>
  <c r="B3762" i="16" s="1"/>
  <c r="B3763" i="16" s="1"/>
  <c r="B3764" i="16" s="1"/>
  <c r="B3765" i="16" s="1"/>
  <c r="B3766" i="16" s="1"/>
  <c r="B3767" i="16" s="1"/>
  <c r="B3768" i="16" s="1"/>
  <c r="B3769" i="16" s="1"/>
  <c r="B3770" i="16" s="1"/>
  <c r="B3771" i="16" s="1"/>
  <c r="B3772" i="16" s="1"/>
  <c r="B3773" i="16" s="1"/>
  <c r="B3774" i="16" s="1"/>
  <c r="B3775" i="16" s="1"/>
  <c r="B3776" i="16" s="1"/>
  <c r="B3777" i="16" s="1"/>
  <c r="B3778" i="16" s="1"/>
  <c r="B3779" i="16" s="1"/>
  <c r="B3780" i="16" s="1"/>
  <c r="B3781" i="16" s="1"/>
  <c r="B3782" i="16" s="1"/>
  <c r="B3783" i="16" s="1"/>
  <c r="B3784" i="16" s="1"/>
  <c r="B3785" i="16" s="1"/>
  <c r="B3786" i="16" s="1"/>
  <c r="B3787" i="16" s="1"/>
  <c r="B3788" i="16" s="1"/>
  <c r="B3789" i="16" s="1"/>
  <c r="B3790" i="16" s="1"/>
  <c r="B3791" i="16" s="1"/>
  <c r="B3792" i="16" s="1"/>
  <c r="B3793" i="16" s="1"/>
  <c r="B3794" i="16" s="1"/>
  <c r="B3795" i="16" s="1"/>
  <c r="B3796" i="16" s="1"/>
  <c r="B3797" i="16" s="1"/>
  <c r="B3798" i="16" s="1"/>
  <c r="B3799" i="16" s="1"/>
  <c r="B3800" i="16" s="1"/>
  <c r="B3801" i="16" s="1"/>
  <c r="B3802" i="16" s="1"/>
  <c r="B3803" i="16" s="1"/>
  <c r="B3804" i="16" s="1"/>
  <c r="B3805" i="16" s="1"/>
  <c r="B3806" i="16" s="1"/>
  <c r="B3807" i="16" s="1"/>
  <c r="B3808" i="16" s="1"/>
  <c r="B3809" i="16" s="1"/>
  <c r="B3810" i="16" s="1"/>
  <c r="B3811" i="16" s="1"/>
  <c r="B3812" i="16" s="1"/>
  <c r="B3813" i="16" s="1"/>
  <c r="B3814" i="16" s="1"/>
  <c r="B3815" i="16" s="1"/>
  <c r="B3816" i="16" s="1"/>
  <c r="B3817" i="16" s="1"/>
  <c r="B3818" i="16" s="1"/>
  <c r="B3819" i="16" s="1"/>
  <c r="B3820" i="16" s="1"/>
  <c r="B3821" i="16" s="1"/>
  <c r="B3822" i="16" s="1"/>
  <c r="B3823" i="16" s="1"/>
  <c r="B3824" i="16" s="1"/>
  <c r="B3825" i="16" s="1"/>
  <c r="B3826" i="16" s="1"/>
  <c r="B3827" i="16" s="1"/>
  <c r="B3828" i="16" s="1"/>
  <c r="B3829" i="16" s="1"/>
  <c r="B3830" i="16" s="1"/>
  <c r="B3831" i="16" s="1"/>
  <c r="B3832" i="16" s="1"/>
  <c r="B3833" i="16" s="1"/>
  <c r="B3834" i="16" s="1"/>
  <c r="B3835" i="16" s="1"/>
  <c r="B3836" i="16" s="1"/>
  <c r="B3837" i="16" s="1"/>
  <c r="B3838" i="16" s="1"/>
  <c r="B3839" i="16" s="1"/>
  <c r="B3840" i="16" s="1"/>
  <c r="B3841" i="16" s="1"/>
  <c r="B3842" i="16" s="1"/>
  <c r="B3843" i="16" s="1"/>
  <c r="B3844" i="16" s="1"/>
  <c r="B3845" i="16" s="1"/>
  <c r="S44" i="16"/>
  <c r="S46" i="16" l="1"/>
  <c r="S45" i="16"/>
  <c r="C41" i="16"/>
  <c r="E24" i="3"/>
  <c r="S47" i="16" l="1"/>
  <c r="C34" i="16"/>
  <c r="C33" i="16"/>
  <c r="C32" i="16"/>
  <c r="C36" i="16" s="1"/>
  <c r="C26" i="16"/>
  <c r="C25" i="16"/>
  <c r="C22" i="16"/>
  <c r="C21" i="16"/>
  <c r="C12" i="16"/>
  <c r="C10" i="16"/>
  <c r="C9" i="16"/>
  <c r="C8" i="16"/>
  <c r="C11" i="16" s="1"/>
  <c r="A47" i="16"/>
  <c r="A46" i="16"/>
  <c r="A45" i="16"/>
  <c r="A44" i="16"/>
  <c r="C29" i="16"/>
  <c r="C6" i="16"/>
  <c r="C40" i="16" s="1"/>
  <c r="C5" i="16"/>
  <c r="C4" i="16"/>
  <c r="C3" i="16"/>
  <c r="S48" i="16" l="1"/>
  <c r="A48" i="16"/>
  <c r="C16" i="16"/>
  <c r="G44" i="16"/>
  <c r="C18" i="16"/>
  <c r="C39" i="16"/>
  <c r="G46" i="16"/>
  <c r="C14" i="16"/>
  <c r="C37" i="16"/>
  <c r="C38" i="16" s="1"/>
  <c r="G45" i="16"/>
  <c r="G47" i="16"/>
  <c r="G48" i="16" l="1"/>
  <c r="D48" i="16"/>
  <c r="S49" i="16"/>
  <c r="A49" i="16"/>
  <c r="D49" i="16" s="1"/>
  <c r="D44" i="16"/>
  <c r="D46" i="16"/>
  <c r="C15" i="16"/>
  <c r="F47" i="16" s="1"/>
  <c r="D47" i="16"/>
  <c r="D45" i="16"/>
  <c r="F44" i="16" l="1"/>
  <c r="F45" i="16"/>
  <c r="F48" i="16"/>
  <c r="F46" i="16"/>
  <c r="F49" i="16"/>
  <c r="S50" i="16"/>
  <c r="A50" i="16"/>
  <c r="G49" i="16"/>
  <c r="G50" i="16" l="1"/>
  <c r="F50" i="16"/>
  <c r="D50" i="16"/>
  <c r="S51" i="16"/>
  <c r="A51" i="16"/>
  <c r="G51" i="16" l="1"/>
  <c r="D51" i="16"/>
  <c r="F51" i="16"/>
  <c r="A52" i="16"/>
  <c r="S52" i="16"/>
  <c r="G52" i="16" l="1"/>
  <c r="F52" i="16"/>
  <c r="D52" i="16"/>
  <c r="A53" i="16"/>
  <c r="S53" i="16"/>
  <c r="S54" i="16" l="1"/>
  <c r="A54" i="16"/>
  <c r="G53" i="16"/>
  <c r="D53" i="16"/>
  <c r="F53" i="16"/>
  <c r="D54" i="16" l="1"/>
  <c r="G54" i="16"/>
  <c r="F54" i="16"/>
  <c r="S55" i="16"/>
  <c r="A55" i="16"/>
  <c r="S56" i="16" l="1"/>
  <c r="A56" i="16"/>
  <c r="F55" i="16"/>
  <c r="G55" i="16"/>
  <c r="D55" i="16"/>
  <c r="G56" i="16" l="1"/>
  <c r="D56" i="16"/>
  <c r="F56" i="16"/>
  <c r="S57" i="16"/>
  <c r="A57" i="16"/>
  <c r="F57" i="16" l="1"/>
  <c r="G57" i="16"/>
  <c r="D57" i="16"/>
  <c r="S58" i="16"/>
  <c r="A58" i="16"/>
  <c r="A59" i="16" l="1"/>
  <c r="S59" i="16"/>
  <c r="D58" i="16"/>
  <c r="G58" i="16"/>
  <c r="F58" i="16"/>
  <c r="S60" i="16" l="1"/>
  <c r="A60" i="16"/>
  <c r="F59" i="16"/>
  <c r="D59" i="16"/>
  <c r="G59" i="16"/>
  <c r="S61" i="16" l="1"/>
  <c r="A61" i="16"/>
  <c r="D60" i="16"/>
  <c r="G60" i="16"/>
  <c r="F60" i="16"/>
  <c r="A62" i="16" l="1"/>
  <c r="S62" i="16"/>
  <c r="G61" i="16"/>
  <c r="D61" i="16"/>
  <c r="F61" i="16"/>
  <c r="S63" i="16" l="1"/>
  <c r="A63" i="16"/>
  <c r="G62" i="16"/>
  <c r="F62" i="16"/>
  <c r="D62" i="16"/>
  <c r="D63" i="16" l="1"/>
  <c r="G63" i="16"/>
  <c r="F63" i="16"/>
  <c r="A64" i="16"/>
  <c r="S64" i="16"/>
  <c r="S65" i="16" l="1"/>
  <c r="A65" i="16"/>
  <c r="D64" i="16"/>
  <c r="F64" i="16"/>
  <c r="G64" i="16"/>
  <c r="S66" i="16" l="1"/>
  <c r="A66" i="16"/>
  <c r="D65" i="16"/>
  <c r="G65" i="16"/>
  <c r="F65" i="16"/>
  <c r="A67" i="16" l="1"/>
  <c r="S67" i="16"/>
  <c r="G66" i="16"/>
  <c r="D66" i="16"/>
  <c r="F66" i="16"/>
  <c r="S68" i="16" l="1"/>
  <c r="A68" i="16"/>
  <c r="D67" i="16"/>
  <c r="G67" i="16"/>
  <c r="F67" i="16"/>
  <c r="D68" i="16" l="1"/>
  <c r="G68" i="16"/>
  <c r="F68" i="16"/>
  <c r="A69" i="16"/>
  <c r="S69" i="16"/>
  <c r="S70" i="16" l="1"/>
  <c r="A70" i="16"/>
  <c r="G69" i="16"/>
  <c r="D69" i="16"/>
  <c r="F69" i="16"/>
  <c r="D70" i="16" l="1"/>
  <c r="F70" i="16"/>
  <c r="G70" i="16"/>
  <c r="A71" i="16"/>
  <c r="S71" i="16"/>
  <c r="G71" i="16" l="1"/>
  <c r="D71" i="16"/>
  <c r="F71" i="16"/>
  <c r="S72" i="16"/>
  <c r="A72" i="16"/>
  <c r="F72" i="16" l="1"/>
  <c r="D72" i="16"/>
  <c r="G72" i="16"/>
  <c r="S73" i="16"/>
  <c r="A73" i="16"/>
  <c r="S74" i="16" l="1"/>
  <c r="A74" i="16"/>
  <c r="G73" i="16"/>
  <c r="F73" i="16"/>
  <c r="D73" i="16"/>
  <c r="D74" i="16" l="1"/>
  <c r="G74" i="16"/>
  <c r="F74" i="16"/>
  <c r="S75" i="16"/>
  <c r="A75" i="16"/>
  <c r="D75" i="16" l="1"/>
  <c r="G75" i="16"/>
  <c r="F75" i="16"/>
  <c r="S76" i="16"/>
  <c r="A76" i="16"/>
  <c r="F76" i="16" l="1"/>
  <c r="D76" i="16"/>
  <c r="G76" i="16"/>
  <c r="S77" i="16"/>
  <c r="A77" i="16"/>
  <c r="S78" i="16" l="1"/>
  <c r="A78" i="16"/>
  <c r="G77" i="16"/>
  <c r="F77" i="16"/>
  <c r="D77" i="16"/>
  <c r="G78" i="16" l="1"/>
  <c r="F78" i="16"/>
  <c r="D78" i="16"/>
  <c r="S79" i="16"/>
  <c r="A79" i="16"/>
  <c r="A80" i="16" l="1"/>
  <c r="S80" i="16"/>
  <c r="F79" i="16"/>
  <c r="G79" i="16"/>
  <c r="D79" i="16"/>
  <c r="D80" i="16" l="1"/>
  <c r="G80" i="16"/>
  <c r="F80" i="16"/>
  <c r="S81" i="16"/>
  <c r="A81" i="16"/>
  <c r="S82" i="16" l="1"/>
  <c r="A82" i="16"/>
  <c r="G81" i="16"/>
  <c r="F81" i="16"/>
  <c r="D81" i="16"/>
  <c r="D82" i="16" l="1"/>
  <c r="G82" i="16"/>
  <c r="F82" i="16"/>
  <c r="S83" i="16"/>
  <c r="A83" i="16"/>
  <c r="G83" i="16" l="1"/>
  <c r="F83" i="16"/>
  <c r="D83" i="16"/>
  <c r="A84" i="16"/>
  <c r="S84" i="16"/>
  <c r="S85" i="16" l="1"/>
  <c r="A85" i="16"/>
  <c r="D84" i="16"/>
  <c r="F84" i="16"/>
  <c r="G84" i="16"/>
  <c r="D85" i="16" l="1"/>
  <c r="G85" i="16"/>
  <c r="F85" i="16"/>
  <c r="A86" i="16"/>
  <c r="S86" i="16"/>
  <c r="D86" i="16" l="1"/>
  <c r="G86" i="16"/>
  <c r="F86" i="16"/>
  <c r="S87" i="16"/>
  <c r="A87" i="16"/>
  <c r="D87" i="16" l="1"/>
  <c r="G87" i="16"/>
  <c r="F87" i="16"/>
  <c r="S88" i="16"/>
  <c r="A88" i="16"/>
  <c r="A89" i="16" l="1"/>
  <c r="S89" i="16"/>
  <c r="F88" i="16"/>
  <c r="D88" i="16"/>
  <c r="G88" i="16"/>
  <c r="A90" i="16" l="1"/>
  <c r="S90" i="16"/>
  <c r="F89" i="16"/>
  <c r="D89" i="16"/>
  <c r="G89" i="16"/>
  <c r="A91" i="16" l="1"/>
  <c r="S91" i="16"/>
  <c r="G90" i="16"/>
  <c r="F90" i="16"/>
  <c r="D90" i="16"/>
  <c r="F91" i="16" l="1"/>
  <c r="G91" i="16"/>
  <c r="D91" i="16"/>
  <c r="A92" i="16"/>
  <c r="S92" i="16"/>
  <c r="A93" i="16" l="1"/>
  <c r="S93" i="16"/>
  <c r="G92" i="16"/>
  <c r="D92" i="16"/>
  <c r="F92" i="16"/>
  <c r="F93" i="16" l="1"/>
  <c r="D93" i="16"/>
  <c r="G93" i="16"/>
  <c r="S94" i="16"/>
  <c r="A94" i="16"/>
  <c r="S95" i="16" l="1"/>
  <c r="A95" i="16"/>
  <c r="D94" i="16"/>
  <c r="F94" i="16"/>
  <c r="G94" i="16"/>
  <c r="D95" i="16" l="1"/>
  <c r="F95" i="16"/>
  <c r="G95" i="16"/>
  <c r="S96" i="16"/>
  <c r="A96" i="16"/>
  <c r="S97" i="16" l="1"/>
  <c r="A97" i="16"/>
  <c r="G96" i="16"/>
  <c r="D96" i="16"/>
  <c r="F96" i="16"/>
  <c r="D97" i="16" l="1"/>
  <c r="G97" i="16"/>
  <c r="F97" i="16"/>
  <c r="S98" i="16"/>
  <c r="A98" i="16"/>
  <c r="D98" i="16" l="1"/>
  <c r="F98" i="16"/>
  <c r="G98" i="16"/>
  <c r="S99" i="16"/>
  <c r="A99" i="16"/>
  <c r="A100" i="16" l="1"/>
  <c r="S100" i="16"/>
  <c r="F99" i="16"/>
  <c r="D99" i="16"/>
  <c r="G99" i="16"/>
  <c r="G100" i="16" l="1"/>
  <c r="F100" i="16"/>
  <c r="D100" i="16"/>
  <c r="S101" i="16"/>
  <c r="A101" i="16"/>
  <c r="G101" i="16" l="1"/>
  <c r="D101" i="16"/>
  <c r="F101" i="16"/>
  <c r="S102" i="16"/>
  <c r="A102" i="16"/>
  <c r="G102" i="16" l="1"/>
  <c r="F102" i="16"/>
  <c r="D102" i="16"/>
  <c r="A103" i="16"/>
  <c r="S103" i="16"/>
  <c r="D103" i="16" l="1"/>
  <c r="G103" i="16"/>
  <c r="F103" i="16"/>
  <c r="A104" i="16"/>
  <c r="S104" i="16"/>
  <c r="S105" i="16" l="1"/>
  <c r="A105" i="16"/>
  <c r="F104" i="16"/>
  <c r="G104" i="16"/>
  <c r="D104" i="16"/>
  <c r="F105" i="16" l="1"/>
  <c r="G105" i="16"/>
  <c r="D105" i="16"/>
  <c r="S106" i="16"/>
  <c r="A106" i="16"/>
  <c r="S107" i="16" l="1"/>
  <c r="A107" i="16"/>
  <c r="F106" i="16"/>
  <c r="D106" i="16"/>
  <c r="G106" i="16"/>
  <c r="S108" i="16" l="1"/>
  <c r="A108" i="16"/>
  <c r="D107" i="16"/>
  <c r="F107" i="16"/>
  <c r="G107" i="16"/>
  <c r="F108" i="16" l="1"/>
  <c r="G108" i="16"/>
  <c r="D108" i="16"/>
  <c r="S109" i="16"/>
  <c r="A109" i="16"/>
  <c r="S110" i="16" l="1"/>
  <c r="A110" i="16"/>
  <c r="F109" i="16"/>
  <c r="G109" i="16"/>
  <c r="D109" i="16"/>
  <c r="D110" i="16" l="1"/>
  <c r="G110" i="16"/>
  <c r="F110" i="16"/>
  <c r="S111" i="16"/>
  <c r="A111" i="16"/>
  <c r="D111" i="16" l="1"/>
  <c r="G111" i="16"/>
  <c r="F111" i="16"/>
  <c r="S112" i="16"/>
  <c r="A112" i="16"/>
  <c r="S113" i="16" l="1"/>
  <c r="A113" i="16"/>
  <c r="G112" i="16"/>
  <c r="D112" i="16"/>
  <c r="F112" i="16"/>
  <c r="G113" i="16" l="1"/>
  <c r="D113" i="16"/>
  <c r="F113" i="16"/>
  <c r="S114" i="16"/>
  <c r="A114" i="16"/>
  <c r="S115" i="16" l="1"/>
  <c r="A115" i="16"/>
  <c r="D114" i="16"/>
  <c r="F114" i="16"/>
  <c r="G114" i="16"/>
  <c r="F115" i="16" l="1"/>
  <c r="G115" i="16"/>
  <c r="D115" i="16"/>
  <c r="S116" i="16"/>
  <c r="A116" i="16"/>
  <c r="S117" i="16" l="1"/>
  <c r="A117" i="16"/>
  <c r="D116" i="16"/>
  <c r="F116" i="16"/>
  <c r="G116" i="16"/>
  <c r="G117" i="16" l="1"/>
  <c r="F117" i="16"/>
  <c r="D117" i="16"/>
  <c r="S118" i="16"/>
  <c r="A118" i="16"/>
  <c r="D118" i="16" l="1"/>
  <c r="G118" i="16"/>
  <c r="F118" i="16"/>
  <c r="A119" i="16"/>
  <c r="S119" i="16"/>
  <c r="S120" i="16" l="1"/>
  <c r="A120" i="16"/>
  <c r="G119" i="16"/>
  <c r="D119" i="16"/>
  <c r="F119" i="16"/>
  <c r="F120" i="16" l="1"/>
  <c r="G120" i="16"/>
  <c r="D120" i="16"/>
  <c r="S121" i="16"/>
  <c r="A121" i="16"/>
  <c r="S122" i="16" l="1"/>
  <c r="A122" i="16"/>
  <c r="G121" i="16"/>
  <c r="D121" i="16"/>
  <c r="F121" i="16"/>
  <c r="F122" i="16" l="1"/>
  <c r="D122" i="16"/>
  <c r="G122" i="16"/>
  <c r="A123" i="16"/>
  <c r="S123" i="16"/>
  <c r="A124" i="16" l="1"/>
  <c r="S124" i="16"/>
  <c r="F123" i="16"/>
  <c r="D123" i="16"/>
  <c r="G123" i="16"/>
  <c r="F124" i="16" l="1"/>
  <c r="D124" i="16"/>
  <c r="G124" i="16"/>
  <c r="S125" i="16"/>
  <c r="A125" i="16"/>
  <c r="A126" i="16" l="1"/>
  <c r="S126" i="16"/>
  <c r="G125" i="16"/>
  <c r="F125" i="16"/>
  <c r="D125" i="16"/>
  <c r="S127" i="16" l="1"/>
  <c r="A127" i="16"/>
  <c r="D126" i="16"/>
  <c r="F126" i="16"/>
  <c r="G126" i="16"/>
  <c r="G127" i="16" l="1"/>
  <c r="F127" i="16"/>
  <c r="D127" i="16"/>
  <c r="A128" i="16"/>
  <c r="S128" i="16"/>
  <c r="F128" i="16" l="1"/>
  <c r="G128" i="16"/>
  <c r="D128" i="16"/>
  <c r="S129" i="16"/>
  <c r="A129" i="16"/>
  <c r="S130" i="16" l="1"/>
  <c r="A130" i="16"/>
  <c r="D129" i="16"/>
  <c r="G129" i="16"/>
  <c r="F129" i="16"/>
  <c r="D130" i="16" l="1"/>
  <c r="F130" i="16"/>
  <c r="G130" i="16"/>
  <c r="S131" i="16"/>
  <c r="A131" i="16"/>
  <c r="F131" i="16" l="1"/>
  <c r="D131" i="16"/>
  <c r="G131" i="16"/>
  <c r="S132" i="16"/>
  <c r="A132" i="16"/>
  <c r="F132" i="16" l="1"/>
  <c r="G132" i="16"/>
  <c r="D132" i="16"/>
  <c r="S133" i="16"/>
  <c r="A133" i="16"/>
  <c r="S134" i="16" l="1"/>
  <c r="A134" i="16"/>
  <c r="G133" i="16"/>
  <c r="D133" i="16"/>
  <c r="F133" i="16"/>
  <c r="D134" i="16" l="1"/>
  <c r="F134" i="16"/>
  <c r="G134" i="16"/>
  <c r="S135" i="16"/>
  <c r="A135" i="16"/>
  <c r="F135" i="16" l="1"/>
  <c r="G135" i="16"/>
  <c r="D135" i="16"/>
  <c r="A136" i="16"/>
  <c r="S136" i="16"/>
  <c r="S137" i="16" l="1"/>
  <c r="A137" i="16"/>
  <c r="G136" i="16"/>
  <c r="F136" i="16"/>
  <c r="D136" i="16"/>
  <c r="S138" i="16" l="1"/>
  <c r="A138" i="16"/>
  <c r="G137" i="16"/>
  <c r="F137" i="16"/>
  <c r="D137" i="16"/>
  <c r="D138" i="16" l="1"/>
  <c r="G138" i="16"/>
  <c r="F138" i="16"/>
  <c r="S139" i="16"/>
  <c r="A139" i="16"/>
  <c r="F139" i="16" l="1"/>
  <c r="G139" i="16"/>
  <c r="D139" i="16"/>
  <c r="S140" i="16"/>
  <c r="A140" i="16"/>
  <c r="F140" i="16" l="1"/>
  <c r="G140" i="16"/>
  <c r="D140" i="16"/>
  <c r="A141" i="16"/>
  <c r="S141" i="16"/>
  <c r="D141" i="16" l="1"/>
  <c r="F141" i="16"/>
  <c r="G141" i="16"/>
  <c r="S142" i="16"/>
  <c r="A142" i="16"/>
  <c r="G142" i="16" l="1"/>
  <c r="D142" i="16"/>
  <c r="F142" i="16"/>
  <c r="S143" i="16"/>
  <c r="A143" i="16"/>
  <c r="G143" i="16" l="1"/>
  <c r="D143" i="16"/>
  <c r="F143" i="16"/>
  <c r="S144" i="16"/>
  <c r="A144" i="16"/>
  <c r="F144" i="16" l="1"/>
  <c r="G144" i="16"/>
  <c r="D144" i="16"/>
  <c r="A145" i="16"/>
  <c r="S145" i="16"/>
  <c r="S146" i="16" l="1"/>
  <c r="A146" i="16"/>
  <c r="F145" i="16"/>
  <c r="D145" i="16"/>
  <c r="G145" i="16"/>
  <c r="D146" i="16" l="1"/>
  <c r="G146" i="16"/>
  <c r="F146" i="16"/>
  <c r="S147" i="16"/>
  <c r="A147" i="16"/>
  <c r="D147" i="16" l="1"/>
  <c r="G147" i="16"/>
  <c r="F147" i="16"/>
  <c r="S148" i="16"/>
  <c r="A148" i="16"/>
  <c r="S149" i="16" l="1"/>
  <c r="A149" i="16"/>
  <c r="G148" i="16"/>
  <c r="F148" i="16"/>
  <c r="D148" i="16"/>
  <c r="D149" i="16" l="1"/>
  <c r="F149" i="16"/>
  <c r="G149" i="16"/>
  <c r="S150" i="16"/>
  <c r="A150" i="16"/>
  <c r="D150" i="16" l="1"/>
  <c r="G150" i="16"/>
  <c r="F150" i="16"/>
  <c r="S151" i="16"/>
  <c r="A151" i="16"/>
  <c r="F151" i="16" l="1"/>
  <c r="D151" i="16"/>
  <c r="G151" i="16"/>
  <c r="S152" i="16"/>
  <c r="A152" i="16"/>
  <c r="G152" i="16" l="1"/>
  <c r="F152" i="16"/>
  <c r="D152" i="16"/>
  <c r="S153" i="16"/>
  <c r="A153" i="16"/>
  <c r="S154" i="16" l="1"/>
  <c r="A154" i="16"/>
  <c r="G153" i="16"/>
  <c r="D153" i="16"/>
  <c r="F153" i="16"/>
  <c r="G154" i="16" l="1"/>
  <c r="D154" i="16"/>
  <c r="F154" i="16"/>
  <c r="S155" i="16"/>
  <c r="A155" i="16"/>
  <c r="S156" i="16" l="1"/>
  <c r="A156" i="16"/>
  <c r="G155" i="16"/>
  <c r="D155" i="16"/>
  <c r="F155" i="16"/>
  <c r="G156" i="16" l="1"/>
  <c r="D156" i="16"/>
  <c r="F156" i="16"/>
  <c r="S157" i="16"/>
  <c r="A157" i="16"/>
  <c r="S158" i="16" l="1"/>
  <c r="A158" i="16"/>
  <c r="D157" i="16"/>
  <c r="G157" i="16"/>
  <c r="F157" i="16"/>
  <c r="G158" i="16" l="1"/>
  <c r="F158" i="16"/>
  <c r="D158" i="16"/>
  <c r="A159" i="16"/>
  <c r="S159" i="16"/>
  <c r="S160" i="16" l="1"/>
  <c r="A160" i="16"/>
  <c r="G159" i="16"/>
  <c r="D159" i="16"/>
  <c r="F159" i="16"/>
  <c r="F160" i="16" l="1"/>
  <c r="G160" i="16"/>
  <c r="D160" i="16"/>
  <c r="S161" i="16"/>
  <c r="A161" i="16"/>
  <c r="A162" i="16" l="1"/>
  <c r="S162" i="16"/>
  <c r="D161" i="16"/>
  <c r="F161" i="16"/>
  <c r="G161" i="16"/>
  <c r="F162" i="16" l="1"/>
  <c r="D162" i="16"/>
  <c r="G162" i="16"/>
  <c r="S163" i="16"/>
  <c r="A163" i="16"/>
  <c r="S164" i="16" l="1"/>
  <c r="A164" i="16"/>
  <c r="F163" i="16"/>
  <c r="G163" i="16"/>
  <c r="D163" i="16"/>
  <c r="S165" i="16" l="1"/>
  <c r="A165" i="16"/>
  <c r="D164" i="16"/>
  <c r="F164" i="16"/>
  <c r="G164" i="16"/>
  <c r="D165" i="16" l="1"/>
  <c r="G165" i="16"/>
  <c r="F165" i="16"/>
  <c r="S166" i="16"/>
  <c r="A166" i="16"/>
  <c r="D166" i="16" l="1"/>
  <c r="G166" i="16"/>
  <c r="F166" i="16"/>
  <c r="A167" i="16"/>
  <c r="S167" i="16"/>
  <c r="F167" i="16" l="1"/>
  <c r="D167" i="16"/>
  <c r="G167" i="16"/>
  <c r="S168" i="16"/>
  <c r="A168" i="16"/>
  <c r="G168" i="16" l="1"/>
  <c r="D168" i="16"/>
  <c r="F168" i="16"/>
  <c r="S169" i="16"/>
  <c r="A169" i="16"/>
  <c r="G169" i="16" l="1"/>
  <c r="D169" i="16"/>
  <c r="F169" i="16"/>
  <c r="S170" i="16"/>
  <c r="A170" i="16"/>
  <c r="F170" i="16" l="1"/>
  <c r="D170" i="16"/>
  <c r="G170" i="16"/>
  <c r="S171" i="16"/>
  <c r="A171" i="16"/>
  <c r="D171" i="16" l="1"/>
  <c r="F171" i="16"/>
  <c r="G171" i="16"/>
  <c r="S172" i="16"/>
  <c r="A172" i="16"/>
  <c r="S173" i="16" l="1"/>
  <c r="A173" i="16"/>
  <c r="F172" i="16"/>
  <c r="D172" i="16"/>
  <c r="G172" i="16"/>
  <c r="D173" i="16" l="1"/>
  <c r="G173" i="16"/>
  <c r="F173" i="16"/>
  <c r="A174" i="16"/>
  <c r="S174" i="16"/>
  <c r="D174" i="16" l="1"/>
  <c r="F174" i="16"/>
  <c r="G174" i="16"/>
  <c r="S175" i="16"/>
  <c r="A175" i="16"/>
  <c r="F175" i="16" l="1"/>
  <c r="D175" i="16"/>
  <c r="G175" i="16"/>
  <c r="A176" i="16"/>
  <c r="S176" i="16"/>
  <c r="A177" i="16" l="1"/>
  <c r="S177" i="16"/>
  <c r="G176" i="16"/>
  <c r="D176" i="16"/>
  <c r="F176" i="16"/>
  <c r="S178" i="16" l="1"/>
  <c r="A178" i="16"/>
  <c r="G177" i="16"/>
  <c r="F177" i="16"/>
  <c r="D177" i="16"/>
  <c r="D178" i="16" l="1"/>
  <c r="G178" i="16"/>
  <c r="F178" i="16"/>
  <c r="S179" i="16"/>
  <c r="A179" i="16"/>
  <c r="S180" i="16" l="1"/>
  <c r="A180" i="16"/>
  <c r="G179" i="16"/>
  <c r="D179" i="16"/>
  <c r="F179" i="16"/>
  <c r="G180" i="16" l="1"/>
  <c r="F180" i="16"/>
  <c r="D180" i="16"/>
  <c r="A181" i="16"/>
  <c r="S181" i="16"/>
  <c r="D181" i="16" l="1"/>
  <c r="G181" i="16"/>
  <c r="F181" i="16"/>
  <c r="S182" i="16"/>
  <c r="A182" i="16"/>
  <c r="F182" i="16" l="1"/>
  <c r="D182" i="16"/>
  <c r="G182" i="16"/>
  <c r="A183" i="16"/>
  <c r="S183" i="16"/>
  <c r="S184" i="16" l="1"/>
  <c r="A184" i="16"/>
  <c r="F183" i="16"/>
  <c r="D183" i="16"/>
  <c r="G183" i="16"/>
  <c r="F184" i="16" l="1"/>
  <c r="D184" i="16"/>
  <c r="G184" i="16"/>
  <c r="A185" i="16"/>
  <c r="S185" i="16"/>
  <c r="D185" i="16" l="1"/>
  <c r="F185" i="16"/>
  <c r="G185" i="16"/>
  <c r="S186" i="16"/>
  <c r="A186" i="16"/>
  <c r="S187" i="16" l="1"/>
  <c r="A187" i="16"/>
  <c r="D186" i="16"/>
  <c r="G186" i="16"/>
  <c r="F186" i="16"/>
  <c r="D187" i="16" l="1"/>
  <c r="G187" i="16"/>
  <c r="F187" i="16"/>
  <c r="S188" i="16"/>
  <c r="A188" i="16"/>
  <c r="S189" i="16" l="1"/>
  <c r="A189" i="16"/>
  <c r="G188" i="16"/>
  <c r="D188" i="16"/>
  <c r="F188" i="16"/>
  <c r="D189" i="16" l="1"/>
  <c r="F189" i="16"/>
  <c r="G189" i="16"/>
  <c r="A190" i="16"/>
  <c r="S190" i="16"/>
  <c r="D190" i="16" l="1"/>
  <c r="F190" i="16"/>
  <c r="G190" i="16"/>
  <c r="S191" i="16"/>
  <c r="A191" i="16"/>
  <c r="G191" i="16" l="1"/>
  <c r="F191" i="16"/>
  <c r="D191" i="16"/>
  <c r="S192" i="16"/>
  <c r="A192" i="16"/>
  <c r="A193" i="16" l="1"/>
  <c r="S193" i="16"/>
  <c r="F192" i="16"/>
  <c r="G192" i="16"/>
  <c r="D192" i="16"/>
  <c r="S194" i="16" l="1"/>
  <c r="A194" i="16"/>
  <c r="D193" i="16"/>
  <c r="F193" i="16"/>
  <c r="G193" i="16"/>
  <c r="G194" i="16" l="1"/>
  <c r="F194" i="16"/>
  <c r="D194" i="16"/>
  <c r="S195" i="16"/>
  <c r="A195" i="16"/>
  <c r="G195" i="16" l="1"/>
  <c r="F195" i="16"/>
  <c r="D195" i="16"/>
  <c r="S196" i="16"/>
  <c r="A196" i="16"/>
  <c r="S197" i="16" l="1"/>
  <c r="A197" i="16"/>
  <c r="G196" i="16"/>
  <c r="F196" i="16"/>
  <c r="D196" i="16"/>
  <c r="A198" i="16" l="1"/>
  <c r="S198" i="16"/>
  <c r="G197" i="16"/>
  <c r="D197" i="16"/>
  <c r="F197" i="16"/>
  <c r="D198" i="16" l="1"/>
  <c r="G198" i="16"/>
  <c r="F198" i="16"/>
  <c r="A199" i="16"/>
  <c r="S199" i="16"/>
  <c r="F199" i="16" l="1"/>
  <c r="D199" i="16"/>
  <c r="G199" i="16"/>
  <c r="S200" i="16"/>
  <c r="A200" i="16"/>
  <c r="G200" i="16" l="1"/>
  <c r="D200" i="16"/>
  <c r="F200" i="16"/>
  <c r="S201" i="16"/>
  <c r="A201" i="16"/>
  <c r="S202" i="16" l="1"/>
  <c r="A202" i="16"/>
  <c r="F201" i="16"/>
  <c r="D201" i="16"/>
  <c r="G201" i="16"/>
  <c r="G202" i="16" l="1"/>
  <c r="D202" i="16"/>
  <c r="F202" i="16"/>
  <c r="S203" i="16"/>
  <c r="A203" i="16"/>
  <c r="S204" i="16" l="1"/>
  <c r="A204" i="16"/>
  <c r="F203" i="16"/>
  <c r="D203" i="16"/>
  <c r="G203" i="16"/>
  <c r="G204" i="16" l="1"/>
  <c r="F204" i="16"/>
  <c r="D204" i="16"/>
  <c r="S205" i="16"/>
  <c r="A205" i="16"/>
  <c r="S206" i="16" l="1"/>
  <c r="A206" i="16"/>
  <c r="F205" i="16"/>
  <c r="D205" i="16"/>
  <c r="G205" i="16"/>
  <c r="G206" i="16" l="1"/>
  <c r="F206" i="16"/>
  <c r="D206" i="16"/>
  <c r="S207" i="16"/>
  <c r="A207" i="16"/>
  <c r="D207" i="16" l="1"/>
  <c r="F207" i="16"/>
  <c r="G207" i="16"/>
  <c r="S208" i="16"/>
  <c r="A208" i="16"/>
  <c r="S209" i="16" l="1"/>
  <c r="A209" i="16"/>
  <c r="F208" i="16"/>
  <c r="D208" i="16"/>
  <c r="G208" i="16"/>
  <c r="G209" i="16" l="1"/>
  <c r="F209" i="16"/>
  <c r="D209" i="16"/>
  <c r="S210" i="16"/>
  <c r="A210" i="16"/>
  <c r="G210" i="16" l="1"/>
  <c r="F210" i="16"/>
  <c r="D210" i="16"/>
  <c r="S211" i="16"/>
  <c r="A211" i="16"/>
  <c r="G211" i="16" l="1"/>
  <c r="D211" i="16"/>
  <c r="F211" i="16"/>
  <c r="S212" i="16"/>
  <c r="A212" i="16"/>
  <c r="G212" i="16" l="1"/>
  <c r="D212" i="16"/>
  <c r="F212" i="16"/>
  <c r="S213" i="16"/>
  <c r="A213" i="16"/>
  <c r="D213" i="16" l="1"/>
  <c r="F213" i="16"/>
  <c r="G213" i="16"/>
  <c r="S214" i="16"/>
  <c r="A214" i="16"/>
  <c r="G214" i="16" l="1"/>
  <c r="D214" i="16"/>
  <c r="F214" i="16"/>
  <c r="A215" i="16"/>
  <c r="S215" i="16"/>
  <c r="F215" i="16" l="1"/>
  <c r="D215" i="16"/>
  <c r="G215" i="16"/>
  <c r="S216" i="16"/>
  <c r="A216" i="16"/>
  <c r="F216" i="16" l="1"/>
  <c r="D216" i="16"/>
  <c r="G216" i="16"/>
  <c r="S217" i="16"/>
  <c r="A217" i="16"/>
  <c r="A218" i="16" l="1"/>
  <c r="S218" i="16"/>
  <c r="G217" i="16"/>
  <c r="F217" i="16"/>
  <c r="D217" i="16"/>
  <c r="S219" i="16" l="1"/>
  <c r="A219" i="16"/>
  <c r="G218" i="16"/>
  <c r="F218" i="16"/>
  <c r="D218" i="16"/>
  <c r="D219" i="16" l="1"/>
  <c r="G219" i="16"/>
  <c r="F219" i="16"/>
  <c r="S220" i="16"/>
  <c r="A220" i="16"/>
  <c r="S221" i="16" l="1"/>
  <c r="A221" i="16"/>
  <c r="G220" i="16"/>
  <c r="F220" i="16"/>
  <c r="D220" i="16"/>
  <c r="G221" i="16" l="1"/>
  <c r="F221" i="16"/>
  <c r="D221" i="16"/>
  <c r="S222" i="16"/>
  <c r="A222" i="16"/>
  <c r="S223" i="16" l="1"/>
  <c r="A223" i="16"/>
  <c r="G222" i="16"/>
  <c r="F222" i="16"/>
  <c r="D222" i="16"/>
  <c r="D223" i="16" l="1"/>
  <c r="G223" i="16"/>
  <c r="F223" i="16"/>
  <c r="S224" i="16"/>
  <c r="A224" i="16"/>
  <c r="S225" i="16" l="1"/>
  <c r="A225" i="16"/>
  <c r="G224" i="16"/>
  <c r="D224" i="16"/>
  <c r="F224" i="16"/>
  <c r="S226" i="16" l="1"/>
  <c r="A226" i="16"/>
  <c r="D225" i="16"/>
  <c r="G225" i="16"/>
  <c r="F225" i="16"/>
  <c r="S227" i="16" l="1"/>
  <c r="A227" i="16"/>
  <c r="D226" i="16"/>
  <c r="F226" i="16"/>
  <c r="G226" i="16"/>
  <c r="S228" i="16" l="1"/>
  <c r="A228" i="16"/>
  <c r="F227" i="16"/>
  <c r="G227" i="16"/>
  <c r="D227" i="16"/>
  <c r="F228" i="16" l="1"/>
  <c r="D228" i="16"/>
  <c r="G228" i="16"/>
  <c r="S229" i="16"/>
  <c r="A229" i="16"/>
  <c r="S230" i="16" l="1"/>
  <c r="A230" i="16"/>
  <c r="D229" i="16"/>
  <c r="F229" i="16"/>
  <c r="G229" i="16"/>
  <c r="D230" i="16" l="1"/>
  <c r="G230" i="16"/>
  <c r="F230" i="16"/>
  <c r="A231" i="16"/>
  <c r="S231" i="16"/>
  <c r="A232" i="16" l="1"/>
  <c r="S232" i="16"/>
  <c r="D231" i="16"/>
  <c r="F231" i="16"/>
  <c r="G231" i="16"/>
  <c r="F232" i="16" l="1"/>
  <c r="D232" i="16"/>
  <c r="G232" i="16"/>
  <c r="S233" i="16"/>
  <c r="A233" i="16"/>
  <c r="G233" i="16" l="1"/>
  <c r="F233" i="16"/>
  <c r="D233" i="16"/>
  <c r="A234" i="16"/>
  <c r="S234" i="16"/>
  <c r="G234" i="16" l="1"/>
  <c r="F234" i="16"/>
  <c r="D234" i="16"/>
  <c r="S235" i="16"/>
  <c r="A235" i="16"/>
  <c r="G235" i="16" l="1"/>
  <c r="D235" i="16"/>
  <c r="F235" i="16"/>
  <c r="S236" i="16"/>
  <c r="A236" i="16"/>
  <c r="S237" i="16" l="1"/>
  <c r="A237" i="16"/>
  <c r="G236" i="16"/>
  <c r="D236" i="16"/>
  <c r="F236" i="16"/>
  <c r="D237" i="16" l="1"/>
  <c r="F237" i="16"/>
  <c r="G237" i="16"/>
  <c r="S238" i="16"/>
  <c r="A238" i="16"/>
  <c r="S239" i="16" l="1"/>
  <c r="A239" i="16"/>
  <c r="F238" i="16"/>
  <c r="D238" i="16"/>
  <c r="G238" i="16"/>
  <c r="F239" i="16" l="1"/>
  <c r="D239" i="16"/>
  <c r="G239" i="16"/>
  <c r="S240" i="16"/>
  <c r="A240" i="16"/>
  <c r="A241" i="16" l="1"/>
  <c r="S241" i="16"/>
  <c r="D240" i="16"/>
  <c r="F240" i="16"/>
  <c r="G240" i="16"/>
  <c r="D241" i="16" l="1"/>
  <c r="G241" i="16"/>
  <c r="F241" i="16"/>
  <c r="S242" i="16"/>
  <c r="A242" i="16"/>
  <c r="S243" i="16" l="1"/>
  <c r="A243" i="16"/>
  <c r="D242" i="16"/>
  <c r="F242" i="16"/>
  <c r="G242" i="16"/>
  <c r="S244" i="16" l="1"/>
  <c r="A244" i="16"/>
  <c r="F243" i="16"/>
  <c r="G243" i="16"/>
  <c r="D243" i="16"/>
  <c r="A245" i="16" l="1"/>
  <c r="S245" i="16"/>
  <c r="G244" i="16"/>
  <c r="D244" i="16"/>
  <c r="F244" i="16"/>
  <c r="G245" i="16" l="1"/>
  <c r="F245" i="16"/>
  <c r="D245" i="16"/>
  <c r="S246" i="16"/>
  <c r="A246" i="16"/>
  <c r="S247" i="16" l="1"/>
  <c r="A247" i="16"/>
  <c r="G246" i="16"/>
  <c r="D246" i="16"/>
  <c r="F246" i="16"/>
  <c r="D247" i="16" l="1"/>
  <c r="G247" i="16"/>
  <c r="F247" i="16"/>
  <c r="S248" i="16"/>
  <c r="A248" i="16"/>
  <c r="F248" i="16" l="1"/>
  <c r="D248" i="16"/>
  <c r="G248" i="16"/>
  <c r="A249" i="16"/>
  <c r="S249" i="16"/>
  <c r="D249" i="16" l="1"/>
  <c r="G249" i="16"/>
  <c r="F249" i="16"/>
  <c r="S250" i="16"/>
  <c r="A250" i="16"/>
  <c r="S251" i="16" l="1"/>
  <c r="A251" i="16"/>
  <c r="G250" i="16"/>
  <c r="F250" i="16"/>
  <c r="D250" i="16"/>
  <c r="G251" i="16" l="1"/>
  <c r="F251" i="16"/>
  <c r="D251" i="16"/>
  <c r="S252" i="16"/>
  <c r="A252" i="16"/>
  <c r="A253" i="16" l="1"/>
  <c r="S253" i="16"/>
  <c r="D252" i="16"/>
  <c r="G252" i="16"/>
  <c r="F252" i="16"/>
  <c r="S254" i="16" l="1"/>
  <c r="A254" i="16"/>
  <c r="F253" i="16"/>
  <c r="D253" i="16"/>
  <c r="G253" i="16"/>
  <c r="G254" i="16" l="1"/>
  <c r="D254" i="16"/>
  <c r="F254" i="16"/>
  <c r="S255" i="16"/>
  <c r="A255" i="16"/>
  <c r="F255" i="16" l="1"/>
  <c r="G255" i="16"/>
  <c r="D255" i="16"/>
  <c r="S256" i="16"/>
  <c r="A256" i="16"/>
  <c r="G256" i="16" l="1"/>
  <c r="F256" i="16"/>
  <c r="D256" i="16"/>
  <c r="S257" i="16"/>
  <c r="A257" i="16"/>
  <c r="G257" i="16" l="1"/>
  <c r="F257" i="16"/>
  <c r="D257" i="16"/>
  <c r="S258" i="16"/>
  <c r="A258" i="16"/>
  <c r="S259" i="16" l="1"/>
  <c r="A259" i="16"/>
  <c r="D258" i="16"/>
  <c r="G258" i="16"/>
  <c r="F258" i="16"/>
  <c r="G259" i="16" l="1"/>
  <c r="F259" i="16"/>
  <c r="D259" i="16"/>
  <c r="A260" i="16"/>
  <c r="S260" i="16"/>
  <c r="G260" i="16" l="1"/>
  <c r="F260" i="16"/>
  <c r="D260" i="16"/>
  <c r="S261" i="16"/>
  <c r="A261" i="16"/>
  <c r="S262" i="16" l="1"/>
  <c r="A262" i="16"/>
  <c r="G261" i="16"/>
  <c r="F261" i="16"/>
  <c r="D261" i="16"/>
  <c r="D262" i="16" l="1"/>
  <c r="G262" i="16"/>
  <c r="F262" i="16"/>
  <c r="A263" i="16"/>
  <c r="S263" i="16"/>
  <c r="G263" i="16" l="1"/>
  <c r="F263" i="16"/>
  <c r="D263" i="16"/>
  <c r="S264" i="16"/>
  <c r="A264" i="16"/>
  <c r="S265" i="16" l="1"/>
  <c r="A265" i="16"/>
  <c r="F264" i="16"/>
  <c r="D264" i="16"/>
  <c r="G264" i="16"/>
  <c r="D265" i="16" l="1"/>
  <c r="G265" i="16"/>
  <c r="F265" i="16"/>
  <c r="A266" i="16"/>
  <c r="S266" i="16"/>
  <c r="D266" i="16" l="1"/>
  <c r="G266" i="16"/>
  <c r="F266" i="16"/>
  <c r="S267" i="16"/>
  <c r="A267" i="16"/>
  <c r="S268" i="16" l="1"/>
  <c r="A268" i="16"/>
  <c r="D267" i="16"/>
  <c r="G267" i="16"/>
  <c r="F267" i="16"/>
  <c r="D268" i="16" l="1"/>
  <c r="F268" i="16"/>
  <c r="G268" i="16"/>
  <c r="S269" i="16"/>
  <c r="A269" i="16"/>
  <c r="G269" i="16" l="1"/>
  <c r="D269" i="16"/>
  <c r="F269" i="16"/>
  <c r="S270" i="16"/>
  <c r="A270" i="16"/>
  <c r="S271" i="16" l="1"/>
  <c r="A271" i="16"/>
  <c r="G270" i="16"/>
  <c r="F270" i="16"/>
  <c r="D270" i="16"/>
  <c r="F271" i="16" l="1"/>
  <c r="D271" i="16"/>
  <c r="G271" i="16"/>
  <c r="A272" i="16"/>
  <c r="S272" i="16"/>
  <c r="S273" i="16" l="1"/>
  <c r="A273" i="16"/>
  <c r="G272" i="16"/>
  <c r="D272" i="16"/>
  <c r="F272" i="16"/>
  <c r="D273" i="16" l="1"/>
  <c r="G273" i="16"/>
  <c r="F273" i="16"/>
  <c r="S274" i="16"/>
  <c r="A274" i="16"/>
  <c r="G274" i="16" l="1"/>
  <c r="F274" i="16"/>
  <c r="D274" i="16"/>
  <c r="S275" i="16"/>
  <c r="A275" i="16"/>
  <c r="F275" i="16" l="1"/>
  <c r="D275" i="16"/>
  <c r="G275" i="16"/>
  <c r="A276" i="16"/>
  <c r="S276" i="16"/>
  <c r="S277" i="16" l="1"/>
  <c r="A277" i="16"/>
  <c r="F276" i="16"/>
  <c r="D276" i="16"/>
  <c r="G276" i="16"/>
  <c r="D277" i="16" l="1"/>
  <c r="G277" i="16"/>
  <c r="F277" i="16"/>
  <c r="S278" i="16"/>
  <c r="A278" i="16"/>
  <c r="A279" i="16" l="1"/>
  <c r="S279" i="16"/>
  <c r="D278" i="16"/>
  <c r="G278" i="16"/>
  <c r="F278" i="16"/>
  <c r="D279" i="16" l="1"/>
  <c r="F279" i="16"/>
  <c r="G279" i="16"/>
  <c r="A280" i="16"/>
  <c r="S280" i="16"/>
  <c r="G280" i="16" l="1"/>
  <c r="D280" i="16"/>
  <c r="F280" i="16"/>
  <c r="A281" i="16"/>
  <c r="S281" i="16"/>
  <c r="D281" i="16" l="1"/>
  <c r="G281" i="16"/>
  <c r="F281" i="16"/>
  <c r="A282" i="16"/>
  <c r="S282" i="16"/>
  <c r="D282" i="16" l="1"/>
  <c r="F282" i="16"/>
  <c r="G282" i="16"/>
  <c r="S283" i="16"/>
  <c r="A283" i="16"/>
  <c r="D283" i="16" l="1"/>
  <c r="G283" i="16"/>
  <c r="F283" i="16"/>
  <c r="S284" i="16"/>
  <c r="A284" i="16"/>
  <c r="S285" i="16" l="1"/>
  <c r="A285" i="16"/>
  <c r="G284" i="16"/>
  <c r="D284" i="16"/>
  <c r="F284" i="16"/>
  <c r="F285" i="16" l="1"/>
  <c r="D285" i="16"/>
  <c r="G285" i="16"/>
  <c r="S286" i="16"/>
  <c r="A286" i="16"/>
  <c r="A287" i="16" l="1"/>
  <c r="S287" i="16"/>
  <c r="D286" i="16"/>
  <c r="G286" i="16"/>
  <c r="F286" i="16"/>
  <c r="F287" i="16" l="1"/>
  <c r="D287" i="16"/>
  <c r="G287" i="16"/>
  <c r="A288" i="16"/>
  <c r="S288" i="16"/>
  <c r="D288" i="16" l="1"/>
  <c r="F288" i="16"/>
  <c r="G288" i="16"/>
  <c r="A289" i="16"/>
  <c r="S289" i="16"/>
  <c r="S290" i="16" l="1"/>
  <c r="A290" i="16"/>
  <c r="G289" i="16"/>
  <c r="F289" i="16"/>
  <c r="D289" i="16"/>
  <c r="G290" i="16" l="1"/>
  <c r="D290" i="16"/>
  <c r="F290" i="16"/>
  <c r="S291" i="16"/>
  <c r="A291" i="16"/>
  <c r="D291" i="16" l="1"/>
  <c r="G291" i="16"/>
  <c r="F291" i="16"/>
  <c r="S292" i="16"/>
  <c r="A292" i="16"/>
  <c r="D292" i="16" l="1"/>
  <c r="G292" i="16"/>
  <c r="F292" i="16"/>
  <c r="S293" i="16"/>
  <c r="A293" i="16"/>
  <c r="S294" i="16" l="1"/>
  <c r="A294" i="16"/>
  <c r="D293" i="16"/>
  <c r="F293" i="16"/>
  <c r="G293" i="16"/>
  <c r="D294" i="16" l="1"/>
  <c r="F294" i="16"/>
  <c r="G294" i="16"/>
  <c r="A295" i="16"/>
  <c r="S295" i="16"/>
  <c r="A296" i="16" l="1"/>
  <c r="S296" i="16"/>
  <c r="D295" i="16"/>
  <c r="G295" i="16"/>
  <c r="F295" i="16"/>
  <c r="G296" i="16" l="1"/>
  <c r="D296" i="16"/>
  <c r="F296" i="16"/>
  <c r="S297" i="16"/>
  <c r="A297" i="16"/>
  <c r="S298" i="16" l="1"/>
  <c r="A298" i="16"/>
  <c r="D297" i="16"/>
  <c r="G297" i="16"/>
  <c r="F297" i="16"/>
  <c r="G298" i="16" l="1"/>
  <c r="F298" i="16"/>
  <c r="D298" i="16"/>
  <c r="S299" i="16"/>
  <c r="A299" i="16"/>
  <c r="G299" i="16" l="1"/>
  <c r="D299" i="16"/>
  <c r="F299" i="16"/>
  <c r="A300" i="16"/>
  <c r="S300" i="16"/>
  <c r="G300" i="16" l="1"/>
  <c r="F300" i="16"/>
  <c r="D300" i="16"/>
  <c r="S301" i="16"/>
  <c r="A301" i="16"/>
  <c r="A302" i="16" l="1"/>
  <c r="S302" i="16"/>
  <c r="D301" i="16"/>
  <c r="F301" i="16"/>
  <c r="G301" i="16"/>
  <c r="S303" i="16" l="1"/>
  <c r="A303" i="16"/>
  <c r="G302" i="16"/>
  <c r="D302" i="16"/>
  <c r="F302" i="16"/>
  <c r="F303" i="16" l="1"/>
  <c r="D303" i="16"/>
  <c r="G303" i="16"/>
  <c r="S304" i="16"/>
  <c r="A304" i="16"/>
  <c r="F304" i="16" l="1"/>
  <c r="D304" i="16"/>
  <c r="G304" i="16"/>
  <c r="S305" i="16"/>
  <c r="A305" i="16"/>
  <c r="S306" i="16" l="1"/>
  <c r="A306" i="16"/>
  <c r="F305" i="16"/>
  <c r="G305" i="16"/>
  <c r="D305" i="16"/>
  <c r="D306" i="16" l="1"/>
  <c r="F306" i="16"/>
  <c r="G306" i="16"/>
  <c r="S307" i="16"/>
  <c r="A307" i="16"/>
  <c r="D307" i="16" l="1"/>
  <c r="G307" i="16"/>
  <c r="F307" i="16"/>
  <c r="S308" i="16"/>
  <c r="A308" i="16"/>
  <c r="S309" i="16" l="1"/>
  <c r="A309" i="16"/>
  <c r="G308" i="16"/>
  <c r="F308" i="16"/>
  <c r="D308" i="16"/>
  <c r="D309" i="16" l="1"/>
  <c r="F309" i="16"/>
  <c r="G309" i="16"/>
  <c r="S310" i="16"/>
  <c r="A310" i="16"/>
  <c r="A311" i="16" l="1"/>
  <c r="S311" i="16"/>
  <c r="D310" i="16"/>
  <c r="G310" i="16"/>
  <c r="F310" i="16"/>
  <c r="S312" i="16" l="1"/>
  <c r="A312" i="16"/>
  <c r="F311" i="16"/>
  <c r="G311" i="16"/>
  <c r="D311" i="16"/>
  <c r="F312" i="16" l="1"/>
  <c r="D312" i="16"/>
  <c r="G312" i="16"/>
  <c r="S313" i="16"/>
  <c r="A313" i="16"/>
  <c r="S314" i="16" l="1"/>
  <c r="A314" i="16"/>
  <c r="D313" i="16"/>
  <c r="G313" i="16"/>
  <c r="F313" i="16"/>
  <c r="G314" i="16" l="1"/>
  <c r="F314" i="16"/>
  <c r="D314" i="16"/>
  <c r="S315" i="16"/>
  <c r="A315" i="16"/>
  <c r="S316" i="16" l="1"/>
  <c r="A316" i="16"/>
  <c r="F315" i="16"/>
  <c r="D315" i="16"/>
  <c r="G315" i="16"/>
  <c r="G316" i="16" l="1"/>
  <c r="F316" i="16"/>
  <c r="D316" i="16"/>
  <c r="S317" i="16"/>
  <c r="A317" i="16"/>
  <c r="D317" i="16" l="1"/>
  <c r="G317" i="16"/>
  <c r="F317" i="16"/>
  <c r="A318" i="16"/>
  <c r="S318" i="16"/>
  <c r="F318" i="16" l="1"/>
  <c r="G318" i="16"/>
  <c r="D318" i="16"/>
  <c r="S319" i="16"/>
  <c r="A319" i="16"/>
  <c r="D319" i="16" l="1"/>
  <c r="F319" i="16"/>
  <c r="G319" i="16"/>
  <c r="S320" i="16"/>
  <c r="A320" i="16"/>
  <c r="G320" i="16" l="1"/>
  <c r="F320" i="16"/>
  <c r="D320" i="16"/>
  <c r="S321" i="16"/>
  <c r="A321" i="16"/>
  <c r="G321" i="16" l="1"/>
  <c r="F321" i="16"/>
  <c r="D321" i="16"/>
  <c r="S322" i="16"/>
  <c r="A322" i="16"/>
  <c r="D322" i="16" l="1"/>
  <c r="G322" i="16"/>
  <c r="F322" i="16"/>
  <c r="A323" i="16"/>
  <c r="S323" i="16"/>
  <c r="S324" i="16" l="1"/>
  <c r="A324" i="16"/>
  <c r="G323" i="16"/>
  <c r="D323" i="16"/>
  <c r="F323" i="16"/>
  <c r="G324" i="16" l="1"/>
  <c r="F324" i="16"/>
  <c r="D324" i="16"/>
  <c r="S325" i="16"/>
  <c r="A325" i="16"/>
  <c r="S326" i="16" l="1"/>
  <c r="A326" i="16"/>
  <c r="D325" i="16"/>
  <c r="F325" i="16"/>
  <c r="G325" i="16"/>
  <c r="D326" i="16" l="1"/>
  <c r="F326" i="16"/>
  <c r="G326" i="16"/>
  <c r="S327" i="16"/>
  <c r="A327" i="16"/>
  <c r="S328" i="16" l="1"/>
  <c r="A328" i="16"/>
  <c r="F327" i="16"/>
  <c r="D327" i="16"/>
  <c r="G327" i="16"/>
  <c r="G328" i="16" l="1"/>
  <c r="D328" i="16"/>
  <c r="F328" i="16"/>
  <c r="S329" i="16"/>
  <c r="A329" i="16"/>
  <c r="G329" i="16" l="1"/>
  <c r="F329" i="16"/>
  <c r="D329" i="16"/>
  <c r="A330" i="16"/>
  <c r="S330" i="16"/>
  <c r="S331" i="16" l="1"/>
  <c r="A331" i="16"/>
  <c r="F330" i="16"/>
  <c r="D330" i="16"/>
  <c r="G330" i="16"/>
  <c r="F331" i="16" l="1"/>
  <c r="D331" i="16"/>
  <c r="G331" i="16"/>
  <c r="S332" i="16"/>
  <c r="A332" i="16"/>
  <c r="A333" i="16" l="1"/>
  <c r="S333" i="16"/>
  <c r="G332" i="16"/>
  <c r="F332" i="16"/>
  <c r="D332" i="16"/>
  <c r="S334" i="16" l="1"/>
  <c r="A334" i="16"/>
  <c r="G333" i="16"/>
  <c r="F333" i="16"/>
  <c r="D333" i="16"/>
  <c r="G334" i="16" l="1"/>
  <c r="D334" i="16"/>
  <c r="F334" i="16"/>
  <c r="A335" i="16"/>
  <c r="S335" i="16"/>
  <c r="F335" i="16" l="1"/>
  <c r="G335" i="16"/>
  <c r="D335" i="16"/>
  <c r="S336" i="16"/>
  <c r="A336" i="16"/>
  <c r="F336" i="16" l="1"/>
  <c r="G336" i="16"/>
  <c r="D336" i="16"/>
  <c r="S337" i="16"/>
  <c r="A337" i="16"/>
  <c r="D337" i="16" l="1"/>
  <c r="G337" i="16"/>
  <c r="F337" i="16"/>
  <c r="S338" i="16"/>
  <c r="A338" i="16"/>
  <c r="S339" i="16" l="1"/>
  <c r="A339" i="16"/>
  <c r="D338" i="16"/>
  <c r="G338" i="16"/>
  <c r="F338" i="16"/>
  <c r="F339" i="16" l="1"/>
  <c r="D339" i="16"/>
  <c r="G339" i="16"/>
  <c r="S340" i="16"/>
  <c r="A340" i="16"/>
  <c r="F340" i="16" l="1"/>
  <c r="D340" i="16"/>
  <c r="G340" i="16"/>
  <c r="A341" i="16"/>
  <c r="S341" i="16"/>
  <c r="G341" i="16" l="1"/>
  <c r="D341" i="16"/>
  <c r="F341" i="16"/>
  <c r="S342" i="16"/>
  <c r="A342" i="16"/>
  <c r="S343" i="16" l="1"/>
  <c r="A343" i="16"/>
  <c r="G342" i="16"/>
  <c r="F342" i="16"/>
  <c r="D342" i="16"/>
  <c r="S344" i="16" l="1"/>
  <c r="A344" i="16"/>
  <c r="D343" i="16"/>
  <c r="G343" i="16"/>
  <c r="F343" i="16"/>
  <c r="G344" i="16" l="1"/>
  <c r="D344" i="16"/>
  <c r="F344" i="16"/>
  <c r="S345" i="16"/>
  <c r="A345" i="16"/>
  <c r="D345" i="16" l="1"/>
  <c r="G345" i="16"/>
  <c r="F345" i="16"/>
  <c r="S346" i="16"/>
  <c r="A346" i="16"/>
  <c r="S347" i="16" l="1"/>
  <c r="A347" i="16"/>
  <c r="G346" i="16"/>
  <c r="F346" i="16"/>
  <c r="D346" i="16"/>
  <c r="G347" i="16" l="1"/>
  <c r="F347" i="16"/>
  <c r="D347" i="16"/>
  <c r="S348" i="16"/>
  <c r="A348" i="16"/>
  <c r="G348" i="16" l="1"/>
  <c r="F348" i="16"/>
  <c r="D348" i="16"/>
  <c r="S349" i="16"/>
  <c r="A349" i="16"/>
  <c r="G349" i="16" l="1"/>
  <c r="D349" i="16"/>
  <c r="F349" i="16"/>
  <c r="S350" i="16"/>
  <c r="A350" i="16"/>
  <c r="G350" i="16" l="1"/>
  <c r="D350" i="16"/>
  <c r="F350" i="16"/>
  <c r="A351" i="16"/>
  <c r="S351" i="16"/>
  <c r="S352" i="16" l="1"/>
  <c r="A352" i="16"/>
  <c r="F351" i="16"/>
  <c r="D351" i="16"/>
  <c r="G351" i="16"/>
  <c r="G352" i="16" l="1"/>
  <c r="D352" i="16"/>
  <c r="F352" i="16"/>
  <c r="S353" i="16"/>
  <c r="A353" i="16"/>
  <c r="G353" i="16" l="1"/>
  <c r="F353" i="16"/>
  <c r="D353" i="16"/>
  <c r="A354" i="16"/>
  <c r="S354" i="16"/>
  <c r="S355" i="16" l="1"/>
  <c r="A355" i="16"/>
  <c r="D354" i="16"/>
  <c r="G354" i="16"/>
  <c r="F354" i="16"/>
  <c r="S356" i="16" l="1"/>
  <c r="A356" i="16"/>
  <c r="F355" i="16"/>
  <c r="D355" i="16"/>
  <c r="G355" i="16"/>
  <c r="S357" i="16" l="1"/>
  <c r="A357" i="16"/>
  <c r="F356" i="16"/>
  <c r="D356" i="16"/>
  <c r="G356" i="16"/>
  <c r="G357" i="16" l="1"/>
  <c r="F357" i="16"/>
  <c r="D357" i="16"/>
  <c r="S358" i="16"/>
  <c r="A358" i="16"/>
  <c r="S359" i="16" l="1"/>
  <c r="A359" i="16"/>
  <c r="D358" i="16"/>
  <c r="G358" i="16"/>
  <c r="F358" i="16"/>
  <c r="D359" i="16" l="1"/>
  <c r="G359" i="16"/>
  <c r="F359" i="16"/>
  <c r="S360" i="16"/>
  <c r="A360" i="16"/>
  <c r="F360" i="16" l="1"/>
  <c r="D360" i="16"/>
  <c r="G360" i="16"/>
  <c r="S361" i="16"/>
  <c r="A361" i="16"/>
  <c r="A362" i="16" l="1"/>
  <c r="S362" i="16"/>
  <c r="D361" i="16"/>
  <c r="G361" i="16"/>
  <c r="F361" i="16"/>
  <c r="S363" i="16" l="1"/>
  <c r="A363" i="16"/>
  <c r="G362" i="16"/>
  <c r="F362" i="16"/>
  <c r="D362" i="16"/>
  <c r="D363" i="16" l="1"/>
  <c r="G363" i="16"/>
  <c r="F363" i="16"/>
  <c r="S364" i="16"/>
  <c r="A364" i="16"/>
  <c r="A365" i="16" l="1"/>
  <c r="S365" i="16"/>
  <c r="D364" i="16"/>
  <c r="F364" i="16"/>
  <c r="G364" i="16"/>
  <c r="S366" i="16" l="1"/>
  <c r="A366" i="16"/>
  <c r="D365" i="16"/>
  <c r="G365" i="16"/>
  <c r="F365" i="16"/>
  <c r="A367" i="16" l="1"/>
  <c r="S367" i="16"/>
  <c r="D366" i="16"/>
  <c r="G366" i="16"/>
  <c r="F366" i="16"/>
  <c r="S368" i="16" l="1"/>
  <c r="A368" i="16"/>
  <c r="D367" i="16"/>
  <c r="G367" i="16"/>
  <c r="F367" i="16"/>
  <c r="G368" i="16" l="1"/>
  <c r="D368" i="16"/>
  <c r="F368" i="16"/>
  <c r="S369" i="16"/>
  <c r="A369" i="16"/>
  <c r="D369" i="16" l="1"/>
  <c r="F369" i="16"/>
  <c r="G369" i="16"/>
  <c r="S370" i="16"/>
  <c r="A370" i="16"/>
  <c r="G370" i="16" l="1"/>
  <c r="D370" i="16"/>
  <c r="F370" i="16"/>
  <c r="A371" i="16"/>
  <c r="S371" i="16"/>
  <c r="S372" i="16" l="1"/>
  <c r="A372" i="16"/>
  <c r="G371" i="16"/>
  <c r="D371" i="16"/>
  <c r="F371" i="16"/>
  <c r="G372" i="16" l="1"/>
  <c r="D372" i="16"/>
  <c r="F372" i="16"/>
  <c r="S373" i="16"/>
  <c r="A373" i="16"/>
  <c r="A374" i="16" l="1"/>
  <c r="S374" i="16"/>
  <c r="G373" i="16"/>
  <c r="F373" i="16"/>
  <c r="D373" i="16"/>
  <c r="D374" i="16" l="1"/>
  <c r="G374" i="16"/>
  <c r="F374" i="16"/>
  <c r="A375" i="16"/>
  <c r="S375" i="16"/>
  <c r="F375" i="16" l="1"/>
  <c r="G375" i="16"/>
  <c r="D375" i="16"/>
  <c r="S376" i="16"/>
  <c r="A376" i="16"/>
  <c r="G376" i="16" l="1"/>
  <c r="F376" i="16"/>
  <c r="D376" i="16"/>
  <c r="S377" i="16"/>
  <c r="A377" i="16"/>
  <c r="A378" i="16" l="1"/>
  <c r="S378" i="16"/>
  <c r="D377" i="16"/>
  <c r="G377" i="16"/>
  <c r="F377" i="16"/>
  <c r="S379" i="16" l="1"/>
  <c r="A379" i="16"/>
  <c r="F378" i="16"/>
  <c r="G378" i="16"/>
  <c r="D378" i="16"/>
  <c r="F379" i="16" l="1"/>
  <c r="G379" i="16"/>
  <c r="D379" i="16"/>
  <c r="S380" i="16"/>
  <c r="A380" i="16"/>
  <c r="G380" i="16" l="1"/>
  <c r="F380" i="16"/>
  <c r="D380" i="16"/>
  <c r="S381" i="16"/>
  <c r="A381" i="16"/>
  <c r="S382" i="16" l="1"/>
  <c r="A382" i="16"/>
  <c r="D381" i="16"/>
  <c r="F381" i="16"/>
  <c r="G381" i="16"/>
  <c r="G382" i="16" l="1"/>
  <c r="F382" i="16"/>
  <c r="D382" i="16"/>
  <c r="A383" i="16"/>
  <c r="S383" i="16"/>
  <c r="S384" i="16" l="1"/>
  <c r="A384" i="16"/>
  <c r="F383" i="16"/>
  <c r="D383" i="16"/>
  <c r="G383" i="16"/>
  <c r="D384" i="16" l="1"/>
  <c r="G384" i="16"/>
  <c r="F384" i="16"/>
  <c r="S385" i="16"/>
  <c r="A385" i="16"/>
  <c r="S386" i="16" l="1"/>
  <c r="A386" i="16"/>
  <c r="D385" i="16"/>
  <c r="F385" i="16"/>
  <c r="G385" i="16"/>
  <c r="D386" i="16" l="1"/>
  <c r="G386" i="16"/>
  <c r="F386" i="16"/>
  <c r="S387" i="16"/>
  <c r="A387" i="16"/>
  <c r="G387" i="16" l="1"/>
  <c r="D387" i="16"/>
  <c r="F387" i="16"/>
  <c r="A388" i="16"/>
  <c r="S388" i="16"/>
  <c r="D388" i="16" l="1"/>
  <c r="F388" i="16"/>
  <c r="G388" i="16"/>
  <c r="S389" i="16"/>
  <c r="A389" i="16"/>
  <c r="D389" i="16" l="1"/>
  <c r="F389" i="16"/>
  <c r="G389" i="16"/>
  <c r="A390" i="16"/>
  <c r="S390" i="16"/>
  <c r="F390" i="16" l="1"/>
  <c r="G390" i="16"/>
  <c r="D390" i="16"/>
  <c r="S391" i="16"/>
  <c r="A391" i="16"/>
  <c r="F391" i="16" l="1"/>
  <c r="D391" i="16"/>
  <c r="G391" i="16"/>
  <c r="S392" i="16"/>
  <c r="A392" i="16"/>
  <c r="S393" i="16" l="1"/>
  <c r="A393" i="16"/>
  <c r="F392" i="16"/>
  <c r="D392" i="16"/>
  <c r="G392" i="16"/>
  <c r="A394" i="16" l="1"/>
  <c r="S394" i="16"/>
  <c r="D393" i="16"/>
  <c r="G393" i="16"/>
  <c r="F393" i="16"/>
  <c r="S395" i="16" l="1"/>
  <c r="A395" i="16"/>
  <c r="F394" i="16"/>
  <c r="G394" i="16"/>
  <c r="D394" i="16"/>
  <c r="F395" i="16" l="1"/>
  <c r="D395" i="16"/>
  <c r="G395" i="16"/>
  <c r="S396" i="16"/>
  <c r="A396" i="16"/>
  <c r="G396" i="16" l="1"/>
  <c r="F396" i="16"/>
  <c r="D396" i="16"/>
  <c r="S397" i="16"/>
  <c r="A397" i="16"/>
  <c r="S398" i="16" l="1"/>
  <c r="A398" i="16"/>
  <c r="D397" i="16"/>
  <c r="F397" i="16"/>
  <c r="G397" i="16"/>
  <c r="D398" i="16" l="1"/>
  <c r="F398" i="16"/>
  <c r="G398" i="16"/>
  <c r="S399" i="16"/>
  <c r="A399" i="16"/>
  <c r="F399" i="16" l="1"/>
  <c r="D399" i="16"/>
  <c r="G399" i="16"/>
  <c r="S400" i="16"/>
  <c r="A400" i="16"/>
  <c r="S401" i="16" l="1"/>
  <c r="A401" i="16"/>
  <c r="G400" i="16"/>
  <c r="F400" i="16"/>
  <c r="D400" i="16"/>
  <c r="D401" i="16" l="1"/>
  <c r="G401" i="16"/>
  <c r="F401" i="16"/>
  <c r="A402" i="16"/>
  <c r="S402" i="16"/>
  <c r="F402" i="16" l="1"/>
  <c r="D402" i="16"/>
  <c r="G402" i="16"/>
  <c r="S403" i="16"/>
  <c r="A403" i="16"/>
  <c r="F403" i="16" l="1"/>
  <c r="D403" i="16"/>
  <c r="G403" i="16"/>
  <c r="S404" i="16"/>
  <c r="A404" i="16"/>
  <c r="F404" i="16" l="1"/>
  <c r="D404" i="16"/>
  <c r="G404" i="16"/>
  <c r="A405" i="16"/>
  <c r="S405" i="16"/>
  <c r="G405" i="16" l="1"/>
  <c r="F405" i="16"/>
  <c r="D405" i="16"/>
  <c r="S406" i="16"/>
  <c r="A406" i="16"/>
  <c r="G406" i="16" l="1"/>
  <c r="D406" i="16"/>
  <c r="F406" i="16"/>
  <c r="A407" i="16"/>
  <c r="S407" i="16"/>
  <c r="D407" i="16" l="1"/>
  <c r="G407" i="16"/>
  <c r="F407" i="16"/>
  <c r="S408" i="16"/>
  <c r="A408" i="16"/>
  <c r="S409" i="16" l="1"/>
  <c r="A409" i="16"/>
  <c r="F408" i="16"/>
  <c r="G408" i="16"/>
  <c r="D408" i="16"/>
  <c r="D409" i="16" l="1"/>
  <c r="F409" i="16"/>
  <c r="G409" i="16"/>
  <c r="A410" i="16"/>
  <c r="S410" i="16"/>
  <c r="D410" i="16" l="1"/>
  <c r="F410" i="16"/>
  <c r="G410" i="16"/>
  <c r="S411" i="16"/>
  <c r="A411" i="16"/>
  <c r="S412" i="16" l="1"/>
  <c r="A412" i="16"/>
  <c r="D411" i="16"/>
  <c r="F411" i="16"/>
  <c r="G411" i="16"/>
  <c r="G412" i="16" l="1"/>
  <c r="F412" i="16"/>
  <c r="D412" i="16"/>
  <c r="S413" i="16"/>
  <c r="A413" i="16"/>
  <c r="S414" i="16" l="1"/>
  <c r="A414" i="16"/>
  <c r="G413" i="16"/>
  <c r="F413" i="16"/>
  <c r="D413" i="16"/>
  <c r="D414" i="16" l="1"/>
  <c r="G414" i="16"/>
  <c r="F414" i="16"/>
  <c r="A415" i="16"/>
  <c r="S415" i="16"/>
  <c r="S416" i="16" l="1"/>
  <c r="A416" i="16"/>
  <c r="F415" i="16"/>
  <c r="D415" i="16"/>
  <c r="G415" i="16"/>
  <c r="F416" i="16" l="1"/>
  <c r="G416" i="16"/>
  <c r="D416" i="16"/>
  <c r="S417" i="16"/>
  <c r="A417" i="16"/>
  <c r="A418" i="16" l="1"/>
  <c r="S418" i="16"/>
  <c r="D417" i="16"/>
  <c r="F417" i="16"/>
  <c r="G417" i="16"/>
  <c r="G418" i="16" l="1"/>
  <c r="F418" i="16"/>
  <c r="D418" i="16"/>
  <c r="S419" i="16"/>
  <c r="A419" i="16"/>
  <c r="S420" i="16" l="1"/>
  <c r="A420" i="16"/>
  <c r="F419" i="16"/>
  <c r="D419" i="16"/>
  <c r="G419" i="16"/>
  <c r="G420" i="16" l="1"/>
  <c r="D420" i="16"/>
  <c r="F420" i="16"/>
  <c r="A421" i="16"/>
  <c r="S421" i="16"/>
  <c r="D421" i="16" l="1"/>
  <c r="G421" i="16"/>
  <c r="F421" i="16"/>
  <c r="S422" i="16"/>
  <c r="A422" i="16"/>
  <c r="S423" i="16" l="1"/>
  <c r="A423" i="16"/>
  <c r="G422" i="16"/>
  <c r="D422" i="16"/>
  <c r="F422" i="16"/>
  <c r="S424" i="16" l="1"/>
  <c r="A424" i="16"/>
  <c r="F423" i="16"/>
  <c r="D423" i="16"/>
  <c r="G423" i="16"/>
  <c r="G424" i="16" l="1"/>
  <c r="D424" i="16"/>
  <c r="F424" i="16"/>
  <c r="S425" i="16"/>
  <c r="A425" i="16"/>
  <c r="F425" i="16" l="1"/>
  <c r="D425" i="16"/>
  <c r="G425" i="16"/>
  <c r="A426" i="16"/>
  <c r="S426" i="16"/>
  <c r="G426" i="16" l="1"/>
  <c r="F426" i="16"/>
  <c r="D426" i="16"/>
  <c r="A427" i="16"/>
  <c r="S427" i="16"/>
  <c r="S428" i="16" l="1"/>
  <c r="A428" i="16"/>
  <c r="D427" i="16"/>
  <c r="F427" i="16"/>
  <c r="G427" i="16"/>
  <c r="F428" i="16" l="1"/>
  <c r="G428" i="16"/>
  <c r="D428" i="16"/>
  <c r="S429" i="16"/>
  <c r="A429" i="16"/>
  <c r="S430" i="16" l="1"/>
  <c r="A430" i="16"/>
  <c r="D429" i="16"/>
  <c r="G429" i="16"/>
  <c r="F429" i="16"/>
  <c r="A431" i="16" l="1"/>
  <c r="S431" i="16"/>
  <c r="G430" i="16"/>
  <c r="D430" i="16"/>
  <c r="F430" i="16"/>
  <c r="F431" i="16" l="1"/>
  <c r="D431" i="16"/>
  <c r="G431" i="16"/>
  <c r="S432" i="16"/>
  <c r="A432" i="16"/>
  <c r="F432" i="16" l="1"/>
  <c r="D432" i="16"/>
  <c r="G432" i="16"/>
  <c r="S433" i="16"/>
  <c r="A433" i="16"/>
  <c r="F433" i="16" l="1"/>
  <c r="D433" i="16"/>
  <c r="G433" i="16"/>
  <c r="S434" i="16"/>
  <c r="A434" i="16"/>
  <c r="S435" i="16" l="1"/>
  <c r="A435" i="16"/>
  <c r="D434" i="16"/>
  <c r="G434" i="16"/>
  <c r="F434" i="16"/>
  <c r="S436" i="16" l="1"/>
  <c r="A436" i="16"/>
  <c r="G435" i="16"/>
  <c r="F435" i="16"/>
  <c r="D435" i="16"/>
  <c r="S437" i="16" l="1"/>
  <c r="A437" i="16"/>
  <c r="F436" i="16"/>
  <c r="D436" i="16"/>
  <c r="G436" i="16"/>
  <c r="G437" i="16" l="1"/>
  <c r="F437" i="16"/>
  <c r="D437" i="16"/>
  <c r="A438" i="16"/>
  <c r="S438" i="16"/>
  <c r="D438" i="16" l="1"/>
  <c r="G438" i="16"/>
  <c r="F438" i="16"/>
  <c r="S439" i="16"/>
  <c r="A439" i="16"/>
  <c r="S440" i="16" l="1"/>
  <c r="A440" i="16"/>
  <c r="D439" i="16"/>
  <c r="F439" i="16"/>
  <c r="G439" i="16"/>
  <c r="G440" i="16" l="1"/>
  <c r="F440" i="16"/>
  <c r="D440" i="16"/>
  <c r="S441" i="16"/>
  <c r="A441" i="16"/>
  <c r="D441" i="16" l="1"/>
  <c r="F441" i="16"/>
  <c r="G441" i="16"/>
  <c r="S442" i="16"/>
  <c r="A442" i="16"/>
  <c r="G442" i="16" l="1"/>
  <c r="F442" i="16"/>
  <c r="D442" i="16"/>
  <c r="S443" i="16"/>
  <c r="A443" i="16"/>
  <c r="D443" i="16" l="1"/>
  <c r="F443" i="16"/>
  <c r="G443" i="16"/>
  <c r="S444" i="16"/>
  <c r="A444" i="16"/>
  <c r="S445" i="16" l="1"/>
  <c r="A445" i="16"/>
  <c r="G444" i="16"/>
  <c r="F444" i="16"/>
  <c r="D444" i="16"/>
  <c r="S446" i="16" l="1"/>
  <c r="A446" i="16"/>
  <c r="G445" i="16"/>
  <c r="D445" i="16"/>
  <c r="F445" i="16"/>
  <c r="G446" i="16" l="1"/>
  <c r="F446" i="16"/>
  <c r="D446" i="16"/>
  <c r="S447" i="16"/>
  <c r="A447" i="16"/>
  <c r="S448" i="16" l="1"/>
  <c r="A448" i="16"/>
  <c r="F447" i="16"/>
  <c r="D447" i="16"/>
  <c r="G447" i="16"/>
  <c r="G448" i="16" l="1"/>
  <c r="F448" i="16"/>
  <c r="D448" i="16"/>
  <c r="S449" i="16"/>
  <c r="A449" i="16"/>
  <c r="D449" i="16" l="1"/>
  <c r="F449" i="16"/>
  <c r="G449" i="16"/>
  <c r="S450" i="16"/>
  <c r="A450" i="16"/>
  <c r="A451" i="16" l="1"/>
  <c r="S451" i="16"/>
  <c r="G450" i="16"/>
  <c r="F450" i="16"/>
  <c r="D450" i="16"/>
  <c r="F451" i="16" l="1"/>
  <c r="D451" i="16"/>
  <c r="G451" i="16"/>
  <c r="S452" i="16"/>
  <c r="A452" i="16"/>
  <c r="F452" i="16" l="1"/>
  <c r="D452" i="16"/>
  <c r="G452" i="16"/>
  <c r="S453" i="16"/>
  <c r="A453" i="16"/>
  <c r="D453" i="16" l="1"/>
  <c r="G453" i="16"/>
  <c r="F453" i="16"/>
  <c r="A454" i="16"/>
  <c r="S454" i="16"/>
  <c r="D454" i="16" l="1"/>
  <c r="F454" i="16"/>
  <c r="G454" i="16"/>
  <c r="A455" i="16"/>
  <c r="S455" i="16"/>
  <c r="S456" i="16" l="1"/>
  <c r="A456" i="16"/>
  <c r="D455" i="16"/>
  <c r="F455" i="16"/>
  <c r="G455" i="16"/>
  <c r="G456" i="16" l="1"/>
  <c r="F456" i="16"/>
  <c r="D456" i="16"/>
  <c r="A457" i="16"/>
  <c r="S457" i="16"/>
  <c r="S458" i="16" l="1"/>
  <c r="A458" i="16"/>
  <c r="G457" i="16"/>
  <c r="F457" i="16"/>
  <c r="D457" i="16"/>
  <c r="F458" i="16" l="1"/>
  <c r="G458" i="16"/>
  <c r="D458" i="16"/>
  <c r="S459" i="16"/>
  <c r="A459" i="16"/>
  <c r="A460" i="16" l="1"/>
  <c r="S460" i="16"/>
  <c r="F459" i="16"/>
  <c r="D459" i="16"/>
  <c r="G459" i="16"/>
  <c r="S461" i="16" l="1"/>
  <c r="A461" i="16"/>
  <c r="G460" i="16"/>
  <c r="D460" i="16"/>
  <c r="F460" i="16"/>
  <c r="D461" i="16" l="1"/>
  <c r="G461" i="16"/>
  <c r="F461" i="16"/>
  <c r="A462" i="16"/>
  <c r="S462" i="16"/>
  <c r="S463" i="16" l="1"/>
  <c r="A463" i="16"/>
  <c r="F462" i="16"/>
  <c r="G462" i="16"/>
  <c r="D462" i="16"/>
  <c r="D463" i="16" l="1"/>
  <c r="G463" i="16"/>
  <c r="F463" i="16"/>
  <c r="S464" i="16"/>
  <c r="A464" i="16"/>
  <c r="D464" i="16" l="1"/>
  <c r="G464" i="16"/>
  <c r="F464" i="16"/>
  <c r="S465" i="16"/>
  <c r="A465" i="16"/>
  <c r="S466" i="16" l="1"/>
  <c r="A466" i="16"/>
  <c r="F465" i="16"/>
  <c r="G465" i="16"/>
  <c r="D465" i="16"/>
  <c r="D466" i="16" l="1"/>
  <c r="G466" i="16"/>
  <c r="F466" i="16"/>
  <c r="S467" i="16"/>
  <c r="A467" i="16"/>
  <c r="D467" i="16" l="1"/>
  <c r="F467" i="16"/>
  <c r="G467" i="16"/>
  <c r="S468" i="16"/>
  <c r="A468" i="16"/>
  <c r="D468" i="16" l="1"/>
  <c r="F468" i="16"/>
  <c r="G468" i="16"/>
  <c r="S469" i="16"/>
  <c r="A469" i="16"/>
  <c r="S470" i="16" l="1"/>
  <c r="A470" i="16"/>
  <c r="G469" i="16"/>
  <c r="F469" i="16"/>
  <c r="D469" i="16"/>
  <c r="D470" i="16" l="1"/>
  <c r="G470" i="16"/>
  <c r="F470" i="16"/>
  <c r="S471" i="16"/>
  <c r="A471" i="16"/>
  <c r="S472" i="16" l="1"/>
  <c r="A472" i="16"/>
  <c r="G471" i="16"/>
  <c r="D471" i="16"/>
  <c r="F471" i="16"/>
  <c r="G472" i="16" l="1"/>
  <c r="D472" i="16"/>
  <c r="F472" i="16"/>
  <c r="S473" i="16"/>
  <c r="A473" i="16"/>
  <c r="A474" i="16" l="1"/>
  <c r="S474" i="16"/>
  <c r="D473" i="16"/>
  <c r="F473" i="16"/>
  <c r="G473" i="16"/>
  <c r="S475" i="16" l="1"/>
  <c r="A475" i="16"/>
  <c r="D474" i="16"/>
  <c r="G474" i="16"/>
  <c r="F474" i="16"/>
  <c r="F475" i="16" l="1"/>
  <c r="G475" i="16"/>
  <c r="D475" i="16"/>
  <c r="A476" i="16"/>
  <c r="S476" i="16"/>
  <c r="G476" i="16" l="1"/>
  <c r="D476" i="16"/>
  <c r="F476" i="16"/>
  <c r="S477" i="16"/>
  <c r="A477" i="16"/>
  <c r="D477" i="16" l="1"/>
  <c r="G477" i="16"/>
  <c r="F477" i="16"/>
  <c r="A478" i="16"/>
  <c r="S478" i="16"/>
  <c r="D478" i="16" l="1"/>
  <c r="G478" i="16"/>
  <c r="F478" i="16"/>
  <c r="S479" i="16"/>
  <c r="A479" i="16"/>
  <c r="S480" i="16" l="1"/>
  <c r="A480" i="16"/>
  <c r="G479" i="16"/>
  <c r="F479" i="16"/>
  <c r="D479" i="16"/>
  <c r="F480" i="16" l="1"/>
  <c r="G480" i="16"/>
  <c r="D480" i="16"/>
  <c r="S481" i="16"/>
  <c r="A481" i="16"/>
  <c r="G481" i="16" l="1"/>
  <c r="D481" i="16"/>
  <c r="F481" i="16"/>
  <c r="S482" i="16"/>
  <c r="A482" i="16"/>
  <c r="A483" i="16" l="1"/>
  <c r="S483" i="16"/>
  <c r="D482" i="16"/>
  <c r="G482" i="16"/>
  <c r="F482" i="16"/>
  <c r="G483" i="16" l="1"/>
  <c r="F483" i="16"/>
  <c r="D483" i="16"/>
  <c r="S484" i="16"/>
  <c r="A484" i="16"/>
  <c r="S485" i="16" l="1"/>
  <c r="A485" i="16"/>
  <c r="G484" i="16"/>
  <c r="F484" i="16"/>
  <c r="D484" i="16"/>
  <c r="G485" i="16" l="1"/>
  <c r="D485" i="16"/>
  <c r="F485" i="16"/>
  <c r="S486" i="16"/>
  <c r="A486" i="16"/>
  <c r="A487" i="16" l="1"/>
  <c r="S487" i="16"/>
  <c r="G486" i="16"/>
  <c r="F486" i="16"/>
  <c r="D486" i="16"/>
  <c r="F487" i="16" l="1"/>
  <c r="G487" i="16"/>
  <c r="D487" i="16"/>
  <c r="S488" i="16"/>
  <c r="A488" i="16"/>
  <c r="A489" i="16" l="1"/>
  <c r="S489" i="16"/>
  <c r="D488" i="16"/>
  <c r="F488" i="16"/>
  <c r="G488" i="16"/>
  <c r="G489" i="16" l="1"/>
  <c r="D489" i="16"/>
  <c r="F489" i="16"/>
  <c r="S490" i="16"/>
  <c r="A490" i="16"/>
  <c r="F490" i="16" l="1"/>
  <c r="D490" i="16"/>
  <c r="G490" i="16"/>
  <c r="S491" i="16"/>
  <c r="A491" i="16"/>
  <c r="S492" i="16" l="1"/>
  <c r="A492" i="16"/>
  <c r="D491" i="16"/>
  <c r="G491" i="16"/>
  <c r="F491" i="16"/>
  <c r="F492" i="16" l="1"/>
  <c r="D492" i="16"/>
  <c r="G492" i="16"/>
  <c r="S493" i="16"/>
  <c r="A493" i="16"/>
  <c r="S494" i="16" l="1"/>
  <c r="A494" i="16"/>
  <c r="D493" i="16"/>
  <c r="F493" i="16"/>
  <c r="G493" i="16"/>
  <c r="D494" i="16" l="1"/>
  <c r="G494" i="16"/>
  <c r="F494" i="16"/>
  <c r="A495" i="16"/>
  <c r="S495" i="16"/>
  <c r="S496" i="16" l="1"/>
  <c r="A496" i="16"/>
  <c r="D495" i="16"/>
  <c r="G495" i="16"/>
  <c r="F495" i="16"/>
  <c r="F496" i="16" l="1"/>
  <c r="G496" i="16"/>
  <c r="D496" i="16"/>
  <c r="S497" i="16"/>
  <c r="A497" i="16"/>
  <c r="S498" i="16" l="1"/>
  <c r="A498" i="16"/>
  <c r="G497" i="16"/>
  <c r="D497" i="16"/>
  <c r="F497" i="16"/>
  <c r="G498" i="16" l="1"/>
  <c r="F498" i="16"/>
  <c r="D498" i="16"/>
  <c r="S499" i="16"/>
  <c r="A499" i="16"/>
  <c r="G499" i="16" l="1"/>
  <c r="F499" i="16"/>
  <c r="D499" i="16"/>
  <c r="A500" i="16"/>
  <c r="S500" i="16"/>
  <c r="A501" i="16" l="1"/>
  <c r="S501" i="16"/>
  <c r="G500" i="16"/>
  <c r="D500" i="16"/>
  <c r="F500" i="16"/>
  <c r="S502" i="16" l="1"/>
  <c r="A502" i="16"/>
  <c r="D501" i="16"/>
  <c r="G501" i="16"/>
  <c r="F501" i="16"/>
  <c r="D502" i="16" l="1"/>
  <c r="F502" i="16"/>
  <c r="G502" i="16"/>
  <c r="S503" i="16"/>
  <c r="A503" i="16"/>
  <c r="S504" i="16" l="1"/>
  <c r="A504" i="16"/>
  <c r="D503" i="16"/>
  <c r="G503" i="16"/>
  <c r="F503" i="16"/>
  <c r="G504" i="16" l="1"/>
  <c r="F504" i="16"/>
  <c r="D504" i="16"/>
  <c r="S505" i="16"/>
  <c r="A505" i="16"/>
  <c r="S506" i="16" l="1"/>
  <c r="A506" i="16"/>
  <c r="D505" i="16"/>
  <c r="F505" i="16"/>
  <c r="G505" i="16"/>
  <c r="D506" i="16" l="1"/>
  <c r="G506" i="16"/>
  <c r="F506" i="16"/>
  <c r="S507" i="16"/>
  <c r="A507" i="16"/>
  <c r="S508" i="16" l="1"/>
  <c r="A508" i="16"/>
  <c r="D507" i="16"/>
  <c r="F507" i="16"/>
  <c r="G507" i="16"/>
  <c r="D508" i="16" l="1"/>
  <c r="G508" i="16"/>
  <c r="F508" i="16"/>
  <c r="A509" i="16"/>
  <c r="S509" i="16"/>
  <c r="D509" i="16" l="1"/>
  <c r="G509" i="16"/>
  <c r="F509" i="16"/>
  <c r="S510" i="16"/>
  <c r="A510" i="16"/>
  <c r="F510" i="16" l="1"/>
  <c r="G510" i="16"/>
  <c r="D510" i="16"/>
  <c r="S511" i="16"/>
  <c r="A511" i="16"/>
  <c r="F511" i="16" l="1"/>
  <c r="G511" i="16"/>
  <c r="D511" i="16"/>
  <c r="S512" i="16"/>
  <c r="A512" i="16"/>
  <c r="F512" i="16" l="1"/>
  <c r="D512" i="16"/>
  <c r="G512" i="16"/>
  <c r="S513" i="16"/>
  <c r="A513" i="16"/>
  <c r="D513" i="16" l="1"/>
  <c r="F513" i="16"/>
  <c r="G513" i="16"/>
  <c r="A514" i="16"/>
  <c r="S514" i="16"/>
  <c r="D514" i="16" l="1"/>
  <c r="F514" i="16"/>
  <c r="G514" i="16"/>
  <c r="S515" i="16"/>
  <c r="A515" i="16"/>
  <c r="G515" i="16" l="1"/>
  <c r="F515" i="16"/>
  <c r="D515" i="16"/>
  <c r="S516" i="16"/>
  <c r="A516" i="16"/>
  <c r="G516" i="16" l="1"/>
  <c r="D516" i="16"/>
  <c r="F516" i="16"/>
  <c r="A517" i="16"/>
  <c r="S517" i="16"/>
  <c r="S518" i="16" l="1"/>
  <c r="A518" i="16"/>
  <c r="D517" i="16"/>
  <c r="G517" i="16"/>
  <c r="F517" i="16"/>
  <c r="D518" i="16" l="1"/>
  <c r="G518" i="16"/>
  <c r="F518" i="16"/>
  <c r="A519" i="16"/>
  <c r="S519" i="16"/>
  <c r="F519" i="16" l="1"/>
  <c r="D519" i="16"/>
  <c r="G519" i="16"/>
  <c r="S520" i="16"/>
  <c r="A520" i="16"/>
  <c r="G520" i="16" l="1"/>
  <c r="F520" i="16"/>
  <c r="D520" i="16"/>
  <c r="S521" i="16"/>
  <c r="A521" i="16"/>
  <c r="S522" i="16" l="1"/>
  <c r="A522" i="16"/>
  <c r="D521" i="16"/>
  <c r="F521" i="16"/>
  <c r="G521" i="16"/>
  <c r="S523" i="16" l="1"/>
  <c r="A523" i="16"/>
  <c r="D522" i="16"/>
  <c r="F522" i="16"/>
  <c r="G522" i="16"/>
  <c r="D523" i="16" l="1"/>
  <c r="G523" i="16"/>
  <c r="F523" i="16"/>
  <c r="S524" i="16"/>
  <c r="A524" i="16"/>
  <c r="G524" i="16" l="1"/>
  <c r="D524" i="16"/>
  <c r="F524" i="16"/>
  <c r="S525" i="16"/>
  <c r="A525" i="16"/>
  <c r="D525" i="16" l="1"/>
  <c r="G525" i="16"/>
  <c r="F525" i="16"/>
  <c r="A526" i="16"/>
  <c r="S526" i="16"/>
  <c r="D526" i="16" l="1"/>
  <c r="G526" i="16"/>
  <c r="F526" i="16"/>
  <c r="S527" i="16"/>
  <c r="A527" i="16"/>
  <c r="F527" i="16" l="1"/>
  <c r="D527" i="16"/>
  <c r="G527" i="16"/>
  <c r="S528" i="16"/>
  <c r="A528" i="16"/>
  <c r="D528" i="16" l="1"/>
  <c r="F528" i="16"/>
  <c r="G528" i="16"/>
  <c r="A529" i="16"/>
  <c r="S529" i="16"/>
  <c r="S530" i="16" l="1"/>
  <c r="A530" i="16"/>
  <c r="D529" i="16"/>
  <c r="G529" i="16"/>
  <c r="F529" i="16"/>
  <c r="F530" i="16" l="1"/>
  <c r="G530" i="16"/>
  <c r="D530" i="16"/>
  <c r="S531" i="16"/>
  <c r="A531" i="16"/>
  <c r="A532" i="16" l="1"/>
  <c r="S532" i="16"/>
  <c r="F531" i="16"/>
  <c r="D531" i="16"/>
  <c r="G531" i="16"/>
  <c r="G532" i="16" l="1"/>
  <c r="F532" i="16"/>
  <c r="D532" i="16"/>
  <c r="S533" i="16"/>
  <c r="A533" i="16"/>
  <c r="S534" i="16" l="1"/>
  <c r="A534" i="16"/>
  <c r="D533" i="16"/>
  <c r="G533" i="16"/>
  <c r="F533" i="16"/>
  <c r="D534" i="16" l="1"/>
  <c r="F534" i="16"/>
  <c r="G534" i="16"/>
  <c r="S535" i="16"/>
  <c r="A535" i="16"/>
  <c r="A536" i="16" l="1"/>
  <c r="S536" i="16"/>
  <c r="D535" i="16"/>
  <c r="G535" i="16"/>
  <c r="F535" i="16"/>
  <c r="G536" i="16" l="1"/>
  <c r="F536" i="16"/>
  <c r="D536" i="16"/>
  <c r="S537" i="16"/>
  <c r="A537" i="16"/>
  <c r="A538" i="16" l="1"/>
  <c r="S538" i="16"/>
  <c r="G537" i="16"/>
  <c r="D537" i="16"/>
  <c r="F537" i="16"/>
  <c r="S539" i="16" l="1"/>
  <c r="A539" i="16"/>
  <c r="F538" i="16"/>
  <c r="D538" i="16"/>
  <c r="G538" i="16"/>
  <c r="D539" i="16" l="1"/>
  <c r="G539" i="16"/>
  <c r="F539" i="16"/>
  <c r="S540" i="16"/>
  <c r="A540" i="16"/>
  <c r="S541" i="16" l="1"/>
  <c r="A541" i="16"/>
  <c r="G540" i="16"/>
  <c r="F540" i="16"/>
  <c r="D540" i="16"/>
  <c r="D541" i="16" l="1"/>
  <c r="F541" i="16"/>
  <c r="G541" i="16"/>
  <c r="S542" i="16"/>
  <c r="A542" i="16"/>
  <c r="D542" i="16" l="1"/>
  <c r="F542" i="16"/>
  <c r="G542" i="16"/>
  <c r="S543" i="16"/>
  <c r="A543" i="16"/>
  <c r="S544" i="16" l="1"/>
  <c r="A544" i="16"/>
  <c r="F543" i="16"/>
  <c r="G543" i="16"/>
  <c r="D543" i="16"/>
  <c r="A545" i="16" l="1"/>
  <c r="S545" i="16"/>
  <c r="G544" i="16"/>
  <c r="D544" i="16"/>
  <c r="F544" i="16"/>
  <c r="S546" i="16" l="1"/>
  <c r="A546" i="16"/>
  <c r="D545" i="16"/>
  <c r="G545" i="16"/>
  <c r="F545" i="16"/>
  <c r="F546" i="16" l="1"/>
  <c r="D546" i="16"/>
  <c r="G546" i="16"/>
  <c r="S547" i="16"/>
  <c r="A547" i="16"/>
  <c r="S548" i="16" l="1"/>
  <c r="A548" i="16"/>
  <c r="D547" i="16"/>
  <c r="G547" i="16"/>
  <c r="F547" i="16"/>
  <c r="G548" i="16" l="1"/>
  <c r="F548" i="16"/>
  <c r="D548" i="16"/>
  <c r="S549" i="16"/>
  <c r="A549" i="16"/>
  <c r="G549" i="16" l="1"/>
  <c r="F549" i="16"/>
  <c r="D549" i="16"/>
  <c r="S550" i="16"/>
  <c r="A550" i="16"/>
  <c r="A551" i="16" l="1"/>
  <c r="S551" i="16"/>
  <c r="G550" i="16"/>
  <c r="F550" i="16"/>
  <c r="D550" i="16"/>
  <c r="S552" i="16" l="1"/>
  <c r="A552" i="16"/>
  <c r="G551" i="16"/>
  <c r="D551" i="16"/>
  <c r="F551" i="16"/>
  <c r="F552" i="16" l="1"/>
  <c r="D552" i="16"/>
  <c r="G552" i="16"/>
  <c r="S553" i="16"/>
  <c r="A553" i="16"/>
  <c r="S554" i="16" l="1"/>
  <c r="A554" i="16"/>
  <c r="D553" i="16"/>
  <c r="G553" i="16"/>
  <c r="F553" i="16"/>
  <c r="F554" i="16" l="1"/>
  <c r="G554" i="16"/>
  <c r="D554" i="16"/>
  <c r="S555" i="16"/>
  <c r="A555" i="16"/>
  <c r="F555" i="16" l="1"/>
  <c r="D555" i="16"/>
  <c r="G555" i="16"/>
  <c r="S556" i="16"/>
  <c r="A556" i="16"/>
  <c r="F556" i="16" l="1"/>
  <c r="G556" i="16"/>
  <c r="D556" i="16"/>
  <c r="S557" i="16"/>
  <c r="A557" i="16"/>
  <c r="F557" i="16" l="1"/>
  <c r="G557" i="16"/>
  <c r="D557" i="16"/>
  <c r="S558" i="16"/>
  <c r="A558" i="16"/>
  <c r="F558" i="16" l="1"/>
  <c r="G558" i="16"/>
  <c r="D558" i="16"/>
  <c r="S559" i="16"/>
  <c r="A559" i="16"/>
  <c r="F559" i="16" l="1"/>
  <c r="D559" i="16"/>
  <c r="G559" i="16"/>
  <c r="S560" i="16"/>
  <c r="A560" i="16"/>
  <c r="D560" i="16" l="1"/>
  <c r="G560" i="16"/>
  <c r="F560" i="16"/>
  <c r="A561" i="16"/>
  <c r="S561" i="16"/>
  <c r="S562" i="16" l="1"/>
  <c r="A562" i="16"/>
  <c r="G561" i="16"/>
  <c r="F561" i="16"/>
  <c r="D561" i="16"/>
  <c r="G562" i="16" l="1"/>
  <c r="F562" i="16"/>
  <c r="D562" i="16"/>
  <c r="S563" i="16"/>
  <c r="A563" i="16"/>
  <c r="S564" i="16" l="1"/>
  <c r="A564" i="16"/>
  <c r="F563" i="16"/>
  <c r="D563" i="16"/>
  <c r="G563" i="16"/>
  <c r="G564" i="16" l="1"/>
  <c r="F564" i="16"/>
  <c r="D564" i="16"/>
  <c r="S565" i="16"/>
  <c r="A565" i="16"/>
  <c r="D565" i="16" l="1"/>
  <c r="F565" i="16"/>
  <c r="G565" i="16"/>
  <c r="S566" i="16"/>
  <c r="A566" i="16"/>
  <c r="G566" i="16" l="1"/>
  <c r="D566" i="16"/>
  <c r="F566" i="16"/>
  <c r="S567" i="16"/>
  <c r="A567" i="16"/>
  <c r="S568" i="16" l="1"/>
  <c r="A568" i="16"/>
  <c r="D567" i="16"/>
  <c r="F567" i="16"/>
  <c r="G567" i="16"/>
  <c r="D568" i="16" l="1"/>
  <c r="G568" i="16"/>
  <c r="F568" i="16"/>
  <c r="A569" i="16"/>
  <c r="S569" i="16"/>
  <c r="A570" i="16" l="1"/>
  <c r="S570" i="16"/>
  <c r="G569" i="16"/>
  <c r="F569" i="16"/>
  <c r="D569" i="16"/>
  <c r="D570" i="16" l="1"/>
  <c r="F570" i="16"/>
  <c r="G570" i="16"/>
  <c r="A571" i="16"/>
  <c r="S571" i="16"/>
  <c r="A572" i="16" l="1"/>
  <c r="S572" i="16"/>
  <c r="G571" i="16"/>
  <c r="F571" i="16"/>
  <c r="D571" i="16"/>
  <c r="S573" i="16" l="1"/>
  <c r="A573" i="16"/>
  <c r="G572" i="16"/>
  <c r="D572" i="16"/>
  <c r="F572" i="16"/>
  <c r="G573" i="16" l="1"/>
  <c r="D573" i="16"/>
  <c r="F573" i="16"/>
  <c r="S574" i="16"/>
  <c r="A574" i="16"/>
  <c r="S575" i="16" l="1"/>
  <c r="A575" i="16"/>
  <c r="D574" i="16"/>
  <c r="G574" i="16"/>
  <c r="F574" i="16"/>
  <c r="D575" i="16" l="1"/>
  <c r="G575" i="16"/>
  <c r="F575" i="16"/>
  <c r="S576" i="16"/>
  <c r="A576" i="16"/>
  <c r="S577" i="16" l="1"/>
  <c r="A577" i="16"/>
  <c r="G576" i="16"/>
  <c r="F576" i="16"/>
  <c r="D576" i="16"/>
  <c r="G577" i="16" l="1"/>
  <c r="F577" i="16"/>
  <c r="D577" i="16"/>
  <c r="S578" i="16"/>
  <c r="A578" i="16"/>
  <c r="A579" i="16" l="1"/>
  <c r="S579" i="16"/>
  <c r="G578" i="16"/>
  <c r="F578" i="16"/>
  <c r="D578" i="16"/>
  <c r="D579" i="16" l="1"/>
  <c r="G579" i="16"/>
  <c r="F579" i="16"/>
  <c r="S580" i="16"/>
  <c r="A580" i="16"/>
  <c r="A581" i="16" l="1"/>
  <c r="S581" i="16"/>
  <c r="G580" i="16"/>
  <c r="F580" i="16"/>
  <c r="D580" i="16"/>
  <c r="S582" i="16" l="1"/>
  <c r="A582" i="16"/>
  <c r="G581" i="16"/>
  <c r="F581" i="16"/>
  <c r="D581" i="16"/>
  <c r="D582" i="16" l="1"/>
  <c r="F582" i="16"/>
  <c r="G582" i="16"/>
  <c r="S583" i="16"/>
  <c r="A583" i="16"/>
  <c r="S584" i="16" l="1"/>
  <c r="A584" i="16"/>
  <c r="F583" i="16"/>
  <c r="D583" i="16"/>
  <c r="G583" i="16"/>
  <c r="D584" i="16" l="1"/>
  <c r="G584" i="16"/>
  <c r="F584" i="16"/>
  <c r="S585" i="16"/>
  <c r="A585" i="16"/>
  <c r="D585" i="16" l="1"/>
  <c r="G585" i="16"/>
  <c r="F585" i="16"/>
  <c r="S586" i="16"/>
  <c r="A586" i="16"/>
  <c r="S587" i="16" l="1"/>
  <c r="A587" i="16"/>
  <c r="G586" i="16"/>
  <c r="D586" i="16"/>
  <c r="F586" i="16"/>
  <c r="S588" i="16" l="1"/>
  <c r="A588" i="16"/>
  <c r="F587" i="16"/>
  <c r="D587" i="16"/>
  <c r="G587" i="16"/>
  <c r="S589" i="16" l="1"/>
  <c r="A589" i="16"/>
  <c r="D588" i="16"/>
  <c r="G588" i="16"/>
  <c r="F588" i="16"/>
  <c r="G589" i="16" l="1"/>
  <c r="F589" i="16"/>
  <c r="D589" i="16"/>
  <c r="A590" i="16"/>
  <c r="S590" i="16"/>
  <c r="A591" i="16" l="1"/>
  <c r="S591" i="16"/>
  <c r="D590" i="16"/>
  <c r="F590" i="16"/>
  <c r="G590" i="16"/>
  <c r="G591" i="16" l="1"/>
  <c r="D591" i="16"/>
  <c r="F591" i="16"/>
  <c r="S592" i="16"/>
  <c r="A592" i="16"/>
  <c r="G592" i="16" l="1"/>
  <c r="D592" i="16"/>
  <c r="F592" i="16"/>
  <c r="S593" i="16"/>
  <c r="A593" i="16"/>
  <c r="S594" i="16" l="1"/>
  <c r="A594" i="16"/>
  <c r="G593" i="16"/>
  <c r="F593" i="16"/>
  <c r="D593" i="16"/>
  <c r="D594" i="16" l="1"/>
  <c r="G594" i="16"/>
  <c r="F594" i="16"/>
  <c r="S595" i="16"/>
  <c r="A595" i="16"/>
  <c r="S596" i="16" l="1"/>
  <c r="A596" i="16"/>
  <c r="F595" i="16"/>
  <c r="G595" i="16"/>
  <c r="D595" i="16"/>
  <c r="D596" i="16" l="1"/>
  <c r="F596" i="16"/>
  <c r="G596" i="16"/>
  <c r="A597" i="16"/>
  <c r="S597" i="16"/>
  <c r="D597" i="16" l="1"/>
  <c r="G597" i="16"/>
  <c r="F597" i="16"/>
  <c r="S598" i="16"/>
  <c r="A598" i="16"/>
  <c r="D598" i="16" l="1"/>
  <c r="G598" i="16"/>
  <c r="F598" i="16"/>
  <c r="S599" i="16"/>
  <c r="A599" i="16"/>
  <c r="D599" i="16" l="1"/>
  <c r="G599" i="16"/>
  <c r="F599" i="16"/>
  <c r="S600" i="16"/>
  <c r="A600" i="16"/>
  <c r="D600" i="16" l="1"/>
  <c r="F600" i="16"/>
  <c r="G600" i="16"/>
  <c r="S601" i="16"/>
  <c r="A601" i="16"/>
  <c r="A602" i="16" l="1"/>
  <c r="S602" i="16"/>
  <c r="D601" i="16"/>
  <c r="F601" i="16"/>
  <c r="G601" i="16"/>
  <c r="G602" i="16" l="1"/>
  <c r="F602" i="16"/>
  <c r="D602" i="16"/>
  <c r="S603" i="16"/>
  <c r="A603" i="16"/>
  <c r="D603" i="16" l="1"/>
  <c r="F603" i="16"/>
  <c r="G603" i="16"/>
  <c r="S604" i="16"/>
  <c r="A604" i="16"/>
  <c r="F604" i="16" l="1"/>
  <c r="D604" i="16"/>
  <c r="G604" i="16"/>
  <c r="S605" i="16"/>
  <c r="A605" i="16"/>
  <c r="A606" i="16" l="1"/>
  <c r="S606" i="16"/>
  <c r="D605" i="16"/>
  <c r="F605" i="16"/>
  <c r="G605" i="16"/>
  <c r="D606" i="16" l="1"/>
  <c r="G606" i="16"/>
  <c r="F606" i="16"/>
  <c r="S607" i="16"/>
  <c r="A607" i="16"/>
  <c r="D607" i="16" l="1"/>
  <c r="F607" i="16"/>
  <c r="G607" i="16"/>
  <c r="S608" i="16"/>
  <c r="A608" i="16"/>
  <c r="S609" i="16" l="1"/>
  <c r="A609" i="16"/>
  <c r="F608" i="16"/>
  <c r="D608" i="16"/>
  <c r="G608" i="16"/>
  <c r="F609" i="16" l="1"/>
  <c r="D609" i="16"/>
  <c r="G609" i="16"/>
  <c r="S610" i="16"/>
  <c r="A610" i="16"/>
  <c r="D610" i="16" l="1"/>
  <c r="G610" i="16"/>
  <c r="F610" i="16"/>
  <c r="S611" i="16"/>
  <c r="A611" i="16"/>
  <c r="S612" i="16" l="1"/>
  <c r="A612" i="16"/>
  <c r="D611" i="16"/>
  <c r="G611" i="16"/>
  <c r="F611" i="16"/>
  <c r="S613" i="16" l="1"/>
  <c r="A613" i="16"/>
  <c r="F612" i="16"/>
  <c r="G612" i="16"/>
  <c r="D612" i="16"/>
  <c r="S614" i="16" l="1"/>
  <c r="A614" i="16"/>
  <c r="D613" i="16"/>
  <c r="G613" i="16"/>
  <c r="F613" i="16"/>
  <c r="S615" i="16" l="1"/>
  <c r="A615" i="16"/>
  <c r="G614" i="16"/>
  <c r="F614" i="16"/>
  <c r="D614" i="16"/>
  <c r="F615" i="16" l="1"/>
  <c r="D615" i="16"/>
  <c r="G615" i="16"/>
  <c r="A616" i="16"/>
  <c r="S616" i="16"/>
  <c r="F616" i="16" l="1"/>
  <c r="D616" i="16"/>
  <c r="G616" i="16"/>
  <c r="S617" i="16"/>
  <c r="A617" i="16"/>
  <c r="S618" i="16" l="1"/>
  <c r="A618" i="16"/>
  <c r="G617" i="16"/>
  <c r="F617" i="16"/>
  <c r="D617" i="16"/>
  <c r="G618" i="16" l="1"/>
  <c r="F618" i="16"/>
  <c r="D618" i="16"/>
  <c r="S619" i="16"/>
  <c r="A619" i="16"/>
  <c r="D619" i="16" l="1"/>
  <c r="G619" i="16"/>
  <c r="F619" i="16"/>
  <c r="S620" i="16"/>
  <c r="A620" i="16"/>
  <c r="D620" i="16" l="1"/>
  <c r="G620" i="16"/>
  <c r="F620" i="16"/>
  <c r="S621" i="16"/>
  <c r="A621" i="16"/>
  <c r="S622" i="16" l="1"/>
  <c r="A622" i="16"/>
  <c r="D621" i="16"/>
  <c r="G621" i="16"/>
  <c r="F621" i="16"/>
  <c r="F622" i="16" l="1"/>
  <c r="G622" i="16"/>
  <c r="D622" i="16"/>
  <c r="A623" i="16"/>
  <c r="S623" i="16"/>
  <c r="D623" i="16" l="1"/>
  <c r="G623" i="16"/>
  <c r="F623" i="16"/>
  <c r="S624" i="16"/>
  <c r="A624" i="16"/>
  <c r="D624" i="16" l="1"/>
  <c r="G624" i="16"/>
  <c r="F624" i="16"/>
  <c r="S625" i="16"/>
  <c r="A625" i="16"/>
  <c r="S626" i="16" l="1"/>
  <c r="A626" i="16"/>
  <c r="D625" i="16"/>
  <c r="F625" i="16"/>
  <c r="G625" i="16"/>
  <c r="F626" i="16" l="1"/>
  <c r="D626" i="16"/>
  <c r="G626" i="16"/>
  <c r="S627" i="16"/>
  <c r="A627" i="16"/>
  <c r="D627" i="16" l="1"/>
  <c r="F627" i="16"/>
  <c r="G627" i="16"/>
  <c r="A628" i="16"/>
  <c r="S628" i="16"/>
  <c r="A629" i="16" l="1"/>
  <c r="S629" i="16"/>
  <c r="D628" i="16"/>
  <c r="F628" i="16"/>
  <c r="G628" i="16"/>
  <c r="G629" i="16" l="1"/>
  <c r="F629" i="16"/>
  <c r="D629" i="16"/>
  <c r="S630" i="16"/>
  <c r="A630" i="16"/>
  <c r="F630" i="16" l="1"/>
  <c r="D630" i="16"/>
  <c r="G630" i="16"/>
  <c r="S631" i="16"/>
  <c r="A631" i="16"/>
  <c r="G631" i="16" l="1"/>
  <c r="D631" i="16"/>
  <c r="F631" i="16"/>
  <c r="S632" i="16"/>
  <c r="A632" i="16"/>
  <c r="A633" i="16" l="1"/>
  <c r="S633" i="16"/>
  <c r="D632" i="16"/>
  <c r="G632" i="16"/>
  <c r="F632" i="16"/>
  <c r="D633" i="16" l="1"/>
  <c r="G633" i="16"/>
  <c r="F633" i="16"/>
  <c r="S634" i="16"/>
  <c r="A634" i="16"/>
  <c r="A635" i="16" l="1"/>
  <c r="S635" i="16"/>
  <c r="D634" i="16"/>
  <c r="G634" i="16"/>
  <c r="F634" i="16"/>
  <c r="S636" i="16" l="1"/>
  <c r="A636" i="16"/>
  <c r="F635" i="16"/>
  <c r="G635" i="16"/>
  <c r="D635" i="16"/>
  <c r="A637" i="16" l="1"/>
  <c r="S637" i="16"/>
  <c r="G636" i="16"/>
  <c r="D636" i="16"/>
  <c r="F636" i="16"/>
  <c r="S638" i="16" l="1"/>
  <c r="A638" i="16"/>
  <c r="D637" i="16"/>
  <c r="G637" i="16"/>
  <c r="F637" i="16"/>
  <c r="A639" i="16" l="1"/>
  <c r="S639" i="16"/>
  <c r="D638" i="16"/>
  <c r="G638" i="16"/>
  <c r="F638" i="16"/>
  <c r="S640" i="16" l="1"/>
  <c r="A640" i="16"/>
  <c r="D639" i="16"/>
  <c r="G639" i="16"/>
  <c r="F639" i="16"/>
  <c r="S641" i="16" l="1"/>
  <c r="A641" i="16"/>
  <c r="G640" i="16"/>
  <c r="D640" i="16"/>
  <c r="F640" i="16"/>
  <c r="D641" i="16" l="1"/>
  <c r="G641" i="16"/>
  <c r="F641" i="16"/>
  <c r="S642" i="16"/>
  <c r="A642" i="16"/>
  <c r="S643" i="16" l="1"/>
  <c r="A643" i="16"/>
  <c r="F642" i="16"/>
  <c r="G642" i="16"/>
  <c r="D642" i="16"/>
  <c r="F643" i="16" l="1"/>
  <c r="G643" i="16"/>
  <c r="D643" i="16"/>
  <c r="A644" i="16"/>
  <c r="S644" i="16"/>
  <c r="F644" i="16" l="1"/>
  <c r="G644" i="16"/>
  <c r="D644" i="16"/>
  <c r="S645" i="16"/>
  <c r="A645" i="16"/>
  <c r="S646" i="16" l="1"/>
  <c r="A646" i="16"/>
  <c r="F645" i="16"/>
  <c r="G645" i="16"/>
  <c r="D645" i="16"/>
  <c r="G646" i="16" l="1"/>
  <c r="D646" i="16"/>
  <c r="F646" i="16"/>
  <c r="S647" i="16"/>
  <c r="A647" i="16"/>
  <c r="F647" i="16" l="1"/>
  <c r="D647" i="16"/>
  <c r="G647" i="16"/>
  <c r="S648" i="16"/>
  <c r="A648" i="16"/>
  <c r="D648" i="16" l="1"/>
  <c r="G648" i="16"/>
  <c r="F648" i="16"/>
  <c r="A649" i="16"/>
  <c r="S649" i="16"/>
  <c r="G649" i="16" l="1"/>
  <c r="F649" i="16"/>
  <c r="D649" i="16"/>
  <c r="A650" i="16"/>
  <c r="S650" i="16"/>
  <c r="S651" i="16" l="1"/>
  <c r="A651" i="16"/>
  <c r="G650" i="16"/>
  <c r="D650" i="16"/>
  <c r="F650" i="16"/>
  <c r="F651" i="16" l="1"/>
  <c r="G651" i="16"/>
  <c r="D651" i="16"/>
  <c r="S652" i="16"/>
  <c r="A652" i="16"/>
  <c r="S653" i="16" l="1"/>
  <c r="A653" i="16"/>
  <c r="F652" i="16"/>
  <c r="G652" i="16"/>
  <c r="D652" i="16"/>
  <c r="S654" i="16" l="1"/>
  <c r="A654" i="16"/>
  <c r="D653" i="16"/>
  <c r="G653" i="16"/>
  <c r="F653" i="16"/>
  <c r="S655" i="16" l="1"/>
  <c r="A655" i="16"/>
  <c r="D654" i="16"/>
  <c r="G654" i="16"/>
  <c r="F654" i="16"/>
  <c r="D655" i="16" l="1"/>
  <c r="G655" i="16"/>
  <c r="F655" i="16"/>
  <c r="S656" i="16"/>
  <c r="A656" i="16"/>
  <c r="G656" i="16" l="1"/>
  <c r="F656" i="16"/>
  <c r="D656" i="16"/>
  <c r="S657" i="16"/>
  <c r="A657" i="16"/>
  <c r="S658" i="16" l="1"/>
  <c r="A658" i="16"/>
  <c r="D657" i="16"/>
  <c r="G657" i="16"/>
  <c r="F657" i="16"/>
  <c r="F658" i="16" l="1"/>
  <c r="G658" i="16"/>
  <c r="D658" i="16"/>
  <c r="S659" i="16"/>
  <c r="A659" i="16"/>
  <c r="A660" i="16" l="1"/>
  <c r="S660" i="16"/>
  <c r="F659" i="16"/>
  <c r="G659" i="16"/>
  <c r="D659" i="16"/>
  <c r="G660" i="16" l="1"/>
  <c r="F660" i="16"/>
  <c r="D660" i="16"/>
  <c r="S661" i="16"/>
  <c r="A661" i="16"/>
  <c r="A662" i="16" l="1"/>
  <c r="S662" i="16"/>
  <c r="G661" i="16"/>
  <c r="D661" i="16"/>
  <c r="F661" i="16"/>
  <c r="G662" i="16" l="1"/>
  <c r="D662" i="16"/>
  <c r="F662" i="16"/>
  <c r="A663" i="16"/>
  <c r="S663" i="16"/>
  <c r="F663" i="16" l="1"/>
  <c r="D663" i="16"/>
  <c r="G663" i="16"/>
  <c r="S664" i="16"/>
  <c r="A664" i="16"/>
  <c r="F664" i="16" l="1"/>
  <c r="G664" i="16"/>
  <c r="D664" i="16"/>
  <c r="S665" i="16"/>
  <c r="A665" i="16"/>
  <c r="S666" i="16" l="1"/>
  <c r="A666" i="16"/>
  <c r="D665" i="16"/>
  <c r="G665" i="16"/>
  <c r="F665" i="16"/>
  <c r="D666" i="16" l="1"/>
  <c r="G666" i="16"/>
  <c r="F666" i="16"/>
  <c r="A667" i="16"/>
  <c r="S667" i="16"/>
  <c r="A668" i="16" l="1"/>
  <c r="S668" i="16"/>
  <c r="G667" i="16"/>
  <c r="D667" i="16"/>
  <c r="F667" i="16"/>
  <c r="F668" i="16" l="1"/>
  <c r="D668" i="16"/>
  <c r="G668" i="16"/>
  <c r="S669" i="16"/>
  <c r="A669" i="16"/>
  <c r="S670" i="16" l="1"/>
  <c r="A670" i="16"/>
  <c r="D669" i="16"/>
  <c r="F669" i="16"/>
  <c r="G669" i="16"/>
  <c r="F670" i="16" l="1"/>
  <c r="G670" i="16"/>
  <c r="D670" i="16"/>
  <c r="S671" i="16"/>
  <c r="A671" i="16"/>
  <c r="A672" i="16" l="1"/>
  <c r="S672" i="16"/>
  <c r="F671" i="16"/>
  <c r="G671" i="16"/>
  <c r="D671" i="16"/>
  <c r="S673" i="16" l="1"/>
  <c r="A673" i="16"/>
  <c r="G672" i="16"/>
  <c r="F672" i="16"/>
  <c r="D672" i="16"/>
  <c r="G673" i="16" l="1"/>
  <c r="D673" i="16"/>
  <c r="F673" i="16"/>
  <c r="A674" i="16"/>
  <c r="S674" i="16"/>
  <c r="F674" i="16" l="1"/>
  <c r="D674" i="16"/>
  <c r="G674" i="16"/>
  <c r="S675" i="16"/>
  <c r="A675" i="16"/>
  <c r="S676" i="16" l="1"/>
  <c r="A676" i="16"/>
  <c r="F675" i="16"/>
  <c r="G675" i="16"/>
  <c r="D675" i="16"/>
  <c r="D676" i="16" l="1"/>
  <c r="G676" i="16"/>
  <c r="F676" i="16"/>
  <c r="A677" i="16"/>
  <c r="S677" i="16"/>
  <c r="S678" i="16" l="1"/>
  <c r="A678" i="16"/>
  <c r="D677" i="16"/>
  <c r="G677" i="16"/>
  <c r="F677" i="16"/>
  <c r="G678" i="16" l="1"/>
  <c r="F678" i="16"/>
  <c r="D678" i="16"/>
  <c r="S679" i="16"/>
  <c r="A679" i="16"/>
  <c r="S680" i="16" l="1"/>
  <c r="A680" i="16"/>
  <c r="G679" i="16"/>
  <c r="D679" i="16"/>
  <c r="F679" i="16"/>
  <c r="S681" i="16" l="1"/>
  <c r="A681" i="16"/>
  <c r="G680" i="16"/>
  <c r="D680" i="16"/>
  <c r="F680" i="16"/>
  <c r="F681" i="16" l="1"/>
  <c r="G681" i="16"/>
  <c r="D681" i="16"/>
  <c r="A682" i="16"/>
  <c r="S682" i="16"/>
  <c r="G682" i="16" l="1"/>
  <c r="F682" i="16"/>
  <c r="D682" i="16"/>
  <c r="A683" i="16"/>
  <c r="S683" i="16"/>
  <c r="G683" i="16" l="1"/>
  <c r="F683" i="16"/>
  <c r="D683" i="16"/>
  <c r="S684" i="16"/>
  <c r="A684" i="16"/>
  <c r="G684" i="16" l="1"/>
  <c r="F684" i="16"/>
  <c r="D684" i="16"/>
  <c r="S685" i="16"/>
  <c r="A685" i="16"/>
  <c r="G685" i="16" l="1"/>
  <c r="F685" i="16"/>
  <c r="D685" i="16"/>
  <c r="S686" i="16"/>
  <c r="A686" i="16"/>
  <c r="G686" i="16" l="1"/>
  <c r="F686" i="16"/>
  <c r="D686" i="16"/>
  <c r="S687" i="16"/>
  <c r="A687" i="16"/>
  <c r="A688" i="16" l="1"/>
  <c r="S688" i="16"/>
  <c r="G687" i="16"/>
  <c r="D687" i="16"/>
  <c r="F687" i="16"/>
  <c r="S689" i="16" l="1"/>
  <c r="A689" i="16"/>
  <c r="G688" i="16"/>
  <c r="F688" i="16"/>
  <c r="D688" i="16"/>
  <c r="D689" i="16" l="1"/>
  <c r="F689" i="16"/>
  <c r="G689" i="16"/>
  <c r="S690" i="16"/>
  <c r="A690" i="16"/>
  <c r="S691" i="16" l="1"/>
  <c r="A691" i="16"/>
  <c r="F690" i="16"/>
  <c r="D690" i="16"/>
  <c r="G690" i="16"/>
  <c r="F691" i="16" l="1"/>
  <c r="D691" i="16"/>
  <c r="G691" i="16"/>
  <c r="A692" i="16"/>
  <c r="S692" i="16"/>
  <c r="G692" i="16" l="1"/>
  <c r="D692" i="16"/>
  <c r="F692" i="16"/>
  <c r="A693" i="16"/>
  <c r="S693" i="16"/>
  <c r="D693" i="16" l="1"/>
  <c r="G693" i="16"/>
  <c r="F693" i="16"/>
  <c r="S694" i="16"/>
  <c r="A694" i="16"/>
  <c r="S695" i="16" l="1"/>
  <c r="A695" i="16"/>
  <c r="G694" i="16"/>
  <c r="F694" i="16"/>
  <c r="D694" i="16"/>
  <c r="F695" i="16" l="1"/>
  <c r="G695" i="16"/>
  <c r="D695" i="16"/>
  <c r="S696" i="16"/>
  <c r="A696" i="16"/>
  <c r="S697" i="16" l="1"/>
  <c r="A697" i="16"/>
  <c r="F696" i="16"/>
  <c r="G696" i="16"/>
  <c r="D696" i="16"/>
  <c r="S698" i="16" l="1"/>
  <c r="A698" i="16"/>
  <c r="F697" i="16"/>
  <c r="G697" i="16"/>
  <c r="D697" i="16"/>
  <c r="G698" i="16" l="1"/>
  <c r="D698" i="16"/>
  <c r="F698" i="16"/>
  <c r="S699" i="16"/>
  <c r="A699" i="16"/>
  <c r="F699" i="16" l="1"/>
  <c r="D699" i="16"/>
  <c r="G699" i="16"/>
  <c r="S700" i="16"/>
  <c r="A700" i="16"/>
  <c r="G700" i="16" l="1"/>
  <c r="D700" i="16"/>
  <c r="F700" i="16"/>
  <c r="S701" i="16"/>
  <c r="A701" i="16"/>
  <c r="G701" i="16" l="1"/>
  <c r="D701" i="16"/>
  <c r="F701" i="16"/>
  <c r="S702" i="16"/>
  <c r="A702" i="16"/>
  <c r="G702" i="16" l="1"/>
  <c r="F702" i="16"/>
  <c r="D702" i="16"/>
  <c r="S703" i="16"/>
  <c r="A703" i="16"/>
  <c r="A704" i="16" l="1"/>
  <c r="S704" i="16"/>
  <c r="F703" i="16"/>
  <c r="D703" i="16"/>
  <c r="G703" i="16"/>
  <c r="A705" i="16" l="1"/>
  <c r="S705" i="16"/>
  <c r="G704" i="16"/>
  <c r="F704" i="16"/>
  <c r="D704" i="16"/>
  <c r="D705" i="16" l="1"/>
  <c r="G705" i="16"/>
  <c r="F705" i="16"/>
  <c r="A706" i="16"/>
  <c r="S706" i="16"/>
  <c r="A707" i="16" l="1"/>
  <c r="S707" i="16"/>
  <c r="F706" i="16"/>
  <c r="G706" i="16"/>
  <c r="D706" i="16"/>
  <c r="F707" i="16" l="1"/>
  <c r="D707" i="16"/>
  <c r="G707" i="16"/>
  <c r="S708" i="16"/>
  <c r="A708" i="16"/>
  <c r="F708" i="16" l="1"/>
  <c r="D708" i="16"/>
  <c r="G708" i="16"/>
  <c r="S709" i="16"/>
  <c r="A709" i="16"/>
  <c r="D709" i="16" l="1"/>
  <c r="G709" i="16"/>
  <c r="F709" i="16"/>
  <c r="A710" i="16"/>
  <c r="S710" i="16"/>
  <c r="F710" i="16" l="1"/>
  <c r="G710" i="16"/>
  <c r="D710" i="16"/>
  <c r="S711" i="16"/>
  <c r="A711" i="16"/>
  <c r="S712" i="16" l="1"/>
  <c r="A712" i="16"/>
  <c r="D711" i="16"/>
  <c r="G711" i="16"/>
  <c r="F711" i="16"/>
  <c r="D712" i="16" l="1"/>
  <c r="G712" i="16"/>
  <c r="F712" i="16"/>
  <c r="S713" i="16"/>
  <c r="A713" i="16"/>
  <c r="S714" i="16" l="1"/>
  <c r="A714" i="16"/>
  <c r="D713" i="16"/>
  <c r="G713" i="16"/>
  <c r="F713" i="16"/>
  <c r="G714" i="16" l="1"/>
  <c r="D714" i="16"/>
  <c r="F714" i="16"/>
  <c r="S715" i="16"/>
  <c r="A715" i="16"/>
  <c r="S716" i="16" l="1"/>
  <c r="A716" i="16"/>
  <c r="F715" i="16"/>
  <c r="D715" i="16"/>
  <c r="G715" i="16"/>
  <c r="D716" i="16" l="1"/>
  <c r="F716" i="16"/>
  <c r="G716" i="16"/>
  <c r="S717" i="16"/>
  <c r="A717" i="16"/>
  <c r="D717" i="16" l="1"/>
  <c r="G717" i="16"/>
  <c r="F717" i="16"/>
  <c r="S718" i="16"/>
  <c r="A718" i="16"/>
  <c r="F718" i="16" l="1"/>
  <c r="G718" i="16"/>
  <c r="D718" i="16"/>
  <c r="S719" i="16"/>
  <c r="A719" i="16"/>
  <c r="F719" i="16" l="1"/>
  <c r="D719" i="16"/>
  <c r="G719" i="16"/>
  <c r="S720" i="16"/>
  <c r="A720" i="16"/>
  <c r="S721" i="16" l="1"/>
  <c r="A721" i="16"/>
  <c r="G720" i="16"/>
  <c r="F720" i="16"/>
  <c r="D720" i="16"/>
  <c r="G721" i="16" l="1"/>
  <c r="D721" i="16"/>
  <c r="F721" i="16"/>
  <c r="A722" i="16"/>
  <c r="S722" i="16"/>
  <c r="D722" i="16" l="1"/>
  <c r="F722" i="16"/>
  <c r="G722" i="16"/>
  <c r="S723" i="16"/>
  <c r="A723" i="16"/>
  <c r="S724" i="16" l="1"/>
  <c r="A724" i="16"/>
  <c r="G723" i="16"/>
  <c r="D723" i="16"/>
  <c r="F723" i="16"/>
  <c r="A725" i="16" l="1"/>
  <c r="S725" i="16"/>
  <c r="F724" i="16"/>
  <c r="G724" i="16"/>
  <c r="D724" i="16"/>
  <c r="S726" i="16" l="1"/>
  <c r="A726" i="16"/>
  <c r="D725" i="16"/>
  <c r="G725" i="16"/>
  <c r="F725" i="16"/>
  <c r="F726" i="16" l="1"/>
  <c r="D726" i="16"/>
  <c r="G726" i="16"/>
  <c r="S727" i="16"/>
  <c r="A727" i="16"/>
  <c r="S728" i="16" l="1"/>
  <c r="A728" i="16"/>
  <c r="D727" i="16"/>
  <c r="G727" i="16"/>
  <c r="F727" i="16"/>
  <c r="D728" i="16" l="1"/>
  <c r="G728" i="16"/>
  <c r="F728" i="16"/>
  <c r="S729" i="16"/>
  <c r="A729" i="16"/>
  <c r="D729" i="16" l="1"/>
  <c r="F729" i="16"/>
  <c r="G729" i="16"/>
  <c r="S730" i="16"/>
  <c r="A730" i="16"/>
  <c r="D730" i="16" l="1"/>
  <c r="G730" i="16"/>
  <c r="F730" i="16"/>
  <c r="S731" i="16"/>
  <c r="A731" i="16"/>
  <c r="S732" i="16" l="1"/>
  <c r="A732" i="16"/>
  <c r="D731" i="16"/>
  <c r="F731" i="16"/>
  <c r="G731" i="16"/>
  <c r="G732" i="16" l="1"/>
  <c r="D732" i="16"/>
  <c r="F732" i="16"/>
  <c r="S733" i="16"/>
  <c r="A733" i="16"/>
  <c r="S734" i="16" l="1"/>
  <c r="A734" i="16"/>
  <c r="G733" i="16"/>
  <c r="D733" i="16"/>
  <c r="F733" i="16"/>
  <c r="F734" i="16" l="1"/>
  <c r="G734" i="16"/>
  <c r="D734" i="16"/>
  <c r="S735" i="16"/>
  <c r="A735" i="16"/>
  <c r="F735" i="16" l="1"/>
  <c r="G735" i="16"/>
  <c r="D735" i="16"/>
  <c r="A736" i="16"/>
  <c r="S736" i="16"/>
  <c r="S737" i="16" l="1"/>
  <c r="A737" i="16"/>
  <c r="G736" i="16"/>
  <c r="D736" i="16"/>
  <c r="F736" i="16"/>
  <c r="F737" i="16" l="1"/>
  <c r="G737" i="16"/>
  <c r="D737" i="16"/>
  <c r="A738" i="16"/>
  <c r="S738" i="16"/>
  <c r="D738" i="16" l="1"/>
  <c r="G738" i="16"/>
  <c r="F738" i="16"/>
  <c r="S739" i="16"/>
  <c r="A739" i="16"/>
  <c r="F739" i="16" l="1"/>
  <c r="G739" i="16"/>
  <c r="D739" i="16"/>
  <c r="S740" i="16"/>
  <c r="A740" i="16"/>
  <c r="A741" i="16" l="1"/>
  <c r="S741" i="16"/>
  <c r="F740" i="16"/>
  <c r="G740" i="16"/>
  <c r="D740" i="16"/>
  <c r="D741" i="16" l="1"/>
  <c r="G741" i="16"/>
  <c r="F741" i="16"/>
  <c r="A742" i="16"/>
  <c r="S742" i="16"/>
  <c r="S743" i="16" l="1"/>
  <c r="A743" i="16"/>
  <c r="D742" i="16"/>
  <c r="F742" i="16"/>
  <c r="G742" i="16"/>
  <c r="A744" i="16" l="1"/>
  <c r="S744" i="16"/>
  <c r="F743" i="16"/>
  <c r="D743" i="16"/>
  <c r="G743" i="16"/>
  <c r="F744" i="16" l="1"/>
  <c r="G744" i="16"/>
  <c r="D744" i="16"/>
  <c r="A745" i="16"/>
  <c r="S745" i="16"/>
  <c r="G745" i="16" l="1"/>
  <c r="F745" i="16"/>
  <c r="D745" i="16"/>
  <c r="S746" i="16"/>
  <c r="A746" i="16"/>
  <c r="A747" i="16" l="1"/>
  <c r="S747" i="16"/>
  <c r="G746" i="16"/>
  <c r="D746" i="16"/>
  <c r="F746" i="16"/>
  <c r="F747" i="16" l="1"/>
  <c r="D747" i="16"/>
  <c r="G747" i="16"/>
  <c r="S748" i="16"/>
  <c r="A748" i="16"/>
  <c r="G748" i="16" l="1"/>
  <c r="F748" i="16"/>
  <c r="D748" i="16"/>
  <c r="S749" i="16"/>
  <c r="A749" i="16"/>
  <c r="D749" i="16" l="1"/>
  <c r="G749" i="16"/>
  <c r="F749" i="16"/>
  <c r="S750" i="16"/>
  <c r="A750" i="16"/>
  <c r="S751" i="16" l="1"/>
  <c r="A751" i="16"/>
  <c r="G750" i="16"/>
  <c r="F750" i="16"/>
  <c r="D750" i="16"/>
  <c r="D751" i="16" l="1"/>
  <c r="G751" i="16"/>
  <c r="F751" i="16"/>
  <c r="S752" i="16"/>
  <c r="A752" i="16"/>
  <c r="S753" i="16" l="1"/>
  <c r="A753" i="16"/>
  <c r="G752" i="16"/>
  <c r="D752" i="16"/>
  <c r="F752" i="16"/>
  <c r="D753" i="16" l="1"/>
  <c r="F753" i="16"/>
  <c r="G753" i="16"/>
  <c r="A754" i="16"/>
  <c r="S754" i="16"/>
  <c r="G754" i="16" l="1"/>
  <c r="D754" i="16"/>
  <c r="F754" i="16"/>
  <c r="S755" i="16"/>
  <c r="A755" i="16"/>
  <c r="S756" i="16" l="1"/>
  <c r="A756" i="16"/>
  <c r="F755" i="16"/>
  <c r="D755" i="16"/>
  <c r="G755" i="16"/>
  <c r="G756" i="16" l="1"/>
  <c r="D756" i="16"/>
  <c r="F756" i="16"/>
  <c r="S757" i="16"/>
  <c r="A757" i="16"/>
  <c r="S758" i="16" l="1"/>
  <c r="A758" i="16"/>
  <c r="G757" i="16"/>
  <c r="D757" i="16"/>
  <c r="F757" i="16"/>
  <c r="F758" i="16" l="1"/>
  <c r="D758" i="16"/>
  <c r="G758" i="16"/>
  <c r="A759" i="16"/>
  <c r="S759" i="16"/>
  <c r="S760" i="16" l="1"/>
  <c r="A760" i="16"/>
  <c r="D759" i="16"/>
  <c r="G759" i="16"/>
  <c r="F759" i="16"/>
  <c r="F760" i="16" l="1"/>
  <c r="D760" i="16"/>
  <c r="G760" i="16"/>
  <c r="A761" i="16"/>
  <c r="S761" i="16"/>
  <c r="A762" i="16" l="1"/>
  <c r="S762" i="16"/>
  <c r="F761" i="16"/>
  <c r="G761" i="16"/>
  <c r="D761" i="16"/>
  <c r="G762" i="16" l="1"/>
  <c r="D762" i="16"/>
  <c r="F762" i="16"/>
  <c r="S763" i="16"/>
  <c r="A763" i="16"/>
  <c r="S764" i="16" l="1"/>
  <c r="A764" i="16"/>
  <c r="F763" i="16"/>
  <c r="G763" i="16"/>
  <c r="D763" i="16"/>
  <c r="F764" i="16" l="1"/>
  <c r="D764" i="16"/>
  <c r="G764" i="16"/>
  <c r="S765" i="16"/>
  <c r="A765" i="16"/>
  <c r="S766" i="16" l="1"/>
  <c r="A766" i="16"/>
  <c r="G765" i="16"/>
  <c r="F765" i="16"/>
  <c r="D765" i="16"/>
  <c r="F766" i="16" l="1"/>
  <c r="G766" i="16"/>
  <c r="D766" i="16"/>
  <c r="A767" i="16"/>
  <c r="S767" i="16"/>
  <c r="G767" i="16" l="1"/>
  <c r="F767" i="16"/>
  <c r="D767" i="16"/>
  <c r="S768" i="16"/>
  <c r="A768" i="16"/>
  <c r="S769" i="16" l="1"/>
  <c r="A769" i="16"/>
  <c r="F768" i="16"/>
  <c r="G768" i="16"/>
  <c r="D768" i="16"/>
  <c r="F769" i="16" l="1"/>
  <c r="G769" i="16"/>
  <c r="D769" i="16"/>
  <c r="S770" i="16"/>
  <c r="A770" i="16"/>
  <c r="D770" i="16" l="1"/>
  <c r="F770" i="16"/>
  <c r="G770" i="16"/>
  <c r="S771" i="16"/>
  <c r="A771" i="16"/>
  <c r="A772" i="16" l="1"/>
  <c r="S772" i="16"/>
  <c r="G771" i="16"/>
  <c r="D771" i="16"/>
  <c r="F771" i="16"/>
  <c r="S773" i="16" l="1"/>
  <c r="A773" i="16"/>
  <c r="G772" i="16"/>
  <c r="F772" i="16"/>
  <c r="D772" i="16"/>
  <c r="D773" i="16" l="1"/>
  <c r="G773" i="16"/>
  <c r="F773" i="16"/>
  <c r="S774" i="16"/>
  <c r="A774" i="16"/>
  <c r="S775" i="16" l="1"/>
  <c r="A775" i="16"/>
  <c r="G774" i="16"/>
  <c r="F774" i="16"/>
  <c r="D774" i="16"/>
  <c r="G775" i="16" l="1"/>
  <c r="D775" i="16"/>
  <c r="F775" i="16"/>
  <c r="A776" i="16"/>
  <c r="S776" i="16"/>
  <c r="G776" i="16" l="1"/>
  <c r="F776" i="16"/>
  <c r="D776" i="16"/>
  <c r="S777" i="16"/>
  <c r="A777" i="16"/>
  <c r="D777" i="16" l="1"/>
  <c r="G777" i="16"/>
  <c r="F777" i="16"/>
  <c r="S778" i="16"/>
  <c r="A778" i="16"/>
  <c r="G778" i="16" l="1"/>
  <c r="F778" i="16"/>
  <c r="D778" i="16"/>
  <c r="A779" i="16"/>
  <c r="S779" i="16"/>
  <c r="S780" i="16" l="1"/>
  <c r="A780" i="16"/>
  <c r="F779" i="16"/>
  <c r="D779" i="16"/>
  <c r="G779" i="16"/>
  <c r="F780" i="16" l="1"/>
  <c r="D780" i="16"/>
  <c r="G780" i="16"/>
  <c r="A781" i="16"/>
  <c r="S781" i="16"/>
  <c r="F781" i="16" l="1"/>
  <c r="G781" i="16"/>
  <c r="D781" i="16"/>
  <c r="S782" i="16"/>
  <c r="A782" i="16"/>
  <c r="S783" i="16" l="1"/>
  <c r="A783" i="16"/>
  <c r="G782" i="16"/>
  <c r="F782" i="16"/>
  <c r="D782" i="16"/>
  <c r="F783" i="16" l="1"/>
  <c r="D783" i="16"/>
  <c r="G783" i="16"/>
  <c r="S784" i="16"/>
  <c r="A784" i="16"/>
  <c r="S785" i="16" l="1"/>
  <c r="A785" i="16"/>
  <c r="F784" i="16"/>
  <c r="G784" i="16"/>
  <c r="D784" i="16"/>
  <c r="D785" i="16" l="1"/>
  <c r="G785" i="16"/>
  <c r="F785" i="16"/>
  <c r="S786" i="16"/>
  <c r="A786" i="16"/>
  <c r="S787" i="16" l="1"/>
  <c r="A787" i="16"/>
  <c r="F786" i="16"/>
  <c r="D786" i="16"/>
  <c r="G786" i="16"/>
  <c r="D787" i="16" l="1"/>
  <c r="G787" i="16"/>
  <c r="F787" i="16"/>
  <c r="A788" i="16"/>
  <c r="S788" i="16"/>
  <c r="F788" i="16" l="1"/>
  <c r="G788" i="16"/>
  <c r="D788" i="16"/>
  <c r="S789" i="16"/>
  <c r="A789" i="16"/>
  <c r="D789" i="16" l="1"/>
  <c r="G789" i="16"/>
  <c r="F789" i="16"/>
  <c r="S790" i="16"/>
  <c r="A790" i="16"/>
  <c r="A791" i="16" l="1"/>
  <c r="S791" i="16"/>
  <c r="D790" i="16"/>
  <c r="F790" i="16"/>
  <c r="G790" i="16"/>
  <c r="S792" i="16" l="1"/>
  <c r="A792" i="16"/>
  <c r="F791" i="16"/>
  <c r="G791" i="16"/>
  <c r="D791" i="16"/>
  <c r="D792" i="16" l="1"/>
  <c r="F792" i="16"/>
  <c r="G792" i="16"/>
  <c r="A793" i="16"/>
  <c r="S793" i="16"/>
  <c r="D793" i="16" l="1"/>
  <c r="G793" i="16"/>
  <c r="F793" i="16"/>
  <c r="S794" i="16"/>
  <c r="A794" i="16"/>
  <c r="A795" i="16" l="1"/>
  <c r="S795" i="16"/>
  <c r="F794" i="16"/>
  <c r="D794" i="16"/>
  <c r="G794" i="16"/>
  <c r="S796" i="16" l="1"/>
  <c r="A796" i="16"/>
  <c r="D795" i="16"/>
  <c r="F795" i="16"/>
  <c r="G795" i="16"/>
  <c r="D796" i="16" l="1"/>
  <c r="G796" i="16"/>
  <c r="F796" i="16"/>
  <c r="A797" i="16"/>
  <c r="S797" i="16"/>
  <c r="A798" i="16" l="1"/>
  <c r="S798" i="16"/>
  <c r="D797" i="16"/>
  <c r="G797" i="16"/>
  <c r="F797" i="16"/>
  <c r="A799" i="16" l="1"/>
  <c r="S799" i="16"/>
  <c r="D798" i="16"/>
  <c r="G798" i="16"/>
  <c r="F798" i="16"/>
  <c r="S800" i="16" l="1"/>
  <c r="A800" i="16"/>
  <c r="F799" i="16"/>
  <c r="D799" i="16"/>
  <c r="G799" i="16"/>
  <c r="F800" i="16" l="1"/>
  <c r="G800" i="16"/>
  <c r="D800" i="16"/>
  <c r="S801" i="16"/>
  <c r="A801" i="16"/>
  <c r="S802" i="16" l="1"/>
  <c r="A802" i="16"/>
  <c r="D801" i="16"/>
  <c r="G801" i="16"/>
  <c r="F801" i="16"/>
  <c r="D802" i="16" l="1"/>
  <c r="G802" i="16"/>
  <c r="F802" i="16"/>
  <c r="S803" i="16"/>
  <c r="A803" i="16"/>
  <c r="S804" i="16" l="1"/>
  <c r="A804" i="16"/>
  <c r="G803" i="16"/>
  <c r="F803" i="16"/>
  <c r="D803" i="16"/>
  <c r="F804" i="16" l="1"/>
  <c r="D804" i="16"/>
  <c r="G804" i="16"/>
  <c r="S805" i="16"/>
  <c r="A805" i="16"/>
  <c r="G805" i="16" l="1"/>
  <c r="F805" i="16"/>
  <c r="D805" i="16"/>
  <c r="S806" i="16"/>
  <c r="A806" i="16"/>
  <c r="S807" i="16" l="1"/>
  <c r="A807" i="16"/>
  <c r="G806" i="16"/>
  <c r="F806" i="16"/>
  <c r="D806" i="16"/>
  <c r="G807" i="16" l="1"/>
  <c r="F807" i="16"/>
  <c r="D807" i="16"/>
  <c r="A808" i="16"/>
  <c r="S808" i="16"/>
  <c r="G808" i="16" l="1"/>
  <c r="F808" i="16"/>
  <c r="D808" i="16"/>
  <c r="S809" i="16"/>
  <c r="A809" i="16"/>
  <c r="A810" i="16" l="1"/>
  <c r="S810" i="16"/>
  <c r="D809" i="16"/>
  <c r="G809" i="16"/>
  <c r="F809" i="16"/>
  <c r="D810" i="16" l="1"/>
  <c r="G810" i="16"/>
  <c r="F810" i="16"/>
  <c r="A811" i="16"/>
  <c r="S811" i="16"/>
  <c r="G811" i="16" l="1"/>
  <c r="F811" i="16"/>
  <c r="D811" i="16"/>
  <c r="S812" i="16"/>
  <c r="A812" i="16"/>
  <c r="S813" i="16" l="1"/>
  <c r="A813" i="16"/>
  <c r="F812" i="16"/>
  <c r="D812" i="16"/>
  <c r="G812" i="16"/>
  <c r="G813" i="16" l="1"/>
  <c r="D813" i="16"/>
  <c r="F813" i="16"/>
  <c r="S814" i="16"/>
  <c r="A814" i="16"/>
  <c r="S815" i="16" l="1"/>
  <c r="A815" i="16"/>
  <c r="G814" i="16"/>
  <c r="F814" i="16"/>
  <c r="D814" i="16"/>
  <c r="D815" i="16" l="1"/>
  <c r="G815" i="16"/>
  <c r="F815" i="16"/>
  <c r="S816" i="16"/>
  <c r="A816" i="16"/>
  <c r="A817" i="16" l="1"/>
  <c r="S817" i="16"/>
  <c r="D816" i="16"/>
  <c r="G816" i="16"/>
  <c r="F816" i="16"/>
  <c r="G817" i="16" l="1"/>
  <c r="D817" i="16"/>
  <c r="F817" i="16"/>
  <c r="S818" i="16"/>
  <c r="A818" i="16"/>
  <c r="S819" i="16" l="1"/>
  <c r="A819" i="16"/>
  <c r="D818" i="16"/>
  <c r="G818" i="16"/>
  <c r="F818" i="16"/>
  <c r="D819" i="16" l="1"/>
  <c r="G819" i="16"/>
  <c r="F819" i="16"/>
  <c r="S820" i="16"/>
  <c r="A820" i="16"/>
  <c r="G820" i="16" l="1"/>
  <c r="D820" i="16"/>
  <c r="F820" i="16"/>
  <c r="S821" i="16"/>
  <c r="A821" i="16"/>
  <c r="F821" i="16" l="1"/>
  <c r="D821" i="16"/>
  <c r="G821" i="16"/>
  <c r="S822" i="16"/>
  <c r="A822" i="16"/>
  <c r="A823" i="16" l="1"/>
  <c r="S823" i="16"/>
  <c r="D822" i="16"/>
  <c r="G822" i="16"/>
  <c r="F822" i="16"/>
  <c r="S824" i="16" l="1"/>
  <c r="A824" i="16"/>
  <c r="F823" i="16"/>
  <c r="G823" i="16"/>
  <c r="D823" i="16"/>
  <c r="G824" i="16" l="1"/>
  <c r="D824" i="16"/>
  <c r="F824" i="16"/>
  <c r="S825" i="16"/>
  <c r="A825" i="16"/>
  <c r="G825" i="16" l="1"/>
  <c r="F825" i="16"/>
  <c r="D825" i="16"/>
  <c r="A826" i="16"/>
  <c r="S826" i="16"/>
  <c r="S827" i="16" l="1"/>
  <c r="A827" i="16"/>
  <c r="D826" i="16"/>
  <c r="G826" i="16"/>
  <c r="F826" i="16"/>
  <c r="G827" i="16" l="1"/>
  <c r="D827" i="16"/>
  <c r="F827" i="16"/>
  <c r="S828" i="16"/>
  <c r="A828" i="16"/>
  <c r="S829" i="16" l="1"/>
  <c r="A829" i="16"/>
  <c r="G828" i="16"/>
  <c r="F828" i="16"/>
  <c r="D828" i="16"/>
  <c r="G829" i="16" l="1"/>
  <c r="F829" i="16"/>
  <c r="D829" i="16"/>
  <c r="S830" i="16"/>
  <c r="A830" i="16"/>
  <c r="D830" i="16" l="1"/>
  <c r="F830" i="16"/>
  <c r="G830" i="16"/>
  <c r="S831" i="16"/>
  <c r="A831" i="16"/>
  <c r="F831" i="16" l="1"/>
  <c r="D831" i="16"/>
  <c r="G831" i="16"/>
  <c r="S832" i="16"/>
  <c r="A832" i="16"/>
  <c r="S833" i="16" l="1"/>
  <c r="A833" i="16"/>
  <c r="G832" i="16"/>
  <c r="F832" i="16"/>
  <c r="D832" i="16"/>
  <c r="D833" i="16" l="1"/>
  <c r="F833" i="16"/>
  <c r="G833" i="16"/>
  <c r="S834" i="16"/>
  <c r="A834" i="16"/>
  <c r="D834" i="16" l="1"/>
  <c r="G834" i="16"/>
  <c r="F834" i="16"/>
  <c r="S835" i="16"/>
  <c r="A835" i="16"/>
  <c r="A836" i="16" l="1"/>
  <c r="S836" i="16"/>
  <c r="D835" i="16"/>
  <c r="G835" i="16"/>
  <c r="F835" i="16"/>
  <c r="G836" i="16" l="1"/>
  <c r="F836" i="16"/>
  <c r="D836" i="16"/>
  <c r="S837" i="16"/>
  <c r="A837" i="16"/>
  <c r="S838" i="16" l="1"/>
  <c r="A838" i="16"/>
  <c r="G837" i="16"/>
  <c r="F837" i="16"/>
  <c r="D837" i="16"/>
  <c r="F838" i="16" l="1"/>
  <c r="G838" i="16"/>
  <c r="D838" i="16"/>
  <c r="S839" i="16"/>
  <c r="A839" i="16"/>
  <c r="A840" i="16" l="1"/>
  <c r="S840" i="16"/>
  <c r="F839" i="16"/>
  <c r="D839" i="16"/>
  <c r="G839" i="16"/>
  <c r="D840" i="16" l="1"/>
  <c r="F840" i="16"/>
  <c r="G840" i="16"/>
  <c r="S841" i="16"/>
  <c r="A841" i="16"/>
  <c r="G841" i="16" l="1"/>
  <c r="D841" i="16"/>
  <c r="F841" i="16"/>
  <c r="A842" i="16"/>
  <c r="S842" i="16"/>
  <c r="D842" i="16" l="1"/>
  <c r="G842" i="16"/>
  <c r="F842" i="16"/>
  <c r="S843" i="16"/>
  <c r="A843" i="16"/>
  <c r="F843" i="16" l="1"/>
  <c r="G843" i="16"/>
  <c r="D843" i="16"/>
  <c r="S844" i="16"/>
  <c r="A844" i="16"/>
  <c r="S845" i="16" l="1"/>
  <c r="A845" i="16"/>
  <c r="F844" i="16"/>
  <c r="D844" i="16"/>
  <c r="G844" i="16"/>
  <c r="D845" i="16" l="1"/>
  <c r="G845" i="16"/>
  <c r="F845" i="16"/>
  <c r="S846" i="16"/>
  <c r="A846" i="16"/>
  <c r="D846" i="16" l="1"/>
  <c r="G846" i="16"/>
  <c r="F846" i="16"/>
  <c r="A847" i="16"/>
  <c r="S847" i="16"/>
  <c r="D847" i="16" l="1"/>
  <c r="F847" i="16"/>
  <c r="G847" i="16"/>
  <c r="S848" i="16"/>
  <c r="A848" i="16"/>
  <c r="F848" i="16" l="1"/>
  <c r="G848" i="16"/>
  <c r="D848" i="16"/>
  <c r="S849" i="16"/>
  <c r="A849" i="16"/>
  <c r="S850" i="16" l="1"/>
  <c r="A850" i="16"/>
  <c r="G849" i="16"/>
  <c r="F849" i="16"/>
  <c r="D849" i="16"/>
  <c r="D850" i="16" l="1"/>
  <c r="F850" i="16"/>
  <c r="G850" i="16"/>
  <c r="S851" i="16"/>
  <c r="A851" i="16"/>
  <c r="G851" i="16" l="1"/>
  <c r="F851" i="16"/>
  <c r="D851" i="16"/>
  <c r="A852" i="16"/>
  <c r="S852" i="16"/>
  <c r="G852" i="16" l="1"/>
  <c r="D852" i="16"/>
  <c r="F852" i="16"/>
  <c r="S853" i="16"/>
  <c r="A853" i="16"/>
  <c r="D853" i="16" l="1"/>
  <c r="F853" i="16"/>
  <c r="G853" i="16"/>
  <c r="S854" i="16"/>
  <c r="A854" i="16"/>
  <c r="D854" i="16" l="1"/>
  <c r="F854" i="16"/>
  <c r="G854" i="16"/>
  <c r="S855" i="16"/>
  <c r="A855" i="16"/>
  <c r="G855" i="16" l="1"/>
  <c r="D855" i="16"/>
  <c r="F855" i="16"/>
  <c r="S856" i="16"/>
  <c r="A856" i="16"/>
  <c r="F856" i="16" l="1"/>
  <c r="G856" i="16"/>
  <c r="D856" i="16"/>
  <c r="S857" i="16"/>
  <c r="A857" i="16"/>
  <c r="D857" i="16" l="1"/>
  <c r="G857" i="16"/>
  <c r="F857" i="16"/>
  <c r="A858" i="16"/>
  <c r="S858" i="16"/>
  <c r="S859" i="16" l="1"/>
  <c r="A859" i="16"/>
  <c r="D858" i="16"/>
  <c r="G858" i="16"/>
  <c r="F858" i="16"/>
  <c r="G859" i="16" l="1"/>
  <c r="D859" i="16"/>
  <c r="F859" i="16"/>
  <c r="S860" i="16"/>
  <c r="A860" i="16"/>
  <c r="A861" i="16" l="1"/>
  <c r="S861" i="16"/>
  <c r="F860" i="16"/>
  <c r="D860" i="16"/>
  <c r="G860" i="16"/>
  <c r="F861" i="16" l="1"/>
  <c r="D861" i="16"/>
  <c r="G861" i="16"/>
  <c r="A862" i="16"/>
  <c r="S862" i="16"/>
  <c r="S863" i="16" l="1"/>
  <c r="A863" i="16"/>
  <c r="G862" i="16"/>
  <c r="D862" i="16"/>
  <c r="F862" i="16"/>
  <c r="D863" i="16" l="1"/>
  <c r="G863" i="16"/>
  <c r="F863" i="16"/>
  <c r="S864" i="16"/>
  <c r="A864" i="16"/>
  <c r="G864" i="16" l="1"/>
  <c r="D864" i="16"/>
  <c r="F864" i="16"/>
  <c r="A865" i="16"/>
  <c r="S865" i="16"/>
  <c r="G865" i="16" l="1"/>
  <c r="F865" i="16"/>
  <c r="D865" i="16"/>
  <c r="S866" i="16"/>
  <c r="A866" i="16"/>
  <c r="G866" i="16" l="1"/>
  <c r="F866" i="16"/>
  <c r="D866" i="16"/>
  <c r="A867" i="16"/>
  <c r="S867" i="16"/>
  <c r="F867" i="16" l="1"/>
  <c r="D867" i="16"/>
  <c r="G867" i="16"/>
  <c r="A868" i="16"/>
  <c r="S868" i="16"/>
  <c r="S869" i="16" l="1"/>
  <c r="A869" i="16"/>
  <c r="G868" i="16"/>
  <c r="D868" i="16"/>
  <c r="F868" i="16"/>
  <c r="D869" i="16" l="1"/>
  <c r="G869" i="16"/>
  <c r="F869" i="16"/>
  <c r="A870" i="16"/>
  <c r="S870" i="16"/>
  <c r="F870" i="16" l="1"/>
  <c r="D870" i="16"/>
  <c r="G870" i="16"/>
  <c r="A871" i="16"/>
  <c r="S871" i="16"/>
  <c r="S872" i="16" l="1"/>
  <c r="A872" i="16"/>
  <c r="F871" i="16"/>
  <c r="D871" i="16"/>
  <c r="G871" i="16"/>
  <c r="D872" i="16" l="1"/>
  <c r="F872" i="16"/>
  <c r="G872" i="16"/>
  <c r="S873" i="16"/>
  <c r="A873" i="16"/>
  <c r="S874" i="16" l="1"/>
  <c r="A874" i="16"/>
  <c r="D873" i="16"/>
  <c r="G873" i="16"/>
  <c r="F873" i="16"/>
  <c r="D874" i="16" l="1"/>
  <c r="G874" i="16"/>
  <c r="F874" i="16"/>
  <c r="S875" i="16"/>
  <c r="A875" i="16"/>
  <c r="G875" i="16" l="1"/>
  <c r="F875" i="16"/>
  <c r="D875" i="16"/>
  <c r="A876" i="16"/>
  <c r="S876" i="16"/>
  <c r="F876" i="16" l="1"/>
  <c r="D876" i="16"/>
  <c r="G876" i="16"/>
  <c r="S877" i="16"/>
  <c r="A877" i="16"/>
  <c r="D877" i="16" l="1"/>
  <c r="G877" i="16"/>
  <c r="F877" i="16"/>
  <c r="S878" i="16"/>
  <c r="A878" i="16"/>
  <c r="D878" i="16" l="1"/>
  <c r="G878" i="16"/>
  <c r="F878" i="16"/>
  <c r="S879" i="16"/>
  <c r="A879" i="16"/>
  <c r="S880" i="16" l="1"/>
  <c r="A880" i="16"/>
  <c r="F879" i="16"/>
  <c r="D879" i="16"/>
  <c r="G879" i="16"/>
  <c r="G880" i="16" l="1"/>
  <c r="F880" i="16"/>
  <c r="D880" i="16"/>
  <c r="A881" i="16"/>
  <c r="S881" i="16"/>
  <c r="D881" i="16" l="1"/>
  <c r="G881" i="16"/>
  <c r="F881" i="16"/>
  <c r="S882" i="16"/>
  <c r="A882" i="16"/>
  <c r="G882" i="16" l="1"/>
  <c r="F882" i="16"/>
  <c r="D882" i="16"/>
  <c r="A883" i="16"/>
  <c r="S883" i="16"/>
  <c r="S884" i="16" l="1"/>
  <c r="A884" i="16"/>
  <c r="D883" i="16"/>
  <c r="G883" i="16"/>
  <c r="F883" i="16"/>
  <c r="D884" i="16" l="1"/>
  <c r="F884" i="16"/>
  <c r="G884" i="16"/>
  <c r="S885" i="16"/>
  <c r="A885" i="16"/>
  <c r="A886" i="16" l="1"/>
  <c r="S886" i="16"/>
  <c r="D885" i="16"/>
  <c r="F885" i="16"/>
  <c r="G885" i="16"/>
  <c r="S887" i="16" l="1"/>
  <c r="A887" i="16"/>
  <c r="G886" i="16"/>
  <c r="F886" i="16"/>
  <c r="D886" i="16"/>
  <c r="G887" i="16" l="1"/>
  <c r="F887" i="16"/>
  <c r="D887" i="16"/>
  <c r="S888" i="16"/>
  <c r="A888" i="16"/>
  <c r="S889" i="16" l="1"/>
  <c r="A889" i="16"/>
  <c r="G888" i="16"/>
  <c r="D888" i="16"/>
  <c r="F888" i="16"/>
  <c r="D889" i="16" l="1"/>
  <c r="G889" i="16"/>
  <c r="F889" i="16"/>
  <c r="A890" i="16"/>
  <c r="S890" i="16"/>
  <c r="A891" i="16" l="1"/>
  <c r="S891" i="16"/>
  <c r="D890" i="16"/>
  <c r="G890" i="16"/>
  <c r="F890" i="16"/>
  <c r="A892" i="16" l="1"/>
  <c r="S892" i="16"/>
  <c r="G891" i="16"/>
  <c r="F891" i="16"/>
  <c r="D891" i="16"/>
  <c r="F892" i="16" l="1"/>
  <c r="G892" i="16"/>
  <c r="D892" i="16"/>
  <c r="S893" i="16"/>
  <c r="A893" i="16"/>
  <c r="D893" i="16" l="1"/>
  <c r="F893" i="16"/>
  <c r="G893" i="16"/>
  <c r="S894" i="16"/>
  <c r="A894" i="16"/>
  <c r="G894" i="16" l="1"/>
  <c r="D894" i="16"/>
  <c r="F894" i="16"/>
  <c r="A895" i="16"/>
  <c r="S895" i="16"/>
  <c r="F895" i="16" l="1"/>
  <c r="D895" i="16"/>
  <c r="G895" i="16"/>
  <c r="S896" i="16"/>
  <c r="A896" i="16"/>
  <c r="S897" i="16" l="1"/>
  <c r="A897" i="16"/>
  <c r="G896" i="16"/>
  <c r="F896" i="16"/>
  <c r="D896" i="16"/>
  <c r="G897" i="16" l="1"/>
  <c r="D897" i="16"/>
  <c r="F897" i="16"/>
  <c r="S898" i="16"/>
  <c r="A898" i="16"/>
  <c r="G898" i="16" l="1"/>
  <c r="F898" i="16"/>
  <c r="D898" i="16"/>
  <c r="S899" i="16"/>
  <c r="A899" i="16"/>
  <c r="G899" i="16" l="1"/>
  <c r="F899" i="16"/>
  <c r="D899" i="16"/>
  <c r="A900" i="16"/>
  <c r="S900" i="16"/>
  <c r="G900" i="16" l="1"/>
  <c r="F900" i="16"/>
  <c r="D900" i="16"/>
  <c r="S901" i="16"/>
  <c r="A901" i="16"/>
  <c r="G901" i="16" l="1"/>
  <c r="F901" i="16"/>
  <c r="D901" i="16"/>
  <c r="A902" i="16"/>
  <c r="S902" i="16"/>
  <c r="D902" i="16" l="1"/>
  <c r="G902" i="16"/>
  <c r="F902" i="16"/>
  <c r="S903" i="16"/>
  <c r="A903" i="16"/>
  <c r="S904" i="16" l="1"/>
  <c r="A904" i="16"/>
  <c r="F903" i="16"/>
  <c r="G903" i="16"/>
  <c r="D903" i="16"/>
  <c r="G904" i="16" l="1"/>
  <c r="D904" i="16"/>
  <c r="F904" i="16"/>
  <c r="A905" i="16"/>
  <c r="S905" i="16"/>
  <c r="S906" i="16" l="1"/>
  <c r="A906" i="16"/>
  <c r="D905" i="16"/>
  <c r="G905" i="16"/>
  <c r="F905" i="16"/>
  <c r="G906" i="16" l="1"/>
  <c r="F906" i="16"/>
  <c r="D906" i="16"/>
  <c r="S907" i="16"/>
  <c r="A907" i="16"/>
  <c r="D907" i="16" l="1"/>
  <c r="G907" i="16"/>
  <c r="F907" i="16"/>
  <c r="S908" i="16"/>
  <c r="A908" i="16"/>
  <c r="G908" i="16" l="1"/>
  <c r="D908" i="16"/>
  <c r="F908" i="16"/>
  <c r="S909" i="16"/>
  <c r="A909" i="16"/>
  <c r="D909" i="16" l="1"/>
  <c r="G909" i="16"/>
  <c r="F909" i="16"/>
  <c r="A910" i="16"/>
  <c r="S910" i="16"/>
  <c r="S911" i="16" l="1"/>
  <c r="A911" i="16"/>
  <c r="D910" i="16"/>
  <c r="F910" i="16"/>
  <c r="G910" i="16"/>
  <c r="A912" i="16" l="1"/>
  <c r="S912" i="16"/>
  <c r="F911" i="16"/>
  <c r="D911" i="16"/>
  <c r="G911" i="16"/>
  <c r="G912" i="16" l="1"/>
  <c r="F912" i="16"/>
  <c r="D912" i="16"/>
  <c r="S913" i="16"/>
  <c r="A913" i="16"/>
  <c r="S914" i="16" l="1"/>
  <c r="A914" i="16"/>
  <c r="F913" i="16"/>
  <c r="G913" i="16"/>
  <c r="D913" i="16"/>
  <c r="D914" i="16" l="1"/>
  <c r="F914" i="16"/>
  <c r="G914" i="16"/>
  <c r="A915" i="16"/>
  <c r="S915" i="16"/>
  <c r="D915" i="16" l="1"/>
  <c r="G915" i="16"/>
  <c r="F915" i="16"/>
  <c r="S916" i="16"/>
  <c r="A916" i="16"/>
  <c r="S917" i="16" l="1"/>
  <c r="A917" i="16"/>
  <c r="F916" i="16"/>
  <c r="G916" i="16"/>
  <c r="D916" i="16"/>
  <c r="G917" i="16" l="1"/>
  <c r="D917" i="16"/>
  <c r="F917" i="16"/>
  <c r="S918" i="16"/>
  <c r="A918" i="16"/>
  <c r="S919" i="16" l="1"/>
  <c r="A919" i="16"/>
  <c r="G918" i="16"/>
  <c r="F918" i="16"/>
  <c r="D918" i="16"/>
  <c r="D919" i="16" l="1"/>
  <c r="F919" i="16"/>
  <c r="G919" i="16"/>
  <c r="S920" i="16"/>
  <c r="A920" i="16"/>
  <c r="D920" i="16" l="1"/>
  <c r="G920" i="16"/>
  <c r="F920" i="16"/>
  <c r="A921" i="16"/>
  <c r="S921" i="16"/>
  <c r="D921" i="16" l="1"/>
  <c r="G921" i="16"/>
  <c r="F921" i="16"/>
  <c r="S922" i="16"/>
  <c r="A922" i="16"/>
  <c r="A923" i="16" l="1"/>
  <c r="S923" i="16"/>
  <c r="G922" i="16"/>
  <c r="D922" i="16"/>
  <c r="F922" i="16"/>
  <c r="D923" i="16" l="1"/>
  <c r="G923" i="16"/>
  <c r="F923" i="16"/>
  <c r="S924" i="16"/>
  <c r="A924" i="16"/>
  <c r="S925" i="16" l="1"/>
  <c r="A925" i="16"/>
  <c r="G924" i="16"/>
  <c r="F924" i="16"/>
  <c r="D924" i="16"/>
  <c r="D925" i="16" l="1"/>
  <c r="G925" i="16"/>
  <c r="F925" i="16"/>
  <c r="S926" i="16"/>
  <c r="A926" i="16"/>
  <c r="S927" i="16" l="1"/>
  <c r="A927" i="16"/>
  <c r="G926" i="16"/>
  <c r="D926" i="16"/>
  <c r="F926" i="16"/>
  <c r="F927" i="16" l="1"/>
  <c r="G927" i="16"/>
  <c r="D927" i="16"/>
  <c r="S928" i="16"/>
  <c r="A928" i="16"/>
  <c r="A929" i="16" l="1"/>
  <c r="S929" i="16"/>
  <c r="G928" i="16"/>
  <c r="D928" i="16"/>
  <c r="F928" i="16"/>
  <c r="A930" i="16" l="1"/>
  <c r="S930" i="16"/>
  <c r="F929" i="16"/>
  <c r="D929" i="16"/>
  <c r="G929" i="16"/>
  <c r="A931" i="16" l="1"/>
  <c r="S931" i="16"/>
  <c r="G930" i="16"/>
  <c r="F930" i="16"/>
  <c r="D930" i="16"/>
  <c r="S932" i="16" l="1"/>
  <c r="A932" i="16"/>
  <c r="G931" i="16"/>
  <c r="F931" i="16"/>
  <c r="D931" i="16"/>
  <c r="G932" i="16" l="1"/>
  <c r="D932" i="16"/>
  <c r="F932" i="16"/>
  <c r="S933" i="16"/>
  <c r="A933" i="16"/>
  <c r="A934" i="16" l="1"/>
  <c r="S934" i="16"/>
  <c r="G933" i="16"/>
  <c r="F933" i="16"/>
  <c r="D933" i="16"/>
  <c r="S935" i="16" l="1"/>
  <c r="A935" i="16"/>
  <c r="D934" i="16"/>
  <c r="G934" i="16"/>
  <c r="F934" i="16"/>
  <c r="F935" i="16" l="1"/>
  <c r="D935" i="16"/>
  <c r="G935" i="16"/>
  <c r="S936" i="16"/>
  <c r="A936" i="16"/>
  <c r="S937" i="16" l="1"/>
  <c r="A937" i="16"/>
  <c r="G936" i="16"/>
  <c r="F936" i="16"/>
  <c r="D936" i="16"/>
  <c r="D937" i="16" l="1"/>
  <c r="G937" i="16"/>
  <c r="F937" i="16"/>
  <c r="A938" i="16"/>
  <c r="S938" i="16"/>
  <c r="D938" i="16" l="1"/>
  <c r="G938" i="16"/>
  <c r="F938" i="16"/>
  <c r="S939" i="16"/>
  <c r="A939" i="16"/>
  <c r="F939" i="16" l="1"/>
  <c r="G939" i="16"/>
  <c r="D939" i="16"/>
  <c r="S940" i="16"/>
  <c r="A940" i="16"/>
  <c r="D940" i="16" l="1"/>
  <c r="G940" i="16"/>
  <c r="F940" i="16"/>
  <c r="A941" i="16"/>
  <c r="S941" i="16"/>
  <c r="S942" i="16" l="1"/>
  <c r="A942" i="16"/>
  <c r="G941" i="16"/>
  <c r="D941" i="16"/>
  <c r="F941" i="16"/>
  <c r="G942" i="16" l="1"/>
  <c r="F942" i="16"/>
  <c r="D942" i="16"/>
  <c r="A943" i="16"/>
  <c r="S943" i="16"/>
  <c r="S944" i="16" l="1"/>
  <c r="A944" i="16"/>
  <c r="F943" i="16"/>
  <c r="G943" i="16"/>
  <c r="D943" i="16"/>
  <c r="F944" i="16" l="1"/>
  <c r="D944" i="16"/>
  <c r="G944" i="16"/>
  <c r="S945" i="16"/>
  <c r="A945" i="16"/>
  <c r="F945" i="16" l="1"/>
  <c r="G945" i="16"/>
  <c r="D945" i="16"/>
  <c r="S946" i="16"/>
  <c r="A946" i="16"/>
  <c r="D946" i="16" l="1"/>
  <c r="G946" i="16"/>
  <c r="F946" i="16"/>
  <c r="A947" i="16"/>
  <c r="S947" i="16"/>
  <c r="F947" i="16" l="1"/>
  <c r="D947" i="16"/>
  <c r="G947" i="16"/>
  <c r="S948" i="16"/>
  <c r="A948" i="16"/>
  <c r="G948" i="16" l="1"/>
  <c r="F948" i="16"/>
  <c r="D948" i="16"/>
  <c r="S949" i="16"/>
  <c r="A949" i="16"/>
  <c r="D949" i="16" l="1"/>
  <c r="G949" i="16"/>
  <c r="F949" i="16"/>
  <c r="S950" i="16"/>
  <c r="A950" i="16"/>
  <c r="S951" i="16" l="1"/>
  <c r="A951" i="16"/>
  <c r="D950" i="16"/>
  <c r="F950" i="16"/>
  <c r="G950" i="16"/>
  <c r="F951" i="16" l="1"/>
  <c r="G951" i="16"/>
  <c r="D951" i="16"/>
  <c r="A952" i="16"/>
  <c r="S952" i="16"/>
  <c r="S953" i="16" l="1"/>
  <c r="A953" i="16"/>
  <c r="F952" i="16"/>
  <c r="G952" i="16"/>
  <c r="D952" i="16"/>
  <c r="D953" i="16" l="1"/>
  <c r="G953" i="16"/>
  <c r="F953" i="16"/>
  <c r="S954" i="16"/>
  <c r="A954" i="16"/>
  <c r="F954" i="16" l="1"/>
  <c r="D954" i="16"/>
  <c r="G954" i="16"/>
  <c r="S955" i="16"/>
  <c r="A955" i="16"/>
  <c r="F955" i="16" l="1"/>
  <c r="G955" i="16"/>
  <c r="D955" i="16"/>
  <c r="S956" i="16"/>
  <c r="A956" i="16"/>
  <c r="F956" i="16" l="1"/>
  <c r="D956" i="16"/>
  <c r="G956" i="16"/>
  <c r="A957" i="16"/>
  <c r="S957" i="16"/>
  <c r="G957" i="16" l="1"/>
  <c r="D957" i="16"/>
  <c r="F957" i="16"/>
  <c r="S958" i="16"/>
  <c r="A958" i="16"/>
  <c r="S959" i="16" l="1"/>
  <c r="A959" i="16"/>
  <c r="D958" i="16"/>
  <c r="F958" i="16"/>
  <c r="G958" i="16"/>
  <c r="G959" i="16" l="1"/>
  <c r="D959" i="16"/>
  <c r="F959" i="16"/>
  <c r="S960" i="16"/>
  <c r="A960" i="16"/>
  <c r="F960" i="16" l="1"/>
  <c r="G960" i="16"/>
  <c r="D960" i="16"/>
  <c r="A961" i="16"/>
  <c r="S961" i="16"/>
  <c r="G961" i="16" l="1"/>
  <c r="D961" i="16"/>
  <c r="F961" i="16"/>
  <c r="S962" i="16"/>
  <c r="A962" i="16"/>
  <c r="S963" i="16" l="1"/>
  <c r="A963" i="16"/>
  <c r="F962" i="16"/>
  <c r="G962" i="16"/>
  <c r="D962" i="16"/>
  <c r="S964" i="16" l="1"/>
  <c r="A964" i="16"/>
  <c r="D963" i="16"/>
  <c r="G963" i="16"/>
  <c r="F963" i="16"/>
  <c r="S965" i="16" l="1"/>
  <c r="A965" i="16"/>
  <c r="F964" i="16"/>
  <c r="D964" i="16"/>
  <c r="G964" i="16"/>
  <c r="D965" i="16" l="1"/>
  <c r="G965" i="16"/>
  <c r="F965" i="16"/>
  <c r="S966" i="16"/>
  <c r="A966" i="16"/>
  <c r="S967" i="16" l="1"/>
  <c r="A967" i="16"/>
  <c r="F966" i="16"/>
  <c r="D966" i="16"/>
  <c r="G966" i="16"/>
  <c r="F967" i="16" l="1"/>
  <c r="D967" i="16"/>
  <c r="G967" i="16"/>
  <c r="S968" i="16"/>
  <c r="A968" i="16"/>
  <c r="S969" i="16" l="1"/>
  <c r="A969" i="16"/>
  <c r="D968" i="16"/>
  <c r="G968" i="16"/>
  <c r="F968" i="16"/>
  <c r="D969" i="16" l="1"/>
  <c r="G969" i="16"/>
  <c r="F969" i="16"/>
  <c r="A970" i="16"/>
  <c r="S970" i="16"/>
  <c r="S971" i="16" l="1"/>
  <c r="A971" i="16"/>
  <c r="G970" i="16"/>
  <c r="F970" i="16"/>
  <c r="D970" i="16"/>
  <c r="S972" i="16" l="1"/>
  <c r="A972" i="16"/>
  <c r="F971" i="16"/>
  <c r="G971" i="16"/>
  <c r="D971" i="16"/>
  <c r="G972" i="16" l="1"/>
  <c r="D972" i="16"/>
  <c r="F972" i="16"/>
  <c r="S973" i="16"/>
  <c r="A973" i="16"/>
  <c r="D973" i="16" l="1"/>
  <c r="F973" i="16"/>
  <c r="G973" i="16"/>
  <c r="S974" i="16"/>
  <c r="A974" i="16"/>
  <c r="G974" i="16" l="1"/>
  <c r="F974" i="16"/>
  <c r="D974" i="16"/>
  <c r="S975" i="16"/>
  <c r="A975" i="16"/>
  <c r="G975" i="16" l="1"/>
  <c r="F975" i="16"/>
  <c r="D975" i="16"/>
  <c r="S976" i="16"/>
  <c r="A976" i="16"/>
  <c r="G976" i="16" l="1"/>
  <c r="D976" i="16"/>
  <c r="F976" i="16"/>
  <c r="S977" i="16"/>
  <c r="A977" i="16"/>
  <c r="G977" i="16" l="1"/>
  <c r="D977" i="16"/>
  <c r="F977" i="16"/>
  <c r="A978" i="16"/>
  <c r="S978" i="16"/>
  <c r="D978" i="16" l="1"/>
  <c r="G978" i="16"/>
  <c r="F978" i="16"/>
  <c r="S979" i="16"/>
  <c r="A979" i="16"/>
  <c r="F979" i="16" l="1"/>
  <c r="G979" i="16"/>
  <c r="D979" i="16"/>
  <c r="S980" i="16"/>
  <c r="A980" i="16"/>
  <c r="S981" i="16" l="1"/>
  <c r="A981" i="16"/>
  <c r="D980" i="16"/>
  <c r="F980" i="16"/>
  <c r="G980" i="16"/>
  <c r="D981" i="16" l="1"/>
  <c r="F981" i="16"/>
  <c r="G981" i="16"/>
  <c r="S982" i="16"/>
  <c r="A982" i="16"/>
  <c r="A983" i="16" l="1"/>
  <c r="S983" i="16"/>
  <c r="D982" i="16"/>
  <c r="F982" i="16"/>
  <c r="G982" i="16"/>
  <c r="A984" i="16" l="1"/>
  <c r="S984" i="16"/>
  <c r="G983" i="16"/>
  <c r="D983" i="16"/>
  <c r="F983" i="16"/>
  <c r="S985" i="16" l="1"/>
  <c r="A985" i="16"/>
  <c r="F984" i="16"/>
  <c r="G984" i="16"/>
  <c r="D984" i="16"/>
  <c r="G985" i="16" l="1"/>
  <c r="D985" i="16"/>
  <c r="F985" i="16"/>
  <c r="S986" i="16"/>
  <c r="A986" i="16"/>
  <c r="D986" i="16" l="1"/>
  <c r="G986" i="16"/>
  <c r="F986" i="16"/>
  <c r="S987" i="16"/>
  <c r="A987" i="16"/>
  <c r="F987" i="16" l="1"/>
  <c r="D987" i="16"/>
  <c r="G987" i="16"/>
  <c r="S988" i="16"/>
  <c r="A988" i="16"/>
  <c r="G988" i="16" l="1"/>
  <c r="F988" i="16"/>
  <c r="D988" i="16"/>
  <c r="S989" i="16"/>
  <c r="A989" i="16"/>
  <c r="S990" i="16" l="1"/>
  <c r="A990" i="16"/>
  <c r="G989" i="16"/>
  <c r="F989" i="16"/>
  <c r="D989" i="16"/>
  <c r="A991" i="16" l="1"/>
  <c r="S991" i="16"/>
  <c r="F990" i="16"/>
  <c r="G990" i="16"/>
  <c r="D990" i="16"/>
  <c r="D991" i="16" l="1"/>
  <c r="G991" i="16"/>
  <c r="F991" i="16"/>
  <c r="S992" i="16"/>
  <c r="A992" i="16"/>
  <c r="D992" i="16" l="1"/>
  <c r="F992" i="16"/>
  <c r="G992" i="16"/>
  <c r="S993" i="16"/>
  <c r="A993" i="16"/>
  <c r="F993" i="16" l="1"/>
  <c r="D993" i="16"/>
  <c r="G993" i="16"/>
  <c r="S994" i="16"/>
  <c r="A994" i="16"/>
  <c r="S995" i="16" l="1"/>
  <c r="A995" i="16"/>
  <c r="D994" i="16"/>
  <c r="G994" i="16"/>
  <c r="F994" i="16"/>
  <c r="S996" i="16" l="1"/>
  <c r="A996" i="16"/>
  <c r="D995" i="16"/>
  <c r="F995" i="16"/>
  <c r="G995" i="16"/>
  <c r="D996" i="16" l="1"/>
  <c r="G996" i="16"/>
  <c r="F996" i="16"/>
  <c r="S997" i="16"/>
  <c r="A997" i="16"/>
  <c r="D997" i="16" l="1"/>
  <c r="G997" i="16"/>
  <c r="F997" i="16"/>
  <c r="S998" i="16"/>
  <c r="A998" i="16"/>
  <c r="S999" i="16" l="1"/>
  <c r="A999" i="16"/>
  <c r="D998" i="16"/>
  <c r="F998" i="16"/>
  <c r="G998" i="16"/>
  <c r="F999" i="16" l="1"/>
  <c r="G999" i="16"/>
  <c r="D999" i="16"/>
  <c r="A1000" i="16"/>
  <c r="S1000" i="16"/>
  <c r="G1000" i="16" l="1"/>
  <c r="F1000" i="16"/>
  <c r="D1000" i="16"/>
  <c r="S1001" i="16"/>
  <c r="A1001" i="16"/>
  <c r="D1001" i="16" l="1"/>
  <c r="F1001" i="16"/>
  <c r="G1001" i="16"/>
  <c r="S1002" i="16"/>
  <c r="A1002" i="16"/>
  <c r="S1003" i="16" l="1"/>
  <c r="A1003" i="16"/>
  <c r="G1002" i="16"/>
  <c r="D1002" i="16"/>
  <c r="F1002" i="16"/>
  <c r="G1003" i="16" l="1"/>
  <c r="F1003" i="16"/>
  <c r="D1003" i="16"/>
  <c r="A1004" i="16"/>
  <c r="S1004" i="16"/>
  <c r="S1005" i="16" l="1"/>
  <c r="A1005" i="16"/>
  <c r="G1004" i="16"/>
  <c r="F1004" i="16"/>
  <c r="D1004" i="16"/>
  <c r="G1005" i="16" l="1"/>
  <c r="F1005" i="16"/>
  <c r="D1005" i="16"/>
  <c r="A1006" i="16"/>
  <c r="S1006" i="16"/>
  <c r="G1006" i="16" l="1"/>
  <c r="D1006" i="16"/>
  <c r="F1006" i="16"/>
  <c r="S1007" i="16"/>
  <c r="A1007" i="16"/>
  <c r="F1007" i="16" l="1"/>
  <c r="D1007" i="16"/>
  <c r="G1007" i="16"/>
  <c r="S1008" i="16"/>
  <c r="A1008" i="16"/>
  <c r="S1009" i="16" l="1"/>
  <c r="A1009" i="16"/>
  <c r="F1008" i="16"/>
  <c r="G1008" i="16"/>
  <c r="D1008" i="16"/>
  <c r="G1009" i="16" l="1"/>
  <c r="F1009" i="16"/>
  <c r="D1009" i="16"/>
  <c r="S1010" i="16"/>
  <c r="A1010" i="16"/>
  <c r="S1011" i="16" l="1"/>
  <c r="A1011" i="16"/>
  <c r="G1010" i="16"/>
  <c r="D1010" i="16"/>
  <c r="F1010" i="16"/>
  <c r="A1012" i="16" l="1"/>
  <c r="S1012" i="16"/>
  <c r="F1011" i="16"/>
  <c r="G1011" i="16"/>
  <c r="D1011" i="16"/>
  <c r="A1013" i="16" l="1"/>
  <c r="S1013" i="16"/>
  <c r="F1012" i="16"/>
  <c r="D1012" i="16"/>
  <c r="G1012" i="16"/>
  <c r="G1013" i="16" l="1"/>
  <c r="F1013" i="16"/>
  <c r="D1013" i="16"/>
  <c r="S1014" i="16"/>
  <c r="A1014" i="16"/>
  <c r="D1014" i="16" l="1"/>
  <c r="G1014" i="16"/>
  <c r="F1014" i="16"/>
  <c r="S1015" i="16"/>
  <c r="A1015" i="16"/>
  <c r="F1015" i="16" l="1"/>
  <c r="D1015" i="16"/>
  <c r="G1015" i="16"/>
  <c r="A1016" i="16"/>
  <c r="S1016" i="16"/>
  <c r="F1016" i="16" l="1"/>
  <c r="G1016" i="16"/>
  <c r="D1016" i="16"/>
  <c r="S1017" i="16"/>
  <c r="A1017" i="16"/>
  <c r="D1017" i="16" l="1"/>
  <c r="G1017" i="16"/>
  <c r="F1017" i="16"/>
  <c r="A1018" i="16"/>
  <c r="S1018" i="16"/>
  <c r="S1019" i="16" l="1"/>
  <c r="A1019" i="16"/>
  <c r="G1018" i="16"/>
  <c r="F1018" i="16"/>
  <c r="D1018" i="16"/>
  <c r="S1020" i="16" l="1"/>
  <c r="A1020" i="16"/>
  <c r="D1019" i="16"/>
  <c r="G1019" i="16"/>
  <c r="F1019" i="16"/>
  <c r="G1020" i="16" l="1"/>
  <c r="D1020" i="16"/>
  <c r="F1020" i="16"/>
  <c r="S1021" i="16"/>
  <c r="A1021" i="16"/>
  <c r="F1021" i="16" l="1"/>
  <c r="G1021" i="16"/>
  <c r="D1021" i="16"/>
  <c r="S1022" i="16"/>
  <c r="A1022" i="16"/>
  <c r="S1023" i="16" l="1"/>
  <c r="A1023" i="16"/>
  <c r="G1022" i="16"/>
  <c r="D1022" i="16"/>
  <c r="F1022" i="16"/>
  <c r="G1023" i="16" l="1"/>
  <c r="D1023" i="16"/>
  <c r="F1023" i="16"/>
  <c r="S1024" i="16"/>
  <c r="A1024" i="16"/>
  <c r="S1025" i="16" l="1"/>
  <c r="A1025" i="16"/>
  <c r="F1024" i="16"/>
  <c r="D1024" i="16"/>
  <c r="G1024" i="16"/>
  <c r="F1025" i="16" l="1"/>
  <c r="D1025" i="16"/>
  <c r="G1025" i="16"/>
  <c r="S1026" i="16"/>
  <c r="A1026" i="16"/>
  <c r="D1026" i="16" l="1"/>
  <c r="F1026" i="16"/>
  <c r="G1026" i="16"/>
  <c r="S1027" i="16"/>
  <c r="A1027" i="16"/>
  <c r="A1028" i="16" l="1"/>
  <c r="S1028" i="16"/>
  <c r="F1027" i="16"/>
  <c r="G1027" i="16"/>
  <c r="D1027" i="16"/>
  <c r="G1028" i="16" l="1"/>
  <c r="F1028" i="16"/>
  <c r="D1028" i="16"/>
  <c r="S1029" i="16"/>
  <c r="A1029" i="16"/>
  <c r="G1029" i="16" l="1"/>
  <c r="F1029" i="16"/>
  <c r="D1029" i="16"/>
  <c r="S1030" i="16"/>
  <c r="A1030" i="16"/>
  <c r="S1031" i="16" l="1"/>
  <c r="A1031" i="16"/>
  <c r="G1030" i="16"/>
  <c r="F1030" i="16"/>
  <c r="D1030" i="16"/>
  <c r="G1031" i="16" l="1"/>
  <c r="F1031" i="16"/>
  <c r="D1031" i="16"/>
  <c r="A1032" i="16"/>
  <c r="S1032" i="16"/>
  <c r="G1032" i="16" l="1"/>
  <c r="F1032" i="16"/>
  <c r="D1032" i="16"/>
  <c r="S1033" i="16"/>
  <c r="A1033" i="16"/>
  <c r="F1033" i="16" l="1"/>
  <c r="G1033" i="16"/>
  <c r="D1033" i="16"/>
  <c r="A1034" i="16"/>
  <c r="S1034" i="16"/>
  <c r="S1035" i="16" l="1"/>
  <c r="A1035" i="16"/>
  <c r="D1034" i="16"/>
  <c r="G1034" i="16"/>
  <c r="F1034" i="16"/>
  <c r="D1035" i="16" l="1"/>
  <c r="G1035" i="16"/>
  <c r="F1035" i="16"/>
  <c r="S1036" i="16"/>
  <c r="A1036" i="16"/>
  <c r="G1036" i="16" l="1"/>
  <c r="F1036" i="16"/>
  <c r="D1036" i="16"/>
  <c r="S1037" i="16"/>
  <c r="A1037" i="16"/>
  <c r="A1038" i="16" l="1"/>
  <c r="S1038" i="16"/>
  <c r="G1037" i="16"/>
  <c r="F1037" i="16"/>
  <c r="D1037" i="16"/>
  <c r="D1038" i="16" l="1"/>
  <c r="G1038" i="16"/>
  <c r="F1038" i="16"/>
  <c r="A1039" i="16"/>
  <c r="S1039" i="16"/>
  <c r="S1040" i="16" l="1"/>
  <c r="A1040" i="16"/>
  <c r="D1039" i="16"/>
  <c r="G1039" i="16"/>
  <c r="F1039" i="16"/>
  <c r="G1040" i="16" l="1"/>
  <c r="D1040" i="16"/>
  <c r="F1040" i="16"/>
  <c r="S1041" i="16"/>
  <c r="A1041" i="16"/>
  <c r="A1042" i="16" l="1"/>
  <c r="S1042" i="16"/>
  <c r="D1041" i="16"/>
  <c r="F1041" i="16"/>
  <c r="G1041" i="16"/>
  <c r="D1042" i="16" l="1"/>
  <c r="G1042" i="16"/>
  <c r="F1042" i="16"/>
  <c r="S1043" i="16"/>
  <c r="A1043" i="16"/>
  <c r="S1044" i="16" l="1"/>
  <c r="A1044" i="16"/>
  <c r="D1043" i="16"/>
  <c r="G1043" i="16"/>
  <c r="F1043" i="16"/>
  <c r="G1044" i="16" l="1"/>
  <c r="F1044" i="16"/>
  <c r="D1044" i="16"/>
  <c r="S1045" i="16"/>
  <c r="A1045" i="16"/>
  <c r="G1045" i="16" l="1"/>
  <c r="F1045" i="16"/>
  <c r="D1045" i="16"/>
  <c r="A1046" i="16"/>
  <c r="S1046" i="16"/>
  <c r="S1047" i="16" l="1"/>
  <c r="A1047" i="16"/>
  <c r="D1046" i="16"/>
  <c r="G1046" i="16"/>
  <c r="F1046" i="16"/>
  <c r="D1047" i="16" l="1"/>
  <c r="G1047" i="16"/>
  <c r="F1047" i="16"/>
  <c r="S1048" i="16"/>
  <c r="A1048" i="16"/>
  <c r="F1048" i="16" l="1"/>
  <c r="G1048" i="16"/>
  <c r="D1048" i="16"/>
  <c r="S1049" i="16"/>
  <c r="A1049" i="16"/>
  <c r="S1050" i="16" l="1"/>
  <c r="A1050" i="16"/>
  <c r="D1049" i="16"/>
  <c r="G1049" i="16"/>
  <c r="F1049" i="16"/>
  <c r="G1050" i="16" l="1"/>
  <c r="F1050" i="16"/>
  <c r="D1050" i="16"/>
  <c r="A1051" i="16"/>
  <c r="S1051" i="16"/>
  <c r="D1051" i="16" l="1"/>
  <c r="F1051" i="16"/>
  <c r="G1051" i="16"/>
  <c r="S1052" i="16"/>
  <c r="A1052" i="16"/>
  <c r="D1052" i="16" l="1"/>
  <c r="G1052" i="16"/>
  <c r="F1052" i="16"/>
  <c r="S1053" i="16"/>
  <c r="A1053" i="16"/>
  <c r="D1053" i="16" l="1"/>
  <c r="F1053" i="16"/>
  <c r="G1053" i="16"/>
  <c r="S1054" i="16"/>
  <c r="A1054" i="16"/>
  <c r="D1054" i="16" l="1"/>
  <c r="G1054" i="16"/>
  <c r="F1054" i="16"/>
  <c r="S1055" i="16"/>
  <c r="A1055" i="16"/>
  <c r="F1055" i="16" l="1"/>
  <c r="D1055" i="16"/>
  <c r="G1055" i="16"/>
  <c r="S1056" i="16"/>
  <c r="A1056" i="16"/>
  <c r="S1057" i="16" l="1"/>
  <c r="A1057" i="16"/>
  <c r="G1056" i="16"/>
  <c r="D1056" i="16"/>
  <c r="F1056" i="16"/>
  <c r="G1057" i="16" l="1"/>
  <c r="D1057" i="16"/>
  <c r="F1057" i="16"/>
  <c r="A1058" i="16"/>
  <c r="S1058" i="16"/>
  <c r="S1059" i="16" l="1"/>
  <c r="A1059" i="16"/>
  <c r="D1058" i="16"/>
  <c r="F1058" i="16"/>
  <c r="G1058" i="16"/>
  <c r="F1059" i="16" l="1"/>
  <c r="D1059" i="16"/>
  <c r="G1059" i="16"/>
  <c r="A1060" i="16"/>
  <c r="S1060" i="16"/>
  <c r="S1061" i="16" l="1"/>
  <c r="A1061" i="16"/>
  <c r="G1060" i="16"/>
  <c r="D1060" i="16"/>
  <c r="F1060" i="16"/>
  <c r="G1061" i="16" l="1"/>
  <c r="F1061" i="16"/>
  <c r="D1061" i="16"/>
  <c r="A1062" i="16"/>
  <c r="S1062" i="16"/>
  <c r="S1063" i="16" l="1"/>
  <c r="A1063" i="16"/>
  <c r="D1062" i="16"/>
  <c r="F1062" i="16"/>
  <c r="G1062" i="16"/>
  <c r="F1063" i="16" l="1"/>
  <c r="D1063" i="16"/>
  <c r="G1063" i="16"/>
  <c r="S1064" i="16"/>
  <c r="A1064" i="16"/>
  <c r="A1065" i="16" l="1"/>
  <c r="S1065" i="16"/>
  <c r="G1064" i="16"/>
  <c r="D1064" i="16"/>
  <c r="F1064" i="16"/>
  <c r="S1066" i="16" l="1"/>
  <c r="A1066" i="16"/>
  <c r="D1065" i="16"/>
  <c r="G1065" i="16"/>
  <c r="F1065" i="16"/>
  <c r="F1066" i="16" l="1"/>
  <c r="G1066" i="16"/>
  <c r="D1066" i="16"/>
  <c r="S1067" i="16"/>
  <c r="A1067" i="16"/>
  <c r="F1067" i="16" l="1"/>
  <c r="D1067" i="16"/>
  <c r="G1067" i="16"/>
  <c r="S1068" i="16"/>
  <c r="A1068" i="16"/>
  <c r="S1069" i="16" l="1"/>
  <c r="A1069" i="16"/>
  <c r="G1068" i="16"/>
  <c r="F1068" i="16"/>
  <c r="D1068" i="16"/>
  <c r="G1069" i="16" l="1"/>
  <c r="F1069" i="16"/>
  <c r="D1069" i="16"/>
  <c r="S1070" i="16"/>
  <c r="A1070" i="16"/>
  <c r="S1071" i="16" l="1"/>
  <c r="A1071" i="16"/>
  <c r="D1070" i="16"/>
  <c r="G1070" i="16"/>
  <c r="F1070" i="16"/>
  <c r="D1071" i="16" l="1"/>
  <c r="F1071" i="16"/>
  <c r="G1071" i="16"/>
  <c r="S1072" i="16"/>
  <c r="A1072" i="16"/>
  <c r="S1073" i="16" l="1"/>
  <c r="A1073" i="16"/>
  <c r="F1072" i="16"/>
  <c r="D1072" i="16"/>
  <c r="G1072" i="16"/>
  <c r="G1073" i="16" l="1"/>
  <c r="D1073" i="16"/>
  <c r="F1073" i="16"/>
  <c r="S1074" i="16"/>
  <c r="A1074" i="16"/>
  <c r="S1075" i="16" l="1"/>
  <c r="A1075" i="16"/>
  <c r="F1074" i="16"/>
  <c r="D1074" i="16"/>
  <c r="G1074" i="16"/>
  <c r="D1075" i="16" l="1"/>
  <c r="G1075" i="16"/>
  <c r="F1075" i="16"/>
  <c r="S1076" i="16"/>
  <c r="A1076" i="16"/>
  <c r="F1076" i="16" l="1"/>
  <c r="G1076" i="16"/>
  <c r="D1076" i="16"/>
  <c r="A1077" i="16"/>
  <c r="S1077" i="16"/>
  <c r="G1077" i="16" l="1"/>
  <c r="F1077" i="16"/>
  <c r="D1077" i="16"/>
  <c r="S1078" i="16"/>
  <c r="A1078" i="16"/>
  <c r="G1078" i="16" l="1"/>
  <c r="F1078" i="16"/>
  <c r="D1078" i="16"/>
  <c r="A1079" i="16"/>
  <c r="S1079" i="16"/>
  <c r="S1080" i="16" l="1"/>
  <c r="A1080" i="16"/>
  <c r="D1079" i="16"/>
  <c r="G1079" i="16"/>
  <c r="F1079" i="16"/>
  <c r="F1080" i="16" l="1"/>
  <c r="D1080" i="16"/>
  <c r="G1080" i="16"/>
  <c r="S1081" i="16"/>
  <c r="A1081" i="16"/>
  <c r="A1082" i="16" l="1"/>
  <c r="S1082" i="16"/>
  <c r="G1081" i="16"/>
  <c r="D1081" i="16"/>
  <c r="F1081" i="16"/>
  <c r="F1082" i="16" l="1"/>
  <c r="D1082" i="16"/>
  <c r="G1082" i="16"/>
  <c r="S1083" i="16"/>
  <c r="A1083" i="16"/>
  <c r="F1083" i="16" l="1"/>
  <c r="G1083" i="16"/>
  <c r="D1083" i="16"/>
  <c r="A1084" i="16"/>
  <c r="S1084" i="16"/>
  <c r="D1084" i="16" l="1"/>
  <c r="F1084" i="16"/>
  <c r="G1084" i="16"/>
  <c r="S1085" i="16"/>
  <c r="A1085" i="16"/>
  <c r="S1086" i="16" l="1"/>
  <c r="A1086" i="16"/>
  <c r="D1085" i="16"/>
  <c r="G1085" i="16"/>
  <c r="F1085" i="16"/>
  <c r="F1086" i="16" l="1"/>
  <c r="D1086" i="16"/>
  <c r="G1086" i="16"/>
  <c r="S1087" i="16"/>
  <c r="A1087" i="16"/>
  <c r="G1087" i="16" l="1"/>
  <c r="F1087" i="16"/>
  <c r="D1087" i="16"/>
  <c r="S1088" i="16"/>
  <c r="A1088" i="16"/>
  <c r="S1089" i="16" l="1"/>
  <c r="A1089" i="16"/>
  <c r="F1088" i="16"/>
  <c r="D1088" i="16"/>
  <c r="G1088" i="16"/>
  <c r="D1089" i="16" l="1"/>
  <c r="G1089" i="16"/>
  <c r="F1089" i="16"/>
  <c r="A1090" i="16"/>
  <c r="S1090" i="16"/>
  <c r="G1090" i="16" l="1"/>
  <c r="D1090" i="16"/>
  <c r="F1090" i="16"/>
  <c r="S1091" i="16"/>
  <c r="A1091" i="16"/>
  <c r="S1092" i="16" l="1"/>
  <c r="A1092" i="16"/>
  <c r="F1091" i="16"/>
  <c r="G1091" i="16"/>
  <c r="D1091" i="16"/>
  <c r="G1092" i="16" l="1"/>
  <c r="F1092" i="16"/>
  <c r="D1092" i="16"/>
  <c r="S1093" i="16"/>
  <c r="A1093" i="16"/>
  <c r="G1093" i="16" l="1"/>
  <c r="F1093" i="16"/>
  <c r="D1093" i="16"/>
  <c r="S1094" i="16"/>
  <c r="A1094" i="16"/>
  <c r="S1095" i="16" l="1"/>
  <c r="A1095" i="16"/>
  <c r="D1094" i="16"/>
  <c r="F1094" i="16"/>
  <c r="G1094" i="16"/>
  <c r="F1095" i="16" l="1"/>
  <c r="G1095" i="16"/>
  <c r="D1095" i="16"/>
  <c r="A1096" i="16"/>
  <c r="S1096" i="16"/>
  <c r="G1096" i="16" l="1"/>
  <c r="F1096" i="16"/>
  <c r="D1096" i="16"/>
  <c r="S1097" i="16"/>
  <c r="A1097" i="16"/>
  <c r="D1097" i="16" l="1"/>
  <c r="F1097" i="16"/>
  <c r="G1097" i="16"/>
  <c r="A1098" i="16"/>
  <c r="S1098" i="16"/>
  <c r="G1098" i="16" l="1"/>
  <c r="D1098" i="16"/>
  <c r="F1098" i="16"/>
  <c r="S1099" i="16"/>
  <c r="A1099" i="16"/>
  <c r="F1099" i="16" l="1"/>
  <c r="D1099" i="16"/>
  <c r="G1099" i="16"/>
  <c r="S1100" i="16"/>
  <c r="A1100" i="16"/>
  <c r="D1100" i="16" l="1"/>
  <c r="G1100" i="16"/>
  <c r="F1100" i="16"/>
  <c r="S1101" i="16"/>
  <c r="A1101" i="16"/>
  <c r="D1101" i="16" l="1"/>
  <c r="G1101" i="16"/>
  <c r="F1101" i="16"/>
  <c r="S1102" i="16"/>
  <c r="A1102" i="16"/>
  <c r="S1103" i="16" l="1"/>
  <c r="A1103" i="16"/>
  <c r="F1102" i="16"/>
  <c r="D1102" i="16"/>
  <c r="G1102" i="16"/>
  <c r="G1103" i="16" l="1"/>
  <c r="F1103" i="16"/>
  <c r="D1103" i="16"/>
  <c r="S1104" i="16"/>
  <c r="A1104" i="16"/>
  <c r="G1104" i="16" l="1"/>
  <c r="D1104" i="16"/>
  <c r="F1104" i="16"/>
  <c r="S1105" i="16"/>
  <c r="A1105" i="16"/>
  <c r="S1106" i="16" l="1"/>
  <c r="A1106" i="16"/>
  <c r="G1105" i="16"/>
  <c r="F1105" i="16"/>
  <c r="D1105" i="16"/>
  <c r="D1106" i="16" l="1"/>
  <c r="G1106" i="16"/>
  <c r="F1106" i="16"/>
  <c r="S1107" i="16"/>
  <c r="A1107" i="16"/>
  <c r="S1108" i="16" l="1"/>
  <c r="A1108" i="16"/>
  <c r="F1107" i="16"/>
  <c r="D1107" i="16"/>
  <c r="G1107" i="16"/>
  <c r="G1108" i="16" l="1"/>
  <c r="D1108" i="16"/>
  <c r="F1108" i="16"/>
  <c r="A1109" i="16"/>
  <c r="S1109" i="16"/>
  <c r="G1109" i="16" l="1"/>
  <c r="F1109" i="16"/>
  <c r="D1109" i="16"/>
  <c r="A1110" i="16"/>
  <c r="S1110" i="16"/>
  <c r="A1111" i="16" l="1"/>
  <c r="S1111" i="16"/>
  <c r="F1110" i="16"/>
  <c r="D1110" i="16"/>
  <c r="G1110" i="16"/>
  <c r="F1111" i="16" l="1"/>
  <c r="D1111" i="16"/>
  <c r="G1111" i="16"/>
  <c r="A1112" i="16"/>
  <c r="S1112" i="16"/>
  <c r="F1112" i="16" l="1"/>
  <c r="G1112" i="16"/>
  <c r="D1112" i="16"/>
  <c r="S1113" i="16"/>
  <c r="A1113" i="16"/>
  <c r="S1114" i="16" l="1"/>
  <c r="A1114" i="16"/>
  <c r="G1113" i="16"/>
  <c r="D1113" i="16"/>
  <c r="F1113" i="16"/>
  <c r="S1115" i="16" l="1"/>
  <c r="A1115" i="16"/>
  <c r="D1114" i="16"/>
  <c r="F1114" i="16"/>
  <c r="G1114" i="16"/>
  <c r="D1115" i="16" l="1"/>
  <c r="G1115" i="16"/>
  <c r="F1115" i="16"/>
  <c r="S1116" i="16"/>
  <c r="A1116" i="16"/>
  <c r="G1116" i="16" l="1"/>
  <c r="F1116" i="16"/>
  <c r="D1116" i="16"/>
  <c r="S1117" i="16"/>
  <c r="A1117" i="16"/>
  <c r="D1117" i="16" l="1"/>
  <c r="G1117" i="16"/>
  <c r="F1117" i="16"/>
  <c r="A1118" i="16"/>
  <c r="S1118" i="16"/>
  <c r="S1119" i="16" l="1"/>
  <c r="A1119" i="16"/>
  <c r="G1118" i="16"/>
  <c r="D1118" i="16"/>
  <c r="F1118" i="16"/>
  <c r="F1119" i="16" l="1"/>
  <c r="D1119" i="16"/>
  <c r="G1119" i="16"/>
  <c r="S1120" i="16"/>
  <c r="A1120" i="16"/>
  <c r="S1121" i="16" l="1"/>
  <c r="A1121" i="16"/>
  <c r="F1120" i="16"/>
  <c r="G1120" i="16"/>
  <c r="D1120" i="16"/>
  <c r="S1122" i="16" l="1"/>
  <c r="A1122" i="16"/>
  <c r="D1121" i="16"/>
  <c r="G1121" i="16"/>
  <c r="F1121" i="16"/>
  <c r="A1123" i="16" l="1"/>
  <c r="S1123" i="16"/>
  <c r="D1122" i="16"/>
  <c r="G1122" i="16"/>
  <c r="F1122" i="16"/>
  <c r="F1123" i="16" l="1"/>
  <c r="D1123" i="16"/>
  <c r="G1123" i="16"/>
  <c r="S1124" i="16"/>
  <c r="A1124" i="16"/>
  <c r="S1125" i="16" l="1"/>
  <c r="A1125" i="16"/>
  <c r="G1124" i="16"/>
  <c r="F1124" i="16"/>
  <c r="D1124" i="16"/>
  <c r="D1125" i="16" l="1"/>
  <c r="F1125" i="16"/>
  <c r="G1125" i="16"/>
  <c r="S1126" i="16"/>
  <c r="A1126" i="16"/>
  <c r="F1126" i="16" l="1"/>
  <c r="D1126" i="16"/>
  <c r="G1126" i="16"/>
  <c r="S1127" i="16"/>
  <c r="A1127" i="16"/>
  <c r="D1127" i="16" l="1"/>
  <c r="F1127" i="16"/>
  <c r="G1127" i="16"/>
  <c r="S1128" i="16"/>
  <c r="A1128" i="16"/>
  <c r="F1128" i="16" l="1"/>
  <c r="D1128" i="16"/>
  <c r="G1128" i="16"/>
  <c r="S1129" i="16"/>
  <c r="A1129" i="16"/>
  <c r="S1130" i="16" l="1"/>
  <c r="A1130" i="16"/>
  <c r="D1129" i="16"/>
  <c r="G1129" i="16"/>
  <c r="F1129" i="16"/>
  <c r="G1130" i="16" l="1"/>
  <c r="D1130" i="16"/>
  <c r="F1130" i="16"/>
  <c r="S1131" i="16"/>
  <c r="A1131" i="16"/>
  <c r="A1132" i="16" l="1"/>
  <c r="S1132" i="16"/>
  <c r="F1131" i="16"/>
  <c r="D1131" i="16"/>
  <c r="G1131" i="16"/>
  <c r="A1133" i="16" l="1"/>
  <c r="S1133" i="16"/>
  <c r="G1132" i="16"/>
  <c r="F1132" i="16"/>
  <c r="D1132" i="16"/>
  <c r="S1134" i="16" l="1"/>
  <c r="A1134" i="16"/>
  <c r="G1133" i="16"/>
  <c r="F1133" i="16"/>
  <c r="D1133" i="16"/>
  <c r="G1134" i="16" l="1"/>
  <c r="D1134" i="16"/>
  <c r="F1134" i="16"/>
  <c r="S1135" i="16"/>
  <c r="A1135" i="16"/>
  <c r="G1135" i="16" l="1"/>
  <c r="D1135" i="16"/>
  <c r="F1135" i="16"/>
  <c r="A1136" i="16"/>
  <c r="S1136" i="16"/>
  <c r="S1137" i="16" l="1"/>
  <c r="A1137" i="16"/>
  <c r="G1136" i="16"/>
  <c r="F1136" i="16"/>
  <c r="D1136" i="16"/>
  <c r="G1137" i="16" l="1"/>
  <c r="F1137" i="16"/>
  <c r="D1137" i="16"/>
  <c r="S1138" i="16"/>
  <c r="A1138" i="16"/>
  <c r="D1138" i="16" l="1"/>
  <c r="G1138" i="16"/>
  <c r="F1138" i="16"/>
  <c r="A1139" i="16"/>
  <c r="S1139" i="16"/>
  <c r="A1140" i="16" l="1"/>
  <c r="S1140" i="16"/>
  <c r="G1139" i="16"/>
  <c r="F1139" i="16"/>
  <c r="D1139" i="16"/>
  <c r="F1140" i="16" l="1"/>
  <c r="D1140" i="16"/>
  <c r="G1140" i="16"/>
  <c r="A1141" i="16"/>
  <c r="S1141" i="16"/>
  <c r="A1142" i="16" l="1"/>
  <c r="S1142" i="16"/>
  <c r="F1141" i="16"/>
  <c r="D1141" i="16"/>
  <c r="G1141" i="16"/>
  <c r="A1143" i="16" l="1"/>
  <c r="S1143" i="16"/>
  <c r="G1142" i="16"/>
  <c r="F1142" i="16"/>
  <c r="D1142" i="16"/>
  <c r="F1143" i="16" l="1"/>
  <c r="D1143" i="16"/>
  <c r="G1143" i="16"/>
  <c r="S1144" i="16"/>
  <c r="A1144" i="16"/>
  <c r="S1145" i="16" l="1"/>
  <c r="A1145" i="16"/>
  <c r="G1144" i="16"/>
  <c r="D1144" i="16"/>
  <c r="F1144" i="16"/>
  <c r="A1146" i="16" l="1"/>
  <c r="S1146" i="16"/>
  <c r="F1145" i="16"/>
  <c r="D1145" i="16"/>
  <c r="G1145" i="16"/>
  <c r="S1147" i="16" l="1"/>
  <c r="A1147" i="16"/>
  <c r="G1146" i="16"/>
  <c r="F1146" i="16"/>
  <c r="D1146" i="16"/>
  <c r="F1147" i="16" l="1"/>
  <c r="D1147" i="16"/>
  <c r="G1147" i="16"/>
  <c r="S1148" i="16"/>
  <c r="A1148" i="16"/>
  <c r="G1148" i="16" l="1"/>
  <c r="D1148" i="16"/>
  <c r="F1148" i="16"/>
  <c r="S1149" i="16"/>
  <c r="A1149" i="16"/>
  <c r="D1149" i="16" l="1"/>
  <c r="F1149" i="16"/>
  <c r="G1149" i="16"/>
  <c r="A1150" i="16"/>
  <c r="S1150" i="16"/>
  <c r="S1151" i="16" l="1"/>
  <c r="A1151" i="16"/>
  <c r="D1150" i="16"/>
  <c r="G1150" i="16"/>
  <c r="F1150" i="16"/>
  <c r="D1151" i="16" l="1"/>
  <c r="G1151" i="16"/>
  <c r="F1151" i="16"/>
  <c r="A1152" i="16"/>
  <c r="S1152" i="16"/>
  <c r="S1153" i="16" l="1"/>
  <c r="A1153" i="16"/>
  <c r="F1152" i="16"/>
  <c r="D1152" i="16"/>
  <c r="G1152" i="16"/>
  <c r="D1153" i="16" l="1"/>
  <c r="G1153" i="16"/>
  <c r="F1153" i="16"/>
  <c r="A1154" i="16"/>
  <c r="S1154" i="16"/>
  <c r="G1154" i="16" l="1"/>
  <c r="D1154" i="16"/>
  <c r="F1154" i="16"/>
  <c r="A1155" i="16"/>
  <c r="S1155" i="16"/>
  <c r="F1155" i="16" l="1"/>
  <c r="D1155" i="16"/>
  <c r="G1155" i="16"/>
  <c r="A1156" i="16"/>
  <c r="S1156" i="16"/>
  <c r="G1156" i="16" l="1"/>
  <c r="F1156" i="16"/>
  <c r="D1156" i="16"/>
  <c r="A1157" i="16"/>
  <c r="S1157" i="16"/>
  <c r="G1157" i="16" l="1"/>
  <c r="F1157" i="16"/>
  <c r="D1157" i="16"/>
  <c r="S1158" i="16"/>
  <c r="A1158" i="16"/>
  <c r="S1159" i="16" l="1"/>
  <c r="A1159" i="16"/>
  <c r="F1158" i="16"/>
  <c r="D1158" i="16"/>
  <c r="G1158" i="16"/>
  <c r="F1159" i="16" l="1"/>
  <c r="G1159" i="16"/>
  <c r="D1159" i="16"/>
  <c r="S1160" i="16"/>
  <c r="A1160" i="16"/>
  <c r="A1161" i="16" l="1"/>
  <c r="S1161" i="16"/>
  <c r="G1160" i="16"/>
  <c r="F1160" i="16"/>
  <c r="D1160" i="16"/>
  <c r="S1162" i="16" l="1"/>
  <c r="A1162" i="16"/>
  <c r="D1161" i="16"/>
  <c r="F1161" i="16"/>
  <c r="G1161" i="16"/>
  <c r="D1162" i="16" l="1"/>
  <c r="F1162" i="16"/>
  <c r="G1162" i="16"/>
  <c r="S1163" i="16"/>
  <c r="A1163" i="16"/>
  <c r="S1164" i="16" l="1"/>
  <c r="A1164" i="16"/>
  <c r="F1163" i="16"/>
  <c r="D1163" i="16"/>
  <c r="G1163" i="16"/>
  <c r="F1164" i="16" l="1"/>
  <c r="G1164" i="16"/>
  <c r="D1164" i="16"/>
  <c r="S1165" i="16"/>
  <c r="A1165" i="16"/>
  <c r="S1166" i="16" l="1"/>
  <c r="A1166" i="16"/>
  <c r="D1165" i="16"/>
  <c r="G1165" i="16"/>
  <c r="F1165" i="16"/>
  <c r="A1167" i="16" l="1"/>
  <c r="S1167" i="16"/>
  <c r="G1166" i="16"/>
  <c r="F1166" i="16"/>
  <c r="D1166" i="16"/>
  <c r="S1168" i="16" l="1"/>
  <c r="A1168" i="16"/>
  <c r="F1167" i="16"/>
  <c r="D1167" i="16"/>
  <c r="G1167" i="16"/>
  <c r="S1169" i="16" l="1"/>
  <c r="A1169" i="16"/>
  <c r="F1168" i="16"/>
  <c r="D1168" i="16"/>
  <c r="G1168" i="16"/>
  <c r="G1169" i="16" l="1"/>
  <c r="F1169" i="16"/>
  <c r="D1169" i="16"/>
  <c r="S1170" i="16"/>
  <c r="A1170" i="16"/>
  <c r="A1171" i="16" l="1"/>
  <c r="S1171" i="16"/>
  <c r="D1170" i="16"/>
  <c r="F1170" i="16"/>
  <c r="G1170" i="16"/>
  <c r="S1172" i="16" l="1"/>
  <c r="A1172" i="16"/>
  <c r="F1171" i="16"/>
  <c r="D1171" i="16"/>
  <c r="G1171" i="16"/>
  <c r="F1172" i="16" l="1"/>
  <c r="D1172" i="16"/>
  <c r="G1172" i="16"/>
  <c r="S1173" i="16"/>
  <c r="A1173" i="16"/>
  <c r="A1174" i="16" l="1"/>
  <c r="S1174" i="16"/>
  <c r="G1173" i="16"/>
  <c r="D1173" i="16"/>
  <c r="F1173" i="16"/>
  <c r="G1174" i="16" l="1"/>
  <c r="D1174" i="16"/>
  <c r="F1174" i="16"/>
  <c r="A1175" i="16"/>
  <c r="S1175" i="16"/>
  <c r="F1175" i="16" l="1"/>
  <c r="G1175" i="16"/>
  <c r="D1175" i="16"/>
  <c r="S1176" i="16"/>
  <c r="A1176" i="16"/>
  <c r="G1176" i="16" l="1"/>
  <c r="F1176" i="16"/>
  <c r="D1176" i="16"/>
  <c r="S1177" i="16"/>
  <c r="A1177" i="16"/>
  <c r="F1177" i="16" l="1"/>
  <c r="D1177" i="16"/>
  <c r="G1177" i="16"/>
  <c r="S1178" i="16"/>
  <c r="A1178" i="16"/>
  <c r="S1179" i="16" l="1"/>
  <c r="A1179" i="16"/>
  <c r="D1178" i="16"/>
  <c r="G1178" i="16"/>
  <c r="F1178" i="16"/>
  <c r="D1179" i="16" l="1"/>
  <c r="G1179" i="16"/>
  <c r="F1179" i="16"/>
  <c r="S1180" i="16"/>
  <c r="A1180" i="16"/>
  <c r="S1181" i="16" l="1"/>
  <c r="A1181" i="16"/>
  <c r="G1180" i="16"/>
  <c r="F1180" i="16"/>
  <c r="D1180" i="16"/>
  <c r="S1182" i="16" l="1"/>
  <c r="A1182" i="16"/>
  <c r="F1181" i="16"/>
  <c r="G1181" i="16"/>
  <c r="D1181" i="16"/>
  <c r="D1182" i="16" l="1"/>
  <c r="G1182" i="16"/>
  <c r="F1182" i="16"/>
  <c r="S1183" i="16"/>
  <c r="A1183" i="16"/>
  <c r="S1184" i="16" l="1"/>
  <c r="A1184" i="16"/>
  <c r="F1183" i="16"/>
  <c r="D1183" i="16"/>
  <c r="G1183" i="16"/>
  <c r="F1184" i="16" l="1"/>
  <c r="G1184" i="16"/>
  <c r="D1184" i="16"/>
  <c r="S1185" i="16"/>
  <c r="A1185" i="16"/>
  <c r="S1186" i="16" l="1"/>
  <c r="A1186" i="16"/>
  <c r="G1185" i="16"/>
  <c r="D1185" i="16"/>
  <c r="F1185" i="16"/>
  <c r="D1186" i="16" l="1"/>
  <c r="G1186" i="16"/>
  <c r="F1186" i="16"/>
  <c r="S1187" i="16"/>
  <c r="A1187" i="16"/>
  <c r="S1188" i="16" l="1"/>
  <c r="A1188" i="16"/>
  <c r="D1187" i="16"/>
  <c r="F1187" i="16"/>
  <c r="G1187" i="16"/>
  <c r="D1188" i="16" l="1"/>
  <c r="G1188" i="16"/>
  <c r="F1188" i="16"/>
  <c r="S1189" i="16"/>
  <c r="A1189" i="16"/>
  <c r="G1189" i="16" l="1"/>
  <c r="D1189" i="16"/>
  <c r="F1189" i="16"/>
  <c r="A1190" i="16"/>
  <c r="S1190" i="16"/>
  <c r="S1191" i="16" l="1"/>
  <c r="A1191" i="16"/>
  <c r="D1190" i="16"/>
  <c r="G1190" i="16"/>
  <c r="F1190" i="16"/>
  <c r="D1191" i="16" l="1"/>
  <c r="G1191" i="16"/>
  <c r="F1191" i="16"/>
  <c r="S1192" i="16"/>
  <c r="A1192" i="16"/>
  <c r="G1192" i="16" l="1"/>
  <c r="D1192" i="16"/>
  <c r="F1192" i="16"/>
  <c r="A1193" i="16"/>
  <c r="S1193" i="16"/>
  <c r="D1193" i="16" l="1"/>
  <c r="F1193" i="16"/>
  <c r="G1193" i="16"/>
  <c r="S1194" i="16"/>
  <c r="A1194" i="16"/>
  <c r="S1195" i="16" l="1"/>
  <c r="A1195" i="16"/>
  <c r="F1194" i="16"/>
  <c r="G1194" i="16"/>
  <c r="D1194" i="16"/>
  <c r="F1195" i="16" l="1"/>
  <c r="D1195" i="16"/>
  <c r="G1195" i="16"/>
  <c r="S1196" i="16"/>
  <c r="A1196" i="16"/>
  <c r="F1196" i="16" l="1"/>
  <c r="G1196" i="16"/>
  <c r="D1196" i="16"/>
  <c r="S1197" i="16"/>
  <c r="A1197" i="16"/>
  <c r="S1198" i="16" l="1"/>
  <c r="A1198" i="16"/>
  <c r="D1197" i="16"/>
  <c r="F1197" i="16"/>
  <c r="G1197" i="16"/>
  <c r="A1199" i="16" l="1"/>
  <c r="S1199" i="16"/>
  <c r="D1198" i="16"/>
  <c r="F1198" i="16"/>
  <c r="G1198" i="16"/>
  <c r="S1200" i="16" l="1"/>
  <c r="A1200" i="16"/>
  <c r="F1199" i="16"/>
  <c r="D1199" i="16"/>
  <c r="G1199" i="16"/>
  <c r="G1200" i="16" l="1"/>
  <c r="F1200" i="16"/>
  <c r="D1200" i="16"/>
  <c r="S1201" i="16"/>
  <c r="A1201" i="16"/>
  <c r="G1201" i="16" l="1"/>
  <c r="F1201" i="16"/>
  <c r="D1201" i="16"/>
  <c r="S1202" i="16"/>
  <c r="A1202" i="16"/>
  <c r="D1202" i="16" l="1"/>
  <c r="F1202" i="16"/>
  <c r="G1202" i="16"/>
  <c r="A1203" i="16"/>
  <c r="S1203" i="16"/>
  <c r="F1203" i="16" l="1"/>
  <c r="D1203" i="16"/>
  <c r="G1203" i="16"/>
  <c r="S1204" i="16"/>
  <c r="A1204" i="16"/>
  <c r="F1204" i="16" l="1"/>
  <c r="D1204" i="16"/>
  <c r="G1204" i="16"/>
  <c r="S1205" i="16"/>
  <c r="A1205" i="16"/>
  <c r="S1206" i="16" l="1"/>
  <c r="A1206" i="16"/>
  <c r="G1205" i="16"/>
  <c r="F1205" i="16"/>
  <c r="D1205" i="16"/>
  <c r="D1206" i="16" l="1"/>
  <c r="G1206" i="16"/>
  <c r="F1206" i="16"/>
  <c r="S1207" i="16"/>
  <c r="A1207" i="16"/>
  <c r="A1208" i="16" l="1"/>
  <c r="S1208" i="16"/>
  <c r="F1207" i="16"/>
  <c r="G1207" i="16"/>
  <c r="D1207" i="16"/>
  <c r="F1208" i="16" l="1"/>
  <c r="G1208" i="16"/>
  <c r="D1208" i="16"/>
  <c r="S1209" i="16"/>
  <c r="A1209" i="16"/>
  <c r="G1209" i="16" l="1"/>
  <c r="F1209" i="16"/>
  <c r="D1209" i="16"/>
  <c r="A1210" i="16"/>
  <c r="S1210" i="16"/>
  <c r="D1210" i="16" l="1"/>
  <c r="G1210" i="16"/>
  <c r="F1210" i="16"/>
  <c r="S1211" i="16"/>
  <c r="A1211" i="16"/>
  <c r="S1212" i="16" l="1"/>
  <c r="A1212" i="16"/>
  <c r="F1211" i="16"/>
  <c r="G1211" i="16"/>
  <c r="D1211" i="16"/>
  <c r="F1212" i="16" l="1"/>
  <c r="G1212" i="16"/>
  <c r="D1212" i="16"/>
  <c r="S1213" i="16"/>
  <c r="A1213" i="16"/>
  <c r="D1213" i="16" l="1"/>
  <c r="G1213" i="16"/>
  <c r="F1213" i="16"/>
  <c r="S1214" i="16"/>
  <c r="A1214" i="16"/>
  <c r="S1215" i="16" l="1"/>
  <c r="A1215" i="16"/>
  <c r="D1214" i="16"/>
  <c r="G1214" i="16"/>
  <c r="F1214" i="16"/>
  <c r="F1215" i="16" l="1"/>
  <c r="G1215" i="16"/>
  <c r="D1215" i="16"/>
  <c r="S1216" i="16"/>
  <c r="A1216" i="16"/>
  <c r="D1216" i="16" l="1"/>
  <c r="G1216" i="16"/>
  <c r="F1216" i="16"/>
  <c r="S1217" i="16"/>
  <c r="A1217" i="16"/>
  <c r="S1218" i="16" l="1"/>
  <c r="A1218" i="16"/>
  <c r="G1217" i="16"/>
  <c r="F1217" i="16"/>
  <c r="D1217" i="16"/>
  <c r="D1218" i="16" l="1"/>
  <c r="G1218" i="16"/>
  <c r="F1218" i="16"/>
  <c r="S1219" i="16"/>
  <c r="A1219" i="16"/>
  <c r="S1220" i="16" l="1"/>
  <c r="A1220" i="16"/>
  <c r="F1219" i="16"/>
  <c r="D1219" i="16"/>
  <c r="G1219" i="16"/>
  <c r="D1220" i="16" l="1"/>
  <c r="G1220" i="16"/>
  <c r="F1220" i="16"/>
  <c r="S1221" i="16"/>
  <c r="A1221" i="16"/>
  <c r="S1222" i="16" l="1"/>
  <c r="A1222" i="16"/>
  <c r="D1221" i="16"/>
  <c r="G1221" i="16"/>
  <c r="F1221" i="16"/>
  <c r="D1222" i="16" l="1"/>
  <c r="F1222" i="16"/>
  <c r="G1222" i="16"/>
  <c r="S1223" i="16"/>
  <c r="A1223" i="16"/>
  <c r="D1223" i="16" l="1"/>
  <c r="G1223" i="16"/>
  <c r="F1223" i="16"/>
  <c r="S1224" i="16"/>
  <c r="A1224" i="16"/>
  <c r="F1224" i="16" l="1"/>
  <c r="G1224" i="16"/>
  <c r="D1224" i="16"/>
  <c r="S1225" i="16"/>
  <c r="A1225" i="16"/>
  <c r="S1226" i="16" l="1"/>
  <c r="A1226" i="16"/>
  <c r="F1225" i="16"/>
  <c r="D1225" i="16"/>
  <c r="G1225" i="16"/>
  <c r="A1227" i="16" l="1"/>
  <c r="S1227" i="16"/>
  <c r="D1226" i="16"/>
  <c r="F1226" i="16"/>
  <c r="G1226" i="16"/>
  <c r="F1227" i="16" l="1"/>
  <c r="D1227" i="16"/>
  <c r="G1227" i="16"/>
  <c r="A1228" i="16"/>
  <c r="S1228" i="16"/>
  <c r="A1229" i="16" l="1"/>
  <c r="S1229" i="16"/>
  <c r="G1228" i="16"/>
  <c r="F1228" i="16"/>
  <c r="D1228" i="16"/>
  <c r="A1230" i="16" l="1"/>
  <c r="S1230" i="16"/>
  <c r="D1229" i="16"/>
  <c r="F1229" i="16"/>
  <c r="G1229" i="16"/>
  <c r="S1231" i="16" l="1"/>
  <c r="A1231" i="16"/>
  <c r="G1230" i="16"/>
  <c r="D1230" i="16"/>
  <c r="F1230" i="16"/>
  <c r="D1231" i="16" l="1"/>
  <c r="G1231" i="16"/>
  <c r="F1231" i="16"/>
  <c r="S1232" i="16"/>
  <c r="A1232" i="16"/>
  <c r="A1233" i="16" l="1"/>
  <c r="S1233" i="16"/>
  <c r="D1232" i="16"/>
  <c r="F1232" i="16"/>
  <c r="G1232" i="16"/>
  <c r="S1234" i="16" l="1"/>
  <c r="A1234" i="16"/>
  <c r="G1233" i="16"/>
  <c r="F1233" i="16"/>
  <c r="D1233" i="16"/>
  <c r="D1234" i="16" l="1"/>
  <c r="G1234" i="16"/>
  <c r="F1234" i="16"/>
  <c r="S1235" i="16"/>
  <c r="A1235" i="16"/>
  <c r="S1236" i="16" l="1"/>
  <c r="A1236" i="16"/>
  <c r="F1235" i="16"/>
  <c r="G1235" i="16"/>
  <c r="D1235" i="16"/>
  <c r="F1236" i="16" l="1"/>
  <c r="D1236" i="16"/>
  <c r="G1236" i="16"/>
  <c r="A1237" i="16"/>
  <c r="S1237" i="16"/>
  <c r="S1238" i="16" l="1"/>
  <c r="A1238" i="16"/>
  <c r="G1237" i="16"/>
  <c r="D1237" i="16"/>
  <c r="F1237" i="16"/>
  <c r="D1238" i="16" l="1"/>
  <c r="F1238" i="16"/>
  <c r="G1238" i="16"/>
  <c r="S1239" i="16"/>
  <c r="A1239" i="16"/>
  <c r="S1240" i="16" l="1"/>
  <c r="A1240" i="16"/>
  <c r="F1239" i="16"/>
  <c r="D1239" i="16"/>
  <c r="G1239" i="16"/>
  <c r="S1241" i="16" l="1"/>
  <c r="A1241" i="16"/>
  <c r="G1240" i="16"/>
  <c r="D1240" i="16"/>
  <c r="F1240" i="16"/>
  <c r="G1241" i="16" l="1"/>
  <c r="D1241" i="16"/>
  <c r="F1241" i="16"/>
  <c r="S1242" i="16"/>
  <c r="A1242" i="16"/>
  <c r="S1243" i="16" l="1"/>
  <c r="A1243" i="16"/>
  <c r="D1242" i="16"/>
  <c r="G1242" i="16"/>
  <c r="F1242" i="16"/>
  <c r="D1243" i="16" l="1"/>
  <c r="G1243" i="16"/>
  <c r="F1243" i="16"/>
  <c r="S1244" i="16"/>
  <c r="A1244" i="16"/>
  <c r="S1245" i="16" l="1"/>
  <c r="A1245" i="16"/>
  <c r="F1244" i="16"/>
  <c r="D1244" i="16"/>
  <c r="G1244" i="16"/>
  <c r="F1245" i="16" l="1"/>
  <c r="G1245" i="16"/>
  <c r="D1245" i="16"/>
  <c r="S1246" i="16"/>
  <c r="A1246" i="16"/>
  <c r="D1246" i="16" l="1"/>
  <c r="G1246" i="16"/>
  <c r="F1246" i="16"/>
  <c r="S1247" i="16"/>
  <c r="A1247" i="16"/>
  <c r="G1247" i="16" l="1"/>
  <c r="D1247" i="16"/>
  <c r="F1247" i="16"/>
  <c r="S1248" i="16"/>
  <c r="A1248" i="16"/>
  <c r="G1248" i="16" l="1"/>
  <c r="F1248" i="16"/>
  <c r="D1248" i="16"/>
  <c r="S1249" i="16"/>
  <c r="A1249" i="16"/>
  <c r="G1249" i="16" l="1"/>
  <c r="F1249" i="16"/>
  <c r="D1249" i="16"/>
  <c r="S1250" i="16"/>
  <c r="A1250" i="16"/>
  <c r="D1250" i="16" l="1"/>
  <c r="G1250" i="16"/>
  <c r="F1250" i="16"/>
  <c r="S1251" i="16"/>
  <c r="A1251" i="16"/>
  <c r="S1252" i="16" l="1"/>
  <c r="A1252" i="16"/>
  <c r="F1251" i="16"/>
  <c r="D1251" i="16"/>
  <c r="G1251" i="16"/>
  <c r="F1252" i="16" l="1"/>
  <c r="G1252" i="16"/>
  <c r="D1252" i="16"/>
  <c r="S1253" i="16"/>
  <c r="A1253" i="16"/>
  <c r="G1253" i="16" l="1"/>
  <c r="F1253" i="16"/>
  <c r="D1253" i="16"/>
  <c r="A1254" i="16"/>
  <c r="S1254" i="16"/>
  <c r="D1254" i="16" l="1"/>
  <c r="F1254" i="16"/>
  <c r="G1254" i="16"/>
  <c r="A1255" i="16"/>
  <c r="S1255" i="16"/>
  <c r="S1256" i="16" l="1"/>
  <c r="A1256" i="16"/>
  <c r="F1255" i="16"/>
  <c r="D1255" i="16"/>
  <c r="G1255" i="16"/>
  <c r="D1256" i="16" l="1"/>
  <c r="G1256" i="16"/>
  <c r="F1256" i="16"/>
  <c r="S1257" i="16"/>
  <c r="A1257" i="16"/>
  <c r="D1257" i="16" l="1"/>
  <c r="G1257" i="16"/>
  <c r="F1257" i="16"/>
  <c r="A1258" i="16"/>
  <c r="S1258" i="16"/>
  <c r="D1258" i="16" l="1"/>
  <c r="G1258" i="16"/>
  <c r="F1258" i="16"/>
  <c r="S1259" i="16"/>
  <c r="A1259" i="16"/>
  <c r="F1259" i="16" l="1"/>
  <c r="G1259" i="16"/>
  <c r="D1259" i="16"/>
  <c r="S1260" i="16"/>
  <c r="A1260" i="16"/>
  <c r="S1261" i="16" l="1"/>
  <c r="A1261" i="16"/>
  <c r="G1260" i="16"/>
  <c r="F1260" i="16"/>
  <c r="D1260" i="16"/>
  <c r="G1261" i="16" l="1"/>
  <c r="D1261" i="16"/>
  <c r="F1261" i="16"/>
  <c r="S1262" i="16"/>
  <c r="A1262" i="16"/>
  <c r="A1263" i="16" l="1"/>
  <c r="S1263" i="16"/>
  <c r="D1262" i="16"/>
  <c r="F1262" i="16"/>
  <c r="G1262" i="16"/>
  <c r="G1263" i="16" l="1"/>
  <c r="F1263" i="16"/>
  <c r="D1263" i="16"/>
  <c r="S1264" i="16"/>
  <c r="A1264" i="16"/>
  <c r="F1264" i="16" l="1"/>
  <c r="G1264" i="16"/>
  <c r="D1264" i="16"/>
  <c r="S1265" i="16"/>
  <c r="A1265" i="16"/>
  <c r="F1265" i="16" l="1"/>
  <c r="D1265" i="16"/>
  <c r="G1265" i="16"/>
  <c r="S1266" i="16"/>
  <c r="A1266" i="16"/>
  <c r="D1266" i="16" l="1"/>
  <c r="F1266" i="16"/>
  <c r="G1266" i="16"/>
  <c r="S1267" i="16"/>
  <c r="A1267" i="16"/>
  <c r="F1267" i="16" l="1"/>
  <c r="D1267" i="16"/>
  <c r="G1267" i="16"/>
  <c r="S1268" i="16"/>
  <c r="A1268" i="16"/>
  <c r="S1269" i="16" l="1"/>
  <c r="A1269" i="16"/>
  <c r="G1268" i="16"/>
  <c r="F1268" i="16"/>
  <c r="D1268" i="16"/>
  <c r="F1269" i="16" l="1"/>
  <c r="D1269" i="16"/>
  <c r="G1269" i="16"/>
  <c r="A1270" i="16"/>
  <c r="S1270" i="16"/>
  <c r="G1270" i="16" l="1"/>
  <c r="D1270" i="16"/>
  <c r="F1270" i="16"/>
  <c r="S1271" i="16"/>
  <c r="A1271" i="16"/>
  <c r="S1272" i="16" l="1"/>
  <c r="A1272" i="16"/>
  <c r="F1271" i="16"/>
  <c r="G1271" i="16"/>
  <c r="D1271" i="16"/>
  <c r="D1272" i="16" l="1"/>
  <c r="F1272" i="16"/>
  <c r="G1272" i="16"/>
  <c r="S1273" i="16"/>
  <c r="A1273" i="16"/>
  <c r="S1274" i="16" l="1"/>
  <c r="A1274" i="16"/>
  <c r="D1273" i="16"/>
  <c r="G1273" i="16"/>
  <c r="F1273" i="16"/>
  <c r="D1274" i="16" l="1"/>
  <c r="F1274" i="16"/>
  <c r="G1274" i="16"/>
  <c r="A1275" i="16"/>
  <c r="S1275" i="16"/>
  <c r="G1275" i="16" l="1"/>
  <c r="F1275" i="16"/>
  <c r="D1275" i="16"/>
  <c r="S1276" i="16"/>
  <c r="A1276" i="16"/>
  <c r="G1276" i="16" l="1"/>
  <c r="F1276" i="16"/>
  <c r="D1276" i="16"/>
  <c r="S1277" i="16"/>
  <c r="A1277" i="16"/>
  <c r="D1277" i="16" l="1"/>
  <c r="G1277" i="16"/>
  <c r="F1277" i="16"/>
  <c r="A1278" i="16"/>
  <c r="S1278" i="16"/>
  <c r="S1279" i="16" l="1"/>
  <c r="A1279" i="16"/>
  <c r="D1278" i="16"/>
  <c r="G1278" i="16"/>
  <c r="F1278" i="16"/>
  <c r="F1279" i="16" l="1"/>
  <c r="G1279" i="16"/>
  <c r="D1279" i="16"/>
  <c r="S1280" i="16"/>
  <c r="A1280" i="16"/>
  <c r="A1281" i="16" l="1"/>
  <c r="S1281" i="16"/>
  <c r="D1280" i="16"/>
  <c r="F1280" i="16"/>
  <c r="G1280" i="16"/>
  <c r="S1282" i="16" l="1"/>
  <c r="A1282" i="16"/>
  <c r="G1281" i="16"/>
  <c r="D1281" i="16"/>
  <c r="F1281" i="16"/>
  <c r="F1282" i="16" l="1"/>
  <c r="G1282" i="16"/>
  <c r="D1282" i="16"/>
  <c r="A1283" i="16"/>
  <c r="S1283" i="16"/>
  <c r="G1283" i="16" l="1"/>
  <c r="F1283" i="16"/>
  <c r="D1283" i="16"/>
  <c r="S1284" i="16"/>
  <c r="A1284" i="16"/>
  <c r="G1284" i="16" l="1"/>
  <c r="F1284" i="16"/>
  <c r="D1284" i="16"/>
  <c r="S1285" i="16"/>
  <c r="A1285" i="16"/>
  <c r="S1286" i="16" l="1"/>
  <c r="A1286" i="16"/>
  <c r="G1285" i="16"/>
  <c r="F1285" i="16"/>
  <c r="D1285" i="16"/>
  <c r="D1286" i="16" l="1"/>
  <c r="G1286" i="16"/>
  <c r="F1286" i="16"/>
  <c r="S1287" i="16"/>
  <c r="A1287" i="16"/>
  <c r="D1287" i="16" l="1"/>
  <c r="F1287" i="16"/>
  <c r="G1287" i="16"/>
  <c r="A1288" i="16"/>
  <c r="S1288" i="16"/>
  <c r="D1288" i="16" l="1"/>
  <c r="G1288" i="16"/>
  <c r="F1288" i="16"/>
  <c r="S1289" i="16"/>
  <c r="A1289" i="16"/>
  <c r="D1289" i="16" l="1"/>
  <c r="F1289" i="16"/>
  <c r="G1289" i="16"/>
  <c r="S1290" i="16"/>
  <c r="A1290" i="16"/>
  <c r="S1291" i="16" l="1"/>
  <c r="A1291" i="16"/>
  <c r="D1290" i="16"/>
  <c r="G1290" i="16"/>
  <c r="F1290" i="16"/>
  <c r="G1291" i="16" l="1"/>
  <c r="F1291" i="16"/>
  <c r="D1291" i="16"/>
  <c r="S1292" i="16"/>
  <c r="A1292" i="16"/>
  <c r="A1293" i="16" l="1"/>
  <c r="S1293" i="16"/>
  <c r="G1292" i="16"/>
  <c r="F1292" i="16"/>
  <c r="D1292" i="16"/>
  <c r="G1293" i="16" l="1"/>
  <c r="F1293" i="16"/>
  <c r="D1293" i="16"/>
  <c r="S1294" i="16"/>
  <c r="A1294" i="16"/>
  <c r="D1294" i="16" l="1"/>
  <c r="F1294" i="16"/>
  <c r="G1294" i="16"/>
  <c r="S1295" i="16"/>
  <c r="A1295" i="16"/>
  <c r="D1295" i="16" l="1"/>
  <c r="G1295" i="16"/>
  <c r="F1295" i="16"/>
  <c r="S1296" i="16"/>
  <c r="A1296" i="16"/>
  <c r="G1296" i="16" l="1"/>
  <c r="F1296" i="16"/>
  <c r="D1296" i="16"/>
  <c r="S1297" i="16"/>
  <c r="A1297" i="16"/>
  <c r="S1298" i="16" l="1"/>
  <c r="A1298" i="16"/>
  <c r="G1297" i="16"/>
  <c r="D1297" i="16"/>
  <c r="F1297" i="16"/>
  <c r="F1298" i="16" l="1"/>
  <c r="D1298" i="16"/>
  <c r="G1298" i="16"/>
  <c r="A1299" i="16"/>
  <c r="S1299" i="16"/>
  <c r="S1300" i="16" l="1"/>
  <c r="A1300" i="16"/>
  <c r="F1299" i="16"/>
  <c r="D1299" i="16"/>
  <c r="G1299" i="16"/>
  <c r="S1301" i="16" l="1"/>
  <c r="A1301" i="16"/>
  <c r="G1300" i="16"/>
  <c r="F1300" i="16"/>
  <c r="D1300" i="16"/>
  <c r="D1301" i="16" l="1"/>
  <c r="G1301" i="16"/>
  <c r="F1301" i="16"/>
  <c r="S1302" i="16"/>
  <c r="A1302" i="16"/>
  <c r="S1303" i="16" l="1"/>
  <c r="A1303" i="16"/>
  <c r="D1302" i="16"/>
  <c r="F1302" i="16"/>
  <c r="G1302" i="16"/>
  <c r="G1303" i="16" l="1"/>
  <c r="D1303" i="16"/>
  <c r="F1303" i="16"/>
  <c r="S1304" i="16"/>
  <c r="A1304" i="16"/>
  <c r="G1304" i="16" l="1"/>
  <c r="D1304" i="16"/>
  <c r="F1304" i="16"/>
  <c r="S1305" i="16"/>
  <c r="A1305" i="16"/>
  <c r="D1305" i="16" l="1"/>
  <c r="G1305" i="16"/>
  <c r="F1305" i="16"/>
  <c r="S1306" i="16"/>
  <c r="A1306" i="16"/>
  <c r="S1307" i="16" l="1"/>
  <c r="A1307" i="16"/>
  <c r="D1306" i="16"/>
  <c r="G1306" i="16"/>
  <c r="F1306" i="16"/>
  <c r="D1307" i="16" l="1"/>
  <c r="F1307" i="16"/>
  <c r="G1307" i="16"/>
  <c r="S1308" i="16"/>
  <c r="A1308" i="16"/>
  <c r="D1308" i="16" l="1"/>
  <c r="G1308" i="16"/>
  <c r="F1308" i="16"/>
  <c r="S1309" i="16"/>
  <c r="A1309" i="16"/>
  <c r="G1309" i="16" l="1"/>
  <c r="D1309" i="16"/>
  <c r="F1309" i="16"/>
  <c r="A1310" i="16"/>
  <c r="S1310" i="16"/>
  <c r="S1311" i="16" l="1"/>
  <c r="A1311" i="16"/>
  <c r="G1310" i="16"/>
  <c r="D1310" i="16"/>
  <c r="F1310" i="16"/>
  <c r="D1311" i="16" l="1"/>
  <c r="F1311" i="16"/>
  <c r="G1311" i="16"/>
  <c r="S1312" i="16"/>
  <c r="A1312" i="16"/>
  <c r="G1312" i="16" l="1"/>
  <c r="F1312" i="16"/>
  <c r="D1312" i="16"/>
  <c r="S1313" i="16"/>
  <c r="A1313" i="16"/>
  <c r="D1313" i="16" l="1"/>
  <c r="G1313" i="16"/>
  <c r="F1313" i="16"/>
  <c r="A1314" i="16"/>
  <c r="S1314" i="16"/>
  <c r="G1314" i="16" l="1"/>
  <c r="D1314" i="16"/>
  <c r="F1314" i="16"/>
  <c r="A1315" i="16"/>
  <c r="S1315" i="16"/>
  <c r="G1315" i="16" l="1"/>
  <c r="F1315" i="16"/>
  <c r="D1315" i="16"/>
  <c r="S1316" i="16"/>
  <c r="A1316" i="16"/>
  <c r="S1317" i="16" l="1"/>
  <c r="A1317" i="16"/>
  <c r="G1316" i="16"/>
  <c r="D1316" i="16"/>
  <c r="F1316" i="16"/>
  <c r="D1317" i="16" l="1"/>
  <c r="G1317" i="16"/>
  <c r="F1317" i="16"/>
  <c r="S1318" i="16"/>
  <c r="A1318" i="16"/>
  <c r="S1319" i="16" l="1"/>
  <c r="A1319" i="16"/>
  <c r="D1318" i="16"/>
  <c r="F1318" i="16"/>
  <c r="G1318" i="16"/>
  <c r="S1320" i="16" l="1"/>
  <c r="A1320" i="16"/>
  <c r="F1319" i="16"/>
  <c r="D1319" i="16"/>
  <c r="G1319" i="16"/>
  <c r="S1321" i="16" l="1"/>
  <c r="A1321" i="16"/>
  <c r="G1320" i="16"/>
  <c r="F1320" i="16"/>
  <c r="D1320" i="16"/>
  <c r="F1321" i="16" l="1"/>
  <c r="D1321" i="16"/>
  <c r="G1321" i="16"/>
  <c r="S1322" i="16"/>
  <c r="A1322" i="16"/>
  <c r="S1323" i="16" l="1"/>
  <c r="A1323" i="16"/>
  <c r="G1322" i="16"/>
  <c r="D1322" i="16"/>
  <c r="F1322" i="16"/>
  <c r="S1324" i="16" l="1"/>
  <c r="A1324" i="16"/>
  <c r="F1323" i="16"/>
  <c r="D1323" i="16"/>
  <c r="G1323" i="16"/>
  <c r="A1325" i="16" l="1"/>
  <c r="S1325" i="16"/>
  <c r="G1324" i="16"/>
  <c r="D1324" i="16"/>
  <c r="F1324" i="16"/>
  <c r="S1326" i="16" l="1"/>
  <c r="A1326" i="16"/>
  <c r="D1325" i="16"/>
  <c r="G1325" i="16"/>
  <c r="F1325" i="16"/>
  <c r="D1326" i="16" l="1"/>
  <c r="F1326" i="16"/>
  <c r="G1326" i="16"/>
  <c r="S1327" i="16"/>
  <c r="A1327" i="16"/>
  <c r="D1327" i="16" l="1"/>
  <c r="G1327" i="16"/>
  <c r="F1327" i="16"/>
  <c r="S1328" i="16"/>
  <c r="A1328" i="16"/>
  <c r="S1329" i="16" l="1"/>
  <c r="A1329" i="16"/>
  <c r="F1328" i="16"/>
  <c r="D1328" i="16"/>
  <c r="G1328" i="16"/>
  <c r="G1329" i="16" l="1"/>
  <c r="D1329" i="16"/>
  <c r="F1329" i="16"/>
  <c r="S1330" i="16"/>
  <c r="A1330" i="16"/>
  <c r="G1330" i="16" l="1"/>
  <c r="D1330" i="16"/>
  <c r="F1330" i="16"/>
  <c r="A1331" i="16"/>
  <c r="S1331" i="16"/>
  <c r="F1331" i="16" l="1"/>
  <c r="D1331" i="16"/>
  <c r="G1331" i="16"/>
  <c r="A1332" i="16"/>
  <c r="S1332" i="16"/>
  <c r="A1333" i="16" l="1"/>
  <c r="S1333" i="16"/>
  <c r="F1332" i="16"/>
  <c r="D1332" i="16"/>
  <c r="G1332" i="16"/>
  <c r="S1334" i="16" l="1"/>
  <c r="A1334" i="16"/>
  <c r="G1333" i="16"/>
  <c r="F1333" i="16"/>
  <c r="D1333" i="16"/>
  <c r="S1335" i="16" l="1"/>
  <c r="A1335" i="16"/>
  <c r="D1334" i="16"/>
  <c r="G1334" i="16"/>
  <c r="F1334" i="16"/>
  <c r="D1335" i="16" l="1"/>
  <c r="G1335" i="16"/>
  <c r="F1335" i="16"/>
  <c r="A1336" i="16"/>
  <c r="S1336" i="16"/>
  <c r="S1337" i="16" l="1"/>
  <c r="A1337" i="16"/>
  <c r="D1336" i="16"/>
  <c r="G1336" i="16"/>
  <c r="F1336" i="16"/>
  <c r="G1337" i="16" l="1"/>
  <c r="D1337" i="16"/>
  <c r="F1337" i="16"/>
  <c r="S1338" i="16"/>
  <c r="A1338" i="16"/>
  <c r="G1338" i="16" l="1"/>
  <c r="F1338" i="16"/>
  <c r="D1338" i="16"/>
  <c r="A1339" i="16"/>
  <c r="S1339" i="16"/>
  <c r="S1340" i="16" l="1"/>
  <c r="A1340" i="16"/>
  <c r="D1339" i="16"/>
  <c r="G1339" i="16"/>
  <c r="F1339" i="16"/>
  <c r="G1340" i="16" l="1"/>
  <c r="D1340" i="16"/>
  <c r="F1340" i="16"/>
  <c r="S1341" i="16"/>
  <c r="A1341" i="16"/>
  <c r="D1341" i="16" l="1"/>
  <c r="G1341" i="16"/>
  <c r="F1341" i="16"/>
  <c r="S1342" i="16"/>
  <c r="A1342" i="16"/>
  <c r="F1342" i="16" l="1"/>
  <c r="D1342" i="16"/>
  <c r="G1342" i="16"/>
  <c r="A1343" i="16"/>
  <c r="S1343" i="16"/>
  <c r="S1344" i="16" l="1"/>
  <c r="A1344" i="16"/>
  <c r="G1343" i="16"/>
  <c r="F1343" i="16"/>
  <c r="D1343" i="16"/>
  <c r="G1344" i="16" l="1"/>
  <c r="D1344" i="16"/>
  <c r="F1344" i="16"/>
  <c r="S1345" i="16"/>
  <c r="A1345" i="16"/>
  <c r="D1345" i="16" l="1"/>
  <c r="F1345" i="16"/>
  <c r="G1345" i="16"/>
  <c r="A1346" i="16"/>
  <c r="S1346" i="16"/>
  <c r="S1347" i="16" l="1"/>
  <c r="A1347" i="16"/>
  <c r="G1346" i="16"/>
  <c r="F1346" i="16"/>
  <c r="D1346" i="16"/>
  <c r="F1347" i="16" l="1"/>
  <c r="D1347" i="16"/>
  <c r="G1347" i="16"/>
  <c r="A1348" i="16"/>
  <c r="S1348" i="16"/>
  <c r="G1348" i="16" l="1"/>
  <c r="D1348" i="16"/>
  <c r="F1348" i="16"/>
  <c r="A1349" i="16"/>
  <c r="S1349" i="16"/>
  <c r="G1349" i="16" l="1"/>
  <c r="F1349" i="16"/>
  <c r="D1349" i="16"/>
  <c r="S1350" i="16"/>
  <c r="A1350" i="16"/>
  <c r="A1351" i="16" l="1"/>
  <c r="S1351" i="16"/>
  <c r="G1350" i="16"/>
  <c r="F1350" i="16"/>
  <c r="D1350" i="16"/>
  <c r="F1351" i="16" l="1"/>
  <c r="D1351" i="16"/>
  <c r="G1351" i="16"/>
  <c r="A1352" i="16"/>
  <c r="S1352" i="16"/>
  <c r="D1352" i="16" l="1"/>
  <c r="F1352" i="16"/>
  <c r="G1352" i="16"/>
  <c r="S1353" i="16"/>
  <c r="A1353" i="16"/>
  <c r="G1353" i="16" l="1"/>
  <c r="F1353" i="16"/>
  <c r="D1353" i="16"/>
  <c r="S1354" i="16"/>
  <c r="A1354" i="16"/>
  <c r="A1355" i="16" l="1"/>
  <c r="S1355" i="16"/>
  <c r="G1354" i="16"/>
  <c r="F1354" i="16"/>
  <c r="D1354" i="16"/>
  <c r="S1356" i="16" l="1"/>
  <c r="A1356" i="16"/>
  <c r="F1355" i="16"/>
  <c r="D1355" i="16"/>
  <c r="G1355" i="16"/>
  <c r="S1357" i="16" l="1"/>
  <c r="A1357" i="16"/>
  <c r="G1356" i="16"/>
  <c r="F1356" i="16"/>
  <c r="D1356" i="16"/>
  <c r="D1357" i="16" l="1"/>
  <c r="G1357" i="16"/>
  <c r="F1357" i="16"/>
  <c r="S1358" i="16"/>
  <c r="A1358" i="16"/>
  <c r="D1358" i="16" l="1"/>
  <c r="F1358" i="16"/>
  <c r="G1358" i="16"/>
  <c r="A1359" i="16"/>
  <c r="S1359" i="16"/>
  <c r="F1359" i="16" l="1"/>
  <c r="D1359" i="16"/>
  <c r="G1359" i="16"/>
  <c r="S1360" i="16"/>
  <c r="A1360" i="16"/>
  <c r="G1360" i="16" l="1"/>
  <c r="F1360" i="16"/>
  <c r="D1360" i="16"/>
  <c r="S1361" i="16"/>
  <c r="A1361" i="16"/>
  <c r="S1362" i="16" l="1"/>
  <c r="A1362" i="16"/>
  <c r="D1361" i="16"/>
  <c r="G1361" i="16"/>
  <c r="F1361" i="16"/>
  <c r="G1362" i="16" l="1"/>
  <c r="D1362" i="16"/>
  <c r="F1362" i="16"/>
  <c r="S1363" i="16"/>
  <c r="A1363" i="16"/>
  <c r="A1364" i="16" l="1"/>
  <c r="S1364" i="16"/>
  <c r="D1363" i="16"/>
  <c r="G1363" i="16"/>
  <c r="F1363" i="16"/>
  <c r="G1364" i="16" l="1"/>
  <c r="D1364" i="16"/>
  <c r="F1364" i="16"/>
  <c r="S1365" i="16"/>
  <c r="A1365" i="16"/>
  <c r="A1366" i="16" l="1"/>
  <c r="S1366" i="16"/>
  <c r="F1365" i="16"/>
  <c r="D1365" i="16"/>
  <c r="G1365" i="16"/>
  <c r="S1367" i="16" l="1"/>
  <c r="A1367" i="16"/>
  <c r="D1366" i="16"/>
  <c r="F1366" i="16"/>
  <c r="G1366" i="16"/>
  <c r="F1367" i="16" l="1"/>
  <c r="G1367" i="16"/>
  <c r="D1367" i="16"/>
  <c r="S1368" i="16"/>
  <c r="A1368" i="16"/>
  <c r="S1369" i="16" l="1"/>
  <c r="A1369" i="16"/>
  <c r="G1368" i="16"/>
  <c r="D1368" i="16"/>
  <c r="F1368" i="16"/>
  <c r="F1369" i="16" l="1"/>
  <c r="D1369" i="16"/>
  <c r="G1369" i="16"/>
  <c r="A1370" i="16"/>
  <c r="S1370" i="16"/>
  <c r="F1370" i="16" l="1"/>
  <c r="G1370" i="16"/>
  <c r="D1370" i="16"/>
  <c r="A1371" i="16"/>
  <c r="S1371" i="16"/>
  <c r="F1371" i="16" l="1"/>
  <c r="G1371" i="16"/>
  <c r="D1371" i="16"/>
  <c r="S1372" i="16"/>
  <c r="A1372" i="16"/>
  <c r="D1372" i="16" l="1"/>
  <c r="F1372" i="16"/>
  <c r="G1372" i="16"/>
  <c r="S1373" i="16"/>
  <c r="A1373" i="16"/>
  <c r="G1373" i="16" l="1"/>
  <c r="D1373" i="16"/>
  <c r="F1373" i="16"/>
  <c r="A1374" i="16"/>
  <c r="S1374" i="16"/>
  <c r="D1374" i="16" l="1"/>
  <c r="F1374" i="16"/>
  <c r="G1374" i="16"/>
  <c r="S1375" i="16"/>
  <c r="A1375" i="16"/>
  <c r="S1376" i="16" l="1"/>
  <c r="A1376" i="16"/>
  <c r="D1375" i="16"/>
  <c r="F1375" i="16"/>
  <c r="G1375" i="16"/>
  <c r="D1376" i="16" l="1"/>
  <c r="G1376" i="16"/>
  <c r="F1376" i="16"/>
  <c r="S1377" i="16"/>
  <c r="A1377" i="16"/>
  <c r="G1377" i="16" l="1"/>
  <c r="F1377" i="16"/>
  <c r="D1377" i="16"/>
  <c r="S1378" i="16"/>
  <c r="A1378" i="16"/>
  <c r="S1379" i="16" l="1"/>
  <c r="A1379" i="16"/>
  <c r="D1378" i="16"/>
  <c r="F1378" i="16"/>
  <c r="G1378" i="16"/>
  <c r="D1379" i="16" l="1"/>
  <c r="F1379" i="16"/>
  <c r="G1379" i="16"/>
  <c r="S1380" i="16"/>
  <c r="A1380" i="16"/>
  <c r="F1380" i="16" l="1"/>
  <c r="G1380" i="16"/>
  <c r="D1380" i="16"/>
  <c r="S1381" i="16"/>
  <c r="A1381" i="16"/>
  <c r="D1381" i="16" l="1"/>
  <c r="G1381" i="16"/>
  <c r="F1381" i="16"/>
  <c r="S1382" i="16"/>
  <c r="A1382" i="16"/>
  <c r="F1382" i="16" l="1"/>
  <c r="D1382" i="16"/>
  <c r="G1382" i="16"/>
  <c r="A1383" i="16"/>
  <c r="S1383" i="16"/>
  <c r="D1383" i="16" l="1"/>
  <c r="F1383" i="16"/>
  <c r="G1383" i="16"/>
  <c r="S1384" i="16"/>
  <c r="A1384" i="16"/>
  <c r="S1385" i="16" l="1"/>
  <c r="A1385" i="16"/>
  <c r="G1384" i="16"/>
  <c r="F1384" i="16"/>
  <c r="D1384" i="16"/>
  <c r="D1385" i="16" l="1"/>
  <c r="G1385" i="16"/>
  <c r="F1385" i="16"/>
  <c r="A1386" i="16"/>
  <c r="S1386" i="16"/>
  <c r="S1387" i="16" l="1"/>
  <c r="A1387" i="16"/>
  <c r="D1386" i="16"/>
  <c r="G1386" i="16"/>
  <c r="F1386" i="16"/>
  <c r="F1387" i="16" l="1"/>
  <c r="D1387" i="16"/>
  <c r="G1387" i="16"/>
  <c r="S1388" i="16"/>
  <c r="A1388" i="16"/>
  <c r="G1388" i="16" l="1"/>
  <c r="D1388" i="16"/>
  <c r="F1388" i="16"/>
  <c r="S1389" i="16"/>
  <c r="A1389" i="16"/>
  <c r="S1390" i="16" l="1"/>
  <c r="A1390" i="16"/>
  <c r="G1389" i="16"/>
  <c r="F1389" i="16"/>
  <c r="D1389" i="16"/>
  <c r="F1390" i="16" l="1"/>
  <c r="D1390" i="16"/>
  <c r="G1390" i="16"/>
  <c r="A1391" i="16"/>
  <c r="S1391" i="16"/>
  <c r="F1391" i="16" l="1"/>
  <c r="D1391" i="16"/>
  <c r="G1391" i="16"/>
  <c r="S1392" i="16"/>
  <c r="A1392" i="16"/>
  <c r="G1392" i="16" l="1"/>
  <c r="F1392" i="16"/>
  <c r="D1392" i="16"/>
  <c r="S1393" i="16"/>
  <c r="A1393" i="16"/>
  <c r="F1393" i="16" l="1"/>
  <c r="D1393" i="16"/>
  <c r="G1393" i="16"/>
  <c r="A1394" i="16"/>
  <c r="S1394" i="16"/>
  <c r="S1395" i="16" l="1"/>
  <c r="A1395" i="16"/>
  <c r="D1394" i="16"/>
  <c r="G1394" i="16"/>
  <c r="F1394" i="16"/>
  <c r="G1395" i="16" l="1"/>
  <c r="F1395" i="16"/>
  <c r="D1395" i="16"/>
  <c r="S1396" i="16"/>
  <c r="A1396" i="16"/>
  <c r="G1396" i="16" l="1"/>
  <c r="F1396" i="16"/>
  <c r="D1396" i="16"/>
  <c r="S1397" i="16"/>
  <c r="A1397" i="16"/>
  <c r="D1397" i="16" l="1"/>
  <c r="G1397" i="16"/>
  <c r="F1397" i="16"/>
  <c r="S1398" i="16"/>
  <c r="A1398" i="16"/>
  <c r="A1399" i="16" l="1"/>
  <c r="S1399" i="16"/>
  <c r="F1398" i="16"/>
  <c r="G1398" i="16"/>
  <c r="D1398" i="16"/>
  <c r="S1400" i="16" l="1"/>
  <c r="A1400" i="16"/>
  <c r="F1399" i="16"/>
  <c r="G1399" i="16"/>
  <c r="D1399" i="16"/>
  <c r="G1400" i="16" l="1"/>
  <c r="D1400" i="16"/>
  <c r="F1400" i="16"/>
  <c r="A1401" i="16"/>
  <c r="S1401" i="16"/>
  <c r="G1401" i="16" l="1"/>
  <c r="F1401" i="16"/>
  <c r="D1401" i="16"/>
  <c r="A1402" i="16"/>
  <c r="S1402" i="16"/>
  <c r="S1403" i="16" l="1"/>
  <c r="A1403" i="16"/>
  <c r="F1402" i="16"/>
  <c r="D1402" i="16"/>
  <c r="G1402" i="16"/>
  <c r="D1403" i="16" l="1"/>
  <c r="F1403" i="16"/>
  <c r="G1403" i="16"/>
  <c r="A1404" i="16"/>
  <c r="S1404" i="16"/>
  <c r="F1404" i="16" l="1"/>
  <c r="D1404" i="16"/>
  <c r="G1404" i="16"/>
  <c r="S1405" i="16"/>
  <c r="A1405" i="16"/>
  <c r="S1406" i="16" l="1"/>
  <c r="A1406" i="16"/>
  <c r="F1405" i="16"/>
  <c r="G1405" i="16"/>
  <c r="D1405" i="16"/>
  <c r="S1407" i="16" l="1"/>
  <c r="A1407" i="16"/>
  <c r="G1406" i="16"/>
  <c r="D1406" i="16"/>
  <c r="F1406" i="16"/>
  <c r="F1407" i="16" l="1"/>
  <c r="D1407" i="16"/>
  <c r="G1407" i="16"/>
  <c r="S1408" i="16"/>
  <c r="A1408" i="16"/>
  <c r="D1408" i="16" l="1"/>
  <c r="F1408" i="16"/>
  <c r="G1408" i="16"/>
  <c r="S1409" i="16"/>
  <c r="A1409" i="16"/>
  <c r="S1410" i="16" l="1"/>
  <c r="A1410" i="16"/>
  <c r="G1409" i="16"/>
  <c r="D1409" i="16"/>
  <c r="F1409" i="16"/>
  <c r="D1410" i="16" l="1"/>
  <c r="G1410" i="16"/>
  <c r="F1410" i="16"/>
  <c r="S1411" i="16"/>
  <c r="A1411" i="16"/>
  <c r="S1412" i="16" l="1"/>
  <c r="A1412" i="16"/>
  <c r="F1411" i="16"/>
  <c r="G1411" i="16"/>
  <c r="D1411" i="16"/>
  <c r="S1413" i="16" l="1"/>
  <c r="A1413" i="16"/>
  <c r="F1412" i="16"/>
  <c r="G1412" i="16"/>
  <c r="D1412" i="16"/>
  <c r="S1414" i="16" l="1"/>
  <c r="A1414" i="16"/>
  <c r="D1413" i="16"/>
  <c r="F1413" i="16"/>
  <c r="G1413" i="16"/>
  <c r="D1414" i="16" l="1"/>
  <c r="G1414" i="16"/>
  <c r="F1414" i="16"/>
  <c r="S1415" i="16"/>
  <c r="A1415" i="16"/>
  <c r="S1416" i="16" l="1"/>
  <c r="A1416" i="16"/>
  <c r="F1415" i="16"/>
  <c r="G1415" i="16"/>
  <c r="D1415" i="16"/>
  <c r="D1416" i="16" l="1"/>
  <c r="G1416" i="16"/>
  <c r="F1416" i="16"/>
  <c r="A1417" i="16"/>
  <c r="S1417" i="16"/>
  <c r="D1417" i="16" l="1"/>
  <c r="F1417" i="16"/>
  <c r="G1417" i="16"/>
  <c r="S1418" i="16"/>
  <c r="A1418" i="16"/>
  <c r="S1419" i="16" l="1"/>
  <c r="A1419" i="16"/>
  <c r="G1418" i="16"/>
  <c r="F1418" i="16"/>
  <c r="D1418" i="16"/>
  <c r="G1419" i="16" l="1"/>
  <c r="D1419" i="16"/>
  <c r="F1419" i="16"/>
  <c r="A1420" i="16"/>
  <c r="S1420" i="16"/>
  <c r="S1421" i="16" l="1"/>
  <c r="A1421" i="16"/>
  <c r="G1420" i="16"/>
  <c r="D1420" i="16"/>
  <c r="F1420" i="16"/>
  <c r="D1421" i="16" l="1"/>
  <c r="G1421" i="16"/>
  <c r="F1421" i="16"/>
  <c r="S1422" i="16"/>
  <c r="A1422" i="16"/>
  <c r="D1422" i="16" l="1"/>
  <c r="G1422" i="16"/>
  <c r="F1422" i="16"/>
  <c r="A1423" i="16"/>
  <c r="S1423" i="16"/>
  <c r="S1424" i="16" l="1"/>
  <c r="A1424" i="16"/>
  <c r="F1423" i="16"/>
  <c r="D1423" i="16"/>
  <c r="G1423" i="16"/>
  <c r="F1424" i="16" l="1"/>
  <c r="G1424" i="16"/>
  <c r="D1424" i="16"/>
  <c r="S1425" i="16"/>
  <c r="A1425" i="16"/>
  <c r="D1425" i="16" l="1"/>
  <c r="G1425" i="16"/>
  <c r="F1425" i="16"/>
  <c r="S1426" i="16"/>
  <c r="A1426" i="16"/>
  <c r="S1427" i="16" l="1"/>
  <c r="A1427" i="16"/>
  <c r="D1426" i="16"/>
  <c r="G1426" i="16"/>
  <c r="F1426" i="16"/>
  <c r="G1427" i="16" l="1"/>
  <c r="F1427" i="16"/>
  <c r="D1427" i="16"/>
  <c r="S1428" i="16"/>
  <c r="A1428" i="16"/>
  <c r="F1428" i="16" l="1"/>
  <c r="D1428" i="16"/>
  <c r="G1428" i="16"/>
  <c r="S1429" i="16"/>
  <c r="A1429" i="16"/>
  <c r="D1429" i="16" l="1"/>
  <c r="G1429" i="16"/>
  <c r="F1429" i="16"/>
  <c r="S1430" i="16"/>
  <c r="A1430" i="16"/>
  <c r="D1430" i="16" l="1"/>
  <c r="G1430" i="16"/>
  <c r="F1430" i="16"/>
  <c r="S1431" i="16"/>
  <c r="A1431" i="16"/>
  <c r="F1431" i="16" l="1"/>
  <c r="G1431" i="16"/>
  <c r="D1431" i="16"/>
  <c r="S1432" i="16"/>
  <c r="A1432" i="16"/>
  <c r="F1432" i="16" l="1"/>
  <c r="G1432" i="16"/>
  <c r="D1432" i="16"/>
  <c r="S1433" i="16"/>
  <c r="A1433" i="16"/>
  <c r="S1434" i="16" l="1"/>
  <c r="A1434" i="16"/>
  <c r="D1433" i="16"/>
  <c r="G1433" i="16"/>
  <c r="F1433" i="16"/>
  <c r="D1434" i="16" l="1"/>
  <c r="G1434" i="16"/>
  <c r="F1434" i="16"/>
  <c r="S1435" i="16"/>
  <c r="A1435" i="16"/>
  <c r="S1436" i="16" l="1"/>
  <c r="A1436" i="16"/>
  <c r="G1435" i="16"/>
  <c r="D1435" i="16"/>
  <c r="F1435" i="16"/>
  <c r="G1436" i="16" l="1"/>
  <c r="D1436" i="16"/>
  <c r="F1436" i="16"/>
  <c r="A1437" i="16"/>
  <c r="S1437" i="16"/>
  <c r="D1437" i="16" l="1"/>
  <c r="G1437" i="16"/>
  <c r="F1437" i="16"/>
  <c r="A1438" i="16"/>
  <c r="S1438" i="16"/>
  <c r="A1439" i="16" l="1"/>
  <c r="S1439" i="16"/>
  <c r="G1438" i="16"/>
  <c r="D1438" i="16"/>
  <c r="F1438" i="16"/>
  <c r="F1439" i="16" l="1"/>
  <c r="D1439" i="16"/>
  <c r="G1439" i="16"/>
  <c r="S1440" i="16"/>
  <c r="A1440" i="16"/>
  <c r="S1441" i="16" l="1"/>
  <c r="A1441" i="16"/>
  <c r="G1440" i="16"/>
  <c r="F1440" i="16"/>
  <c r="D1440" i="16"/>
  <c r="F1441" i="16" l="1"/>
  <c r="G1441" i="16"/>
  <c r="D1441" i="16"/>
  <c r="S1442" i="16"/>
  <c r="A1442" i="16"/>
  <c r="A1443" i="16" l="1"/>
  <c r="S1443" i="16"/>
  <c r="G1442" i="16"/>
  <c r="D1442" i="16"/>
  <c r="F1442" i="16"/>
  <c r="F1443" i="16" l="1"/>
  <c r="D1443" i="16"/>
  <c r="G1443" i="16"/>
  <c r="S1444" i="16"/>
  <c r="A1444" i="16"/>
  <c r="A1445" i="16" l="1"/>
  <c r="S1445" i="16"/>
  <c r="G1444" i="16"/>
  <c r="D1444" i="16"/>
  <c r="F1444" i="16"/>
  <c r="F1445" i="16" l="1"/>
  <c r="G1445" i="16"/>
  <c r="D1445" i="16"/>
  <c r="S1446" i="16"/>
  <c r="A1446" i="16"/>
  <c r="A1447" i="16" l="1"/>
  <c r="S1447" i="16"/>
  <c r="D1446" i="16"/>
  <c r="G1446" i="16"/>
  <c r="F1446" i="16"/>
  <c r="D1447" i="16" l="1"/>
  <c r="G1447" i="16"/>
  <c r="F1447" i="16"/>
  <c r="S1448" i="16"/>
  <c r="A1448" i="16"/>
  <c r="G1448" i="16" l="1"/>
  <c r="F1448" i="16"/>
  <c r="D1448" i="16"/>
  <c r="A1449" i="16"/>
  <c r="S1449" i="16"/>
  <c r="A1450" i="16" l="1"/>
  <c r="S1450" i="16"/>
  <c r="F1449" i="16"/>
  <c r="D1449" i="16"/>
  <c r="G1449" i="16"/>
  <c r="G1450" i="16" l="1"/>
  <c r="F1450" i="16"/>
  <c r="D1450" i="16"/>
  <c r="A1451" i="16"/>
  <c r="S1451" i="16"/>
  <c r="S1452" i="16" l="1"/>
  <c r="A1452" i="16"/>
  <c r="D1451" i="16"/>
  <c r="G1451" i="16"/>
  <c r="F1451" i="16"/>
  <c r="D1452" i="16" l="1"/>
  <c r="G1452" i="16"/>
  <c r="F1452" i="16"/>
  <c r="S1453" i="16"/>
  <c r="A1453" i="16"/>
  <c r="A1454" i="16" l="1"/>
  <c r="S1454" i="16"/>
  <c r="F1453" i="16"/>
  <c r="G1453" i="16"/>
  <c r="D1453" i="16"/>
  <c r="G1454" i="16" l="1"/>
  <c r="F1454" i="16"/>
  <c r="D1454" i="16"/>
  <c r="S1455" i="16"/>
  <c r="A1455" i="16"/>
  <c r="S1456" i="16" l="1"/>
  <c r="A1456" i="16"/>
  <c r="G1455" i="16"/>
  <c r="F1455" i="16"/>
  <c r="D1455" i="16"/>
  <c r="S1457" i="16" l="1"/>
  <c r="A1457" i="16"/>
  <c r="G1456" i="16"/>
  <c r="F1456" i="16"/>
  <c r="D1456" i="16"/>
  <c r="S1458" i="16" l="1"/>
  <c r="A1458" i="16"/>
  <c r="D1457" i="16"/>
  <c r="F1457" i="16"/>
  <c r="G1457" i="16"/>
  <c r="G1458" i="16" l="1"/>
  <c r="D1458" i="16"/>
  <c r="F1458" i="16"/>
  <c r="S1459" i="16"/>
  <c r="A1459" i="16"/>
  <c r="S1460" i="16" l="1"/>
  <c r="A1460" i="16"/>
  <c r="F1459" i="16"/>
  <c r="D1459" i="16"/>
  <c r="G1459" i="16"/>
  <c r="D1460" i="16" l="1"/>
  <c r="G1460" i="16"/>
  <c r="F1460" i="16"/>
  <c r="S1461" i="16"/>
  <c r="A1461" i="16"/>
  <c r="D1461" i="16" l="1"/>
  <c r="F1461" i="16"/>
  <c r="G1461" i="16"/>
  <c r="S1462" i="16"/>
  <c r="A1462" i="16"/>
  <c r="G1462" i="16" l="1"/>
  <c r="D1462" i="16"/>
  <c r="F1462" i="16"/>
  <c r="A1463" i="16"/>
  <c r="S1463" i="16"/>
  <c r="F1463" i="16" l="1"/>
  <c r="D1463" i="16"/>
  <c r="G1463" i="16"/>
  <c r="S1464" i="16"/>
  <c r="A1464" i="16"/>
  <c r="G1464" i="16" l="1"/>
  <c r="F1464" i="16"/>
  <c r="D1464" i="16"/>
  <c r="S1465" i="16"/>
  <c r="A1465" i="16"/>
  <c r="S1466" i="16" l="1"/>
  <c r="A1466" i="16"/>
  <c r="G1465" i="16"/>
  <c r="D1465" i="16"/>
  <c r="F1465" i="16"/>
  <c r="G1466" i="16" l="1"/>
  <c r="F1466" i="16"/>
  <c r="D1466" i="16"/>
  <c r="S1467" i="16"/>
  <c r="A1467" i="16"/>
  <c r="A1468" i="16" l="1"/>
  <c r="S1468" i="16"/>
  <c r="G1467" i="16"/>
  <c r="F1467" i="16"/>
  <c r="D1467" i="16"/>
  <c r="S1469" i="16" l="1"/>
  <c r="A1469" i="16"/>
  <c r="F1468" i="16"/>
  <c r="D1468" i="16"/>
  <c r="G1468" i="16"/>
  <c r="D1469" i="16" l="1"/>
  <c r="G1469" i="16"/>
  <c r="F1469" i="16"/>
  <c r="S1470" i="16"/>
  <c r="A1470" i="16"/>
  <c r="S1471" i="16" l="1"/>
  <c r="A1471" i="16"/>
  <c r="F1470" i="16"/>
  <c r="G1470" i="16"/>
  <c r="D1470" i="16"/>
  <c r="G1471" i="16" l="1"/>
  <c r="D1471" i="16"/>
  <c r="F1471" i="16"/>
  <c r="A1472" i="16"/>
  <c r="S1472" i="16"/>
  <c r="S1473" i="16" l="1"/>
  <c r="A1473" i="16"/>
  <c r="D1472" i="16"/>
  <c r="F1472" i="16"/>
  <c r="G1472" i="16"/>
  <c r="F1473" i="16" l="1"/>
  <c r="D1473" i="16"/>
  <c r="G1473" i="16"/>
  <c r="S1474" i="16"/>
  <c r="A1474" i="16"/>
  <c r="S1475" i="16" l="1"/>
  <c r="A1475" i="16"/>
  <c r="D1474" i="16"/>
  <c r="F1474" i="16"/>
  <c r="G1474" i="16"/>
  <c r="F1475" i="16" l="1"/>
  <c r="D1475" i="16"/>
  <c r="G1475" i="16"/>
  <c r="S1476" i="16"/>
  <c r="A1476" i="16"/>
  <c r="S1477" i="16" l="1"/>
  <c r="A1477" i="16"/>
  <c r="F1476" i="16"/>
  <c r="G1476" i="16"/>
  <c r="D1476" i="16"/>
  <c r="D1477" i="16" l="1"/>
  <c r="F1477" i="16"/>
  <c r="G1477" i="16"/>
  <c r="S1478" i="16"/>
  <c r="A1478" i="16"/>
  <c r="A1479" i="16" l="1"/>
  <c r="S1479" i="16"/>
  <c r="G1478" i="16"/>
  <c r="F1478" i="16"/>
  <c r="D1478" i="16"/>
  <c r="F1479" i="16" l="1"/>
  <c r="G1479" i="16"/>
  <c r="D1479" i="16"/>
  <c r="S1480" i="16"/>
  <c r="A1480" i="16"/>
  <c r="G1480" i="16" l="1"/>
  <c r="F1480" i="16"/>
  <c r="D1480" i="16"/>
  <c r="S1481" i="16"/>
  <c r="A1481" i="16"/>
  <c r="S1482" i="16" l="1"/>
  <c r="A1482" i="16"/>
  <c r="G1481" i="16"/>
  <c r="D1481" i="16"/>
  <c r="F1481" i="16"/>
  <c r="D1482" i="16" l="1"/>
  <c r="G1482" i="16"/>
  <c r="F1482" i="16"/>
  <c r="A1483" i="16"/>
  <c r="S1483" i="16"/>
  <c r="S1484" i="16" l="1"/>
  <c r="A1484" i="16"/>
  <c r="D1483" i="16"/>
  <c r="G1483" i="16"/>
  <c r="F1483" i="16"/>
  <c r="D1484" i="16" l="1"/>
  <c r="F1484" i="16"/>
  <c r="G1484" i="16"/>
  <c r="A1485" i="16"/>
  <c r="S1485" i="16"/>
  <c r="D1485" i="16" l="1"/>
  <c r="G1485" i="16"/>
  <c r="F1485" i="16"/>
  <c r="S1486" i="16"/>
  <c r="A1486" i="16"/>
  <c r="S1487" i="16" l="1"/>
  <c r="A1487" i="16"/>
  <c r="D1486" i="16"/>
  <c r="G1486" i="16"/>
  <c r="F1486" i="16"/>
  <c r="G1487" i="16" l="1"/>
  <c r="F1487" i="16"/>
  <c r="D1487" i="16"/>
  <c r="S1488" i="16"/>
  <c r="A1488" i="16"/>
  <c r="D1488" i="16" l="1"/>
  <c r="G1488" i="16"/>
  <c r="F1488" i="16"/>
  <c r="S1489" i="16"/>
  <c r="A1489" i="16"/>
  <c r="F1489" i="16" l="1"/>
  <c r="G1489" i="16"/>
  <c r="D1489" i="16"/>
  <c r="S1490" i="16"/>
  <c r="A1490" i="16"/>
  <c r="G1490" i="16" l="1"/>
  <c r="F1490" i="16"/>
  <c r="D1490" i="16"/>
  <c r="S1491" i="16"/>
  <c r="A1491" i="16"/>
  <c r="F1491" i="16" l="1"/>
  <c r="D1491" i="16"/>
  <c r="G1491" i="16"/>
  <c r="S1492" i="16"/>
  <c r="A1492" i="16"/>
  <c r="S1493" i="16" l="1"/>
  <c r="A1493" i="16"/>
  <c r="F1492" i="16"/>
  <c r="D1492" i="16"/>
  <c r="G1492" i="16"/>
  <c r="F1493" i="16" l="1"/>
  <c r="D1493" i="16"/>
  <c r="G1493" i="16"/>
  <c r="A1494" i="16"/>
  <c r="S1494" i="16"/>
  <c r="G1494" i="16" l="1"/>
  <c r="F1494" i="16"/>
  <c r="D1494" i="16"/>
  <c r="S1495" i="16"/>
  <c r="A1495" i="16"/>
  <c r="A1496" i="16" l="1"/>
  <c r="S1496" i="16"/>
  <c r="D1495" i="16"/>
  <c r="F1495" i="16"/>
  <c r="G1495" i="16"/>
  <c r="G1496" i="16" l="1"/>
  <c r="F1496" i="16"/>
  <c r="D1496" i="16"/>
  <c r="S1497" i="16"/>
  <c r="A1497" i="16"/>
  <c r="S1498" i="16" l="1"/>
  <c r="A1498" i="16"/>
  <c r="D1497" i="16"/>
  <c r="F1497" i="16"/>
  <c r="G1497" i="16"/>
  <c r="F1498" i="16" l="1"/>
  <c r="D1498" i="16"/>
  <c r="G1498" i="16"/>
  <c r="A1499" i="16"/>
  <c r="S1499" i="16"/>
  <c r="D1499" i="16" l="1"/>
  <c r="F1499" i="16"/>
  <c r="G1499" i="16"/>
  <c r="A1500" i="16"/>
  <c r="S1500" i="16"/>
  <c r="F1500" i="16" l="1"/>
  <c r="D1500" i="16"/>
  <c r="G1500" i="16"/>
  <c r="S1501" i="16"/>
  <c r="A1501" i="16"/>
  <c r="S1502" i="16" l="1"/>
  <c r="A1502" i="16"/>
  <c r="D1501" i="16"/>
  <c r="F1501" i="16"/>
  <c r="G1501" i="16"/>
  <c r="D1502" i="16" l="1"/>
  <c r="G1502" i="16"/>
  <c r="F1502" i="16"/>
  <c r="S1503" i="16"/>
  <c r="A1503" i="16"/>
  <c r="A1504" i="16" l="1"/>
  <c r="S1504" i="16"/>
  <c r="D1503" i="16"/>
  <c r="G1503" i="16"/>
  <c r="F1503" i="16"/>
  <c r="F1504" i="16" l="1"/>
  <c r="D1504" i="16"/>
  <c r="G1504" i="16"/>
  <c r="S1505" i="16"/>
  <c r="A1505" i="16"/>
  <c r="D1505" i="16" l="1"/>
  <c r="G1505" i="16"/>
  <c r="F1505" i="16"/>
  <c r="S1506" i="16"/>
  <c r="A1506" i="16"/>
  <c r="S1507" i="16" l="1"/>
  <c r="A1507" i="16"/>
  <c r="D1506" i="16"/>
  <c r="G1506" i="16"/>
  <c r="F1506" i="16"/>
  <c r="G1507" i="16" l="1"/>
  <c r="F1507" i="16"/>
  <c r="D1507" i="16"/>
  <c r="A1508" i="16"/>
  <c r="S1508" i="16"/>
  <c r="G1508" i="16" l="1"/>
  <c r="D1508" i="16"/>
  <c r="F1508" i="16"/>
  <c r="S1509" i="16"/>
  <c r="A1509" i="16"/>
  <c r="F1509" i="16" l="1"/>
  <c r="D1509" i="16"/>
  <c r="G1509" i="16"/>
  <c r="S1510" i="16"/>
  <c r="A1510" i="16"/>
  <c r="G1510" i="16" l="1"/>
  <c r="F1510" i="16"/>
  <c r="D1510" i="16"/>
  <c r="S1511" i="16"/>
  <c r="A1511" i="16"/>
  <c r="G1511" i="16" l="1"/>
  <c r="D1511" i="16"/>
  <c r="F1511" i="16"/>
  <c r="S1512" i="16"/>
  <c r="A1512" i="16"/>
  <c r="S1513" i="16" l="1"/>
  <c r="A1513" i="16"/>
  <c r="F1512" i="16"/>
  <c r="D1512" i="16"/>
  <c r="G1512" i="16"/>
  <c r="G1513" i="16" l="1"/>
  <c r="D1513" i="16"/>
  <c r="F1513" i="16"/>
  <c r="S1514" i="16"/>
  <c r="A1514" i="16"/>
  <c r="A1515" i="16" l="1"/>
  <c r="S1515" i="16"/>
  <c r="D1514" i="16"/>
  <c r="F1514" i="16"/>
  <c r="G1514" i="16"/>
  <c r="S1516" i="16" l="1"/>
  <c r="A1516" i="16"/>
  <c r="F1515" i="16"/>
  <c r="G1515" i="16"/>
  <c r="D1515" i="16"/>
  <c r="D1516" i="16" l="1"/>
  <c r="F1516" i="16"/>
  <c r="G1516" i="16"/>
  <c r="A1517" i="16"/>
  <c r="S1517" i="16"/>
  <c r="G1517" i="16" l="1"/>
  <c r="D1517" i="16"/>
  <c r="F1517" i="16"/>
  <c r="S1518" i="16"/>
  <c r="A1518" i="16"/>
  <c r="G1518" i="16" l="1"/>
  <c r="F1518" i="16"/>
  <c r="D1518" i="16"/>
  <c r="S1519" i="16"/>
  <c r="A1519" i="16"/>
  <c r="A1520" i="16" l="1"/>
  <c r="S1520" i="16"/>
  <c r="F1519" i="16"/>
  <c r="D1519" i="16"/>
  <c r="G1519" i="16"/>
  <c r="S1521" i="16" l="1"/>
  <c r="A1521" i="16"/>
  <c r="F1520" i="16"/>
  <c r="D1520" i="16"/>
  <c r="G1520" i="16"/>
  <c r="G1521" i="16" l="1"/>
  <c r="F1521" i="16"/>
  <c r="D1521" i="16"/>
  <c r="S1522" i="16"/>
  <c r="A1522" i="16"/>
  <c r="D1522" i="16" l="1"/>
  <c r="G1522" i="16"/>
  <c r="F1522" i="16"/>
  <c r="S1523" i="16"/>
  <c r="A1523" i="16"/>
  <c r="F1523" i="16" l="1"/>
  <c r="G1523" i="16"/>
  <c r="D1523" i="16"/>
  <c r="S1524" i="16"/>
  <c r="A1524" i="16"/>
  <c r="S1525" i="16" l="1"/>
  <c r="A1525" i="16"/>
  <c r="G1524" i="16"/>
  <c r="F1524" i="16"/>
  <c r="D1524" i="16"/>
  <c r="G1525" i="16" l="1"/>
  <c r="D1525" i="16"/>
  <c r="F1525" i="16"/>
  <c r="S1526" i="16"/>
  <c r="A1526" i="16"/>
  <c r="G1526" i="16" l="1"/>
  <c r="F1526" i="16"/>
  <c r="D1526" i="16"/>
  <c r="S1527" i="16"/>
  <c r="A1527" i="16"/>
  <c r="F1527" i="16" l="1"/>
  <c r="D1527" i="16"/>
  <c r="G1527" i="16"/>
  <c r="S1528" i="16"/>
  <c r="A1528" i="16"/>
  <c r="S1529" i="16" l="1"/>
  <c r="A1529" i="16"/>
  <c r="G1528" i="16"/>
  <c r="F1528" i="16"/>
  <c r="D1528" i="16"/>
  <c r="S1530" i="16" l="1"/>
  <c r="A1530" i="16"/>
  <c r="D1529" i="16"/>
  <c r="G1529" i="16"/>
  <c r="F1529" i="16"/>
  <c r="D1530" i="16" l="1"/>
  <c r="G1530" i="16"/>
  <c r="F1530" i="16"/>
  <c r="A1531" i="16"/>
  <c r="S1531" i="16"/>
  <c r="D1531" i="16" l="1"/>
  <c r="F1531" i="16"/>
  <c r="G1531" i="16"/>
  <c r="S1532" i="16"/>
  <c r="A1532" i="16"/>
  <c r="A1533" i="16" l="1"/>
  <c r="S1533" i="16"/>
  <c r="G1532" i="16"/>
  <c r="F1532" i="16"/>
  <c r="D1532" i="16"/>
  <c r="S1534" i="16" l="1"/>
  <c r="A1534" i="16"/>
  <c r="G1533" i="16"/>
  <c r="F1533" i="16"/>
  <c r="D1533" i="16"/>
  <c r="D1534" i="16" l="1"/>
  <c r="G1534" i="16"/>
  <c r="F1534" i="16"/>
  <c r="S1535" i="16"/>
  <c r="A1535" i="16"/>
  <c r="D1535" i="16" l="1"/>
  <c r="G1535" i="16"/>
  <c r="F1535" i="16"/>
  <c r="S1536" i="16"/>
  <c r="A1536" i="16"/>
  <c r="F1536" i="16" l="1"/>
  <c r="D1536" i="16"/>
  <c r="G1536" i="16"/>
  <c r="A1537" i="16"/>
  <c r="S1537" i="16"/>
  <c r="S1538" i="16" l="1"/>
  <c r="A1538" i="16"/>
  <c r="D1537" i="16"/>
  <c r="F1537" i="16"/>
  <c r="G1537" i="16"/>
  <c r="D1538" i="16" l="1"/>
  <c r="G1538" i="16"/>
  <c r="F1538" i="16"/>
  <c r="S1539" i="16"/>
  <c r="A1539" i="16"/>
  <c r="S1540" i="16" l="1"/>
  <c r="A1540" i="16"/>
  <c r="F1539" i="16"/>
  <c r="G1539" i="16"/>
  <c r="D1539" i="16"/>
  <c r="F1540" i="16" l="1"/>
  <c r="G1540" i="16"/>
  <c r="D1540" i="16"/>
  <c r="A1541" i="16"/>
  <c r="S1541" i="16"/>
  <c r="G1541" i="16" l="1"/>
  <c r="F1541" i="16"/>
  <c r="D1541" i="16"/>
  <c r="S1542" i="16"/>
  <c r="A1542" i="16"/>
  <c r="F1542" i="16" l="1"/>
  <c r="G1542" i="16"/>
  <c r="D1542" i="16"/>
  <c r="S1543" i="16"/>
  <c r="A1543" i="16"/>
  <c r="D1543" i="16" l="1"/>
  <c r="G1543" i="16"/>
  <c r="F1543" i="16"/>
  <c r="S1544" i="16"/>
  <c r="A1544" i="16"/>
  <c r="D1544" i="16" l="1"/>
  <c r="G1544" i="16"/>
  <c r="F1544" i="16"/>
  <c r="A1545" i="16"/>
  <c r="S1545" i="16"/>
  <c r="A1546" i="16" l="1"/>
  <c r="S1546" i="16"/>
  <c r="D1545" i="16"/>
  <c r="G1545" i="16"/>
  <c r="F1545" i="16"/>
  <c r="G1546" i="16" l="1"/>
  <c r="F1546" i="16"/>
  <c r="D1546" i="16"/>
  <c r="S1547" i="16"/>
  <c r="A1547" i="16"/>
  <c r="S1548" i="16" l="1"/>
  <c r="A1548" i="16"/>
  <c r="D1547" i="16"/>
  <c r="G1547" i="16"/>
  <c r="F1547" i="16"/>
  <c r="A1549" i="16" l="1"/>
  <c r="S1549" i="16"/>
  <c r="D1548" i="16"/>
  <c r="F1548" i="16"/>
  <c r="G1548" i="16"/>
  <c r="S1550" i="16" l="1"/>
  <c r="A1550" i="16"/>
  <c r="D1549" i="16"/>
  <c r="G1549" i="16"/>
  <c r="F1549" i="16"/>
  <c r="D1550" i="16" l="1"/>
  <c r="G1550" i="16"/>
  <c r="F1550" i="16"/>
  <c r="S1551" i="16"/>
  <c r="A1551" i="16"/>
  <c r="D1551" i="16" l="1"/>
  <c r="G1551" i="16"/>
  <c r="F1551" i="16"/>
  <c r="S1552" i="16"/>
  <c r="A1552" i="16"/>
  <c r="F1552" i="16" l="1"/>
  <c r="G1552" i="16"/>
  <c r="D1552" i="16"/>
  <c r="S1553" i="16"/>
  <c r="A1553" i="16"/>
  <c r="S1554" i="16" l="1"/>
  <c r="A1554" i="16"/>
  <c r="G1553" i="16"/>
  <c r="F1553" i="16"/>
  <c r="D1553" i="16"/>
  <c r="D1554" i="16" l="1"/>
  <c r="G1554" i="16"/>
  <c r="F1554" i="16"/>
  <c r="S1555" i="16"/>
  <c r="A1555" i="16"/>
  <c r="D1555" i="16" l="1"/>
  <c r="G1555" i="16"/>
  <c r="F1555" i="16"/>
  <c r="A1556" i="16"/>
  <c r="S1556" i="16"/>
  <c r="S1557" i="16" l="1"/>
  <c r="A1557" i="16"/>
  <c r="G1556" i="16"/>
  <c r="D1556" i="16"/>
  <c r="F1556" i="16"/>
  <c r="D1557" i="16" l="1"/>
  <c r="G1557" i="16"/>
  <c r="F1557" i="16"/>
  <c r="S1558" i="16"/>
  <c r="A1558" i="16"/>
  <c r="D1558" i="16" l="1"/>
  <c r="G1558" i="16"/>
  <c r="F1558" i="16"/>
  <c r="S1559" i="16"/>
  <c r="A1559" i="16"/>
  <c r="G1559" i="16" l="1"/>
  <c r="F1559" i="16"/>
  <c r="D1559" i="16"/>
  <c r="S1560" i="16"/>
  <c r="A1560" i="16"/>
  <c r="S1561" i="16" l="1"/>
  <c r="A1561" i="16"/>
  <c r="G1560" i="16"/>
  <c r="D1560" i="16"/>
  <c r="F1560" i="16"/>
  <c r="D1561" i="16" l="1"/>
  <c r="G1561" i="16"/>
  <c r="F1561" i="16"/>
  <c r="S1562" i="16"/>
  <c r="A1562" i="16"/>
  <c r="A1563" i="16" l="1"/>
  <c r="S1563" i="16"/>
  <c r="G1562" i="16"/>
  <c r="D1562" i="16"/>
  <c r="F1562" i="16"/>
  <c r="A1564" i="16" l="1"/>
  <c r="S1564" i="16"/>
  <c r="F1563" i="16"/>
  <c r="D1563" i="16"/>
  <c r="G1563" i="16"/>
  <c r="S1565" i="16" l="1"/>
  <c r="A1565" i="16"/>
  <c r="F1564" i="16"/>
  <c r="D1564" i="16"/>
  <c r="G1564" i="16"/>
  <c r="D1565" i="16" l="1"/>
  <c r="G1565" i="16"/>
  <c r="F1565" i="16"/>
  <c r="S1566" i="16"/>
  <c r="A1566" i="16"/>
  <c r="F1566" i="16" l="1"/>
  <c r="D1566" i="16"/>
  <c r="G1566" i="16"/>
  <c r="A1567" i="16"/>
  <c r="S1567" i="16"/>
  <c r="S1568" i="16" l="1"/>
  <c r="A1568" i="16"/>
  <c r="D1567" i="16"/>
  <c r="F1567" i="16"/>
  <c r="G1567" i="16"/>
  <c r="G1568" i="16" l="1"/>
  <c r="F1568" i="16"/>
  <c r="D1568" i="16"/>
  <c r="S1569" i="16"/>
  <c r="A1569" i="16"/>
  <c r="G1569" i="16" l="1"/>
  <c r="F1569" i="16"/>
  <c r="D1569" i="16"/>
  <c r="S1570" i="16"/>
  <c r="A1570" i="16"/>
  <c r="F1570" i="16" l="1"/>
  <c r="D1570" i="16"/>
  <c r="G1570" i="16"/>
  <c r="S1571" i="16"/>
  <c r="A1571" i="16"/>
  <c r="A1572" i="16" l="1"/>
  <c r="S1572" i="16"/>
  <c r="G1571" i="16"/>
  <c r="F1571" i="16"/>
  <c r="D1571" i="16"/>
  <c r="G1572" i="16" l="1"/>
  <c r="D1572" i="16"/>
  <c r="F1572" i="16"/>
  <c r="S1573" i="16"/>
  <c r="A1573" i="16"/>
  <c r="G1573" i="16" l="1"/>
  <c r="F1573" i="16"/>
  <c r="D1573" i="16"/>
  <c r="S1574" i="16"/>
  <c r="A1574" i="16"/>
  <c r="S1575" i="16" l="1"/>
  <c r="A1575" i="16"/>
  <c r="G1574" i="16"/>
  <c r="D1574" i="16"/>
  <c r="F1574" i="16"/>
  <c r="F1575" i="16" l="1"/>
  <c r="D1575" i="16"/>
  <c r="G1575" i="16"/>
  <c r="S1576" i="16"/>
  <c r="A1576" i="16"/>
  <c r="F1576" i="16" l="1"/>
  <c r="D1576" i="16"/>
  <c r="G1576" i="16"/>
  <c r="S1577" i="16"/>
  <c r="A1577" i="16"/>
  <c r="S1578" i="16" l="1"/>
  <c r="A1578" i="16"/>
  <c r="F1577" i="16"/>
  <c r="D1577" i="16"/>
  <c r="G1577" i="16"/>
  <c r="G1578" i="16" l="1"/>
  <c r="F1578" i="16"/>
  <c r="D1578" i="16"/>
  <c r="S1579" i="16"/>
  <c r="A1579" i="16"/>
  <c r="D1579" i="16" l="1"/>
  <c r="G1579" i="16"/>
  <c r="F1579" i="16"/>
  <c r="S1580" i="16"/>
  <c r="A1580" i="16"/>
  <c r="G1580" i="16" l="1"/>
  <c r="D1580" i="16"/>
  <c r="F1580" i="16"/>
  <c r="S1581" i="16"/>
  <c r="A1581" i="16"/>
  <c r="S1582" i="16" l="1"/>
  <c r="A1582" i="16"/>
  <c r="D1581" i="16"/>
  <c r="G1581" i="16"/>
  <c r="F1581" i="16"/>
  <c r="G1582" i="16" l="1"/>
  <c r="F1582" i="16"/>
  <c r="D1582" i="16"/>
  <c r="A1583" i="16"/>
  <c r="S1583" i="16"/>
  <c r="S1584" i="16" l="1"/>
  <c r="A1584" i="16"/>
  <c r="D1583" i="16"/>
  <c r="G1583" i="16"/>
  <c r="F1583" i="16"/>
  <c r="S1585" i="16" l="1"/>
  <c r="A1585" i="16"/>
  <c r="G1584" i="16"/>
  <c r="F1584" i="16"/>
  <c r="D1584" i="16"/>
  <c r="D1585" i="16" l="1"/>
  <c r="G1585" i="16"/>
  <c r="F1585" i="16"/>
  <c r="A1586" i="16"/>
  <c r="S1586" i="16"/>
  <c r="S1587" i="16" l="1"/>
  <c r="A1587" i="16"/>
  <c r="F1586" i="16"/>
  <c r="G1586" i="16"/>
  <c r="D1586" i="16"/>
  <c r="G1587" i="16" l="1"/>
  <c r="D1587" i="16"/>
  <c r="F1587" i="16"/>
  <c r="S1588" i="16"/>
  <c r="A1588" i="16"/>
  <c r="D1588" i="16" l="1"/>
  <c r="G1588" i="16"/>
  <c r="F1588" i="16"/>
  <c r="S1589" i="16"/>
  <c r="A1589" i="16"/>
  <c r="F1589" i="16" l="1"/>
  <c r="D1589" i="16"/>
  <c r="G1589" i="16"/>
  <c r="S1590" i="16"/>
  <c r="A1590" i="16"/>
  <c r="G1590" i="16" l="1"/>
  <c r="D1590" i="16"/>
  <c r="F1590" i="16"/>
  <c r="S1591" i="16"/>
  <c r="A1591" i="16"/>
  <c r="G1591" i="16" l="1"/>
  <c r="F1591" i="16"/>
  <c r="D1591" i="16"/>
  <c r="S1592" i="16"/>
  <c r="A1592" i="16"/>
  <c r="F1592" i="16" l="1"/>
  <c r="G1592" i="16"/>
  <c r="D1592" i="16"/>
  <c r="S1593" i="16"/>
  <c r="A1593" i="16"/>
  <c r="F1593" i="16" l="1"/>
  <c r="D1593" i="16"/>
  <c r="G1593" i="16"/>
  <c r="S1594" i="16"/>
  <c r="A1594" i="16"/>
  <c r="D1594" i="16" l="1"/>
  <c r="F1594" i="16"/>
  <c r="G1594" i="16"/>
  <c r="S1595" i="16"/>
  <c r="A1595" i="16"/>
  <c r="G1595" i="16" l="1"/>
  <c r="D1595" i="16"/>
  <c r="F1595" i="16"/>
  <c r="S1596" i="16"/>
  <c r="A1596" i="16"/>
  <c r="A1597" i="16" l="1"/>
  <c r="S1597" i="16"/>
  <c r="D1596" i="16"/>
  <c r="G1596" i="16"/>
  <c r="F1596" i="16"/>
  <c r="A1598" i="16" l="1"/>
  <c r="S1598" i="16"/>
  <c r="G1597" i="16"/>
  <c r="F1597" i="16"/>
  <c r="D1597" i="16"/>
  <c r="S1599" i="16" l="1"/>
  <c r="A1599" i="16"/>
  <c r="F1598" i="16"/>
  <c r="G1598" i="16"/>
  <c r="D1598" i="16"/>
  <c r="G1599" i="16" l="1"/>
  <c r="D1599" i="16"/>
  <c r="F1599" i="16"/>
  <c r="S1600" i="16"/>
  <c r="A1600" i="16"/>
  <c r="D1600" i="16" l="1"/>
  <c r="G1600" i="16"/>
  <c r="F1600" i="16"/>
  <c r="A1601" i="16"/>
  <c r="S1601" i="16"/>
  <c r="D1601" i="16" l="1"/>
  <c r="F1601" i="16"/>
  <c r="G1601" i="16"/>
  <c r="A1602" i="16"/>
  <c r="S1602" i="16"/>
  <c r="G1602" i="16" l="1"/>
  <c r="F1602" i="16"/>
  <c r="D1602" i="16"/>
  <c r="S1603" i="16"/>
  <c r="A1603" i="16"/>
  <c r="S1604" i="16" l="1"/>
  <c r="A1604" i="16"/>
  <c r="G1603" i="16"/>
  <c r="F1603" i="16"/>
  <c r="D1603" i="16"/>
  <c r="G1604" i="16" l="1"/>
  <c r="F1604" i="16"/>
  <c r="D1604" i="16"/>
  <c r="S1605" i="16"/>
  <c r="A1605" i="16"/>
  <c r="F1605" i="16" l="1"/>
  <c r="D1605" i="16"/>
  <c r="G1605" i="16"/>
  <c r="A1606" i="16"/>
  <c r="S1606" i="16"/>
  <c r="G1606" i="16" l="1"/>
  <c r="D1606" i="16"/>
  <c r="F1606" i="16"/>
  <c r="S1607" i="16"/>
  <c r="A1607" i="16"/>
  <c r="D1607" i="16" l="1"/>
  <c r="G1607" i="16"/>
  <c r="F1607" i="16"/>
  <c r="S1608" i="16"/>
  <c r="A1608" i="16"/>
  <c r="G1608" i="16" l="1"/>
  <c r="D1608" i="16"/>
  <c r="F1608" i="16"/>
  <c r="S1609" i="16"/>
  <c r="A1609" i="16"/>
  <c r="F1609" i="16" l="1"/>
  <c r="G1609" i="16"/>
  <c r="D1609" i="16"/>
  <c r="S1610" i="16"/>
  <c r="A1610" i="16"/>
  <c r="F1610" i="16" l="1"/>
  <c r="D1610" i="16"/>
  <c r="G1610" i="16"/>
  <c r="S1611" i="16"/>
  <c r="A1611" i="16"/>
  <c r="A1612" i="16" l="1"/>
  <c r="S1612" i="16"/>
  <c r="D1611" i="16"/>
  <c r="G1611" i="16"/>
  <c r="F1611" i="16"/>
  <c r="S1613" i="16" l="1"/>
  <c r="A1613" i="16"/>
  <c r="D1612" i="16"/>
  <c r="G1612" i="16"/>
  <c r="F1612" i="16"/>
  <c r="F1613" i="16" l="1"/>
  <c r="D1613" i="16"/>
  <c r="G1613" i="16"/>
  <c r="S1614" i="16"/>
  <c r="A1614" i="16"/>
  <c r="G1614" i="16" l="1"/>
  <c r="F1614" i="16"/>
  <c r="D1614" i="16"/>
  <c r="S1615" i="16"/>
  <c r="A1615" i="16"/>
  <c r="A1616" i="16" l="1"/>
  <c r="S1616" i="16"/>
  <c r="D1615" i="16"/>
  <c r="G1615" i="16"/>
  <c r="F1615" i="16"/>
  <c r="D1616" i="16" l="1"/>
  <c r="G1616" i="16"/>
  <c r="F1616" i="16"/>
  <c r="S1617" i="16"/>
  <c r="A1617" i="16"/>
  <c r="A1618" i="16" l="1"/>
  <c r="S1618" i="16"/>
  <c r="F1617" i="16"/>
  <c r="D1617" i="16"/>
  <c r="G1617" i="16"/>
  <c r="A1619" i="16" l="1"/>
  <c r="S1619" i="16"/>
  <c r="G1618" i="16"/>
  <c r="D1618" i="16"/>
  <c r="F1618" i="16"/>
  <c r="A1620" i="16" l="1"/>
  <c r="S1620" i="16"/>
  <c r="F1619" i="16"/>
  <c r="D1619" i="16"/>
  <c r="G1619" i="16"/>
  <c r="S1621" i="16" l="1"/>
  <c r="A1621" i="16"/>
  <c r="G1620" i="16"/>
  <c r="F1620" i="16"/>
  <c r="D1620" i="16"/>
  <c r="F1621" i="16" l="1"/>
  <c r="D1621" i="16"/>
  <c r="G1621" i="16"/>
  <c r="A1622" i="16"/>
  <c r="S1622" i="16"/>
  <c r="S1623" i="16" l="1"/>
  <c r="A1623" i="16"/>
  <c r="F1622" i="16"/>
  <c r="G1622" i="16"/>
  <c r="D1622" i="16"/>
  <c r="G1623" i="16" l="1"/>
  <c r="D1623" i="16"/>
  <c r="F1623" i="16"/>
  <c r="S1624" i="16"/>
  <c r="A1624" i="16"/>
  <c r="F1624" i="16" l="1"/>
  <c r="G1624" i="16"/>
  <c r="D1624" i="16"/>
  <c r="S1625" i="16"/>
  <c r="A1625" i="16"/>
  <c r="F1625" i="16" l="1"/>
  <c r="D1625" i="16"/>
  <c r="G1625" i="16"/>
  <c r="S1626" i="16"/>
  <c r="A1626" i="16"/>
  <c r="S1627" i="16" l="1"/>
  <c r="A1627" i="16"/>
  <c r="G1626" i="16"/>
  <c r="D1626" i="16"/>
  <c r="F1626" i="16"/>
  <c r="F1627" i="16" l="1"/>
  <c r="D1627" i="16"/>
  <c r="G1627" i="16"/>
  <c r="S1628" i="16"/>
  <c r="A1628" i="16"/>
  <c r="D1628" i="16" l="1"/>
  <c r="F1628" i="16"/>
  <c r="G1628" i="16"/>
  <c r="A1629" i="16"/>
  <c r="S1629" i="16"/>
  <c r="F1629" i="16" l="1"/>
  <c r="D1629" i="16"/>
  <c r="G1629" i="16"/>
  <c r="S1630" i="16"/>
  <c r="A1630" i="16"/>
  <c r="G1630" i="16" l="1"/>
  <c r="D1630" i="16"/>
  <c r="F1630" i="16"/>
  <c r="A1631" i="16"/>
  <c r="S1631" i="16"/>
  <c r="D1631" i="16" l="1"/>
  <c r="F1631" i="16"/>
  <c r="G1631" i="16"/>
  <c r="A1632" i="16"/>
  <c r="S1632" i="16"/>
  <c r="G1632" i="16" l="1"/>
  <c r="D1632" i="16"/>
  <c r="F1632" i="16"/>
  <c r="S1633" i="16"/>
  <c r="A1633" i="16"/>
  <c r="S1634" i="16" l="1"/>
  <c r="A1634" i="16"/>
  <c r="F1633" i="16"/>
  <c r="D1633" i="16"/>
  <c r="G1633" i="16"/>
  <c r="G1634" i="16" l="1"/>
  <c r="D1634" i="16"/>
  <c r="F1634" i="16"/>
  <c r="A1635" i="16"/>
  <c r="S1635" i="16"/>
  <c r="A1636" i="16" l="1"/>
  <c r="S1636" i="16"/>
  <c r="F1635" i="16"/>
  <c r="D1635" i="16"/>
  <c r="G1635" i="16"/>
  <c r="D1636" i="16" l="1"/>
  <c r="G1636" i="16"/>
  <c r="F1636" i="16"/>
  <c r="A1637" i="16"/>
  <c r="S1637" i="16"/>
  <c r="D1637" i="16" l="1"/>
  <c r="F1637" i="16"/>
  <c r="G1637" i="16"/>
  <c r="S1638" i="16"/>
  <c r="A1638" i="16"/>
  <c r="D1638" i="16" l="1"/>
  <c r="G1638" i="16"/>
  <c r="F1638" i="16"/>
  <c r="A1639" i="16"/>
  <c r="S1639" i="16"/>
  <c r="D1639" i="16" l="1"/>
  <c r="G1639" i="16"/>
  <c r="F1639" i="16"/>
  <c r="S1640" i="16"/>
  <c r="A1640" i="16"/>
  <c r="G1640" i="16" l="1"/>
  <c r="D1640" i="16"/>
  <c r="F1640" i="16"/>
  <c r="S1641" i="16"/>
  <c r="A1641" i="16"/>
  <c r="F1641" i="16" l="1"/>
  <c r="G1641" i="16"/>
  <c r="D1641" i="16"/>
  <c r="A1642" i="16"/>
  <c r="S1642" i="16"/>
  <c r="S1643" i="16" l="1"/>
  <c r="A1643" i="16"/>
  <c r="F1642" i="16"/>
  <c r="D1642" i="16"/>
  <c r="G1642" i="16"/>
  <c r="G1643" i="16" l="1"/>
  <c r="F1643" i="16"/>
  <c r="D1643" i="16"/>
  <c r="A1644" i="16"/>
  <c r="S1644" i="16"/>
  <c r="S1645" i="16" l="1"/>
  <c r="A1645" i="16"/>
  <c r="G1644" i="16"/>
  <c r="D1644" i="16"/>
  <c r="F1644" i="16"/>
  <c r="D1645" i="16" l="1"/>
  <c r="G1645" i="16"/>
  <c r="F1645" i="16"/>
  <c r="S1646" i="16"/>
  <c r="A1646" i="16"/>
  <c r="A1647" i="16" l="1"/>
  <c r="S1647" i="16"/>
  <c r="G1646" i="16"/>
  <c r="F1646" i="16"/>
  <c r="D1646" i="16"/>
  <c r="D1647" i="16" l="1"/>
  <c r="G1647" i="16"/>
  <c r="F1647" i="16"/>
  <c r="S1648" i="16"/>
  <c r="A1648" i="16"/>
  <c r="A1649" i="16" l="1"/>
  <c r="S1649" i="16"/>
  <c r="D1648" i="16"/>
  <c r="G1648" i="16"/>
  <c r="F1648" i="16"/>
  <c r="G1649" i="16" l="1"/>
  <c r="F1649" i="16"/>
  <c r="D1649" i="16"/>
  <c r="S1650" i="16"/>
  <c r="A1650" i="16"/>
  <c r="S1651" i="16" l="1"/>
  <c r="A1651" i="16"/>
  <c r="G1650" i="16"/>
  <c r="F1650" i="16"/>
  <c r="D1650" i="16"/>
  <c r="F1651" i="16" l="1"/>
  <c r="D1651" i="16"/>
  <c r="G1651" i="16"/>
  <c r="S1652" i="16"/>
  <c r="A1652" i="16"/>
  <c r="A1653" i="16" l="1"/>
  <c r="S1653" i="16"/>
  <c r="D1652" i="16"/>
  <c r="F1652" i="16"/>
  <c r="G1652" i="16"/>
  <c r="S1654" i="16" l="1"/>
  <c r="A1654" i="16"/>
  <c r="D1653" i="16"/>
  <c r="G1653" i="16"/>
  <c r="F1653" i="16"/>
  <c r="G1654" i="16" l="1"/>
  <c r="D1654" i="16"/>
  <c r="F1654" i="16"/>
  <c r="S1655" i="16"/>
  <c r="A1655" i="16"/>
  <c r="A1656" i="16" l="1"/>
  <c r="S1656" i="16"/>
  <c r="D1655" i="16"/>
  <c r="F1655" i="16"/>
  <c r="G1655" i="16"/>
  <c r="D1656" i="16" l="1"/>
  <c r="G1656" i="16"/>
  <c r="F1656" i="16"/>
  <c r="S1657" i="16"/>
  <c r="A1657" i="16"/>
  <c r="F1657" i="16" l="1"/>
  <c r="G1657" i="16"/>
  <c r="D1657" i="16"/>
  <c r="S1658" i="16"/>
  <c r="A1658" i="16"/>
  <c r="S1659" i="16" l="1"/>
  <c r="A1659" i="16"/>
  <c r="F1658" i="16"/>
  <c r="D1658" i="16"/>
  <c r="G1658" i="16"/>
  <c r="D1659" i="16" l="1"/>
  <c r="G1659" i="16"/>
  <c r="F1659" i="16"/>
  <c r="S1660" i="16"/>
  <c r="A1660" i="16"/>
  <c r="D1660" i="16" l="1"/>
  <c r="F1660" i="16"/>
  <c r="G1660" i="16"/>
  <c r="A1661" i="16"/>
  <c r="S1661" i="16"/>
  <c r="S1662" i="16" l="1"/>
  <c r="A1662" i="16"/>
  <c r="F1661" i="16"/>
  <c r="G1661" i="16"/>
  <c r="D1661" i="16"/>
  <c r="F1662" i="16" l="1"/>
  <c r="D1662" i="16"/>
  <c r="G1662" i="16"/>
  <c r="A1663" i="16"/>
  <c r="S1663" i="16"/>
  <c r="D1663" i="16" l="1"/>
  <c r="G1663" i="16"/>
  <c r="F1663" i="16"/>
  <c r="S1664" i="16"/>
  <c r="A1664" i="16"/>
  <c r="D1664" i="16" l="1"/>
  <c r="F1664" i="16"/>
  <c r="G1664" i="16"/>
  <c r="A1665" i="16"/>
  <c r="S1665" i="16"/>
  <c r="A1666" i="16" l="1"/>
  <c r="S1666" i="16"/>
  <c r="F1665" i="16"/>
  <c r="G1665" i="16"/>
  <c r="D1665" i="16"/>
  <c r="F1666" i="16" l="1"/>
  <c r="D1666" i="16"/>
  <c r="G1666" i="16"/>
  <c r="S1667" i="16"/>
  <c r="A1667" i="16"/>
  <c r="D1667" i="16" l="1"/>
  <c r="G1667" i="16"/>
  <c r="F1667" i="16"/>
  <c r="A1668" i="16"/>
  <c r="S1668" i="16"/>
  <c r="D1668" i="16" l="1"/>
  <c r="G1668" i="16"/>
  <c r="F1668" i="16"/>
  <c r="S1669" i="16"/>
  <c r="A1669" i="16"/>
  <c r="D1669" i="16" l="1"/>
  <c r="F1669" i="16"/>
  <c r="G1669" i="16"/>
  <c r="S1670" i="16"/>
  <c r="A1670" i="16"/>
  <c r="S1671" i="16" l="1"/>
  <c r="A1671" i="16"/>
  <c r="G1670" i="16"/>
  <c r="F1670" i="16"/>
  <c r="D1670" i="16"/>
  <c r="D1671" i="16" l="1"/>
  <c r="G1671" i="16"/>
  <c r="F1671" i="16"/>
  <c r="A1672" i="16"/>
  <c r="S1672" i="16"/>
  <c r="D1672" i="16" l="1"/>
  <c r="G1672" i="16"/>
  <c r="F1672" i="16"/>
  <c r="S1673" i="16"/>
  <c r="A1673" i="16"/>
  <c r="D1673" i="16" l="1"/>
  <c r="G1673" i="16"/>
  <c r="F1673" i="16"/>
  <c r="S1674" i="16"/>
  <c r="A1674" i="16"/>
  <c r="G1674" i="16" l="1"/>
  <c r="F1674" i="16"/>
  <c r="D1674" i="16"/>
  <c r="S1675" i="16"/>
  <c r="A1675" i="16"/>
  <c r="G1675" i="16" l="1"/>
  <c r="F1675" i="16"/>
  <c r="D1675" i="16"/>
  <c r="A1676" i="16"/>
  <c r="S1676" i="16"/>
  <c r="G1676" i="16" l="1"/>
  <c r="F1676" i="16"/>
  <c r="D1676" i="16"/>
  <c r="S1677" i="16"/>
  <c r="A1677" i="16"/>
  <c r="S1678" i="16" l="1"/>
  <c r="A1678" i="16"/>
  <c r="D1677" i="16"/>
  <c r="G1677" i="16"/>
  <c r="F1677" i="16"/>
  <c r="F1678" i="16" l="1"/>
  <c r="D1678" i="16"/>
  <c r="G1678" i="16"/>
  <c r="S1679" i="16"/>
  <c r="A1679" i="16"/>
  <c r="S1680" i="16" l="1"/>
  <c r="A1680" i="16"/>
  <c r="G1679" i="16"/>
  <c r="F1679" i="16"/>
  <c r="D1679" i="16"/>
  <c r="F1680" i="16" l="1"/>
  <c r="G1680" i="16"/>
  <c r="D1680" i="16"/>
  <c r="S1681" i="16"/>
  <c r="A1681" i="16"/>
  <c r="F1681" i="16" l="1"/>
  <c r="D1681" i="16"/>
  <c r="G1681" i="16"/>
  <c r="S1682" i="16"/>
  <c r="A1682" i="16"/>
  <c r="D1682" i="16" l="1"/>
  <c r="G1682" i="16"/>
  <c r="F1682" i="16"/>
  <c r="A1683" i="16"/>
  <c r="S1683" i="16"/>
  <c r="A1684" i="16" l="1"/>
  <c r="S1684" i="16"/>
  <c r="F1683" i="16"/>
  <c r="G1683" i="16"/>
  <c r="D1683" i="16"/>
  <c r="D1684" i="16" l="1"/>
  <c r="G1684" i="16"/>
  <c r="F1684" i="16"/>
  <c r="S1685" i="16"/>
  <c r="A1685" i="16"/>
  <c r="D1685" i="16" l="1"/>
  <c r="G1685" i="16"/>
  <c r="F1685" i="16"/>
  <c r="A1686" i="16"/>
  <c r="S1686" i="16"/>
  <c r="G1686" i="16" l="1"/>
  <c r="F1686" i="16"/>
  <c r="D1686" i="16"/>
  <c r="S1687" i="16"/>
  <c r="A1687" i="16"/>
  <c r="A1688" i="16" l="1"/>
  <c r="S1688" i="16"/>
  <c r="D1687" i="16"/>
  <c r="G1687" i="16"/>
  <c r="F1687" i="16"/>
  <c r="F1688" i="16" l="1"/>
  <c r="D1688" i="16"/>
  <c r="G1688" i="16"/>
  <c r="S1689" i="16"/>
  <c r="A1689" i="16"/>
  <c r="F1689" i="16" l="1"/>
  <c r="D1689" i="16"/>
  <c r="G1689" i="16"/>
  <c r="S1690" i="16"/>
  <c r="A1690" i="16"/>
  <c r="G1690" i="16" l="1"/>
  <c r="F1690" i="16"/>
  <c r="D1690" i="16"/>
  <c r="A1691" i="16"/>
  <c r="S1691" i="16"/>
  <c r="A1692" i="16" l="1"/>
  <c r="S1692" i="16"/>
  <c r="D1691" i="16"/>
  <c r="G1691" i="16"/>
  <c r="F1691" i="16"/>
  <c r="S1693" i="16" l="1"/>
  <c r="A1693" i="16"/>
  <c r="D1692" i="16"/>
  <c r="G1692" i="16"/>
  <c r="F1692" i="16"/>
  <c r="G1693" i="16" l="1"/>
  <c r="F1693" i="16"/>
  <c r="D1693" i="16"/>
  <c r="S1694" i="16"/>
  <c r="A1694" i="16"/>
  <c r="G1694" i="16" l="1"/>
  <c r="F1694" i="16"/>
  <c r="D1694" i="16"/>
  <c r="S1695" i="16"/>
  <c r="A1695" i="16"/>
  <c r="S1696" i="16" l="1"/>
  <c r="A1696" i="16"/>
  <c r="D1695" i="16"/>
  <c r="G1695" i="16"/>
  <c r="F1695" i="16"/>
  <c r="D1696" i="16" l="1"/>
  <c r="G1696" i="16"/>
  <c r="F1696" i="16"/>
  <c r="S1697" i="16"/>
  <c r="A1697" i="16"/>
  <c r="D1697" i="16" l="1"/>
  <c r="F1697" i="16"/>
  <c r="G1697" i="16"/>
  <c r="S1698" i="16"/>
  <c r="A1698" i="16"/>
  <c r="S1699" i="16" l="1"/>
  <c r="A1699" i="16"/>
  <c r="F1698" i="16"/>
  <c r="D1698" i="16"/>
  <c r="G1698" i="16"/>
  <c r="S1700" i="16" l="1"/>
  <c r="A1700" i="16"/>
  <c r="D1699" i="16"/>
  <c r="F1699" i="16"/>
  <c r="G1699" i="16"/>
  <c r="G1700" i="16" l="1"/>
  <c r="F1700" i="16"/>
  <c r="D1700" i="16"/>
  <c r="S1701" i="16"/>
  <c r="A1701" i="16"/>
  <c r="F1701" i="16" l="1"/>
  <c r="D1701" i="16"/>
  <c r="G1701" i="16"/>
  <c r="S1702" i="16"/>
  <c r="A1702" i="16"/>
  <c r="S1703" i="16" l="1"/>
  <c r="A1703" i="16"/>
  <c r="D1702" i="16"/>
  <c r="F1702" i="16"/>
  <c r="G1702" i="16"/>
  <c r="D1703" i="16" l="1"/>
  <c r="G1703" i="16"/>
  <c r="F1703" i="16"/>
  <c r="S1704" i="16"/>
  <c r="A1704" i="16"/>
  <c r="D1704" i="16" l="1"/>
  <c r="G1704" i="16"/>
  <c r="F1704" i="16"/>
  <c r="A1705" i="16"/>
  <c r="S1705" i="16"/>
  <c r="F1705" i="16" l="1"/>
  <c r="G1705" i="16"/>
  <c r="D1705" i="16"/>
  <c r="S1706" i="16"/>
  <c r="A1706" i="16"/>
  <c r="G1706" i="16" l="1"/>
  <c r="D1706" i="16"/>
  <c r="F1706" i="16"/>
  <c r="S1707" i="16"/>
  <c r="A1707" i="16"/>
  <c r="G1707" i="16" l="1"/>
  <c r="D1707" i="16"/>
  <c r="F1707" i="16"/>
  <c r="A1708" i="16"/>
  <c r="S1708" i="16"/>
  <c r="S1709" i="16" l="1"/>
  <c r="A1709" i="16"/>
  <c r="D1708" i="16"/>
  <c r="G1708" i="16"/>
  <c r="F1708" i="16"/>
  <c r="D1709" i="16" l="1"/>
  <c r="G1709" i="16"/>
  <c r="F1709" i="16"/>
  <c r="A1710" i="16"/>
  <c r="S1710" i="16"/>
  <c r="G1710" i="16" l="1"/>
  <c r="F1710" i="16"/>
  <c r="D1710" i="16"/>
  <c r="S1711" i="16"/>
  <c r="A1711" i="16"/>
  <c r="S1712" i="16" l="1"/>
  <c r="A1712" i="16"/>
  <c r="G1711" i="16"/>
  <c r="F1711" i="16"/>
  <c r="D1711" i="16"/>
  <c r="S1713" i="16" l="1"/>
  <c r="A1713" i="16"/>
  <c r="D1712" i="16"/>
  <c r="G1712" i="16"/>
  <c r="F1712" i="16"/>
  <c r="F1713" i="16" l="1"/>
  <c r="D1713" i="16"/>
  <c r="G1713" i="16"/>
  <c r="S1714" i="16"/>
  <c r="A1714" i="16"/>
  <c r="S1715" i="16" l="1"/>
  <c r="A1715" i="16"/>
  <c r="D1714" i="16"/>
  <c r="F1714" i="16"/>
  <c r="G1714" i="16"/>
  <c r="D1715" i="16" l="1"/>
  <c r="G1715" i="16"/>
  <c r="F1715" i="16"/>
  <c r="A1716" i="16"/>
  <c r="S1716" i="16"/>
  <c r="G1716" i="16" l="1"/>
  <c r="D1716" i="16"/>
  <c r="F1716" i="16"/>
  <c r="S1717" i="16"/>
  <c r="A1717" i="16"/>
  <c r="G1717" i="16" l="1"/>
  <c r="F1717" i="16"/>
  <c r="D1717" i="16"/>
  <c r="S1718" i="16"/>
  <c r="A1718" i="16"/>
  <c r="A1719" i="16" l="1"/>
  <c r="S1719" i="16"/>
  <c r="F1718" i="16"/>
  <c r="G1718" i="16"/>
  <c r="D1718" i="16"/>
  <c r="F1719" i="16" l="1"/>
  <c r="G1719" i="16"/>
  <c r="D1719" i="16"/>
  <c r="S1720" i="16"/>
  <c r="A1720" i="16"/>
  <c r="D1720" i="16" l="1"/>
  <c r="F1720" i="16"/>
  <c r="G1720" i="16"/>
  <c r="S1721" i="16"/>
  <c r="A1721" i="16"/>
  <c r="D1721" i="16" l="1"/>
  <c r="F1721" i="16"/>
  <c r="G1721" i="16"/>
  <c r="S1722" i="16"/>
  <c r="A1722" i="16"/>
  <c r="F1722" i="16" l="1"/>
  <c r="G1722" i="16"/>
  <c r="D1722" i="16"/>
  <c r="S1723" i="16"/>
  <c r="A1723" i="16"/>
  <c r="A1724" i="16" l="1"/>
  <c r="S1724" i="16"/>
  <c r="G1723" i="16"/>
  <c r="F1723" i="16"/>
  <c r="D1723" i="16"/>
  <c r="S1725" i="16" l="1"/>
  <c r="A1725" i="16"/>
  <c r="G1724" i="16"/>
  <c r="F1724" i="16"/>
  <c r="D1724" i="16"/>
  <c r="F1725" i="16" l="1"/>
  <c r="G1725" i="16"/>
  <c r="D1725" i="16"/>
  <c r="S1726" i="16"/>
  <c r="A1726" i="16"/>
  <c r="A1727" i="16" l="1"/>
  <c r="S1727" i="16"/>
  <c r="F1726" i="16"/>
  <c r="D1726" i="16"/>
  <c r="G1726" i="16"/>
  <c r="D1727" i="16" l="1"/>
  <c r="G1727" i="16"/>
  <c r="F1727" i="16"/>
  <c r="A1728" i="16"/>
  <c r="S1728" i="16"/>
  <c r="G1728" i="16" l="1"/>
  <c r="D1728" i="16"/>
  <c r="F1728" i="16"/>
  <c r="S1729" i="16"/>
  <c r="A1729" i="16"/>
  <c r="S1730" i="16" l="1"/>
  <c r="A1730" i="16"/>
  <c r="F1729" i="16"/>
  <c r="D1729" i="16"/>
  <c r="G1729" i="16"/>
  <c r="F1730" i="16" l="1"/>
  <c r="G1730" i="16"/>
  <c r="D1730" i="16"/>
  <c r="S1731" i="16"/>
  <c r="A1731" i="16"/>
  <c r="S1732" i="16" l="1"/>
  <c r="A1732" i="16"/>
  <c r="D1731" i="16"/>
  <c r="G1731" i="16"/>
  <c r="F1731" i="16"/>
  <c r="F1732" i="16" l="1"/>
  <c r="G1732" i="16"/>
  <c r="D1732" i="16"/>
  <c r="A1733" i="16"/>
  <c r="S1733" i="16"/>
  <c r="D1733" i="16" l="1"/>
  <c r="G1733" i="16"/>
  <c r="F1733" i="16"/>
  <c r="A1734" i="16"/>
  <c r="S1734" i="16"/>
  <c r="S1735" i="16" l="1"/>
  <c r="A1735" i="16"/>
  <c r="F1734" i="16"/>
  <c r="D1734" i="16"/>
  <c r="G1734" i="16"/>
  <c r="D1735" i="16" l="1"/>
  <c r="F1735" i="16"/>
  <c r="G1735" i="16"/>
  <c r="S1736" i="16"/>
  <c r="A1736" i="16"/>
  <c r="G1736" i="16" l="1"/>
  <c r="F1736" i="16"/>
  <c r="D1736" i="16"/>
  <c r="S1737" i="16"/>
  <c r="A1737" i="16"/>
  <c r="A1738" i="16" l="1"/>
  <c r="S1738" i="16"/>
  <c r="F1737" i="16"/>
  <c r="D1737" i="16"/>
  <c r="G1737" i="16"/>
  <c r="F1738" i="16" l="1"/>
  <c r="G1738" i="16"/>
  <c r="D1738" i="16"/>
  <c r="S1739" i="16"/>
  <c r="A1739" i="16"/>
  <c r="D1739" i="16" l="1"/>
  <c r="G1739" i="16"/>
  <c r="F1739" i="16"/>
  <c r="S1740" i="16"/>
  <c r="A1740" i="16"/>
  <c r="A1741" i="16" l="1"/>
  <c r="S1741" i="16"/>
  <c r="G1740" i="16"/>
  <c r="F1740" i="16"/>
  <c r="D1740" i="16"/>
  <c r="D1741" i="16" l="1"/>
  <c r="G1741" i="16"/>
  <c r="F1741" i="16"/>
  <c r="A1742" i="16"/>
  <c r="S1742" i="16"/>
  <c r="F1742" i="16" l="1"/>
  <c r="D1742" i="16"/>
  <c r="G1742" i="16"/>
  <c r="S1743" i="16"/>
  <c r="A1743" i="16"/>
  <c r="A1744" i="16" l="1"/>
  <c r="S1744" i="16"/>
  <c r="D1743" i="16"/>
  <c r="F1743" i="16"/>
  <c r="G1743" i="16"/>
  <c r="S1745" i="16" l="1"/>
  <c r="A1745" i="16"/>
  <c r="D1744" i="16"/>
  <c r="F1744" i="16"/>
  <c r="G1744" i="16"/>
  <c r="S1746" i="16" l="1"/>
  <c r="A1746" i="16"/>
  <c r="G1745" i="16"/>
  <c r="F1745" i="16"/>
  <c r="D1745" i="16"/>
  <c r="F1746" i="16" l="1"/>
  <c r="D1746" i="16"/>
  <c r="G1746" i="16"/>
  <c r="A1747" i="16"/>
  <c r="S1747" i="16"/>
  <c r="F1747" i="16" l="1"/>
  <c r="D1747" i="16"/>
  <c r="G1747" i="16"/>
  <c r="S1748" i="16"/>
  <c r="A1748" i="16"/>
  <c r="F1748" i="16" l="1"/>
  <c r="D1748" i="16"/>
  <c r="G1748" i="16"/>
  <c r="S1749" i="16"/>
  <c r="A1749" i="16"/>
  <c r="F1749" i="16" l="1"/>
  <c r="D1749" i="16"/>
  <c r="G1749" i="16"/>
  <c r="A1750" i="16"/>
  <c r="S1750" i="16"/>
  <c r="G1750" i="16" l="1"/>
  <c r="F1750" i="16"/>
  <c r="D1750" i="16"/>
  <c r="S1751" i="16"/>
  <c r="A1751" i="16"/>
  <c r="D1751" i="16" l="1"/>
  <c r="F1751" i="16"/>
  <c r="G1751" i="16"/>
  <c r="S1752" i="16"/>
  <c r="A1752" i="16"/>
  <c r="S1753" i="16" l="1"/>
  <c r="A1753" i="16"/>
  <c r="G1752" i="16"/>
  <c r="F1752" i="16"/>
  <c r="D1752" i="16"/>
  <c r="G1753" i="16" l="1"/>
  <c r="D1753" i="16"/>
  <c r="F1753" i="16"/>
  <c r="S1754" i="16"/>
  <c r="A1754" i="16"/>
  <c r="A1755" i="16" l="1"/>
  <c r="S1755" i="16"/>
  <c r="G1754" i="16"/>
  <c r="F1754" i="16"/>
  <c r="D1754" i="16"/>
  <c r="F1755" i="16" l="1"/>
  <c r="D1755" i="16"/>
  <c r="G1755" i="16"/>
  <c r="A1756" i="16"/>
  <c r="S1756" i="16"/>
  <c r="D1756" i="16" l="1"/>
  <c r="G1756" i="16"/>
  <c r="F1756" i="16"/>
  <c r="S1757" i="16"/>
  <c r="A1757" i="16"/>
  <c r="G1757" i="16" l="1"/>
  <c r="F1757" i="16"/>
  <c r="D1757" i="16"/>
  <c r="S1758" i="16"/>
  <c r="A1758" i="16"/>
  <c r="A1759" i="16" l="1"/>
  <c r="S1759" i="16"/>
  <c r="F1758" i="16"/>
  <c r="D1758" i="16"/>
  <c r="G1758" i="16"/>
  <c r="D1759" i="16" l="1"/>
  <c r="G1759" i="16"/>
  <c r="F1759" i="16"/>
  <c r="S1760" i="16"/>
  <c r="A1760" i="16"/>
  <c r="D1760" i="16" l="1"/>
  <c r="F1760" i="16"/>
  <c r="G1760" i="16"/>
  <c r="S1761" i="16"/>
  <c r="A1761" i="16"/>
  <c r="S1762" i="16" l="1"/>
  <c r="A1762" i="16"/>
  <c r="D1761" i="16"/>
  <c r="G1761" i="16"/>
  <c r="F1761" i="16"/>
  <c r="D1762" i="16" l="1"/>
  <c r="G1762" i="16"/>
  <c r="F1762" i="16"/>
  <c r="S1763" i="16"/>
  <c r="A1763" i="16"/>
  <c r="G1763" i="16" l="1"/>
  <c r="D1763" i="16"/>
  <c r="F1763" i="16"/>
  <c r="S1764" i="16"/>
  <c r="A1764" i="16"/>
  <c r="S1765" i="16" l="1"/>
  <c r="A1765" i="16"/>
  <c r="G1764" i="16"/>
  <c r="F1764" i="16"/>
  <c r="D1764" i="16"/>
  <c r="F1765" i="16" l="1"/>
  <c r="G1765" i="16"/>
  <c r="D1765" i="16"/>
  <c r="S1766" i="16"/>
  <c r="A1766" i="16"/>
  <c r="A1767" i="16" l="1"/>
  <c r="S1767" i="16"/>
  <c r="F1766" i="16"/>
  <c r="D1766" i="16"/>
  <c r="G1766" i="16"/>
  <c r="S1768" i="16" l="1"/>
  <c r="A1768" i="16"/>
  <c r="D1767" i="16"/>
  <c r="F1767" i="16"/>
  <c r="G1767" i="16"/>
  <c r="A1769" i="16" l="1"/>
  <c r="S1769" i="16"/>
  <c r="D1768" i="16"/>
  <c r="G1768" i="16"/>
  <c r="F1768" i="16"/>
  <c r="S1770" i="16" l="1"/>
  <c r="A1770" i="16"/>
  <c r="F1769" i="16"/>
  <c r="D1769" i="16"/>
  <c r="G1769" i="16"/>
  <c r="A1771" i="16" l="1"/>
  <c r="S1771" i="16"/>
  <c r="D1770" i="16"/>
  <c r="G1770" i="16"/>
  <c r="F1770" i="16"/>
  <c r="S1772" i="16" l="1"/>
  <c r="A1772" i="16"/>
  <c r="G1771" i="16"/>
  <c r="F1771" i="16"/>
  <c r="D1771" i="16"/>
  <c r="S1773" i="16" l="1"/>
  <c r="A1773" i="16"/>
  <c r="D1772" i="16"/>
  <c r="G1772" i="16"/>
  <c r="F1772" i="16"/>
  <c r="G1773" i="16" l="1"/>
  <c r="D1773" i="16"/>
  <c r="F1773" i="16"/>
  <c r="S1774" i="16"/>
  <c r="A1774" i="16"/>
  <c r="S1775" i="16" l="1"/>
  <c r="A1775" i="16"/>
  <c r="G1774" i="16"/>
  <c r="F1774" i="16"/>
  <c r="D1774" i="16"/>
  <c r="S1776" i="16" l="1"/>
  <c r="A1776" i="16"/>
  <c r="G1775" i="16"/>
  <c r="D1775" i="16"/>
  <c r="F1775" i="16"/>
  <c r="G1776" i="16" l="1"/>
  <c r="F1776" i="16"/>
  <c r="D1776" i="16"/>
  <c r="S1777" i="16"/>
  <c r="A1777" i="16"/>
  <c r="F1777" i="16" l="1"/>
  <c r="D1777" i="16"/>
  <c r="G1777" i="16"/>
  <c r="S1778" i="16"/>
  <c r="A1778" i="16"/>
  <c r="A1779" i="16" l="1"/>
  <c r="S1779" i="16"/>
  <c r="F1778" i="16"/>
  <c r="D1778" i="16"/>
  <c r="G1778" i="16"/>
  <c r="D1779" i="16" l="1"/>
  <c r="F1779" i="16"/>
  <c r="G1779" i="16"/>
  <c r="S1780" i="16"/>
  <c r="A1780" i="16"/>
  <c r="S1781" i="16" l="1"/>
  <c r="A1781" i="16"/>
  <c r="D1780" i="16"/>
  <c r="F1780" i="16"/>
  <c r="G1780" i="16"/>
  <c r="D1781" i="16" l="1"/>
  <c r="G1781" i="16"/>
  <c r="F1781" i="16"/>
  <c r="A1782" i="16"/>
  <c r="S1782" i="16"/>
  <c r="A1783" i="16" l="1"/>
  <c r="S1783" i="16"/>
  <c r="F1782" i="16"/>
  <c r="G1782" i="16"/>
  <c r="D1782" i="16"/>
  <c r="D1783" i="16" l="1"/>
  <c r="G1783" i="16"/>
  <c r="F1783" i="16"/>
  <c r="S1784" i="16"/>
  <c r="A1784" i="16"/>
  <c r="F1784" i="16" l="1"/>
  <c r="G1784" i="16"/>
  <c r="D1784" i="16"/>
  <c r="A1785" i="16"/>
  <c r="S1785" i="16"/>
  <c r="S1786" i="16" l="1"/>
  <c r="A1786" i="16"/>
  <c r="G1785" i="16"/>
  <c r="F1785" i="16"/>
  <c r="D1785" i="16"/>
  <c r="F1786" i="16" l="1"/>
  <c r="D1786" i="16"/>
  <c r="G1786" i="16"/>
  <c r="S1787" i="16"/>
  <c r="A1787" i="16"/>
  <c r="S1788" i="16" l="1"/>
  <c r="A1788" i="16"/>
  <c r="D1787" i="16"/>
  <c r="G1787" i="16"/>
  <c r="F1787" i="16"/>
  <c r="G1788" i="16" l="1"/>
  <c r="D1788" i="16"/>
  <c r="F1788" i="16"/>
  <c r="S1789" i="16"/>
  <c r="A1789" i="16"/>
  <c r="S1790" i="16" l="1"/>
  <c r="A1790" i="16"/>
  <c r="D1789" i="16"/>
  <c r="G1789" i="16"/>
  <c r="F1789" i="16"/>
  <c r="G1790" i="16" l="1"/>
  <c r="F1790" i="16"/>
  <c r="D1790" i="16"/>
  <c r="S1791" i="16"/>
  <c r="A1791" i="16"/>
  <c r="S1792" i="16" l="1"/>
  <c r="A1792" i="16"/>
  <c r="F1791" i="16"/>
  <c r="D1791" i="16"/>
  <c r="G1791" i="16"/>
  <c r="S1793" i="16" l="1"/>
  <c r="A1793" i="16"/>
  <c r="G1792" i="16"/>
  <c r="D1792" i="16"/>
  <c r="F1792" i="16"/>
  <c r="G1793" i="16" l="1"/>
  <c r="D1793" i="16"/>
  <c r="F1793" i="16"/>
  <c r="S1794" i="16"/>
  <c r="A1794" i="16"/>
  <c r="G1794" i="16" l="1"/>
  <c r="F1794" i="16"/>
  <c r="D1794" i="16"/>
  <c r="S1795" i="16"/>
  <c r="A1795" i="16"/>
  <c r="F1795" i="16" l="1"/>
  <c r="D1795" i="16"/>
  <c r="G1795" i="16"/>
  <c r="S1796" i="16"/>
  <c r="A1796" i="16"/>
  <c r="S1797" i="16" l="1"/>
  <c r="A1797" i="16"/>
  <c r="D1796" i="16"/>
  <c r="G1796" i="16"/>
  <c r="F1796" i="16"/>
  <c r="F1797" i="16" l="1"/>
  <c r="G1797" i="16"/>
  <c r="D1797" i="16"/>
  <c r="A1798" i="16"/>
  <c r="S1798" i="16"/>
  <c r="G1798" i="16" l="1"/>
  <c r="F1798" i="16"/>
  <c r="D1798" i="16"/>
  <c r="S1799" i="16"/>
  <c r="A1799" i="16"/>
  <c r="F1799" i="16" l="1"/>
  <c r="D1799" i="16"/>
  <c r="G1799" i="16"/>
  <c r="A1800" i="16"/>
  <c r="S1800" i="16"/>
  <c r="A1801" i="16" l="1"/>
  <c r="S1801" i="16"/>
  <c r="D1800" i="16"/>
  <c r="G1800" i="16"/>
  <c r="F1800" i="16"/>
  <c r="F1801" i="16" l="1"/>
  <c r="D1801" i="16"/>
  <c r="G1801" i="16"/>
  <c r="S1802" i="16"/>
  <c r="A1802" i="16"/>
  <c r="S1803" i="16" l="1"/>
  <c r="A1803" i="16"/>
  <c r="F1802" i="16"/>
  <c r="D1802" i="16"/>
  <c r="G1802" i="16"/>
  <c r="D1803" i="16" l="1"/>
  <c r="G1803" i="16"/>
  <c r="F1803" i="16"/>
  <c r="S1804" i="16"/>
  <c r="A1804" i="16"/>
  <c r="G1804" i="16" l="1"/>
  <c r="D1804" i="16"/>
  <c r="F1804" i="16"/>
  <c r="S1805" i="16"/>
  <c r="A1805" i="16"/>
  <c r="F1805" i="16" l="1"/>
  <c r="G1805" i="16"/>
  <c r="D1805" i="16"/>
  <c r="S1806" i="16"/>
  <c r="A1806" i="16"/>
  <c r="D1806" i="16" l="1"/>
  <c r="G1806" i="16"/>
  <c r="F1806" i="16"/>
  <c r="S1807" i="16"/>
  <c r="A1807" i="16"/>
  <c r="D1807" i="16" l="1"/>
  <c r="G1807" i="16"/>
  <c r="F1807" i="16"/>
  <c r="A1808" i="16"/>
  <c r="S1808" i="16"/>
  <c r="G1808" i="16" l="1"/>
  <c r="F1808" i="16"/>
  <c r="D1808" i="16"/>
  <c r="S1809" i="16"/>
  <c r="A1809" i="16"/>
  <c r="G1809" i="16" l="1"/>
  <c r="F1809" i="16"/>
  <c r="D1809" i="16"/>
  <c r="S1810" i="16"/>
  <c r="A1810" i="16"/>
  <c r="S1811" i="16" l="1"/>
  <c r="A1811" i="16"/>
  <c r="G1810" i="16"/>
  <c r="F1810" i="16"/>
  <c r="D1810" i="16"/>
  <c r="D1811" i="16" l="1"/>
  <c r="G1811" i="16"/>
  <c r="F1811" i="16"/>
  <c r="S1812" i="16"/>
  <c r="A1812" i="16"/>
  <c r="D1812" i="16" l="1"/>
  <c r="G1812" i="16"/>
  <c r="F1812" i="16"/>
  <c r="A1813" i="16"/>
  <c r="S1813" i="16"/>
  <c r="D1813" i="16" l="1"/>
  <c r="G1813" i="16"/>
  <c r="F1813" i="16"/>
  <c r="A1814" i="16"/>
  <c r="S1814" i="16"/>
  <c r="S1815" i="16" l="1"/>
  <c r="A1815" i="16"/>
  <c r="D1814" i="16"/>
  <c r="G1814" i="16"/>
  <c r="F1814" i="16"/>
  <c r="D1815" i="16" l="1"/>
  <c r="G1815" i="16"/>
  <c r="F1815" i="16"/>
  <c r="A1816" i="16"/>
  <c r="S1816" i="16"/>
  <c r="D1816" i="16" l="1"/>
  <c r="G1816" i="16"/>
  <c r="F1816" i="16"/>
  <c r="A1817" i="16"/>
  <c r="S1817" i="16"/>
  <c r="F1817" i="16" l="1"/>
  <c r="D1817" i="16"/>
  <c r="G1817" i="16"/>
  <c r="A1818" i="16"/>
  <c r="S1818" i="16"/>
  <c r="A1819" i="16" l="1"/>
  <c r="S1819" i="16"/>
  <c r="G1818" i="16"/>
  <c r="F1818" i="16"/>
  <c r="D1818" i="16"/>
  <c r="F1819" i="16" l="1"/>
  <c r="D1819" i="16"/>
  <c r="G1819" i="16"/>
  <c r="S1820" i="16"/>
  <c r="A1820" i="16"/>
  <c r="D1820" i="16" l="1"/>
  <c r="G1820" i="16"/>
  <c r="F1820" i="16"/>
  <c r="S1821" i="16"/>
  <c r="A1821" i="16"/>
  <c r="F1821" i="16" l="1"/>
  <c r="D1821" i="16"/>
  <c r="G1821" i="16"/>
  <c r="S1822" i="16"/>
  <c r="A1822" i="16"/>
  <c r="D1822" i="16" l="1"/>
  <c r="G1822" i="16"/>
  <c r="F1822" i="16"/>
  <c r="S1823" i="16"/>
  <c r="A1823" i="16"/>
  <c r="S1824" i="16" l="1"/>
  <c r="A1824" i="16"/>
  <c r="D1823" i="16"/>
  <c r="G1823" i="16"/>
  <c r="F1823" i="16"/>
  <c r="F1824" i="16" l="1"/>
  <c r="D1824" i="16"/>
  <c r="G1824" i="16"/>
  <c r="S1825" i="16"/>
  <c r="A1825" i="16"/>
  <c r="F1825" i="16" l="1"/>
  <c r="D1825" i="16"/>
  <c r="G1825" i="16"/>
  <c r="S1826" i="16"/>
  <c r="A1826" i="16"/>
  <c r="A1827" i="16" l="1"/>
  <c r="S1827" i="16"/>
  <c r="D1826" i="16"/>
  <c r="G1826" i="16"/>
  <c r="F1826" i="16"/>
  <c r="S1828" i="16" l="1"/>
  <c r="A1828" i="16"/>
  <c r="G1827" i="16"/>
  <c r="F1827" i="16"/>
  <c r="D1827" i="16"/>
  <c r="S1829" i="16" l="1"/>
  <c r="A1829" i="16"/>
  <c r="F1828" i="16"/>
  <c r="G1828" i="16"/>
  <c r="D1828" i="16"/>
  <c r="D1829" i="16" l="1"/>
  <c r="F1829" i="16"/>
  <c r="G1829" i="16"/>
  <c r="S1830" i="16"/>
  <c r="A1830" i="16"/>
  <c r="G1830" i="16" l="1"/>
  <c r="D1830" i="16"/>
  <c r="F1830" i="16"/>
  <c r="A1831" i="16"/>
  <c r="S1831" i="16"/>
  <c r="S1832" i="16" l="1"/>
  <c r="A1832" i="16"/>
  <c r="F1831" i="16"/>
  <c r="D1831" i="16"/>
  <c r="G1831" i="16"/>
  <c r="A1833" i="16" l="1"/>
  <c r="S1833" i="16"/>
  <c r="D1832" i="16"/>
  <c r="F1832" i="16"/>
  <c r="G1832" i="16"/>
  <c r="S1834" i="16" l="1"/>
  <c r="A1834" i="16"/>
  <c r="F1833" i="16"/>
  <c r="D1833" i="16"/>
  <c r="G1833" i="16"/>
  <c r="G1834" i="16" l="1"/>
  <c r="F1834" i="16"/>
  <c r="D1834" i="16"/>
  <c r="A1835" i="16"/>
  <c r="S1835" i="16"/>
  <c r="S1836" i="16" l="1"/>
  <c r="A1836" i="16"/>
  <c r="F1835" i="16"/>
  <c r="D1835" i="16"/>
  <c r="G1835" i="16"/>
  <c r="G1836" i="16" l="1"/>
  <c r="F1836" i="16"/>
  <c r="D1836" i="16"/>
  <c r="S1837" i="16"/>
  <c r="A1837" i="16"/>
  <c r="F1837" i="16" l="1"/>
  <c r="D1837" i="16"/>
  <c r="G1837" i="16"/>
  <c r="S1838" i="16"/>
  <c r="A1838" i="16"/>
  <c r="F1838" i="16" l="1"/>
  <c r="D1838" i="16"/>
  <c r="G1838" i="16"/>
  <c r="S1839" i="16"/>
  <c r="A1839" i="16"/>
  <c r="G1839" i="16" l="1"/>
  <c r="D1839" i="16"/>
  <c r="F1839" i="16"/>
  <c r="S1840" i="16"/>
  <c r="A1840" i="16"/>
  <c r="A1841" i="16" l="1"/>
  <c r="S1841" i="16"/>
  <c r="F1840" i="16"/>
  <c r="G1840" i="16"/>
  <c r="D1840" i="16"/>
  <c r="F1841" i="16" l="1"/>
  <c r="D1841" i="16"/>
  <c r="G1841" i="16"/>
  <c r="S1842" i="16"/>
  <c r="A1842" i="16"/>
  <c r="S1843" i="16" l="1"/>
  <c r="A1843" i="16"/>
  <c r="G1842" i="16"/>
  <c r="F1842" i="16"/>
  <c r="D1842" i="16"/>
  <c r="D1843" i="16" l="1"/>
  <c r="G1843" i="16"/>
  <c r="F1843" i="16"/>
  <c r="S1844" i="16"/>
  <c r="A1844" i="16"/>
  <c r="G1844" i="16" l="1"/>
  <c r="F1844" i="16"/>
  <c r="D1844" i="16"/>
  <c r="S1845" i="16"/>
  <c r="A1845" i="16"/>
  <c r="S1846" i="16" l="1"/>
  <c r="A1846" i="16"/>
  <c r="D1845" i="16"/>
  <c r="F1845" i="16"/>
  <c r="G1845" i="16"/>
  <c r="G1846" i="16" l="1"/>
  <c r="D1846" i="16"/>
  <c r="F1846" i="16"/>
  <c r="S1847" i="16"/>
  <c r="A1847" i="16"/>
  <c r="G1847" i="16" l="1"/>
  <c r="F1847" i="16"/>
  <c r="D1847" i="16"/>
  <c r="A1848" i="16"/>
  <c r="S1848" i="16"/>
  <c r="S1849" i="16" l="1"/>
  <c r="A1849" i="16"/>
  <c r="D1848" i="16"/>
  <c r="G1848" i="16"/>
  <c r="F1848" i="16"/>
  <c r="F1849" i="16" l="1"/>
  <c r="G1849" i="16"/>
  <c r="D1849" i="16"/>
  <c r="S1850" i="16"/>
  <c r="A1850" i="16"/>
  <c r="D1850" i="16" l="1"/>
  <c r="G1850" i="16"/>
  <c r="F1850" i="16"/>
  <c r="S1851" i="16"/>
  <c r="A1851" i="16"/>
  <c r="D1851" i="16" l="1"/>
  <c r="F1851" i="16"/>
  <c r="G1851" i="16"/>
  <c r="S1852" i="16"/>
  <c r="A1852" i="16"/>
  <c r="A1853" i="16" l="1"/>
  <c r="S1853" i="16"/>
  <c r="F1852" i="16"/>
  <c r="G1852" i="16"/>
  <c r="D1852" i="16"/>
  <c r="D1853" i="16" l="1"/>
  <c r="F1853" i="16"/>
  <c r="G1853" i="16"/>
  <c r="S1854" i="16"/>
  <c r="A1854" i="16"/>
  <c r="S1855" i="16" l="1"/>
  <c r="A1855" i="16"/>
  <c r="F1854" i="16"/>
  <c r="D1854" i="16"/>
  <c r="G1854" i="16"/>
  <c r="G1855" i="16" l="1"/>
  <c r="F1855" i="16"/>
  <c r="D1855" i="16"/>
  <c r="S1856" i="16"/>
  <c r="A1856" i="16"/>
  <c r="G1856" i="16" l="1"/>
  <c r="F1856" i="16"/>
  <c r="D1856" i="16"/>
  <c r="S1857" i="16"/>
  <c r="A1857" i="16"/>
  <c r="S1858" i="16" l="1"/>
  <c r="A1858" i="16"/>
  <c r="D1857" i="16"/>
  <c r="F1857" i="16"/>
  <c r="G1857" i="16"/>
  <c r="F1858" i="16" l="1"/>
  <c r="D1858" i="16"/>
  <c r="G1858" i="16"/>
  <c r="S1859" i="16"/>
  <c r="A1859" i="16"/>
  <c r="D1859" i="16" l="1"/>
  <c r="G1859" i="16"/>
  <c r="F1859" i="16"/>
  <c r="S1860" i="16"/>
  <c r="A1860" i="16"/>
  <c r="S1861" i="16" l="1"/>
  <c r="A1861" i="16"/>
  <c r="G1860" i="16"/>
  <c r="D1860" i="16"/>
  <c r="F1860" i="16"/>
  <c r="G1861" i="16" l="1"/>
  <c r="F1861" i="16"/>
  <c r="D1861" i="16"/>
  <c r="S1862" i="16"/>
  <c r="A1862" i="16"/>
  <c r="G1862" i="16" l="1"/>
  <c r="D1862" i="16"/>
  <c r="F1862" i="16"/>
  <c r="A1863" i="16"/>
  <c r="S1863" i="16"/>
  <c r="D1863" i="16" l="1"/>
  <c r="G1863" i="16"/>
  <c r="F1863" i="16"/>
  <c r="S1864" i="16"/>
  <c r="A1864" i="16"/>
  <c r="A1865" i="16" l="1"/>
  <c r="S1865" i="16"/>
  <c r="D1864" i="16"/>
  <c r="G1864" i="16"/>
  <c r="F1864" i="16"/>
  <c r="G1865" i="16" l="1"/>
  <c r="D1865" i="16"/>
  <c r="F1865" i="16"/>
  <c r="S1866" i="16"/>
  <c r="A1866" i="16"/>
  <c r="G1866" i="16" l="1"/>
  <c r="F1866" i="16"/>
  <c r="D1866" i="16"/>
  <c r="S1867" i="16"/>
  <c r="A1867" i="16"/>
  <c r="D1867" i="16" l="1"/>
  <c r="F1867" i="16"/>
  <c r="G1867" i="16"/>
  <c r="S1868" i="16"/>
  <c r="A1868" i="16"/>
  <c r="A1869" i="16" l="1"/>
  <c r="S1869" i="16"/>
  <c r="F1868" i="16"/>
  <c r="G1868" i="16"/>
  <c r="D1868" i="16"/>
  <c r="S1870" i="16" l="1"/>
  <c r="A1870" i="16"/>
  <c r="F1869" i="16"/>
  <c r="G1869" i="16"/>
  <c r="D1869" i="16"/>
  <c r="G1870" i="16" l="1"/>
  <c r="D1870" i="16"/>
  <c r="F1870" i="16"/>
  <c r="S1871" i="16"/>
  <c r="A1871" i="16"/>
  <c r="D1871" i="16" l="1"/>
  <c r="F1871" i="16"/>
  <c r="G1871" i="16"/>
  <c r="S1872" i="16"/>
  <c r="A1872" i="16"/>
  <c r="A1873" i="16" l="1"/>
  <c r="S1873" i="16"/>
  <c r="G1872" i="16"/>
  <c r="F1872" i="16"/>
  <c r="D1872" i="16"/>
  <c r="D1873" i="16" l="1"/>
  <c r="F1873" i="16"/>
  <c r="G1873" i="16"/>
  <c r="S1874" i="16"/>
  <c r="A1874" i="16"/>
  <c r="G1874" i="16" l="1"/>
  <c r="F1874" i="16"/>
  <c r="D1874" i="16"/>
  <c r="A1875" i="16"/>
  <c r="S1875" i="16"/>
  <c r="D1875" i="16" l="1"/>
  <c r="F1875" i="16"/>
  <c r="G1875" i="16"/>
  <c r="S1876" i="16"/>
  <c r="A1876" i="16"/>
  <c r="D1876" i="16" l="1"/>
  <c r="G1876" i="16"/>
  <c r="F1876" i="16"/>
  <c r="S1877" i="16"/>
  <c r="A1877" i="16"/>
  <c r="S1878" i="16" l="1"/>
  <c r="A1878" i="16"/>
  <c r="F1877" i="16"/>
  <c r="D1877" i="16"/>
  <c r="G1877" i="16"/>
  <c r="F1878" i="16" l="1"/>
  <c r="D1878" i="16"/>
  <c r="G1878" i="16"/>
  <c r="A1879" i="16"/>
  <c r="S1879" i="16"/>
  <c r="D1879" i="16" l="1"/>
  <c r="G1879" i="16"/>
  <c r="F1879" i="16"/>
  <c r="A1880" i="16"/>
  <c r="S1880" i="16"/>
  <c r="F1880" i="16" l="1"/>
  <c r="G1880" i="16"/>
  <c r="D1880" i="16"/>
  <c r="A1881" i="16"/>
  <c r="S1881" i="16"/>
  <c r="F1881" i="16" l="1"/>
  <c r="G1881" i="16"/>
  <c r="D1881" i="16"/>
  <c r="S1882" i="16"/>
  <c r="A1882" i="16"/>
  <c r="S1883" i="16" l="1"/>
  <c r="A1883" i="16"/>
  <c r="F1882" i="16"/>
  <c r="D1882" i="16"/>
  <c r="G1882" i="16"/>
  <c r="G1883" i="16" l="1"/>
  <c r="F1883" i="16"/>
  <c r="D1883" i="16"/>
  <c r="A1884" i="16"/>
  <c r="S1884" i="16"/>
  <c r="S1885" i="16" l="1"/>
  <c r="A1885" i="16"/>
  <c r="G1884" i="16"/>
  <c r="D1884" i="16"/>
  <c r="F1884" i="16"/>
  <c r="F1885" i="16" l="1"/>
  <c r="G1885" i="16"/>
  <c r="D1885" i="16"/>
  <c r="S1886" i="16"/>
  <c r="A1886" i="16"/>
  <c r="G1886" i="16" l="1"/>
  <c r="F1886" i="16"/>
  <c r="D1886" i="16"/>
  <c r="S1887" i="16"/>
  <c r="A1887" i="16"/>
  <c r="D1887" i="16" l="1"/>
  <c r="G1887" i="16"/>
  <c r="F1887" i="16"/>
  <c r="S1888" i="16"/>
  <c r="A1888" i="16"/>
  <c r="A1889" i="16" l="1"/>
  <c r="S1889" i="16"/>
  <c r="D1888" i="16"/>
  <c r="G1888" i="16"/>
  <c r="F1888" i="16"/>
  <c r="G1889" i="16" l="1"/>
  <c r="F1889" i="16"/>
  <c r="D1889" i="16"/>
  <c r="S1890" i="16"/>
  <c r="A1890" i="16"/>
  <c r="G1890" i="16" l="1"/>
  <c r="F1890" i="16"/>
  <c r="D1890" i="16"/>
  <c r="S1891" i="16"/>
  <c r="A1891" i="16"/>
  <c r="S1892" i="16" l="1"/>
  <c r="A1892" i="16"/>
  <c r="G1891" i="16"/>
  <c r="F1891" i="16"/>
  <c r="D1891" i="16"/>
  <c r="G1892" i="16" l="1"/>
  <c r="D1892" i="16"/>
  <c r="F1892" i="16"/>
  <c r="S1893" i="16"/>
  <c r="A1893" i="16"/>
  <c r="D1893" i="16" l="1"/>
  <c r="G1893" i="16"/>
  <c r="F1893" i="16"/>
  <c r="S1894" i="16"/>
  <c r="A1894" i="16"/>
  <c r="S1895" i="16" l="1"/>
  <c r="A1895" i="16"/>
  <c r="G1894" i="16"/>
  <c r="D1894" i="16"/>
  <c r="F1894" i="16"/>
  <c r="G1895" i="16" l="1"/>
  <c r="F1895" i="16"/>
  <c r="D1895" i="16"/>
  <c r="S1896" i="16"/>
  <c r="A1896" i="16"/>
  <c r="D1896" i="16" l="1"/>
  <c r="G1896" i="16"/>
  <c r="F1896" i="16"/>
  <c r="S1897" i="16"/>
  <c r="A1897" i="16"/>
  <c r="S1898" i="16" l="1"/>
  <c r="A1898" i="16"/>
  <c r="F1897" i="16"/>
  <c r="D1897" i="16"/>
  <c r="G1897" i="16"/>
  <c r="F1898" i="16" l="1"/>
  <c r="G1898" i="16"/>
  <c r="D1898" i="16"/>
  <c r="A1899" i="16"/>
  <c r="S1899" i="16"/>
  <c r="S1900" i="16" l="1"/>
  <c r="A1900" i="16"/>
  <c r="G1899" i="16"/>
  <c r="F1899" i="16"/>
  <c r="D1899" i="16"/>
  <c r="D1900" i="16" l="1"/>
  <c r="G1900" i="16"/>
  <c r="F1900" i="16"/>
  <c r="A1901" i="16"/>
  <c r="S1901" i="16"/>
  <c r="S1902" i="16" l="1"/>
  <c r="A1902" i="16"/>
  <c r="G1901" i="16"/>
  <c r="D1901" i="16"/>
  <c r="F1901" i="16"/>
  <c r="F1902" i="16" l="1"/>
  <c r="D1902" i="16"/>
  <c r="G1902" i="16"/>
  <c r="S1903" i="16"/>
  <c r="A1903" i="16"/>
  <c r="G1903" i="16" l="1"/>
  <c r="F1903" i="16"/>
  <c r="D1903" i="16"/>
  <c r="S1904" i="16"/>
  <c r="A1904" i="16"/>
  <c r="S1905" i="16" l="1"/>
  <c r="A1905" i="16"/>
  <c r="G1904" i="16"/>
  <c r="F1904" i="16"/>
  <c r="D1904" i="16"/>
  <c r="F1905" i="16" l="1"/>
  <c r="G1905" i="16"/>
  <c r="D1905" i="16"/>
  <c r="S1906" i="16"/>
  <c r="A1906" i="16"/>
  <c r="G1906" i="16" l="1"/>
  <c r="F1906" i="16"/>
  <c r="D1906" i="16"/>
  <c r="S1907" i="16"/>
  <c r="A1907" i="16"/>
  <c r="S1908" i="16" l="1"/>
  <c r="A1908" i="16"/>
  <c r="G1907" i="16"/>
  <c r="F1907" i="16"/>
  <c r="D1907" i="16"/>
  <c r="G1908" i="16" l="1"/>
  <c r="D1908" i="16"/>
  <c r="F1908" i="16"/>
  <c r="A1909" i="16"/>
  <c r="S1909" i="16"/>
  <c r="S1910" i="16" l="1"/>
  <c r="A1910" i="16"/>
  <c r="F1909" i="16"/>
  <c r="D1909" i="16"/>
  <c r="G1909" i="16"/>
  <c r="G1910" i="16" l="1"/>
  <c r="D1910" i="16"/>
  <c r="F1910" i="16"/>
  <c r="A1911" i="16"/>
  <c r="S1911" i="16"/>
  <c r="S1912" i="16" l="1"/>
  <c r="A1912" i="16"/>
  <c r="G1911" i="16"/>
  <c r="D1911" i="16"/>
  <c r="F1911" i="16"/>
  <c r="D1912" i="16" l="1"/>
  <c r="G1912" i="16"/>
  <c r="F1912" i="16"/>
  <c r="A1913" i="16"/>
  <c r="S1913" i="16"/>
  <c r="F1913" i="16" l="1"/>
  <c r="D1913" i="16"/>
  <c r="G1913" i="16"/>
  <c r="S1914" i="16"/>
  <c r="A1914" i="16"/>
  <c r="S1915" i="16" l="1"/>
  <c r="A1915" i="16"/>
  <c r="G1914" i="16"/>
  <c r="D1914" i="16"/>
  <c r="F1914" i="16"/>
  <c r="F1915" i="16" l="1"/>
  <c r="D1915" i="16"/>
  <c r="G1915" i="16"/>
  <c r="S1916" i="16"/>
  <c r="A1916" i="16"/>
  <c r="S1917" i="16" l="1"/>
  <c r="A1917" i="16"/>
  <c r="D1916" i="16"/>
  <c r="G1916" i="16"/>
  <c r="F1916" i="16"/>
  <c r="D1917" i="16" l="1"/>
  <c r="F1917" i="16"/>
  <c r="G1917" i="16"/>
  <c r="S1918" i="16"/>
  <c r="A1918" i="16"/>
  <c r="D1918" i="16" l="1"/>
  <c r="G1918" i="16"/>
  <c r="F1918" i="16"/>
  <c r="A1919" i="16"/>
  <c r="S1919" i="16"/>
  <c r="D1919" i="16" l="1"/>
  <c r="G1919" i="16"/>
  <c r="F1919" i="16"/>
  <c r="S1920" i="16"/>
  <c r="A1920" i="16"/>
  <c r="G1920" i="16" l="1"/>
  <c r="D1920" i="16"/>
  <c r="F1920" i="16"/>
  <c r="S1921" i="16"/>
  <c r="A1921" i="16"/>
  <c r="F1921" i="16" l="1"/>
  <c r="D1921" i="16"/>
  <c r="G1921" i="16"/>
  <c r="A1922" i="16"/>
  <c r="S1922" i="16"/>
  <c r="S1923" i="16" l="1"/>
  <c r="A1923" i="16"/>
  <c r="F1922" i="16"/>
  <c r="D1922" i="16"/>
  <c r="G1922" i="16"/>
  <c r="G1923" i="16" l="1"/>
  <c r="F1923" i="16"/>
  <c r="D1923" i="16"/>
  <c r="S1924" i="16"/>
  <c r="A1924" i="16"/>
  <c r="G1924" i="16" l="1"/>
  <c r="D1924" i="16"/>
  <c r="F1924" i="16"/>
  <c r="A1925" i="16"/>
  <c r="S1925" i="16"/>
  <c r="F1925" i="16" l="1"/>
  <c r="D1925" i="16"/>
  <c r="G1925" i="16"/>
  <c r="S1926" i="16"/>
  <c r="A1926" i="16"/>
  <c r="F1926" i="16" l="1"/>
  <c r="D1926" i="16"/>
  <c r="G1926" i="16"/>
  <c r="S1927" i="16"/>
  <c r="A1927" i="16"/>
  <c r="S1928" i="16" l="1"/>
  <c r="A1928" i="16"/>
  <c r="G1927" i="16"/>
  <c r="D1927" i="16"/>
  <c r="F1927" i="16"/>
  <c r="D1928" i="16" l="1"/>
  <c r="G1928" i="16"/>
  <c r="F1928" i="16"/>
  <c r="S1929" i="16"/>
  <c r="A1929" i="16"/>
  <c r="D1929" i="16" l="1"/>
  <c r="G1929" i="16"/>
  <c r="F1929" i="16"/>
  <c r="S1930" i="16"/>
  <c r="A1930" i="16"/>
  <c r="S1931" i="16" l="1"/>
  <c r="A1931" i="16"/>
  <c r="F1930" i="16"/>
  <c r="D1930" i="16"/>
  <c r="G1930" i="16"/>
  <c r="D1931" i="16" l="1"/>
  <c r="F1931" i="16"/>
  <c r="G1931" i="16"/>
  <c r="A1932" i="16"/>
  <c r="S1932" i="16"/>
  <c r="S1933" i="16" l="1"/>
  <c r="A1933" i="16"/>
  <c r="D1932" i="16"/>
  <c r="G1932" i="16"/>
  <c r="F1932" i="16"/>
  <c r="F1933" i="16" l="1"/>
  <c r="D1933" i="16"/>
  <c r="G1933" i="16"/>
  <c r="S1934" i="16"/>
  <c r="A1934" i="16"/>
  <c r="A1935" i="16" l="1"/>
  <c r="S1935" i="16"/>
  <c r="F1934" i="16"/>
  <c r="G1934" i="16"/>
  <c r="D1934" i="16"/>
  <c r="D1935" i="16" l="1"/>
  <c r="F1935" i="16"/>
  <c r="G1935" i="16"/>
  <c r="S1936" i="16"/>
  <c r="A1936" i="16"/>
  <c r="F1936" i="16" l="1"/>
  <c r="D1936" i="16"/>
  <c r="G1936" i="16"/>
  <c r="S1937" i="16"/>
  <c r="A1937" i="16"/>
  <c r="F1937" i="16" l="1"/>
  <c r="D1937" i="16"/>
  <c r="G1937" i="16"/>
  <c r="S1938" i="16"/>
  <c r="A1938" i="16"/>
  <c r="S1939" i="16" l="1"/>
  <c r="A1939" i="16"/>
  <c r="F1938" i="16"/>
  <c r="G1938" i="16"/>
  <c r="D1938" i="16"/>
  <c r="D1939" i="16" l="1"/>
  <c r="G1939" i="16"/>
  <c r="F1939" i="16"/>
  <c r="S1940" i="16"/>
  <c r="A1940" i="16"/>
  <c r="G1940" i="16" l="1"/>
  <c r="F1940" i="16"/>
  <c r="D1940" i="16"/>
  <c r="S1941" i="16"/>
  <c r="A1941" i="16"/>
  <c r="F1941" i="16" l="1"/>
  <c r="D1941" i="16"/>
  <c r="G1941" i="16"/>
  <c r="S1942" i="16"/>
  <c r="A1942" i="16"/>
  <c r="S1943" i="16" l="1"/>
  <c r="A1943" i="16"/>
  <c r="D1942" i="16"/>
  <c r="G1942" i="16"/>
  <c r="F1942" i="16"/>
  <c r="D1943" i="16" l="1"/>
  <c r="G1943" i="16"/>
  <c r="F1943" i="16"/>
  <c r="A1944" i="16"/>
  <c r="S1944" i="16"/>
  <c r="S1945" i="16" l="1"/>
  <c r="A1945" i="16"/>
  <c r="F1944" i="16"/>
  <c r="G1944" i="16"/>
  <c r="D1944" i="16"/>
  <c r="G1945" i="16" l="1"/>
  <c r="F1945" i="16"/>
  <c r="D1945" i="16"/>
  <c r="S1946" i="16"/>
  <c r="A1946" i="16"/>
  <c r="A1947" i="16" l="1"/>
  <c r="S1947" i="16"/>
  <c r="G1946" i="16"/>
  <c r="F1946" i="16"/>
  <c r="D1946" i="16"/>
  <c r="F1947" i="16" l="1"/>
  <c r="D1947" i="16"/>
  <c r="G1947" i="16"/>
  <c r="S1948" i="16"/>
  <c r="A1948" i="16"/>
  <c r="S1949" i="16" l="1"/>
  <c r="A1949" i="16"/>
  <c r="F1948" i="16"/>
  <c r="D1948" i="16"/>
  <c r="G1948" i="16"/>
  <c r="G1949" i="16" l="1"/>
  <c r="F1949" i="16"/>
  <c r="D1949" i="16"/>
  <c r="A1950" i="16"/>
  <c r="S1950" i="16"/>
  <c r="S1951" i="16" l="1"/>
  <c r="A1951" i="16"/>
  <c r="D1950" i="16"/>
  <c r="G1950" i="16"/>
  <c r="F1950" i="16"/>
  <c r="D1951" i="16" l="1"/>
  <c r="G1951" i="16"/>
  <c r="F1951" i="16"/>
  <c r="S1952" i="16"/>
  <c r="A1952" i="16"/>
  <c r="S1953" i="16" l="1"/>
  <c r="A1953" i="16"/>
  <c r="F1952" i="16"/>
  <c r="G1952" i="16"/>
  <c r="D1952" i="16"/>
  <c r="F1953" i="16" l="1"/>
  <c r="G1953" i="16"/>
  <c r="D1953" i="16"/>
  <c r="S1954" i="16"/>
  <c r="A1954" i="16"/>
  <c r="S1955" i="16" l="1"/>
  <c r="A1955" i="16"/>
  <c r="F1954" i="16"/>
  <c r="G1954" i="16"/>
  <c r="D1954" i="16"/>
  <c r="G1955" i="16" l="1"/>
  <c r="F1955" i="16"/>
  <c r="D1955" i="16"/>
  <c r="S1956" i="16"/>
  <c r="A1956" i="16"/>
  <c r="S1957" i="16" l="1"/>
  <c r="A1957" i="16"/>
  <c r="G1956" i="16"/>
  <c r="D1956" i="16"/>
  <c r="F1956" i="16"/>
  <c r="G1957" i="16" l="1"/>
  <c r="F1957" i="16"/>
  <c r="D1957" i="16"/>
  <c r="S1958" i="16"/>
  <c r="A1958" i="16"/>
  <c r="A1959" i="16" l="1"/>
  <c r="S1959" i="16"/>
  <c r="D1958" i="16"/>
  <c r="F1958" i="16"/>
  <c r="G1958" i="16"/>
  <c r="G1959" i="16" l="1"/>
  <c r="F1959" i="16"/>
  <c r="D1959" i="16"/>
  <c r="S1960" i="16"/>
  <c r="A1960" i="16"/>
  <c r="S1961" i="16" l="1"/>
  <c r="A1961" i="16"/>
  <c r="F1960" i="16"/>
  <c r="G1960" i="16"/>
  <c r="D1960" i="16"/>
  <c r="G1961" i="16" l="1"/>
  <c r="F1961" i="16"/>
  <c r="D1961" i="16"/>
  <c r="S1962" i="16"/>
  <c r="A1962" i="16"/>
  <c r="F1962" i="16" l="1"/>
  <c r="G1962" i="16"/>
  <c r="D1962" i="16"/>
  <c r="S1963" i="16"/>
  <c r="A1963" i="16"/>
  <c r="D1963" i="16" l="1"/>
  <c r="F1963" i="16"/>
  <c r="G1963" i="16"/>
  <c r="S1964" i="16"/>
  <c r="A1964" i="16"/>
  <c r="G1964" i="16" l="1"/>
  <c r="F1964" i="16"/>
  <c r="D1964" i="16"/>
  <c r="S1965" i="16"/>
  <c r="A1965" i="16"/>
  <c r="G1965" i="16" l="1"/>
  <c r="F1965" i="16"/>
  <c r="D1965" i="16"/>
  <c r="S1966" i="16"/>
  <c r="A1966" i="16"/>
  <c r="A1967" i="16" l="1"/>
  <c r="S1967" i="16"/>
  <c r="D1966" i="16"/>
  <c r="F1966" i="16"/>
  <c r="G1966" i="16"/>
  <c r="D1967" i="16" l="1"/>
  <c r="G1967" i="16"/>
  <c r="F1967" i="16"/>
  <c r="A1968" i="16"/>
  <c r="S1968" i="16"/>
  <c r="S1969" i="16" l="1"/>
  <c r="A1969" i="16"/>
  <c r="G1968" i="16"/>
  <c r="D1968" i="16"/>
  <c r="F1968" i="16"/>
  <c r="G1969" i="16" l="1"/>
  <c r="D1969" i="16"/>
  <c r="F1969" i="16"/>
  <c r="S1970" i="16"/>
  <c r="A1970" i="16"/>
  <c r="S1971" i="16" l="1"/>
  <c r="A1971" i="16"/>
  <c r="G1970" i="16"/>
  <c r="F1970" i="16"/>
  <c r="D1970" i="16"/>
  <c r="G1971" i="16" l="1"/>
  <c r="D1971" i="16"/>
  <c r="F1971" i="16"/>
  <c r="S1972" i="16"/>
  <c r="A1972" i="16"/>
  <c r="F1972" i="16" l="1"/>
  <c r="G1972" i="16"/>
  <c r="D1972" i="16"/>
  <c r="S1973" i="16"/>
  <c r="A1973" i="16"/>
  <c r="G1973" i="16" l="1"/>
  <c r="F1973" i="16"/>
  <c r="D1973" i="16"/>
  <c r="S1974" i="16"/>
  <c r="A1974" i="16"/>
  <c r="D1974" i="16" l="1"/>
  <c r="G1974" i="16"/>
  <c r="F1974" i="16"/>
  <c r="A1975" i="16"/>
  <c r="S1975" i="16"/>
  <c r="S1976" i="16" l="1"/>
  <c r="A1976" i="16"/>
  <c r="D1975" i="16"/>
  <c r="G1975" i="16"/>
  <c r="F1975" i="16"/>
  <c r="G1976" i="16" l="1"/>
  <c r="D1976" i="16"/>
  <c r="F1976" i="16"/>
  <c r="A1977" i="16"/>
  <c r="S1977" i="16"/>
  <c r="S1978" i="16" l="1"/>
  <c r="A1978" i="16"/>
  <c r="G1977" i="16"/>
  <c r="F1977" i="16"/>
  <c r="D1977" i="16"/>
  <c r="A1979" i="16" l="1"/>
  <c r="S1979" i="16"/>
  <c r="D1978" i="16"/>
  <c r="G1978" i="16"/>
  <c r="F1978" i="16"/>
  <c r="D1979" i="16" l="1"/>
  <c r="G1979" i="16"/>
  <c r="F1979" i="16"/>
  <c r="S1980" i="16"/>
  <c r="A1980" i="16"/>
  <c r="A1981" i="16" l="1"/>
  <c r="S1981" i="16"/>
  <c r="F1980" i="16"/>
  <c r="D1980" i="16"/>
  <c r="G1980" i="16"/>
  <c r="F1981" i="16" l="1"/>
  <c r="G1981" i="16"/>
  <c r="D1981" i="16"/>
  <c r="S1982" i="16"/>
  <c r="A1982" i="16"/>
  <c r="G1982" i="16" l="1"/>
  <c r="F1982" i="16"/>
  <c r="D1982" i="16"/>
  <c r="A1983" i="16"/>
  <c r="S1983" i="16"/>
  <c r="F1983" i="16" l="1"/>
  <c r="G1983" i="16"/>
  <c r="D1983" i="16"/>
  <c r="S1984" i="16"/>
  <c r="A1984" i="16"/>
  <c r="S1985" i="16" l="1"/>
  <c r="A1985" i="16"/>
  <c r="D1984" i="16"/>
  <c r="F1984" i="16"/>
  <c r="G1984" i="16"/>
  <c r="G1985" i="16" l="1"/>
  <c r="F1985" i="16"/>
  <c r="D1985" i="16"/>
  <c r="S1986" i="16"/>
  <c r="A1986" i="16"/>
  <c r="S1987" i="16" l="1"/>
  <c r="A1987" i="16"/>
  <c r="F1986" i="16"/>
  <c r="G1986" i="16"/>
  <c r="D1986" i="16"/>
  <c r="A1988" i="16" l="1"/>
  <c r="S1988" i="16"/>
  <c r="G1987" i="16"/>
  <c r="D1987" i="16"/>
  <c r="F1987" i="16"/>
  <c r="S1989" i="16" l="1"/>
  <c r="A1989" i="16"/>
  <c r="F1988" i="16"/>
  <c r="D1988" i="16"/>
  <c r="G1988" i="16"/>
  <c r="F1989" i="16" l="1"/>
  <c r="G1989" i="16"/>
  <c r="D1989" i="16"/>
  <c r="S1990" i="16"/>
  <c r="A1990" i="16"/>
  <c r="S1991" i="16" l="1"/>
  <c r="A1991" i="16"/>
  <c r="G1990" i="16"/>
  <c r="D1990" i="16"/>
  <c r="F1990" i="16"/>
  <c r="D1991" i="16" l="1"/>
  <c r="F1991" i="16"/>
  <c r="G1991" i="16"/>
  <c r="S1992" i="16"/>
  <c r="A1992" i="16"/>
  <c r="S1993" i="16" l="1"/>
  <c r="A1993" i="16"/>
  <c r="F1992" i="16"/>
  <c r="D1992" i="16"/>
  <c r="G1992" i="16"/>
  <c r="F1993" i="16" l="1"/>
  <c r="G1993" i="16"/>
  <c r="D1993" i="16"/>
  <c r="S1994" i="16"/>
  <c r="A1994" i="16"/>
  <c r="A1995" i="16" l="1"/>
  <c r="S1995" i="16"/>
  <c r="D1994" i="16"/>
  <c r="F1994" i="16"/>
  <c r="G1994" i="16"/>
  <c r="F1995" i="16" l="1"/>
  <c r="D1995" i="16"/>
  <c r="G1995" i="16"/>
  <c r="S1996" i="16"/>
  <c r="A1996" i="16"/>
  <c r="S1997" i="16" l="1"/>
  <c r="A1997" i="16"/>
  <c r="F1996" i="16"/>
  <c r="D1996" i="16"/>
  <c r="G1996" i="16"/>
  <c r="F1997" i="16" l="1"/>
  <c r="G1997" i="16"/>
  <c r="D1997" i="16"/>
  <c r="S1998" i="16"/>
  <c r="A1998" i="16"/>
  <c r="S1999" i="16" l="1"/>
  <c r="A1999" i="16"/>
  <c r="G1998" i="16"/>
  <c r="F1998" i="16"/>
  <c r="D1998" i="16"/>
  <c r="G1999" i="16" l="1"/>
  <c r="F1999" i="16"/>
  <c r="D1999" i="16"/>
  <c r="S2000" i="16"/>
  <c r="A2000" i="16"/>
  <c r="G2000" i="16" l="1"/>
  <c r="F2000" i="16"/>
  <c r="D2000" i="16"/>
  <c r="A2001" i="16"/>
  <c r="S2001" i="16"/>
  <c r="S2002" i="16" l="1"/>
  <c r="A2002" i="16"/>
  <c r="F2001" i="16"/>
  <c r="G2001" i="16"/>
  <c r="D2001" i="16"/>
  <c r="D2002" i="16" l="1"/>
  <c r="G2002" i="16"/>
  <c r="F2002" i="16"/>
  <c r="A2003" i="16"/>
  <c r="S2003" i="16"/>
  <c r="G2003" i="16" l="1"/>
  <c r="F2003" i="16"/>
  <c r="D2003" i="16"/>
  <c r="S2004" i="16"/>
  <c r="A2004" i="16"/>
  <c r="A2005" i="16" l="1"/>
  <c r="S2005" i="16"/>
  <c r="D2004" i="16"/>
  <c r="G2004" i="16"/>
  <c r="F2004" i="16"/>
  <c r="F2005" i="16" l="1"/>
  <c r="G2005" i="16"/>
  <c r="D2005" i="16"/>
  <c r="S2006" i="16"/>
  <c r="A2006" i="16"/>
  <c r="D2006" i="16" l="1"/>
  <c r="G2006" i="16"/>
  <c r="F2006" i="16"/>
  <c r="S2007" i="16"/>
  <c r="A2007" i="16"/>
  <c r="S2008" i="16" l="1"/>
  <c r="A2008" i="16"/>
  <c r="D2007" i="16"/>
  <c r="F2007" i="16"/>
  <c r="G2007" i="16"/>
  <c r="F2008" i="16" l="1"/>
  <c r="G2008" i="16"/>
  <c r="D2008" i="16"/>
  <c r="A2009" i="16"/>
  <c r="S2009" i="16"/>
  <c r="G2009" i="16" l="1"/>
  <c r="F2009" i="16"/>
  <c r="D2009" i="16"/>
  <c r="S2010" i="16"/>
  <c r="A2010" i="16"/>
  <c r="D2010" i="16" l="1"/>
  <c r="F2010" i="16"/>
  <c r="G2010" i="16"/>
  <c r="S2011" i="16"/>
  <c r="A2011" i="16"/>
  <c r="F2011" i="16" l="1"/>
  <c r="D2011" i="16"/>
  <c r="G2011" i="16"/>
  <c r="A2012" i="16"/>
  <c r="S2012" i="16"/>
  <c r="F2012" i="16" l="1"/>
  <c r="G2012" i="16"/>
  <c r="D2012" i="16"/>
  <c r="S2013" i="16"/>
  <c r="A2013" i="16"/>
  <c r="S2014" i="16" l="1"/>
  <c r="A2014" i="16"/>
  <c r="D2013" i="16"/>
  <c r="G2013" i="16"/>
  <c r="F2013" i="16"/>
  <c r="F2014" i="16" l="1"/>
  <c r="D2014" i="16"/>
  <c r="G2014" i="16"/>
  <c r="A2015" i="16"/>
  <c r="S2015" i="16"/>
  <c r="D2015" i="16" l="1"/>
  <c r="F2015" i="16"/>
  <c r="G2015" i="16"/>
  <c r="S2016" i="16"/>
  <c r="A2016" i="16"/>
  <c r="S2017" i="16" l="1"/>
  <c r="A2017" i="16"/>
  <c r="F2016" i="16"/>
  <c r="G2016" i="16"/>
  <c r="D2016" i="16"/>
  <c r="F2017" i="16" l="1"/>
  <c r="G2017" i="16"/>
  <c r="D2017" i="16"/>
  <c r="S2018" i="16"/>
  <c r="A2018" i="16"/>
  <c r="G2018" i="16" l="1"/>
  <c r="D2018" i="16"/>
  <c r="F2018" i="16"/>
  <c r="S2019" i="16"/>
  <c r="A2019" i="16"/>
  <c r="S2020" i="16" l="1"/>
  <c r="A2020" i="16"/>
  <c r="G2019" i="16"/>
  <c r="D2019" i="16"/>
  <c r="F2019" i="16"/>
  <c r="F2020" i="16" l="1"/>
  <c r="D2020" i="16"/>
  <c r="G2020" i="16"/>
  <c r="S2021" i="16"/>
  <c r="A2021" i="16"/>
  <c r="S2022" i="16" l="1"/>
  <c r="A2022" i="16"/>
  <c r="D2021" i="16"/>
  <c r="G2021" i="16"/>
  <c r="F2021" i="16"/>
  <c r="F2022" i="16" l="1"/>
  <c r="D2022" i="16"/>
  <c r="G2022" i="16"/>
  <c r="A2023" i="16"/>
  <c r="S2023" i="16"/>
  <c r="F2023" i="16" l="1"/>
  <c r="G2023" i="16"/>
  <c r="D2023" i="16"/>
  <c r="S2024" i="16"/>
  <c r="A2024" i="16"/>
  <c r="F2024" i="16" l="1"/>
  <c r="D2024" i="16"/>
  <c r="G2024" i="16"/>
  <c r="S2025" i="16"/>
  <c r="A2025" i="16"/>
  <c r="S2026" i="16" l="1"/>
  <c r="A2026" i="16"/>
  <c r="F2025" i="16"/>
  <c r="G2025" i="16"/>
  <c r="D2025" i="16"/>
  <c r="D2026" i="16" l="1"/>
  <c r="F2026" i="16"/>
  <c r="G2026" i="16"/>
  <c r="S2027" i="16"/>
  <c r="A2027" i="16"/>
  <c r="D2027" i="16" l="1"/>
  <c r="F2027" i="16"/>
  <c r="G2027" i="16"/>
  <c r="S2028" i="16"/>
  <c r="A2028" i="16"/>
  <c r="A2029" i="16" l="1"/>
  <c r="S2029" i="16"/>
  <c r="F2028" i="16"/>
  <c r="D2028" i="16"/>
  <c r="G2028" i="16"/>
  <c r="S2030" i="16" l="1"/>
  <c r="A2030" i="16"/>
  <c r="G2029" i="16"/>
  <c r="D2029" i="16"/>
  <c r="F2029" i="16"/>
  <c r="D2030" i="16" l="1"/>
  <c r="G2030" i="16"/>
  <c r="F2030" i="16"/>
  <c r="S2031" i="16"/>
  <c r="A2031" i="16"/>
  <c r="A2032" i="16" l="1"/>
  <c r="S2032" i="16"/>
  <c r="F2031" i="16"/>
  <c r="G2031" i="16"/>
  <c r="D2031" i="16"/>
  <c r="A2033" i="16" l="1"/>
  <c r="S2033" i="16"/>
  <c r="G2032" i="16"/>
  <c r="D2032" i="16"/>
  <c r="F2032" i="16"/>
  <c r="S2034" i="16" l="1"/>
  <c r="A2034" i="16"/>
  <c r="F2033" i="16"/>
  <c r="D2033" i="16"/>
  <c r="G2033" i="16"/>
  <c r="F2034" i="16" l="1"/>
  <c r="G2034" i="16"/>
  <c r="D2034" i="16"/>
  <c r="S2035" i="16"/>
  <c r="A2035" i="16"/>
  <c r="S2036" i="16" l="1"/>
  <c r="A2036" i="16"/>
  <c r="G2035" i="16"/>
  <c r="F2035" i="16"/>
  <c r="D2035" i="16"/>
  <c r="F2036" i="16" l="1"/>
  <c r="D2036" i="16"/>
  <c r="G2036" i="16"/>
  <c r="S2037" i="16"/>
  <c r="A2037" i="16"/>
  <c r="D2037" i="16" l="1"/>
  <c r="G2037" i="16"/>
  <c r="F2037" i="16"/>
  <c r="A2038" i="16"/>
  <c r="S2038" i="16"/>
  <c r="F2038" i="16" l="1"/>
  <c r="D2038" i="16"/>
  <c r="G2038" i="16"/>
  <c r="A2039" i="16"/>
  <c r="S2039" i="16"/>
  <c r="S2040" i="16" l="1"/>
  <c r="A2040" i="16"/>
  <c r="G2039" i="16"/>
  <c r="D2039" i="16"/>
  <c r="F2039" i="16"/>
  <c r="D2040" i="16" l="1"/>
  <c r="G2040" i="16"/>
  <c r="F2040" i="16"/>
  <c r="S2041" i="16"/>
  <c r="A2041" i="16"/>
  <c r="G2041" i="16" l="1"/>
  <c r="F2041" i="16"/>
  <c r="D2041" i="16"/>
  <c r="A2042" i="16"/>
  <c r="S2042" i="16"/>
  <c r="D2042" i="16" l="1"/>
  <c r="G2042" i="16"/>
  <c r="F2042" i="16"/>
  <c r="A2043" i="16"/>
  <c r="S2043" i="16"/>
  <c r="G2043" i="16" l="1"/>
  <c r="F2043" i="16"/>
  <c r="D2043" i="16"/>
  <c r="S2044" i="16"/>
  <c r="A2044" i="16"/>
  <c r="F2044" i="16" l="1"/>
  <c r="D2044" i="16"/>
  <c r="G2044" i="16"/>
  <c r="S2045" i="16"/>
  <c r="A2045" i="16"/>
  <c r="G2045" i="16" l="1"/>
  <c r="F2045" i="16"/>
  <c r="D2045" i="16"/>
  <c r="S2046" i="16"/>
  <c r="A2046" i="16"/>
  <c r="D2046" i="16" l="1"/>
  <c r="G2046" i="16"/>
  <c r="F2046" i="16"/>
  <c r="S2047" i="16"/>
  <c r="A2047" i="16"/>
  <c r="D2047" i="16" l="1"/>
  <c r="G2047" i="16"/>
  <c r="F2047" i="16"/>
  <c r="S2048" i="16"/>
  <c r="A2048" i="16"/>
  <c r="A2049" i="16" l="1"/>
  <c r="S2049" i="16"/>
  <c r="F2048" i="16"/>
  <c r="G2048" i="16"/>
  <c r="D2048" i="16"/>
  <c r="G2049" i="16" l="1"/>
  <c r="D2049" i="16"/>
  <c r="F2049" i="16"/>
  <c r="A2050" i="16"/>
  <c r="S2050" i="16"/>
  <c r="S2051" i="16" l="1"/>
  <c r="A2051" i="16"/>
  <c r="D2050" i="16"/>
  <c r="G2050" i="16"/>
  <c r="F2050" i="16"/>
  <c r="D2051" i="16" l="1"/>
  <c r="G2051" i="16"/>
  <c r="F2051" i="16"/>
  <c r="S2052" i="16"/>
  <c r="A2052" i="16"/>
  <c r="S2053" i="16" l="1"/>
  <c r="A2053" i="16"/>
  <c r="G2052" i="16"/>
  <c r="F2052" i="16"/>
  <c r="D2052" i="16"/>
  <c r="G2053" i="16" l="1"/>
  <c r="D2053" i="16"/>
  <c r="F2053" i="16"/>
  <c r="S2054" i="16"/>
  <c r="A2054" i="16"/>
  <c r="S2055" i="16" l="1"/>
  <c r="A2055" i="16"/>
  <c r="D2054" i="16"/>
  <c r="F2054" i="16"/>
  <c r="G2054" i="16"/>
  <c r="F2055" i="16" l="1"/>
  <c r="D2055" i="16"/>
  <c r="G2055" i="16"/>
  <c r="S2056" i="16"/>
  <c r="A2056" i="16"/>
  <c r="S2057" i="16" l="1"/>
  <c r="A2057" i="16"/>
  <c r="F2056" i="16"/>
  <c r="D2056" i="16"/>
  <c r="G2056" i="16"/>
  <c r="G2057" i="16" l="1"/>
  <c r="F2057" i="16"/>
  <c r="D2057" i="16"/>
  <c r="S2058" i="16"/>
  <c r="A2058" i="16"/>
  <c r="G2058" i="16" l="1"/>
  <c r="F2058" i="16"/>
  <c r="D2058" i="16"/>
  <c r="A2059" i="16"/>
  <c r="S2059" i="16"/>
  <c r="S2060" i="16" l="1"/>
  <c r="A2060" i="16"/>
  <c r="G2059" i="16"/>
  <c r="F2059" i="16"/>
  <c r="D2059" i="16"/>
  <c r="F2060" i="16" l="1"/>
  <c r="D2060" i="16"/>
  <c r="G2060" i="16"/>
  <c r="A2061" i="16"/>
  <c r="S2061" i="16"/>
  <c r="F2061" i="16" l="1"/>
  <c r="D2061" i="16"/>
  <c r="G2061" i="16"/>
  <c r="S2062" i="16"/>
  <c r="A2062" i="16"/>
  <c r="G2062" i="16" l="1"/>
  <c r="D2062" i="16"/>
  <c r="F2062" i="16"/>
  <c r="S2063" i="16"/>
  <c r="A2063" i="16"/>
  <c r="S2064" i="16" l="1"/>
  <c r="A2064" i="16"/>
  <c r="D2063" i="16"/>
  <c r="G2063" i="16"/>
  <c r="F2063" i="16"/>
  <c r="F2064" i="16" l="1"/>
  <c r="D2064" i="16"/>
  <c r="G2064" i="16"/>
  <c r="S2065" i="16"/>
  <c r="A2065" i="16"/>
  <c r="A2066" i="16" l="1"/>
  <c r="S2066" i="16"/>
  <c r="G2065" i="16"/>
  <c r="F2065" i="16"/>
  <c r="D2065" i="16"/>
  <c r="D2066" i="16" l="1"/>
  <c r="F2066" i="16"/>
  <c r="G2066" i="16"/>
  <c r="S2067" i="16"/>
  <c r="A2067" i="16"/>
  <c r="S2068" i="16" l="1"/>
  <c r="A2068" i="16"/>
  <c r="D2067" i="16"/>
  <c r="G2067" i="16"/>
  <c r="F2067" i="16"/>
  <c r="D2068" i="16" l="1"/>
  <c r="G2068" i="16"/>
  <c r="F2068" i="16"/>
  <c r="S2069" i="16"/>
  <c r="A2069" i="16"/>
  <c r="F2069" i="16" l="1"/>
  <c r="D2069" i="16"/>
  <c r="G2069" i="16"/>
  <c r="S2070" i="16"/>
  <c r="A2070" i="16"/>
  <c r="F2070" i="16" l="1"/>
  <c r="D2070" i="16"/>
  <c r="G2070" i="16"/>
  <c r="S2071" i="16"/>
  <c r="A2071" i="16"/>
  <c r="G2071" i="16" l="1"/>
  <c r="F2071" i="16"/>
  <c r="D2071" i="16"/>
  <c r="A2072" i="16"/>
  <c r="S2072" i="16"/>
  <c r="S2073" i="16" l="1"/>
  <c r="A2073" i="16"/>
  <c r="D2072" i="16"/>
  <c r="G2072" i="16"/>
  <c r="F2072" i="16"/>
  <c r="F2073" i="16" l="1"/>
  <c r="D2073" i="16"/>
  <c r="G2073" i="16"/>
  <c r="S2074" i="16"/>
  <c r="A2074" i="16"/>
  <c r="A2075" i="16" l="1"/>
  <c r="S2075" i="16"/>
  <c r="F2074" i="16"/>
  <c r="G2074" i="16"/>
  <c r="D2074" i="16"/>
  <c r="G2075" i="16" l="1"/>
  <c r="F2075" i="16"/>
  <c r="D2075" i="16"/>
  <c r="S2076" i="16"/>
  <c r="A2076" i="16"/>
  <c r="S2077" i="16" l="1"/>
  <c r="A2077" i="16"/>
  <c r="F2076" i="16"/>
  <c r="D2076" i="16"/>
  <c r="G2076" i="16"/>
  <c r="F2077" i="16" l="1"/>
  <c r="D2077" i="16"/>
  <c r="G2077" i="16"/>
  <c r="S2078" i="16"/>
  <c r="A2078" i="16"/>
  <c r="D2078" i="16" l="1"/>
  <c r="F2078" i="16"/>
  <c r="G2078" i="16"/>
  <c r="S2079" i="16"/>
  <c r="A2079" i="16"/>
  <c r="S2080" i="16" l="1"/>
  <c r="A2080" i="16"/>
  <c r="G2079" i="16"/>
  <c r="F2079" i="16"/>
  <c r="D2079" i="16"/>
  <c r="F2080" i="16" l="1"/>
  <c r="D2080" i="16"/>
  <c r="G2080" i="16"/>
  <c r="S2081" i="16"/>
  <c r="A2081" i="16"/>
  <c r="G2081" i="16" l="1"/>
  <c r="D2081" i="16"/>
  <c r="F2081" i="16"/>
  <c r="S2082" i="16"/>
  <c r="A2082" i="16"/>
  <c r="S2083" i="16" l="1"/>
  <c r="A2083" i="16"/>
  <c r="F2082" i="16"/>
  <c r="D2082" i="16"/>
  <c r="G2082" i="16"/>
  <c r="F2083" i="16" l="1"/>
  <c r="D2083" i="16"/>
  <c r="G2083" i="16"/>
  <c r="A2084" i="16"/>
  <c r="S2084" i="16"/>
  <c r="F2084" i="16" l="1"/>
  <c r="D2084" i="16"/>
  <c r="G2084" i="16"/>
  <c r="S2085" i="16"/>
  <c r="A2085" i="16"/>
  <c r="G2085" i="16" l="1"/>
  <c r="D2085" i="16"/>
  <c r="F2085" i="16"/>
  <c r="S2086" i="16"/>
  <c r="A2086" i="16"/>
  <c r="S2087" i="16" l="1"/>
  <c r="A2087" i="16"/>
  <c r="D2086" i="16"/>
  <c r="G2086" i="16"/>
  <c r="F2086" i="16"/>
  <c r="D2087" i="16" l="1"/>
  <c r="G2087" i="16"/>
  <c r="F2087" i="16"/>
  <c r="S2088" i="16"/>
  <c r="A2088" i="16"/>
  <c r="S2089" i="16" l="1"/>
  <c r="A2089" i="16"/>
  <c r="G2088" i="16"/>
  <c r="F2088" i="16"/>
  <c r="D2088" i="16"/>
  <c r="F2089" i="16" l="1"/>
  <c r="G2089" i="16"/>
  <c r="D2089" i="16"/>
  <c r="S2090" i="16"/>
  <c r="A2090" i="16"/>
  <c r="D2090" i="16" l="1"/>
  <c r="G2090" i="16"/>
  <c r="F2090" i="16"/>
  <c r="A2091" i="16"/>
  <c r="S2091" i="16"/>
  <c r="S2092" i="16" l="1"/>
  <c r="A2092" i="16"/>
  <c r="G2091" i="16"/>
  <c r="F2091" i="16"/>
  <c r="D2091" i="16"/>
  <c r="F2092" i="16" l="1"/>
  <c r="G2092" i="16"/>
  <c r="D2092" i="16"/>
  <c r="S2093" i="16"/>
  <c r="A2093" i="16"/>
  <c r="F2093" i="16" l="1"/>
  <c r="D2093" i="16"/>
  <c r="G2093" i="16"/>
  <c r="S2094" i="16"/>
  <c r="A2094" i="16"/>
  <c r="S2095" i="16" l="1"/>
  <c r="A2095" i="16"/>
  <c r="G2094" i="16"/>
  <c r="F2094" i="16"/>
  <c r="D2094" i="16"/>
  <c r="D2095" i="16" l="1"/>
  <c r="F2095" i="16"/>
  <c r="G2095" i="16"/>
  <c r="S2096" i="16"/>
  <c r="A2096" i="16"/>
  <c r="S2097" i="16" l="1"/>
  <c r="A2097" i="16"/>
  <c r="D2096" i="16"/>
  <c r="F2096" i="16"/>
  <c r="G2096" i="16"/>
  <c r="G2097" i="16" l="1"/>
  <c r="F2097" i="16"/>
  <c r="D2097" i="16"/>
  <c r="S2098" i="16"/>
  <c r="A2098" i="16"/>
  <c r="S2099" i="16" l="1"/>
  <c r="A2099" i="16"/>
  <c r="G2098" i="16"/>
  <c r="D2098" i="16"/>
  <c r="F2098" i="16"/>
  <c r="G2099" i="16" l="1"/>
  <c r="D2099" i="16"/>
  <c r="F2099" i="16"/>
  <c r="S2100" i="16"/>
  <c r="A2100" i="16"/>
  <c r="D2100" i="16" l="1"/>
  <c r="F2100" i="16"/>
  <c r="G2100" i="16"/>
  <c r="S2101" i="16"/>
  <c r="A2101" i="16"/>
  <c r="S2102" i="16" l="1"/>
  <c r="A2102" i="16"/>
  <c r="G2101" i="16"/>
  <c r="F2101" i="16"/>
  <c r="D2101" i="16"/>
  <c r="G2102" i="16" l="1"/>
  <c r="F2102" i="16"/>
  <c r="D2102" i="16"/>
  <c r="S2103" i="16"/>
  <c r="A2103" i="16"/>
  <c r="S2104" i="16" l="1"/>
  <c r="A2104" i="16"/>
  <c r="D2103" i="16"/>
  <c r="G2103" i="16"/>
  <c r="F2103" i="16"/>
  <c r="F2104" i="16" l="1"/>
  <c r="G2104" i="16"/>
  <c r="D2104" i="16"/>
  <c r="S2105" i="16"/>
  <c r="A2105" i="16"/>
  <c r="A2106" i="16" l="1"/>
  <c r="S2106" i="16"/>
  <c r="D2105" i="16"/>
  <c r="G2105" i="16"/>
  <c r="F2105" i="16"/>
  <c r="F2106" i="16" l="1"/>
  <c r="G2106" i="16"/>
  <c r="D2106" i="16"/>
  <c r="S2107" i="16"/>
  <c r="A2107" i="16"/>
  <c r="F2107" i="16" l="1"/>
  <c r="G2107" i="16"/>
  <c r="D2107" i="16"/>
  <c r="S2108" i="16"/>
  <c r="A2108" i="16"/>
  <c r="D2108" i="16" l="1"/>
  <c r="F2108" i="16"/>
  <c r="G2108" i="16"/>
  <c r="S2109" i="16"/>
  <c r="A2109" i="16"/>
  <c r="F2109" i="16" l="1"/>
  <c r="D2109" i="16"/>
  <c r="G2109" i="16"/>
  <c r="A2110" i="16"/>
  <c r="S2110" i="16"/>
  <c r="S2111" i="16" l="1"/>
  <c r="A2111" i="16"/>
  <c r="D2110" i="16"/>
  <c r="G2110" i="16"/>
  <c r="F2110" i="16"/>
  <c r="G2111" i="16" l="1"/>
  <c r="F2111" i="16"/>
  <c r="D2111" i="16"/>
  <c r="S2112" i="16"/>
  <c r="A2112" i="16"/>
  <c r="S2113" i="16" l="1"/>
  <c r="A2113" i="16"/>
  <c r="F2112" i="16"/>
  <c r="G2112" i="16"/>
  <c r="D2112" i="16"/>
  <c r="D2113" i="16" l="1"/>
  <c r="F2113" i="16"/>
  <c r="G2113" i="16"/>
  <c r="S2114" i="16"/>
  <c r="A2114" i="16"/>
  <c r="S2115" i="16" l="1"/>
  <c r="A2115" i="16"/>
  <c r="G2114" i="16"/>
  <c r="F2114" i="16"/>
  <c r="D2114" i="16"/>
  <c r="F2115" i="16" l="1"/>
  <c r="D2115" i="16"/>
  <c r="G2115" i="16"/>
  <c r="S2116" i="16"/>
  <c r="A2116" i="16"/>
  <c r="F2116" i="16" l="1"/>
  <c r="D2116" i="16"/>
  <c r="G2116" i="16"/>
  <c r="S2117" i="16"/>
  <c r="A2117" i="16"/>
  <c r="S2118" i="16" l="1"/>
  <c r="A2118" i="16"/>
  <c r="F2117" i="16"/>
  <c r="G2117" i="16"/>
  <c r="D2117" i="16"/>
  <c r="D2118" i="16" l="1"/>
  <c r="G2118" i="16"/>
  <c r="F2118" i="16"/>
  <c r="S2119" i="16"/>
  <c r="A2119" i="16"/>
  <c r="S2120" i="16" l="1"/>
  <c r="A2120" i="16"/>
  <c r="F2119" i="16"/>
  <c r="D2119" i="16"/>
  <c r="G2119" i="16"/>
  <c r="G2120" i="16" l="1"/>
  <c r="F2120" i="16"/>
  <c r="D2120" i="16"/>
  <c r="S2121" i="16"/>
  <c r="A2121" i="16"/>
  <c r="S2122" i="16" l="1"/>
  <c r="A2122" i="16"/>
  <c r="F2121" i="16"/>
  <c r="G2121" i="16"/>
  <c r="D2121" i="16"/>
  <c r="D2122" i="16" l="1"/>
  <c r="G2122" i="16"/>
  <c r="F2122" i="16"/>
  <c r="S2123" i="16"/>
  <c r="A2123" i="16"/>
  <c r="D2123" i="16" l="1"/>
  <c r="G2123" i="16"/>
  <c r="F2123" i="16"/>
  <c r="S2124" i="16"/>
  <c r="A2124" i="16"/>
  <c r="G2124" i="16" l="1"/>
  <c r="F2124" i="16"/>
  <c r="D2124" i="16"/>
  <c r="S2125" i="16"/>
  <c r="A2125" i="16"/>
  <c r="S2126" i="16" l="1"/>
  <c r="A2126" i="16"/>
  <c r="F2125" i="16"/>
  <c r="D2125" i="16"/>
  <c r="G2125" i="16"/>
  <c r="F2126" i="16" l="1"/>
  <c r="D2126" i="16"/>
  <c r="G2126" i="16"/>
  <c r="S2127" i="16"/>
  <c r="A2127" i="16"/>
  <c r="S2128" i="16" l="1"/>
  <c r="A2128" i="16"/>
  <c r="D2127" i="16"/>
  <c r="F2127" i="16"/>
  <c r="G2127" i="16"/>
  <c r="D2128" i="16" l="1"/>
  <c r="F2128" i="16"/>
  <c r="G2128" i="16"/>
  <c r="S2129" i="16"/>
  <c r="A2129" i="16"/>
  <c r="G2129" i="16" l="1"/>
  <c r="F2129" i="16"/>
  <c r="D2129" i="16"/>
  <c r="A2130" i="16"/>
  <c r="S2130" i="16"/>
  <c r="S2131" i="16" l="1"/>
  <c r="A2131" i="16"/>
  <c r="G2130" i="16"/>
  <c r="F2130" i="16"/>
  <c r="D2130" i="16"/>
  <c r="G2131" i="16" l="1"/>
  <c r="F2131" i="16"/>
  <c r="D2131" i="16"/>
  <c r="S2132" i="16"/>
  <c r="A2132" i="16"/>
  <c r="D2132" i="16" l="1"/>
  <c r="G2132" i="16"/>
  <c r="F2132" i="16"/>
  <c r="S2133" i="16"/>
  <c r="A2133" i="16"/>
  <c r="S2134" i="16" l="1"/>
  <c r="A2134" i="16"/>
  <c r="G2133" i="16"/>
  <c r="F2133" i="16"/>
  <c r="D2133" i="16"/>
  <c r="G2134" i="16" l="1"/>
  <c r="F2134" i="16"/>
  <c r="D2134" i="16"/>
  <c r="A2135" i="16"/>
  <c r="S2135" i="16"/>
  <c r="G2135" i="16" l="1"/>
  <c r="F2135" i="16"/>
  <c r="D2135" i="16"/>
  <c r="A2136" i="16"/>
  <c r="S2136" i="16"/>
  <c r="S2137" i="16" l="1"/>
  <c r="A2137" i="16"/>
  <c r="D2136" i="16"/>
  <c r="G2136" i="16"/>
  <c r="F2136" i="16"/>
  <c r="F2137" i="16" l="1"/>
  <c r="D2137" i="16"/>
  <c r="G2137" i="16"/>
  <c r="S2138" i="16"/>
  <c r="A2138" i="16"/>
  <c r="S2139" i="16" l="1"/>
  <c r="A2139" i="16"/>
  <c r="D2138" i="16"/>
  <c r="G2138" i="16"/>
  <c r="F2138" i="16"/>
  <c r="F2139" i="16" l="1"/>
  <c r="G2139" i="16"/>
  <c r="D2139" i="16"/>
  <c r="A2140" i="16"/>
  <c r="S2140" i="16"/>
  <c r="F2140" i="16" l="1"/>
  <c r="D2140" i="16"/>
  <c r="G2140" i="16"/>
  <c r="S2141" i="16"/>
  <c r="A2141" i="16"/>
  <c r="G2141" i="16" l="1"/>
  <c r="F2141" i="16"/>
  <c r="D2141" i="16"/>
  <c r="S2142" i="16"/>
  <c r="A2142" i="16"/>
  <c r="D2142" i="16" l="1"/>
  <c r="G2142" i="16"/>
  <c r="F2142" i="16"/>
  <c r="S2143" i="16"/>
  <c r="A2143" i="16"/>
  <c r="S2144" i="16" l="1"/>
  <c r="A2144" i="16"/>
  <c r="G2143" i="16"/>
  <c r="F2143" i="16"/>
  <c r="D2143" i="16"/>
  <c r="F2144" i="16" l="1"/>
  <c r="D2144" i="16"/>
  <c r="G2144" i="16"/>
  <c r="S2145" i="16"/>
  <c r="A2145" i="16"/>
  <c r="S2146" i="16" l="1"/>
  <c r="A2146" i="16"/>
  <c r="G2145" i="16"/>
  <c r="D2145" i="16"/>
  <c r="F2145" i="16"/>
  <c r="A2147" i="16" l="1"/>
  <c r="S2147" i="16"/>
  <c r="G2146" i="16"/>
  <c r="D2146" i="16"/>
  <c r="F2146" i="16"/>
  <c r="A2148" i="16" l="1"/>
  <c r="S2148" i="16"/>
  <c r="F2147" i="16"/>
  <c r="D2147" i="16"/>
  <c r="G2147" i="16"/>
  <c r="F2148" i="16" l="1"/>
  <c r="D2148" i="16"/>
  <c r="G2148" i="16"/>
  <c r="S2149" i="16"/>
  <c r="A2149" i="16"/>
  <c r="S2150" i="16" l="1"/>
  <c r="A2150" i="16"/>
  <c r="F2149" i="16"/>
  <c r="G2149" i="16"/>
  <c r="D2149" i="16"/>
  <c r="D2150" i="16" l="1"/>
  <c r="G2150" i="16"/>
  <c r="F2150" i="16"/>
  <c r="S2151" i="16"/>
  <c r="A2151" i="16"/>
  <c r="D2151" i="16" l="1"/>
  <c r="F2151" i="16"/>
  <c r="G2151" i="16"/>
  <c r="S2152" i="16"/>
  <c r="A2152" i="16"/>
  <c r="F2152" i="16" l="1"/>
  <c r="G2152" i="16"/>
  <c r="D2152" i="16"/>
  <c r="S2153" i="16"/>
  <c r="A2153" i="16"/>
  <c r="S2154" i="16" l="1"/>
  <c r="A2154" i="16"/>
  <c r="F2153" i="16"/>
  <c r="D2153" i="16"/>
  <c r="G2153" i="16"/>
  <c r="G2154" i="16" l="1"/>
  <c r="D2154" i="16"/>
  <c r="F2154" i="16"/>
  <c r="S2155" i="16"/>
  <c r="A2155" i="16"/>
  <c r="S2156" i="16" l="1"/>
  <c r="A2156" i="16"/>
  <c r="D2155" i="16"/>
  <c r="F2155" i="16"/>
  <c r="G2155" i="16"/>
  <c r="D2156" i="16" l="1"/>
  <c r="G2156" i="16"/>
  <c r="F2156" i="16"/>
  <c r="S2157" i="16"/>
  <c r="A2157" i="16"/>
  <c r="F2157" i="16" l="1"/>
  <c r="D2157" i="16"/>
  <c r="G2157" i="16"/>
  <c r="S2158" i="16"/>
  <c r="A2158" i="16"/>
  <c r="F2158" i="16" l="1"/>
  <c r="D2158" i="16"/>
  <c r="G2158" i="16"/>
  <c r="S2159" i="16"/>
  <c r="A2159" i="16"/>
  <c r="G2159" i="16" l="1"/>
  <c r="F2159" i="16"/>
  <c r="D2159" i="16"/>
  <c r="S2160" i="16"/>
  <c r="A2160" i="16"/>
  <c r="F2160" i="16" l="1"/>
  <c r="D2160" i="16"/>
  <c r="G2160" i="16"/>
  <c r="S2161" i="16"/>
  <c r="A2161" i="16"/>
  <c r="S2162" i="16" l="1"/>
  <c r="A2162" i="16"/>
  <c r="D2161" i="16"/>
  <c r="G2161" i="16"/>
  <c r="F2161" i="16"/>
  <c r="D2162" i="16" l="1"/>
  <c r="G2162" i="16"/>
  <c r="F2162" i="16"/>
  <c r="S2163" i="16"/>
  <c r="A2163" i="16"/>
  <c r="A2164" i="16" l="1"/>
  <c r="S2164" i="16"/>
  <c r="G2163" i="16"/>
  <c r="F2163" i="16"/>
  <c r="D2163" i="16"/>
  <c r="F2164" i="16" l="1"/>
  <c r="G2164" i="16"/>
  <c r="D2164" i="16"/>
  <c r="A2165" i="16"/>
  <c r="S2165" i="16"/>
  <c r="A2166" i="16" l="1"/>
  <c r="S2166" i="16"/>
  <c r="F2165" i="16"/>
  <c r="D2165" i="16"/>
  <c r="G2165" i="16"/>
  <c r="D2166" i="16" l="1"/>
  <c r="G2166" i="16"/>
  <c r="F2166" i="16"/>
  <c r="S2167" i="16"/>
  <c r="A2167" i="16"/>
  <c r="F2167" i="16" l="1"/>
  <c r="G2167" i="16"/>
  <c r="D2167" i="16"/>
  <c r="S2168" i="16"/>
  <c r="A2168" i="16"/>
  <c r="F2168" i="16" l="1"/>
  <c r="D2168" i="16"/>
  <c r="G2168" i="16"/>
  <c r="S2169" i="16"/>
  <c r="A2169" i="16"/>
  <c r="G2169" i="16" l="1"/>
  <c r="F2169" i="16"/>
  <c r="D2169" i="16"/>
  <c r="S2170" i="16"/>
  <c r="A2170" i="16"/>
  <c r="S2171" i="16" l="1"/>
  <c r="A2171" i="16"/>
  <c r="D2170" i="16"/>
  <c r="G2170" i="16"/>
  <c r="F2170" i="16"/>
  <c r="D2171" i="16" l="1"/>
  <c r="F2171" i="16"/>
  <c r="G2171" i="16"/>
  <c r="S2172" i="16"/>
  <c r="A2172" i="16"/>
  <c r="S2173" i="16" l="1"/>
  <c r="A2173" i="16"/>
  <c r="F2172" i="16"/>
  <c r="D2172" i="16"/>
  <c r="G2172" i="16"/>
  <c r="S2174" i="16" l="1"/>
  <c r="A2174" i="16"/>
  <c r="G2173" i="16"/>
  <c r="D2173" i="16"/>
  <c r="F2173" i="16"/>
  <c r="F2174" i="16" l="1"/>
  <c r="G2174" i="16"/>
  <c r="D2174" i="16"/>
  <c r="S2175" i="16"/>
  <c r="A2175" i="16"/>
  <c r="S2176" i="16" l="1"/>
  <c r="A2176" i="16"/>
  <c r="G2175" i="16"/>
  <c r="D2175" i="16"/>
  <c r="F2175" i="16"/>
  <c r="F2176" i="16" l="1"/>
  <c r="D2176" i="16"/>
  <c r="G2176" i="16"/>
  <c r="A2177" i="16"/>
  <c r="S2177" i="16"/>
  <c r="A2178" i="16" l="1"/>
  <c r="S2178" i="16"/>
  <c r="F2177" i="16"/>
  <c r="G2177" i="16"/>
  <c r="D2177" i="16"/>
  <c r="F2178" i="16" l="1"/>
  <c r="D2178" i="16"/>
  <c r="G2178" i="16"/>
  <c r="A2179" i="16"/>
  <c r="S2179" i="16"/>
  <c r="A2180" i="16" l="1"/>
  <c r="S2180" i="16"/>
  <c r="D2179" i="16"/>
  <c r="G2179" i="16"/>
  <c r="F2179" i="16"/>
  <c r="F2180" i="16" l="1"/>
  <c r="D2180" i="16"/>
  <c r="G2180" i="16"/>
  <c r="S2181" i="16"/>
  <c r="A2181" i="16"/>
  <c r="D2181" i="16" l="1"/>
  <c r="G2181" i="16"/>
  <c r="F2181" i="16"/>
  <c r="A2182" i="16"/>
  <c r="S2182" i="16"/>
  <c r="D2182" i="16" l="1"/>
  <c r="G2182" i="16"/>
  <c r="F2182" i="16"/>
  <c r="S2183" i="16"/>
  <c r="A2183" i="16"/>
  <c r="S2184" i="16" l="1"/>
  <c r="A2184" i="16"/>
  <c r="D2183" i="16"/>
  <c r="F2183" i="16"/>
  <c r="G2183" i="16"/>
  <c r="G2184" i="16" l="1"/>
  <c r="D2184" i="16"/>
  <c r="F2184" i="16"/>
  <c r="S2185" i="16"/>
  <c r="A2185" i="16"/>
  <c r="F2185" i="16" l="1"/>
  <c r="D2185" i="16"/>
  <c r="G2185" i="16"/>
  <c r="S2186" i="16"/>
  <c r="A2186" i="16"/>
  <c r="G2186" i="16" l="1"/>
  <c r="F2186" i="16"/>
  <c r="D2186" i="16"/>
  <c r="S2187" i="16"/>
  <c r="A2187" i="16"/>
  <c r="F2187" i="16" l="1"/>
  <c r="G2187" i="16"/>
  <c r="D2187" i="16"/>
  <c r="S2188" i="16"/>
  <c r="A2188" i="16"/>
  <c r="F2188" i="16" l="1"/>
  <c r="G2188" i="16"/>
  <c r="D2188" i="16"/>
  <c r="S2189" i="16"/>
  <c r="A2189" i="16"/>
  <c r="S2190" i="16" l="1"/>
  <c r="A2190" i="16"/>
  <c r="G2189" i="16"/>
  <c r="D2189" i="16"/>
  <c r="F2189" i="16"/>
  <c r="F2190" i="16" l="1"/>
  <c r="D2190" i="16"/>
  <c r="G2190" i="16"/>
  <c r="S2191" i="16"/>
  <c r="A2191" i="16"/>
  <c r="S2192" i="16" l="1"/>
  <c r="A2192" i="16"/>
  <c r="G2191" i="16"/>
  <c r="F2191" i="16"/>
  <c r="D2191" i="16"/>
  <c r="D2192" i="16" l="1"/>
  <c r="G2192" i="16"/>
  <c r="F2192" i="16"/>
  <c r="S2193" i="16"/>
  <c r="A2193" i="16"/>
  <c r="G2193" i="16" l="1"/>
  <c r="F2193" i="16"/>
  <c r="D2193" i="16"/>
  <c r="A2194" i="16"/>
  <c r="S2194" i="16"/>
  <c r="S2195" i="16" l="1"/>
  <c r="A2195" i="16"/>
  <c r="F2194" i="16"/>
  <c r="G2194" i="16"/>
  <c r="D2194" i="16"/>
  <c r="F2195" i="16" l="1"/>
  <c r="G2195" i="16"/>
  <c r="D2195" i="16"/>
  <c r="S2196" i="16"/>
  <c r="A2196" i="16"/>
  <c r="D2196" i="16" l="1"/>
  <c r="F2196" i="16"/>
  <c r="G2196" i="16"/>
  <c r="S2197" i="16"/>
  <c r="A2197" i="16"/>
  <c r="D2197" i="16" l="1"/>
  <c r="G2197" i="16"/>
  <c r="F2197" i="16"/>
  <c r="S2198" i="16"/>
  <c r="A2198" i="16"/>
  <c r="A2199" i="16" l="1"/>
  <c r="S2199" i="16"/>
  <c r="D2198" i="16"/>
  <c r="G2198" i="16"/>
  <c r="F2198" i="16"/>
  <c r="G2199" i="16" l="1"/>
  <c r="F2199" i="16"/>
  <c r="D2199" i="16"/>
  <c r="S2200" i="16"/>
  <c r="A2200" i="16"/>
  <c r="G2200" i="16" l="1"/>
  <c r="D2200" i="16"/>
  <c r="F2200" i="16"/>
  <c r="S2201" i="16"/>
  <c r="A2201" i="16"/>
  <c r="S2202" i="16" l="1"/>
  <c r="A2202" i="16"/>
  <c r="F2201" i="16"/>
  <c r="D2201" i="16"/>
  <c r="G2201" i="16"/>
  <c r="D2202" i="16" l="1"/>
  <c r="F2202" i="16"/>
  <c r="G2202" i="16"/>
  <c r="A2203" i="16"/>
  <c r="S2203" i="16"/>
  <c r="S2204" i="16" l="1"/>
  <c r="A2204" i="16"/>
  <c r="G2203" i="16"/>
  <c r="F2203" i="16"/>
  <c r="D2203" i="16"/>
  <c r="F2204" i="16" l="1"/>
  <c r="G2204" i="16"/>
  <c r="D2204" i="16"/>
  <c r="S2205" i="16"/>
  <c r="A2205" i="16"/>
  <c r="G2205" i="16" l="1"/>
  <c r="D2205" i="16"/>
  <c r="F2205" i="16"/>
  <c r="S2206" i="16"/>
  <c r="A2206" i="16"/>
  <c r="F2206" i="16" l="1"/>
  <c r="G2206" i="16"/>
  <c r="D2206" i="16"/>
  <c r="S2207" i="16"/>
  <c r="A2207" i="16"/>
  <c r="S2208" i="16" l="1"/>
  <c r="A2208" i="16"/>
  <c r="F2207" i="16"/>
  <c r="G2207" i="16"/>
  <c r="D2207" i="16"/>
  <c r="S2209" i="16" l="1"/>
  <c r="A2209" i="16"/>
  <c r="F2208" i="16"/>
  <c r="G2208" i="16"/>
  <c r="D2208" i="16"/>
  <c r="F2209" i="16" l="1"/>
  <c r="D2209" i="16"/>
  <c r="G2209" i="16"/>
  <c r="S2210" i="16"/>
  <c r="A2210" i="16"/>
  <c r="S2211" i="16" l="1"/>
  <c r="A2211" i="16"/>
  <c r="G2210" i="16"/>
  <c r="F2210" i="16"/>
  <c r="D2210" i="16"/>
  <c r="G2211" i="16" l="1"/>
  <c r="D2211" i="16"/>
  <c r="F2211" i="16"/>
  <c r="S2212" i="16"/>
  <c r="A2212" i="16"/>
  <c r="S2213" i="16" l="1"/>
  <c r="A2213" i="16"/>
  <c r="F2212" i="16"/>
  <c r="G2212" i="16"/>
  <c r="D2212" i="16"/>
  <c r="F2213" i="16" l="1"/>
  <c r="D2213" i="16"/>
  <c r="G2213" i="16"/>
  <c r="S2214" i="16"/>
  <c r="A2214" i="16"/>
  <c r="A2215" i="16" l="1"/>
  <c r="S2215" i="16"/>
  <c r="D2214" i="16"/>
  <c r="G2214" i="16"/>
  <c r="F2214" i="16"/>
  <c r="F2215" i="16" l="1"/>
  <c r="D2215" i="16"/>
  <c r="G2215" i="16"/>
  <c r="A2216" i="16"/>
  <c r="S2216" i="16"/>
  <c r="G2216" i="16" l="1"/>
  <c r="F2216" i="16"/>
  <c r="D2216" i="16"/>
  <c r="S2217" i="16"/>
  <c r="A2217" i="16"/>
  <c r="F2217" i="16" l="1"/>
  <c r="G2217" i="16"/>
  <c r="D2217" i="16"/>
  <c r="S2218" i="16"/>
  <c r="A2218" i="16"/>
  <c r="A2219" i="16" l="1"/>
  <c r="S2219" i="16"/>
  <c r="D2218" i="16"/>
  <c r="F2218" i="16"/>
  <c r="G2218" i="16"/>
  <c r="S2220" i="16" l="1"/>
  <c r="A2220" i="16"/>
  <c r="D2219" i="16"/>
  <c r="F2219" i="16"/>
  <c r="G2219" i="16"/>
  <c r="S2221" i="16" l="1"/>
  <c r="A2221" i="16"/>
  <c r="D2220" i="16"/>
  <c r="F2220" i="16"/>
  <c r="G2220" i="16"/>
  <c r="D2221" i="16" l="1"/>
  <c r="F2221" i="16"/>
  <c r="G2221" i="16"/>
  <c r="S2222" i="16"/>
  <c r="A2222" i="16"/>
  <c r="S2223" i="16" l="1"/>
  <c r="A2223" i="16"/>
  <c r="G2222" i="16"/>
  <c r="D2222" i="16"/>
  <c r="F2222" i="16"/>
  <c r="G2223" i="16" l="1"/>
  <c r="D2223" i="16"/>
  <c r="F2223" i="16"/>
  <c r="S2224" i="16"/>
  <c r="A2224" i="16"/>
  <c r="G2224" i="16" l="1"/>
  <c r="F2224" i="16"/>
  <c r="D2224" i="16"/>
  <c r="S2225" i="16"/>
  <c r="A2225" i="16"/>
  <c r="G2225" i="16" l="1"/>
  <c r="F2225" i="16"/>
  <c r="D2225" i="16"/>
  <c r="S2226" i="16"/>
  <c r="A2226" i="16"/>
  <c r="S2227" i="16" l="1"/>
  <c r="A2227" i="16"/>
  <c r="G2226" i="16"/>
  <c r="F2226" i="16"/>
  <c r="D2226" i="16"/>
  <c r="G2227" i="16" l="1"/>
  <c r="D2227" i="16"/>
  <c r="F2227" i="16"/>
  <c r="S2228" i="16"/>
  <c r="A2228" i="16"/>
  <c r="G2228" i="16" l="1"/>
  <c r="F2228" i="16"/>
  <c r="D2228" i="16"/>
  <c r="A2229" i="16"/>
  <c r="S2229" i="16"/>
  <c r="S2230" i="16" l="1"/>
  <c r="A2230" i="16"/>
  <c r="G2229" i="16"/>
  <c r="D2229" i="16"/>
  <c r="F2229" i="16"/>
  <c r="D2230" i="16" l="1"/>
  <c r="G2230" i="16"/>
  <c r="F2230" i="16"/>
  <c r="A2231" i="16"/>
  <c r="S2231" i="16"/>
  <c r="D2231" i="16" l="1"/>
  <c r="F2231" i="16"/>
  <c r="G2231" i="16"/>
  <c r="A2232" i="16"/>
  <c r="S2232" i="16"/>
  <c r="S2233" i="16" l="1"/>
  <c r="A2233" i="16"/>
  <c r="F2232" i="16"/>
  <c r="D2232" i="16"/>
  <c r="G2232" i="16"/>
  <c r="G2233" i="16" l="1"/>
  <c r="F2233" i="16"/>
  <c r="D2233" i="16"/>
  <c r="A2234" i="16"/>
  <c r="S2234" i="16"/>
  <c r="S2235" i="16" l="1"/>
  <c r="A2235" i="16"/>
  <c r="D2234" i="16"/>
  <c r="G2234" i="16"/>
  <c r="F2234" i="16"/>
  <c r="D2235" i="16" l="1"/>
  <c r="G2235" i="16"/>
  <c r="F2235" i="16"/>
  <c r="S2236" i="16"/>
  <c r="A2236" i="16"/>
  <c r="F2236" i="16" l="1"/>
  <c r="D2236" i="16"/>
  <c r="G2236" i="16"/>
  <c r="S2237" i="16"/>
  <c r="A2237" i="16"/>
  <c r="G2237" i="16" l="1"/>
  <c r="F2237" i="16"/>
  <c r="D2237" i="16"/>
  <c r="S2238" i="16"/>
  <c r="A2238" i="16"/>
  <c r="S2239" i="16" l="1"/>
  <c r="A2239" i="16"/>
  <c r="D2238" i="16"/>
  <c r="F2238" i="16"/>
  <c r="G2238" i="16"/>
  <c r="G2239" i="16" l="1"/>
  <c r="D2239" i="16"/>
  <c r="F2239" i="16"/>
  <c r="S2240" i="16"/>
  <c r="A2240" i="16"/>
  <c r="S2241" i="16" l="1"/>
  <c r="A2241" i="16"/>
  <c r="D2240" i="16"/>
  <c r="G2240" i="16"/>
  <c r="F2240" i="16"/>
  <c r="S2242" i="16" l="1"/>
  <c r="A2242" i="16"/>
  <c r="F2241" i="16"/>
  <c r="D2241" i="16"/>
  <c r="G2241" i="16"/>
  <c r="D2242" i="16" l="1"/>
  <c r="F2242" i="16"/>
  <c r="G2242" i="16"/>
  <c r="S2243" i="16"/>
  <c r="A2243" i="16"/>
  <c r="S2244" i="16" l="1"/>
  <c r="A2244" i="16"/>
  <c r="D2243" i="16"/>
  <c r="G2243" i="16"/>
  <c r="F2243" i="16"/>
  <c r="G2244" i="16" l="1"/>
  <c r="D2244" i="16"/>
  <c r="F2244" i="16"/>
  <c r="A2245" i="16"/>
  <c r="S2245" i="16"/>
  <c r="G2245" i="16" l="1"/>
  <c r="F2245" i="16"/>
  <c r="D2245" i="16"/>
  <c r="S2246" i="16"/>
  <c r="A2246" i="16"/>
  <c r="F2246" i="16" l="1"/>
  <c r="G2246" i="16"/>
  <c r="D2246" i="16"/>
  <c r="S2247" i="16"/>
  <c r="A2247" i="16"/>
  <c r="D2247" i="16" l="1"/>
  <c r="F2247" i="16"/>
  <c r="G2247" i="16"/>
  <c r="S2248" i="16"/>
  <c r="A2248" i="16"/>
  <c r="A2249" i="16" l="1"/>
  <c r="S2249" i="16"/>
  <c r="D2248" i="16"/>
  <c r="G2248" i="16"/>
  <c r="F2248" i="16"/>
  <c r="S2250" i="16" l="1"/>
  <c r="A2250" i="16"/>
  <c r="F2249" i="16"/>
  <c r="D2249" i="16"/>
  <c r="G2249" i="16"/>
  <c r="D2250" i="16" l="1"/>
  <c r="G2250" i="16"/>
  <c r="F2250" i="16"/>
  <c r="S2251" i="16"/>
  <c r="A2251" i="16"/>
  <c r="S2252" i="16" l="1"/>
  <c r="A2252" i="16"/>
  <c r="F2251" i="16"/>
  <c r="G2251" i="16"/>
  <c r="D2251" i="16"/>
  <c r="D2252" i="16" l="1"/>
  <c r="F2252" i="16"/>
  <c r="G2252" i="16"/>
  <c r="A2253" i="16"/>
  <c r="S2253" i="16"/>
  <c r="G2253" i="16" l="1"/>
  <c r="D2253" i="16"/>
  <c r="F2253" i="16"/>
  <c r="S2254" i="16"/>
  <c r="A2254" i="16"/>
  <c r="D2254" i="16" l="1"/>
  <c r="G2254" i="16"/>
  <c r="F2254" i="16"/>
  <c r="S2255" i="16"/>
  <c r="A2255" i="16"/>
  <c r="D2255" i="16" l="1"/>
  <c r="G2255" i="16"/>
  <c r="F2255" i="16"/>
  <c r="S2256" i="16"/>
  <c r="A2256" i="16"/>
  <c r="A2257" i="16" l="1"/>
  <c r="S2257" i="16"/>
  <c r="F2256" i="16"/>
  <c r="D2256" i="16"/>
  <c r="G2256" i="16"/>
  <c r="A2258" i="16" l="1"/>
  <c r="S2258" i="16"/>
  <c r="F2257" i="16"/>
  <c r="G2257" i="16"/>
  <c r="D2257" i="16"/>
  <c r="F2258" i="16" l="1"/>
  <c r="D2258" i="16"/>
  <c r="G2258" i="16"/>
  <c r="A2259" i="16"/>
  <c r="S2259" i="16"/>
  <c r="S2260" i="16" l="1"/>
  <c r="A2260" i="16"/>
  <c r="D2259" i="16"/>
  <c r="F2259" i="16"/>
  <c r="G2259" i="16"/>
  <c r="G2260" i="16" l="1"/>
  <c r="F2260" i="16"/>
  <c r="D2260" i="16"/>
  <c r="S2261" i="16"/>
  <c r="A2261" i="16"/>
  <c r="S2262" i="16" l="1"/>
  <c r="A2262" i="16"/>
  <c r="D2261" i="16"/>
  <c r="F2261" i="16"/>
  <c r="G2261" i="16"/>
  <c r="D2262" i="16" l="1"/>
  <c r="G2262" i="16"/>
  <c r="F2262" i="16"/>
  <c r="S2263" i="16"/>
  <c r="A2263" i="16"/>
  <c r="A2264" i="16" l="1"/>
  <c r="S2264" i="16"/>
  <c r="D2263" i="16"/>
  <c r="F2263" i="16"/>
  <c r="G2263" i="16"/>
  <c r="F2264" i="16" l="1"/>
  <c r="D2264" i="16"/>
  <c r="G2264" i="16"/>
  <c r="S2265" i="16"/>
  <c r="A2265" i="16"/>
  <c r="S2266" i="16" l="1"/>
  <c r="A2266" i="16"/>
  <c r="F2265" i="16"/>
  <c r="D2265" i="16"/>
  <c r="G2265" i="16"/>
  <c r="D2266" i="16" l="1"/>
  <c r="G2266" i="16"/>
  <c r="F2266" i="16"/>
  <c r="S2267" i="16"/>
  <c r="A2267" i="16"/>
  <c r="A2268" i="16" l="1"/>
  <c r="S2268" i="16"/>
  <c r="G2267" i="16"/>
  <c r="F2267" i="16"/>
  <c r="D2267" i="16"/>
  <c r="S2269" i="16" l="1"/>
  <c r="A2269" i="16"/>
  <c r="F2268" i="16"/>
  <c r="G2268" i="16"/>
  <c r="D2268" i="16"/>
  <c r="G2269" i="16" l="1"/>
  <c r="F2269" i="16"/>
  <c r="D2269" i="16"/>
  <c r="S2270" i="16"/>
  <c r="A2270" i="16"/>
  <c r="F2270" i="16" l="1"/>
  <c r="D2270" i="16"/>
  <c r="G2270" i="16"/>
  <c r="S2271" i="16"/>
  <c r="A2271" i="16"/>
  <c r="S2272" i="16" l="1"/>
  <c r="A2272" i="16"/>
  <c r="G2271" i="16"/>
  <c r="D2271" i="16"/>
  <c r="F2271" i="16"/>
  <c r="G2272" i="16" l="1"/>
  <c r="D2272" i="16"/>
  <c r="F2272" i="16"/>
  <c r="A2273" i="16"/>
  <c r="S2273" i="16"/>
  <c r="S2274" i="16" l="1"/>
  <c r="A2274" i="16"/>
  <c r="D2273" i="16"/>
  <c r="F2273" i="16"/>
  <c r="G2273" i="16"/>
  <c r="G2274" i="16" l="1"/>
  <c r="D2274" i="16"/>
  <c r="F2274" i="16"/>
  <c r="S2275" i="16"/>
  <c r="A2275" i="16"/>
  <c r="F2275" i="16" l="1"/>
  <c r="G2275" i="16"/>
  <c r="D2275" i="16"/>
  <c r="S2276" i="16"/>
  <c r="A2276" i="16"/>
  <c r="S2277" i="16" l="1"/>
  <c r="A2277" i="16"/>
  <c r="F2276" i="16"/>
  <c r="D2276" i="16"/>
  <c r="G2276" i="16"/>
  <c r="D2277" i="16" l="1"/>
  <c r="G2277" i="16"/>
  <c r="F2277" i="16"/>
  <c r="A2278" i="16"/>
  <c r="S2278" i="16"/>
  <c r="D2278" i="16" l="1"/>
  <c r="G2278" i="16"/>
  <c r="F2278" i="16"/>
  <c r="S2279" i="16"/>
  <c r="A2279" i="16"/>
  <c r="G2279" i="16" l="1"/>
  <c r="F2279" i="16"/>
  <c r="D2279" i="16"/>
  <c r="A2280" i="16"/>
  <c r="S2280" i="16"/>
  <c r="G2280" i="16" l="1"/>
  <c r="F2280" i="16"/>
  <c r="D2280" i="16"/>
  <c r="A2281" i="16"/>
  <c r="S2281" i="16"/>
  <c r="D2281" i="16" l="1"/>
  <c r="G2281" i="16"/>
  <c r="F2281" i="16"/>
  <c r="S2282" i="16"/>
  <c r="A2282" i="16"/>
  <c r="S2283" i="16" l="1"/>
  <c r="A2283" i="16"/>
  <c r="G2282" i="16"/>
  <c r="F2282" i="16"/>
  <c r="D2282" i="16"/>
  <c r="G2283" i="16" l="1"/>
  <c r="F2283" i="16"/>
  <c r="D2283" i="16"/>
  <c r="S2284" i="16"/>
  <c r="A2284" i="16"/>
  <c r="D2284" i="16" l="1"/>
  <c r="G2284" i="16"/>
  <c r="F2284" i="16"/>
  <c r="S2285" i="16"/>
  <c r="A2285" i="16"/>
  <c r="S2286" i="16" l="1"/>
  <c r="A2286" i="16"/>
  <c r="F2285" i="16"/>
  <c r="G2285" i="16"/>
  <c r="D2285" i="16"/>
  <c r="F2286" i="16" l="1"/>
  <c r="G2286" i="16"/>
  <c r="D2286" i="16"/>
  <c r="S2287" i="16"/>
  <c r="A2287" i="16"/>
  <c r="G2287" i="16" l="1"/>
  <c r="D2287" i="16"/>
  <c r="F2287" i="16"/>
  <c r="S2288" i="16"/>
  <c r="A2288" i="16"/>
  <c r="A2289" i="16" l="1"/>
  <c r="S2289" i="16"/>
  <c r="D2288" i="16"/>
  <c r="G2288" i="16"/>
  <c r="F2288" i="16"/>
  <c r="S2290" i="16" l="1"/>
  <c r="A2290" i="16"/>
  <c r="D2289" i="16"/>
  <c r="F2289" i="16"/>
  <c r="G2289" i="16"/>
  <c r="D2290" i="16" l="1"/>
  <c r="F2290" i="16"/>
  <c r="G2290" i="16"/>
  <c r="S2291" i="16"/>
  <c r="A2291" i="16"/>
  <c r="S2292" i="16" l="1"/>
  <c r="A2292" i="16"/>
  <c r="G2291" i="16"/>
  <c r="D2291" i="16"/>
  <c r="F2291" i="16"/>
  <c r="S2293" i="16" l="1"/>
  <c r="A2293" i="16"/>
  <c r="G2292" i="16"/>
  <c r="D2292" i="16"/>
  <c r="F2292" i="16"/>
  <c r="D2293" i="16" l="1"/>
  <c r="G2293" i="16"/>
  <c r="F2293" i="16"/>
  <c r="S2294" i="16"/>
  <c r="A2294" i="16"/>
  <c r="S2295" i="16" l="1"/>
  <c r="A2295" i="16"/>
  <c r="F2294" i="16"/>
  <c r="D2294" i="16"/>
  <c r="G2294" i="16"/>
  <c r="D2295" i="16" l="1"/>
  <c r="F2295" i="16"/>
  <c r="G2295" i="16"/>
  <c r="S2296" i="16"/>
  <c r="A2296" i="16"/>
  <c r="S2297" i="16" l="1"/>
  <c r="A2297" i="16"/>
  <c r="D2296" i="16"/>
  <c r="G2296" i="16"/>
  <c r="F2296" i="16"/>
  <c r="G2297" i="16" l="1"/>
  <c r="F2297" i="16"/>
  <c r="D2297" i="16"/>
  <c r="S2298" i="16"/>
  <c r="A2298" i="16"/>
  <c r="A2299" i="16" l="1"/>
  <c r="S2299" i="16"/>
  <c r="G2298" i="16"/>
  <c r="D2298" i="16"/>
  <c r="F2298" i="16"/>
  <c r="S2300" i="16" l="1"/>
  <c r="A2300" i="16"/>
  <c r="F2299" i="16"/>
  <c r="G2299" i="16"/>
  <c r="D2299" i="16"/>
  <c r="S2301" i="16" l="1"/>
  <c r="A2301" i="16"/>
  <c r="F2300" i="16"/>
  <c r="G2300" i="16"/>
  <c r="D2300" i="16"/>
  <c r="D2301" i="16" l="1"/>
  <c r="F2301" i="16"/>
  <c r="G2301" i="16"/>
  <c r="S2302" i="16"/>
  <c r="A2302" i="16"/>
  <c r="S2303" i="16" l="1"/>
  <c r="A2303" i="16"/>
  <c r="G2302" i="16"/>
  <c r="F2302" i="16"/>
  <c r="D2302" i="16"/>
  <c r="G2303" i="16" l="1"/>
  <c r="D2303" i="16"/>
  <c r="F2303" i="16"/>
  <c r="S2304" i="16"/>
  <c r="A2304" i="16"/>
  <c r="G2304" i="16" l="1"/>
  <c r="F2304" i="16"/>
  <c r="D2304" i="16"/>
  <c r="S2305" i="16"/>
  <c r="A2305" i="16"/>
  <c r="S2306" i="16" l="1"/>
  <c r="A2306" i="16"/>
  <c r="F2305" i="16"/>
  <c r="D2305" i="16"/>
  <c r="G2305" i="16"/>
  <c r="D2306" i="16" l="1"/>
  <c r="F2306" i="16"/>
  <c r="G2306" i="16"/>
  <c r="S2307" i="16"/>
  <c r="A2307" i="16"/>
  <c r="S2308" i="16" l="1"/>
  <c r="A2308" i="16"/>
  <c r="D2307" i="16"/>
  <c r="F2307" i="16"/>
  <c r="G2307" i="16"/>
  <c r="G2308" i="16" l="1"/>
  <c r="D2308" i="16"/>
  <c r="F2308" i="16"/>
  <c r="S2309" i="16"/>
  <c r="A2309" i="16"/>
  <c r="S2310" i="16" l="1"/>
  <c r="A2310" i="16"/>
  <c r="D2309" i="16"/>
  <c r="G2309" i="16"/>
  <c r="F2309" i="16"/>
  <c r="S2311" i="16" l="1"/>
  <c r="A2311" i="16"/>
  <c r="D2310" i="16"/>
  <c r="F2310" i="16"/>
  <c r="G2310" i="16"/>
  <c r="F2311" i="16" l="1"/>
  <c r="D2311" i="16"/>
  <c r="G2311" i="16"/>
  <c r="S2312" i="16"/>
  <c r="A2312" i="16"/>
  <c r="G2312" i="16" l="1"/>
  <c r="D2312" i="16"/>
  <c r="F2312" i="16"/>
  <c r="S2313" i="16"/>
  <c r="A2313" i="16"/>
  <c r="D2313" i="16" l="1"/>
  <c r="F2313" i="16"/>
  <c r="G2313" i="16"/>
  <c r="S2314" i="16"/>
  <c r="A2314" i="16"/>
  <c r="S2315" i="16" l="1"/>
  <c r="A2315" i="16"/>
  <c r="D2314" i="16"/>
  <c r="G2314" i="16"/>
  <c r="F2314" i="16"/>
  <c r="F2315" i="16" l="1"/>
  <c r="G2315" i="16"/>
  <c r="D2315" i="16"/>
  <c r="S2316" i="16"/>
  <c r="A2316" i="16"/>
  <c r="F2316" i="16" l="1"/>
  <c r="D2316" i="16"/>
  <c r="G2316" i="16"/>
  <c r="A2317" i="16"/>
  <c r="S2317" i="16"/>
  <c r="S2318" i="16" l="1"/>
  <c r="A2318" i="16"/>
  <c r="F2317" i="16"/>
  <c r="D2317" i="16"/>
  <c r="G2317" i="16"/>
  <c r="F2318" i="16" l="1"/>
  <c r="D2318" i="16"/>
  <c r="G2318" i="16"/>
  <c r="A2319" i="16"/>
  <c r="S2319" i="16"/>
  <c r="S2320" i="16" l="1"/>
  <c r="A2320" i="16"/>
  <c r="F2319" i="16"/>
  <c r="D2319" i="16"/>
  <c r="G2319" i="16"/>
  <c r="G2320" i="16" l="1"/>
  <c r="F2320" i="16"/>
  <c r="D2320" i="16"/>
  <c r="S2321" i="16"/>
  <c r="A2321" i="16"/>
  <c r="S2322" i="16" l="1"/>
  <c r="A2322" i="16"/>
  <c r="F2321" i="16"/>
  <c r="D2321" i="16"/>
  <c r="G2321" i="16"/>
  <c r="D2322" i="16" l="1"/>
  <c r="G2322" i="16"/>
  <c r="F2322" i="16"/>
  <c r="S2323" i="16"/>
  <c r="A2323" i="16"/>
  <c r="A2324" i="16" l="1"/>
  <c r="S2324" i="16"/>
  <c r="G2323" i="16"/>
  <c r="F2323" i="16"/>
  <c r="D2323" i="16"/>
  <c r="G2324" i="16" l="1"/>
  <c r="F2324" i="16"/>
  <c r="D2324" i="16"/>
  <c r="S2325" i="16"/>
  <c r="A2325" i="16"/>
  <c r="A2326" i="16" l="1"/>
  <c r="S2326" i="16"/>
  <c r="F2325" i="16"/>
  <c r="G2325" i="16"/>
  <c r="D2325" i="16"/>
  <c r="G2326" i="16" l="1"/>
  <c r="D2326" i="16"/>
  <c r="F2326" i="16"/>
  <c r="S2327" i="16"/>
  <c r="A2327" i="16"/>
  <c r="G2327" i="16" l="1"/>
  <c r="F2327" i="16"/>
  <c r="D2327" i="16"/>
  <c r="S2328" i="16"/>
  <c r="A2328" i="16"/>
  <c r="S2329" i="16" l="1"/>
  <c r="A2329" i="16"/>
  <c r="F2328" i="16"/>
  <c r="D2328" i="16"/>
  <c r="G2328" i="16"/>
  <c r="G2329" i="16" l="1"/>
  <c r="F2329" i="16"/>
  <c r="D2329" i="16"/>
  <c r="A2330" i="16"/>
  <c r="S2330" i="16"/>
  <c r="S2331" i="16" l="1"/>
  <c r="A2331" i="16"/>
  <c r="G2330" i="16"/>
  <c r="D2330" i="16"/>
  <c r="F2330" i="16"/>
  <c r="F2331" i="16" l="1"/>
  <c r="D2331" i="16"/>
  <c r="G2331" i="16"/>
  <c r="A2332" i="16"/>
  <c r="S2332" i="16"/>
  <c r="A2333" i="16" l="1"/>
  <c r="S2333" i="16"/>
  <c r="F2332" i="16"/>
  <c r="G2332" i="16"/>
  <c r="D2332" i="16"/>
  <c r="D2333" i="16" l="1"/>
  <c r="G2333" i="16"/>
  <c r="F2333" i="16"/>
  <c r="S2334" i="16"/>
  <c r="A2334" i="16"/>
  <c r="D2334" i="16" l="1"/>
  <c r="F2334" i="16"/>
  <c r="G2334" i="16"/>
  <c r="S2335" i="16"/>
  <c r="A2335" i="16"/>
  <c r="S2336" i="16" l="1"/>
  <c r="A2336" i="16"/>
  <c r="D2335" i="16"/>
  <c r="G2335" i="16"/>
  <c r="F2335" i="16"/>
  <c r="G2336" i="16" l="1"/>
  <c r="D2336" i="16"/>
  <c r="F2336" i="16"/>
  <c r="S2337" i="16"/>
  <c r="A2337" i="16"/>
  <c r="S2338" i="16" l="1"/>
  <c r="A2338" i="16"/>
  <c r="D2337" i="16"/>
  <c r="F2337" i="16"/>
  <c r="G2337" i="16"/>
  <c r="S2339" i="16" l="1"/>
  <c r="A2339" i="16"/>
  <c r="D2338" i="16"/>
  <c r="F2338" i="16"/>
  <c r="G2338" i="16"/>
  <c r="D2339" i="16" l="1"/>
  <c r="G2339" i="16"/>
  <c r="F2339" i="16"/>
  <c r="S2340" i="16"/>
  <c r="A2340" i="16"/>
  <c r="S2341" i="16" l="1"/>
  <c r="A2341" i="16"/>
  <c r="F2340" i="16"/>
  <c r="G2340" i="16"/>
  <c r="D2340" i="16"/>
  <c r="D2341" i="16" l="1"/>
  <c r="F2341" i="16"/>
  <c r="G2341" i="16"/>
  <c r="S2342" i="16"/>
  <c r="A2342" i="16"/>
  <c r="F2342" i="16" l="1"/>
  <c r="D2342" i="16"/>
  <c r="G2342" i="16"/>
  <c r="A2343" i="16"/>
  <c r="S2343" i="16"/>
  <c r="D2343" i="16" l="1"/>
  <c r="G2343" i="16"/>
  <c r="F2343" i="16"/>
  <c r="S2344" i="16"/>
  <c r="A2344" i="16"/>
  <c r="S2345" i="16" l="1"/>
  <c r="A2345" i="16"/>
  <c r="G2344" i="16"/>
  <c r="F2344" i="16"/>
  <c r="D2344" i="16"/>
  <c r="G2345" i="16" l="1"/>
  <c r="D2345" i="16"/>
  <c r="F2345" i="16"/>
  <c r="A2346" i="16"/>
  <c r="S2346" i="16"/>
  <c r="S2347" i="16" l="1"/>
  <c r="A2347" i="16"/>
  <c r="G2346" i="16"/>
  <c r="F2346" i="16"/>
  <c r="D2346" i="16"/>
  <c r="F2347" i="16" l="1"/>
  <c r="D2347" i="16"/>
  <c r="G2347" i="16"/>
  <c r="A2348" i="16"/>
  <c r="S2348" i="16"/>
  <c r="G2348" i="16" l="1"/>
  <c r="F2348" i="16"/>
  <c r="D2348" i="16"/>
  <c r="S2349" i="16"/>
  <c r="A2349" i="16"/>
  <c r="S2350" i="16" l="1"/>
  <c r="A2350" i="16"/>
  <c r="F2349" i="16"/>
  <c r="D2349" i="16"/>
  <c r="G2349" i="16"/>
  <c r="D2350" i="16" l="1"/>
  <c r="F2350" i="16"/>
  <c r="G2350" i="16"/>
  <c r="S2351" i="16"/>
  <c r="A2351" i="16"/>
  <c r="A2352" i="16" l="1"/>
  <c r="S2352" i="16"/>
  <c r="G2351" i="16"/>
  <c r="D2351" i="16"/>
  <c r="F2351" i="16"/>
  <c r="F2352" i="16" l="1"/>
  <c r="D2352" i="16"/>
  <c r="G2352" i="16"/>
  <c r="S2353" i="16"/>
  <c r="A2353" i="16"/>
  <c r="G2353" i="16" l="1"/>
  <c r="F2353" i="16"/>
  <c r="D2353" i="16"/>
  <c r="A2354" i="16"/>
  <c r="S2354" i="16"/>
  <c r="S2355" i="16" l="1"/>
  <c r="A2355" i="16"/>
  <c r="D2354" i="16"/>
  <c r="G2354" i="16"/>
  <c r="F2354" i="16"/>
  <c r="G2355" i="16" l="1"/>
  <c r="F2355" i="16"/>
  <c r="D2355" i="16"/>
  <c r="S2356" i="16"/>
  <c r="A2356" i="16"/>
  <c r="A2357" i="16" l="1"/>
  <c r="S2357" i="16"/>
  <c r="G2356" i="16"/>
  <c r="F2356" i="16"/>
  <c r="D2356" i="16"/>
  <c r="S2358" i="16" l="1"/>
  <c r="A2358" i="16"/>
  <c r="D2357" i="16"/>
  <c r="F2357" i="16"/>
  <c r="G2357" i="16"/>
  <c r="S2359" i="16" l="1"/>
  <c r="A2359" i="16"/>
  <c r="D2358" i="16"/>
  <c r="F2358" i="16"/>
  <c r="G2358" i="16"/>
  <c r="F2359" i="16" l="1"/>
  <c r="D2359" i="16"/>
  <c r="G2359" i="16"/>
  <c r="S2360" i="16"/>
  <c r="A2360" i="16"/>
  <c r="A2361" i="16" l="1"/>
  <c r="S2361" i="16"/>
  <c r="G2360" i="16"/>
  <c r="F2360" i="16"/>
  <c r="D2360" i="16"/>
  <c r="S2362" i="16" l="1"/>
  <c r="A2362" i="16"/>
  <c r="D2361" i="16"/>
  <c r="G2361" i="16"/>
  <c r="F2361" i="16"/>
  <c r="D2362" i="16" l="1"/>
  <c r="F2362" i="16"/>
  <c r="G2362" i="16"/>
  <c r="S2363" i="16"/>
  <c r="A2363" i="16"/>
  <c r="S2364" i="16" l="1"/>
  <c r="A2364" i="16"/>
  <c r="D2363" i="16"/>
  <c r="G2363" i="16"/>
  <c r="F2363" i="16"/>
  <c r="S2365" i="16" l="1"/>
  <c r="A2365" i="16"/>
  <c r="D2364" i="16"/>
  <c r="F2364" i="16"/>
  <c r="G2364" i="16"/>
  <c r="G2365" i="16" l="1"/>
  <c r="F2365" i="16"/>
  <c r="D2365" i="16"/>
  <c r="S2366" i="16"/>
  <c r="A2366" i="16"/>
  <c r="G2366" i="16" l="1"/>
  <c r="F2366" i="16"/>
  <c r="D2366" i="16"/>
  <c r="S2367" i="16"/>
  <c r="A2367" i="16"/>
  <c r="S2368" i="16" l="1"/>
  <c r="A2368" i="16"/>
  <c r="F2367" i="16"/>
  <c r="G2367" i="16"/>
  <c r="D2367" i="16"/>
  <c r="G2368" i="16" l="1"/>
  <c r="D2368" i="16"/>
  <c r="F2368" i="16"/>
  <c r="S2369" i="16"/>
  <c r="A2369" i="16"/>
  <c r="D2369" i="16" l="1"/>
  <c r="G2369" i="16"/>
  <c r="F2369" i="16"/>
  <c r="S2370" i="16"/>
  <c r="A2370" i="16"/>
  <c r="F2370" i="16" l="1"/>
  <c r="G2370" i="16"/>
  <c r="D2370" i="16"/>
  <c r="S2371" i="16"/>
  <c r="A2371" i="16"/>
  <c r="S2372" i="16" l="1"/>
  <c r="A2372" i="16"/>
  <c r="F2371" i="16"/>
  <c r="G2371" i="16"/>
  <c r="D2371" i="16"/>
  <c r="G2372" i="16" l="1"/>
  <c r="D2372" i="16"/>
  <c r="F2372" i="16"/>
  <c r="S2373" i="16"/>
  <c r="A2373" i="16"/>
  <c r="G2373" i="16" l="1"/>
  <c r="F2373" i="16"/>
  <c r="D2373" i="16"/>
  <c r="A2374" i="16"/>
  <c r="S2374" i="16"/>
  <c r="S2375" i="16" l="1"/>
  <c r="A2375" i="16"/>
  <c r="F2374" i="16"/>
  <c r="G2374" i="16"/>
  <c r="D2374" i="16"/>
  <c r="D2375" i="16" l="1"/>
  <c r="G2375" i="16"/>
  <c r="F2375" i="16"/>
  <c r="S2376" i="16"/>
  <c r="A2376" i="16"/>
  <c r="S2377" i="16" l="1"/>
  <c r="A2377" i="16"/>
  <c r="G2376" i="16"/>
  <c r="F2376" i="16"/>
  <c r="D2376" i="16"/>
  <c r="D2377" i="16" l="1"/>
  <c r="F2377" i="16"/>
  <c r="G2377" i="16"/>
  <c r="A2378" i="16"/>
  <c r="S2378" i="16"/>
  <c r="S2379" i="16" l="1"/>
  <c r="A2379" i="16"/>
  <c r="F2378" i="16"/>
  <c r="G2378" i="16"/>
  <c r="D2378" i="16"/>
  <c r="D2379" i="16" l="1"/>
  <c r="F2379" i="16"/>
  <c r="G2379" i="16"/>
  <c r="S2380" i="16"/>
  <c r="A2380" i="16"/>
  <c r="D2380" i="16" l="1"/>
  <c r="G2380" i="16"/>
  <c r="F2380" i="16"/>
  <c r="S2381" i="16"/>
  <c r="A2381" i="16"/>
  <c r="F2381" i="16" l="1"/>
  <c r="D2381" i="16"/>
  <c r="G2381" i="16"/>
  <c r="A2382" i="16"/>
  <c r="S2382" i="16"/>
  <c r="S2383" i="16" l="1"/>
  <c r="A2383" i="16"/>
  <c r="D2382" i="16"/>
  <c r="G2382" i="16"/>
  <c r="F2382" i="16"/>
  <c r="F2383" i="16" l="1"/>
  <c r="D2383" i="16"/>
  <c r="G2383" i="16"/>
  <c r="S2384" i="16"/>
  <c r="A2384" i="16"/>
  <c r="D2384" i="16" l="1"/>
  <c r="G2384" i="16"/>
  <c r="F2384" i="16"/>
  <c r="S2385" i="16"/>
  <c r="A2385" i="16"/>
  <c r="S2386" i="16" l="1"/>
  <c r="A2386" i="16"/>
  <c r="D2385" i="16"/>
  <c r="F2385" i="16"/>
  <c r="G2385" i="16"/>
  <c r="G2386" i="16" l="1"/>
  <c r="F2386" i="16"/>
  <c r="D2386" i="16"/>
  <c r="S2387" i="16"/>
  <c r="A2387" i="16"/>
  <c r="D2387" i="16" l="1"/>
  <c r="F2387" i="16"/>
  <c r="G2387" i="16"/>
  <c r="S2388" i="16"/>
  <c r="A2388" i="16"/>
  <c r="F2388" i="16" l="1"/>
  <c r="D2388" i="16"/>
  <c r="G2388" i="16"/>
  <c r="S2389" i="16"/>
  <c r="A2389" i="16"/>
  <c r="S2390" i="16" l="1"/>
  <c r="A2390" i="16"/>
  <c r="F2389" i="16"/>
  <c r="G2389" i="16"/>
  <c r="D2389" i="16"/>
  <c r="D2390" i="16" l="1"/>
  <c r="G2390" i="16"/>
  <c r="F2390" i="16"/>
  <c r="S2391" i="16"/>
  <c r="A2391" i="16"/>
  <c r="F2391" i="16" l="1"/>
  <c r="D2391" i="16"/>
  <c r="G2391" i="16"/>
  <c r="S2392" i="16"/>
  <c r="A2392" i="16"/>
  <c r="D2392" i="16" l="1"/>
  <c r="F2392" i="16"/>
  <c r="G2392" i="16"/>
  <c r="A2393" i="16"/>
  <c r="S2393" i="16"/>
  <c r="D2393" i="16" l="1"/>
  <c r="G2393" i="16"/>
  <c r="F2393" i="16"/>
  <c r="S2394" i="16"/>
  <c r="A2394" i="16"/>
  <c r="G2394" i="16" l="1"/>
  <c r="F2394" i="16"/>
  <c r="D2394" i="16"/>
  <c r="S2395" i="16"/>
  <c r="A2395" i="16"/>
  <c r="S2396" i="16" l="1"/>
  <c r="A2396" i="16"/>
  <c r="F2395" i="16"/>
  <c r="D2395" i="16"/>
  <c r="G2395" i="16"/>
  <c r="G2396" i="16" l="1"/>
  <c r="F2396" i="16"/>
  <c r="D2396" i="16"/>
  <c r="S2397" i="16"/>
  <c r="A2397" i="16"/>
  <c r="G2397" i="16" l="1"/>
  <c r="D2397" i="16"/>
  <c r="F2397" i="16"/>
  <c r="S2398" i="16"/>
  <c r="A2398" i="16"/>
  <c r="F2398" i="16" l="1"/>
  <c r="D2398" i="16"/>
  <c r="G2398" i="16"/>
  <c r="S2399" i="16"/>
  <c r="A2399" i="16"/>
  <c r="S2400" i="16" l="1"/>
  <c r="A2400" i="16"/>
  <c r="G2399" i="16"/>
  <c r="D2399" i="16"/>
  <c r="F2399" i="16"/>
  <c r="G2400" i="16" l="1"/>
  <c r="F2400" i="16"/>
  <c r="D2400" i="16"/>
  <c r="S2401" i="16"/>
  <c r="A2401" i="16"/>
  <c r="D2401" i="16" l="1"/>
  <c r="G2401" i="16"/>
  <c r="F2401" i="16"/>
  <c r="S2402" i="16"/>
  <c r="A2402" i="16"/>
  <c r="F2402" i="16" l="1"/>
  <c r="D2402" i="16"/>
  <c r="G2402" i="16"/>
  <c r="S2403" i="16"/>
  <c r="A2403" i="16"/>
  <c r="S2404" i="16" l="1"/>
  <c r="A2404" i="16"/>
  <c r="G2403" i="16"/>
  <c r="F2403" i="16"/>
  <c r="D2403" i="16"/>
  <c r="D2404" i="16" l="1"/>
  <c r="F2404" i="16"/>
  <c r="G2404" i="16"/>
  <c r="S2405" i="16"/>
  <c r="A2405" i="16"/>
  <c r="A2406" i="16" l="1"/>
  <c r="S2406" i="16"/>
  <c r="F2405" i="16"/>
  <c r="G2405" i="16"/>
  <c r="D2405" i="16"/>
  <c r="A2407" i="16" l="1"/>
  <c r="S2407" i="16"/>
  <c r="G2406" i="16"/>
  <c r="F2406" i="16"/>
  <c r="D2406" i="16"/>
  <c r="G2407" i="16" l="1"/>
  <c r="F2407" i="16"/>
  <c r="D2407" i="16"/>
  <c r="S2408" i="16"/>
  <c r="A2408" i="16"/>
  <c r="G2408" i="16" l="1"/>
  <c r="D2408" i="16"/>
  <c r="F2408" i="16"/>
  <c r="S2409" i="16"/>
  <c r="A2409" i="16"/>
  <c r="S2410" i="16" l="1"/>
  <c r="A2410" i="16"/>
  <c r="G2409" i="16"/>
  <c r="F2409" i="16"/>
  <c r="D2409" i="16"/>
  <c r="D2410" i="16" l="1"/>
  <c r="F2410" i="16"/>
  <c r="G2410" i="16"/>
  <c r="S2411" i="16"/>
  <c r="A2411" i="16"/>
  <c r="S2412" i="16" l="1"/>
  <c r="A2412" i="16"/>
  <c r="D2411" i="16"/>
  <c r="G2411" i="16"/>
  <c r="F2411" i="16"/>
  <c r="D2412" i="16" l="1"/>
  <c r="F2412" i="16"/>
  <c r="G2412" i="16"/>
  <c r="S2413" i="16"/>
  <c r="A2413" i="16"/>
  <c r="S2414" i="16" l="1"/>
  <c r="A2414" i="16"/>
  <c r="F2413" i="16"/>
  <c r="D2413" i="16"/>
  <c r="G2413" i="16"/>
  <c r="D2414" i="16" l="1"/>
  <c r="G2414" i="16"/>
  <c r="F2414" i="16"/>
  <c r="S2415" i="16"/>
  <c r="A2415" i="16"/>
  <c r="S2416" i="16" l="1"/>
  <c r="A2416" i="16"/>
  <c r="F2415" i="16"/>
  <c r="D2415" i="16"/>
  <c r="G2415" i="16"/>
  <c r="F2416" i="16" l="1"/>
  <c r="D2416" i="16"/>
  <c r="G2416" i="16"/>
  <c r="S2417" i="16"/>
  <c r="A2417" i="16"/>
  <c r="F2417" i="16" l="1"/>
  <c r="G2417" i="16"/>
  <c r="D2417" i="16"/>
  <c r="S2418" i="16"/>
  <c r="A2418" i="16"/>
  <c r="D2418" i="16" l="1"/>
  <c r="G2418" i="16"/>
  <c r="F2418" i="16"/>
  <c r="S2419" i="16"/>
  <c r="A2419" i="16"/>
  <c r="A2420" i="16" l="1"/>
  <c r="S2420" i="16"/>
  <c r="D2419" i="16"/>
  <c r="F2419" i="16"/>
  <c r="G2419" i="16"/>
  <c r="S2421" i="16" l="1"/>
  <c r="A2421" i="16"/>
  <c r="G2420" i="16"/>
  <c r="F2420" i="16"/>
  <c r="D2420" i="16"/>
  <c r="D2421" i="16" l="1"/>
  <c r="G2421" i="16"/>
  <c r="F2421" i="16"/>
  <c r="S2422" i="16"/>
  <c r="A2422" i="16"/>
  <c r="A2423" i="16" l="1"/>
  <c r="S2423" i="16"/>
  <c r="F2422" i="16"/>
  <c r="D2422" i="16"/>
  <c r="G2422" i="16"/>
  <c r="G2423" i="16" l="1"/>
  <c r="F2423" i="16"/>
  <c r="D2423" i="16"/>
  <c r="S2424" i="16"/>
  <c r="A2424" i="16"/>
  <c r="S2425" i="16" l="1"/>
  <c r="A2425" i="16"/>
  <c r="D2424" i="16"/>
  <c r="F2424" i="16"/>
  <c r="G2424" i="16"/>
  <c r="F2425" i="16" l="1"/>
  <c r="D2425" i="16"/>
  <c r="G2425" i="16"/>
  <c r="S2426" i="16"/>
  <c r="A2426" i="16"/>
  <c r="F2426" i="16" l="1"/>
  <c r="G2426" i="16"/>
  <c r="D2426" i="16"/>
  <c r="S2427" i="16"/>
  <c r="A2427" i="16"/>
  <c r="D2427" i="16" l="1"/>
  <c r="F2427" i="16"/>
  <c r="G2427" i="16"/>
  <c r="A2428" i="16"/>
  <c r="S2428" i="16"/>
  <c r="D2428" i="16" l="1"/>
  <c r="G2428" i="16"/>
  <c r="F2428" i="16"/>
  <c r="A2429" i="16"/>
  <c r="S2429" i="16"/>
  <c r="D2429" i="16" l="1"/>
  <c r="G2429" i="16"/>
  <c r="F2429" i="16"/>
  <c r="S2430" i="16"/>
  <c r="A2430" i="16"/>
  <c r="S2431" i="16" l="1"/>
  <c r="A2431" i="16"/>
  <c r="D2430" i="16"/>
  <c r="G2430" i="16"/>
  <c r="F2430" i="16"/>
  <c r="S2432" i="16" l="1"/>
  <c r="A2432" i="16"/>
  <c r="F2431" i="16"/>
  <c r="G2431" i="16"/>
  <c r="D2431" i="16"/>
  <c r="G2432" i="16" l="1"/>
  <c r="D2432" i="16"/>
  <c r="F2432" i="16"/>
  <c r="S2433" i="16"/>
  <c r="A2433" i="16"/>
  <c r="F2433" i="16" l="1"/>
  <c r="D2433" i="16"/>
  <c r="G2433" i="16"/>
  <c r="S2434" i="16"/>
  <c r="A2434" i="16"/>
  <c r="F2434" i="16" l="1"/>
  <c r="D2434" i="16"/>
  <c r="G2434" i="16"/>
  <c r="S2435" i="16"/>
  <c r="A2435" i="16"/>
  <c r="G2435" i="16" l="1"/>
  <c r="D2435" i="16"/>
  <c r="F2435" i="16"/>
  <c r="S2436" i="16"/>
  <c r="A2436" i="16"/>
  <c r="S2437" i="16" l="1"/>
  <c r="A2437" i="16"/>
  <c r="D2436" i="16"/>
  <c r="G2436" i="16"/>
  <c r="F2436" i="16"/>
  <c r="F2437" i="16" l="1"/>
  <c r="D2437" i="16"/>
  <c r="G2437" i="16"/>
  <c r="S2438" i="16"/>
  <c r="A2438" i="16"/>
  <c r="S2439" i="16" l="1"/>
  <c r="A2439" i="16"/>
  <c r="F2438" i="16"/>
  <c r="D2438" i="16"/>
  <c r="G2438" i="16"/>
  <c r="A2440" i="16" l="1"/>
  <c r="S2440" i="16"/>
  <c r="F2439" i="16"/>
  <c r="D2439" i="16"/>
  <c r="G2439" i="16"/>
  <c r="F2440" i="16" l="1"/>
  <c r="G2440" i="16"/>
  <c r="D2440" i="16"/>
  <c r="S2441" i="16"/>
  <c r="A2441" i="16"/>
  <c r="G2441" i="16" l="1"/>
  <c r="D2441" i="16"/>
  <c r="F2441" i="16"/>
  <c r="S2442" i="16"/>
  <c r="A2442" i="16"/>
  <c r="S2443" i="16" l="1"/>
  <c r="A2443" i="16"/>
  <c r="G2442" i="16"/>
  <c r="F2442" i="16"/>
  <c r="D2442" i="16"/>
  <c r="D2443" i="16" l="1"/>
  <c r="G2443" i="16"/>
  <c r="F2443" i="16"/>
  <c r="S2444" i="16"/>
  <c r="A2444" i="16"/>
  <c r="D2444" i="16" l="1"/>
  <c r="G2444" i="16"/>
  <c r="F2444" i="16"/>
  <c r="S2445" i="16"/>
  <c r="A2445" i="16"/>
  <c r="S2446" i="16" l="1"/>
  <c r="A2446" i="16"/>
  <c r="D2445" i="16"/>
  <c r="F2445" i="16"/>
  <c r="G2445" i="16"/>
  <c r="F2446" i="16" l="1"/>
  <c r="G2446" i="16"/>
  <c r="D2446" i="16"/>
  <c r="S2447" i="16"/>
  <c r="A2447" i="16"/>
  <c r="F2447" i="16" l="1"/>
  <c r="G2447" i="16"/>
  <c r="D2447" i="16"/>
  <c r="S2448" i="16"/>
  <c r="A2448" i="16"/>
  <c r="D2448" i="16" l="1"/>
  <c r="F2448" i="16"/>
  <c r="G2448" i="16"/>
  <c r="S2449" i="16"/>
  <c r="A2449" i="16"/>
  <c r="F2449" i="16" l="1"/>
  <c r="D2449" i="16"/>
  <c r="G2449" i="16"/>
  <c r="S2450" i="16"/>
  <c r="A2450" i="16"/>
  <c r="S2451" i="16" l="1"/>
  <c r="A2451" i="16"/>
  <c r="D2450" i="16"/>
  <c r="F2450" i="16"/>
  <c r="G2450" i="16"/>
  <c r="F2451" i="16" l="1"/>
  <c r="D2451" i="16"/>
  <c r="G2451" i="16"/>
  <c r="S2452" i="16"/>
  <c r="A2452" i="16"/>
  <c r="A2453" i="16" l="1"/>
  <c r="S2453" i="16"/>
  <c r="D2452" i="16"/>
  <c r="F2452" i="16"/>
  <c r="G2452" i="16"/>
  <c r="S2454" i="16" l="1"/>
  <c r="A2454" i="16"/>
  <c r="G2453" i="16"/>
  <c r="D2453" i="16"/>
  <c r="F2453" i="16"/>
  <c r="F2454" i="16" l="1"/>
  <c r="D2454" i="16"/>
  <c r="G2454" i="16"/>
  <c r="A2455" i="16"/>
  <c r="S2455" i="16"/>
  <c r="S2456" i="16" l="1"/>
  <c r="A2456" i="16"/>
  <c r="F2455" i="16"/>
  <c r="D2455" i="16"/>
  <c r="G2455" i="16"/>
  <c r="F2456" i="16" l="1"/>
  <c r="D2456" i="16"/>
  <c r="G2456" i="16"/>
  <c r="A2457" i="16"/>
  <c r="S2457" i="16"/>
  <c r="S2458" i="16" l="1"/>
  <c r="A2458" i="16"/>
  <c r="G2457" i="16"/>
  <c r="D2457" i="16"/>
  <c r="F2457" i="16"/>
  <c r="G2458" i="16" l="1"/>
  <c r="F2458" i="16"/>
  <c r="D2458" i="16"/>
  <c r="S2459" i="16"/>
  <c r="A2459" i="16"/>
  <c r="S2460" i="16" l="1"/>
  <c r="A2460" i="16"/>
  <c r="D2459" i="16"/>
  <c r="F2459" i="16"/>
  <c r="G2459" i="16"/>
  <c r="G2460" i="16" l="1"/>
  <c r="F2460" i="16"/>
  <c r="D2460" i="16"/>
  <c r="S2461" i="16"/>
  <c r="A2461" i="16"/>
  <c r="G2461" i="16" l="1"/>
  <c r="F2461" i="16"/>
  <c r="D2461" i="16"/>
  <c r="A2462" i="16"/>
  <c r="S2462" i="16"/>
  <c r="D2462" i="16" l="1"/>
  <c r="G2462" i="16"/>
  <c r="F2462" i="16"/>
  <c r="S2463" i="16"/>
  <c r="A2463" i="16"/>
  <c r="G2463" i="16" l="1"/>
  <c r="D2463" i="16"/>
  <c r="F2463" i="16"/>
  <c r="A2464" i="16"/>
  <c r="S2464" i="16"/>
  <c r="D2464" i="16" l="1"/>
  <c r="G2464" i="16"/>
  <c r="F2464" i="16"/>
  <c r="A2465" i="16"/>
  <c r="S2465" i="16"/>
  <c r="G2465" i="16" l="1"/>
  <c r="F2465" i="16"/>
  <c r="D2465" i="16"/>
  <c r="A2466" i="16"/>
  <c r="S2466" i="16"/>
  <c r="S2467" i="16" l="1"/>
  <c r="A2467" i="16"/>
  <c r="G2466" i="16"/>
  <c r="F2466" i="16"/>
  <c r="D2466" i="16"/>
  <c r="D2467" i="16" l="1"/>
  <c r="F2467" i="16"/>
  <c r="G2467" i="16"/>
  <c r="S2468" i="16"/>
  <c r="A2468" i="16"/>
  <c r="S2469" i="16" l="1"/>
  <c r="A2469" i="16"/>
  <c r="G2468" i="16"/>
  <c r="F2468" i="16"/>
  <c r="D2468" i="16"/>
  <c r="G2469" i="16" l="1"/>
  <c r="F2469" i="16"/>
  <c r="D2469" i="16"/>
  <c r="A2470" i="16"/>
  <c r="S2470" i="16"/>
  <c r="A2471" i="16" l="1"/>
  <c r="S2471" i="16"/>
  <c r="G2470" i="16"/>
  <c r="F2470" i="16"/>
  <c r="D2470" i="16"/>
  <c r="D2471" i="16" l="1"/>
  <c r="G2471" i="16"/>
  <c r="F2471" i="16"/>
  <c r="S2472" i="16"/>
  <c r="A2472" i="16"/>
  <c r="G2472" i="16" l="1"/>
  <c r="D2472" i="16"/>
  <c r="F2472" i="16"/>
  <c r="A2473" i="16"/>
  <c r="S2473" i="16"/>
  <c r="F2473" i="16" l="1"/>
  <c r="D2473" i="16"/>
  <c r="G2473" i="16"/>
  <c r="A2474" i="16"/>
  <c r="S2474" i="16"/>
  <c r="G2474" i="16" l="1"/>
  <c r="F2474" i="16"/>
  <c r="D2474" i="16"/>
  <c r="A2475" i="16"/>
  <c r="S2475" i="16"/>
  <c r="F2475" i="16" l="1"/>
  <c r="D2475" i="16"/>
  <c r="G2475" i="16"/>
  <c r="S2476" i="16"/>
  <c r="A2476" i="16"/>
  <c r="D2476" i="16" l="1"/>
  <c r="F2476" i="16"/>
  <c r="G2476" i="16"/>
  <c r="S2477" i="16"/>
  <c r="A2477" i="16"/>
  <c r="F2477" i="16" l="1"/>
  <c r="G2477" i="16"/>
  <c r="D2477" i="16"/>
  <c r="S2478" i="16"/>
  <c r="A2478" i="16"/>
  <c r="F2478" i="16" l="1"/>
  <c r="D2478" i="16"/>
  <c r="G2478" i="16"/>
  <c r="S2479" i="16"/>
  <c r="A2479" i="16"/>
  <c r="D2479" i="16" l="1"/>
  <c r="F2479" i="16"/>
  <c r="G2479" i="16"/>
  <c r="S2480" i="16"/>
  <c r="A2480" i="16"/>
  <c r="F2480" i="16" l="1"/>
  <c r="D2480" i="16"/>
  <c r="G2480" i="16"/>
  <c r="S2481" i="16"/>
  <c r="A2481" i="16"/>
  <c r="D2481" i="16" l="1"/>
  <c r="G2481" i="16"/>
  <c r="F2481" i="16"/>
  <c r="S2482" i="16"/>
  <c r="A2482" i="16"/>
  <c r="S2483" i="16" l="1"/>
  <c r="A2483" i="16"/>
  <c r="F2482" i="16"/>
  <c r="D2482" i="16"/>
  <c r="G2482" i="16"/>
  <c r="D2483" i="16" l="1"/>
  <c r="F2483" i="16"/>
  <c r="G2483" i="16"/>
  <c r="S2484" i="16"/>
  <c r="A2484" i="16"/>
  <c r="S2485" i="16" l="1"/>
  <c r="A2485" i="16"/>
  <c r="D2484" i="16"/>
  <c r="F2484" i="16"/>
  <c r="G2484" i="16"/>
  <c r="S2486" i="16" l="1"/>
  <c r="A2486" i="16"/>
  <c r="F2485" i="16"/>
  <c r="G2485" i="16"/>
  <c r="D2485" i="16"/>
  <c r="F2486" i="16" l="1"/>
  <c r="D2486" i="16"/>
  <c r="G2486" i="16"/>
  <c r="S2487" i="16"/>
  <c r="A2487" i="16"/>
  <c r="G2487" i="16" l="1"/>
  <c r="F2487" i="16"/>
  <c r="D2487" i="16"/>
  <c r="S2488" i="16"/>
  <c r="A2488" i="16"/>
  <c r="S2489" i="16" l="1"/>
  <c r="A2489" i="16"/>
  <c r="D2488" i="16"/>
  <c r="F2488" i="16"/>
  <c r="G2488" i="16"/>
  <c r="D2489" i="16" l="1"/>
  <c r="F2489" i="16"/>
  <c r="G2489" i="16"/>
  <c r="S2490" i="16"/>
  <c r="A2490" i="16"/>
  <c r="G2490" i="16" l="1"/>
  <c r="F2490" i="16"/>
  <c r="D2490" i="16"/>
  <c r="S2491" i="16"/>
  <c r="A2491" i="16"/>
  <c r="D2491" i="16" l="1"/>
  <c r="G2491" i="16"/>
  <c r="F2491" i="16"/>
  <c r="S2492" i="16"/>
  <c r="A2492" i="16"/>
  <c r="S2493" i="16" l="1"/>
  <c r="A2493" i="16"/>
  <c r="G2492" i="16"/>
  <c r="D2492" i="16"/>
  <c r="F2492" i="16"/>
  <c r="G2493" i="16" l="1"/>
  <c r="F2493" i="16"/>
  <c r="D2493" i="16"/>
  <c r="S2494" i="16"/>
  <c r="A2494" i="16"/>
  <c r="D2494" i="16" l="1"/>
  <c r="G2494" i="16"/>
  <c r="F2494" i="16"/>
  <c r="S2495" i="16"/>
  <c r="A2495" i="16"/>
  <c r="F2495" i="16" l="1"/>
  <c r="D2495" i="16"/>
  <c r="G2495" i="16"/>
  <c r="S2496" i="16"/>
  <c r="A2496" i="16"/>
  <c r="D2496" i="16" l="1"/>
  <c r="F2496" i="16"/>
  <c r="G2496" i="16"/>
  <c r="A2497" i="16"/>
  <c r="S2497" i="16"/>
  <c r="S2498" i="16" l="1"/>
  <c r="A2498" i="16"/>
  <c r="F2497" i="16"/>
  <c r="D2497" i="16"/>
  <c r="G2497" i="16"/>
  <c r="D2498" i="16" l="1"/>
  <c r="G2498" i="16"/>
  <c r="F2498" i="16"/>
  <c r="S2499" i="16"/>
  <c r="A2499" i="16"/>
  <c r="G2499" i="16" l="1"/>
  <c r="D2499" i="16"/>
  <c r="F2499" i="16"/>
  <c r="S2500" i="16"/>
  <c r="A2500" i="16"/>
  <c r="F2500" i="16" l="1"/>
  <c r="D2500" i="16"/>
  <c r="G2500" i="16"/>
  <c r="S2501" i="16"/>
  <c r="A2501" i="16"/>
  <c r="G2501" i="16" l="1"/>
  <c r="D2501" i="16"/>
  <c r="F2501" i="16"/>
  <c r="S2502" i="16"/>
  <c r="A2502" i="16"/>
  <c r="S2503" i="16" l="1"/>
  <c r="A2503" i="16"/>
  <c r="D2502" i="16"/>
  <c r="G2502" i="16"/>
  <c r="F2502" i="16"/>
  <c r="G2503" i="16" l="1"/>
  <c r="F2503" i="16"/>
  <c r="D2503" i="16"/>
  <c r="S2504" i="16"/>
  <c r="A2504" i="16"/>
  <c r="S2505" i="16" l="1"/>
  <c r="A2505" i="16"/>
  <c r="D2504" i="16"/>
  <c r="G2504" i="16"/>
  <c r="F2504" i="16"/>
  <c r="D2505" i="16" l="1"/>
  <c r="G2505" i="16"/>
  <c r="F2505" i="16"/>
  <c r="A2506" i="16"/>
  <c r="S2506" i="16"/>
  <c r="S2507" i="16" l="1"/>
  <c r="A2507" i="16"/>
  <c r="F2506" i="16"/>
  <c r="D2506" i="16"/>
  <c r="G2506" i="16"/>
  <c r="G2507" i="16" l="1"/>
  <c r="D2507" i="16"/>
  <c r="F2507" i="16"/>
  <c r="S2508" i="16"/>
  <c r="A2508" i="16"/>
  <c r="S2509" i="16" l="1"/>
  <c r="A2509" i="16"/>
  <c r="D2508" i="16"/>
  <c r="G2508" i="16"/>
  <c r="F2508" i="16"/>
  <c r="F2509" i="16" l="1"/>
  <c r="D2509" i="16"/>
  <c r="G2509" i="16"/>
  <c r="S2510" i="16"/>
  <c r="A2510" i="16"/>
  <c r="S2511" i="16" l="1"/>
  <c r="A2511" i="16"/>
  <c r="F2510" i="16"/>
  <c r="G2510" i="16"/>
  <c r="D2510" i="16"/>
  <c r="F2511" i="16" l="1"/>
  <c r="D2511" i="16"/>
  <c r="G2511" i="16"/>
  <c r="S2512" i="16"/>
  <c r="A2512" i="16"/>
  <c r="S2513" i="16" l="1"/>
  <c r="A2513" i="16"/>
  <c r="D2512" i="16"/>
  <c r="F2512" i="16"/>
  <c r="G2512" i="16"/>
  <c r="G2513" i="16" l="1"/>
  <c r="F2513" i="16"/>
  <c r="D2513" i="16"/>
  <c r="S2514" i="16"/>
  <c r="A2514" i="16"/>
  <c r="S2515" i="16" l="1"/>
  <c r="A2515" i="16"/>
  <c r="F2514" i="16"/>
  <c r="D2514" i="16"/>
  <c r="G2514" i="16"/>
  <c r="D2515" i="16" l="1"/>
  <c r="G2515" i="16"/>
  <c r="F2515" i="16"/>
  <c r="S2516" i="16"/>
  <c r="A2516" i="16"/>
  <c r="A2517" i="16" l="1"/>
  <c r="S2517" i="16"/>
  <c r="D2516" i="16"/>
  <c r="G2516" i="16"/>
  <c r="F2516" i="16"/>
  <c r="S2518" i="16" l="1"/>
  <c r="A2518" i="16"/>
  <c r="F2517" i="16"/>
  <c r="D2517" i="16"/>
  <c r="G2517" i="16"/>
  <c r="F2518" i="16" l="1"/>
  <c r="D2518" i="16"/>
  <c r="G2518" i="16"/>
  <c r="S2519" i="16"/>
  <c r="A2519" i="16"/>
  <c r="F2519" i="16" l="1"/>
  <c r="G2519" i="16"/>
  <c r="D2519" i="16"/>
  <c r="S2520" i="16"/>
  <c r="A2520" i="16"/>
  <c r="F2520" i="16" l="1"/>
  <c r="D2520" i="16"/>
  <c r="G2520" i="16"/>
  <c r="A2521" i="16"/>
  <c r="S2521" i="16"/>
  <c r="D2521" i="16" l="1"/>
  <c r="F2521" i="16"/>
  <c r="G2521" i="16"/>
  <c r="S2522" i="16"/>
  <c r="A2522" i="16"/>
  <c r="F2522" i="16" l="1"/>
  <c r="G2522" i="16"/>
  <c r="D2522" i="16"/>
  <c r="S2523" i="16"/>
  <c r="A2523" i="16"/>
  <c r="S2524" i="16" l="1"/>
  <c r="A2524" i="16"/>
  <c r="D2523" i="16"/>
  <c r="F2523" i="16"/>
  <c r="G2523" i="16"/>
  <c r="D2524" i="16" l="1"/>
  <c r="F2524" i="16"/>
  <c r="G2524" i="16"/>
  <c r="S2525" i="16"/>
  <c r="A2525" i="16"/>
  <c r="G2525" i="16" l="1"/>
  <c r="F2525" i="16"/>
  <c r="D2525" i="16"/>
  <c r="A2526" i="16"/>
  <c r="S2526" i="16"/>
  <c r="G2526" i="16" l="1"/>
  <c r="D2526" i="16"/>
  <c r="F2526" i="16"/>
  <c r="A2527" i="16"/>
  <c r="S2527" i="16"/>
  <c r="G2527" i="16" l="1"/>
  <c r="F2527" i="16"/>
  <c r="D2527" i="16"/>
  <c r="S2528" i="16"/>
  <c r="A2528" i="16"/>
  <c r="F2528" i="16" l="1"/>
  <c r="G2528" i="16"/>
  <c r="D2528" i="16"/>
  <c r="S2529" i="16"/>
  <c r="A2529" i="16"/>
  <c r="F2529" i="16" l="1"/>
  <c r="G2529" i="16"/>
  <c r="D2529" i="16"/>
  <c r="S2530" i="16"/>
  <c r="A2530" i="16"/>
  <c r="D2530" i="16" l="1"/>
  <c r="G2530" i="16"/>
  <c r="F2530" i="16"/>
  <c r="S2531" i="16"/>
  <c r="A2531" i="16"/>
  <c r="G2531" i="16" l="1"/>
  <c r="D2531" i="16"/>
  <c r="F2531" i="16"/>
  <c r="S2532" i="16"/>
  <c r="A2532" i="16"/>
  <c r="S2533" i="16" l="1"/>
  <c r="A2533" i="16"/>
  <c r="G2532" i="16"/>
  <c r="F2532" i="16"/>
  <c r="D2532" i="16"/>
  <c r="D2533" i="16" l="1"/>
  <c r="G2533" i="16"/>
  <c r="F2533" i="16"/>
  <c r="A2534" i="16"/>
  <c r="S2534" i="16"/>
  <c r="F2534" i="16" l="1"/>
  <c r="G2534" i="16"/>
  <c r="D2534" i="16"/>
  <c r="S2535" i="16"/>
  <c r="A2535" i="16"/>
  <c r="D2535" i="16" l="1"/>
  <c r="F2535" i="16"/>
  <c r="G2535" i="16"/>
  <c r="S2536" i="16"/>
  <c r="A2536" i="16"/>
  <c r="D2536" i="16" l="1"/>
  <c r="F2536" i="16"/>
  <c r="G2536" i="16"/>
  <c r="S2537" i="16"/>
  <c r="A2537" i="16"/>
  <c r="D2537" i="16" l="1"/>
  <c r="G2537" i="16"/>
  <c r="F2537" i="16"/>
  <c r="S2538" i="16"/>
  <c r="A2538" i="16"/>
  <c r="A2539" i="16" l="1"/>
  <c r="S2539" i="16"/>
  <c r="F2538" i="16"/>
  <c r="D2538" i="16"/>
  <c r="G2538" i="16"/>
  <c r="D2539" i="16" l="1"/>
  <c r="F2539" i="16"/>
  <c r="G2539" i="16"/>
  <c r="S2540" i="16"/>
  <c r="A2540" i="16"/>
  <c r="F2540" i="16" l="1"/>
  <c r="G2540" i="16"/>
  <c r="D2540" i="16"/>
  <c r="S2541" i="16"/>
  <c r="A2541" i="16"/>
  <c r="G2541" i="16" l="1"/>
  <c r="F2541" i="16"/>
  <c r="D2541" i="16"/>
  <c r="A2542" i="16"/>
  <c r="S2542" i="16"/>
  <c r="F2542" i="16" l="1"/>
  <c r="D2542" i="16"/>
  <c r="G2542" i="16"/>
  <c r="A2543" i="16"/>
  <c r="S2543" i="16"/>
  <c r="S2544" i="16" l="1"/>
  <c r="A2544" i="16"/>
  <c r="G2543" i="16"/>
  <c r="F2543" i="16"/>
  <c r="D2543" i="16"/>
  <c r="D2544" i="16" l="1"/>
  <c r="G2544" i="16"/>
  <c r="F2544" i="16"/>
  <c r="S2545" i="16"/>
  <c r="A2545" i="16"/>
  <c r="G2545" i="16" l="1"/>
  <c r="F2545" i="16"/>
  <c r="D2545" i="16"/>
  <c r="A2546" i="16"/>
  <c r="S2546" i="16"/>
  <c r="D2546" i="16" l="1"/>
  <c r="F2546" i="16"/>
  <c r="G2546" i="16"/>
  <c r="S2547" i="16"/>
  <c r="A2547" i="16"/>
  <c r="A2548" i="16" l="1"/>
  <c r="S2548" i="16"/>
  <c r="F2547" i="16"/>
  <c r="G2547" i="16"/>
  <c r="D2547" i="16"/>
  <c r="D2548" i="16" l="1"/>
  <c r="F2548" i="16"/>
  <c r="G2548" i="16"/>
  <c r="S2549" i="16"/>
  <c r="A2549" i="16"/>
  <c r="S2550" i="16" l="1"/>
  <c r="A2550" i="16"/>
  <c r="D2549" i="16"/>
  <c r="F2549" i="16"/>
  <c r="G2549" i="16"/>
  <c r="S2551" i="16" l="1"/>
  <c r="A2551" i="16"/>
  <c r="F2550" i="16"/>
  <c r="D2550" i="16"/>
  <c r="G2550" i="16"/>
  <c r="G2551" i="16" l="1"/>
  <c r="D2551" i="16"/>
  <c r="F2551" i="16"/>
  <c r="S2552" i="16"/>
  <c r="A2552" i="16"/>
  <c r="G2552" i="16" l="1"/>
  <c r="D2552" i="16"/>
  <c r="F2552" i="16"/>
  <c r="A2553" i="16"/>
  <c r="S2553" i="16"/>
  <c r="S2554" i="16" l="1"/>
  <c r="A2554" i="16"/>
  <c r="F2553" i="16"/>
  <c r="D2553" i="16"/>
  <c r="G2553" i="16"/>
  <c r="G2554" i="16" l="1"/>
  <c r="F2554" i="16"/>
  <c r="D2554" i="16"/>
  <c r="S2555" i="16"/>
  <c r="A2555" i="16"/>
  <c r="S2556" i="16" l="1"/>
  <c r="A2556" i="16"/>
  <c r="G2555" i="16"/>
  <c r="D2555" i="16"/>
  <c r="F2555" i="16"/>
  <c r="F2556" i="16" l="1"/>
  <c r="D2556" i="16"/>
  <c r="G2556" i="16"/>
  <c r="S2557" i="16"/>
  <c r="A2557" i="16"/>
  <c r="G2557" i="16" l="1"/>
  <c r="F2557" i="16"/>
  <c r="D2557" i="16"/>
  <c r="S2558" i="16"/>
  <c r="A2558" i="16"/>
  <c r="S2559" i="16" l="1"/>
  <c r="A2559" i="16"/>
  <c r="G2558" i="16"/>
  <c r="F2558" i="16"/>
  <c r="D2558" i="16"/>
  <c r="F2559" i="16" l="1"/>
  <c r="G2559" i="16"/>
  <c r="D2559" i="16"/>
  <c r="S2560" i="16"/>
  <c r="A2560" i="16"/>
  <c r="S2561" i="16" l="1"/>
  <c r="A2561" i="16"/>
  <c r="F2560" i="16"/>
  <c r="G2560" i="16"/>
  <c r="D2560" i="16"/>
  <c r="S2562" i="16" l="1"/>
  <c r="A2562" i="16"/>
  <c r="F2561" i="16"/>
  <c r="D2561" i="16"/>
  <c r="G2561" i="16"/>
  <c r="F2562" i="16" l="1"/>
  <c r="G2562" i="16"/>
  <c r="D2562" i="16"/>
  <c r="S2563" i="16"/>
  <c r="A2563" i="16"/>
  <c r="F2563" i="16" l="1"/>
  <c r="G2563" i="16"/>
  <c r="D2563" i="16"/>
  <c r="A2564" i="16"/>
  <c r="S2564" i="16"/>
  <c r="S2565" i="16" l="1"/>
  <c r="A2565" i="16"/>
  <c r="F2564" i="16"/>
  <c r="G2564" i="16"/>
  <c r="D2564" i="16"/>
  <c r="D2565" i="16" l="1"/>
  <c r="G2565" i="16"/>
  <c r="F2565" i="16"/>
  <c r="S2566" i="16"/>
  <c r="A2566" i="16"/>
  <c r="F2566" i="16" l="1"/>
  <c r="D2566" i="16"/>
  <c r="G2566" i="16"/>
  <c r="S2567" i="16"/>
  <c r="A2567" i="16"/>
  <c r="S2568" i="16" l="1"/>
  <c r="A2568" i="16"/>
  <c r="F2567" i="16"/>
  <c r="D2567" i="16"/>
  <c r="G2567" i="16"/>
  <c r="S2569" i="16" l="1"/>
  <c r="A2569" i="16"/>
  <c r="G2568" i="16"/>
  <c r="D2568" i="16"/>
  <c r="F2568" i="16"/>
  <c r="F2569" i="16" l="1"/>
  <c r="G2569" i="16"/>
  <c r="D2569" i="16"/>
  <c r="S2570" i="16"/>
  <c r="A2570" i="16"/>
  <c r="S2571" i="16" l="1"/>
  <c r="A2571" i="16"/>
  <c r="G2570" i="16"/>
  <c r="F2570" i="16"/>
  <c r="D2570" i="16"/>
  <c r="D2571" i="16" l="1"/>
  <c r="F2571" i="16"/>
  <c r="G2571" i="16"/>
  <c r="S2572" i="16"/>
  <c r="A2572" i="16"/>
  <c r="S2573" i="16" l="1"/>
  <c r="A2573" i="16"/>
  <c r="G2572" i="16"/>
  <c r="D2572" i="16"/>
  <c r="F2572" i="16"/>
  <c r="F2573" i="16" l="1"/>
  <c r="G2573" i="16"/>
  <c r="D2573" i="16"/>
  <c r="S2574" i="16"/>
  <c r="A2574" i="16"/>
  <c r="S2575" i="16" l="1"/>
  <c r="A2575" i="16"/>
  <c r="D2574" i="16"/>
  <c r="G2574" i="16"/>
  <c r="F2574" i="16"/>
  <c r="S2576" i="16" l="1"/>
  <c r="A2576" i="16"/>
  <c r="F2575" i="16"/>
  <c r="D2575" i="16"/>
  <c r="G2575" i="16"/>
  <c r="D2576" i="16" l="1"/>
  <c r="F2576" i="16"/>
  <c r="G2576" i="16"/>
  <c r="A2577" i="16"/>
  <c r="S2577" i="16"/>
  <c r="G2577" i="16" l="1"/>
  <c r="F2577" i="16"/>
  <c r="D2577" i="16"/>
  <c r="S2578" i="16"/>
  <c r="A2578" i="16"/>
  <c r="S2579" i="16" l="1"/>
  <c r="A2579" i="16"/>
  <c r="D2578" i="16"/>
  <c r="F2578" i="16"/>
  <c r="G2578" i="16"/>
  <c r="A2580" i="16" l="1"/>
  <c r="S2580" i="16"/>
  <c r="D2579" i="16"/>
  <c r="F2579" i="16"/>
  <c r="G2579" i="16"/>
  <c r="A2581" i="16" l="1"/>
  <c r="S2581" i="16"/>
  <c r="G2580" i="16"/>
  <c r="D2580" i="16"/>
  <c r="F2580" i="16"/>
  <c r="G2581" i="16" l="1"/>
  <c r="D2581" i="16"/>
  <c r="F2581" i="16"/>
  <c r="S2582" i="16"/>
  <c r="A2582" i="16"/>
  <c r="D2582" i="16" l="1"/>
  <c r="F2582" i="16"/>
  <c r="G2582" i="16"/>
  <c r="A2583" i="16"/>
  <c r="S2583" i="16"/>
  <c r="S2584" i="16" l="1"/>
  <c r="A2584" i="16"/>
  <c r="F2583" i="16"/>
  <c r="D2583" i="16"/>
  <c r="G2583" i="16"/>
  <c r="D2584" i="16" l="1"/>
  <c r="F2584" i="16"/>
  <c r="G2584" i="16"/>
  <c r="A2585" i="16"/>
  <c r="S2585" i="16"/>
  <c r="S2586" i="16" l="1"/>
  <c r="A2586" i="16"/>
  <c r="F2585" i="16"/>
  <c r="D2585" i="16"/>
  <c r="G2585" i="16"/>
  <c r="S2587" i="16" l="1"/>
  <c r="A2587" i="16"/>
  <c r="G2586" i="16"/>
  <c r="D2586" i="16"/>
  <c r="F2586" i="16"/>
  <c r="D2587" i="16" l="1"/>
  <c r="F2587" i="16"/>
  <c r="G2587" i="16"/>
  <c r="S2588" i="16"/>
  <c r="A2588" i="16"/>
  <c r="S2589" i="16" l="1"/>
  <c r="A2589" i="16"/>
  <c r="F2588" i="16"/>
  <c r="G2588" i="16"/>
  <c r="D2588" i="16"/>
  <c r="G2589" i="16" l="1"/>
  <c r="F2589" i="16"/>
  <c r="D2589" i="16"/>
  <c r="A2590" i="16"/>
  <c r="S2590" i="16"/>
  <c r="S2591" i="16" l="1"/>
  <c r="A2591" i="16"/>
  <c r="G2590" i="16"/>
  <c r="D2590" i="16"/>
  <c r="F2590" i="16"/>
  <c r="G2591" i="16" l="1"/>
  <c r="F2591" i="16"/>
  <c r="D2591" i="16"/>
  <c r="A2592" i="16"/>
  <c r="S2592" i="16"/>
  <c r="S2593" i="16" l="1"/>
  <c r="A2593" i="16"/>
  <c r="D2592" i="16"/>
  <c r="F2592" i="16"/>
  <c r="G2592" i="16"/>
  <c r="D2593" i="16" l="1"/>
  <c r="G2593" i="16"/>
  <c r="F2593" i="16"/>
  <c r="S2594" i="16"/>
  <c r="A2594" i="16"/>
  <c r="S2595" i="16" l="1"/>
  <c r="A2595" i="16"/>
  <c r="D2594" i="16"/>
  <c r="F2594" i="16"/>
  <c r="G2594" i="16"/>
  <c r="F2595" i="16" l="1"/>
  <c r="G2595" i="16"/>
  <c r="D2595" i="16"/>
  <c r="S2596" i="16"/>
  <c r="A2596" i="16"/>
  <c r="G2596" i="16" l="1"/>
  <c r="D2596" i="16"/>
  <c r="F2596" i="16"/>
  <c r="S2597" i="16"/>
  <c r="A2597" i="16"/>
  <c r="G2597" i="16" l="1"/>
  <c r="D2597" i="16"/>
  <c r="F2597" i="16"/>
  <c r="S2598" i="16"/>
  <c r="A2598" i="16"/>
  <c r="S2599" i="16" l="1"/>
  <c r="A2599" i="16"/>
  <c r="D2598" i="16"/>
  <c r="F2598" i="16"/>
  <c r="G2598" i="16"/>
  <c r="G2599" i="16" l="1"/>
  <c r="F2599" i="16"/>
  <c r="D2599" i="16"/>
  <c r="S2600" i="16"/>
  <c r="A2600" i="16"/>
  <c r="S2601" i="16" l="1"/>
  <c r="A2601" i="16"/>
  <c r="D2600" i="16"/>
  <c r="G2600" i="16"/>
  <c r="F2600" i="16"/>
  <c r="D2601" i="16" l="1"/>
  <c r="F2601" i="16"/>
  <c r="G2601" i="16"/>
  <c r="S2602" i="16"/>
  <c r="A2602" i="16"/>
  <c r="A2603" i="16" l="1"/>
  <c r="S2603" i="16"/>
  <c r="D2602" i="16"/>
  <c r="F2602" i="16"/>
  <c r="G2602" i="16"/>
  <c r="F2603" i="16" l="1"/>
  <c r="D2603" i="16"/>
  <c r="G2603" i="16"/>
  <c r="A2604" i="16"/>
  <c r="S2604" i="16"/>
  <c r="F2604" i="16" l="1"/>
  <c r="D2604" i="16"/>
  <c r="G2604" i="16"/>
  <c r="S2605" i="16"/>
  <c r="A2605" i="16"/>
  <c r="D2605" i="16" l="1"/>
  <c r="F2605" i="16"/>
  <c r="G2605" i="16"/>
  <c r="S2606" i="16"/>
  <c r="A2606" i="16"/>
  <c r="F2606" i="16" l="1"/>
  <c r="G2606" i="16"/>
  <c r="D2606" i="16"/>
  <c r="S2607" i="16"/>
  <c r="A2607" i="16"/>
  <c r="F2607" i="16" l="1"/>
  <c r="D2607" i="16"/>
  <c r="G2607" i="16"/>
  <c r="S2608" i="16"/>
  <c r="A2608" i="16"/>
  <c r="F2608" i="16" l="1"/>
  <c r="G2608" i="16"/>
  <c r="D2608" i="16"/>
  <c r="S2609" i="16"/>
  <c r="A2609" i="16"/>
  <c r="F2609" i="16" l="1"/>
  <c r="D2609" i="16"/>
  <c r="G2609" i="16"/>
  <c r="A2610" i="16"/>
  <c r="S2610" i="16"/>
  <c r="S2611" i="16" l="1"/>
  <c r="A2611" i="16"/>
  <c r="F2610" i="16"/>
  <c r="D2610" i="16"/>
  <c r="G2610" i="16"/>
  <c r="G2611" i="16" l="1"/>
  <c r="D2611" i="16"/>
  <c r="F2611" i="16"/>
  <c r="S2612" i="16"/>
  <c r="A2612" i="16"/>
  <c r="S2613" i="16" l="1"/>
  <c r="A2613" i="16"/>
  <c r="D2612" i="16"/>
  <c r="F2612" i="16"/>
  <c r="G2612" i="16"/>
  <c r="G2613" i="16" l="1"/>
  <c r="F2613" i="16"/>
  <c r="D2613" i="16"/>
  <c r="A2614" i="16"/>
  <c r="S2614" i="16"/>
  <c r="D2614" i="16" l="1"/>
  <c r="F2614" i="16"/>
  <c r="G2614" i="16"/>
  <c r="A2615" i="16"/>
  <c r="S2615" i="16"/>
  <c r="G2615" i="16" l="1"/>
  <c r="F2615" i="16"/>
  <c r="D2615" i="16"/>
  <c r="S2616" i="16"/>
  <c r="A2616" i="16"/>
  <c r="G2616" i="16" l="1"/>
  <c r="D2616" i="16"/>
  <c r="F2616" i="16"/>
  <c r="A2617" i="16"/>
  <c r="S2617" i="16"/>
  <c r="F2617" i="16" l="1"/>
  <c r="D2617" i="16"/>
  <c r="G2617" i="16"/>
  <c r="S2618" i="16"/>
  <c r="A2618" i="16"/>
  <c r="G2618" i="16" l="1"/>
  <c r="D2618" i="16"/>
  <c r="F2618" i="16"/>
  <c r="S2619" i="16"/>
  <c r="A2619" i="16"/>
  <c r="G2619" i="16" l="1"/>
  <c r="D2619" i="16"/>
  <c r="F2619" i="16"/>
  <c r="S2620" i="16"/>
  <c r="A2620" i="16"/>
  <c r="G2620" i="16" l="1"/>
  <c r="F2620" i="16"/>
  <c r="D2620" i="16"/>
  <c r="A2621" i="16"/>
  <c r="S2621" i="16"/>
  <c r="A2622" i="16" l="1"/>
  <c r="S2622" i="16"/>
  <c r="D2621" i="16"/>
  <c r="G2621" i="16"/>
  <c r="F2621" i="16"/>
  <c r="S2623" i="16" l="1"/>
  <c r="A2623" i="16"/>
  <c r="D2622" i="16"/>
  <c r="G2622" i="16"/>
  <c r="F2622" i="16"/>
  <c r="D2623" i="16" l="1"/>
  <c r="F2623" i="16"/>
  <c r="G2623" i="16"/>
  <c r="S2624" i="16"/>
  <c r="A2624" i="16"/>
  <c r="D2624" i="16" l="1"/>
  <c r="F2624" i="16"/>
  <c r="G2624" i="16"/>
  <c r="A2625" i="16"/>
  <c r="S2625" i="16"/>
  <c r="D2625" i="16" l="1"/>
  <c r="F2625" i="16"/>
  <c r="G2625" i="16"/>
  <c r="A2626" i="16"/>
  <c r="S2626" i="16"/>
  <c r="G2626" i="16" l="1"/>
  <c r="F2626" i="16"/>
  <c r="D2626" i="16"/>
  <c r="S2627" i="16"/>
  <c r="A2627" i="16"/>
  <c r="D2627" i="16" l="1"/>
  <c r="G2627" i="16"/>
  <c r="F2627" i="16"/>
  <c r="S2628" i="16"/>
  <c r="A2628" i="16"/>
  <c r="S2629" i="16" l="1"/>
  <c r="A2629" i="16"/>
  <c r="F2628" i="16"/>
  <c r="D2628" i="16"/>
  <c r="G2628" i="16"/>
  <c r="D2629" i="16" l="1"/>
  <c r="G2629" i="16"/>
  <c r="F2629" i="16"/>
  <c r="S2630" i="16"/>
  <c r="A2630" i="16"/>
  <c r="A2631" i="16" l="1"/>
  <c r="S2631" i="16"/>
  <c r="G2630" i="16"/>
  <c r="D2630" i="16"/>
  <c r="F2630" i="16"/>
  <c r="S2632" i="16" l="1"/>
  <c r="A2632" i="16"/>
  <c r="G2631" i="16"/>
  <c r="F2631" i="16"/>
  <c r="D2631" i="16"/>
  <c r="G2632" i="16" l="1"/>
  <c r="D2632" i="16"/>
  <c r="F2632" i="16"/>
  <c r="S2633" i="16"/>
  <c r="A2633" i="16"/>
  <c r="D2633" i="16" l="1"/>
  <c r="G2633" i="16"/>
  <c r="F2633" i="16"/>
  <c r="S2634" i="16"/>
  <c r="A2634" i="16"/>
  <c r="F2634" i="16" l="1"/>
  <c r="G2634" i="16"/>
  <c r="D2634" i="16"/>
  <c r="S2635" i="16"/>
  <c r="A2635" i="16"/>
  <c r="S2636" i="16" l="1"/>
  <c r="A2636" i="16"/>
  <c r="F2635" i="16"/>
  <c r="G2635" i="16"/>
  <c r="D2635" i="16"/>
  <c r="D2636" i="16" l="1"/>
  <c r="G2636" i="16"/>
  <c r="F2636" i="16"/>
  <c r="S2637" i="16"/>
  <c r="A2637" i="16"/>
  <c r="A2638" i="16" l="1"/>
  <c r="S2638" i="16"/>
  <c r="F2637" i="16"/>
  <c r="D2637" i="16"/>
  <c r="G2637" i="16"/>
  <c r="S2639" i="16" l="1"/>
  <c r="A2639" i="16"/>
  <c r="D2638" i="16"/>
  <c r="F2638" i="16"/>
  <c r="G2638" i="16"/>
  <c r="D2639" i="16" l="1"/>
  <c r="G2639" i="16"/>
  <c r="F2639" i="16"/>
  <c r="S2640" i="16"/>
  <c r="A2640" i="16"/>
  <c r="S2641" i="16" l="1"/>
  <c r="A2641" i="16"/>
  <c r="G2640" i="16"/>
  <c r="F2640" i="16"/>
  <c r="D2640" i="16"/>
  <c r="G2641" i="16" l="1"/>
  <c r="D2641" i="16"/>
  <c r="F2641" i="16"/>
  <c r="S2642" i="16"/>
  <c r="A2642" i="16"/>
  <c r="G2642" i="16" l="1"/>
  <c r="D2642" i="16"/>
  <c r="F2642" i="16"/>
  <c r="S2643" i="16"/>
  <c r="A2643" i="16"/>
  <c r="G2643" i="16" l="1"/>
  <c r="F2643" i="16"/>
  <c r="D2643" i="16"/>
  <c r="S2644" i="16"/>
  <c r="A2644" i="16"/>
  <c r="A2645" i="16" l="1"/>
  <c r="S2645" i="16"/>
  <c r="D2644" i="16"/>
  <c r="G2644" i="16"/>
  <c r="F2644" i="16"/>
  <c r="F2645" i="16" l="1"/>
  <c r="D2645" i="16"/>
  <c r="G2645" i="16"/>
  <c r="S2646" i="16"/>
  <c r="A2646" i="16"/>
  <c r="S2647" i="16" l="1"/>
  <c r="A2647" i="16"/>
  <c r="F2646" i="16"/>
  <c r="G2646" i="16"/>
  <c r="D2646" i="16"/>
  <c r="G2647" i="16" l="1"/>
  <c r="D2647" i="16"/>
  <c r="F2647" i="16"/>
  <c r="S2648" i="16"/>
  <c r="A2648" i="16"/>
  <c r="S2649" i="16" l="1"/>
  <c r="A2649" i="16"/>
  <c r="D2648" i="16"/>
  <c r="F2648" i="16"/>
  <c r="G2648" i="16"/>
  <c r="D2649" i="16" l="1"/>
  <c r="G2649" i="16"/>
  <c r="F2649" i="16"/>
  <c r="S2650" i="16"/>
  <c r="A2650" i="16"/>
  <c r="S2651" i="16" l="1"/>
  <c r="A2651" i="16"/>
  <c r="F2650" i="16"/>
  <c r="G2650" i="16"/>
  <c r="D2650" i="16"/>
  <c r="D2651" i="16" l="1"/>
  <c r="F2651" i="16"/>
  <c r="G2651" i="16"/>
  <c r="S2652" i="16"/>
  <c r="A2652" i="16"/>
  <c r="A2653" i="16" l="1"/>
  <c r="S2653" i="16"/>
  <c r="G2652" i="16"/>
  <c r="F2652" i="16"/>
  <c r="D2652" i="16"/>
  <c r="G2653" i="16" l="1"/>
  <c r="F2653" i="16"/>
  <c r="D2653" i="16"/>
  <c r="S2654" i="16"/>
  <c r="A2654" i="16"/>
  <c r="S2655" i="16" l="1"/>
  <c r="A2655" i="16"/>
  <c r="D2654" i="16"/>
  <c r="G2654" i="16"/>
  <c r="F2654" i="16"/>
  <c r="G2655" i="16" l="1"/>
  <c r="D2655" i="16"/>
  <c r="F2655" i="16"/>
  <c r="S2656" i="16"/>
  <c r="A2656" i="16"/>
  <c r="S2657" i="16" l="1"/>
  <c r="A2657" i="16"/>
  <c r="G2656" i="16"/>
  <c r="D2656" i="16"/>
  <c r="F2656" i="16"/>
  <c r="D2657" i="16" l="1"/>
  <c r="F2657" i="16"/>
  <c r="G2657" i="16"/>
  <c r="S2658" i="16"/>
  <c r="A2658" i="16"/>
  <c r="G2658" i="16" l="1"/>
  <c r="F2658" i="16"/>
  <c r="D2658" i="16"/>
  <c r="A2659" i="16"/>
  <c r="S2659" i="16"/>
  <c r="G2659" i="16" l="1"/>
  <c r="D2659" i="16"/>
  <c r="F2659" i="16"/>
  <c r="S2660" i="16"/>
  <c r="A2660" i="16"/>
  <c r="S2661" i="16" l="1"/>
  <c r="A2661" i="16"/>
  <c r="G2660" i="16"/>
  <c r="D2660" i="16"/>
  <c r="F2660" i="16"/>
  <c r="D2661" i="16" l="1"/>
  <c r="G2661" i="16"/>
  <c r="F2661" i="16"/>
  <c r="S2662" i="16"/>
  <c r="A2662" i="16"/>
  <c r="F2662" i="16" l="1"/>
  <c r="G2662" i="16"/>
  <c r="D2662" i="16"/>
  <c r="S2663" i="16"/>
  <c r="A2663" i="16"/>
  <c r="G2663" i="16" l="1"/>
  <c r="F2663" i="16"/>
  <c r="D2663" i="16"/>
  <c r="A2664" i="16"/>
  <c r="S2664" i="16"/>
  <c r="S2665" i="16" l="1"/>
  <c r="A2665" i="16"/>
  <c r="D2664" i="16"/>
  <c r="G2664" i="16"/>
  <c r="F2664" i="16"/>
  <c r="D2665" i="16" l="1"/>
  <c r="G2665" i="16"/>
  <c r="F2665" i="16"/>
  <c r="S2666" i="16"/>
  <c r="A2666" i="16"/>
  <c r="S2667" i="16" l="1"/>
  <c r="A2667" i="16"/>
  <c r="F2666" i="16"/>
  <c r="G2666" i="16"/>
  <c r="D2666" i="16"/>
  <c r="F2667" i="16" l="1"/>
  <c r="D2667" i="16"/>
  <c r="G2667" i="16"/>
  <c r="A2668" i="16"/>
  <c r="S2668" i="16"/>
  <c r="D2668" i="16" l="1"/>
  <c r="F2668" i="16"/>
  <c r="G2668" i="16"/>
  <c r="S2669" i="16"/>
  <c r="A2669" i="16"/>
  <c r="G2669" i="16" l="1"/>
  <c r="F2669" i="16"/>
  <c r="D2669" i="16"/>
  <c r="S2670" i="16"/>
  <c r="A2670" i="16"/>
  <c r="S2671" i="16" l="1"/>
  <c r="A2671" i="16"/>
  <c r="D2670" i="16"/>
  <c r="G2670" i="16"/>
  <c r="F2670" i="16"/>
  <c r="F2671" i="16" l="1"/>
  <c r="D2671" i="16"/>
  <c r="G2671" i="16"/>
  <c r="S2672" i="16"/>
  <c r="A2672" i="16"/>
  <c r="S2673" i="16" l="1"/>
  <c r="A2673" i="16"/>
  <c r="F2672" i="16"/>
  <c r="G2672" i="16"/>
  <c r="D2672" i="16"/>
  <c r="F2673" i="16" l="1"/>
  <c r="D2673" i="16"/>
  <c r="G2673" i="16"/>
  <c r="S2674" i="16"/>
  <c r="A2674" i="16"/>
  <c r="F2674" i="16" l="1"/>
  <c r="D2674" i="16"/>
  <c r="G2674" i="16"/>
  <c r="A2675" i="16"/>
  <c r="S2675" i="16"/>
  <c r="D2675" i="16" l="1"/>
  <c r="G2675" i="16"/>
  <c r="F2675" i="16"/>
  <c r="A2676" i="16"/>
  <c r="S2676" i="16"/>
  <c r="F2676" i="16" l="1"/>
  <c r="G2676" i="16"/>
  <c r="D2676" i="16"/>
  <c r="S2677" i="16"/>
  <c r="A2677" i="16"/>
  <c r="D2677" i="16" l="1"/>
  <c r="F2677" i="16"/>
  <c r="G2677" i="16"/>
  <c r="A2678" i="16"/>
  <c r="S2678" i="16"/>
  <c r="F2678" i="16" l="1"/>
  <c r="D2678" i="16"/>
  <c r="G2678" i="16"/>
  <c r="S2679" i="16"/>
  <c r="A2679" i="16"/>
  <c r="S2680" i="16" l="1"/>
  <c r="A2680" i="16"/>
  <c r="F2679" i="16"/>
  <c r="G2679" i="16"/>
  <c r="D2679" i="16"/>
  <c r="D2680" i="16" l="1"/>
  <c r="G2680" i="16"/>
  <c r="F2680" i="16"/>
  <c r="S2681" i="16"/>
  <c r="A2681" i="16"/>
  <c r="S2682" i="16" l="1"/>
  <c r="A2682" i="16"/>
  <c r="G2681" i="16"/>
  <c r="F2681" i="16"/>
  <c r="D2681" i="16"/>
  <c r="F2682" i="16" l="1"/>
  <c r="D2682" i="16"/>
  <c r="G2682" i="16"/>
  <c r="S2683" i="16"/>
  <c r="A2683" i="16"/>
  <c r="G2683" i="16" l="1"/>
  <c r="D2683" i="16"/>
  <c r="F2683" i="16"/>
  <c r="S2684" i="16"/>
  <c r="A2684" i="16"/>
  <c r="F2684" i="16" l="1"/>
  <c r="G2684" i="16"/>
  <c r="D2684" i="16"/>
  <c r="S2685" i="16"/>
  <c r="A2685" i="16"/>
  <c r="G2685" i="16" l="1"/>
  <c r="F2685" i="16"/>
  <c r="D2685" i="16"/>
  <c r="S2686" i="16"/>
  <c r="A2686" i="16"/>
  <c r="F2686" i="16" l="1"/>
  <c r="D2686" i="16"/>
  <c r="G2686" i="16"/>
  <c r="S2687" i="16"/>
  <c r="A2687" i="16"/>
  <c r="S2688" i="16" l="1"/>
  <c r="A2688" i="16"/>
  <c r="G2687" i="16"/>
  <c r="D2687" i="16"/>
  <c r="F2687" i="16"/>
  <c r="F2688" i="16" l="1"/>
  <c r="D2688" i="16"/>
  <c r="G2688" i="16"/>
  <c r="A2689" i="16"/>
  <c r="S2689" i="16"/>
  <c r="S2690" i="16" l="1"/>
  <c r="A2690" i="16"/>
  <c r="D2689" i="16"/>
  <c r="F2689" i="16"/>
  <c r="G2689" i="16"/>
  <c r="G2690" i="16" l="1"/>
  <c r="D2690" i="16"/>
  <c r="F2690" i="16"/>
  <c r="A2691" i="16"/>
  <c r="S2691" i="16"/>
  <c r="F2691" i="16" l="1"/>
  <c r="G2691" i="16"/>
  <c r="D2691" i="16"/>
  <c r="S2692" i="16"/>
  <c r="A2692" i="16"/>
  <c r="S2693" i="16" l="1"/>
  <c r="A2693" i="16"/>
  <c r="G2692" i="16"/>
  <c r="F2692" i="16"/>
  <c r="D2692" i="16"/>
  <c r="F2693" i="16" l="1"/>
  <c r="G2693" i="16"/>
  <c r="D2693" i="16"/>
  <c r="S2694" i="16"/>
  <c r="A2694" i="16"/>
  <c r="S2695" i="16" l="1"/>
  <c r="A2695" i="16"/>
  <c r="G2694" i="16"/>
  <c r="D2694" i="16"/>
  <c r="F2694" i="16"/>
  <c r="G2695" i="16" l="1"/>
  <c r="D2695" i="16"/>
  <c r="F2695" i="16"/>
  <c r="S2696" i="16"/>
  <c r="A2696" i="16"/>
  <c r="D2696" i="16" l="1"/>
  <c r="F2696" i="16"/>
  <c r="G2696" i="16"/>
  <c r="S2697" i="16"/>
  <c r="A2697" i="16"/>
  <c r="S2698" i="16" l="1"/>
  <c r="A2698" i="16"/>
  <c r="G2697" i="16"/>
  <c r="F2697" i="16"/>
  <c r="D2697" i="16"/>
  <c r="D2698" i="16" l="1"/>
  <c r="G2698" i="16"/>
  <c r="F2698" i="16"/>
  <c r="S2699" i="16"/>
  <c r="A2699" i="16"/>
  <c r="D2699" i="16" l="1"/>
  <c r="G2699" i="16"/>
  <c r="F2699" i="16"/>
  <c r="S2700" i="16"/>
  <c r="A2700" i="16"/>
  <c r="D2700" i="16" l="1"/>
  <c r="F2700" i="16"/>
  <c r="G2700" i="16"/>
  <c r="S2701" i="16"/>
  <c r="A2701" i="16"/>
  <c r="F2701" i="16" l="1"/>
  <c r="D2701" i="16"/>
  <c r="G2701" i="16"/>
  <c r="S2702" i="16"/>
  <c r="A2702" i="16"/>
  <c r="F2702" i="16" l="1"/>
  <c r="G2702" i="16"/>
  <c r="D2702" i="16"/>
  <c r="S2703" i="16"/>
  <c r="A2703" i="16"/>
  <c r="G2703" i="16" l="1"/>
  <c r="D2703" i="16"/>
  <c r="F2703" i="16"/>
  <c r="S2704" i="16"/>
  <c r="A2704" i="16"/>
  <c r="F2704" i="16" l="1"/>
  <c r="D2704" i="16"/>
  <c r="G2704" i="16"/>
  <c r="S2705" i="16"/>
  <c r="A2705" i="16"/>
  <c r="D2705" i="16" l="1"/>
  <c r="G2705" i="16"/>
  <c r="F2705" i="16"/>
  <c r="A2706" i="16"/>
  <c r="S2706" i="16"/>
  <c r="A2707" i="16" l="1"/>
  <c r="S2707" i="16"/>
  <c r="D2706" i="16"/>
  <c r="G2706" i="16"/>
  <c r="F2706" i="16"/>
  <c r="S2708" i="16" l="1"/>
  <c r="A2708" i="16"/>
  <c r="G2707" i="16"/>
  <c r="F2707" i="16"/>
  <c r="D2707" i="16"/>
  <c r="D2708" i="16" l="1"/>
  <c r="F2708" i="16"/>
  <c r="G2708" i="16"/>
  <c r="S2709" i="16"/>
  <c r="A2709" i="16"/>
  <c r="S2710" i="16" l="1"/>
  <c r="A2710" i="16"/>
  <c r="G2709" i="16"/>
  <c r="D2709" i="16"/>
  <c r="F2709" i="16"/>
  <c r="A2711" i="16" l="1"/>
  <c r="S2711" i="16"/>
  <c r="D2710" i="16"/>
  <c r="G2710" i="16"/>
  <c r="F2710" i="16"/>
  <c r="D2711" i="16" l="1"/>
  <c r="G2711" i="16"/>
  <c r="F2711" i="16"/>
  <c r="A2712" i="16"/>
  <c r="S2712" i="16"/>
  <c r="S2713" i="16" l="1"/>
  <c r="A2713" i="16"/>
  <c r="D2712" i="16"/>
  <c r="F2712" i="16"/>
  <c r="G2712" i="16"/>
  <c r="D2713" i="16" l="1"/>
  <c r="G2713" i="16"/>
  <c r="F2713" i="16"/>
  <c r="S2714" i="16"/>
  <c r="A2714" i="16"/>
  <c r="S2715" i="16" l="1"/>
  <c r="A2715" i="16"/>
  <c r="F2714" i="16"/>
  <c r="G2714" i="16"/>
  <c r="D2714" i="16"/>
  <c r="D2715" i="16" l="1"/>
  <c r="F2715" i="16"/>
  <c r="G2715" i="16"/>
  <c r="S2716" i="16"/>
  <c r="A2716" i="16"/>
  <c r="D2716" i="16" l="1"/>
  <c r="G2716" i="16"/>
  <c r="F2716" i="16"/>
  <c r="S2717" i="16"/>
  <c r="A2717" i="16"/>
  <c r="A2718" i="16" l="1"/>
  <c r="S2718" i="16"/>
  <c r="D2717" i="16"/>
  <c r="G2717" i="16"/>
  <c r="F2717" i="16"/>
  <c r="F2718" i="16" l="1"/>
  <c r="D2718" i="16"/>
  <c r="G2718" i="16"/>
  <c r="S2719" i="16"/>
  <c r="A2719" i="16"/>
  <c r="S2720" i="16" l="1"/>
  <c r="A2720" i="16"/>
  <c r="G2719" i="16"/>
  <c r="F2719" i="16"/>
  <c r="D2719" i="16"/>
  <c r="S2721" i="16" l="1"/>
  <c r="A2721" i="16"/>
  <c r="D2720" i="16"/>
  <c r="F2720" i="16"/>
  <c r="G2720" i="16"/>
  <c r="D2721" i="16" l="1"/>
  <c r="G2721" i="16"/>
  <c r="F2721" i="16"/>
  <c r="A2722" i="16"/>
  <c r="S2722" i="16"/>
  <c r="S2723" i="16" l="1"/>
  <c r="A2723" i="16"/>
  <c r="G2722" i="16"/>
  <c r="F2722" i="16"/>
  <c r="D2722" i="16"/>
  <c r="G2723" i="16" l="1"/>
  <c r="D2723" i="16"/>
  <c r="F2723" i="16"/>
  <c r="S2724" i="16"/>
  <c r="A2724" i="16"/>
  <c r="G2724" i="16" l="1"/>
  <c r="D2724" i="16"/>
  <c r="F2724" i="16"/>
  <c r="A2725" i="16"/>
  <c r="S2725" i="16"/>
  <c r="S2726" i="16" l="1"/>
  <c r="A2726" i="16"/>
  <c r="F2725" i="16"/>
  <c r="G2725" i="16"/>
  <c r="D2725" i="16"/>
  <c r="G2726" i="16" l="1"/>
  <c r="D2726" i="16"/>
  <c r="F2726" i="16"/>
  <c r="S2727" i="16"/>
  <c r="A2727" i="16"/>
  <c r="S2728" i="16" l="1"/>
  <c r="A2728" i="16"/>
  <c r="G2727" i="16"/>
  <c r="F2727" i="16"/>
  <c r="D2727" i="16"/>
  <c r="D2728" i="16" l="1"/>
  <c r="F2728" i="16"/>
  <c r="G2728" i="16"/>
  <c r="S2729" i="16"/>
  <c r="A2729" i="16"/>
  <c r="A2730" i="16" l="1"/>
  <c r="S2730" i="16"/>
  <c r="F2729" i="16"/>
  <c r="D2729" i="16"/>
  <c r="G2729" i="16"/>
  <c r="A2731" i="16" l="1"/>
  <c r="S2731" i="16"/>
  <c r="D2730" i="16"/>
  <c r="F2730" i="16"/>
  <c r="G2730" i="16"/>
  <c r="S2732" i="16" l="1"/>
  <c r="A2732" i="16"/>
  <c r="G2731" i="16"/>
  <c r="D2731" i="16"/>
  <c r="F2731" i="16"/>
  <c r="F2732" i="16" l="1"/>
  <c r="D2732" i="16"/>
  <c r="G2732" i="16"/>
  <c r="A2733" i="16"/>
  <c r="S2733" i="16"/>
  <c r="G2733" i="16" l="1"/>
  <c r="D2733" i="16"/>
  <c r="F2733" i="16"/>
  <c r="S2734" i="16"/>
  <c r="A2734" i="16"/>
  <c r="S2735" i="16" l="1"/>
  <c r="A2735" i="16"/>
  <c r="D2734" i="16"/>
  <c r="F2734" i="16"/>
  <c r="G2734" i="16"/>
  <c r="D2735" i="16" l="1"/>
  <c r="F2735" i="16"/>
  <c r="G2735" i="16"/>
  <c r="A2736" i="16"/>
  <c r="S2736" i="16"/>
  <c r="S2737" i="16" l="1"/>
  <c r="A2737" i="16"/>
  <c r="D2736" i="16"/>
  <c r="G2736" i="16"/>
  <c r="F2736" i="16"/>
  <c r="D2737" i="16" l="1"/>
  <c r="G2737" i="16"/>
  <c r="F2737" i="16"/>
  <c r="S2738" i="16"/>
  <c r="A2738" i="16"/>
  <c r="G2738" i="16" l="1"/>
  <c r="D2738" i="16"/>
  <c r="F2738" i="16"/>
  <c r="S2739" i="16"/>
  <c r="A2739" i="16"/>
  <c r="S2740" i="16" l="1"/>
  <c r="A2740" i="16"/>
  <c r="G2739" i="16"/>
  <c r="D2739" i="16"/>
  <c r="F2739" i="16"/>
  <c r="S2741" i="16" l="1"/>
  <c r="A2741" i="16"/>
  <c r="G2740" i="16"/>
  <c r="F2740" i="16"/>
  <c r="D2740" i="16"/>
  <c r="F2741" i="16" l="1"/>
  <c r="D2741" i="16"/>
  <c r="G2741" i="16"/>
  <c r="S2742" i="16"/>
  <c r="A2742" i="16"/>
  <c r="S2743" i="16" l="1"/>
  <c r="A2743" i="16"/>
  <c r="D2742" i="16"/>
  <c r="G2742" i="16"/>
  <c r="F2742" i="16"/>
  <c r="G2743" i="16" l="1"/>
  <c r="F2743" i="16"/>
  <c r="D2743" i="16"/>
  <c r="S2744" i="16"/>
  <c r="A2744" i="16"/>
  <c r="S2745" i="16" l="1"/>
  <c r="A2745" i="16"/>
  <c r="G2744" i="16"/>
  <c r="F2744" i="16"/>
  <c r="D2744" i="16"/>
  <c r="G2745" i="16" l="1"/>
  <c r="D2745" i="16"/>
  <c r="F2745" i="16"/>
  <c r="S2746" i="16"/>
  <c r="A2746" i="16"/>
  <c r="D2746" i="16" l="1"/>
  <c r="G2746" i="16"/>
  <c r="F2746" i="16"/>
  <c r="S2747" i="16"/>
  <c r="A2747" i="16"/>
  <c r="S2748" i="16" l="1"/>
  <c r="A2748" i="16"/>
  <c r="F2747" i="16"/>
  <c r="D2747" i="16"/>
  <c r="G2747" i="16"/>
  <c r="F2748" i="16" l="1"/>
  <c r="D2748" i="16"/>
  <c r="G2748" i="16"/>
  <c r="S2749" i="16"/>
  <c r="A2749" i="16"/>
  <c r="D2749" i="16" l="1"/>
  <c r="G2749" i="16"/>
  <c r="F2749" i="16"/>
  <c r="S2750" i="16"/>
  <c r="A2750" i="16"/>
  <c r="S2751" i="16" l="1"/>
  <c r="A2751" i="16"/>
  <c r="D2750" i="16"/>
  <c r="F2750" i="16"/>
  <c r="G2750" i="16"/>
  <c r="D2751" i="16" l="1"/>
  <c r="G2751" i="16"/>
  <c r="F2751" i="16"/>
  <c r="S2752" i="16"/>
  <c r="A2752" i="16"/>
  <c r="F2752" i="16" l="1"/>
  <c r="D2752" i="16"/>
  <c r="G2752" i="16"/>
  <c r="S2753" i="16"/>
  <c r="A2753" i="16"/>
  <c r="S2754" i="16" l="1"/>
  <c r="A2754" i="16"/>
  <c r="D2753" i="16"/>
  <c r="G2753" i="16"/>
  <c r="F2753" i="16"/>
  <c r="D2754" i="16" l="1"/>
  <c r="G2754" i="16"/>
  <c r="F2754" i="16"/>
  <c r="S2755" i="16"/>
  <c r="A2755" i="16"/>
  <c r="F2755" i="16" l="1"/>
  <c r="D2755" i="16"/>
  <c r="G2755" i="16"/>
  <c r="S2756" i="16"/>
  <c r="A2756" i="16"/>
  <c r="S2757" i="16" l="1"/>
  <c r="A2757" i="16"/>
  <c r="F2756" i="16"/>
  <c r="G2756" i="16"/>
  <c r="D2756" i="16"/>
  <c r="A2758" i="16" l="1"/>
  <c r="S2758" i="16"/>
  <c r="D2757" i="16"/>
  <c r="G2757" i="16"/>
  <c r="F2757" i="16"/>
  <c r="S2759" i="16" l="1"/>
  <c r="A2759" i="16"/>
  <c r="F2758" i="16"/>
  <c r="D2758" i="16"/>
  <c r="G2758" i="16"/>
  <c r="S2760" i="16" l="1"/>
  <c r="A2760" i="16"/>
  <c r="F2759" i="16"/>
  <c r="G2759" i="16"/>
  <c r="D2759" i="16"/>
  <c r="D2760" i="16" l="1"/>
  <c r="G2760" i="16"/>
  <c r="F2760" i="16"/>
  <c r="S2761" i="16"/>
  <c r="A2761" i="16"/>
  <c r="S2762" i="16" l="1"/>
  <c r="A2762" i="16"/>
  <c r="G2761" i="16"/>
  <c r="F2761" i="16"/>
  <c r="D2761" i="16"/>
  <c r="G2762" i="16" l="1"/>
  <c r="F2762" i="16"/>
  <c r="D2762" i="16"/>
  <c r="S2763" i="16"/>
  <c r="A2763" i="16"/>
  <c r="S2764" i="16" l="1"/>
  <c r="A2764" i="16"/>
  <c r="F2763" i="16"/>
  <c r="G2763" i="16"/>
  <c r="D2763" i="16"/>
  <c r="D2764" i="16" l="1"/>
  <c r="G2764" i="16"/>
  <c r="F2764" i="16"/>
  <c r="S2765" i="16"/>
  <c r="A2765" i="16"/>
  <c r="S2766" i="16" l="1"/>
  <c r="A2766" i="16"/>
  <c r="D2765" i="16"/>
  <c r="G2765" i="16"/>
  <c r="F2765" i="16"/>
  <c r="F2766" i="16" l="1"/>
  <c r="D2766" i="16"/>
  <c r="G2766" i="16"/>
  <c r="S2767" i="16"/>
  <c r="A2767" i="16"/>
  <c r="F2767" i="16" l="1"/>
  <c r="D2767" i="16"/>
  <c r="G2767" i="16"/>
  <c r="A2768" i="16"/>
  <c r="S2768" i="16"/>
  <c r="D2768" i="16" l="1"/>
  <c r="G2768" i="16"/>
  <c r="F2768" i="16"/>
  <c r="S2769" i="16"/>
  <c r="A2769" i="16"/>
  <c r="F2769" i="16" l="1"/>
  <c r="D2769" i="16"/>
  <c r="G2769" i="16"/>
  <c r="A2770" i="16"/>
  <c r="S2770" i="16"/>
  <c r="S2771" i="16" l="1"/>
  <c r="A2771" i="16"/>
  <c r="F2770" i="16"/>
  <c r="D2770" i="16"/>
  <c r="G2770" i="16"/>
  <c r="F2771" i="16" l="1"/>
  <c r="D2771" i="16"/>
  <c r="G2771" i="16"/>
  <c r="S2772" i="16"/>
  <c r="A2772" i="16"/>
  <c r="D2772" i="16" l="1"/>
  <c r="F2772" i="16"/>
  <c r="G2772" i="16"/>
  <c r="S2773" i="16"/>
  <c r="A2773" i="16"/>
  <c r="S2774" i="16" l="1"/>
  <c r="A2774" i="16"/>
  <c r="F2773" i="16"/>
  <c r="G2773" i="16"/>
  <c r="D2773" i="16"/>
  <c r="A2775" i="16" l="1"/>
  <c r="S2775" i="16"/>
  <c r="F2774" i="16"/>
  <c r="D2774" i="16"/>
  <c r="G2774" i="16"/>
  <c r="S2776" i="16" l="1"/>
  <c r="A2776" i="16"/>
  <c r="G2775" i="16"/>
  <c r="D2775" i="16"/>
  <c r="F2775" i="16"/>
  <c r="D2776" i="16" l="1"/>
  <c r="G2776" i="16"/>
  <c r="F2776" i="16"/>
  <c r="S2777" i="16"/>
  <c r="A2777" i="16"/>
  <c r="G2777" i="16" l="1"/>
  <c r="D2777" i="16"/>
  <c r="F2777" i="16"/>
  <c r="S2778" i="16"/>
  <c r="A2778" i="16"/>
  <c r="S2779" i="16" l="1"/>
  <c r="A2779" i="16"/>
  <c r="D2778" i="16"/>
  <c r="G2778" i="16"/>
  <c r="F2778" i="16"/>
  <c r="D2779" i="16" l="1"/>
  <c r="G2779" i="16"/>
  <c r="F2779" i="16"/>
  <c r="S2780" i="16"/>
  <c r="A2780" i="16"/>
  <c r="S2781" i="16" l="1"/>
  <c r="A2781" i="16"/>
  <c r="D2780" i="16"/>
  <c r="G2780" i="16"/>
  <c r="F2780" i="16"/>
  <c r="G2781" i="16" l="1"/>
  <c r="D2781" i="16"/>
  <c r="F2781" i="16"/>
  <c r="S2782" i="16"/>
  <c r="A2782" i="16"/>
  <c r="F2782" i="16" l="1"/>
  <c r="G2782" i="16"/>
  <c r="D2782" i="16"/>
  <c r="S2783" i="16"/>
  <c r="A2783" i="16"/>
  <c r="S2784" i="16" l="1"/>
  <c r="A2784" i="16"/>
  <c r="D2783" i="16"/>
  <c r="G2783" i="16"/>
  <c r="F2783" i="16"/>
  <c r="F2784" i="16" l="1"/>
  <c r="G2784" i="16"/>
  <c r="D2784" i="16"/>
  <c r="S2785" i="16"/>
  <c r="A2785" i="16"/>
  <c r="D2785" i="16" l="1"/>
  <c r="F2785" i="16"/>
  <c r="G2785" i="16"/>
  <c r="S2786" i="16"/>
  <c r="A2786" i="16"/>
  <c r="D2786" i="16" l="1"/>
  <c r="G2786" i="16"/>
  <c r="F2786" i="16"/>
  <c r="S2787" i="16"/>
  <c r="A2787" i="16"/>
  <c r="D2787" i="16" l="1"/>
  <c r="F2787" i="16"/>
  <c r="G2787" i="16"/>
  <c r="A2788" i="16"/>
  <c r="S2788" i="16"/>
  <c r="D2788" i="16" l="1"/>
  <c r="G2788" i="16"/>
  <c r="F2788" i="16"/>
  <c r="S2789" i="16"/>
  <c r="A2789" i="16"/>
  <c r="A2790" i="16" l="1"/>
  <c r="S2790" i="16"/>
  <c r="D2789" i="16"/>
  <c r="F2789" i="16"/>
  <c r="G2789" i="16"/>
  <c r="F2790" i="16" l="1"/>
  <c r="D2790" i="16"/>
  <c r="G2790" i="16"/>
  <c r="A2791" i="16"/>
  <c r="S2791" i="16"/>
  <c r="S2792" i="16" l="1"/>
  <c r="A2792" i="16"/>
  <c r="G2791" i="16"/>
  <c r="F2791" i="16"/>
  <c r="D2791" i="16"/>
  <c r="S2793" i="16" l="1"/>
  <c r="A2793" i="16"/>
  <c r="G2792" i="16"/>
  <c r="D2792" i="16"/>
  <c r="F2792" i="16"/>
  <c r="S2794" i="16" l="1"/>
  <c r="A2794" i="16"/>
  <c r="D2793" i="16"/>
  <c r="G2793" i="16"/>
  <c r="F2793" i="16"/>
  <c r="G2794" i="16" l="1"/>
  <c r="D2794" i="16"/>
  <c r="F2794" i="16"/>
  <c r="S2795" i="16"/>
  <c r="A2795" i="16"/>
  <c r="D2795" i="16" l="1"/>
  <c r="G2795" i="16"/>
  <c r="F2795" i="16"/>
  <c r="S2796" i="16"/>
  <c r="A2796" i="16"/>
  <c r="D2796" i="16" l="1"/>
  <c r="G2796" i="16"/>
  <c r="F2796" i="16"/>
  <c r="S2797" i="16"/>
  <c r="A2797" i="16"/>
  <c r="D2797" i="16" l="1"/>
  <c r="G2797" i="16"/>
  <c r="F2797" i="16"/>
  <c r="S2798" i="16"/>
  <c r="A2798" i="16"/>
  <c r="F2798" i="16" l="1"/>
  <c r="G2798" i="16"/>
  <c r="D2798" i="16"/>
  <c r="S2799" i="16"/>
  <c r="A2799" i="16"/>
  <c r="F2799" i="16" l="1"/>
  <c r="D2799" i="16"/>
  <c r="G2799" i="16"/>
  <c r="S2800" i="16"/>
  <c r="A2800" i="16"/>
  <c r="S2801" i="16" l="1"/>
  <c r="A2801" i="16"/>
  <c r="D2800" i="16"/>
  <c r="G2800" i="16"/>
  <c r="F2800" i="16"/>
  <c r="G2801" i="16" l="1"/>
  <c r="D2801" i="16"/>
  <c r="F2801" i="16"/>
  <c r="S2802" i="16"/>
  <c r="A2802" i="16"/>
  <c r="S2803" i="16" l="1"/>
  <c r="A2803" i="16"/>
  <c r="D2802" i="16"/>
  <c r="F2802" i="16"/>
  <c r="G2802" i="16"/>
  <c r="F2803" i="16" l="1"/>
  <c r="G2803" i="16"/>
  <c r="D2803" i="16"/>
  <c r="S2804" i="16"/>
  <c r="A2804" i="16"/>
  <c r="A2805" i="16" l="1"/>
  <c r="S2805" i="16"/>
  <c r="G2804" i="16"/>
  <c r="D2804" i="16"/>
  <c r="F2804" i="16"/>
  <c r="D2805" i="16" l="1"/>
  <c r="G2805" i="16"/>
  <c r="F2805" i="16"/>
  <c r="S2806" i="16"/>
  <c r="A2806" i="16"/>
  <c r="F2806" i="16" l="1"/>
  <c r="G2806" i="16"/>
  <c r="D2806" i="16"/>
  <c r="S2807" i="16"/>
  <c r="A2807" i="16"/>
  <c r="D2807" i="16" l="1"/>
  <c r="G2807" i="16"/>
  <c r="F2807" i="16"/>
  <c r="S2808" i="16"/>
  <c r="A2808" i="16"/>
  <c r="D2808" i="16" l="1"/>
  <c r="G2808" i="16"/>
  <c r="F2808" i="16"/>
  <c r="A2809" i="16"/>
  <c r="S2809" i="16"/>
  <c r="S2810" i="16" l="1"/>
  <c r="A2810" i="16"/>
  <c r="F2809" i="16"/>
  <c r="D2809" i="16"/>
  <c r="G2809" i="16"/>
  <c r="D2810" i="16" l="1"/>
  <c r="G2810" i="16"/>
  <c r="F2810" i="16"/>
  <c r="S2811" i="16"/>
  <c r="A2811" i="16"/>
  <c r="F2811" i="16" l="1"/>
  <c r="D2811" i="16"/>
  <c r="G2811" i="16"/>
  <c r="S2812" i="16"/>
  <c r="A2812" i="16"/>
  <c r="S2813" i="16" l="1"/>
  <c r="A2813" i="16"/>
  <c r="F2812" i="16"/>
  <c r="D2812" i="16"/>
  <c r="G2812" i="16"/>
  <c r="F2813" i="16" l="1"/>
  <c r="D2813" i="16"/>
  <c r="G2813" i="16"/>
  <c r="A2814" i="16"/>
  <c r="S2814" i="16"/>
  <c r="S2815" i="16" l="1"/>
  <c r="A2815" i="16"/>
  <c r="G2814" i="16"/>
  <c r="D2814" i="16"/>
  <c r="F2814" i="16"/>
  <c r="G2815" i="16" l="1"/>
  <c r="F2815" i="16"/>
  <c r="D2815" i="16"/>
  <c r="S2816" i="16"/>
  <c r="A2816" i="16"/>
  <c r="G2816" i="16" l="1"/>
  <c r="F2816" i="16"/>
  <c r="D2816" i="16"/>
  <c r="A2817" i="16"/>
  <c r="S2817" i="16"/>
  <c r="G2817" i="16" l="1"/>
  <c r="F2817" i="16"/>
  <c r="D2817" i="16"/>
  <c r="S2818" i="16"/>
  <c r="A2818" i="16"/>
  <c r="A2819" i="16" l="1"/>
  <c r="S2819" i="16"/>
  <c r="D2818" i="16"/>
  <c r="F2818" i="16"/>
  <c r="G2818" i="16"/>
  <c r="S2820" i="16" l="1"/>
  <c r="A2820" i="16"/>
  <c r="G2819" i="16"/>
  <c r="F2819" i="16"/>
  <c r="D2819" i="16"/>
  <c r="S2821" i="16" l="1"/>
  <c r="A2821" i="16"/>
  <c r="G2820" i="16"/>
  <c r="D2820" i="16"/>
  <c r="F2820" i="16"/>
  <c r="D2821" i="16" l="1"/>
  <c r="G2821" i="16"/>
  <c r="F2821" i="16"/>
  <c r="A2822" i="16"/>
  <c r="S2822" i="16"/>
  <c r="S2823" i="16" l="1"/>
  <c r="A2823" i="16"/>
  <c r="D2822" i="16"/>
  <c r="G2822" i="16"/>
  <c r="F2822" i="16"/>
  <c r="S2824" i="16" l="1"/>
  <c r="A2824" i="16"/>
  <c r="G2823" i="16"/>
  <c r="D2823" i="16"/>
  <c r="F2823" i="16"/>
  <c r="D2824" i="16" l="1"/>
  <c r="G2824" i="16"/>
  <c r="F2824" i="16"/>
  <c r="S2825" i="16"/>
  <c r="A2825" i="16"/>
  <c r="D2825" i="16" l="1"/>
  <c r="G2825" i="16"/>
  <c r="F2825" i="16"/>
  <c r="S2826" i="16"/>
  <c r="A2826" i="16"/>
  <c r="F2826" i="16" l="1"/>
  <c r="D2826" i="16"/>
  <c r="G2826" i="16"/>
  <c r="S2827" i="16"/>
  <c r="A2827" i="16"/>
  <c r="S2828" i="16" l="1"/>
  <c r="A2828" i="16"/>
  <c r="F2827" i="16"/>
  <c r="D2827" i="16"/>
  <c r="G2827" i="16"/>
  <c r="D2828" i="16" l="1"/>
  <c r="F2828" i="16"/>
  <c r="G2828" i="16"/>
  <c r="S2829" i="16"/>
  <c r="A2829" i="16"/>
  <c r="G2829" i="16" l="1"/>
  <c r="F2829" i="16"/>
  <c r="D2829" i="16"/>
  <c r="A2830" i="16"/>
  <c r="S2830" i="16"/>
  <c r="G2830" i="16" l="1"/>
  <c r="F2830" i="16"/>
  <c r="D2830" i="16"/>
  <c r="S2831" i="16"/>
  <c r="A2831" i="16"/>
  <c r="A2832" i="16" l="1"/>
  <c r="S2832" i="16"/>
  <c r="D2831" i="16"/>
  <c r="F2831" i="16"/>
  <c r="G2831" i="16"/>
  <c r="D2832" i="16" l="1"/>
  <c r="G2832" i="16"/>
  <c r="F2832" i="16"/>
  <c r="S2833" i="16"/>
  <c r="A2833" i="16"/>
  <c r="A2834" i="16" l="1"/>
  <c r="S2834" i="16"/>
  <c r="G2833" i="16"/>
  <c r="F2833" i="16"/>
  <c r="D2833" i="16"/>
  <c r="S2835" i="16" l="1"/>
  <c r="A2835" i="16"/>
  <c r="F2834" i="16"/>
  <c r="D2834" i="16"/>
  <c r="G2834" i="16"/>
  <c r="S2836" i="16" l="1"/>
  <c r="A2836" i="16"/>
  <c r="G2835" i="16"/>
  <c r="F2835" i="16"/>
  <c r="D2835" i="16"/>
  <c r="F2836" i="16" l="1"/>
  <c r="G2836" i="16"/>
  <c r="D2836" i="16"/>
  <c r="S2837" i="16"/>
  <c r="A2837" i="16"/>
  <c r="S2838" i="16" l="1"/>
  <c r="A2838" i="16"/>
  <c r="D2837" i="16"/>
  <c r="F2837" i="16"/>
  <c r="G2837" i="16"/>
  <c r="F2838" i="16" l="1"/>
  <c r="G2838" i="16"/>
  <c r="D2838" i="16"/>
  <c r="A2839" i="16"/>
  <c r="S2839" i="16"/>
  <c r="D2839" i="16" l="1"/>
  <c r="F2839" i="16"/>
  <c r="G2839" i="16"/>
  <c r="A2840" i="16"/>
  <c r="S2840" i="16"/>
  <c r="S2841" i="16" l="1"/>
  <c r="A2841" i="16"/>
  <c r="G2840" i="16"/>
  <c r="F2840" i="16"/>
  <c r="D2840" i="16"/>
  <c r="F2841" i="16" l="1"/>
  <c r="G2841" i="16"/>
  <c r="D2841" i="16"/>
  <c r="A2842" i="16"/>
  <c r="S2842" i="16"/>
  <c r="G2842" i="16" l="1"/>
  <c r="F2842" i="16"/>
  <c r="D2842" i="16"/>
  <c r="A2843" i="16"/>
  <c r="S2843" i="16"/>
  <c r="S2844" i="16" l="1"/>
  <c r="A2844" i="16"/>
  <c r="D2843" i="16"/>
  <c r="G2843" i="16"/>
  <c r="F2843" i="16"/>
  <c r="D2844" i="16" l="1"/>
  <c r="G2844" i="16"/>
  <c r="F2844" i="16"/>
  <c r="A2845" i="16"/>
  <c r="S2845" i="16"/>
  <c r="G2845" i="16" l="1"/>
  <c r="F2845" i="16"/>
  <c r="D2845" i="16"/>
  <c r="S2846" i="16"/>
  <c r="A2846" i="16"/>
  <c r="S2847" i="16" l="1"/>
  <c r="A2847" i="16"/>
  <c r="G2846" i="16"/>
  <c r="F2846" i="16"/>
  <c r="D2846" i="16"/>
  <c r="S2848" i="16" l="1"/>
  <c r="A2848" i="16"/>
  <c r="D2847" i="16"/>
  <c r="G2847" i="16"/>
  <c r="F2847" i="16"/>
  <c r="G2848" i="16" l="1"/>
  <c r="F2848" i="16"/>
  <c r="D2848" i="16"/>
  <c r="S2849" i="16"/>
  <c r="A2849" i="16"/>
  <c r="G2849" i="16" l="1"/>
  <c r="F2849" i="16"/>
  <c r="D2849" i="16"/>
  <c r="S2850" i="16"/>
  <c r="A2850" i="16"/>
  <c r="F2850" i="16" l="1"/>
  <c r="D2850" i="16"/>
  <c r="G2850" i="16"/>
  <c r="S2851" i="16"/>
  <c r="A2851" i="16"/>
  <c r="F2851" i="16" l="1"/>
  <c r="D2851" i="16"/>
  <c r="G2851" i="16"/>
  <c r="S2852" i="16"/>
  <c r="A2852" i="16"/>
  <c r="G2852" i="16" l="1"/>
  <c r="F2852" i="16"/>
  <c r="D2852" i="16"/>
  <c r="A2853" i="16"/>
  <c r="S2853" i="16"/>
  <c r="A2854" i="16" l="1"/>
  <c r="S2854" i="16"/>
  <c r="D2853" i="16"/>
  <c r="F2853" i="16"/>
  <c r="G2853" i="16"/>
  <c r="G2854" i="16" l="1"/>
  <c r="D2854" i="16"/>
  <c r="F2854" i="16"/>
  <c r="S2855" i="16"/>
  <c r="A2855" i="16"/>
  <c r="S2856" i="16" l="1"/>
  <c r="A2856" i="16"/>
  <c r="G2855" i="16"/>
  <c r="F2855" i="16"/>
  <c r="D2855" i="16"/>
  <c r="F2856" i="16" l="1"/>
  <c r="D2856" i="16"/>
  <c r="G2856" i="16"/>
  <c r="A2857" i="16"/>
  <c r="S2857" i="16"/>
  <c r="A2858" i="16" l="1"/>
  <c r="S2858" i="16"/>
  <c r="D2857" i="16"/>
  <c r="G2857" i="16"/>
  <c r="F2857" i="16"/>
  <c r="S2859" i="16" l="1"/>
  <c r="A2859" i="16"/>
  <c r="F2858" i="16"/>
  <c r="D2858" i="16"/>
  <c r="G2858" i="16"/>
  <c r="F2859" i="16" l="1"/>
  <c r="D2859" i="16"/>
  <c r="G2859" i="16"/>
  <c r="A2860" i="16"/>
  <c r="S2860" i="16"/>
  <c r="S2861" i="16" l="1"/>
  <c r="A2861" i="16"/>
  <c r="D2860" i="16"/>
  <c r="F2860" i="16"/>
  <c r="G2860" i="16"/>
  <c r="F2861" i="16" l="1"/>
  <c r="D2861" i="16"/>
  <c r="G2861" i="16"/>
  <c r="S2862" i="16"/>
  <c r="A2862" i="16"/>
  <c r="S2863" i="16" l="1"/>
  <c r="A2863" i="16"/>
  <c r="G2862" i="16"/>
  <c r="F2862" i="16"/>
  <c r="D2862" i="16"/>
  <c r="F2863" i="16" l="1"/>
  <c r="D2863" i="16"/>
  <c r="G2863" i="16"/>
  <c r="S2864" i="16"/>
  <c r="A2864" i="16"/>
  <c r="F2864" i="16" l="1"/>
  <c r="G2864" i="16"/>
  <c r="D2864" i="16"/>
  <c r="S2865" i="16"/>
  <c r="A2865" i="16"/>
  <c r="D2865" i="16" l="1"/>
  <c r="G2865" i="16"/>
  <c r="F2865" i="16"/>
  <c r="S2866" i="16"/>
  <c r="A2866" i="16"/>
  <c r="F2866" i="16" l="1"/>
  <c r="D2866" i="16"/>
  <c r="G2866" i="16"/>
  <c r="S2867" i="16"/>
  <c r="A2867" i="16"/>
  <c r="S2868" i="16" l="1"/>
  <c r="A2868" i="16"/>
  <c r="G2867" i="16"/>
  <c r="F2867" i="16"/>
  <c r="D2867" i="16"/>
  <c r="F2868" i="16" l="1"/>
  <c r="D2868" i="16"/>
  <c r="G2868" i="16"/>
  <c r="S2869" i="16"/>
  <c r="A2869" i="16"/>
  <c r="G2869" i="16" l="1"/>
  <c r="D2869" i="16"/>
  <c r="F2869" i="16"/>
  <c r="S2870" i="16"/>
  <c r="A2870" i="16"/>
  <c r="A2871" i="16" l="1"/>
  <c r="S2871" i="16"/>
  <c r="G2870" i="16"/>
  <c r="F2870" i="16"/>
  <c r="D2870" i="16"/>
  <c r="S2872" i="16" l="1"/>
  <c r="A2872" i="16"/>
  <c r="D2871" i="16"/>
  <c r="G2871" i="16"/>
  <c r="F2871" i="16"/>
  <c r="D2872" i="16" l="1"/>
  <c r="G2872" i="16"/>
  <c r="F2872" i="16"/>
  <c r="S2873" i="16"/>
  <c r="A2873" i="16"/>
  <c r="D2873" i="16" l="1"/>
  <c r="G2873" i="16"/>
  <c r="F2873" i="16"/>
  <c r="S2874" i="16"/>
  <c r="A2874" i="16"/>
  <c r="G2874" i="16" l="1"/>
  <c r="F2874" i="16"/>
  <c r="D2874" i="16"/>
  <c r="S2875" i="16"/>
  <c r="A2875" i="16"/>
  <c r="A2876" i="16" l="1"/>
  <c r="S2876" i="16"/>
  <c r="D2875" i="16"/>
  <c r="G2875" i="16"/>
  <c r="F2875" i="16"/>
  <c r="S2877" i="16" l="1"/>
  <c r="A2877" i="16"/>
  <c r="F2876" i="16"/>
  <c r="G2876" i="16"/>
  <c r="D2876" i="16"/>
  <c r="D2877" i="16" l="1"/>
  <c r="F2877" i="16"/>
  <c r="G2877" i="16"/>
  <c r="A2878" i="16"/>
  <c r="S2878" i="16"/>
  <c r="S2879" i="16" l="1"/>
  <c r="A2879" i="16"/>
  <c r="D2878" i="16"/>
  <c r="F2878" i="16"/>
  <c r="G2878" i="16"/>
  <c r="F2879" i="16" l="1"/>
  <c r="G2879" i="16"/>
  <c r="D2879" i="16"/>
  <c r="A2880" i="16"/>
  <c r="S2880" i="16"/>
  <c r="D2880" i="16" l="1"/>
  <c r="F2880" i="16"/>
  <c r="G2880" i="16"/>
  <c r="S2881" i="16"/>
  <c r="A2881" i="16"/>
  <c r="S2882" i="16" l="1"/>
  <c r="A2882" i="16"/>
  <c r="D2881" i="16"/>
  <c r="G2881" i="16"/>
  <c r="F2881" i="16"/>
  <c r="D2882" i="16" l="1"/>
  <c r="F2882" i="16"/>
  <c r="G2882" i="16"/>
  <c r="A2883" i="16"/>
  <c r="S2883" i="16"/>
  <c r="D2883" i="16" l="1"/>
  <c r="G2883" i="16"/>
  <c r="F2883" i="16"/>
  <c r="A2884" i="16"/>
  <c r="S2884" i="16"/>
  <c r="F2884" i="16" l="1"/>
  <c r="D2884" i="16"/>
  <c r="G2884" i="16"/>
  <c r="S2885" i="16"/>
  <c r="A2885" i="16"/>
  <c r="F2885" i="16" l="1"/>
  <c r="G2885" i="16"/>
  <c r="D2885" i="16"/>
  <c r="A2886" i="16"/>
  <c r="S2886" i="16"/>
  <c r="F2886" i="16" l="1"/>
  <c r="G2886" i="16"/>
  <c r="D2886" i="16"/>
  <c r="S2887" i="16"/>
  <c r="A2887" i="16"/>
  <c r="G2887" i="16" l="1"/>
  <c r="D2887" i="16"/>
  <c r="F2887" i="16"/>
  <c r="S2888" i="16"/>
  <c r="A2888" i="16"/>
  <c r="G2888" i="16" l="1"/>
  <c r="D2888" i="16"/>
  <c r="F2888" i="16"/>
  <c r="S2889" i="16"/>
  <c r="A2889" i="16"/>
  <c r="F2889" i="16" l="1"/>
  <c r="D2889" i="16"/>
  <c r="G2889" i="16"/>
  <c r="A2890" i="16"/>
  <c r="S2890" i="16"/>
  <c r="A2891" i="16" l="1"/>
  <c r="S2891" i="16"/>
  <c r="D2890" i="16"/>
  <c r="G2890" i="16"/>
  <c r="F2890" i="16"/>
  <c r="A2892" i="16" l="1"/>
  <c r="S2892" i="16"/>
  <c r="D2891" i="16"/>
  <c r="G2891" i="16"/>
  <c r="F2891" i="16"/>
  <c r="G2892" i="16" l="1"/>
  <c r="D2892" i="16"/>
  <c r="F2892" i="16"/>
  <c r="S2893" i="16"/>
  <c r="A2893" i="16"/>
  <c r="D2893" i="16" l="1"/>
  <c r="G2893" i="16"/>
  <c r="F2893" i="16"/>
  <c r="S2894" i="16"/>
  <c r="A2894" i="16"/>
  <c r="A2895" i="16" l="1"/>
  <c r="S2895" i="16"/>
  <c r="F2894" i="16"/>
  <c r="D2894" i="16"/>
  <c r="G2894" i="16"/>
  <c r="G2895" i="16" l="1"/>
  <c r="F2895" i="16"/>
  <c r="D2895" i="16"/>
  <c r="S2896" i="16"/>
  <c r="A2896" i="16"/>
  <c r="S2897" i="16" l="1"/>
  <c r="A2897" i="16"/>
  <c r="D2896" i="16"/>
  <c r="G2896" i="16"/>
  <c r="F2896" i="16"/>
  <c r="D2897" i="16" l="1"/>
  <c r="G2897" i="16"/>
  <c r="F2897" i="16"/>
  <c r="S2898" i="16"/>
  <c r="A2898" i="16"/>
  <c r="S2899" i="16" l="1"/>
  <c r="A2899" i="16"/>
  <c r="F2898" i="16"/>
  <c r="D2898" i="16"/>
  <c r="G2898" i="16"/>
  <c r="D2899" i="16" l="1"/>
  <c r="G2899" i="16"/>
  <c r="F2899" i="16"/>
  <c r="A2900" i="16"/>
  <c r="S2900" i="16"/>
  <c r="S2901" i="16" l="1"/>
  <c r="A2901" i="16"/>
  <c r="D2900" i="16"/>
  <c r="F2900" i="16"/>
  <c r="G2900" i="16"/>
  <c r="F2901" i="16" l="1"/>
  <c r="D2901" i="16"/>
  <c r="G2901" i="16"/>
  <c r="S2902" i="16"/>
  <c r="A2902" i="16"/>
  <c r="A2903" i="16" l="1"/>
  <c r="S2903" i="16"/>
  <c r="G2902" i="16"/>
  <c r="F2902" i="16"/>
  <c r="D2902" i="16"/>
  <c r="S2904" i="16" l="1"/>
  <c r="A2904" i="16"/>
  <c r="D2903" i="16"/>
  <c r="G2903" i="16"/>
  <c r="F2903" i="16"/>
  <c r="A2905" i="16" l="1"/>
  <c r="S2905" i="16"/>
  <c r="D2904" i="16"/>
  <c r="G2904" i="16"/>
  <c r="F2904" i="16"/>
  <c r="S2906" i="16" l="1"/>
  <c r="A2906" i="16"/>
  <c r="G2905" i="16"/>
  <c r="D2905" i="16"/>
  <c r="F2905" i="16"/>
  <c r="G2906" i="16" l="1"/>
  <c r="D2906" i="16"/>
  <c r="F2906" i="16"/>
  <c r="A2907" i="16"/>
  <c r="S2907" i="16"/>
  <c r="D2907" i="16" l="1"/>
  <c r="G2907" i="16"/>
  <c r="F2907" i="16"/>
  <c r="S2908" i="16"/>
  <c r="A2908" i="16"/>
  <c r="F2908" i="16" l="1"/>
  <c r="G2908" i="16"/>
  <c r="D2908" i="16"/>
  <c r="A2909" i="16"/>
  <c r="S2909" i="16"/>
  <c r="G2909" i="16" l="1"/>
  <c r="D2909" i="16"/>
  <c r="F2909" i="16"/>
  <c r="S2910" i="16"/>
  <c r="A2910" i="16"/>
  <c r="F2910" i="16" l="1"/>
  <c r="G2910" i="16"/>
  <c r="D2910" i="16"/>
  <c r="S2911" i="16"/>
  <c r="A2911" i="16"/>
  <c r="S2912" i="16" l="1"/>
  <c r="A2912" i="16"/>
  <c r="G2911" i="16"/>
  <c r="F2911" i="16"/>
  <c r="D2911" i="16"/>
  <c r="F2912" i="16" l="1"/>
  <c r="D2912" i="16"/>
  <c r="G2912" i="16"/>
  <c r="S2913" i="16"/>
  <c r="A2913" i="16"/>
  <c r="A2914" i="16" l="1"/>
  <c r="S2914" i="16"/>
  <c r="D2913" i="16"/>
  <c r="G2913" i="16"/>
  <c r="F2913" i="16"/>
  <c r="D2914" i="16" l="1"/>
  <c r="F2914" i="16"/>
  <c r="G2914" i="16"/>
  <c r="S2915" i="16"/>
  <c r="A2915" i="16"/>
  <c r="S2916" i="16" l="1"/>
  <c r="A2916" i="16"/>
  <c r="G2915" i="16"/>
  <c r="F2915" i="16"/>
  <c r="D2915" i="16"/>
  <c r="F2916" i="16" l="1"/>
  <c r="D2916" i="16"/>
  <c r="G2916" i="16"/>
  <c r="S2917" i="16"/>
  <c r="A2917" i="16"/>
  <c r="S2918" i="16" l="1"/>
  <c r="A2918" i="16"/>
  <c r="F2917" i="16"/>
  <c r="D2917" i="16"/>
  <c r="G2917" i="16"/>
  <c r="D2918" i="16" l="1"/>
  <c r="G2918" i="16"/>
  <c r="F2918" i="16"/>
  <c r="S2919" i="16"/>
  <c r="A2919" i="16"/>
  <c r="G2919" i="16" l="1"/>
  <c r="D2919" i="16"/>
  <c r="F2919" i="16"/>
  <c r="A2920" i="16"/>
  <c r="S2920" i="16"/>
  <c r="G2920" i="16" l="1"/>
  <c r="F2920" i="16"/>
  <c r="D2920" i="16"/>
  <c r="S2921" i="16"/>
  <c r="A2921" i="16"/>
  <c r="A2922" i="16" l="1"/>
  <c r="S2922" i="16"/>
  <c r="F2921" i="16"/>
  <c r="D2921" i="16"/>
  <c r="G2921" i="16"/>
  <c r="G2922" i="16" l="1"/>
  <c r="F2922" i="16"/>
  <c r="D2922" i="16"/>
  <c r="S2923" i="16"/>
  <c r="A2923" i="16"/>
  <c r="S2924" i="16" l="1"/>
  <c r="A2924" i="16"/>
  <c r="G2923" i="16"/>
  <c r="F2923" i="16"/>
  <c r="D2923" i="16"/>
  <c r="F2924" i="16" l="1"/>
  <c r="G2924" i="16"/>
  <c r="D2924" i="16"/>
  <c r="S2925" i="16"/>
  <c r="A2925" i="16"/>
  <c r="G2925" i="16" l="1"/>
  <c r="F2925" i="16"/>
  <c r="D2925" i="16"/>
  <c r="A2926" i="16"/>
  <c r="S2926" i="16"/>
  <c r="D2926" i="16" l="1"/>
  <c r="F2926" i="16"/>
  <c r="G2926" i="16"/>
  <c r="S2927" i="16"/>
  <c r="A2927" i="16"/>
  <c r="S2928" i="16" l="1"/>
  <c r="A2928" i="16"/>
  <c r="D2927" i="16"/>
  <c r="G2927" i="16"/>
  <c r="F2927" i="16"/>
  <c r="G2928" i="16" l="1"/>
  <c r="D2928" i="16"/>
  <c r="F2928" i="16"/>
  <c r="A2929" i="16"/>
  <c r="S2929" i="16"/>
  <c r="S2930" i="16" l="1"/>
  <c r="A2930" i="16"/>
  <c r="F2929" i="16"/>
  <c r="D2929" i="16"/>
  <c r="G2929" i="16"/>
  <c r="G2930" i="16" l="1"/>
  <c r="F2930" i="16"/>
  <c r="D2930" i="16"/>
  <c r="S2931" i="16"/>
  <c r="A2931" i="16"/>
  <c r="A2932" i="16" l="1"/>
  <c r="S2932" i="16"/>
  <c r="D2931" i="16"/>
  <c r="F2931" i="16"/>
  <c r="G2931" i="16"/>
  <c r="D2932" i="16" l="1"/>
  <c r="G2932" i="16"/>
  <c r="F2932" i="16"/>
  <c r="S2933" i="16"/>
  <c r="A2933" i="16"/>
  <c r="F2933" i="16" l="1"/>
  <c r="D2933" i="16"/>
  <c r="G2933" i="16"/>
  <c r="S2934" i="16"/>
  <c r="A2934" i="16"/>
  <c r="D2934" i="16" l="1"/>
  <c r="G2934" i="16"/>
  <c r="F2934" i="16"/>
  <c r="A2935" i="16"/>
  <c r="S2935" i="16"/>
  <c r="G2935" i="16" l="1"/>
  <c r="F2935" i="16"/>
  <c r="D2935" i="16"/>
  <c r="S2936" i="16"/>
  <c r="A2936" i="16"/>
  <c r="S2937" i="16" l="1"/>
  <c r="A2937" i="16"/>
  <c r="G2936" i="16"/>
  <c r="F2936" i="16"/>
  <c r="D2936" i="16"/>
  <c r="F2937" i="16" l="1"/>
  <c r="D2937" i="16"/>
  <c r="G2937" i="16"/>
  <c r="S2938" i="16"/>
  <c r="A2938" i="16"/>
  <c r="D2938" i="16" l="1"/>
  <c r="G2938" i="16"/>
  <c r="F2938" i="16"/>
  <c r="S2939" i="16"/>
  <c r="A2939" i="16"/>
  <c r="D2939" i="16" l="1"/>
  <c r="G2939" i="16"/>
  <c r="F2939" i="16"/>
  <c r="A2940" i="16"/>
  <c r="S2940" i="16"/>
  <c r="D2940" i="16" l="1"/>
  <c r="G2940" i="16"/>
  <c r="F2940" i="16"/>
  <c r="S2941" i="16"/>
  <c r="A2941" i="16"/>
  <c r="D2941" i="16" l="1"/>
  <c r="G2941" i="16"/>
  <c r="F2941" i="16"/>
  <c r="A2942" i="16"/>
  <c r="S2942" i="16"/>
  <c r="G2942" i="16" l="1"/>
  <c r="D2942" i="16"/>
  <c r="F2942" i="16"/>
  <c r="S2943" i="16"/>
  <c r="A2943" i="16"/>
  <c r="G2943" i="16" l="1"/>
  <c r="F2943" i="16"/>
  <c r="D2943" i="16"/>
  <c r="A2944" i="16"/>
  <c r="S2944" i="16"/>
  <c r="D2944" i="16" l="1"/>
  <c r="F2944" i="16"/>
  <c r="G2944" i="16"/>
  <c r="S2945" i="16"/>
  <c r="A2945" i="16"/>
  <c r="F2945" i="16" l="1"/>
  <c r="D2945" i="16"/>
  <c r="G2945" i="16"/>
  <c r="S2946" i="16"/>
  <c r="A2946" i="16"/>
  <c r="S2947" i="16" l="1"/>
  <c r="A2947" i="16"/>
  <c r="F2946" i="16"/>
  <c r="G2946" i="16"/>
  <c r="D2946" i="16"/>
  <c r="D2947" i="16" l="1"/>
  <c r="G2947" i="16"/>
  <c r="F2947" i="16"/>
  <c r="S2948" i="16"/>
  <c r="A2948" i="16"/>
  <c r="S2949" i="16" l="1"/>
  <c r="A2949" i="16"/>
  <c r="D2948" i="16"/>
  <c r="F2948" i="16"/>
  <c r="G2948" i="16"/>
  <c r="D2949" i="16" l="1"/>
  <c r="G2949" i="16"/>
  <c r="F2949" i="16"/>
  <c r="S2950" i="16"/>
  <c r="A2950" i="16"/>
  <c r="G2950" i="16" l="1"/>
  <c r="F2950" i="16"/>
  <c r="D2950" i="16"/>
  <c r="S2951" i="16"/>
  <c r="A2951" i="16"/>
  <c r="S2952" i="16" l="1"/>
  <c r="A2952" i="16"/>
  <c r="G2951" i="16"/>
  <c r="F2951" i="16"/>
  <c r="D2951" i="16"/>
  <c r="D2952" i="16" l="1"/>
  <c r="G2952" i="16"/>
  <c r="F2952" i="16"/>
  <c r="A2953" i="16"/>
  <c r="S2953" i="16"/>
  <c r="F2953" i="16" l="1"/>
  <c r="G2953" i="16"/>
  <c r="D2953" i="16"/>
  <c r="S2954" i="16"/>
  <c r="A2954" i="16"/>
  <c r="G2954" i="16" l="1"/>
  <c r="F2954" i="16"/>
  <c r="D2954" i="16"/>
  <c r="S2955" i="16"/>
  <c r="A2955" i="16"/>
  <c r="G2955" i="16" l="1"/>
  <c r="F2955" i="16"/>
  <c r="D2955" i="16"/>
  <c r="A2956" i="16"/>
  <c r="S2956" i="16"/>
  <c r="S2957" i="16" l="1"/>
  <c r="A2957" i="16"/>
  <c r="F2956" i="16"/>
  <c r="G2956" i="16"/>
  <c r="D2956" i="16"/>
  <c r="F2957" i="16" l="1"/>
  <c r="G2957" i="16"/>
  <c r="D2957" i="16"/>
  <c r="S2958" i="16"/>
  <c r="A2958" i="16"/>
  <c r="F2958" i="16" l="1"/>
  <c r="D2958" i="16"/>
  <c r="G2958" i="16"/>
  <c r="A2959" i="16"/>
  <c r="S2959" i="16"/>
  <c r="A2960" i="16" l="1"/>
  <c r="S2960" i="16"/>
  <c r="D2959" i="16"/>
  <c r="G2959" i="16"/>
  <c r="F2959" i="16"/>
  <c r="S2961" i="16" l="1"/>
  <c r="A2961" i="16"/>
  <c r="F2960" i="16"/>
  <c r="D2960" i="16"/>
  <c r="G2960" i="16"/>
  <c r="S2962" i="16" l="1"/>
  <c r="A2962" i="16"/>
  <c r="D2961" i="16"/>
  <c r="G2961" i="16"/>
  <c r="F2961" i="16"/>
  <c r="G2962" i="16" l="1"/>
  <c r="D2962" i="16"/>
  <c r="F2962" i="16"/>
  <c r="S2963" i="16"/>
  <c r="A2963" i="16"/>
  <c r="G2963" i="16" l="1"/>
  <c r="F2963" i="16"/>
  <c r="D2963" i="16"/>
  <c r="S2964" i="16"/>
  <c r="A2964" i="16"/>
  <c r="S2965" i="16" l="1"/>
  <c r="A2965" i="16"/>
  <c r="D2964" i="16"/>
  <c r="F2964" i="16"/>
  <c r="G2964" i="16"/>
  <c r="G2965" i="16" l="1"/>
  <c r="F2965" i="16"/>
  <c r="D2965" i="16"/>
  <c r="A2966" i="16"/>
  <c r="S2966" i="16"/>
  <c r="D2966" i="16" l="1"/>
  <c r="G2966" i="16"/>
  <c r="F2966" i="16"/>
  <c r="S2967" i="16"/>
  <c r="A2967" i="16"/>
  <c r="F2967" i="16" l="1"/>
  <c r="G2967" i="16"/>
  <c r="D2967" i="16"/>
  <c r="S2968" i="16"/>
  <c r="A2968" i="16"/>
  <c r="D2968" i="16" l="1"/>
  <c r="F2968" i="16"/>
  <c r="G2968" i="16"/>
  <c r="S2969" i="16"/>
  <c r="A2969" i="16"/>
  <c r="S2970" i="16" l="1"/>
  <c r="A2970" i="16"/>
  <c r="D2969" i="16"/>
  <c r="G2969" i="16"/>
  <c r="F2969" i="16"/>
  <c r="D2970" i="16" l="1"/>
  <c r="G2970" i="16"/>
  <c r="F2970" i="16"/>
  <c r="S2971" i="16"/>
  <c r="A2971" i="16"/>
  <c r="D2971" i="16" l="1"/>
  <c r="G2971" i="16"/>
  <c r="F2971" i="16"/>
  <c r="S2972" i="16"/>
  <c r="A2972" i="16"/>
  <c r="G2972" i="16" l="1"/>
  <c r="F2972" i="16"/>
  <c r="D2972" i="16"/>
  <c r="S2973" i="16"/>
  <c r="A2973" i="16"/>
  <c r="S2974" i="16" l="1"/>
  <c r="A2974" i="16"/>
  <c r="D2973" i="16"/>
  <c r="G2973" i="16"/>
  <c r="F2973" i="16"/>
  <c r="G2974" i="16" l="1"/>
  <c r="F2974" i="16"/>
  <c r="D2974" i="16"/>
  <c r="S2975" i="16"/>
  <c r="A2975" i="16"/>
  <c r="G2975" i="16" l="1"/>
  <c r="D2975" i="16"/>
  <c r="F2975" i="16"/>
  <c r="A2976" i="16"/>
  <c r="S2976" i="16"/>
  <c r="S2977" i="16" l="1"/>
  <c r="A2977" i="16"/>
  <c r="D2976" i="16"/>
  <c r="F2976" i="16"/>
  <c r="G2976" i="16"/>
  <c r="F2977" i="16" l="1"/>
  <c r="G2977" i="16"/>
  <c r="D2977" i="16"/>
  <c r="S2978" i="16"/>
  <c r="A2978" i="16"/>
  <c r="D2978" i="16" l="1"/>
  <c r="G2978" i="16"/>
  <c r="F2978" i="16"/>
  <c r="S2979" i="16"/>
  <c r="A2979" i="16"/>
  <c r="F2979" i="16" l="1"/>
  <c r="D2979" i="16"/>
  <c r="G2979" i="16"/>
  <c r="S2980" i="16"/>
  <c r="A2980" i="16"/>
  <c r="S2981" i="16" l="1"/>
  <c r="A2981" i="16"/>
  <c r="F2980" i="16"/>
  <c r="D2980" i="16"/>
  <c r="G2980" i="16"/>
  <c r="D2981" i="16" l="1"/>
  <c r="F2981" i="16"/>
  <c r="G2981" i="16"/>
  <c r="S2982" i="16"/>
  <c r="A2982" i="16"/>
  <c r="S2983" i="16" l="1"/>
  <c r="A2983" i="16"/>
  <c r="G2982" i="16"/>
  <c r="F2982" i="16"/>
  <c r="D2982" i="16"/>
  <c r="F2983" i="16" l="1"/>
  <c r="D2983" i="16"/>
  <c r="G2983" i="16"/>
  <c r="S2984" i="16"/>
  <c r="A2984" i="16"/>
  <c r="D2984" i="16" l="1"/>
  <c r="G2984" i="16"/>
  <c r="F2984" i="16"/>
  <c r="S2985" i="16"/>
  <c r="A2985" i="16"/>
  <c r="F2985" i="16" l="1"/>
  <c r="D2985" i="16"/>
  <c r="G2985" i="16"/>
  <c r="S2986" i="16"/>
  <c r="A2986" i="16"/>
  <c r="F2986" i="16" l="1"/>
  <c r="D2986" i="16"/>
  <c r="G2986" i="16"/>
  <c r="A2987" i="16"/>
  <c r="S2987" i="16"/>
  <c r="D2987" i="16" l="1"/>
  <c r="G2987" i="16"/>
  <c r="F2987" i="16"/>
  <c r="S2988" i="16"/>
  <c r="A2988" i="16"/>
  <c r="D2988" i="16" l="1"/>
  <c r="F2988" i="16"/>
  <c r="G2988" i="16"/>
  <c r="A2989" i="16"/>
  <c r="S2989" i="16"/>
  <c r="F2989" i="16" l="1"/>
  <c r="D2989" i="16"/>
  <c r="G2989" i="16"/>
  <c r="S2990" i="16"/>
  <c r="A2990" i="16"/>
  <c r="S2991" i="16" l="1"/>
  <c r="A2991" i="16"/>
  <c r="G2990" i="16"/>
  <c r="F2990" i="16"/>
  <c r="D2990" i="16"/>
  <c r="D2991" i="16" l="1"/>
  <c r="G2991" i="16"/>
  <c r="F2991" i="16"/>
  <c r="S2992" i="16"/>
  <c r="A2992" i="16"/>
  <c r="G2992" i="16" l="1"/>
  <c r="F2992" i="16"/>
  <c r="D2992" i="16"/>
  <c r="S2993" i="16"/>
  <c r="A2993" i="16"/>
  <c r="F2993" i="16" l="1"/>
  <c r="D2993" i="16"/>
  <c r="G2993" i="16"/>
  <c r="S2994" i="16"/>
  <c r="A2994" i="16"/>
  <c r="D2994" i="16" l="1"/>
  <c r="G2994" i="16"/>
  <c r="F2994" i="16"/>
  <c r="S2995" i="16"/>
  <c r="A2995" i="16"/>
  <c r="D2995" i="16" l="1"/>
  <c r="F2995" i="16"/>
  <c r="G2995" i="16"/>
  <c r="S2996" i="16"/>
  <c r="A2996" i="16"/>
  <c r="F2996" i="16" l="1"/>
  <c r="G2996" i="16"/>
  <c r="D2996" i="16"/>
  <c r="S2997" i="16"/>
  <c r="A2997" i="16"/>
  <c r="F2997" i="16" l="1"/>
  <c r="D2997" i="16"/>
  <c r="G2997" i="16"/>
  <c r="S2998" i="16"/>
  <c r="A2998" i="16"/>
  <c r="G2998" i="16" l="1"/>
  <c r="F2998" i="16"/>
  <c r="D2998" i="16"/>
  <c r="A2999" i="16"/>
  <c r="S2999" i="16"/>
  <c r="S3000" i="16" l="1"/>
  <c r="A3000" i="16"/>
  <c r="D2999" i="16"/>
  <c r="F2999" i="16"/>
  <c r="G2999" i="16"/>
  <c r="F3000" i="16" l="1"/>
  <c r="D3000" i="16"/>
  <c r="G3000" i="16"/>
  <c r="S3001" i="16"/>
  <c r="A3001" i="16"/>
  <c r="F3001" i="16" l="1"/>
  <c r="D3001" i="16"/>
  <c r="G3001" i="16"/>
  <c r="S3002" i="16"/>
  <c r="A3002" i="16"/>
  <c r="S3003" i="16" l="1"/>
  <c r="A3003" i="16"/>
  <c r="D3002" i="16"/>
  <c r="F3002" i="16"/>
  <c r="G3002" i="16"/>
  <c r="G3003" i="16" l="1"/>
  <c r="D3003" i="16"/>
  <c r="F3003" i="16"/>
  <c r="S3004" i="16"/>
  <c r="A3004" i="16"/>
  <c r="D3004" i="16" l="1"/>
  <c r="G3004" i="16"/>
  <c r="F3004" i="16"/>
  <c r="S3005" i="16"/>
  <c r="A3005" i="16"/>
  <c r="F3005" i="16" l="1"/>
  <c r="G3005" i="16"/>
  <c r="D3005" i="16"/>
  <c r="S3006" i="16"/>
  <c r="A3006" i="16"/>
  <c r="A3007" i="16" l="1"/>
  <c r="S3007" i="16"/>
  <c r="G3006" i="16"/>
  <c r="D3006" i="16"/>
  <c r="F3006" i="16"/>
  <c r="F3007" i="16" l="1"/>
  <c r="D3007" i="16"/>
  <c r="G3007" i="16"/>
  <c r="S3008" i="16"/>
  <c r="A3008" i="16"/>
  <c r="D3008" i="16" l="1"/>
  <c r="F3008" i="16"/>
  <c r="G3008" i="16"/>
  <c r="S3009" i="16"/>
  <c r="A3009" i="16"/>
  <c r="D3009" i="16" l="1"/>
  <c r="F3009" i="16"/>
  <c r="G3009" i="16"/>
  <c r="S3010" i="16"/>
  <c r="A3010" i="16"/>
  <c r="F3010" i="16" l="1"/>
  <c r="G3010" i="16"/>
  <c r="D3010" i="16"/>
  <c r="A3011" i="16"/>
  <c r="S3011" i="16"/>
  <c r="D3011" i="16" l="1"/>
  <c r="F3011" i="16"/>
  <c r="G3011" i="16"/>
  <c r="S3012" i="16"/>
  <c r="A3012" i="16"/>
  <c r="A3013" i="16" l="1"/>
  <c r="S3013" i="16"/>
  <c r="D3012" i="16"/>
  <c r="G3012" i="16"/>
  <c r="F3012" i="16"/>
  <c r="S3014" i="16" l="1"/>
  <c r="A3014" i="16"/>
  <c r="G3013" i="16"/>
  <c r="D3013" i="16"/>
  <c r="F3013" i="16"/>
  <c r="G3014" i="16" l="1"/>
  <c r="F3014" i="16"/>
  <c r="D3014" i="16"/>
  <c r="S3015" i="16"/>
  <c r="A3015" i="16"/>
  <c r="D3015" i="16" l="1"/>
  <c r="G3015" i="16"/>
  <c r="F3015" i="16"/>
  <c r="S3016" i="16"/>
  <c r="A3016" i="16"/>
  <c r="D3016" i="16" l="1"/>
  <c r="G3016" i="16"/>
  <c r="F3016" i="16"/>
  <c r="S3017" i="16"/>
  <c r="A3017" i="16"/>
  <c r="D3017" i="16" l="1"/>
  <c r="G3017" i="16"/>
  <c r="F3017" i="16"/>
  <c r="S3018" i="16"/>
  <c r="A3018" i="16"/>
  <c r="F3018" i="16" l="1"/>
  <c r="D3018" i="16"/>
  <c r="G3018" i="16"/>
  <c r="A3019" i="16"/>
  <c r="S3019" i="16"/>
  <c r="S3020" i="16" l="1"/>
  <c r="A3020" i="16"/>
  <c r="F3019" i="16"/>
  <c r="D3019" i="16"/>
  <c r="G3019" i="16"/>
  <c r="F3020" i="16" l="1"/>
  <c r="D3020" i="16"/>
  <c r="G3020" i="16"/>
  <c r="S3021" i="16"/>
  <c r="A3021" i="16"/>
  <c r="S3022" i="16" l="1"/>
  <c r="A3022" i="16"/>
  <c r="D3021" i="16"/>
  <c r="F3021" i="16"/>
  <c r="G3021" i="16"/>
  <c r="G3022" i="16" l="1"/>
  <c r="F3022" i="16"/>
  <c r="D3022" i="16"/>
  <c r="S3023" i="16"/>
  <c r="A3023" i="16"/>
  <c r="S3024" i="16" l="1"/>
  <c r="A3024" i="16"/>
  <c r="F3023" i="16"/>
  <c r="D3023" i="16"/>
  <c r="G3023" i="16"/>
  <c r="G3024" i="16" l="1"/>
  <c r="F3024" i="16"/>
  <c r="D3024" i="16"/>
  <c r="S3025" i="16"/>
  <c r="A3025" i="16"/>
  <c r="S3026" i="16" l="1"/>
  <c r="A3026" i="16"/>
  <c r="D3025" i="16"/>
  <c r="G3025" i="16"/>
  <c r="F3025" i="16"/>
  <c r="G3026" i="16" l="1"/>
  <c r="D3026" i="16"/>
  <c r="F3026" i="16"/>
  <c r="S3027" i="16"/>
  <c r="A3027" i="16"/>
  <c r="F3027" i="16" l="1"/>
  <c r="D3027" i="16"/>
  <c r="G3027" i="16"/>
  <c r="S3028" i="16"/>
  <c r="A3028" i="16"/>
  <c r="G3028" i="16" l="1"/>
  <c r="D3028" i="16"/>
  <c r="F3028" i="16"/>
  <c r="S3029" i="16"/>
  <c r="A3029" i="16"/>
  <c r="A3030" i="16" l="1"/>
  <c r="S3030" i="16"/>
  <c r="G3029" i="16"/>
  <c r="F3029" i="16"/>
  <c r="D3029" i="16"/>
  <c r="F3030" i="16" l="1"/>
  <c r="G3030" i="16"/>
  <c r="D3030" i="16"/>
  <c r="S3031" i="16"/>
  <c r="A3031" i="16"/>
  <c r="S3032" i="16" l="1"/>
  <c r="A3032" i="16"/>
  <c r="G3031" i="16"/>
  <c r="F3031" i="16"/>
  <c r="D3031" i="16"/>
  <c r="G3032" i="16" l="1"/>
  <c r="F3032" i="16"/>
  <c r="D3032" i="16"/>
  <c r="S3033" i="16"/>
  <c r="A3033" i="16"/>
  <c r="G3033" i="16" l="1"/>
  <c r="F3033" i="16"/>
  <c r="D3033" i="16"/>
  <c r="A3034" i="16"/>
  <c r="S3034" i="16"/>
  <c r="G3034" i="16" l="1"/>
  <c r="F3034" i="16"/>
  <c r="D3034" i="16"/>
  <c r="A3035" i="16"/>
  <c r="S3035" i="16"/>
  <c r="S3036" i="16" l="1"/>
  <c r="A3036" i="16"/>
  <c r="F3035" i="16"/>
  <c r="G3035" i="16"/>
  <c r="D3035" i="16"/>
  <c r="G3036" i="16" l="1"/>
  <c r="D3036" i="16"/>
  <c r="F3036" i="16"/>
  <c r="S3037" i="16"/>
  <c r="A3037" i="16"/>
  <c r="D3037" i="16" l="1"/>
  <c r="G3037" i="16"/>
  <c r="F3037" i="16"/>
  <c r="S3038" i="16"/>
  <c r="A3038" i="16"/>
  <c r="A3039" i="16" l="1"/>
  <c r="S3039" i="16"/>
  <c r="F3038" i="16"/>
  <c r="D3038" i="16"/>
  <c r="G3038" i="16"/>
  <c r="A3040" i="16" l="1"/>
  <c r="S3040" i="16"/>
  <c r="D3039" i="16"/>
  <c r="F3039" i="16"/>
  <c r="G3039" i="16"/>
  <c r="S3041" i="16" l="1"/>
  <c r="A3041" i="16"/>
  <c r="F3040" i="16"/>
  <c r="D3040" i="16"/>
  <c r="G3040" i="16"/>
  <c r="D3041" i="16" l="1"/>
  <c r="F3041" i="16"/>
  <c r="G3041" i="16"/>
  <c r="S3042" i="16"/>
  <c r="A3042" i="16"/>
  <c r="F3042" i="16" l="1"/>
  <c r="G3042" i="16"/>
  <c r="D3042" i="16"/>
  <c r="A3043" i="16"/>
  <c r="S3043" i="16"/>
  <c r="F3043" i="16" l="1"/>
  <c r="D3043" i="16"/>
  <c r="G3043" i="16"/>
  <c r="S3044" i="16"/>
  <c r="A3044" i="16"/>
  <c r="S3045" i="16" l="1"/>
  <c r="A3045" i="16"/>
  <c r="D3044" i="16"/>
  <c r="F3044" i="16"/>
  <c r="G3044" i="16"/>
  <c r="D3045" i="16" l="1"/>
  <c r="G3045" i="16"/>
  <c r="F3045" i="16"/>
  <c r="S3046" i="16"/>
  <c r="A3046" i="16"/>
  <c r="G3046" i="16" l="1"/>
  <c r="D3046" i="16"/>
  <c r="F3046" i="16"/>
  <c r="S3047" i="16"/>
  <c r="A3047" i="16"/>
  <c r="D3047" i="16" l="1"/>
  <c r="G3047" i="16"/>
  <c r="F3047" i="16"/>
  <c r="A3048" i="16"/>
  <c r="S3048" i="16"/>
  <c r="D3048" i="16" l="1"/>
  <c r="G3048" i="16"/>
  <c r="F3048" i="16"/>
  <c r="S3049" i="16"/>
  <c r="A3049" i="16"/>
  <c r="S3050" i="16" l="1"/>
  <c r="A3050" i="16"/>
  <c r="G3049" i="16"/>
  <c r="F3049" i="16"/>
  <c r="D3049" i="16"/>
  <c r="G3050" i="16" l="1"/>
  <c r="F3050" i="16"/>
  <c r="D3050" i="16"/>
  <c r="S3051" i="16"/>
  <c r="A3051" i="16"/>
  <c r="S3052" i="16" l="1"/>
  <c r="A3052" i="16"/>
  <c r="F3051" i="16"/>
  <c r="G3051" i="16"/>
  <c r="D3051" i="16"/>
  <c r="G3052" i="16" l="1"/>
  <c r="F3052" i="16"/>
  <c r="D3052" i="16"/>
  <c r="S3053" i="16"/>
  <c r="A3053" i="16"/>
  <c r="S3054" i="16" l="1"/>
  <c r="A3054" i="16"/>
  <c r="F3053" i="16"/>
  <c r="G3053" i="16"/>
  <c r="D3053" i="16"/>
  <c r="G3054" i="16" l="1"/>
  <c r="F3054" i="16"/>
  <c r="D3054" i="16"/>
  <c r="S3055" i="16"/>
  <c r="A3055" i="16"/>
  <c r="S3056" i="16" l="1"/>
  <c r="A3056" i="16"/>
  <c r="F3055" i="16"/>
  <c r="D3055" i="16"/>
  <c r="G3055" i="16"/>
  <c r="F3056" i="16" l="1"/>
  <c r="D3056" i="16"/>
  <c r="G3056" i="16"/>
  <c r="S3057" i="16"/>
  <c r="A3057" i="16"/>
  <c r="F3057" i="16" l="1"/>
  <c r="G3057" i="16"/>
  <c r="D3057" i="16"/>
  <c r="S3058" i="16"/>
  <c r="A3058" i="16"/>
  <c r="S3059" i="16" l="1"/>
  <c r="A3059" i="16"/>
  <c r="G3058" i="16"/>
  <c r="D3058" i="16"/>
  <c r="F3058" i="16"/>
  <c r="G3059" i="16" l="1"/>
  <c r="D3059" i="16"/>
  <c r="F3059" i="16"/>
  <c r="A3060" i="16"/>
  <c r="S3060" i="16"/>
  <c r="D3060" i="16" l="1"/>
  <c r="F3060" i="16"/>
  <c r="G3060" i="16"/>
  <c r="S3061" i="16"/>
  <c r="A3061" i="16"/>
  <c r="S3062" i="16" l="1"/>
  <c r="A3062" i="16"/>
  <c r="D3061" i="16"/>
  <c r="F3061" i="16"/>
  <c r="G3061" i="16"/>
  <c r="G3062" i="16" l="1"/>
  <c r="F3062" i="16"/>
  <c r="D3062" i="16"/>
  <c r="S3063" i="16"/>
  <c r="A3063" i="16"/>
  <c r="S3064" i="16" l="1"/>
  <c r="A3064" i="16"/>
  <c r="G3063" i="16"/>
  <c r="F3063" i="16"/>
  <c r="D3063" i="16"/>
  <c r="D3064" i="16" l="1"/>
  <c r="G3064" i="16"/>
  <c r="F3064" i="16"/>
  <c r="S3065" i="16"/>
  <c r="A3065" i="16"/>
  <c r="F3065" i="16" l="1"/>
  <c r="G3065" i="16"/>
  <c r="D3065" i="16"/>
  <c r="S3066" i="16"/>
  <c r="A3066" i="16"/>
  <c r="G3066" i="16" l="1"/>
  <c r="D3066" i="16"/>
  <c r="F3066" i="16"/>
  <c r="S3067" i="16"/>
  <c r="A3067" i="16"/>
  <c r="F3067" i="16" l="1"/>
  <c r="G3067" i="16"/>
  <c r="D3067" i="16"/>
  <c r="A3068" i="16"/>
  <c r="S3068" i="16"/>
  <c r="D3068" i="16" l="1"/>
  <c r="G3068" i="16"/>
  <c r="F3068" i="16"/>
  <c r="S3069" i="16"/>
  <c r="A3069" i="16"/>
  <c r="A3070" i="16" l="1"/>
  <c r="S3070" i="16"/>
  <c r="F3069" i="16"/>
  <c r="G3069" i="16"/>
  <c r="D3069" i="16"/>
  <c r="S3071" i="16" l="1"/>
  <c r="A3071" i="16"/>
  <c r="F3070" i="16"/>
  <c r="D3070" i="16"/>
  <c r="G3070" i="16"/>
  <c r="S3072" i="16" l="1"/>
  <c r="A3072" i="16"/>
  <c r="G3071" i="16"/>
  <c r="D3071" i="16"/>
  <c r="F3071" i="16"/>
  <c r="D3072" i="16" l="1"/>
  <c r="F3072" i="16"/>
  <c r="G3072" i="16"/>
  <c r="S3073" i="16"/>
  <c r="A3073" i="16"/>
  <c r="S3074" i="16" l="1"/>
  <c r="A3074" i="16"/>
  <c r="F3073" i="16"/>
  <c r="G3073" i="16"/>
  <c r="D3073" i="16"/>
  <c r="G3074" i="16" l="1"/>
  <c r="D3074" i="16"/>
  <c r="F3074" i="16"/>
  <c r="S3075" i="16"/>
  <c r="A3075" i="16"/>
  <c r="G3075" i="16" l="1"/>
  <c r="F3075" i="16"/>
  <c r="D3075" i="16"/>
  <c r="S3076" i="16"/>
  <c r="A3076" i="16"/>
  <c r="S3077" i="16" l="1"/>
  <c r="A3077" i="16"/>
  <c r="D3076" i="16"/>
  <c r="G3076" i="16"/>
  <c r="F3076" i="16"/>
  <c r="F3077" i="16" l="1"/>
  <c r="D3077" i="16"/>
  <c r="G3077" i="16"/>
  <c r="S3078" i="16"/>
  <c r="A3078" i="16"/>
  <c r="S3079" i="16" l="1"/>
  <c r="A3079" i="16"/>
  <c r="G3078" i="16"/>
  <c r="D3078" i="16"/>
  <c r="F3078" i="16"/>
  <c r="G3079" i="16" l="1"/>
  <c r="D3079" i="16"/>
  <c r="F3079" i="16"/>
  <c r="S3080" i="16"/>
  <c r="A3080" i="16"/>
  <c r="D3080" i="16" l="1"/>
  <c r="G3080" i="16"/>
  <c r="F3080" i="16"/>
  <c r="A3081" i="16"/>
  <c r="S3081" i="16"/>
  <c r="S3082" i="16" l="1"/>
  <c r="A3082" i="16"/>
  <c r="D3081" i="16"/>
  <c r="F3081" i="16"/>
  <c r="G3081" i="16"/>
  <c r="G3082" i="16" l="1"/>
  <c r="F3082" i="16"/>
  <c r="D3082" i="16"/>
  <c r="S3083" i="16"/>
  <c r="A3083" i="16"/>
  <c r="D3083" i="16" l="1"/>
  <c r="F3083" i="16"/>
  <c r="G3083" i="16"/>
  <c r="S3084" i="16"/>
  <c r="A3084" i="16"/>
  <c r="F3084" i="16" l="1"/>
  <c r="D3084" i="16"/>
  <c r="G3084" i="16"/>
  <c r="S3085" i="16"/>
  <c r="A3085" i="16"/>
  <c r="D3085" i="16" l="1"/>
  <c r="F3085" i="16"/>
  <c r="G3085" i="16"/>
  <c r="A3086" i="16"/>
  <c r="S3086" i="16"/>
  <c r="S3087" i="16" l="1"/>
  <c r="A3087" i="16"/>
  <c r="D3086" i="16"/>
  <c r="F3086" i="16"/>
  <c r="G3086" i="16"/>
  <c r="D3087" i="16" l="1"/>
  <c r="G3087" i="16"/>
  <c r="F3087" i="16"/>
  <c r="S3088" i="16"/>
  <c r="A3088" i="16"/>
  <c r="F3088" i="16" l="1"/>
  <c r="D3088" i="16"/>
  <c r="G3088" i="16"/>
  <c r="A3089" i="16"/>
  <c r="S3089" i="16"/>
  <c r="S3090" i="16" l="1"/>
  <c r="A3090" i="16"/>
  <c r="D3089" i="16"/>
  <c r="G3089" i="16"/>
  <c r="F3089" i="16"/>
  <c r="G3090" i="16" l="1"/>
  <c r="F3090" i="16"/>
  <c r="D3090" i="16"/>
  <c r="S3091" i="16"/>
  <c r="A3091" i="16"/>
  <c r="S3092" i="16" l="1"/>
  <c r="A3092" i="16"/>
  <c r="G3091" i="16"/>
  <c r="F3091" i="16"/>
  <c r="D3091" i="16"/>
  <c r="D3092" i="16" l="1"/>
  <c r="G3092" i="16"/>
  <c r="F3092" i="16"/>
  <c r="S3093" i="16"/>
  <c r="A3093" i="16"/>
  <c r="G3093" i="16" l="1"/>
  <c r="F3093" i="16"/>
  <c r="D3093" i="16"/>
  <c r="S3094" i="16"/>
  <c r="A3094" i="16"/>
  <c r="S3095" i="16" l="1"/>
  <c r="A3095" i="16"/>
  <c r="G3094" i="16"/>
  <c r="F3094" i="16"/>
  <c r="D3094" i="16"/>
  <c r="G3095" i="16" l="1"/>
  <c r="F3095" i="16"/>
  <c r="D3095" i="16"/>
  <c r="S3096" i="16"/>
  <c r="A3096" i="16"/>
  <c r="D3096" i="16" l="1"/>
  <c r="G3096" i="16"/>
  <c r="F3096" i="16"/>
  <c r="S3097" i="16"/>
  <c r="A3097" i="16"/>
  <c r="F3097" i="16" l="1"/>
  <c r="G3097" i="16"/>
  <c r="D3097" i="16"/>
  <c r="A3098" i="16"/>
  <c r="S3098" i="16"/>
  <c r="S3099" i="16" l="1"/>
  <c r="A3099" i="16"/>
  <c r="D3098" i="16"/>
  <c r="F3098" i="16"/>
  <c r="G3098" i="16"/>
  <c r="F3099" i="16" l="1"/>
  <c r="G3099" i="16"/>
  <c r="D3099" i="16"/>
  <c r="S3100" i="16"/>
  <c r="A3100" i="16"/>
  <c r="S3101" i="16" l="1"/>
  <c r="A3101" i="16"/>
  <c r="F3100" i="16"/>
  <c r="G3100" i="16"/>
  <c r="D3100" i="16"/>
  <c r="F3101" i="16" l="1"/>
  <c r="D3101" i="16"/>
  <c r="G3101" i="16"/>
  <c r="S3102" i="16"/>
  <c r="A3102" i="16"/>
  <c r="S3103" i="16" l="1"/>
  <c r="A3103" i="16"/>
  <c r="G3102" i="16"/>
  <c r="F3102" i="16"/>
  <c r="D3102" i="16"/>
  <c r="G3103" i="16" l="1"/>
  <c r="F3103" i="16"/>
  <c r="D3103" i="16"/>
  <c r="S3104" i="16"/>
  <c r="A3104" i="16"/>
  <c r="G3104" i="16" l="1"/>
  <c r="D3104" i="16"/>
  <c r="F3104" i="16"/>
  <c r="S3105" i="16"/>
  <c r="A3105" i="16"/>
  <c r="F3105" i="16" l="1"/>
  <c r="D3105" i="16"/>
  <c r="G3105" i="16"/>
  <c r="A3106" i="16"/>
  <c r="S3106" i="16"/>
  <c r="F3106" i="16" l="1"/>
  <c r="G3106" i="16"/>
  <c r="D3106" i="16"/>
  <c r="A3107" i="16"/>
  <c r="S3107" i="16"/>
  <c r="S3108" i="16" l="1"/>
  <c r="A3108" i="16"/>
  <c r="G3107" i="16"/>
  <c r="F3107" i="16"/>
  <c r="D3107" i="16"/>
  <c r="G3108" i="16" l="1"/>
  <c r="D3108" i="16"/>
  <c r="F3108" i="16"/>
  <c r="S3109" i="16"/>
  <c r="A3109" i="16"/>
  <c r="F3109" i="16" l="1"/>
  <c r="D3109" i="16"/>
  <c r="G3109" i="16"/>
  <c r="A3110" i="16"/>
  <c r="S3110" i="16"/>
  <c r="G3110" i="16" l="1"/>
  <c r="F3110" i="16"/>
  <c r="D3110" i="16"/>
  <c r="S3111" i="16"/>
  <c r="A3111" i="16"/>
  <c r="S3112" i="16" l="1"/>
  <c r="A3112" i="16"/>
  <c r="D3111" i="16"/>
  <c r="G3111" i="16"/>
  <c r="F3111" i="16"/>
  <c r="D3112" i="16" l="1"/>
  <c r="G3112" i="16"/>
  <c r="F3112" i="16"/>
  <c r="S3113" i="16"/>
  <c r="A3113" i="16"/>
  <c r="D3113" i="16" l="1"/>
  <c r="G3113" i="16"/>
  <c r="F3113" i="16"/>
  <c r="S3114" i="16"/>
  <c r="A3114" i="16"/>
  <c r="D3114" i="16" l="1"/>
  <c r="F3114" i="16"/>
  <c r="G3114" i="16"/>
  <c r="S3115" i="16"/>
  <c r="A3115" i="16"/>
  <c r="A3116" i="16" l="1"/>
  <c r="S3116" i="16"/>
  <c r="F3115" i="16"/>
  <c r="G3115" i="16"/>
  <c r="D3115" i="16"/>
  <c r="S3117" i="16" l="1"/>
  <c r="A3117" i="16"/>
  <c r="D3116" i="16"/>
  <c r="G3116" i="16"/>
  <c r="F3116" i="16"/>
  <c r="F3117" i="16" l="1"/>
  <c r="D3117" i="16"/>
  <c r="G3117" i="16"/>
  <c r="S3118" i="16"/>
  <c r="A3118" i="16"/>
  <c r="D3118" i="16" l="1"/>
  <c r="G3118" i="16"/>
  <c r="F3118" i="16"/>
  <c r="A3119" i="16"/>
  <c r="S3119" i="16"/>
  <c r="D3119" i="16" l="1"/>
  <c r="F3119" i="16"/>
  <c r="G3119" i="16"/>
  <c r="S3120" i="16"/>
  <c r="A3120" i="16"/>
  <c r="S3121" i="16" l="1"/>
  <c r="A3121" i="16"/>
  <c r="G3120" i="16"/>
  <c r="F3120" i="16"/>
  <c r="D3120" i="16"/>
  <c r="F3121" i="16" l="1"/>
  <c r="D3121" i="16"/>
  <c r="G3121" i="16"/>
  <c r="S3122" i="16"/>
  <c r="A3122" i="16"/>
  <c r="F3122" i="16" l="1"/>
  <c r="D3122" i="16"/>
  <c r="G3122" i="16"/>
  <c r="S3123" i="16"/>
  <c r="A3123" i="16"/>
  <c r="F3123" i="16" l="1"/>
  <c r="G3123" i="16"/>
  <c r="D3123" i="16"/>
  <c r="S3124" i="16"/>
  <c r="A3124" i="16"/>
  <c r="G3124" i="16" l="1"/>
  <c r="F3124" i="16"/>
  <c r="D3124" i="16"/>
  <c r="S3125" i="16"/>
  <c r="A3125" i="16"/>
  <c r="S3126" i="16" l="1"/>
  <c r="A3126" i="16"/>
  <c r="F3125" i="16"/>
  <c r="D3125" i="16"/>
  <c r="G3125" i="16"/>
  <c r="S3127" i="16" l="1"/>
  <c r="A3127" i="16"/>
  <c r="F3126" i="16"/>
  <c r="D3126" i="16"/>
  <c r="G3126" i="16"/>
  <c r="F3127" i="16" l="1"/>
  <c r="G3127" i="16"/>
  <c r="D3127" i="16"/>
  <c r="S3128" i="16"/>
  <c r="A3128" i="16"/>
  <c r="S3129" i="16" l="1"/>
  <c r="A3129" i="16"/>
  <c r="G3128" i="16"/>
  <c r="F3128" i="16"/>
  <c r="D3128" i="16"/>
  <c r="F3129" i="16" l="1"/>
  <c r="D3129" i="16"/>
  <c r="G3129" i="16"/>
  <c r="S3130" i="16"/>
  <c r="A3130" i="16"/>
  <c r="F3130" i="16" l="1"/>
  <c r="G3130" i="16"/>
  <c r="D3130" i="16"/>
  <c r="S3131" i="16"/>
  <c r="A3131" i="16"/>
  <c r="D3131" i="16" l="1"/>
  <c r="G3131" i="16"/>
  <c r="F3131" i="16"/>
  <c r="S3132" i="16"/>
  <c r="A3132" i="16"/>
  <c r="S3133" i="16" l="1"/>
  <c r="A3133" i="16"/>
  <c r="F3132" i="16"/>
  <c r="G3132" i="16"/>
  <c r="D3132" i="16"/>
  <c r="F3133" i="16" l="1"/>
  <c r="D3133" i="16"/>
  <c r="G3133" i="16"/>
  <c r="S3134" i="16"/>
  <c r="A3134" i="16"/>
  <c r="G3134" i="16" l="1"/>
  <c r="D3134" i="16"/>
  <c r="F3134" i="16"/>
  <c r="S3135" i="16"/>
  <c r="A3135" i="16"/>
  <c r="F3135" i="16" l="1"/>
  <c r="G3135" i="16"/>
  <c r="D3135" i="16"/>
  <c r="S3136" i="16"/>
  <c r="A3136" i="16"/>
  <c r="A3137" i="16" l="1"/>
  <c r="S3137" i="16"/>
  <c r="G3136" i="16"/>
  <c r="D3136" i="16"/>
  <c r="F3136" i="16"/>
  <c r="S3138" i="16" l="1"/>
  <c r="A3138" i="16"/>
  <c r="D3137" i="16"/>
  <c r="F3137" i="16"/>
  <c r="G3137" i="16"/>
  <c r="S3139" i="16" l="1"/>
  <c r="A3139" i="16"/>
  <c r="G3138" i="16"/>
  <c r="D3138" i="16"/>
  <c r="F3138" i="16"/>
  <c r="D3139" i="16" l="1"/>
  <c r="F3139" i="16"/>
  <c r="G3139" i="16"/>
  <c r="S3140" i="16"/>
  <c r="A3140" i="16"/>
  <c r="G3140" i="16" l="1"/>
  <c r="F3140" i="16"/>
  <c r="D3140" i="16"/>
  <c r="S3141" i="16"/>
  <c r="A3141" i="16"/>
  <c r="F3141" i="16" l="1"/>
  <c r="D3141" i="16"/>
  <c r="G3141" i="16"/>
  <c r="S3142" i="16"/>
  <c r="A3142" i="16"/>
  <c r="G3142" i="16" l="1"/>
  <c r="D3142" i="16"/>
  <c r="F3142" i="16"/>
  <c r="S3143" i="16"/>
  <c r="A3143" i="16"/>
  <c r="G3143" i="16" l="1"/>
  <c r="F3143" i="16"/>
  <c r="D3143" i="16"/>
  <c r="S3144" i="16"/>
  <c r="A3144" i="16"/>
  <c r="D3144" i="16" l="1"/>
  <c r="F3144" i="16"/>
  <c r="G3144" i="16"/>
  <c r="S3145" i="16"/>
  <c r="A3145" i="16"/>
  <c r="G3145" i="16" l="1"/>
  <c r="F3145" i="16"/>
  <c r="D3145" i="16"/>
  <c r="A3146" i="16"/>
  <c r="S3146" i="16"/>
  <c r="D3146" i="16" l="1"/>
  <c r="F3146" i="16"/>
  <c r="G3146" i="16"/>
  <c r="A3147" i="16"/>
  <c r="S3147" i="16"/>
  <c r="D3147" i="16" l="1"/>
  <c r="F3147" i="16"/>
  <c r="G3147" i="16"/>
  <c r="S3148" i="16"/>
  <c r="A3148" i="16"/>
  <c r="G3148" i="16" l="1"/>
  <c r="F3148" i="16"/>
  <c r="D3148" i="16"/>
  <c r="S3149" i="16"/>
  <c r="A3149" i="16"/>
  <c r="S3150" i="16" l="1"/>
  <c r="A3150" i="16"/>
  <c r="G3149" i="16"/>
  <c r="F3149" i="16"/>
  <c r="D3149" i="16"/>
  <c r="G3150" i="16" l="1"/>
  <c r="F3150" i="16"/>
  <c r="D3150" i="16"/>
  <c r="S3151" i="16"/>
  <c r="A3151" i="16"/>
  <c r="S3152" i="16" l="1"/>
  <c r="A3152" i="16"/>
  <c r="F3151" i="16"/>
  <c r="G3151" i="16"/>
  <c r="D3151" i="16"/>
  <c r="D3152" i="16" l="1"/>
  <c r="G3152" i="16"/>
  <c r="F3152" i="16"/>
  <c r="A3153" i="16"/>
  <c r="S3153" i="16"/>
  <c r="S3154" i="16" l="1"/>
  <c r="A3154" i="16"/>
  <c r="D3153" i="16"/>
  <c r="F3153" i="16"/>
  <c r="G3153" i="16"/>
  <c r="G3154" i="16" l="1"/>
  <c r="F3154" i="16"/>
  <c r="D3154" i="16"/>
  <c r="S3155" i="16"/>
  <c r="A3155" i="16"/>
  <c r="D3155" i="16" l="1"/>
  <c r="G3155" i="16"/>
  <c r="F3155" i="16"/>
  <c r="A3156" i="16"/>
  <c r="S3156" i="16"/>
  <c r="S3157" i="16" l="1"/>
  <c r="A3157" i="16"/>
  <c r="D3156" i="16"/>
  <c r="G3156" i="16"/>
  <c r="F3156" i="16"/>
  <c r="F3157" i="16" l="1"/>
  <c r="G3157" i="16"/>
  <c r="D3157" i="16"/>
  <c r="A3158" i="16"/>
  <c r="S3158" i="16"/>
  <c r="D3158" i="16" l="1"/>
  <c r="G3158" i="16"/>
  <c r="F3158" i="16"/>
  <c r="S3159" i="16"/>
  <c r="A3159" i="16"/>
  <c r="S3160" i="16" l="1"/>
  <c r="A3160" i="16"/>
  <c r="D3159" i="16"/>
  <c r="G3159" i="16"/>
  <c r="F3159" i="16"/>
  <c r="D3160" i="16" l="1"/>
  <c r="F3160" i="16"/>
  <c r="G3160" i="16"/>
  <c r="S3161" i="16"/>
  <c r="A3161" i="16"/>
  <c r="G3161" i="16" l="1"/>
  <c r="F3161" i="16"/>
  <c r="D3161" i="16"/>
  <c r="S3162" i="16"/>
  <c r="A3162" i="16"/>
  <c r="G3162" i="16" l="1"/>
  <c r="F3162" i="16"/>
  <c r="D3162" i="16"/>
  <c r="S3163" i="16"/>
  <c r="A3163" i="16"/>
  <c r="S3164" i="16" l="1"/>
  <c r="A3164" i="16"/>
  <c r="D3163" i="16"/>
  <c r="G3163" i="16"/>
  <c r="F3163" i="16"/>
  <c r="D3164" i="16" l="1"/>
  <c r="F3164" i="16"/>
  <c r="G3164" i="16"/>
  <c r="S3165" i="16"/>
  <c r="A3165" i="16"/>
  <c r="S3166" i="16" l="1"/>
  <c r="A3166" i="16"/>
  <c r="G3165" i="16"/>
  <c r="F3165" i="16"/>
  <c r="D3165" i="16"/>
  <c r="G3166" i="16" l="1"/>
  <c r="F3166" i="16"/>
  <c r="D3166" i="16"/>
  <c r="A3167" i="16"/>
  <c r="S3167" i="16"/>
  <c r="S3168" i="16" l="1"/>
  <c r="A3168" i="16"/>
  <c r="D3167" i="16"/>
  <c r="G3167" i="16"/>
  <c r="F3167" i="16"/>
  <c r="G3168" i="16" l="1"/>
  <c r="D3168" i="16"/>
  <c r="F3168" i="16"/>
  <c r="A3169" i="16"/>
  <c r="S3169" i="16"/>
  <c r="S3170" i="16" l="1"/>
  <c r="A3170" i="16"/>
  <c r="F3169" i="16"/>
  <c r="G3169" i="16"/>
  <c r="D3169" i="16"/>
  <c r="G3170" i="16" l="1"/>
  <c r="F3170" i="16"/>
  <c r="D3170" i="16"/>
  <c r="S3171" i="16"/>
  <c r="A3171" i="16"/>
  <c r="A3172" i="16" l="1"/>
  <c r="S3172" i="16"/>
  <c r="G3171" i="16"/>
  <c r="D3171" i="16"/>
  <c r="F3171" i="16"/>
  <c r="D3172" i="16" l="1"/>
  <c r="G3172" i="16"/>
  <c r="F3172" i="16"/>
  <c r="S3173" i="16"/>
  <c r="A3173" i="16"/>
  <c r="F3173" i="16" l="1"/>
  <c r="D3173" i="16"/>
  <c r="G3173" i="16"/>
  <c r="S3174" i="16"/>
  <c r="A3174" i="16"/>
  <c r="D3174" i="16" l="1"/>
  <c r="G3174" i="16"/>
  <c r="F3174" i="16"/>
  <c r="S3175" i="16"/>
  <c r="A3175" i="16"/>
  <c r="D3175" i="16" l="1"/>
  <c r="G3175" i="16"/>
  <c r="F3175" i="16"/>
  <c r="S3176" i="16"/>
  <c r="A3176" i="16"/>
  <c r="S3177" i="16" l="1"/>
  <c r="A3177" i="16"/>
  <c r="D3176" i="16"/>
  <c r="F3176" i="16"/>
  <c r="G3176" i="16"/>
  <c r="A3178" i="16" l="1"/>
  <c r="S3178" i="16"/>
  <c r="F3177" i="16"/>
  <c r="G3177" i="16"/>
  <c r="D3177" i="16"/>
  <c r="S3179" i="16" l="1"/>
  <c r="A3179" i="16"/>
  <c r="G3178" i="16"/>
  <c r="F3178" i="16"/>
  <c r="D3178" i="16"/>
  <c r="D3179" i="16" l="1"/>
  <c r="F3179" i="16"/>
  <c r="G3179" i="16"/>
  <c r="A3180" i="16"/>
  <c r="S3180" i="16"/>
  <c r="F3180" i="16" l="1"/>
  <c r="D3180" i="16"/>
  <c r="G3180" i="16"/>
  <c r="S3181" i="16"/>
  <c r="A3181" i="16"/>
  <c r="D3181" i="16" l="1"/>
  <c r="G3181" i="16"/>
  <c r="F3181" i="16"/>
  <c r="S3182" i="16"/>
  <c r="A3182" i="16"/>
  <c r="A3183" i="16" l="1"/>
  <c r="S3183" i="16"/>
  <c r="F3182" i="16"/>
  <c r="G3182" i="16"/>
  <c r="D3182" i="16"/>
  <c r="D3183" i="16" l="1"/>
  <c r="G3183" i="16"/>
  <c r="F3183" i="16"/>
  <c r="S3184" i="16"/>
  <c r="A3184" i="16"/>
  <c r="S3185" i="16" l="1"/>
  <c r="A3185" i="16"/>
  <c r="G3184" i="16"/>
  <c r="F3184" i="16"/>
  <c r="D3184" i="16"/>
  <c r="F3185" i="16" l="1"/>
  <c r="D3185" i="16"/>
  <c r="G3185" i="16"/>
  <c r="A3186" i="16"/>
  <c r="S3186" i="16"/>
  <c r="S3187" i="16" l="1"/>
  <c r="A3187" i="16"/>
  <c r="G3186" i="16"/>
  <c r="D3186" i="16"/>
  <c r="F3186" i="16"/>
  <c r="G3187" i="16" l="1"/>
  <c r="F3187" i="16"/>
  <c r="D3187" i="16"/>
  <c r="A3188" i="16"/>
  <c r="S3188" i="16"/>
  <c r="D3188" i="16" l="1"/>
  <c r="G3188" i="16"/>
  <c r="F3188" i="16"/>
  <c r="S3189" i="16"/>
  <c r="A3189" i="16"/>
  <c r="G3189" i="16" l="1"/>
  <c r="F3189" i="16"/>
  <c r="D3189" i="16"/>
  <c r="A3190" i="16"/>
  <c r="S3190" i="16"/>
  <c r="D3190" i="16" l="1"/>
  <c r="G3190" i="16"/>
  <c r="F3190" i="16"/>
  <c r="S3191" i="16"/>
  <c r="A3191" i="16"/>
  <c r="A3192" i="16" l="1"/>
  <c r="S3192" i="16"/>
  <c r="D3191" i="16"/>
  <c r="G3191" i="16"/>
  <c r="F3191" i="16"/>
  <c r="S3193" i="16" l="1"/>
  <c r="A3193" i="16"/>
  <c r="D3192" i="16"/>
  <c r="G3192" i="16"/>
  <c r="F3192" i="16"/>
  <c r="S3194" i="16" l="1"/>
  <c r="A3194" i="16"/>
  <c r="G3193" i="16"/>
  <c r="D3193" i="16"/>
  <c r="F3193" i="16"/>
  <c r="S3195" i="16" l="1"/>
  <c r="A3195" i="16"/>
  <c r="F3194" i="16"/>
  <c r="D3194" i="16"/>
  <c r="G3194" i="16"/>
  <c r="D3195" i="16" l="1"/>
  <c r="F3195" i="16"/>
  <c r="G3195" i="16"/>
  <c r="S3196" i="16"/>
  <c r="A3196" i="16"/>
  <c r="S3197" i="16" l="1"/>
  <c r="A3197" i="16"/>
  <c r="F3196" i="16"/>
  <c r="D3196" i="16"/>
  <c r="G3196" i="16"/>
  <c r="D3197" i="16" l="1"/>
  <c r="G3197" i="16"/>
  <c r="F3197" i="16"/>
  <c r="A3198" i="16"/>
  <c r="S3198" i="16"/>
  <c r="S3199" i="16" l="1"/>
  <c r="A3199" i="16"/>
  <c r="G3198" i="16"/>
  <c r="F3198" i="16"/>
  <c r="D3198" i="16"/>
  <c r="F3199" i="16" l="1"/>
  <c r="G3199" i="16"/>
  <c r="D3199" i="16"/>
  <c r="S3200" i="16"/>
  <c r="A3200" i="16"/>
  <c r="A3201" i="16" l="1"/>
  <c r="S3201" i="16"/>
  <c r="F3200" i="16"/>
  <c r="G3200" i="16"/>
  <c r="D3200" i="16"/>
  <c r="D3201" i="16" l="1"/>
  <c r="G3201" i="16"/>
  <c r="F3201" i="16"/>
  <c r="S3202" i="16"/>
  <c r="A3202" i="16"/>
  <c r="D3202" i="16" l="1"/>
  <c r="G3202" i="16"/>
  <c r="F3202" i="16"/>
  <c r="S3203" i="16"/>
  <c r="A3203" i="16"/>
  <c r="D3203" i="16" l="1"/>
  <c r="F3203" i="16"/>
  <c r="G3203" i="16"/>
  <c r="S3204" i="16"/>
  <c r="A3204" i="16"/>
  <c r="D3204" i="16" l="1"/>
  <c r="F3204" i="16"/>
  <c r="G3204" i="16"/>
  <c r="S3205" i="16"/>
  <c r="A3205" i="16"/>
  <c r="S3206" i="16" l="1"/>
  <c r="A3206" i="16"/>
  <c r="D3205" i="16"/>
  <c r="G3205" i="16"/>
  <c r="F3205" i="16"/>
  <c r="F3206" i="16" l="1"/>
  <c r="D3206" i="16"/>
  <c r="G3206" i="16"/>
  <c r="A3207" i="16"/>
  <c r="S3207" i="16"/>
  <c r="F3207" i="16" l="1"/>
  <c r="D3207" i="16"/>
  <c r="G3207" i="16"/>
  <c r="S3208" i="16"/>
  <c r="A3208" i="16"/>
  <c r="S3209" i="16" l="1"/>
  <c r="A3209" i="16"/>
  <c r="F3208" i="16"/>
  <c r="G3208" i="16"/>
  <c r="D3208" i="16"/>
  <c r="F3209" i="16" l="1"/>
  <c r="G3209" i="16"/>
  <c r="D3209" i="16"/>
  <c r="S3210" i="16"/>
  <c r="A3210" i="16"/>
  <c r="S3211" i="16" l="1"/>
  <c r="A3211" i="16"/>
  <c r="F3210" i="16"/>
  <c r="D3210" i="16"/>
  <c r="G3210" i="16"/>
  <c r="F3211" i="16" l="1"/>
  <c r="G3211" i="16"/>
  <c r="D3211" i="16"/>
  <c r="S3212" i="16"/>
  <c r="A3212" i="16"/>
  <c r="S3213" i="16" l="1"/>
  <c r="A3213" i="16"/>
  <c r="D3212" i="16"/>
  <c r="F3212" i="16"/>
  <c r="G3212" i="16"/>
  <c r="D3213" i="16" l="1"/>
  <c r="F3213" i="16"/>
  <c r="G3213" i="16"/>
  <c r="A3214" i="16"/>
  <c r="S3214" i="16"/>
  <c r="A3215" i="16" l="1"/>
  <c r="S3215" i="16"/>
  <c r="D3214" i="16"/>
  <c r="G3214" i="16"/>
  <c r="F3214" i="16"/>
  <c r="A3216" i="16" l="1"/>
  <c r="S3216" i="16"/>
  <c r="F3215" i="16"/>
  <c r="D3215" i="16"/>
  <c r="G3215" i="16"/>
  <c r="F3216" i="16" l="1"/>
  <c r="D3216" i="16"/>
  <c r="G3216" i="16"/>
  <c r="S3217" i="16"/>
  <c r="A3217" i="16"/>
  <c r="A3218" i="16" l="1"/>
  <c r="S3218" i="16"/>
  <c r="G3217" i="16"/>
  <c r="F3217" i="16"/>
  <c r="D3217" i="16"/>
  <c r="S3219" i="16" l="1"/>
  <c r="A3219" i="16"/>
  <c r="D3218" i="16"/>
  <c r="G3218" i="16"/>
  <c r="F3218" i="16"/>
  <c r="F3219" i="16" l="1"/>
  <c r="G3219" i="16"/>
  <c r="D3219" i="16"/>
  <c r="S3220" i="16"/>
  <c r="A3220" i="16"/>
  <c r="D3220" i="16" l="1"/>
  <c r="G3220" i="16"/>
  <c r="F3220" i="16"/>
  <c r="S3221" i="16"/>
  <c r="A3221" i="16"/>
  <c r="S3222" i="16" l="1"/>
  <c r="A3222" i="16"/>
  <c r="F3221" i="16"/>
  <c r="G3221" i="16"/>
  <c r="D3221" i="16"/>
  <c r="F3222" i="16" l="1"/>
  <c r="D3222" i="16"/>
  <c r="G3222" i="16"/>
  <c r="S3223" i="16"/>
  <c r="A3223" i="16"/>
  <c r="S3224" i="16" l="1"/>
  <c r="A3224" i="16"/>
  <c r="G3223" i="16"/>
  <c r="F3223" i="16"/>
  <c r="D3223" i="16"/>
  <c r="G3224" i="16" l="1"/>
  <c r="D3224" i="16"/>
  <c r="F3224" i="16"/>
  <c r="S3225" i="16"/>
  <c r="A3225" i="16"/>
  <c r="S3226" i="16" l="1"/>
  <c r="A3226" i="16"/>
  <c r="D3225" i="16"/>
  <c r="F3225" i="16"/>
  <c r="G3225" i="16"/>
  <c r="G3226" i="16" l="1"/>
  <c r="F3226" i="16"/>
  <c r="D3226" i="16"/>
  <c r="S3227" i="16"/>
  <c r="A3227" i="16"/>
  <c r="S3228" i="16" l="1"/>
  <c r="A3228" i="16"/>
  <c r="F3227" i="16"/>
  <c r="G3227" i="16"/>
  <c r="D3227" i="16"/>
  <c r="S3229" i="16" l="1"/>
  <c r="A3229" i="16"/>
  <c r="G3228" i="16"/>
  <c r="D3228" i="16"/>
  <c r="F3228" i="16"/>
  <c r="S3230" i="16" l="1"/>
  <c r="A3230" i="16"/>
  <c r="D3229" i="16"/>
  <c r="G3229" i="16"/>
  <c r="F3229" i="16"/>
  <c r="F3230" i="16" l="1"/>
  <c r="D3230" i="16"/>
  <c r="G3230" i="16"/>
  <c r="S3231" i="16"/>
  <c r="A3231" i="16"/>
  <c r="G3231" i="16" l="1"/>
  <c r="F3231" i="16"/>
  <c r="D3231" i="16"/>
  <c r="A3232" i="16"/>
  <c r="S3232" i="16"/>
  <c r="F3232" i="16" l="1"/>
  <c r="G3232" i="16"/>
  <c r="D3232" i="16"/>
  <c r="S3233" i="16"/>
  <c r="A3233" i="16"/>
  <c r="G3233" i="16" l="1"/>
  <c r="D3233" i="16"/>
  <c r="F3233" i="16"/>
  <c r="S3234" i="16"/>
  <c r="A3234" i="16"/>
  <c r="S3235" i="16" l="1"/>
  <c r="A3235" i="16"/>
  <c r="F3234" i="16"/>
  <c r="D3234" i="16"/>
  <c r="G3234" i="16"/>
  <c r="F3235" i="16" l="1"/>
  <c r="D3235" i="16"/>
  <c r="G3235" i="16"/>
  <c r="A3236" i="16"/>
  <c r="S3236" i="16"/>
  <c r="A3237" i="16" l="1"/>
  <c r="S3237" i="16"/>
  <c r="G3236" i="16"/>
  <c r="F3236" i="16"/>
  <c r="D3236" i="16"/>
  <c r="S3238" i="16" l="1"/>
  <c r="A3238" i="16"/>
  <c r="G3237" i="16"/>
  <c r="F3237" i="16"/>
  <c r="D3237" i="16"/>
  <c r="S3239" i="16" l="1"/>
  <c r="A3239" i="16"/>
  <c r="D3238" i="16"/>
  <c r="G3238" i="16"/>
  <c r="F3238" i="16"/>
  <c r="F3239" i="16" l="1"/>
  <c r="G3239" i="16"/>
  <c r="D3239" i="16"/>
  <c r="S3240" i="16"/>
  <c r="A3240" i="16"/>
  <c r="G3240" i="16" l="1"/>
  <c r="F3240" i="16"/>
  <c r="D3240" i="16"/>
  <c r="A3241" i="16"/>
  <c r="S3241" i="16"/>
  <c r="G3241" i="16" l="1"/>
  <c r="D3241" i="16"/>
  <c r="F3241" i="16"/>
  <c r="S3242" i="16"/>
  <c r="A3242" i="16"/>
  <c r="G3242" i="16" l="1"/>
  <c r="F3242" i="16"/>
  <c r="D3242" i="16"/>
  <c r="S3243" i="16"/>
  <c r="A3243" i="16"/>
  <c r="S3244" i="16" l="1"/>
  <c r="A3244" i="16"/>
  <c r="D3243" i="16"/>
  <c r="G3243" i="16"/>
  <c r="F3243" i="16"/>
  <c r="D3244" i="16" l="1"/>
  <c r="F3244" i="16"/>
  <c r="G3244" i="16"/>
  <c r="A3245" i="16"/>
  <c r="S3245" i="16"/>
  <c r="D3245" i="16" l="1"/>
  <c r="G3245" i="16"/>
  <c r="F3245" i="16"/>
  <c r="S3246" i="16"/>
  <c r="A3246" i="16"/>
  <c r="D3246" i="16" l="1"/>
  <c r="G3246" i="16"/>
  <c r="F3246" i="16"/>
  <c r="S3247" i="16"/>
  <c r="A3247" i="16"/>
  <c r="S3248" i="16" l="1"/>
  <c r="A3248" i="16"/>
  <c r="D3247" i="16"/>
  <c r="F3247" i="16"/>
  <c r="G3247" i="16"/>
  <c r="F3248" i="16" l="1"/>
  <c r="D3248" i="16"/>
  <c r="G3248" i="16"/>
  <c r="S3249" i="16"/>
  <c r="A3249" i="16"/>
  <c r="S3250" i="16" l="1"/>
  <c r="A3250" i="16"/>
  <c r="D3249" i="16"/>
  <c r="F3249" i="16"/>
  <c r="G3249" i="16"/>
  <c r="D3250" i="16" l="1"/>
  <c r="G3250" i="16"/>
  <c r="F3250" i="16"/>
  <c r="S3251" i="16"/>
  <c r="A3251" i="16"/>
  <c r="A3252" i="16" l="1"/>
  <c r="S3252" i="16"/>
  <c r="D3251" i="16"/>
  <c r="G3251" i="16"/>
  <c r="F3251" i="16"/>
  <c r="S3253" i="16" l="1"/>
  <c r="A3253" i="16"/>
  <c r="F3252" i="16"/>
  <c r="G3252" i="16"/>
  <c r="D3252" i="16"/>
  <c r="D3253" i="16" l="1"/>
  <c r="F3253" i="16"/>
  <c r="G3253" i="16"/>
  <c r="S3254" i="16"/>
  <c r="A3254" i="16"/>
  <c r="F3254" i="16" l="1"/>
  <c r="G3254" i="16"/>
  <c r="D3254" i="16"/>
  <c r="S3255" i="16"/>
  <c r="A3255" i="16"/>
  <c r="A3256" i="16" l="1"/>
  <c r="S3256" i="16"/>
  <c r="D3255" i="16"/>
  <c r="G3255" i="16"/>
  <c r="F3255" i="16"/>
  <c r="S3257" i="16" l="1"/>
  <c r="A3257" i="16"/>
  <c r="G3256" i="16"/>
  <c r="F3256" i="16"/>
  <c r="D3256" i="16"/>
  <c r="D3257" i="16" l="1"/>
  <c r="G3257" i="16"/>
  <c r="F3257" i="16"/>
  <c r="S3258" i="16"/>
  <c r="A3258" i="16"/>
  <c r="D3258" i="16" l="1"/>
  <c r="G3258" i="16"/>
  <c r="F3258" i="16"/>
  <c r="S3259" i="16"/>
  <c r="A3259" i="16"/>
  <c r="D3259" i="16" l="1"/>
  <c r="F3259" i="16"/>
  <c r="G3259" i="16"/>
  <c r="A3260" i="16"/>
  <c r="S3260" i="16"/>
  <c r="S3261" i="16" l="1"/>
  <c r="A3261" i="16"/>
  <c r="F3260" i="16"/>
  <c r="D3260" i="16"/>
  <c r="G3260" i="16"/>
  <c r="D3261" i="16" l="1"/>
  <c r="G3261" i="16"/>
  <c r="F3261" i="16"/>
  <c r="S3262" i="16"/>
  <c r="A3262" i="16"/>
  <c r="G3262" i="16" l="1"/>
  <c r="D3262" i="16"/>
  <c r="F3262" i="16"/>
  <c r="S3263" i="16"/>
  <c r="A3263" i="16"/>
  <c r="F3263" i="16" l="1"/>
  <c r="D3263" i="16"/>
  <c r="G3263" i="16"/>
  <c r="S3264" i="16"/>
  <c r="A3264" i="16"/>
  <c r="D3264" i="16" l="1"/>
  <c r="F3264" i="16"/>
  <c r="G3264" i="16"/>
  <c r="S3265" i="16"/>
  <c r="A3265" i="16"/>
  <c r="G3265" i="16" l="1"/>
  <c r="D3265" i="16"/>
  <c r="F3265" i="16"/>
  <c r="S3266" i="16"/>
  <c r="A3266" i="16"/>
  <c r="S3267" i="16" l="1"/>
  <c r="A3267" i="16"/>
  <c r="D3266" i="16"/>
  <c r="G3266" i="16"/>
  <c r="F3266" i="16"/>
  <c r="F3267" i="16" l="1"/>
  <c r="G3267" i="16"/>
  <c r="D3267" i="16"/>
  <c r="S3268" i="16"/>
  <c r="A3268" i="16"/>
  <c r="S3269" i="16" l="1"/>
  <c r="A3269" i="16"/>
  <c r="D3268" i="16"/>
  <c r="F3268" i="16"/>
  <c r="G3268" i="16"/>
  <c r="G3269" i="16" l="1"/>
  <c r="F3269" i="16"/>
  <c r="D3269" i="16"/>
  <c r="S3270" i="16"/>
  <c r="A3270" i="16"/>
  <c r="F3270" i="16" l="1"/>
  <c r="D3270" i="16"/>
  <c r="G3270" i="16"/>
  <c r="A3271" i="16"/>
  <c r="S3271" i="16"/>
  <c r="S3272" i="16" l="1"/>
  <c r="A3272" i="16"/>
  <c r="D3271" i="16"/>
  <c r="G3271" i="16"/>
  <c r="F3271" i="16"/>
  <c r="F3272" i="16" l="1"/>
  <c r="D3272" i="16"/>
  <c r="G3272" i="16"/>
  <c r="S3273" i="16"/>
  <c r="A3273" i="16"/>
  <c r="S3274" i="16" l="1"/>
  <c r="A3274" i="16"/>
  <c r="G3273" i="16"/>
  <c r="D3273" i="16"/>
  <c r="F3273" i="16"/>
  <c r="F3274" i="16" l="1"/>
  <c r="D3274" i="16"/>
  <c r="G3274" i="16"/>
  <c r="A3275" i="16"/>
  <c r="S3275" i="16"/>
  <c r="D3275" i="16" l="1"/>
  <c r="G3275" i="16"/>
  <c r="F3275" i="16"/>
  <c r="S3276" i="16"/>
  <c r="A3276" i="16"/>
  <c r="F3276" i="16" l="1"/>
  <c r="G3276" i="16"/>
  <c r="D3276" i="16"/>
  <c r="S3277" i="16"/>
  <c r="A3277" i="16"/>
  <c r="D3277" i="16" l="1"/>
  <c r="G3277" i="16"/>
  <c r="F3277" i="16"/>
  <c r="S3278" i="16"/>
  <c r="A3278" i="16"/>
  <c r="D3278" i="16" l="1"/>
  <c r="F3278" i="16"/>
  <c r="G3278" i="16"/>
  <c r="A3279" i="16"/>
  <c r="S3279" i="16"/>
  <c r="S3280" i="16" l="1"/>
  <c r="A3280" i="16"/>
  <c r="D3279" i="16"/>
  <c r="G3279" i="16"/>
  <c r="F3279" i="16"/>
  <c r="S3281" i="16" l="1"/>
  <c r="A3281" i="16"/>
  <c r="G3280" i="16"/>
  <c r="F3280" i="16"/>
  <c r="D3280" i="16"/>
  <c r="S3282" i="16" l="1"/>
  <c r="A3282" i="16"/>
  <c r="D3281" i="16"/>
  <c r="G3281" i="16"/>
  <c r="F3281" i="16"/>
  <c r="G3282" i="16" l="1"/>
  <c r="D3282" i="16"/>
  <c r="F3282" i="16"/>
  <c r="S3283" i="16"/>
  <c r="A3283" i="16"/>
  <c r="F3283" i="16" l="1"/>
  <c r="D3283" i="16"/>
  <c r="G3283" i="16"/>
  <c r="A3284" i="16"/>
  <c r="S3284" i="16"/>
  <c r="G3284" i="16" l="1"/>
  <c r="F3284" i="16"/>
  <c r="D3284" i="16"/>
  <c r="S3285" i="16"/>
  <c r="A3285" i="16"/>
  <c r="F3285" i="16" l="1"/>
  <c r="D3285" i="16"/>
  <c r="G3285" i="16"/>
  <c r="A3286" i="16"/>
  <c r="S3286" i="16"/>
  <c r="S3287" i="16" l="1"/>
  <c r="A3287" i="16"/>
  <c r="G3286" i="16"/>
  <c r="F3286" i="16"/>
  <c r="D3286" i="16"/>
  <c r="F3287" i="16" l="1"/>
  <c r="G3287" i="16"/>
  <c r="D3287" i="16"/>
  <c r="A3288" i="16"/>
  <c r="S3288" i="16"/>
  <c r="G3288" i="16" l="1"/>
  <c r="F3288" i="16"/>
  <c r="D3288" i="16"/>
  <c r="S3289" i="16"/>
  <c r="A3289" i="16"/>
  <c r="S3290" i="16" l="1"/>
  <c r="A3290" i="16"/>
  <c r="D3289" i="16"/>
  <c r="G3289" i="16"/>
  <c r="F3289" i="16"/>
  <c r="D3290" i="16" l="1"/>
  <c r="G3290" i="16"/>
  <c r="F3290" i="16"/>
  <c r="S3291" i="16"/>
  <c r="A3291" i="16"/>
  <c r="D3291" i="16" l="1"/>
  <c r="G3291" i="16"/>
  <c r="F3291" i="16"/>
  <c r="S3292" i="16"/>
  <c r="A3292" i="16"/>
  <c r="S3293" i="16" l="1"/>
  <c r="A3293" i="16"/>
  <c r="F3292" i="16"/>
  <c r="D3292" i="16"/>
  <c r="G3292" i="16"/>
  <c r="D3293" i="16" l="1"/>
  <c r="F3293" i="16"/>
  <c r="G3293" i="16"/>
  <c r="S3294" i="16"/>
  <c r="A3294" i="16"/>
  <c r="F3294" i="16" l="1"/>
  <c r="G3294" i="16"/>
  <c r="D3294" i="16"/>
  <c r="S3295" i="16"/>
  <c r="A3295" i="16"/>
  <c r="S3296" i="16" l="1"/>
  <c r="A3296" i="16"/>
  <c r="D3295" i="16"/>
  <c r="F3295" i="16"/>
  <c r="G3295" i="16"/>
  <c r="F3296" i="16" l="1"/>
  <c r="G3296" i="16"/>
  <c r="D3296" i="16"/>
  <c r="S3297" i="16"/>
  <c r="A3297" i="16"/>
  <c r="S3298" i="16" l="1"/>
  <c r="A3298" i="16"/>
  <c r="F3297" i="16"/>
  <c r="D3297" i="16"/>
  <c r="G3297" i="16"/>
  <c r="D3298" i="16" l="1"/>
  <c r="G3298" i="16"/>
  <c r="F3298" i="16"/>
  <c r="S3299" i="16"/>
  <c r="A3299" i="16"/>
  <c r="S3300" i="16" l="1"/>
  <c r="A3300" i="16"/>
  <c r="G3299" i="16"/>
  <c r="F3299" i="16"/>
  <c r="D3299" i="16"/>
  <c r="G3300" i="16" l="1"/>
  <c r="F3300" i="16"/>
  <c r="D3300" i="16"/>
  <c r="S3301" i="16"/>
  <c r="A3301" i="16"/>
  <c r="F3301" i="16" l="1"/>
  <c r="D3301" i="16"/>
  <c r="G3301" i="16"/>
  <c r="S3302" i="16"/>
  <c r="A3302" i="16"/>
  <c r="D3302" i="16" l="1"/>
  <c r="F3302" i="16"/>
  <c r="G3302" i="16"/>
  <c r="S3303" i="16"/>
  <c r="A3303" i="16"/>
  <c r="D3303" i="16" l="1"/>
  <c r="G3303" i="16"/>
  <c r="F3303" i="16"/>
  <c r="S3304" i="16"/>
  <c r="A3304" i="16"/>
  <c r="S3305" i="16" l="1"/>
  <c r="A3305" i="16"/>
  <c r="D3304" i="16"/>
  <c r="G3304" i="16"/>
  <c r="F3304" i="16"/>
  <c r="G3305" i="16" l="1"/>
  <c r="F3305" i="16"/>
  <c r="D3305" i="16"/>
  <c r="S3306" i="16"/>
  <c r="A3306" i="16"/>
  <c r="F3306" i="16" l="1"/>
  <c r="G3306" i="16"/>
  <c r="D3306" i="16"/>
  <c r="S3307" i="16"/>
  <c r="A3307" i="16"/>
  <c r="S3308" i="16" l="1"/>
  <c r="A3308" i="16"/>
  <c r="F3307" i="16"/>
  <c r="D3307" i="16"/>
  <c r="G3307" i="16"/>
  <c r="F3308" i="16" l="1"/>
  <c r="G3308" i="16"/>
  <c r="D3308" i="16"/>
  <c r="S3309" i="16"/>
  <c r="A3309" i="16"/>
  <c r="A3310" i="16" l="1"/>
  <c r="S3310" i="16"/>
  <c r="D3309" i="16"/>
  <c r="G3309" i="16"/>
  <c r="F3309" i="16"/>
  <c r="S3311" i="16" l="1"/>
  <c r="A3311" i="16"/>
  <c r="G3310" i="16"/>
  <c r="F3310" i="16"/>
  <c r="D3310" i="16"/>
  <c r="F3311" i="16" l="1"/>
  <c r="D3311" i="16"/>
  <c r="G3311" i="16"/>
  <c r="S3312" i="16"/>
  <c r="A3312" i="16"/>
  <c r="G3312" i="16" l="1"/>
  <c r="F3312" i="16"/>
  <c r="D3312" i="16"/>
  <c r="S3313" i="16"/>
  <c r="A3313" i="16"/>
  <c r="S3314" i="16" l="1"/>
  <c r="A3314" i="16"/>
  <c r="G3313" i="16"/>
  <c r="D3313" i="16"/>
  <c r="F3313" i="16"/>
  <c r="F3314" i="16" l="1"/>
  <c r="D3314" i="16"/>
  <c r="G3314" i="16"/>
  <c r="S3315" i="16"/>
  <c r="A3315" i="16"/>
  <c r="D3315" i="16" l="1"/>
  <c r="F3315" i="16"/>
  <c r="G3315" i="16"/>
  <c r="S3316" i="16"/>
  <c r="A3316" i="16"/>
  <c r="G3316" i="16" l="1"/>
  <c r="F3316" i="16"/>
  <c r="D3316" i="16"/>
  <c r="S3317" i="16"/>
  <c r="A3317" i="16"/>
  <c r="D3317" i="16" l="1"/>
  <c r="F3317" i="16"/>
  <c r="G3317" i="16"/>
  <c r="S3318" i="16"/>
  <c r="A3318" i="16"/>
  <c r="S3319" i="16" l="1"/>
  <c r="A3319" i="16"/>
  <c r="D3318" i="16"/>
  <c r="G3318" i="16"/>
  <c r="F3318" i="16"/>
  <c r="D3319" i="16" l="1"/>
  <c r="G3319" i="16"/>
  <c r="F3319" i="16"/>
  <c r="S3320" i="16"/>
  <c r="A3320" i="16"/>
  <c r="G3320" i="16" l="1"/>
  <c r="D3320" i="16"/>
  <c r="F3320" i="16"/>
  <c r="S3321" i="16"/>
  <c r="A3321" i="16"/>
  <c r="A3322" i="16" l="1"/>
  <c r="S3322" i="16"/>
  <c r="D3321" i="16"/>
  <c r="G3321" i="16"/>
  <c r="F3321" i="16"/>
  <c r="S3323" i="16" l="1"/>
  <c r="A3323" i="16"/>
  <c r="D3322" i="16"/>
  <c r="G3322" i="16"/>
  <c r="F3322" i="16"/>
  <c r="D3323" i="16" l="1"/>
  <c r="G3323" i="16"/>
  <c r="F3323" i="16"/>
  <c r="S3324" i="16"/>
  <c r="A3324" i="16"/>
  <c r="F3324" i="16" l="1"/>
  <c r="D3324" i="16"/>
  <c r="G3324" i="16"/>
  <c r="S3325" i="16"/>
  <c r="A3325" i="16"/>
  <c r="G3325" i="16" l="1"/>
  <c r="F3325" i="16"/>
  <c r="D3325" i="16"/>
  <c r="A3326" i="16"/>
  <c r="S3326" i="16"/>
  <c r="G3326" i="16" l="1"/>
  <c r="D3326" i="16"/>
  <c r="F3326" i="16"/>
  <c r="S3327" i="16"/>
  <c r="A3327" i="16"/>
  <c r="D3327" i="16" l="1"/>
  <c r="F3327" i="16"/>
  <c r="G3327" i="16"/>
  <c r="S3328" i="16"/>
  <c r="A3328" i="16"/>
  <c r="G3328" i="16" l="1"/>
  <c r="F3328" i="16"/>
  <c r="D3328" i="16"/>
  <c r="S3329" i="16"/>
  <c r="A3329" i="16"/>
  <c r="D3329" i="16" l="1"/>
  <c r="G3329" i="16"/>
  <c r="F3329" i="16"/>
  <c r="S3330" i="16"/>
  <c r="A3330" i="16"/>
  <c r="G3330" i="16" l="1"/>
  <c r="D3330" i="16"/>
  <c r="F3330" i="16"/>
  <c r="A3331" i="16"/>
  <c r="S3331" i="16"/>
  <c r="S3332" i="16" l="1"/>
  <c r="A3332" i="16"/>
  <c r="F3331" i="16"/>
  <c r="D3331" i="16"/>
  <c r="G3331" i="16"/>
  <c r="S3333" i="16" l="1"/>
  <c r="A3333" i="16"/>
  <c r="D3332" i="16"/>
  <c r="F3332" i="16"/>
  <c r="G3332" i="16"/>
  <c r="F3333" i="16" l="1"/>
  <c r="G3333" i="16"/>
  <c r="D3333" i="16"/>
  <c r="A3334" i="16"/>
  <c r="S3334" i="16"/>
  <c r="D3334" i="16" l="1"/>
  <c r="G3334" i="16"/>
  <c r="F3334" i="16"/>
  <c r="A3335" i="16"/>
  <c r="S3335" i="16"/>
  <c r="S3336" i="16" l="1"/>
  <c r="A3336" i="16"/>
  <c r="D3335" i="16"/>
  <c r="G3335" i="16"/>
  <c r="F3335" i="16"/>
  <c r="G3336" i="16" l="1"/>
  <c r="F3336" i="16"/>
  <c r="D3336" i="16"/>
  <c r="S3337" i="16"/>
  <c r="A3337" i="16"/>
  <c r="D3337" i="16" l="1"/>
  <c r="G3337" i="16"/>
  <c r="F3337" i="16"/>
  <c r="S3338" i="16"/>
  <c r="A3338" i="16"/>
  <c r="S3339" i="16" l="1"/>
  <c r="A3339" i="16"/>
  <c r="G3338" i="16"/>
  <c r="D3338" i="16"/>
  <c r="F3338" i="16"/>
  <c r="G3339" i="16" l="1"/>
  <c r="F3339" i="16"/>
  <c r="D3339" i="16"/>
  <c r="A3340" i="16"/>
  <c r="S3340" i="16"/>
  <c r="D3340" i="16" l="1"/>
  <c r="G3340" i="16"/>
  <c r="F3340" i="16"/>
  <c r="S3341" i="16"/>
  <c r="A3341" i="16"/>
  <c r="F3341" i="16" l="1"/>
  <c r="D3341" i="16"/>
  <c r="G3341" i="16"/>
  <c r="A3342" i="16"/>
  <c r="S3342" i="16"/>
  <c r="A3343" i="16" l="1"/>
  <c r="S3343" i="16"/>
  <c r="F3342" i="16"/>
  <c r="G3342" i="16"/>
  <c r="D3342" i="16"/>
  <c r="S3344" i="16" l="1"/>
  <c r="A3344" i="16"/>
  <c r="D3343" i="16"/>
  <c r="G3343" i="16"/>
  <c r="F3343" i="16"/>
  <c r="G3344" i="16" l="1"/>
  <c r="F3344" i="16"/>
  <c r="D3344" i="16"/>
  <c r="A3345" i="16"/>
  <c r="S3345" i="16"/>
  <c r="S3346" i="16" l="1"/>
  <c r="A3346" i="16"/>
  <c r="D3345" i="16"/>
  <c r="G3345" i="16"/>
  <c r="F3345" i="16"/>
  <c r="S3347" i="16" l="1"/>
  <c r="A3347" i="16"/>
  <c r="F3346" i="16"/>
  <c r="G3346" i="16"/>
  <c r="D3346" i="16"/>
  <c r="S3348" i="16" l="1"/>
  <c r="A3348" i="16"/>
  <c r="F3347" i="16"/>
  <c r="G3347" i="16"/>
  <c r="D3347" i="16"/>
  <c r="D3348" i="16" l="1"/>
  <c r="F3348" i="16"/>
  <c r="G3348" i="16"/>
  <c r="S3349" i="16"/>
  <c r="A3349" i="16"/>
  <c r="S3350" i="16" l="1"/>
  <c r="A3350" i="16"/>
  <c r="G3349" i="16"/>
  <c r="F3349" i="16"/>
  <c r="D3349" i="16"/>
  <c r="F3350" i="16" l="1"/>
  <c r="D3350" i="16"/>
  <c r="G3350" i="16"/>
  <c r="S3351" i="16"/>
  <c r="A3351" i="16"/>
  <c r="D3351" i="16" l="1"/>
  <c r="G3351" i="16"/>
  <c r="F3351" i="16"/>
  <c r="A3352" i="16"/>
  <c r="S3352" i="16"/>
  <c r="F3352" i="16" l="1"/>
  <c r="D3352" i="16"/>
  <c r="G3352" i="16"/>
  <c r="S3353" i="16"/>
  <c r="A3353" i="16"/>
  <c r="A3354" i="16" l="1"/>
  <c r="S3354" i="16"/>
  <c r="F3353" i="16"/>
  <c r="G3353" i="16"/>
  <c r="D3353" i="16"/>
  <c r="D3354" i="16" l="1"/>
  <c r="F3354" i="16"/>
  <c r="G3354" i="16"/>
  <c r="S3355" i="16"/>
  <c r="A3355" i="16"/>
  <c r="S3356" i="16" l="1"/>
  <c r="A3356" i="16"/>
  <c r="G3355" i="16"/>
  <c r="F3355" i="16"/>
  <c r="D3355" i="16"/>
  <c r="G3356" i="16" l="1"/>
  <c r="F3356" i="16"/>
  <c r="D3356" i="16"/>
  <c r="S3357" i="16"/>
  <c r="A3357" i="16"/>
  <c r="F3357" i="16" l="1"/>
  <c r="D3357" i="16"/>
  <c r="G3357" i="16"/>
  <c r="A3358" i="16"/>
  <c r="S3358" i="16"/>
  <c r="F3358" i="16" l="1"/>
  <c r="D3358" i="16"/>
  <c r="G3358" i="16"/>
  <c r="S3359" i="16"/>
  <c r="A3359" i="16"/>
  <c r="G3359" i="16" l="1"/>
  <c r="F3359" i="16"/>
  <c r="D3359" i="16"/>
  <c r="S3360" i="16"/>
  <c r="A3360" i="16"/>
  <c r="A3361" i="16" l="1"/>
  <c r="S3361" i="16"/>
  <c r="G3360" i="16"/>
  <c r="F3360" i="16"/>
  <c r="D3360" i="16"/>
  <c r="G3361" i="16" l="1"/>
  <c r="F3361" i="16"/>
  <c r="D3361" i="16"/>
  <c r="S3362" i="16"/>
  <c r="A3362" i="16"/>
  <c r="S3363" i="16" l="1"/>
  <c r="A3363" i="16"/>
  <c r="G3362" i="16"/>
  <c r="D3362" i="16"/>
  <c r="F3362" i="16"/>
  <c r="F3363" i="16" l="1"/>
  <c r="D3363" i="16"/>
  <c r="G3363" i="16"/>
  <c r="S3364" i="16"/>
  <c r="A3364" i="16"/>
  <c r="G3364" i="16" l="1"/>
  <c r="F3364" i="16"/>
  <c r="D3364" i="16"/>
  <c r="S3365" i="16"/>
  <c r="A3365" i="16"/>
  <c r="S3366" i="16" l="1"/>
  <c r="A3366" i="16"/>
  <c r="D3365" i="16"/>
  <c r="G3365" i="16"/>
  <c r="F3365" i="16"/>
  <c r="F3366" i="16" l="1"/>
  <c r="D3366" i="16"/>
  <c r="G3366" i="16"/>
  <c r="S3367" i="16"/>
  <c r="A3367" i="16"/>
  <c r="D3367" i="16" l="1"/>
  <c r="F3367" i="16"/>
  <c r="G3367" i="16"/>
  <c r="S3368" i="16"/>
  <c r="A3368" i="16"/>
  <c r="A3369" i="16" l="1"/>
  <c r="S3369" i="16"/>
  <c r="G3368" i="16"/>
  <c r="D3368" i="16"/>
  <c r="F3368" i="16"/>
  <c r="S3370" i="16" l="1"/>
  <c r="A3370" i="16"/>
  <c r="G3369" i="16"/>
  <c r="F3369" i="16"/>
  <c r="D3369" i="16"/>
  <c r="G3370" i="16" l="1"/>
  <c r="D3370" i="16"/>
  <c r="F3370" i="16"/>
  <c r="S3371" i="16"/>
  <c r="A3371" i="16"/>
  <c r="S3372" i="16" l="1"/>
  <c r="A3372" i="16"/>
  <c r="G3371" i="16"/>
  <c r="F3371" i="16"/>
  <c r="D3371" i="16"/>
  <c r="D3372" i="16" l="1"/>
  <c r="F3372" i="16"/>
  <c r="G3372" i="16"/>
  <c r="S3373" i="16"/>
  <c r="A3373" i="16"/>
  <c r="F3373" i="16" l="1"/>
  <c r="G3373" i="16"/>
  <c r="D3373" i="16"/>
  <c r="S3374" i="16"/>
  <c r="A3374" i="16"/>
  <c r="S3375" i="16" l="1"/>
  <c r="A3375" i="16"/>
  <c r="F3374" i="16"/>
  <c r="G3374" i="16"/>
  <c r="D3374" i="16"/>
  <c r="F3375" i="16" l="1"/>
  <c r="G3375" i="16"/>
  <c r="D3375" i="16"/>
  <c r="S3376" i="16"/>
  <c r="A3376" i="16"/>
  <c r="G3376" i="16" l="1"/>
  <c r="D3376" i="16"/>
  <c r="F3376" i="16"/>
  <c r="S3377" i="16"/>
  <c r="A3377" i="16"/>
  <c r="S3378" i="16" l="1"/>
  <c r="A3378" i="16"/>
  <c r="F3377" i="16"/>
  <c r="D3377" i="16"/>
  <c r="G3377" i="16"/>
  <c r="G3378" i="16" l="1"/>
  <c r="F3378" i="16"/>
  <c r="D3378" i="16"/>
  <c r="A3379" i="16"/>
  <c r="S3379" i="16"/>
  <c r="D3379" i="16" l="1"/>
  <c r="G3379" i="16"/>
  <c r="F3379" i="16"/>
  <c r="S3380" i="16"/>
  <c r="A3380" i="16"/>
  <c r="A3381" i="16" l="1"/>
  <c r="S3381" i="16"/>
  <c r="D3380" i="16"/>
  <c r="G3380" i="16"/>
  <c r="F3380" i="16"/>
  <c r="A3382" i="16" l="1"/>
  <c r="S3382" i="16"/>
  <c r="D3381" i="16"/>
  <c r="G3381" i="16"/>
  <c r="F3381" i="16"/>
  <c r="S3383" i="16" l="1"/>
  <c r="A3383" i="16"/>
  <c r="D3382" i="16"/>
  <c r="G3382" i="16"/>
  <c r="F3382" i="16"/>
  <c r="G3383" i="16" l="1"/>
  <c r="D3383" i="16"/>
  <c r="F3383" i="16"/>
  <c r="S3384" i="16"/>
  <c r="A3384" i="16"/>
  <c r="S3385" i="16" l="1"/>
  <c r="A3385" i="16"/>
  <c r="G3384" i="16"/>
  <c r="F3384" i="16"/>
  <c r="D3384" i="16"/>
  <c r="D3385" i="16" l="1"/>
  <c r="F3385" i="16"/>
  <c r="G3385" i="16"/>
  <c r="S3386" i="16"/>
  <c r="A3386" i="16"/>
  <c r="A3387" i="16" l="1"/>
  <c r="S3387" i="16"/>
  <c r="D3386" i="16"/>
  <c r="F3386" i="16"/>
  <c r="G3386" i="16"/>
  <c r="S3388" i="16" l="1"/>
  <c r="A3388" i="16"/>
  <c r="G3387" i="16"/>
  <c r="D3387" i="16"/>
  <c r="F3387" i="16"/>
  <c r="F3388" i="16" l="1"/>
  <c r="G3388" i="16"/>
  <c r="D3388" i="16"/>
  <c r="S3389" i="16"/>
  <c r="A3389" i="16"/>
  <c r="F3389" i="16" l="1"/>
  <c r="D3389" i="16"/>
  <c r="G3389" i="16"/>
  <c r="S3390" i="16"/>
  <c r="A3390" i="16"/>
  <c r="G3390" i="16" l="1"/>
  <c r="D3390" i="16"/>
  <c r="F3390" i="16"/>
  <c r="A3391" i="16"/>
  <c r="S3391" i="16"/>
  <c r="D3391" i="16" l="1"/>
  <c r="G3391" i="16"/>
  <c r="F3391" i="16"/>
  <c r="S3392" i="16"/>
  <c r="A3392" i="16"/>
  <c r="S3393" i="16" l="1"/>
  <c r="A3393" i="16"/>
  <c r="D3392" i="16"/>
  <c r="F3392" i="16"/>
  <c r="G3392" i="16"/>
  <c r="F3393" i="16" l="1"/>
  <c r="D3393" i="16"/>
  <c r="G3393" i="16"/>
  <c r="S3394" i="16"/>
  <c r="A3394" i="16"/>
  <c r="S3395" i="16" l="1"/>
  <c r="A3395" i="16"/>
  <c r="G3394" i="16"/>
  <c r="D3394" i="16"/>
  <c r="F3394" i="16"/>
  <c r="G3395" i="16" l="1"/>
  <c r="F3395" i="16"/>
  <c r="D3395" i="16"/>
  <c r="S3396" i="16"/>
  <c r="A3396" i="16"/>
  <c r="F3396" i="16" l="1"/>
  <c r="G3396" i="16"/>
  <c r="D3396" i="16"/>
  <c r="S3397" i="16"/>
  <c r="A3397" i="16"/>
  <c r="S3398" i="16" l="1"/>
  <c r="A3398" i="16"/>
  <c r="F3397" i="16"/>
  <c r="G3397" i="16"/>
  <c r="D3397" i="16"/>
  <c r="F3398" i="16" l="1"/>
  <c r="D3398" i="16"/>
  <c r="G3398" i="16"/>
  <c r="S3399" i="16"/>
  <c r="A3399" i="16"/>
  <c r="F3399" i="16" l="1"/>
  <c r="D3399" i="16"/>
  <c r="G3399" i="16"/>
  <c r="S3400" i="16"/>
  <c r="A3400" i="16"/>
  <c r="S3401" i="16" l="1"/>
  <c r="A3401" i="16"/>
  <c r="F3400" i="16"/>
  <c r="G3400" i="16"/>
  <c r="D3400" i="16"/>
  <c r="G3401" i="16" l="1"/>
  <c r="F3401" i="16"/>
  <c r="D3401" i="16"/>
  <c r="A3402" i="16"/>
  <c r="S3402" i="16"/>
  <c r="D3402" i="16" l="1"/>
  <c r="G3402" i="16"/>
  <c r="F3402" i="16"/>
  <c r="S3403" i="16"/>
  <c r="A3403" i="16"/>
  <c r="G3403" i="16" l="1"/>
  <c r="D3403" i="16"/>
  <c r="F3403" i="16"/>
  <c r="A3404" i="16"/>
  <c r="S3404" i="16"/>
  <c r="S3405" i="16" l="1"/>
  <c r="A3405" i="16"/>
  <c r="G3404" i="16"/>
  <c r="F3404" i="16"/>
  <c r="D3404" i="16"/>
  <c r="S3406" i="16" l="1"/>
  <c r="A3406" i="16"/>
  <c r="F3405" i="16"/>
  <c r="D3405" i="16"/>
  <c r="G3405" i="16"/>
  <c r="G3406" i="16" l="1"/>
  <c r="F3406" i="16"/>
  <c r="D3406" i="16"/>
  <c r="S3407" i="16"/>
  <c r="A3407" i="16"/>
  <c r="D3407" i="16" l="1"/>
  <c r="G3407" i="16"/>
  <c r="F3407" i="16"/>
  <c r="S3408" i="16"/>
  <c r="A3408" i="16"/>
  <c r="F3408" i="16" l="1"/>
  <c r="D3408" i="16"/>
  <c r="G3408" i="16"/>
  <c r="S3409" i="16"/>
  <c r="A3409" i="16"/>
  <c r="S3410" i="16" l="1"/>
  <c r="A3410" i="16"/>
  <c r="G3409" i="16"/>
  <c r="F3409" i="16"/>
  <c r="D3409" i="16"/>
  <c r="F3410" i="16" l="1"/>
  <c r="D3410" i="16"/>
  <c r="G3410" i="16"/>
  <c r="S3411" i="16"/>
  <c r="A3411" i="16"/>
  <c r="D3411" i="16" l="1"/>
  <c r="F3411" i="16"/>
  <c r="G3411" i="16"/>
  <c r="A3412" i="16"/>
  <c r="S3412" i="16"/>
  <c r="S3413" i="16" l="1"/>
  <c r="A3413" i="16"/>
  <c r="F3412" i="16"/>
  <c r="D3412" i="16"/>
  <c r="G3412" i="16"/>
  <c r="F3413" i="16" l="1"/>
  <c r="G3413" i="16"/>
  <c r="D3413" i="16"/>
  <c r="A3414" i="16"/>
  <c r="S3414" i="16"/>
  <c r="S3415" i="16" l="1"/>
  <c r="A3415" i="16"/>
  <c r="G3414" i="16"/>
  <c r="F3414" i="16"/>
  <c r="D3414" i="16"/>
  <c r="G3415" i="16" l="1"/>
  <c r="F3415" i="16"/>
  <c r="D3415" i="16"/>
  <c r="S3416" i="16"/>
  <c r="A3416" i="16"/>
  <c r="S3417" i="16" l="1"/>
  <c r="A3417" i="16"/>
  <c r="D3416" i="16"/>
  <c r="G3416" i="16"/>
  <c r="F3416" i="16"/>
  <c r="G3417" i="16" l="1"/>
  <c r="F3417" i="16"/>
  <c r="D3417" i="16"/>
  <c r="S3418" i="16"/>
  <c r="A3418" i="16"/>
  <c r="S3419" i="16" l="1"/>
  <c r="A3419" i="16"/>
  <c r="G3418" i="16"/>
  <c r="D3418" i="16"/>
  <c r="F3418" i="16"/>
  <c r="D3419" i="16" l="1"/>
  <c r="G3419" i="16"/>
  <c r="F3419" i="16"/>
  <c r="S3420" i="16"/>
  <c r="A3420" i="16"/>
  <c r="S3421" i="16" l="1"/>
  <c r="A3421" i="16"/>
  <c r="F3420" i="16"/>
  <c r="G3420" i="16"/>
  <c r="D3420" i="16"/>
  <c r="G3421" i="16" l="1"/>
  <c r="F3421" i="16"/>
  <c r="D3421" i="16"/>
  <c r="S3422" i="16"/>
  <c r="A3422" i="16"/>
  <c r="D3422" i="16" l="1"/>
  <c r="F3422" i="16"/>
  <c r="G3422" i="16"/>
  <c r="S3423" i="16"/>
  <c r="A3423" i="16"/>
  <c r="D3423" i="16" l="1"/>
  <c r="G3423" i="16"/>
  <c r="F3423" i="16"/>
  <c r="S3424" i="16"/>
  <c r="A3424" i="16"/>
  <c r="D3424" i="16" l="1"/>
  <c r="F3424" i="16"/>
  <c r="G3424" i="16"/>
  <c r="A3425" i="16"/>
  <c r="S3425" i="16"/>
  <c r="S3426" i="16" l="1"/>
  <c r="A3426" i="16"/>
  <c r="D3425" i="16"/>
  <c r="F3425" i="16"/>
  <c r="G3425" i="16"/>
  <c r="F3426" i="16" l="1"/>
  <c r="G3426" i="16"/>
  <c r="D3426" i="16"/>
  <c r="S3427" i="16"/>
  <c r="A3427" i="16"/>
  <c r="D3427" i="16" l="1"/>
  <c r="F3427" i="16"/>
  <c r="G3427" i="16"/>
  <c r="S3428" i="16"/>
  <c r="A3428" i="16"/>
  <c r="G3428" i="16" l="1"/>
  <c r="F3428" i="16"/>
  <c r="D3428" i="16"/>
  <c r="S3429" i="16"/>
  <c r="A3429" i="16"/>
  <c r="S3430" i="16" l="1"/>
  <c r="A3430" i="16"/>
  <c r="F3429" i="16"/>
  <c r="G3429" i="16"/>
  <c r="D3429" i="16"/>
  <c r="D3430" i="16" l="1"/>
  <c r="F3430" i="16"/>
  <c r="G3430" i="16"/>
  <c r="A3431" i="16"/>
  <c r="S3431" i="16"/>
  <c r="D3431" i="16" l="1"/>
  <c r="G3431" i="16"/>
  <c r="F3431" i="16"/>
  <c r="S3432" i="16"/>
  <c r="A3432" i="16"/>
  <c r="G3432" i="16" l="1"/>
  <c r="F3432" i="16"/>
  <c r="D3432" i="16"/>
  <c r="S3433" i="16"/>
  <c r="A3433" i="16"/>
  <c r="G3433" i="16" l="1"/>
  <c r="D3433" i="16"/>
  <c r="F3433" i="16"/>
  <c r="S3434" i="16"/>
  <c r="A3434" i="16"/>
  <c r="G3434" i="16" l="1"/>
  <c r="D3434" i="16"/>
  <c r="F3434" i="16"/>
  <c r="S3435" i="16"/>
  <c r="A3435" i="16"/>
  <c r="S3436" i="16" l="1"/>
  <c r="A3436" i="16"/>
  <c r="G3435" i="16"/>
  <c r="F3435" i="16"/>
  <c r="D3435" i="16"/>
  <c r="F3436" i="16" l="1"/>
  <c r="D3436" i="16"/>
  <c r="G3436" i="16"/>
  <c r="A3437" i="16"/>
  <c r="S3437" i="16"/>
  <c r="S3438" i="16" l="1"/>
  <c r="A3438" i="16"/>
  <c r="D3437" i="16"/>
  <c r="G3437" i="16"/>
  <c r="F3437" i="16"/>
  <c r="S3439" i="16" l="1"/>
  <c r="A3439" i="16"/>
  <c r="G3438" i="16"/>
  <c r="F3438" i="16"/>
  <c r="D3438" i="16"/>
  <c r="A3440" i="16" l="1"/>
  <c r="S3440" i="16"/>
  <c r="G3439" i="16"/>
  <c r="F3439" i="16"/>
  <c r="D3439" i="16"/>
  <c r="G3440" i="16" l="1"/>
  <c r="F3440" i="16"/>
  <c r="D3440" i="16"/>
  <c r="S3441" i="16"/>
  <c r="A3441" i="16"/>
  <c r="G3441" i="16" l="1"/>
  <c r="F3441" i="16"/>
  <c r="D3441" i="16"/>
  <c r="A3442" i="16"/>
  <c r="S3442" i="16"/>
  <c r="F3442" i="16" l="1"/>
  <c r="D3442" i="16"/>
  <c r="G3442" i="16"/>
  <c r="S3443" i="16"/>
  <c r="A3443" i="16"/>
  <c r="G3443" i="16" l="1"/>
  <c r="F3443" i="16"/>
  <c r="D3443" i="16"/>
  <c r="S3444" i="16"/>
  <c r="A3444" i="16"/>
  <c r="F3444" i="16" l="1"/>
  <c r="D3444" i="16"/>
  <c r="G3444" i="16"/>
  <c r="S3445" i="16"/>
  <c r="A3445" i="16"/>
  <c r="F3445" i="16" l="1"/>
  <c r="D3445" i="16"/>
  <c r="G3445" i="16"/>
  <c r="A3446" i="16"/>
  <c r="S3446" i="16"/>
  <c r="F3446" i="16" l="1"/>
  <c r="D3446" i="16"/>
  <c r="G3446" i="16"/>
  <c r="S3447" i="16"/>
  <c r="A3447" i="16"/>
  <c r="S3448" i="16" l="1"/>
  <c r="A3448" i="16"/>
  <c r="G3447" i="16"/>
  <c r="F3447" i="16"/>
  <c r="D3447" i="16"/>
  <c r="D3448" i="16" l="1"/>
  <c r="G3448" i="16"/>
  <c r="F3448" i="16"/>
  <c r="A3449" i="16"/>
  <c r="S3449" i="16"/>
  <c r="D3449" i="16" l="1"/>
  <c r="G3449" i="16"/>
  <c r="F3449" i="16"/>
  <c r="S3450" i="16"/>
  <c r="A3450" i="16"/>
  <c r="F3450" i="16" l="1"/>
  <c r="G3450" i="16"/>
  <c r="D3450" i="16"/>
  <c r="S3451" i="16"/>
  <c r="A3451" i="16"/>
  <c r="A3452" i="16" l="1"/>
  <c r="S3452" i="16"/>
  <c r="D3451" i="16"/>
  <c r="F3451" i="16"/>
  <c r="G3451" i="16"/>
  <c r="G3452" i="16" l="1"/>
  <c r="F3452" i="16"/>
  <c r="D3452" i="16"/>
  <c r="S3453" i="16"/>
  <c r="A3453" i="16"/>
  <c r="S3454" i="16" l="1"/>
  <c r="A3454" i="16"/>
  <c r="G3453" i="16"/>
  <c r="D3453" i="16"/>
  <c r="F3453" i="16"/>
  <c r="G3454" i="16" l="1"/>
  <c r="D3454" i="16"/>
  <c r="F3454" i="16"/>
  <c r="S3455" i="16"/>
  <c r="A3455" i="16"/>
  <c r="G3455" i="16" l="1"/>
  <c r="D3455" i="16"/>
  <c r="F3455" i="16"/>
  <c r="A3456" i="16"/>
  <c r="S3456" i="16"/>
  <c r="G3456" i="16" l="1"/>
  <c r="F3456" i="16"/>
  <c r="D3456" i="16"/>
  <c r="S3457" i="16"/>
  <c r="A3457" i="16"/>
  <c r="S3458" i="16" l="1"/>
  <c r="A3458" i="16"/>
  <c r="F3457" i="16"/>
  <c r="G3457" i="16"/>
  <c r="D3457" i="16"/>
  <c r="F3458" i="16" l="1"/>
  <c r="D3458" i="16"/>
  <c r="G3458" i="16"/>
  <c r="S3459" i="16"/>
  <c r="A3459" i="16"/>
  <c r="G3459" i="16" l="1"/>
  <c r="F3459" i="16"/>
  <c r="D3459" i="16"/>
  <c r="S3460" i="16"/>
  <c r="A3460" i="16"/>
  <c r="A3461" i="16" l="1"/>
  <c r="S3461" i="16"/>
  <c r="D3460" i="16"/>
  <c r="G3460" i="16"/>
  <c r="F3460" i="16"/>
  <c r="D3461" i="16" l="1"/>
  <c r="G3461" i="16"/>
  <c r="F3461" i="16"/>
  <c r="A3462" i="16"/>
  <c r="S3462" i="16"/>
  <c r="S3463" i="16" l="1"/>
  <c r="A3463" i="16"/>
  <c r="G3462" i="16"/>
  <c r="F3462" i="16"/>
  <c r="D3462" i="16"/>
  <c r="G3463" i="16" l="1"/>
  <c r="F3463" i="16"/>
  <c r="D3463" i="16"/>
  <c r="S3464" i="16"/>
  <c r="A3464" i="16"/>
  <c r="G3464" i="16" l="1"/>
  <c r="D3464" i="16"/>
  <c r="F3464" i="16"/>
  <c r="S3465" i="16"/>
  <c r="A3465" i="16"/>
  <c r="S3466" i="16" l="1"/>
  <c r="A3466" i="16"/>
  <c r="G3465" i="16"/>
  <c r="F3465" i="16"/>
  <c r="D3465" i="16"/>
  <c r="G3466" i="16" l="1"/>
  <c r="F3466" i="16"/>
  <c r="D3466" i="16"/>
  <c r="S3467" i="16"/>
  <c r="A3467" i="16"/>
  <c r="G3467" i="16" l="1"/>
  <c r="D3467" i="16"/>
  <c r="F3467" i="16"/>
  <c r="S3468" i="16"/>
  <c r="A3468" i="16"/>
  <c r="S3469" i="16" l="1"/>
  <c r="A3469" i="16"/>
  <c r="D3468" i="16"/>
  <c r="G3468" i="16"/>
  <c r="F3468" i="16"/>
  <c r="F3469" i="16" l="1"/>
  <c r="D3469" i="16"/>
  <c r="G3469" i="16"/>
  <c r="S3470" i="16"/>
  <c r="A3470" i="16"/>
  <c r="D3470" i="16" l="1"/>
  <c r="G3470" i="16"/>
  <c r="F3470" i="16"/>
  <c r="S3471" i="16"/>
  <c r="A3471" i="16"/>
  <c r="S3472" i="16" l="1"/>
  <c r="A3472" i="16"/>
  <c r="G3471" i="16"/>
  <c r="F3471" i="16"/>
  <c r="D3471" i="16"/>
  <c r="G3472" i="16" l="1"/>
  <c r="D3472" i="16"/>
  <c r="F3472" i="16"/>
  <c r="A3473" i="16"/>
  <c r="S3473" i="16"/>
  <c r="S3474" i="16" l="1"/>
  <c r="A3474" i="16"/>
  <c r="D3473" i="16"/>
  <c r="G3473" i="16"/>
  <c r="F3473" i="16"/>
  <c r="S3475" i="16" l="1"/>
  <c r="A3475" i="16"/>
  <c r="F3474" i="16"/>
  <c r="D3474" i="16"/>
  <c r="G3474" i="16"/>
  <c r="G3475" i="16" l="1"/>
  <c r="F3475" i="16"/>
  <c r="D3475" i="16"/>
  <c r="A3476" i="16"/>
  <c r="S3476" i="16"/>
  <c r="D3476" i="16" l="1"/>
  <c r="G3476" i="16"/>
  <c r="F3476" i="16"/>
  <c r="S3477" i="16"/>
  <c r="A3477" i="16"/>
  <c r="G3477" i="16" l="1"/>
  <c r="F3477" i="16"/>
  <c r="D3477" i="16"/>
  <c r="A3478" i="16"/>
  <c r="S3478" i="16"/>
  <c r="S3479" i="16" l="1"/>
  <c r="A3479" i="16"/>
  <c r="F3478" i="16"/>
  <c r="D3478" i="16"/>
  <c r="G3478" i="16"/>
  <c r="D3479" i="16" l="1"/>
  <c r="F3479" i="16"/>
  <c r="G3479" i="16"/>
  <c r="S3480" i="16"/>
  <c r="A3480" i="16"/>
  <c r="A3481" i="16" l="1"/>
  <c r="S3481" i="16"/>
  <c r="G3480" i="16"/>
  <c r="D3480" i="16"/>
  <c r="F3480" i="16"/>
  <c r="S3482" i="16" l="1"/>
  <c r="A3482" i="16"/>
  <c r="D3481" i="16"/>
  <c r="G3481" i="16"/>
  <c r="F3481" i="16"/>
  <c r="D3482" i="16" l="1"/>
  <c r="F3482" i="16"/>
  <c r="G3482" i="16"/>
  <c r="A3483" i="16"/>
  <c r="S3483" i="16"/>
  <c r="D3483" i="16" l="1"/>
  <c r="F3483" i="16"/>
  <c r="G3483" i="16"/>
  <c r="S3484" i="16"/>
  <c r="A3484" i="16"/>
  <c r="S3485" i="16" l="1"/>
  <c r="A3485" i="16"/>
  <c r="D3484" i="16"/>
  <c r="F3484" i="16"/>
  <c r="G3484" i="16"/>
  <c r="S3486" i="16" l="1"/>
  <c r="A3486" i="16"/>
  <c r="F3485" i="16"/>
  <c r="D3485" i="16"/>
  <c r="G3485" i="16"/>
  <c r="G3486" i="16" l="1"/>
  <c r="D3486" i="16"/>
  <c r="F3486" i="16"/>
  <c r="S3487" i="16"/>
  <c r="A3487" i="16"/>
  <c r="F3487" i="16" l="1"/>
  <c r="D3487" i="16"/>
  <c r="G3487" i="16"/>
  <c r="S3488" i="16"/>
  <c r="A3488" i="16"/>
  <c r="G3488" i="16" l="1"/>
  <c r="F3488" i="16"/>
  <c r="D3488" i="16"/>
  <c r="S3489" i="16"/>
  <c r="A3489" i="16"/>
  <c r="A3490" i="16" l="1"/>
  <c r="S3490" i="16"/>
  <c r="D3489" i="16"/>
  <c r="F3489" i="16"/>
  <c r="G3489" i="16"/>
  <c r="G3490" i="16" l="1"/>
  <c r="D3490" i="16"/>
  <c r="F3490" i="16"/>
  <c r="S3491" i="16"/>
  <c r="A3491" i="16"/>
  <c r="D3491" i="16" l="1"/>
  <c r="G3491" i="16"/>
  <c r="F3491" i="16"/>
  <c r="S3492" i="16"/>
  <c r="A3492" i="16"/>
  <c r="S3493" i="16" l="1"/>
  <c r="A3493" i="16"/>
  <c r="F3492" i="16"/>
  <c r="G3492" i="16"/>
  <c r="D3492" i="16"/>
  <c r="G3493" i="16" l="1"/>
  <c r="F3493" i="16"/>
  <c r="D3493" i="16"/>
  <c r="S3494" i="16"/>
  <c r="A3494" i="16"/>
  <c r="D3494" i="16" l="1"/>
  <c r="G3494" i="16"/>
  <c r="F3494" i="16"/>
  <c r="S3495" i="16"/>
  <c r="A3495" i="16"/>
  <c r="F3495" i="16" l="1"/>
  <c r="D3495" i="16"/>
  <c r="G3495" i="16"/>
  <c r="S3496" i="16"/>
  <c r="A3496" i="16"/>
  <c r="F3496" i="16" l="1"/>
  <c r="G3496" i="16"/>
  <c r="D3496" i="16"/>
  <c r="S3497" i="16"/>
  <c r="A3497" i="16"/>
  <c r="G3497" i="16" l="1"/>
  <c r="F3497" i="16"/>
  <c r="D3497" i="16"/>
  <c r="S3498" i="16"/>
  <c r="A3498" i="16"/>
  <c r="G3498" i="16" l="1"/>
  <c r="D3498" i="16"/>
  <c r="F3498" i="16"/>
  <c r="A3499" i="16"/>
  <c r="S3499" i="16"/>
  <c r="S3500" i="16" l="1"/>
  <c r="A3500" i="16"/>
  <c r="F3499" i="16"/>
  <c r="D3499" i="16"/>
  <c r="G3499" i="16"/>
  <c r="G3500" i="16" l="1"/>
  <c r="F3500" i="16"/>
  <c r="D3500" i="16"/>
  <c r="S3501" i="16"/>
  <c r="A3501" i="16"/>
  <c r="G3501" i="16" l="1"/>
  <c r="D3501" i="16"/>
  <c r="F3501" i="16"/>
  <c r="S3502" i="16"/>
  <c r="A3502" i="16"/>
  <c r="S3503" i="16" l="1"/>
  <c r="A3503" i="16"/>
  <c r="G3502" i="16"/>
  <c r="F3502" i="16"/>
  <c r="D3502" i="16"/>
  <c r="D3503" i="16" l="1"/>
  <c r="G3503" i="16"/>
  <c r="F3503" i="16"/>
  <c r="S3504" i="16"/>
  <c r="A3504" i="16"/>
  <c r="S3505" i="16" l="1"/>
  <c r="A3505" i="16"/>
  <c r="F3504" i="16"/>
  <c r="D3504" i="16"/>
  <c r="G3504" i="16"/>
  <c r="F3505" i="16" l="1"/>
  <c r="D3505" i="16"/>
  <c r="G3505" i="16"/>
  <c r="S3506" i="16"/>
  <c r="A3506" i="16"/>
  <c r="F3506" i="16" l="1"/>
  <c r="G3506" i="16"/>
  <c r="D3506" i="16"/>
  <c r="A3507" i="16"/>
  <c r="S3507" i="16"/>
  <c r="S3508" i="16" l="1"/>
  <c r="A3508" i="16"/>
  <c r="D3507" i="16"/>
  <c r="G3507" i="16"/>
  <c r="F3507" i="16"/>
  <c r="D3508" i="16" l="1"/>
  <c r="F3508" i="16"/>
  <c r="G3508" i="16"/>
  <c r="S3509" i="16"/>
  <c r="A3509" i="16"/>
  <c r="S3510" i="16" l="1"/>
  <c r="A3510" i="16"/>
  <c r="G3509" i="16"/>
  <c r="F3509" i="16"/>
  <c r="D3509" i="16"/>
  <c r="D3510" i="16" l="1"/>
  <c r="G3510" i="16"/>
  <c r="F3510" i="16"/>
  <c r="S3511" i="16"/>
  <c r="A3511" i="16"/>
  <c r="S3512" i="16" l="1"/>
  <c r="A3512" i="16"/>
  <c r="D3511" i="16"/>
  <c r="G3511" i="16"/>
  <c r="F3511" i="16"/>
  <c r="F3512" i="16" l="1"/>
  <c r="G3512" i="16"/>
  <c r="D3512" i="16"/>
  <c r="S3513" i="16"/>
  <c r="A3513" i="16"/>
  <c r="G3513" i="16" l="1"/>
  <c r="D3513" i="16"/>
  <c r="F3513" i="16"/>
  <c r="S3514" i="16"/>
  <c r="A3514" i="16"/>
  <c r="S3515" i="16" l="1"/>
  <c r="A3515" i="16"/>
  <c r="F3514" i="16"/>
  <c r="G3514" i="16"/>
  <c r="D3514" i="16"/>
  <c r="G3515" i="16" l="1"/>
  <c r="D3515" i="16"/>
  <c r="F3515" i="16"/>
  <c r="S3516" i="16"/>
  <c r="A3516" i="16"/>
  <c r="S3517" i="16" l="1"/>
  <c r="A3517" i="16"/>
  <c r="D3516" i="16"/>
  <c r="G3516" i="16"/>
  <c r="F3516" i="16"/>
  <c r="F3517" i="16" l="1"/>
  <c r="D3517" i="16"/>
  <c r="G3517" i="16"/>
  <c r="S3518" i="16"/>
  <c r="A3518" i="16"/>
  <c r="S3519" i="16" l="1"/>
  <c r="A3519" i="16"/>
  <c r="D3518" i="16"/>
  <c r="G3518" i="16"/>
  <c r="F3518" i="16"/>
  <c r="F3519" i="16" l="1"/>
  <c r="D3519" i="16"/>
  <c r="G3519" i="16"/>
  <c r="S3520" i="16"/>
  <c r="A3520" i="16"/>
  <c r="G3520" i="16" l="1"/>
  <c r="F3520" i="16"/>
  <c r="D3520" i="16"/>
  <c r="S3521" i="16"/>
  <c r="A3521" i="16"/>
  <c r="A3522" i="16" l="1"/>
  <c r="S3522" i="16"/>
  <c r="D3521" i="16"/>
  <c r="F3521" i="16"/>
  <c r="G3521" i="16"/>
  <c r="G3522" i="16" l="1"/>
  <c r="F3522" i="16"/>
  <c r="D3522" i="16"/>
  <c r="S3523" i="16"/>
  <c r="A3523" i="16"/>
  <c r="S3524" i="16" l="1"/>
  <c r="A3524" i="16"/>
  <c r="D3523" i="16"/>
  <c r="F3523" i="16"/>
  <c r="G3523" i="16"/>
  <c r="S3525" i="16" l="1"/>
  <c r="A3525" i="16"/>
  <c r="G3524" i="16"/>
  <c r="D3524" i="16"/>
  <c r="F3524" i="16"/>
  <c r="S3526" i="16" l="1"/>
  <c r="A3526" i="16"/>
  <c r="G3525" i="16"/>
  <c r="F3525" i="16"/>
  <c r="D3525" i="16"/>
  <c r="G3526" i="16" l="1"/>
  <c r="F3526" i="16"/>
  <c r="D3526" i="16"/>
  <c r="S3527" i="16"/>
  <c r="A3527" i="16"/>
  <c r="A3528" i="16" l="1"/>
  <c r="S3528" i="16"/>
  <c r="F3527" i="16"/>
  <c r="G3527" i="16"/>
  <c r="D3527" i="16"/>
  <c r="D3528" i="16" l="1"/>
  <c r="G3528" i="16"/>
  <c r="F3528" i="16"/>
  <c r="A3529" i="16"/>
  <c r="S3529" i="16"/>
  <c r="A3530" i="16" l="1"/>
  <c r="S3530" i="16"/>
  <c r="F3529" i="16"/>
  <c r="G3529" i="16"/>
  <c r="D3529" i="16"/>
  <c r="G3530" i="16" l="1"/>
  <c r="F3530" i="16"/>
  <c r="D3530" i="16"/>
  <c r="S3531" i="16"/>
  <c r="A3531" i="16"/>
  <c r="S3532" i="16" l="1"/>
  <c r="A3532" i="16"/>
  <c r="G3531" i="16"/>
  <c r="F3531" i="16"/>
  <c r="D3531" i="16"/>
  <c r="D3532" i="16" l="1"/>
  <c r="G3532" i="16"/>
  <c r="F3532" i="16"/>
  <c r="S3533" i="16"/>
  <c r="A3533" i="16"/>
  <c r="G3533" i="16" l="1"/>
  <c r="D3533" i="16"/>
  <c r="F3533" i="16"/>
  <c r="S3534" i="16"/>
  <c r="A3534" i="16"/>
  <c r="S3535" i="16" l="1"/>
  <c r="A3535" i="16"/>
  <c r="G3534" i="16"/>
  <c r="F3534" i="16"/>
  <c r="D3534" i="16"/>
  <c r="D3535" i="16" l="1"/>
  <c r="G3535" i="16"/>
  <c r="F3535" i="16"/>
  <c r="S3536" i="16"/>
  <c r="A3536" i="16"/>
  <c r="F3536" i="16" l="1"/>
  <c r="G3536" i="16"/>
  <c r="D3536" i="16"/>
  <c r="S3537" i="16"/>
  <c r="A3537" i="16"/>
  <c r="S3538" i="16" l="1"/>
  <c r="A3538" i="16"/>
  <c r="G3537" i="16"/>
  <c r="F3537" i="16"/>
  <c r="D3537" i="16"/>
  <c r="F3538" i="16" l="1"/>
  <c r="G3538" i="16"/>
  <c r="D3538" i="16"/>
  <c r="S3539" i="16"/>
  <c r="A3539" i="16"/>
  <c r="A3540" i="16" l="1"/>
  <c r="S3540" i="16"/>
  <c r="G3539" i="16"/>
  <c r="D3539" i="16"/>
  <c r="F3539" i="16"/>
  <c r="F3540" i="16" l="1"/>
  <c r="G3540" i="16"/>
  <c r="D3540" i="16"/>
  <c r="S3541" i="16"/>
  <c r="A3541" i="16"/>
  <c r="D3541" i="16" l="1"/>
  <c r="F3541" i="16"/>
  <c r="G3541" i="16"/>
  <c r="S3542" i="16"/>
  <c r="A3542" i="16"/>
  <c r="F3542" i="16" l="1"/>
  <c r="D3542" i="16"/>
  <c r="G3542" i="16"/>
  <c r="A3543" i="16"/>
  <c r="S3543" i="16"/>
  <c r="A3544" i="16" l="1"/>
  <c r="S3544" i="16"/>
  <c r="G3543" i="16"/>
  <c r="D3543" i="16"/>
  <c r="F3543" i="16"/>
  <c r="D3544" i="16" l="1"/>
  <c r="G3544" i="16"/>
  <c r="F3544" i="16"/>
  <c r="S3545" i="16"/>
  <c r="A3545" i="16"/>
  <c r="G3545" i="16" l="1"/>
  <c r="D3545" i="16"/>
  <c r="F3545" i="16"/>
  <c r="A3546" i="16"/>
  <c r="S3546" i="16"/>
  <c r="F3546" i="16" l="1"/>
  <c r="D3546" i="16"/>
  <c r="G3546" i="16"/>
  <c r="S3547" i="16"/>
  <c r="A3547" i="16"/>
  <c r="S3548" i="16" l="1"/>
  <c r="A3548" i="16"/>
  <c r="D3547" i="16"/>
  <c r="G3547" i="16"/>
  <c r="F3547" i="16"/>
  <c r="F3548" i="16" l="1"/>
  <c r="D3548" i="16"/>
  <c r="G3548" i="16"/>
  <c r="S3549" i="16"/>
  <c r="A3549" i="16"/>
  <c r="G3549" i="16" l="1"/>
  <c r="F3549" i="16"/>
  <c r="D3549" i="16"/>
  <c r="S3550" i="16"/>
  <c r="A3550" i="16"/>
  <c r="S3551" i="16" l="1"/>
  <c r="A3551" i="16"/>
  <c r="G3550" i="16"/>
  <c r="D3550" i="16"/>
  <c r="F3550" i="16"/>
  <c r="F3551" i="16" l="1"/>
  <c r="D3551" i="16"/>
  <c r="G3551" i="16"/>
  <c r="S3552" i="16"/>
  <c r="A3552" i="16"/>
  <c r="S3553" i="16" l="1"/>
  <c r="A3553" i="16"/>
  <c r="F3552" i="16"/>
  <c r="D3552" i="16"/>
  <c r="G3552" i="16"/>
  <c r="F3553" i="16" l="1"/>
  <c r="D3553" i="16"/>
  <c r="G3553" i="16"/>
  <c r="S3554" i="16"/>
  <c r="A3554" i="16"/>
  <c r="S3555" i="16" l="1"/>
  <c r="A3555" i="16"/>
  <c r="G3554" i="16"/>
  <c r="F3554" i="16"/>
  <c r="D3554" i="16"/>
  <c r="G3555" i="16" l="1"/>
  <c r="F3555" i="16"/>
  <c r="D3555" i="16"/>
  <c r="S3556" i="16"/>
  <c r="A3556" i="16"/>
  <c r="S3557" i="16" l="1"/>
  <c r="A3557" i="16"/>
  <c r="D3556" i="16"/>
  <c r="G3556" i="16"/>
  <c r="F3556" i="16"/>
  <c r="D3557" i="16" l="1"/>
  <c r="G3557" i="16"/>
  <c r="F3557" i="16"/>
  <c r="S3558" i="16"/>
  <c r="A3558" i="16"/>
  <c r="D3558" i="16" l="1"/>
  <c r="F3558" i="16"/>
  <c r="G3558" i="16"/>
  <c r="A3559" i="16"/>
  <c r="S3559" i="16"/>
  <c r="S3560" i="16" l="1"/>
  <c r="A3560" i="16"/>
  <c r="F3559" i="16"/>
  <c r="D3559" i="16"/>
  <c r="G3559" i="16"/>
  <c r="F3560" i="16" l="1"/>
  <c r="D3560" i="16"/>
  <c r="G3560" i="16"/>
  <c r="S3561" i="16"/>
  <c r="A3561" i="16"/>
  <c r="G3561" i="16" l="1"/>
  <c r="F3561" i="16"/>
  <c r="D3561" i="16"/>
  <c r="S3562" i="16"/>
  <c r="A3562" i="16"/>
  <c r="G3562" i="16" l="1"/>
  <c r="D3562" i="16"/>
  <c r="F3562" i="16"/>
  <c r="S3563" i="16"/>
  <c r="A3563" i="16"/>
  <c r="D3563" i="16" l="1"/>
  <c r="G3563" i="16"/>
  <c r="F3563" i="16"/>
  <c r="A3564" i="16"/>
  <c r="S3564" i="16"/>
  <c r="A3565" i="16" l="1"/>
  <c r="S3565" i="16"/>
  <c r="F3564" i="16"/>
  <c r="D3564" i="16"/>
  <c r="G3564" i="16"/>
  <c r="S3566" i="16" l="1"/>
  <c r="A3566" i="16"/>
  <c r="G3565" i="16"/>
  <c r="F3565" i="16"/>
  <c r="D3565" i="16"/>
  <c r="F3566" i="16" l="1"/>
  <c r="D3566" i="16"/>
  <c r="G3566" i="16"/>
  <c r="A3567" i="16"/>
  <c r="S3567" i="16"/>
  <c r="G3567" i="16" l="1"/>
  <c r="D3567" i="16"/>
  <c r="F3567" i="16"/>
  <c r="S3568" i="16"/>
  <c r="A3568" i="16"/>
  <c r="D3568" i="16" l="1"/>
  <c r="G3568" i="16"/>
  <c r="F3568" i="16"/>
  <c r="A3569" i="16"/>
  <c r="S3569" i="16"/>
  <c r="G3569" i="16" l="1"/>
  <c r="D3569" i="16"/>
  <c r="F3569" i="16"/>
  <c r="S3570" i="16"/>
  <c r="A3570" i="16"/>
  <c r="G3570" i="16" l="1"/>
  <c r="F3570" i="16"/>
  <c r="D3570" i="16"/>
  <c r="S3571" i="16"/>
  <c r="A3571" i="16"/>
  <c r="S3572" i="16" l="1"/>
  <c r="A3572" i="16"/>
  <c r="G3571" i="16"/>
  <c r="F3571" i="16"/>
  <c r="D3571" i="16"/>
  <c r="F3572" i="16" l="1"/>
  <c r="D3572" i="16"/>
  <c r="G3572" i="16"/>
  <c r="S3573" i="16"/>
  <c r="A3573" i="16"/>
  <c r="A3574" i="16" l="1"/>
  <c r="S3574" i="16"/>
  <c r="G3573" i="16"/>
  <c r="F3573" i="16"/>
  <c r="D3573" i="16"/>
  <c r="S3575" i="16" l="1"/>
  <c r="A3575" i="16"/>
  <c r="D3574" i="16"/>
  <c r="F3574" i="16"/>
  <c r="G3574" i="16"/>
  <c r="F3575" i="16" l="1"/>
  <c r="G3575" i="16"/>
  <c r="D3575" i="16"/>
  <c r="S3576" i="16"/>
  <c r="A3576" i="16"/>
  <c r="D3576" i="16" l="1"/>
  <c r="F3576" i="16"/>
  <c r="G3576" i="16"/>
  <c r="S3577" i="16"/>
  <c r="A3577" i="16"/>
  <c r="A3578" i="16" l="1"/>
  <c r="S3578" i="16"/>
  <c r="G3577" i="16"/>
  <c r="F3577" i="16"/>
  <c r="D3577" i="16"/>
  <c r="D3578" i="16" l="1"/>
  <c r="F3578" i="16"/>
  <c r="G3578" i="16"/>
  <c r="S3579" i="16"/>
  <c r="A3579" i="16"/>
  <c r="F3579" i="16" l="1"/>
  <c r="D3579" i="16"/>
  <c r="G3579" i="16"/>
  <c r="S3580" i="16"/>
  <c r="A3580" i="16"/>
  <c r="F3580" i="16" l="1"/>
  <c r="D3580" i="16"/>
  <c r="G3580" i="16"/>
  <c r="S3581" i="16"/>
  <c r="A3581" i="16"/>
  <c r="F3581" i="16" l="1"/>
  <c r="D3581" i="16"/>
  <c r="G3581" i="16"/>
  <c r="S3582" i="16"/>
  <c r="A3582" i="16"/>
  <c r="S3583" i="16" l="1"/>
  <c r="A3583" i="16"/>
  <c r="G3582" i="16"/>
  <c r="D3582" i="16"/>
  <c r="F3582" i="16"/>
  <c r="G3583" i="16" l="1"/>
  <c r="F3583" i="16"/>
  <c r="D3583" i="16"/>
  <c r="A3584" i="16"/>
  <c r="S3584" i="16"/>
  <c r="F3584" i="16" l="1"/>
  <c r="D3584" i="16"/>
  <c r="G3584" i="16"/>
  <c r="S3585" i="16"/>
  <c r="A3585" i="16"/>
  <c r="S3586" i="16" l="1"/>
  <c r="A3586" i="16"/>
  <c r="G3585" i="16"/>
  <c r="F3585" i="16"/>
  <c r="D3585" i="16"/>
  <c r="D3586" i="16" l="1"/>
  <c r="G3586" i="16"/>
  <c r="F3586" i="16"/>
  <c r="S3587" i="16"/>
  <c r="A3587" i="16"/>
  <c r="S3588" i="16" l="1"/>
  <c r="A3588" i="16"/>
  <c r="D3587" i="16"/>
  <c r="F3587" i="16"/>
  <c r="G3587" i="16"/>
  <c r="D3588" i="16" l="1"/>
  <c r="G3588" i="16"/>
  <c r="F3588" i="16"/>
  <c r="A3589" i="16"/>
  <c r="S3589" i="16"/>
  <c r="G3589" i="16" l="1"/>
  <c r="F3589" i="16"/>
  <c r="D3589" i="16"/>
  <c r="S3590" i="16"/>
  <c r="A3590" i="16"/>
  <c r="S3591" i="16" l="1"/>
  <c r="A3591" i="16"/>
  <c r="D3590" i="16"/>
  <c r="G3590" i="16"/>
  <c r="F3590" i="16"/>
  <c r="F3591" i="16" l="1"/>
  <c r="G3591" i="16"/>
  <c r="D3591" i="16"/>
  <c r="S3592" i="16"/>
  <c r="A3592" i="16"/>
  <c r="S3593" i="16" l="1"/>
  <c r="A3593" i="16"/>
  <c r="D3592" i="16"/>
  <c r="G3592" i="16"/>
  <c r="F3592" i="16"/>
  <c r="F3593" i="16" l="1"/>
  <c r="D3593" i="16"/>
  <c r="G3593" i="16"/>
  <c r="S3594" i="16"/>
  <c r="A3594" i="16"/>
  <c r="F3594" i="16" l="1"/>
  <c r="G3594" i="16"/>
  <c r="D3594" i="16"/>
  <c r="A3595" i="16"/>
  <c r="S3595" i="16"/>
  <c r="S3596" i="16" l="1"/>
  <c r="A3596" i="16"/>
  <c r="F3595" i="16"/>
  <c r="D3595" i="16"/>
  <c r="G3595" i="16"/>
  <c r="D3596" i="16" l="1"/>
  <c r="F3596" i="16"/>
  <c r="G3596" i="16"/>
  <c r="A3597" i="16"/>
  <c r="S3597" i="16"/>
  <c r="G3597" i="16" l="1"/>
  <c r="F3597" i="16"/>
  <c r="D3597" i="16"/>
  <c r="S3598" i="16"/>
  <c r="A3598" i="16"/>
  <c r="S3599" i="16" l="1"/>
  <c r="A3599" i="16"/>
  <c r="F3598" i="16"/>
  <c r="D3598" i="16"/>
  <c r="G3598" i="16"/>
  <c r="F3599" i="16" l="1"/>
  <c r="D3599" i="16"/>
  <c r="G3599" i="16"/>
  <c r="S3600" i="16"/>
  <c r="A3600" i="16"/>
  <c r="G3600" i="16" l="1"/>
  <c r="F3600" i="16"/>
  <c r="D3600" i="16"/>
  <c r="S3601" i="16"/>
  <c r="A3601" i="16"/>
  <c r="G3601" i="16" l="1"/>
  <c r="F3601" i="16"/>
  <c r="D3601" i="16"/>
  <c r="S3602" i="16"/>
  <c r="A3602" i="16"/>
  <c r="G3602" i="16" l="1"/>
  <c r="F3602" i="16"/>
  <c r="D3602" i="16"/>
  <c r="A3603" i="16"/>
  <c r="S3603" i="16"/>
  <c r="G3603" i="16" l="1"/>
  <c r="F3603" i="16"/>
  <c r="D3603" i="16"/>
  <c r="S3604" i="16"/>
  <c r="A3604" i="16"/>
  <c r="A3605" i="16" l="1"/>
  <c r="S3605" i="16"/>
  <c r="F3604" i="16"/>
  <c r="D3604" i="16"/>
  <c r="G3604" i="16"/>
  <c r="S3606" i="16" l="1"/>
  <c r="A3606" i="16"/>
  <c r="G3605" i="16"/>
  <c r="F3605" i="16"/>
  <c r="D3605" i="16"/>
  <c r="F3606" i="16" l="1"/>
  <c r="D3606" i="16"/>
  <c r="G3606" i="16"/>
  <c r="A3607" i="16"/>
  <c r="S3607" i="16"/>
  <c r="S3608" i="16" l="1"/>
  <c r="A3608" i="16"/>
  <c r="D3607" i="16"/>
  <c r="G3607" i="16"/>
  <c r="F3607" i="16"/>
  <c r="D3608" i="16" l="1"/>
  <c r="F3608" i="16"/>
  <c r="G3608" i="16"/>
  <c r="A3609" i="16"/>
  <c r="S3609" i="16"/>
  <c r="D3609" i="16" l="1"/>
  <c r="G3609" i="16"/>
  <c r="F3609" i="16"/>
  <c r="S3610" i="16"/>
  <c r="A3610" i="16"/>
  <c r="G3610" i="16" l="1"/>
  <c r="F3610" i="16"/>
  <c r="D3610" i="16"/>
  <c r="S3611" i="16"/>
  <c r="A3611" i="16"/>
  <c r="S3612" i="16" l="1"/>
  <c r="A3612" i="16"/>
  <c r="F3611" i="16"/>
  <c r="G3611" i="16"/>
  <c r="D3611" i="16"/>
  <c r="F3612" i="16" l="1"/>
  <c r="D3612" i="16"/>
  <c r="G3612" i="16"/>
  <c r="S3613" i="16"/>
  <c r="A3613" i="16"/>
  <c r="S3614" i="16" l="1"/>
  <c r="A3614" i="16"/>
  <c r="D3613" i="16"/>
  <c r="G3613" i="16"/>
  <c r="F3613" i="16"/>
  <c r="S3615" i="16" l="1"/>
  <c r="A3615" i="16"/>
  <c r="G3614" i="16"/>
  <c r="D3614" i="16"/>
  <c r="F3614" i="16"/>
  <c r="S3616" i="16" l="1"/>
  <c r="A3616" i="16"/>
  <c r="G3615" i="16"/>
  <c r="F3615" i="16"/>
  <c r="D3615" i="16"/>
  <c r="F3616" i="16" l="1"/>
  <c r="D3616" i="16"/>
  <c r="G3616" i="16"/>
  <c r="S3617" i="16"/>
  <c r="A3617" i="16"/>
  <c r="D3617" i="16" l="1"/>
  <c r="F3617" i="16"/>
  <c r="G3617" i="16"/>
  <c r="S3618" i="16"/>
  <c r="A3618" i="16"/>
  <c r="D3618" i="16" l="1"/>
  <c r="F3618" i="16"/>
  <c r="G3618" i="16"/>
  <c r="S3619" i="16"/>
  <c r="A3619" i="16"/>
  <c r="S3620" i="16" l="1"/>
  <c r="A3620" i="16"/>
  <c r="D3619" i="16"/>
  <c r="G3619" i="16"/>
  <c r="F3619" i="16"/>
  <c r="F3620" i="16" l="1"/>
  <c r="D3620" i="16"/>
  <c r="G3620" i="16"/>
  <c r="A3621" i="16"/>
  <c r="S3621" i="16"/>
  <c r="G3621" i="16" l="1"/>
  <c r="D3621" i="16"/>
  <c r="F3621" i="16"/>
  <c r="S3622" i="16"/>
  <c r="A3622" i="16"/>
  <c r="S3623" i="16" l="1"/>
  <c r="A3623" i="16"/>
  <c r="D3622" i="16"/>
  <c r="F3622" i="16"/>
  <c r="G3622" i="16"/>
  <c r="D3623" i="16" l="1"/>
  <c r="G3623" i="16"/>
  <c r="F3623" i="16"/>
  <c r="S3624" i="16"/>
  <c r="A3624" i="16"/>
  <c r="D3624" i="16" l="1"/>
  <c r="F3624" i="16"/>
  <c r="G3624" i="16"/>
  <c r="S3625" i="16"/>
  <c r="A3625" i="16"/>
  <c r="F3625" i="16" l="1"/>
  <c r="G3625" i="16"/>
  <c r="D3625" i="16"/>
  <c r="S3626" i="16"/>
  <c r="A3626" i="16"/>
  <c r="A3627" i="16" l="1"/>
  <c r="S3627" i="16"/>
  <c r="G3626" i="16"/>
  <c r="D3626" i="16"/>
  <c r="F3626" i="16"/>
  <c r="S3628" i="16" l="1"/>
  <c r="A3628" i="16"/>
  <c r="D3627" i="16"/>
  <c r="G3627" i="16"/>
  <c r="F3627" i="16"/>
  <c r="F3628" i="16" l="1"/>
  <c r="D3628" i="16"/>
  <c r="G3628" i="16"/>
  <c r="S3629" i="16"/>
  <c r="A3629" i="16"/>
  <c r="S3630" i="16" l="1"/>
  <c r="A3630" i="16"/>
  <c r="F3629" i="16"/>
  <c r="D3629" i="16"/>
  <c r="G3629" i="16"/>
  <c r="G3630" i="16" l="1"/>
  <c r="F3630" i="16"/>
  <c r="D3630" i="16"/>
  <c r="A3631" i="16"/>
  <c r="S3631" i="16"/>
  <c r="S3632" i="16" l="1"/>
  <c r="A3632" i="16"/>
  <c r="D3631" i="16"/>
  <c r="G3631" i="16"/>
  <c r="F3631" i="16"/>
  <c r="D3632" i="16" l="1"/>
  <c r="G3632" i="16"/>
  <c r="F3632" i="16"/>
  <c r="S3633" i="16"/>
  <c r="A3633" i="16"/>
  <c r="D3633" i="16" l="1"/>
  <c r="G3633" i="16"/>
  <c r="F3633" i="16"/>
  <c r="S3634" i="16"/>
  <c r="A3634" i="16"/>
  <c r="S3635" i="16" l="1"/>
  <c r="A3635" i="16"/>
  <c r="F3634" i="16"/>
  <c r="G3634" i="16"/>
  <c r="D3634" i="16"/>
  <c r="D3635" i="16" l="1"/>
  <c r="G3635" i="16"/>
  <c r="F3635" i="16"/>
  <c r="S3636" i="16"/>
  <c r="A3636" i="16"/>
  <c r="D3636" i="16" l="1"/>
  <c r="G3636" i="16"/>
  <c r="F3636" i="16"/>
  <c r="S3637" i="16"/>
  <c r="A3637" i="16"/>
  <c r="F3637" i="16" l="1"/>
  <c r="D3637" i="16"/>
  <c r="G3637" i="16"/>
  <c r="S3638" i="16"/>
  <c r="A3638" i="16"/>
  <c r="S3639" i="16" l="1"/>
  <c r="A3639" i="16"/>
  <c r="F3638" i="16"/>
  <c r="D3638" i="16"/>
  <c r="G3638" i="16"/>
  <c r="A3640" i="16" l="1"/>
  <c r="S3640" i="16"/>
  <c r="D3639" i="16"/>
  <c r="F3639" i="16"/>
  <c r="G3639" i="16"/>
  <c r="S3641" i="16" l="1"/>
  <c r="A3641" i="16"/>
  <c r="D3640" i="16"/>
  <c r="G3640" i="16"/>
  <c r="F3640" i="16"/>
  <c r="D3641" i="16" l="1"/>
  <c r="F3641" i="16"/>
  <c r="G3641" i="16"/>
  <c r="S3642" i="16"/>
  <c r="A3642" i="16"/>
  <c r="A3643" i="16" l="1"/>
  <c r="S3643" i="16"/>
  <c r="D3642" i="16"/>
  <c r="F3642" i="16"/>
  <c r="G3642" i="16"/>
  <c r="G3643" i="16" l="1"/>
  <c r="D3643" i="16"/>
  <c r="F3643" i="16"/>
  <c r="S3644" i="16"/>
  <c r="A3644" i="16"/>
  <c r="G3644" i="16" l="1"/>
  <c r="F3644" i="16"/>
  <c r="D3644" i="16"/>
  <c r="A3645" i="16"/>
  <c r="S3645" i="16"/>
  <c r="S3646" i="16" l="1"/>
  <c r="A3646" i="16"/>
  <c r="D3645" i="16"/>
  <c r="G3645" i="16"/>
  <c r="F3645" i="16"/>
  <c r="D3646" i="16" l="1"/>
  <c r="G3646" i="16"/>
  <c r="F3646" i="16"/>
  <c r="S3647" i="16"/>
  <c r="A3647" i="16"/>
  <c r="G3647" i="16" l="1"/>
  <c r="F3647" i="16"/>
  <c r="D3647" i="16"/>
  <c r="S3648" i="16"/>
  <c r="A3648" i="16"/>
  <c r="S3649" i="16" l="1"/>
  <c r="A3649" i="16"/>
  <c r="G3648" i="16"/>
  <c r="D3648" i="16"/>
  <c r="F3648" i="16"/>
  <c r="D3649" i="16" l="1"/>
  <c r="G3649" i="16"/>
  <c r="F3649" i="16"/>
  <c r="S3650" i="16"/>
  <c r="A3650" i="16"/>
  <c r="A3651" i="16" l="1"/>
  <c r="S3651" i="16"/>
  <c r="F3650" i="16"/>
  <c r="D3650" i="16"/>
  <c r="G3650" i="16"/>
  <c r="G3651" i="16" l="1"/>
  <c r="F3651" i="16"/>
  <c r="D3651" i="16"/>
  <c r="S3652" i="16"/>
  <c r="A3652" i="16"/>
  <c r="G3652" i="16" l="1"/>
  <c r="D3652" i="16"/>
  <c r="F3652" i="16"/>
  <c r="A3653" i="16"/>
  <c r="S3653" i="16"/>
  <c r="S3654" i="16" l="1"/>
  <c r="A3654" i="16"/>
  <c r="D3653" i="16"/>
  <c r="G3653" i="16"/>
  <c r="F3653" i="16"/>
  <c r="D3654" i="16" l="1"/>
  <c r="G3654" i="16"/>
  <c r="F3654" i="16"/>
  <c r="S3655" i="16"/>
  <c r="A3655" i="16"/>
  <c r="F3655" i="16" l="1"/>
  <c r="D3655" i="16"/>
  <c r="G3655" i="16"/>
  <c r="S3656" i="16"/>
  <c r="A3656" i="16"/>
  <c r="G3656" i="16" l="1"/>
  <c r="D3656" i="16"/>
  <c r="F3656" i="16"/>
  <c r="S3657" i="16"/>
  <c r="A3657" i="16"/>
  <c r="F3657" i="16" l="1"/>
  <c r="G3657" i="16"/>
  <c r="D3657" i="16"/>
  <c r="S3658" i="16"/>
  <c r="A3658" i="16"/>
  <c r="S3659" i="16" l="1"/>
  <c r="A3659" i="16"/>
  <c r="G3658" i="16"/>
  <c r="D3658" i="16"/>
  <c r="F3658" i="16"/>
  <c r="F3659" i="16" l="1"/>
  <c r="G3659" i="16"/>
  <c r="D3659" i="16"/>
  <c r="S3660" i="16"/>
  <c r="A3660" i="16"/>
  <c r="S3661" i="16" l="1"/>
  <c r="A3661" i="16"/>
  <c r="F3660" i="16"/>
  <c r="D3660" i="16"/>
  <c r="G3660" i="16"/>
  <c r="S3662" i="16" l="1"/>
  <c r="A3662" i="16"/>
  <c r="F3661" i="16"/>
  <c r="D3661" i="16"/>
  <c r="G3661" i="16"/>
  <c r="S3663" i="16" l="1"/>
  <c r="A3663" i="16"/>
  <c r="D3662" i="16"/>
  <c r="G3662" i="16"/>
  <c r="F3662" i="16"/>
  <c r="D3663" i="16" l="1"/>
  <c r="F3663" i="16"/>
  <c r="G3663" i="16"/>
  <c r="S3664" i="16"/>
  <c r="A3664" i="16"/>
  <c r="F3664" i="16" l="1"/>
  <c r="G3664" i="16"/>
  <c r="D3664" i="16"/>
  <c r="A3665" i="16"/>
  <c r="S3665" i="16"/>
  <c r="S3666" i="16" l="1"/>
  <c r="A3666" i="16"/>
  <c r="G3665" i="16"/>
  <c r="F3665" i="16"/>
  <c r="D3665" i="16"/>
  <c r="D3666" i="16" l="1"/>
  <c r="G3666" i="16"/>
  <c r="F3666" i="16"/>
  <c r="S3667" i="16"/>
  <c r="A3667" i="16"/>
  <c r="S3668" i="16" l="1"/>
  <c r="A3668" i="16"/>
  <c r="F3667" i="16"/>
  <c r="D3667" i="16"/>
  <c r="G3667" i="16"/>
  <c r="G3668" i="16" l="1"/>
  <c r="D3668" i="16"/>
  <c r="F3668" i="16"/>
  <c r="S3669" i="16"/>
  <c r="A3669" i="16"/>
  <c r="D3669" i="16" l="1"/>
  <c r="G3669" i="16"/>
  <c r="F3669" i="16"/>
  <c r="S3670" i="16"/>
  <c r="A3670" i="16"/>
  <c r="F3670" i="16" l="1"/>
  <c r="G3670" i="16"/>
  <c r="D3670" i="16"/>
  <c r="S3671" i="16"/>
  <c r="A3671" i="16"/>
  <c r="F3671" i="16" l="1"/>
  <c r="D3671" i="16"/>
  <c r="G3671" i="16"/>
  <c r="S3672" i="16"/>
  <c r="A3672" i="16"/>
  <c r="G3672" i="16" l="1"/>
  <c r="D3672" i="16"/>
  <c r="F3672" i="16"/>
  <c r="S3673" i="16"/>
  <c r="A3673" i="16"/>
  <c r="G3673" i="16" l="1"/>
  <c r="F3673" i="16"/>
  <c r="D3673" i="16"/>
  <c r="S3674" i="16"/>
  <c r="A3674" i="16"/>
  <c r="G3674" i="16" l="1"/>
  <c r="D3674" i="16"/>
  <c r="F3674" i="16"/>
  <c r="S3675" i="16"/>
  <c r="A3675" i="16"/>
  <c r="S3676" i="16" l="1"/>
  <c r="A3676" i="16"/>
  <c r="D3675" i="16"/>
  <c r="G3675" i="16"/>
  <c r="F3675" i="16"/>
  <c r="G3676" i="16" l="1"/>
  <c r="F3676" i="16"/>
  <c r="D3676" i="16"/>
  <c r="S3677" i="16"/>
  <c r="A3677" i="16"/>
  <c r="S3678" i="16" l="1"/>
  <c r="A3678" i="16"/>
  <c r="F3677" i="16"/>
  <c r="D3677" i="16"/>
  <c r="G3677" i="16"/>
  <c r="F3678" i="16" l="1"/>
  <c r="D3678" i="16"/>
  <c r="G3678" i="16"/>
  <c r="S3679" i="16"/>
  <c r="A3679" i="16"/>
  <c r="S3680" i="16" l="1"/>
  <c r="A3680" i="16"/>
  <c r="G3679" i="16"/>
  <c r="D3679" i="16"/>
  <c r="F3679" i="16"/>
  <c r="F3680" i="16" l="1"/>
  <c r="D3680" i="16"/>
  <c r="G3680" i="16"/>
  <c r="S3681" i="16"/>
  <c r="A3681" i="16"/>
  <c r="D3681" i="16" l="1"/>
  <c r="G3681" i="16"/>
  <c r="F3681" i="16"/>
  <c r="S3682" i="16"/>
  <c r="A3682" i="16"/>
  <c r="S3683" i="16" l="1"/>
  <c r="A3683" i="16"/>
  <c r="G3682" i="16"/>
  <c r="F3682" i="16"/>
  <c r="D3682" i="16"/>
  <c r="D3683" i="16" l="1"/>
  <c r="F3683" i="16"/>
  <c r="G3683" i="16"/>
  <c r="S3684" i="16"/>
  <c r="A3684" i="16"/>
  <c r="F3684" i="16" l="1"/>
  <c r="G3684" i="16"/>
  <c r="D3684" i="16"/>
  <c r="S3685" i="16"/>
  <c r="A3685" i="16"/>
  <c r="S3686" i="16" l="1"/>
  <c r="A3686" i="16"/>
  <c r="G3685" i="16"/>
  <c r="D3685" i="16"/>
  <c r="F3685" i="16"/>
  <c r="G3686" i="16" l="1"/>
  <c r="D3686" i="16"/>
  <c r="F3686" i="16"/>
  <c r="S3687" i="16"/>
  <c r="A3687" i="16"/>
  <c r="G3687" i="16" l="1"/>
  <c r="F3687" i="16"/>
  <c r="D3687" i="16"/>
  <c r="A3688" i="16"/>
  <c r="S3688" i="16"/>
  <c r="D3688" i="16" l="1"/>
  <c r="G3688" i="16"/>
  <c r="F3688" i="16"/>
  <c r="S3689" i="16"/>
  <c r="A3689" i="16"/>
  <c r="S3690" i="16" l="1"/>
  <c r="A3690" i="16"/>
  <c r="D3689" i="16"/>
  <c r="G3689" i="16"/>
  <c r="F3689" i="16"/>
  <c r="F3690" i="16" l="1"/>
  <c r="D3690" i="16"/>
  <c r="G3690" i="16"/>
  <c r="S3691" i="16"/>
  <c r="A3691" i="16"/>
  <c r="S3692" i="16" l="1"/>
  <c r="A3692" i="16"/>
  <c r="D3691" i="16"/>
  <c r="G3691" i="16"/>
  <c r="F3691" i="16"/>
  <c r="F3692" i="16" l="1"/>
  <c r="G3692" i="16"/>
  <c r="D3692" i="16"/>
  <c r="S3693" i="16"/>
  <c r="A3693" i="16"/>
  <c r="A3694" i="16" l="1"/>
  <c r="S3694" i="16"/>
  <c r="D3693" i="16"/>
  <c r="F3693" i="16"/>
  <c r="G3693" i="16"/>
  <c r="S3695" i="16" l="1"/>
  <c r="A3695" i="16"/>
  <c r="D3694" i="16"/>
  <c r="G3694" i="16"/>
  <c r="F3694" i="16"/>
  <c r="D3695" i="16" l="1"/>
  <c r="G3695" i="16"/>
  <c r="F3695" i="16"/>
  <c r="S3696" i="16"/>
  <c r="A3696" i="16"/>
  <c r="S3697" i="16" l="1"/>
  <c r="A3697" i="16"/>
  <c r="D3696" i="16"/>
  <c r="G3696" i="16"/>
  <c r="F3696" i="16"/>
  <c r="G3697" i="16" l="1"/>
  <c r="D3697" i="16"/>
  <c r="F3697" i="16"/>
  <c r="S3698" i="16"/>
  <c r="A3698" i="16"/>
  <c r="G3698" i="16" l="1"/>
  <c r="D3698" i="16"/>
  <c r="F3698" i="16"/>
  <c r="S3699" i="16"/>
  <c r="A3699" i="16"/>
  <c r="F3699" i="16" l="1"/>
  <c r="D3699" i="16"/>
  <c r="G3699" i="16"/>
  <c r="S3700" i="16"/>
  <c r="A3700" i="16"/>
  <c r="S3701" i="16" l="1"/>
  <c r="A3701" i="16"/>
  <c r="F3700" i="16"/>
  <c r="G3700" i="16"/>
  <c r="D3700" i="16"/>
  <c r="G3701" i="16" l="1"/>
  <c r="F3701" i="16"/>
  <c r="D3701" i="16"/>
  <c r="S3702" i="16"/>
  <c r="A3702" i="16"/>
  <c r="G3702" i="16" l="1"/>
  <c r="D3702" i="16"/>
  <c r="F3702" i="16"/>
  <c r="S3703" i="16"/>
  <c r="A3703" i="16"/>
  <c r="S3704" i="16" l="1"/>
  <c r="A3704" i="16"/>
  <c r="G3703" i="16"/>
  <c r="F3703" i="16"/>
  <c r="D3703" i="16"/>
  <c r="F3704" i="16" l="1"/>
  <c r="G3704" i="16"/>
  <c r="D3704" i="16"/>
  <c r="S3705" i="16"/>
  <c r="A3705" i="16"/>
  <c r="D3705" i="16" l="1"/>
  <c r="G3705" i="16"/>
  <c r="F3705" i="16"/>
  <c r="S3706" i="16"/>
  <c r="A3706" i="16"/>
  <c r="D3706" i="16" l="1"/>
  <c r="G3706" i="16"/>
  <c r="F3706" i="16"/>
  <c r="A3707" i="16"/>
  <c r="S3707" i="16"/>
  <c r="D3707" i="16" l="1"/>
  <c r="G3707" i="16"/>
  <c r="F3707" i="16"/>
  <c r="A3708" i="16"/>
  <c r="S3708" i="16"/>
  <c r="S3709" i="16" l="1"/>
  <c r="A3709" i="16"/>
  <c r="G3708" i="16"/>
  <c r="F3708" i="16"/>
  <c r="D3708" i="16"/>
  <c r="F3709" i="16" l="1"/>
  <c r="D3709" i="16"/>
  <c r="G3709" i="16"/>
  <c r="A3710" i="16"/>
  <c r="S3710" i="16"/>
  <c r="D3710" i="16" l="1"/>
  <c r="G3710" i="16"/>
  <c r="F3710" i="16"/>
  <c r="S3711" i="16"/>
  <c r="A3711" i="16"/>
  <c r="G3711" i="16" l="1"/>
  <c r="F3711" i="16"/>
  <c r="D3711" i="16"/>
  <c r="S3712" i="16"/>
  <c r="A3712" i="16"/>
  <c r="A3713" i="16" l="1"/>
  <c r="S3713" i="16"/>
  <c r="F3712" i="16"/>
  <c r="G3712" i="16"/>
  <c r="D3712" i="16"/>
  <c r="G3713" i="16" l="1"/>
  <c r="D3713" i="16"/>
  <c r="F3713" i="16"/>
  <c r="S3714" i="16"/>
  <c r="A3714" i="16"/>
  <c r="F3714" i="16" l="1"/>
  <c r="D3714" i="16"/>
  <c r="G3714" i="16"/>
  <c r="S3715" i="16"/>
  <c r="A3715" i="16"/>
  <c r="F3715" i="16" l="1"/>
  <c r="D3715" i="16"/>
  <c r="G3715" i="16"/>
  <c r="S3716" i="16"/>
  <c r="A3716" i="16"/>
  <c r="A3717" i="16" l="1"/>
  <c r="S3717" i="16"/>
  <c r="F3716" i="16"/>
  <c r="G3716" i="16"/>
  <c r="D3716" i="16"/>
  <c r="F3717" i="16" l="1"/>
  <c r="D3717" i="16"/>
  <c r="G3717" i="16"/>
  <c r="S3718" i="16"/>
  <c r="A3718" i="16"/>
  <c r="D3718" i="16" l="1"/>
  <c r="F3718" i="16"/>
  <c r="G3718" i="16"/>
  <c r="S3719" i="16"/>
  <c r="A3719" i="16"/>
  <c r="S3720" i="16" l="1"/>
  <c r="A3720" i="16"/>
  <c r="G3719" i="16"/>
  <c r="F3719" i="16"/>
  <c r="D3719" i="16"/>
  <c r="G3720" i="16" l="1"/>
  <c r="F3720" i="16"/>
  <c r="D3720" i="16"/>
  <c r="S3721" i="16"/>
  <c r="A3721" i="16"/>
  <c r="G3721" i="16" l="1"/>
  <c r="F3721" i="16"/>
  <c r="D3721" i="16"/>
  <c r="S3722" i="16"/>
  <c r="A3722" i="16"/>
  <c r="S3723" i="16" l="1"/>
  <c r="A3723" i="16"/>
  <c r="F3722" i="16"/>
  <c r="D3722" i="16"/>
  <c r="G3722" i="16"/>
  <c r="D3723" i="16" l="1"/>
  <c r="G3723" i="16"/>
  <c r="F3723" i="16"/>
  <c r="A3724" i="16"/>
  <c r="S3724" i="16"/>
  <c r="S3725" i="16" l="1"/>
  <c r="A3725" i="16"/>
  <c r="D3724" i="16"/>
  <c r="F3724" i="16"/>
  <c r="G3724" i="16"/>
  <c r="D3725" i="16" l="1"/>
  <c r="G3725" i="16"/>
  <c r="F3725" i="16"/>
  <c r="S3726" i="16"/>
  <c r="A3726" i="16"/>
  <c r="D3726" i="16" l="1"/>
  <c r="G3726" i="16"/>
  <c r="F3726" i="16"/>
  <c r="S3727" i="16"/>
  <c r="A3727" i="16"/>
  <c r="S3728" i="16" l="1"/>
  <c r="A3728" i="16"/>
  <c r="F3727" i="16"/>
  <c r="D3727" i="16"/>
  <c r="G3727" i="16"/>
  <c r="F3728" i="16" l="1"/>
  <c r="D3728" i="16"/>
  <c r="G3728" i="16"/>
  <c r="S3729" i="16"/>
  <c r="A3729" i="16"/>
  <c r="G3729" i="16" l="1"/>
  <c r="F3729" i="16"/>
  <c r="D3729" i="16"/>
  <c r="S3730" i="16"/>
  <c r="A3730" i="16"/>
  <c r="A3731" i="16" l="1"/>
  <c r="S3731" i="16"/>
  <c r="G3730" i="16"/>
  <c r="F3730" i="16"/>
  <c r="D3730" i="16"/>
  <c r="D3731" i="16" l="1"/>
  <c r="F3731" i="16"/>
  <c r="G3731" i="16"/>
  <c r="S3732" i="16"/>
  <c r="A3732" i="16"/>
  <c r="D3732" i="16" l="1"/>
  <c r="F3732" i="16"/>
  <c r="G3732" i="16"/>
  <c r="S3733" i="16"/>
  <c r="A3733" i="16"/>
  <c r="G3733" i="16" l="1"/>
  <c r="F3733" i="16"/>
  <c r="D3733" i="16"/>
  <c r="A3734" i="16"/>
  <c r="S3734" i="16"/>
  <c r="G3734" i="16" l="1"/>
  <c r="F3734" i="16"/>
  <c r="D3734" i="16"/>
  <c r="S3735" i="16"/>
  <c r="A3735" i="16"/>
  <c r="D3735" i="16" l="1"/>
  <c r="F3735" i="16"/>
  <c r="G3735" i="16"/>
  <c r="S3736" i="16"/>
  <c r="A3736" i="16"/>
  <c r="D3736" i="16" l="1"/>
  <c r="G3736" i="16"/>
  <c r="F3736" i="16"/>
  <c r="S3737" i="16"/>
  <c r="A3737" i="16"/>
  <c r="F3737" i="16" l="1"/>
  <c r="G3737" i="16"/>
  <c r="D3737" i="16"/>
  <c r="S3738" i="16"/>
  <c r="A3738" i="16"/>
  <c r="F3738" i="16" l="1"/>
  <c r="D3738" i="16"/>
  <c r="G3738" i="16"/>
  <c r="A3739" i="16"/>
  <c r="S3739" i="16"/>
  <c r="D3739" i="16" l="1"/>
  <c r="F3739" i="16"/>
  <c r="G3739" i="16"/>
  <c r="A3740" i="16"/>
  <c r="S3740" i="16"/>
  <c r="A3741" i="16" l="1"/>
  <c r="S3741" i="16"/>
  <c r="F3740" i="16"/>
  <c r="D3740" i="16"/>
  <c r="G3740" i="16"/>
  <c r="G3741" i="16" l="1"/>
  <c r="F3741" i="16"/>
  <c r="D3741" i="16"/>
  <c r="A3742" i="16"/>
  <c r="S3742" i="16"/>
  <c r="A3743" i="16" l="1"/>
  <c r="S3743" i="16"/>
  <c r="G3742" i="16"/>
  <c r="F3742" i="16"/>
  <c r="D3742" i="16"/>
  <c r="G3743" i="16" l="1"/>
  <c r="F3743" i="16"/>
  <c r="D3743" i="16"/>
  <c r="S3744" i="16"/>
  <c r="A3744" i="16"/>
  <c r="D3744" i="16" l="1"/>
  <c r="F3744" i="16"/>
  <c r="G3744" i="16"/>
  <c r="S3745" i="16"/>
  <c r="A3745" i="16"/>
  <c r="G3745" i="16" l="1"/>
  <c r="F3745" i="16"/>
  <c r="D3745" i="16"/>
  <c r="S3746" i="16"/>
  <c r="A3746" i="16"/>
  <c r="F3746" i="16" l="1"/>
  <c r="G3746" i="16"/>
  <c r="D3746" i="16"/>
  <c r="S3747" i="16"/>
  <c r="A3747" i="16"/>
  <c r="F3747" i="16" l="1"/>
  <c r="D3747" i="16"/>
  <c r="G3747" i="16"/>
  <c r="S3748" i="16"/>
  <c r="A3748" i="16"/>
  <c r="S3749" i="16" l="1"/>
  <c r="A3749" i="16"/>
  <c r="D3748" i="16"/>
  <c r="G3748" i="16"/>
  <c r="F3748" i="16"/>
  <c r="F3749" i="16" l="1"/>
  <c r="D3749" i="16"/>
  <c r="G3749" i="16"/>
  <c r="A3750" i="16"/>
  <c r="S3750" i="16"/>
  <c r="S3751" i="16" l="1"/>
  <c r="A3751" i="16"/>
  <c r="G3750" i="16"/>
  <c r="D3750" i="16"/>
  <c r="F3750" i="16"/>
  <c r="F3751" i="16" l="1"/>
  <c r="D3751" i="16"/>
  <c r="G3751" i="16"/>
  <c r="S3752" i="16"/>
  <c r="A3752" i="16"/>
  <c r="D3752" i="16" l="1"/>
  <c r="F3752" i="16"/>
  <c r="G3752" i="16"/>
  <c r="S3753" i="16"/>
  <c r="A3753" i="16"/>
  <c r="F3753" i="16" l="1"/>
  <c r="G3753" i="16"/>
  <c r="D3753" i="16"/>
  <c r="S3754" i="16"/>
  <c r="A3754" i="16"/>
  <c r="D3754" i="16" l="1"/>
  <c r="F3754" i="16"/>
  <c r="G3754" i="16"/>
  <c r="S3755" i="16"/>
  <c r="A3755" i="16"/>
  <c r="S3756" i="16" l="1"/>
  <c r="A3756" i="16"/>
  <c r="D3755" i="16"/>
  <c r="F3755" i="16"/>
  <c r="G3755" i="16"/>
  <c r="D3756" i="16" l="1"/>
  <c r="G3756" i="16"/>
  <c r="F3756" i="16"/>
  <c r="A3757" i="16"/>
  <c r="S3757" i="16"/>
  <c r="S3758" i="16" l="1"/>
  <c r="A3758" i="16"/>
  <c r="F3757" i="16"/>
  <c r="G3757" i="16"/>
  <c r="D3757" i="16"/>
  <c r="D3758" i="16" l="1"/>
  <c r="F3758" i="16"/>
  <c r="G3758" i="16"/>
  <c r="S3759" i="16"/>
  <c r="A3759" i="16"/>
  <c r="S3760" i="16" l="1"/>
  <c r="A3760" i="16"/>
  <c r="D3759" i="16"/>
  <c r="F3759" i="16"/>
  <c r="G3759" i="16"/>
  <c r="D3760" i="16" l="1"/>
  <c r="G3760" i="16"/>
  <c r="F3760" i="16"/>
  <c r="S3761" i="16"/>
  <c r="A3761" i="16"/>
  <c r="S3762" i="16" l="1"/>
  <c r="A3762" i="16"/>
  <c r="F3761" i="16"/>
  <c r="D3761" i="16"/>
  <c r="G3761" i="16"/>
  <c r="F3762" i="16" l="1"/>
  <c r="G3762" i="16"/>
  <c r="D3762" i="16"/>
  <c r="S3763" i="16"/>
  <c r="A3763" i="16"/>
  <c r="S3764" i="16" l="1"/>
  <c r="A3764" i="16"/>
  <c r="G3763" i="16"/>
  <c r="F3763" i="16"/>
  <c r="D3763" i="16"/>
  <c r="F3764" i="16" l="1"/>
  <c r="D3764" i="16"/>
  <c r="G3764" i="16"/>
  <c r="S3765" i="16"/>
  <c r="A3765" i="16"/>
  <c r="D3765" i="16" l="1"/>
  <c r="G3765" i="16"/>
  <c r="F3765" i="16"/>
  <c r="S3766" i="16"/>
  <c r="A3766" i="16"/>
  <c r="A3767" i="16" l="1"/>
  <c r="S3767" i="16"/>
  <c r="G3766" i="16"/>
  <c r="F3766" i="16"/>
  <c r="D3766" i="16"/>
  <c r="S3768" i="16" l="1"/>
  <c r="A3768" i="16"/>
  <c r="G3767" i="16"/>
  <c r="F3767" i="16"/>
  <c r="D3767" i="16"/>
  <c r="G3768" i="16" l="1"/>
  <c r="F3768" i="16"/>
  <c r="D3768" i="16"/>
  <c r="S3769" i="16"/>
  <c r="A3769" i="16"/>
  <c r="S3770" i="16" l="1"/>
  <c r="A3770" i="16"/>
  <c r="F3769" i="16"/>
  <c r="D3769" i="16"/>
  <c r="G3769" i="16"/>
  <c r="D3770" i="16" l="1"/>
  <c r="G3770" i="16"/>
  <c r="F3770" i="16"/>
  <c r="S3771" i="16"/>
  <c r="A3771" i="16"/>
  <c r="G3771" i="16" l="1"/>
  <c r="D3771" i="16"/>
  <c r="F3771" i="16"/>
  <c r="A3772" i="16"/>
  <c r="S3772" i="16"/>
  <c r="A3773" i="16" l="1"/>
  <c r="S3773" i="16"/>
  <c r="G3772" i="16"/>
  <c r="F3772" i="16"/>
  <c r="D3772" i="16"/>
  <c r="G3773" i="16" l="1"/>
  <c r="F3773" i="16"/>
  <c r="D3773" i="16"/>
  <c r="S3774" i="16"/>
  <c r="A3774" i="16"/>
  <c r="F3774" i="16" l="1"/>
  <c r="D3774" i="16"/>
  <c r="G3774" i="16"/>
  <c r="S3775" i="16"/>
  <c r="A3775" i="16"/>
  <c r="G3775" i="16" l="1"/>
  <c r="D3775" i="16"/>
  <c r="F3775" i="16"/>
  <c r="A3776" i="16"/>
  <c r="S3776" i="16"/>
  <c r="S3777" i="16" l="1"/>
  <c r="A3777" i="16"/>
  <c r="G3776" i="16"/>
  <c r="D3776" i="16"/>
  <c r="F3776" i="16"/>
  <c r="F3777" i="16" l="1"/>
  <c r="D3777" i="16"/>
  <c r="G3777" i="16"/>
  <c r="S3778" i="16"/>
  <c r="A3778" i="16"/>
  <c r="F3778" i="16" l="1"/>
  <c r="D3778" i="16"/>
  <c r="G3778" i="16"/>
  <c r="S3779" i="16"/>
  <c r="A3779" i="16"/>
  <c r="G3779" i="16" l="1"/>
  <c r="D3779" i="16"/>
  <c r="F3779" i="16"/>
  <c r="S3780" i="16"/>
  <c r="A3780" i="16"/>
  <c r="A3781" i="16" l="1"/>
  <c r="S3781" i="16"/>
  <c r="F3780" i="16"/>
  <c r="G3780" i="16"/>
  <c r="D3780" i="16"/>
  <c r="D3781" i="16" l="1"/>
  <c r="G3781" i="16"/>
  <c r="F3781" i="16"/>
  <c r="S3782" i="16"/>
  <c r="A3782" i="16"/>
  <c r="S3783" i="16" l="1"/>
  <c r="A3783" i="16"/>
  <c r="D3782" i="16"/>
  <c r="G3782" i="16"/>
  <c r="F3782" i="16"/>
  <c r="F3783" i="16" l="1"/>
  <c r="D3783" i="16"/>
  <c r="G3783" i="16"/>
  <c r="S3784" i="16"/>
  <c r="A3784" i="16"/>
  <c r="S3785" i="16" l="1"/>
  <c r="A3785" i="16"/>
  <c r="F3784" i="16"/>
  <c r="G3784" i="16"/>
  <c r="D3784" i="16"/>
  <c r="F3785" i="16" l="1"/>
  <c r="D3785" i="16"/>
  <c r="G3785" i="16"/>
  <c r="S3786" i="16"/>
  <c r="A3786" i="16"/>
  <c r="A3787" i="16" l="1"/>
  <c r="S3787" i="16"/>
  <c r="D3786" i="16"/>
  <c r="G3786" i="16"/>
  <c r="F3786" i="16"/>
  <c r="D3787" i="16" l="1"/>
  <c r="G3787" i="16"/>
  <c r="F3787" i="16"/>
  <c r="A3788" i="16"/>
  <c r="S3788" i="16"/>
  <c r="G3788" i="16" l="1"/>
  <c r="F3788" i="16"/>
  <c r="D3788" i="16"/>
  <c r="A3789" i="16"/>
  <c r="S3789" i="16"/>
  <c r="D3789" i="16" l="1"/>
  <c r="G3789" i="16"/>
  <c r="F3789" i="16"/>
  <c r="S3790" i="16"/>
  <c r="A3790" i="16"/>
  <c r="G3790" i="16" l="1"/>
  <c r="F3790" i="16"/>
  <c r="D3790" i="16"/>
  <c r="S3791" i="16"/>
  <c r="A3791" i="16"/>
  <c r="G3791" i="16" l="1"/>
  <c r="D3791" i="16"/>
  <c r="F3791" i="16"/>
  <c r="S3792" i="16"/>
  <c r="A3792" i="16"/>
  <c r="S3793" i="16" l="1"/>
  <c r="A3793" i="16"/>
  <c r="F3792" i="16"/>
  <c r="D3792" i="16"/>
  <c r="G3792" i="16"/>
  <c r="F3793" i="16" l="1"/>
  <c r="D3793" i="16"/>
  <c r="G3793" i="16"/>
  <c r="A3794" i="16"/>
  <c r="S3794" i="16"/>
  <c r="A3795" i="16" l="1"/>
  <c r="S3795" i="16"/>
  <c r="F3794" i="16"/>
  <c r="D3794" i="16"/>
  <c r="G3794" i="16"/>
  <c r="S3796" i="16" l="1"/>
  <c r="A3796" i="16"/>
  <c r="F3795" i="16"/>
  <c r="D3795" i="16"/>
  <c r="G3795" i="16"/>
  <c r="S3797" i="16" l="1"/>
  <c r="A3797" i="16"/>
  <c r="D3796" i="16"/>
  <c r="F3796" i="16"/>
  <c r="G3796" i="16"/>
  <c r="D3797" i="16" l="1"/>
  <c r="G3797" i="16"/>
  <c r="F3797" i="16"/>
  <c r="A3798" i="16"/>
  <c r="S3798" i="16"/>
  <c r="S3799" i="16" l="1"/>
  <c r="A3799" i="16"/>
  <c r="D3798" i="16"/>
  <c r="G3798" i="16"/>
  <c r="F3798" i="16"/>
  <c r="D3799" i="16" l="1"/>
  <c r="F3799" i="16"/>
  <c r="G3799" i="16"/>
  <c r="S3800" i="16"/>
  <c r="A3800" i="16"/>
  <c r="F3800" i="16" l="1"/>
  <c r="D3800" i="16"/>
  <c r="G3800" i="16"/>
  <c r="S3801" i="16"/>
  <c r="A3801" i="16"/>
  <c r="F3801" i="16" l="1"/>
  <c r="G3801" i="16"/>
  <c r="D3801" i="16"/>
  <c r="S3802" i="16"/>
  <c r="A3802" i="16"/>
  <c r="S3803" i="16" l="1"/>
  <c r="A3803" i="16"/>
  <c r="F3802" i="16"/>
  <c r="D3802" i="16"/>
  <c r="G3802" i="16"/>
  <c r="F3803" i="16" l="1"/>
  <c r="G3803" i="16"/>
  <c r="D3803" i="16"/>
  <c r="S3804" i="16"/>
  <c r="A3804" i="16"/>
  <c r="S3805" i="16" l="1"/>
  <c r="A3805" i="16"/>
  <c r="F3804" i="16"/>
  <c r="D3804" i="16"/>
  <c r="G3804" i="16"/>
  <c r="D3805" i="16" l="1"/>
  <c r="F3805" i="16"/>
  <c r="G3805" i="16"/>
  <c r="A3806" i="16"/>
  <c r="S3806" i="16"/>
  <c r="G3806" i="16" l="1"/>
  <c r="F3806" i="16"/>
  <c r="D3806" i="16"/>
  <c r="S3807" i="16"/>
  <c r="A3807" i="16"/>
  <c r="D3807" i="16" l="1"/>
  <c r="G3807" i="16"/>
  <c r="F3807" i="16"/>
  <c r="S3808" i="16"/>
  <c r="A3808" i="16"/>
  <c r="G3808" i="16" l="1"/>
  <c r="F3808" i="16"/>
  <c r="D3808" i="16"/>
  <c r="S3809" i="16"/>
  <c r="A3809" i="16"/>
  <c r="D3809" i="16" l="1"/>
  <c r="F3809" i="16"/>
  <c r="G3809" i="16"/>
  <c r="S3810" i="16"/>
  <c r="A3810" i="16"/>
  <c r="A3811" i="16" l="1"/>
  <c r="S3811" i="16"/>
  <c r="F3810" i="16"/>
  <c r="G3810" i="16"/>
  <c r="D3810" i="16"/>
  <c r="D3811" i="16" l="1"/>
  <c r="F3811" i="16"/>
  <c r="G3811" i="16"/>
  <c r="S3812" i="16"/>
  <c r="A3812" i="16"/>
  <c r="G3812" i="16" l="1"/>
  <c r="F3812" i="16"/>
  <c r="D3812" i="16"/>
  <c r="S3813" i="16"/>
  <c r="A3813" i="16"/>
  <c r="F3813" i="16" l="1"/>
  <c r="G3813" i="16"/>
  <c r="D3813" i="16"/>
  <c r="S3814" i="16"/>
  <c r="A3814" i="16"/>
  <c r="F3814" i="16" l="1"/>
  <c r="G3814" i="16"/>
  <c r="D3814" i="16"/>
  <c r="S3815" i="16"/>
  <c r="A3815" i="16"/>
  <c r="F3815" i="16" l="1"/>
  <c r="D3815" i="16"/>
  <c r="G3815" i="16"/>
  <c r="S3816" i="16"/>
  <c r="A3816" i="16"/>
  <c r="S3817" i="16" l="1"/>
  <c r="A3817" i="16"/>
  <c r="D3816" i="16"/>
  <c r="F3816" i="16"/>
  <c r="G3816" i="16"/>
  <c r="D3817" i="16" l="1"/>
  <c r="F3817" i="16"/>
  <c r="G3817" i="16"/>
  <c r="A3818" i="16"/>
  <c r="S3818" i="16"/>
  <c r="G3818" i="16" l="1"/>
  <c r="F3818" i="16"/>
  <c r="D3818" i="16"/>
  <c r="S3819" i="16"/>
  <c r="A3819" i="16"/>
  <c r="A3820" i="16" l="1"/>
  <c r="S3820" i="16"/>
  <c r="G3819" i="16"/>
  <c r="D3819" i="16"/>
  <c r="F3819" i="16"/>
  <c r="S3821" i="16" l="1"/>
  <c r="A3821" i="16"/>
  <c r="F3820" i="16"/>
  <c r="D3820" i="16"/>
  <c r="G3820" i="16"/>
  <c r="D3821" i="16" l="1"/>
  <c r="G3821" i="16"/>
  <c r="F3821" i="16"/>
  <c r="A3822" i="16"/>
  <c r="S3822" i="16"/>
  <c r="S3823" i="16" l="1"/>
  <c r="A3823" i="16"/>
  <c r="F3822" i="16"/>
  <c r="D3822" i="16"/>
  <c r="G3822" i="16"/>
  <c r="F3823" i="16" l="1"/>
  <c r="D3823" i="16"/>
  <c r="G3823" i="16"/>
  <c r="A3824" i="16"/>
  <c r="S3824" i="16"/>
  <c r="S3825" i="16" l="1"/>
  <c r="A3825" i="16"/>
  <c r="D3824" i="16"/>
  <c r="F3824" i="16"/>
  <c r="G3824" i="16"/>
  <c r="D3825" i="16" l="1"/>
  <c r="G3825" i="16"/>
  <c r="F3825" i="16"/>
  <c r="S3826" i="16"/>
  <c r="A3826" i="16"/>
  <c r="S3827" i="16" l="1"/>
  <c r="A3827" i="16"/>
  <c r="G3826" i="16"/>
  <c r="D3826" i="16"/>
  <c r="F3826" i="16"/>
  <c r="G3827" i="16" l="1"/>
  <c r="F3827" i="16"/>
  <c r="D3827" i="16"/>
  <c r="S3828" i="16"/>
  <c r="A3828" i="16"/>
  <c r="D3828" i="16" l="1"/>
  <c r="G3828" i="16"/>
  <c r="F3828" i="16"/>
  <c r="A3829" i="16"/>
  <c r="S3829" i="16"/>
  <c r="G3829" i="16" l="1"/>
  <c r="D3829" i="16"/>
  <c r="F3829" i="16"/>
  <c r="S3830" i="16"/>
  <c r="A3830" i="16"/>
  <c r="F3830" i="16" l="1"/>
  <c r="D3830" i="16"/>
  <c r="G3830" i="16"/>
  <c r="A3831" i="16"/>
  <c r="S3831" i="16"/>
  <c r="S3832" i="16" l="1"/>
  <c r="A3832" i="16"/>
  <c r="G3831" i="16"/>
  <c r="D3831" i="16"/>
  <c r="F3831" i="16"/>
  <c r="D3832" i="16" l="1"/>
  <c r="G3832" i="16"/>
  <c r="F3832" i="16"/>
  <c r="S3833" i="16"/>
  <c r="A3833" i="16"/>
  <c r="A3834" i="16" l="1"/>
  <c r="S3834" i="16"/>
  <c r="D3833" i="16"/>
  <c r="F3833" i="16"/>
  <c r="G3833" i="16"/>
  <c r="F3834" i="16" l="1"/>
  <c r="G3834" i="16"/>
  <c r="D3834" i="16"/>
  <c r="A3835" i="16"/>
  <c r="S3835" i="16"/>
  <c r="D3835" i="16" l="1"/>
  <c r="G3835" i="16"/>
  <c r="F3835" i="16"/>
  <c r="S3836" i="16"/>
  <c r="A3836" i="16"/>
  <c r="S3837" i="16" l="1"/>
  <c r="A3837" i="16"/>
  <c r="G3836" i="16"/>
  <c r="F3836" i="16"/>
  <c r="D3836" i="16"/>
  <c r="F3837" i="16" l="1"/>
  <c r="G3837" i="16"/>
  <c r="D3837" i="16"/>
  <c r="S3838" i="16"/>
  <c r="A3838" i="16"/>
  <c r="D3838" i="16" l="1"/>
  <c r="F3838" i="16"/>
  <c r="G3838" i="16"/>
  <c r="S3839" i="16"/>
  <c r="A3839" i="16"/>
  <c r="C296" i="14"/>
  <c r="C297" i="14"/>
  <c r="C298" i="14"/>
  <c r="C299" i="14"/>
  <c r="C300" i="14"/>
  <c r="C301" i="14"/>
  <c r="C302" i="14"/>
  <c r="C303" i="14"/>
  <c r="C304" i="14"/>
  <c r="C305" i="14"/>
  <c r="C306" i="14"/>
  <c r="C275" i="14"/>
  <c r="C276" i="14"/>
  <c r="C277" i="14"/>
  <c r="C278" i="14"/>
  <c r="C279" i="14"/>
  <c r="C280" i="14"/>
  <c r="C281" i="14"/>
  <c r="C282" i="14"/>
  <c r="C283" i="14"/>
  <c r="C284" i="14"/>
  <c r="C285" i="14"/>
  <c r="C286" i="14"/>
  <c r="C287" i="14"/>
  <c r="C288" i="14"/>
  <c r="C289" i="14"/>
  <c r="C290" i="14"/>
  <c r="C291" i="14"/>
  <c r="C292" i="14"/>
  <c r="C293" i="14"/>
  <c r="C294" i="14"/>
  <c r="C295" i="14"/>
  <c r="C274" i="14"/>
  <c r="C267" i="14"/>
  <c r="C268" i="14"/>
  <c r="C269" i="14"/>
  <c r="C270" i="14"/>
  <c r="C271" i="14"/>
  <c r="C272" i="14"/>
  <c r="C273" i="14"/>
  <c r="C255" i="14"/>
  <c r="C256" i="14"/>
  <c r="C257" i="14"/>
  <c r="C258" i="14"/>
  <c r="C259" i="14"/>
  <c r="C260" i="14"/>
  <c r="C261" i="14"/>
  <c r="C262" i="14"/>
  <c r="C263" i="14"/>
  <c r="C264" i="14"/>
  <c r="C265" i="14"/>
  <c r="C266" i="14"/>
  <c r="C242" i="14"/>
  <c r="C243" i="14"/>
  <c r="C244" i="14"/>
  <c r="C245" i="14"/>
  <c r="C246" i="14"/>
  <c r="C247" i="14"/>
  <c r="C248" i="14"/>
  <c r="C249" i="14"/>
  <c r="C250" i="14"/>
  <c r="C251" i="14"/>
  <c r="C252" i="14"/>
  <c r="C253" i="14"/>
  <c r="C254" i="14"/>
  <c r="C241" i="14"/>
  <c r="C239" i="14"/>
  <c r="C240" i="14"/>
  <c r="C234" i="14"/>
  <c r="C235" i="14"/>
  <c r="C236" i="14"/>
  <c r="C237" i="14"/>
  <c r="C238" i="14"/>
  <c r="C209" i="14"/>
  <c r="C210" i="14"/>
  <c r="C211" i="14"/>
  <c r="C212" i="14"/>
  <c r="C213" i="14"/>
  <c r="C214" i="14"/>
  <c r="C215" i="14"/>
  <c r="C216" i="14"/>
  <c r="C217" i="14"/>
  <c r="C218" i="14"/>
  <c r="C219" i="14"/>
  <c r="C220" i="14"/>
  <c r="C221" i="14"/>
  <c r="C222" i="14"/>
  <c r="C223" i="14"/>
  <c r="C224" i="14"/>
  <c r="C225" i="14"/>
  <c r="C226" i="14"/>
  <c r="C227" i="14"/>
  <c r="C228" i="14"/>
  <c r="C229" i="14"/>
  <c r="C230" i="14"/>
  <c r="C231" i="14"/>
  <c r="C232" i="14"/>
  <c r="C233" i="14"/>
  <c r="C208" i="14"/>
  <c r="C207" i="14"/>
  <c r="C176" i="14"/>
  <c r="C177" i="14"/>
  <c r="C178" i="14"/>
  <c r="C179" i="14"/>
  <c r="C180" i="14"/>
  <c r="C181" i="14"/>
  <c r="C182" i="14"/>
  <c r="C183" i="14"/>
  <c r="C184" i="14"/>
  <c r="C185" i="14"/>
  <c r="C186" i="14"/>
  <c r="C187" i="14"/>
  <c r="C188" i="14"/>
  <c r="C189" i="14"/>
  <c r="C190" i="14"/>
  <c r="C191" i="14"/>
  <c r="C192" i="14"/>
  <c r="C193" i="14"/>
  <c r="C194" i="14"/>
  <c r="C195" i="14"/>
  <c r="C196" i="14"/>
  <c r="C197" i="14"/>
  <c r="C198" i="14"/>
  <c r="C199" i="14"/>
  <c r="C200" i="14"/>
  <c r="C201" i="14"/>
  <c r="C202" i="14"/>
  <c r="C203" i="14"/>
  <c r="C204" i="14"/>
  <c r="C205" i="14"/>
  <c r="C206" i="14"/>
  <c r="C175" i="14"/>
  <c r="C172" i="14"/>
  <c r="C173" i="14"/>
  <c r="C174"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42" i="14"/>
  <c r="C130" i="14"/>
  <c r="C131" i="14"/>
  <c r="C132" i="14"/>
  <c r="C133" i="14"/>
  <c r="C134" i="14"/>
  <c r="C135" i="14"/>
  <c r="C136" i="14"/>
  <c r="C137" i="14"/>
  <c r="C138" i="14"/>
  <c r="C139" i="14"/>
  <c r="C140" i="14"/>
  <c r="C141" i="14"/>
  <c r="C110" i="14"/>
  <c r="C111" i="14"/>
  <c r="C112" i="14"/>
  <c r="C113" i="14"/>
  <c r="C114" i="14"/>
  <c r="C115" i="14"/>
  <c r="C116" i="14"/>
  <c r="C117" i="14"/>
  <c r="C118" i="14"/>
  <c r="C119" i="14"/>
  <c r="C120" i="14"/>
  <c r="C121" i="14"/>
  <c r="C122" i="14"/>
  <c r="C123" i="14"/>
  <c r="C124" i="14"/>
  <c r="C125" i="14"/>
  <c r="C126" i="14"/>
  <c r="C127" i="14"/>
  <c r="C128" i="14"/>
  <c r="C129" i="14"/>
  <c r="C109" i="14"/>
  <c r="C108" i="14"/>
  <c r="C105" i="14"/>
  <c r="C106" i="14"/>
  <c r="C107" i="14"/>
  <c r="C101" i="14"/>
  <c r="C102" i="14"/>
  <c r="C103" i="14"/>
  <c r="C104" i="14"/>
  <c r="C77" i="14"/>
  <c r="C78" i="14"/>
  <c r="C79" i="14"/>
  <c r="C80" i="14"/>
  <c r="C81" i="14"/>
  <c r="C82" i="14"/>
  <c r="C83" i="14"/>
  <c r="C84" i="14"/>
  <c r="C85" i="14"/>
  <c r="C86" i="14"/>
  <c r="C87" i="14"/>
  <c r="C88" i="14"/>
  <c r="C89" i="14"/>
  <c r="C90" i="14"/>
  <c r="C91" i="14"/>
  <c r="C92" i="14"/>
  <c r="C93" i="14"/>
  <c r="C94" i="14"/>
  <c r="C95" i="14"/>
  <c r="C96" i="14"/>
  <c r="C97" i="14"/>
  <c r="C98" i="14"/>
  <c r="C99" i="14"/>
  <c r="C100" i="14"/>
  <c r="C76"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43" i="14"/>
  <c r="A3840" i="16" l="1"/>
  <c r="S3840" i="16"/>
  <c r="F3839" i="16"/>
  <c r="G3839" i="16"/>
  <c r="D3839" i="16"/>
  <c r="B54" i="13"/>
  <c r="B53" i="13"/>
  <c r="B52" i="13"/>
  <c r="B51" i="13"/>
  <c r="D48" i="13"/>
  <c r="J47" i="13" s="1"/>
  <c r="B47" i="13"/>
  <c r="B43" i="13"/>
  <c r="B42" i="13"/>
  <c r="B41" i="13"/>
  <c r="B40" i="13"/>
  <c r="D37" i="13"/>
  <c r="J36" i="13" s="1"/>
  <c r="B36" i="13"/>
  <c r="B32" i="13"/>
  <c r="B31" i="13"/>
  <c r="B30" i="13"/>
  <c r="B29" i="13"/>
  <c r="D26" i="13"/>
  <c r="H25" i="13"/>
  <c r="G25" i="13"/>
  <c r="B25" i="13"/>
  <c r="B21" i="13"/>
  <c r="B20" i="13"/>
  <c r="B19" i="13"/>
  <c r="B18" i="13"/>
  <c r="E21" i="13"/>
  <c r="M13" i="13"/>
  <c r="M12" i="13"/>
  <c r="D20" i="13"/>
  <c r="G20" i="13" s="1"/>
  <c r="E20" i="13"/>
  <c r="M10" i="13"/>
  <c r="M9" i="13"/>
  <c r="M8" i="13"/>
  <c r="M4" i="13"/>
  <c r="D3" i="13"/>
  <c r="S3841" i="16" l="1"/>
  <c r="A3841" i="16"/>
  <c r="G3840" i="16"/>
  <c r="D3840" i="16"/>
  <c r="F3840" i="16"/>
  <c r="F36" i="13"/>
  <c r="H20" i="13"/>
  <c r="D18" i="13"/>
  <c r="G18" i="13" s="1"/>
  <c r="C15" i="13"/>
  <c r="F47" i="13"/>
  <c r="D50" i="6"/>
  <c r="D38" i="6"/>
  <c r="D26" i="6"/>
  <c r="S3842" i="16" l="1"/>
  <c r="A3842" i="16"/>
  <c r="F3841" i="16"/>
  <c r="G3841" i="16"/>
  <c r="D3841" i="16"/>
  <c r="D19" i="13"/>
  <c r="G19" i="13" s="1"/>
  <c r="E19" i="13"/>
  <c r="H19" i="13" s="1"/>
  <c r="B142" i="3"/>
  <c r="B141" i="3"/>
  <c r="B140" i="3"/>
  <c r="B139" i="3"/>
  <c r="B138" i="3"/>
  <c r="B137" i="3"/>
  <c r="B136" i="3"/>
  <c r="B135" i="3"/>
  <c r="B134" i="3"/>
  <c r="F80" i="3"/>
  <c r="F79" i="3"/>
  <c r="M9" i="6"/>
  <c r="M7" i="6"/>
  <c r="D3842" i="16" l="1"/>
  <c r="G3842" i="16"/>
  <c r="F3842" i="16"/>
  <c r="S3843" i="16"/>
  <c r="A3843" i="16"/>
  <c r="AE7" i="8"/>
  <c r="AE2" i="8"/>
  <c r="AE6" i="8"/>
  <c r="AE4" i="8"/>
  <c r="AE3" i="8"/>
  <c r="AE5" i="8"/>
  <c r="D113" i="3"/>
  <c r="F3843" i="16" l="1"/>
  <c r="D3843" i="16"/>
  <c r="G3843" i="16"/>
  <c r="S3844" i="16"/>
  <c r="A3844" i="16"/>
  <c r="E37" i="3"/>
  <c r="A42" i="16" l="1"/>
  <c r="S3845" i="16"/>
  <c r="A3845" i="16"/>
  <c r="G3844" i="16"/>
  <c r="L3844" i="16"/>
  <c r="D3844" i="16"/>
  <c r="F3844" i="16"/>
  <c r="C13" i="3"/>
  <c r="F25" i="3"/>
  <c r="C28" i="16" s="1"/>
  <c r="F47" i="3"/>
  <c r="C20" i="16" s="1"/>
  <c r="F38" i="3"/>
  <c r="C24" i="16" s="1"/>
  <c r="M3844" i="16" s="1"/>
  <c r="C2" i="6"/>
  <c r="M47" i="16" l="1"/>
  <c r="M44" i="16"/>
  <c r="M46" i="16"/>
  <c r="M45" i="16"/>
  <c r="M48" i="16"/>
  <c r="M49" i="16"/>
  <c r="M50" i="16"/>
  <c r="M51" i="16"/>
  <c r="M52" i="16"/>
  <c r="M53" i="16"/>
  <c r="M54" i="16"/>
  <c r="M55" i="16"/>
  <c r="M56" i="16"/>
  <c r="M57" i="16"/>
  <c r="M58" i="16"/>
  <c r="M59" i="16"/>
  <c r="M60" i="16"/>
  <c r="M61" i="16"/>
  <c r="M62" i="16"/>
  <c r="M63" i="16"/>
  <c r="M64" i="16"/>
  <c r="M65" i="16"/>
  <c r="M66" i="16"/>
  <c r="M67" i="16"/>
  <c r="M68" i="16"/>
  <c r="M69" i="16"/>
  <c r="M70" i="16"/>
  <c r="M71" i="16"/>
  <c r="M72" i="16"/>
  <c r="M73" i="16"/>
  <c r="M74" i="16"/>
  <c r="M75" i="16"/>
  <c r="M76" i="16"/>
  <c r="M77" i="16"/>
  <c r="M78" i="16"/>
  <c r="M79" i="16"/>
  <c r="M80" i="16"/>
  <c r="M81" i="16"/>
  <c r="M82" i="16"/>
  <c r="M83" i="16"/>
  <c r="M84" i="16"/>
  <c r="M85" i="16"/>
  <c r="M86" i="16"/>
  <c r="M87" i="16"/>
  <c r="M88" i="16"/>
  <c r="M89" i="16"/>
  <c r="M90" i="16"/>
  <c r="M91" i="16"/>
  <c r="M92" i="16"/>
  <c r="M93" i="16"/>
  <c r="M94" i="16"/>
  <c r="M95" i="16"/>
  <c r="M96" i="16"/>
  <c r="M97" i="16"/>
  <c r="M98" i="16"/>
  <c r="M99" i="16"/>
  <c r="M100" i="16"/>
  <c r="M101" i="16"/>
  <c r="M102" i="16"/>
  <c r="M103" i="16"/>
  <c r="M104" i="16"/>
  <c r="M105" i="16"/>
  <c r="M106" i="16"/>
  <c r="M107" i="16"/>
  <c r="M108" i="16"/>
  <c r="M109" i="16"/>
  <c r="M110" i="16"/>
  <c r="M111" i="16"/>
  <c r="M112" i="16"/>
  <c r="M113" i="16"/>
  <c r="M114" i="16"/>
  <c r="M115" i="16"/>
  <c r="M116" i="16"/>
  <c r="M117" i="16"/>
  <c r="M118" i="16"/>
  <c r="M119" i="16"/>
  <c r="M120" i="16"/>
  <c r="M121" i="16"/>
  <c r="M122" i="16"/>
  <c r="M123" i="16"/>
  <c r="M124" i="16"/>
  <c r="M125" i="16"/>
  <c r="M126" i="16"/>
  <c r="M127" i="16"/>
  <c r="M128" i="16"/>
  <c r="M129" i="16"/>
  <c r="M130" i="16"/>
  <c r="M131" i="16"/>
  <c r="M132" i="16"/>
  <c r="M133" i="16"/>
  <c r="M134" i="16"/>
  <c r="M135" i="16"/>
  <c r="M136" i="16"/>
  <c r="M137" i="16"/>
  <c r="M138" i="16"/>
  <c r="M139" i="16"/>
  <c r="M140" i="16"/>
  <c r="M141" i="16"/>
  <c r="M142" i="16"/>
  <c r="M143" i="16"/>
  <c r="M144" i="16"/>
  <c r="M145" i="16"/>
  <c r="M146" i="16"/>
  <c r="M147" i="16"/>
  <c r="M148" i="16"/>
  <c r="M149" i="16"/>
  <c r="M150" i="16"/>
  <c r="M151" i="16"/>
  <c r="M152" i="16"/>
  <c r="M153" i="16"/>
  <c r="M154" i="16"/>
  <c r="M155" i="16"/>
  <c r="M156" i="16"/>
  <c r="M157" i="16"/>
  <c r="M158" i="16"/>
  <c r="M159" i="16"/>
  <c r="M160" i="16"/>
  <c r="M161" i="16"/>
  <c r="M162" i="16"/>
  <c r="M163" i="16"/>
  <c r="M164" i="16"/>
  <c r="M165" i="16"/>
  <c r="M166" i="16"/>
  <c r="M167" i="16"/>
  <c r="M168" i="16"/>
  <c r="M169" i="16"/>
  <c r="M170" i="16"/>
  <c r="M171" i="16"/>
  <c r="M172" i="16"/>
  <c r="M173" i="16"/>
  <c r="M174" i="16"/>
  <c r="M175" i="16"/>
  <c r="M176" i="16"/>
  <c r="M177" i="16"/>
  <c r="M178" i="16"/>
  <c r="M179" i="16"/>
  <c r="M180" i="16"/>
  <c r="M181" i="16"/>
  <c r="M182" i="16"/>
  <c r="M183" i="16"/>
  <c r="M184" i="16"/>
  <c r="M185" i="16"/>
  <c r="M186" i="16"/>
  <c r="M187" i="16"/>
  <c r="M188" i="16"/>
  <c r="M189" i="16"/>
  <c r="M190" i="16"/>
  <c r="M191" i="16"/>
  <c r="M192" i="16"/>
  <c r="M193" i="16"/>
  <c r="M194" i="16"/>
  <c r="M195" i="16"/>
  <c r="M196" i="16"/>
  <c r="M197" i="16"/>
  <c r="M198" i="16"/>
  <c r="M199" i="16"/>
  <c r="M200" i="16"/>
  <c r="M201" i="16"/>
  <c r="M202" i="16"/>
  <c r="M203" i="16"/>
  <c r="M204" i="16"/>
  <c r="M205" i="16"/>
  <c r="M206" i="16"/>
  <c r="M207" i="16"/>
  <c r="M208" i="16"/>
  <c r="M209" i="16"/>
  <c r="M210" i="16"/>
  <c r="M211" i="16"/>
  <c r="M212" i="16"/>
  <c r="M213" i="16"/>
  <c r="M214" i="16"/>
  <c r="M215" i="16"/>
  <c r="M216" i="16"/>
  <c r="M217" i="16"/>
  <c r="M218" i="16"/>
  <c r="M219" i="16"/>
  <c r="M220" i="16"/>
  <c r="M221" i="16"/>
  <c r="M222" i="16"/>
  <c r="M223" i="16"/>
  <c r="M224" i="16"/>
  <c r="M225" i="16"/>
  <c r="M226" i="16"/>
  <c r="M227" i="16"/>
  <c r="M228" i="16"/>
  <c r="M229" i="16"/>
  <c r="M230" i="16"/>
  <c r="M231" i="16"/>
  <c r="M232" i="16"/>
  <c r="M233" i="16"/>
  <c r="M234" i="16"/>
  <c r="M235" i="16"/>
  <c r="M236" i="16"/>
  <c r="M237" i="16"/>
  <c r="M238" i="16"/>
  <c r="M239" i="16"/>
  <c r="M240" i="16"/>
  <c r="M241" i="16"/>
  <c r="M242" i="16"/>
  <c r="M243" i="16"/>
  <c r="M244" i="16"/>
  <c r="M245" i="16"/>
  <c r="M246" i="16"/>
  <c r="M247" i="16"/>
  <c r="M248" i="16"/>
  <c r="M249" i="16"/>
  <c r="M250" i="16"/>
  <c r="M251" i="16"/>
  <c r="M252" i="16"/>
  <c r="M253" i="16"/>
  <c r="M254" i="16"/>
  <c r="M255" i="16"/>
  <c r="M256" i="16"/>
  <c r="M257" i="16"/>
  <c r="M258" i="16"/>
  <c r="M259" i="16"/>
  <c r="M260" i="16"/>
  <c r="M261" i="16"/>
  <c r="M262" i="16"/>
  <c r="M263" i="16"/>
  <c r="M264" i="16"/>
  <c r="M265" i="16"/>
  <c r="M266" i="16"/>
  <c r="M267" i="16"/>
  <c r="M268" i="16"/>
  <c r="M269" i="16"/>
  <c r="M270" i="16"/>
  <c r="M271" i="16"/>
  <c r="M272" i="16"/>
  <c r="M273" i="16"/>
  <c r="M274" i="16"/>
  <c r="M275" i="16"/>
  <c r="M276" i="16"/>
  <c r="M277" i="16"/>
  <c r="M278" i="16"/>
  <c r="M279" i="16"/>
  <c r="M280" i="16"/>
  <c r="M281" i="16"/>
  <c r="M282" i="16"/>
  <c r="M283" i="16"/>
  <c r="M284" i="16"/>
  <c r="M285" i="16"/>
  <c r="M286" i="16"/>
  <c r="M287" i="16"/>
  <c r="M288" i="16"/>
  <c r="M289" i="16"/>
  <c r="M290" i="16"/>
  <c r="M291" i="16"/>
  <c r="M292" i="16"/>
  <c r="M293" i="16"/>
  <c r="M294" i="16"/>
  <c r="M295" i="16"/>
  <c r="M296" i="16"/>
  <c r="M297" i="16"/>
  <c r="M298" i="16"/>
  <c r="M299" i="16"/>
  <c r="M300" i="16"/>
  <c r="M301" i="16"/>
  <c r="M302" i="16"/>
  <c r="M303" i="16"/>
  <c r="M304" i="16"/>
  <c r="M305" i="16"/>
  <c r="M306" i="16"/>
  <c r="M307" i="16"/>
  <c r="M308" i="16"/>
  <c r="M309" i="16"/>
  <c r="M310" i="16"/>
  <c r="M311" i="16"/>
  <c r="M312" i="16"/>
  <c r="M313" i="16"/>
  <c r="M314" i="16"/>
  <c r="M315" i="16"/>
  <c r="M316" i="16"/>
  <c r="M317" i="16"/>
  <c r="M318" i="16"/>
  <c r="M319" i="16"/>
  <c r="M320" i="16"/>
  <c r="M321" i="16"/>
  <c r="M322" i="16"/>
  <c r="M323" i="16"/>
  <c r="M324" i="16"/>
  <c r="M325" i="16"/>
  <c r="M326" i="16"/>
  <c r="M327" i="16"/>
  <c r="M328" i="16"/>
  <c r="M329" i="16"/>
  <c r="M330" i="16"/>
  <c r="M331" i="16"/>
  <c r="M332" i="16"/>
  <c r="M333" i="16"/>
  <c r="M334" i="16"/>
  <c r="M335" i="16"/>
  <c r="M336" i="16"/>
  <c r="M337" i="16"/>
  <c r="M338" i="16"/>
  <c r="M339" i="16"/>
  <c r="M340" i="16"/>
  <c r="M341" i="16"/>
  <c r="M342" i="16"/>
  <c r="M343" i="16"/>
  <c r="M344" i="16"/>
  <c r="M345" i="16"/>
  <c r="M346" i="16"/>
  <c r="M347" i="16"/>
  <c r="M348" i="16"/>
  <c r="M349" i="16"/>
  <c r="M350" i="16"/>
  <c r="M351" i="16"/>
  <c r="M352" i="16"/>
  <c r="M353" i="16"/>
  <c r="M354" i="16"/>
  <c r="M355" i="16"/>
  <c r="M356" i="16"/>
  <c r="M357" i="16"/>
  <c r="M358" i="16"/>
  <c r="M359" i="16"/>
  <c r="M360" i="16"/>
  <c r="M361" i="16"/>
  <c r="M362" i="16"/>
  <c r="M363" i="16"/>
  <c r="M364" i="16"/>
  <c r="M365" i="16"/>
  <c r="M366" i="16"/>
  <c r="M367" i="16"/>
  <c r="M368" i="16"/>
  <c r="M369" i="16"/>
  <c r="M370" i="16"/>
  <c r="M371" i="16"/>
  <c r="M372" i="16"/>
  <c r="M373" i="16"/>
  <c r="M374" i="16"/>
  <c r="M375" i="16"/>
  <c r="M376" i="16"/>
  <c r="M377" i="16"/>
  <c r="M378" i="16"/>
  <c r="M379" i="16"/>
  <c r="M380" i="16"/>
  <c r="M381" i="16"/>
  <c r="M382" i="16"/>
  <c r="M383" i="16"/>
  <c r="M384" i="16"/>
  <c r="M385" i="16"/>
  <c r="M386" i="16"/>
  <c r="M387" i="16"/>
  <c r="M388" i="16"/>
  <c r="M389" i="16"/>
  <c r="M390" i="16"/>
  <c r="M391" i="16"/>
  <c r="M392" i="16"/>
  <c r="M393" i="16"/>
  <c r="M394" i="16"/>
  <c r="M395" i="16"/>
  <c r="M396" i="16"/>
  <c r="M397" i="16"/>
  <c r="M398" i="16"/>
  <c r="M399" i="16"/>
  <c r="M400" i="16"/>
  <c r="M401" i="16"/>
  <c r="M402" i="16"/>
  <c r="M403" i="16"/>
  <c r="M404" i="16"/>
  <c r="M405" i="16"/>
  <c r="M406" i="16"/>
  <c r="M407" i="16"/>
  <c r="M408" i="16"/>
  <c r="M409" i="16"/>
  <c r="M410" i="16"/>
  <c r="M411" i="16"/>
  <c r="M412" i="16"/>
  <c r="M413" i="16"/>
  <c r="M414" i="16"/>
  <c r="M415" i="16"/>
  <c r="M416" i="16"/>
  <c r="M417" i="16"/>
  <c r="M418" i="16"/>
  <c r="M419" i="16"/>
  <c r="M420" i="16"/>
  <c r="M421" i="16"/>
  <c r="M422" i="16"/>
  <c r="M423" i="16"/>
  <c r="M424" i="16"/>
  <c r="M425" i="16"/>
  <c r="M426" i="16"/>
  <c r="M427" i="16"/>
  <c r="M428" i="16"/>
  <c r="M429" i="16"/>
  <c r="M430" i="16"/>
  <c r="M431" i="16"/>
  <c r="M432" i="16"/>
  <c r="M433" i="16"/>
  <c r="M434" i="16"/>
  <c r="M435" i="16"/>
  <c r="M436" i="16"/>
  <c r="M437" i="16"/>
  <c r="M438" i="16"/>
  <c r="M439" i="16"/>
  <c r="M440" i="16"/>
  <c r="M441" i="16"/>
  <c r="M442" i="16"/>
  <c r="M443" i="16"/>
  <c r="M444" i="16"/>
  <c r="M445" i="16"/>
  <c r="M446" i="16"/>
  <c r="M447" i="16"/>
  <c r="M448" i="16"/>
  <c r="M449" i="16"/>
  <c r="M450" i="16"/>
  <c r="M451" i="16"/>
  <c r="M452" i="16"/>
  <c r="M453" i="16"/>
  <c r="M454" i="16"/>
  <c r="M455" i="16"/>
  <c r="M456" i="16"/>
  <c r="M457" i="16"/>
  <c r="M458" i="16"/>
  <c r="M459" i="16"/>
  <c r="M460" i="16"/>
  <c r="M461" i="16"/>
  <c r="M462" i="16"/>
  <c r="M463" i="16"/>
  <c r="M464" i="16"/>
  <c r="M465" i="16"/>
  <c r="M466" i="16"/>
  <c r="M467" i="16"/>
  <c r="M468" i="16"/>
  <c r="M469" i="16"/>
  <c r="M470" i="16"/>
  <c r="M471" i="16"/>
  <c r="M472" i="16"/>
  <c r="M473" i="16"/>
  <c r="M474" i="16"/>
  <c r="M475" i="16"/>
  <c r="M476" i="16"/>
  <c r="M477" i="16"/>
  <c r="M478" i="16"/>
  <c r="M479" i="16"/>
  <c r="M480" i="16"/>
  <c r="M481" i="16"/>
  <c r="M482" i="16"/>
  <c r="M483" i="16"/>
  <c r="M484" i="16"/>
  <c r="M485" i="16"/>
  <c r="M486" i="16"/>
  <c r="M487" i="16"/>
  <c r="M488" i="16"/>
  <c r="M489" i="16"/>
  <c r="M490" i="16"/>
  <c r="M491" i="16"/>
  <c r="M492" i="16"/>
  <c r="M493" i="16"/>
  <c r="M494" i="16"/>
  <c r="M495" i="16"/>
  <c r="M496" i="16"/>
  <c r="M497" i="16"/>
  <c r="M498" i="16"/>
  <c r="M499" i="16"/>
  <c r="M500" i="16"/>
  <c r="M501" i="16"/>
  <c r="M502" i="16"/>
  <c r="M503" i="16"/>
  <c r="M504" i="16"/>
  <c r="M505" i="16"/>
  <c r="M506" i="16"/>
  <c r="M507" i="16"/>
  <c r="M508" i="16"/>
  <c r="M509" i="16"/>
  <c r="M510" i="16"/>
  <c r="M511" i="16"/>
  <c r="M512" i="16"/>
  <c r="M513" i="16"/>
  <c r="M514" i="16"/>
  <c r="M515" i="16"/>
  <c r="M516" i="16"/>
  <c r="M517" i="16"/>
  <c r="M518" i="16"/>
  <c r="M519" i="16"/>
  <c r="M520" i="16"/>
  <c r="M521" i="16"/>
  <c r="M522" i="16"/>
  <c r="M523" i="16"/>
  <c r="M524" i="16"/>
  <c r="M525" i="16"/>
  <c r="M526" i="16"/>
  <c r="M527" i="16"/>
  <c r="M528" i="16"/>
  <c r="M529" i="16"/>
  <c r="M530" i="16"/>
  <c r="M531" i="16"/>
  <c r="M532" i="16"/>
  <c r="M533" i="16"/>
  <c r="M534" i="16"/>
  <c r="M535" i="16"/>
  <c r="M536" i="16"/>
  <c r="M537" i="16"/>
  <c r="M538" i="16"/>
  <c r="M539" i="16"/>
  <c r="M540" i="16"/>
  <c r="M541" i="16"/>
  <c r="M542" i="16"/>
  <c r="M543" i="16"/>
  <c r="M544" i="16"/>
  <c r="M545" i="16"/>
  <c r="M546" i="16"/>
  <c r="M547" i="16"/>
  <c r="M548" i="16"/>
  <c r="M549" i="16"/>
  <c r="M550" i="16"/>
  <c r="M551" i="16"/>
  <c r="M552" i="16"/>
  <c r="M553" i="16"/>
  <c r="M554" i="16"/>
  <c r="M555" i="16"/>
  <c r="M556" i="16"/>
  <c r="M557" i="16"/>
  <c r="M558" i="16"/>
  <c r="M559" i="16"/>
  <c r="M560" i="16"/>
  <c r="M561" i="16"/>
  <c r="M562" i="16"/>
  <c r="M563" i="16"/>
  <c r="M564" i="16"/>
  <c r="M565" i="16"/>
  <c r="M566" i="16"/>
  <c r="M567" i="16"/>
  <c r="M568" i="16"/>
  <c r="M569" i="16"/>
  <c r="M570" i="16"/>
  <c r="M571" i="16"/>
  <c r="M572" i="16"/>
  <c r="M573" i="16"/>
  <c r="M574" i="16"/>
  <c r="M575" i="16"/>
  <c r="M576" i="16"/>
  <c r="M577" i="16"/>
  <c r="M578" i="16"/>
  <c r="M579" i="16"/>
  <c r="M580" i="16"/>
  <c r="M581" i="16"/>
  <c r="M582" i="16"/>
  <c r="M583" i="16"/>
  <c r="M584" i="16"/>
  <c r="M585" i="16"/>
  <c r="M586" i="16"/>
  <c r="M587" i="16"/>
  <c r="M588" i="16"/>
  <c r="M589" i="16"/>
  <c r="M590" i="16"/>
  <c r="M591" i="16"/>
  <c r="M592" i="16"/>
  <c r="M593" i="16"/>
  <c r="M594" i="16"/>
  <c r="M595" i="16"/>
  <c r="M596" i="16"/>
  <c r="M597" i="16"/>
  <c r="M598" i="16"/>
  <c r="M599" i="16"/>
  <c r="M600" i="16"/>
  <c r="M601" i="16"/>
  <c r="M602" i="16"/>
  <c r="M603" i="16"/>
  <c r="M604" i="16"/>
  <c r="M605" i="16"/>
  <c r="M606" i="16"/>
  <c r="M607" i="16"/>
  <c r="M608" i="16"/>
  <c r="M609" i="16"/>
  <c r="M610" i="16"/>
  <c r="M611" i="16"/>
  <c r="M612" i="16"/>
  <c r="M613" i="16"/>
  <c r="M614" i="16"/>
  <c r="M615" i="16"/>
  <c r="M616" i="16"/>
  <c r="M617" i="16"/>
  <c r="M618" i="16"/>
  <c r="M619" i="16"/>
  <c r="M620" i="16"/>
  <c r="M621" i="16"/>
  <c r="M622" i="16"/>
  <c r="M623" i="16"/>
  <c r="M624" i="16"/>
  <c r="M625" i="16"/>
  <c r="M626" i="16"/>
  <c r="M627" i="16"/>
  <c r="M628" i="16"/>
  <c r="M629" i="16"/>
  <c r="M630" i="16"/>
  <c r="M631" i="16"/>
  <c r="M632" i="16"/>
  <c r="M633" i="16"/>
  <c r="M634" i="16"/>
  <c r="M635" i="16"/>
  <c r="M636" i="16"/>
  <c r="M637" i="16"/>
  <c r="M638" i="16"/>
  <c r="M639" i="16"/>
  <c r="M640" i="16"/>
  <c r="M641" i="16"/>
  <c r="M642" i="16"/>
  <c r="M643" i="16"/>
  <c r="M644" i="16"/>
  <c r="M645" i="16"/>
  <c r="M646" i="16"/>
  <c r="M647" i="16"/>
  <c r="M648" i="16"/>
  <c r="M649" i="16"/>
  <c r="M650" i="16"/>
  <c r="M651" i="16"/>
  <c r="M652" i="16"/>
  <c r="M653" i="16"/>
  <c r="M654" i="16"/>
  <c r="M655" i="16"/>
  <c r="M656" i="16"/>
  <c r="M657" i="16"/>
  <c r="M658" i="16"/>
  <c r="M659" i="16"/>
  <c r="M660" i="16"/>
  <c r="M661" i="16"/>
  <c r="M662" i="16"/>
  <c r="M663" i="16"/>
  <c r="M664" i="16"/>
  <c r="M665" i="16"/>
  <c r="M666" i="16"/>
  <c r="M667" i="16"/>
  <c r="M668" i="16"/>
  <c r="M669" i="16"/>
  <c r="M670" i="16"/>
  <c r="M671" i="16"/>
  <c r="M672" i="16"/>
  <c r="M673" i="16"/>
  <c r="M674" i="16"/>
  <c r="M675" i="16"/>
  <c r="M676" i="16"/>
  <c r="M677" i="16"/>
  <c r="M678" i="16"/>
  <c r="M679" i="16"/>
  <c r="M680" i="16"/>
  <c r="M681" i="16"/>
  <c r="M682" i="16"/>
  <c r="M683" i="16"/>
  <c r="M684" i="16"/>
  <c r="M685" i="16"/>
  <c r="M686" i="16"/>
  <c r="M687" i="16"/>
  <c r="M688" i="16"/>
  <c r="M689" i="16"/>
  <c r="M690" i="16"/>
  <c r="M691" i="16"/>
  <c r="M692" i="16"/>
  <c r="M693" i="16"/>
  <c r="M694" i="16"/>
  <c r="M695" i="16"/>
  <c r="M696" i="16"/>
  <c r="M697" i="16"/>
  <c r="M698" i="16"/>
  <c r="M699" i="16"/>
  <c r="M700" i="16"/>
  <c r="M701" i="16"/>
  <c r="M702" i="16"/>
  <c r="M703" i="16"/>
  <c r="M704" i="16"/>
  <c r="M705" i="16"/>
  <c r="M706" i="16"/>
  <c r="M707" i="16"/>
  <c r="M708" i="16"/>
  <c r="M709" i="16"/>
  <c r="M710" i="16"/>
  <c r="M711" i="16"/>
  <c r="M712" i="16"/>
  <c r="M713" i="16"/>
  <c r="M714" i="16"/>
  <c r="M715" i="16"/>
  <c r="M716" i="16"/>
  <c r="M717" i="16"/>
  <c r="M718" i="16"/>
  <c r="M719" i="16"/>
  <c r="M720" i="16"/>
  <c r="M721" i="16"/>
  <c r="M722" i="16"/>
  <c r="M723" i="16"/>
  <c r="M724" i="16"/>
  <c r="M725" i="16"/>
  <c r="M726" i="16"/>
  <c r="M727" i="16"/>
  <c r="M728" i="16"/>
  <c r="M729" i="16"/>
  <c r="M730" i="16"/>
  <c r="M731" i="16"/>
  <c r="M732" i="16"/>
  <c r="M733" i="16"/>
  <c r="M734" i="16"/>
  <c r="M735" i="16"/>
  <c r="M736" i="16"/>
  <c r="M737" i="16"/>
  <c r="M738" i="16"/>
  <c r="M739" i="16"/>
  <c r="M740" i="16"/>
  <c r="M741" i="16"/>
  <c r="M742" i="16"/>
  <c r="M743" i="16"/>
  <c r="M744" i="16"/>
  <c r="M745" i="16"/>
  <c r="M746" i="16"/>
  <c r="M747" i="16"/>
  <c r="M748" i="16"/>
  <c r="M749" i="16"/>
  <c r="M750" i="16"/>
  <c r="M751" i="16"/>
  <c r="M752" i="16"/>
  <c r="M753" i="16"/>
  <c r="M754" i="16"/>
  <c r="M755" i="16"/>
  <c r="M756" i="16"/>
  <c r="M757" i="16"/>
  <c r="M758" i="16"/>
  <c r="M759" i="16"/>
  <c r="M760" i="16"/>
  <c r="M761" i="16"/>
  <c r="M762" i="16"/>
  <c r="M763" i="16"/>
  <c r="M764" i="16"/>
  <c r="M765" i="16"/>
  <c r="M766" i="16"/>
  <c r="M767" i="16"/>
  <c r="M768" i="16"/>
  <c r="M769" i="16"/>
  <c r="M770" i="16"/>
  <c r="M771" i="16"/>
  <c r="M772" i="16"/>
  <c r="M773" i="16"/>
  <c r="M774" i="16"/>
  <c r="M775" i="16"/>
  <c r="M776" i="16"/>
  <c r="M777" i="16"/>
  <c r="M778" i="16"/>
  <c r="M779" i="16"/>
  <c r="M780" i="16"/>
  <c r="M781" i="16"/>
  <c r="M782" i="16"/>
  <c r="M783" i="16"/>
  <c r="M784" i="16"/>
  <c r="M785" i="16"/>
  <c r="M786" i="16"/>
  <c r="M787" i="16"/>
  <c r="M788" i="16"/>
  <c r="M789" i="16"/>
  <c r="M790" i="16"/>
  <c r="M791" i="16"/>
  <c r="M792" i="16"/>
  <c r="M793" i="16"/>
  <c r="M794" i="16"/>
  <c r="M795" i="16"/>
  <c r="M796" i="16"/>
  <c r="M797" i="16"/>
  <c r="M798" i="16"/>
  <c r="M799" i="16"/>
  <c r="M800" i="16"/>
  <c r="M801" i="16"/>
  <c r="M802" i="16"/>
  <c r="M803" i="16"/>
  <c r="M804" i="16"/>
  <c r="M805" i="16"/>
  <c r="M806" i="16"/>
  <c r="M807" i="16"/>
  <c r="M808" i="16"/>
  <c r="M809" i="16"/>
  <c r="M810" i="16"/>
  <c r="M811" i="16"/>
  <c r="M812" i="16"/>
  <c r="M813" i="16"/>
  <c r="M814" i="16"/>
  <c r="M815" i="16"/>
  <c r="M816" i="16"/>
  <c r="M817" i="16"/>
  <c r="M818" i="16"/>
  <c r="M819" i="16"/>
  <c r="M820" i="16"/>
  <c r="M821" i="16"/>
  <c r="M822" i="16"/>
  <c r="M823" i="16"/>
  <c r="M824" i="16"/>
  <c r="M825" i="16"/>
  <c r="M826" i="16"/>
  <c r="M827" i="16"/>
  <c r="M828" i="16"/>
  <c r="M829" i="16"/>
  <c r="M830" i="16"/>
  <c r="M831" i="16"/>
  <c r="M832" i="16"/>
  <c r="M833" i="16"/>
  <c r="M834" i="16"/>
  <c r="M835" i="16"/>
  <c r="M836" i="16"/>
  <c r="M837" i="16"/>
  <c r="M838" i="16"/>
  <c r="M839" i="16"/>
  <c r="M840" i="16"/>
  <c r="M841" i="16"/>
  <c r="M842" i="16"/>
  <c r="M843" i="16"/>
  <c r="M844" i="16"/>
  <c r="M845" i="16"/>
  <c r="M846" i="16"/>
  <c r="M847" i="16"/>
  <c r="M848" i="16"/>
  <c r="M849" i="16"/>
  <c r="M850" i="16"/>
  <c r="M851" i="16"/>
  <c r="M852" i="16"/>
  <c r="M853" i="16"/>
  <c r="M854" i="16"/>
  <c r="M855" i="16"/>
  <c r="M856" i="16"/>
  <c r="M857" i="16"/>
  <c r="M858" i="16"/>
  <c r="M859" i="16"/>
  <c r="M860" i="16"/>
  <c r="M861" i="16"/>
  <c r="M862" i="16"/>
  <c r="M863" i="16"/>
  <c r="M864" i="16"/>
  <c r="M865" i="16"/>
  <c r="M866" i="16"/>
  <c r="M867" i="16"/>
  <c r="M868" i="16"/>
  <c r="M869" i="16"/>
  <c r="M870" i="16"/>
  <c r="M871" i="16"/>
  <c r="M872" i="16"/>
  <c r="M873" i="16"/>
  <c r="M874" i="16"/>
  <c r="M875" i="16"/>
  <c r="M876" i="16"/>
  <c r="M877" i="16"/>
  <c r="M878" i="16"/>
  <c r="M879" i="16"/>
  <c r="M880" i="16"/>
  <c r="M881" i="16"/>
  <c r="M882" i="16"/>
  <c r="M883" i="16"/>
  <c r="M884" i="16"/>
  <c r="M885" i="16"/>
  <c r="M886" i="16"/>
  <c r="M887" i="16"/>
  <c r="M888" i="16"/>
  <c r="M889" i="16"/>
  <c r="M890" i="16"/>
  <c r="M891" i="16"/>
  <c r="M892" i="16"/>
  <c r="M893" i="16"/>
  <c r="M894" i="16"/>
  <c r="M895" i="16"/>
  <c r="M896" i="16"/>
  <c r="M897" i="16"/>
  <c r="M898" i="16"/>
  <c r="M899" i="16"/>
  <c r="M900" i="16"/>
  <c r="M901" i="16"/>
  <c r="M902" i="16"/>
  <c r="M903" i="16"/>
  <c r="M904" i="16"/>
  <c r="M905" i="16"/>
  <c r="M906" i="16"/>
  <c r="M907" i="16"/>
  <c r="M908" i="16"/>
  <c r="M909" i="16"/>
  <c r="M910" i="16"/>
  <c r="M911" i="16"/>
  <c r="M912" i="16"/>
  <c r="M913" i="16"/>
  <c r="M914" i="16"/>
  <c r="M915" i="16"/>
  <c r="M916" i="16"/>
  <c r="M917" i="16"/>
  <c r="M918" i="16"/>
  <c r="M919" i="16"/>
  <c r="M920" i="16"/>
  <c r="M921" i="16"/>
  <c r="M922" i="16"/>
  <c r="M923" i="16"/>
  <c r="M924" i="16"/>
  <c r="M925" i="16"/>
  <c r="M926" i="16"/>
  <c r="M927" i="16"/>
  <c r="M928" i="16"/>
  <c r="M929" i="16"/>
  <c r="M930" i="16"/>
  <c r="M931" i="16"/>
  <c r="M932" i="16"/>
  <c r="M933" i="16"/>
  <c r="M934" i="16"/>
  <c r="M935" i="16"/>
  <c r="M936" i="16"/>
  <c r="M937" i="16"/>
  <c r="M938" i="16"/>
  <c r="M939" i="16"/>
  <c r="M940" i="16"/>
  <c r="M941" i="16"/>
  <c r="M942" i="16"/>
  <c r="M943" i="16"/>
  <c r="M944" i="16"/>
  <c r="M945" i="16"/>
  <c r="M946" i="16"/>
  <c r="M947" i="16"/>
  <c r="M948" i="16"/>
  <c r="M949" i="16"/>
  <c r="M950" i="16"/>
  <c r="M951" i="16"/>
  <c r="M952" i="16"/>
  <c r="M953" i="16"/>
  <c r="M954" i="16"/>
  <c r="M955" i="16"/>
  <c r="M956" i="16"/>
  <c r="M957" i="16"/>
  <c r="M958" i="16"/>
  <c r="M959" i="16"/>
  <c r="M960" i="16"/>
  <c r="M961" i="16"/>
  <c r="M962" i="16"/>
  <c r="M963" i="16"/>
  <c r="M964" i="16"/>
  <c r="M965" i="16"/>
  <c r="M966" i="16"/>
  <c r="M967" i="16"/>
  <c r="M968" i="16"/>
  <c r="M969" i="16"/>
  <c r="M970" i="16"/>
  <c r="M971" i="16"/>
  <c r="M972" i="16"/>
  <c r="M973" i="16"/>
  <c r="M974" i="16"/>
  <c r="M975" i="16"/>
  <c r="M976" i="16"/>
  <c r="M977" i="16"/>
  <c r="M978" i="16"/>
  <c r="M979" i="16"/>
  <c r="M980" i="16"/>
  <c r="M981" i="16"/>
  <c r="M982" i="16"/>
  <c r="M983" i="16"/>
  <c r="M984" i="16"/>
  <c r="M985" i="16"/>
  <c r="M986" i="16"/>
  <c r="M987" i="16"/>
  <c r="M988" i="16"/>
  <c r="M989" i="16"/>
  <c r="M990" i="16"/>
  <c r="M991" i="16"/>
  <c r="M992" i="16"/>
  <c r="M993" i="16"/>
  <c r="M994" i="16"/>
  <c r="M995" i="16"/>
  <c r="M996" i="16"/>
  <c r="M997" i="16"/>
  <c r="M998" i="16"/>
  <c r="M999" i="16"/>
  <c r="M1000" i="16"/>
  <c r="M1001" i="16"/>
  <c r="M1002" i="16"/>
  <c r="M1003" i="16"/>
  <c r="M1004" i="16"/>
  <c r="M1005" i="16"/>
  <c r="M1006" i="16"/>
  <c r="M1007" i="16"/>
  <c r="M1008" i="16"/>
  <c r="M1009" i="16"/>
  <c r="M1010" i="16"/>
  <c r="M1011" i="16"/>
  <c r="M1012" i="16"/>
  <c r="M1013" i="16"/>
  <c r="M1014" i="16"/>
  <c r="M1015" i="16"/>
  <c r="M1016" i="16"/>
  <c r="M1017" i="16"/>
  <c r="M1018" i="16"/>
  <c r="M1019" i="16"/>
  <c r="M1020" i="16"/>
  <c r="M1021" i="16"/>
  <c r="M1022" i="16"/>
  <c r="M1023" i="16"/>
  <c r="M1024" i="16"/>
  <c r="M1025" i="16"/>
  <c r="M1026" i="16"/>
  <c r="M1027" i="16"/>
  <c r="M1028" i="16"/>
  <c r="M1029" i="16"/>
  <c r="M1030" i="16"/>
  <c r="M1031" i="16"/>
  <c r="M1032" i="16"/>
  <c r="M1033" i="16"/>
  <c r="M1034" i="16"/>
  <c r="M1035" i="16"/>
  <c r="M1036" i="16"/>
  <c r="M1037" i="16"/>
  <c r="M1038" i="16"/>
  <c r="M1039" i="16"/>
  <c r="M1040" i="16"/>
  <c r="M1041" i="16"/>
  <c r="M1042" i="16"/>
  <c r="M1043" i="16"/>
  <c r="M1044" i="16"/>
  <c r="M1045" i="16"/>
  <c r="M1046" i="16"/>
  <c r="M1047" i="16"/>
  <c r="M1048" i="16"/>
  <c r="M1049" i="16"/>
  <c r="M1050" i="16"/>
  <c r="M1051" i="16"/>
  <c r="M1052" i="16"/>
  <c r="M1053" i="16"/>
  <c r="M1054" i="16"/>
  <c r="M1055" i="16"/>
  <c r="M1056" i="16"/>
  <c r="M1057" i="16"/>
  <c r="M1058" i="16"/>
  <c r="M1059" i="16"/>
  <c r="M1060" i="16"/>
  <c r="M1061" i="16"/>
  <c r="M1062" i="16"/>
  <c r="M1063" i="16"/>
  <c r="M1064" i="16"/>
  <c r="M1065" i="16"/>
  <c r="M1066" i="16"/>
  <c r="M1067" i="16"/>
  <c r="M1068" i="16"/>
  <c r="M1069" i="16"/>
  <c r="M1070" i="16"/>
  <c r="M1071" i="16"/>
  <c r="M1072" i="16"/>
  <c r="M1073" i="16"/>
  <c r="M1074" i="16"/>
  <c r="M1075" i="16"/>
  <c r="M1076" i="16"/>
  <c r="M1077" i="16"/>
  <c r="M1078" i="16"/>
  <c r="M1079" i="16"/>
  <c r="M1080" i="16"/>
  <c r="M1081" i="16"/>
  <c r="M1082" i="16"/>
  <c r="M1083" i="16"/>
  <c r="M1084" i="16"/>
  <c r="M1085" i="16"/>
  <c r="M1086" i="16"/>
  <c r="M1087" i="16"/>
  <c r="M1088" i="16"/>
  <c r="M1089" i="16"/>
  <c r="M1090" i="16"/>
  <c r="M1091" i="16"/>
  <c r="M1092" i="16"/>
  <c r="M1093" i="16"/>
  <c r="M1094" i="16"/>
  <c r="M1095" i="16"/>
  <c r="M1096" i="16"/>
  <c r="M1097" i="16"/>
  <c r="M1098" i="16"/>
  <c r="M1099" i="16"/>
  <c r="M1100" i="16"/>
  <c r="M1101" i="16"/>
  <c r="M1102" i="16"/>
  <c r="M1103" i="16"/>
  <c r="M1104" i="16"/>
  <c r="M1105" i="16"/>
  <c r="M1106" i="16"/>
  <c r="M1107" i="16"/>
  <c r="M1108" i="16"/>
  <c r="M1109" i="16"/>
  <c r="M1110" i="16"/>
  <c r="M1111" i="16"/>
  <c r="M1112" i="16"/>
  <c r="M1113" i="16"/>
  <c r="M1114" i="16"/>
  <c r="M1115" i="16"/>
  <c r="M1116" i="16"/>
  <c r="M1117" i="16"/>
  <c r="M1118" i="16"/>
  <c r="M1119" i="16"/>
  <c r="M1120" i="16"/>
  <c r="M1121" i="16"/>
  <c r="M1122" i="16"/>
  <c r="M1123" i="16"/>
  <c r="M1124" i="16"/>
  <c r="M1125" i="16"/>
  <c r="M1126" i="16"/>
  <c r="M1127" i="16"/>
  <c r="M1128" i="16"/>
  <c r="M1129" i="16"/>
  <c r="M1130" i="16"/>
  <c r="M1131" i="16"/>
  <c r="M1132" i="16"/>
  <c r="M1133" i="16"/>
  <c r="M1134" i="16"/>
  <c r="M1135" i="16"/>
  <c r="M1136" i="16"/>
  <c r="M1137" i="16"/>
  <c r="M1138" i="16"/>
  <c r="M1139" i="16"/>
  <c r="M1140" i="16"/>
  <c r="M1141" i="16"/>
  <c r="M1142" i="16"/>
  <c r="M1143" i="16"/>
  <c r="M1144" i="16"/>
  <c r="M1145" i="16"/>
  <c r="M1146" i="16"/>
  <c r="M1147" i="16"/>
  <c r="M1148" i="16"/>
  <c r="M1149" i="16"/>
  <c r="M1150" i="16"/>
  <c r="M1151" i="16"/>
  <c r="M1152" i="16"/>
  <c r="M1153" i="16"/>
  <c r="M1154" i="16"/>
  <c r="M1155" i="16"/>
  <c r="M1156" i="16"/>
  <c r="M1157" i="16"/>
  <c r="M1158" i="16"/>
  <c r="M1159" i="16"/>
  <c r="M1160" i="16"/>
  <c r="M1161" i="16"/>
  <c r="M1162" i="16"/>
  <c r="M1163" i="16"/>
  <c r="M1164" i="16"/>
  <c r="M1165" i="16"/>
  <c r="M1166" i="16"/>
  <c r="M1167" i="16"/>
  <c r="M1168" i="16"/>
  <c r="M1169" i="16"/>
  <c r="M1170" i="16"/>
  <c r="M1171" i="16"/>
  <c r="M1172" i="16"/>
  <c r="M1173" i="16"/>
  <c r="M1174" i="16"/>
  <c r="M1175" i="16"/>
  <c r="M1176" i="16"/>
  <c r="M1177" i="16"/>
  <c r="M1178" i="16"/>
  <c r="M1179" i="16"/>
  <c r="M1180" i="16"/>
  <c r="M1181" i="16"/>
  <c r="M1182" i="16"/>
  <c r="M1183" i="16"/>
  <c r="M1184" i="16"/>
  <c r="M1185" i="16"/>
  <c r="M1186" i="16"/>
  <c r="M1187" i="16"/>
  <c r="M1188" i="16"/>
  <c r="M1189" i="16"/>
  <c r="M1190" i="16"/>
  <c r="M1191" i="16"/>
  <c r="M1192" i="16"/>
  <c r="M1193" i="16"/>
  <c r="M1194" i="16"/>
  <c r="M1195" i="16"/>
  <c r="M1196" i="16"/>
  <c r="M1197" i="16"/>
  <c r="M1198" i="16"/>
  <c r="M1199" i="16"/>
  <c r="M1200" i="16"/>
  <c r="M1201" i="16"/>
  <c r="M1202" i="16"/>
  <c r="M1203" i="16"/>
  <c r="M1204" i="16"/>
  <c r="M1205" i="16"/>
  <c r="M1206" i="16"/>
  <c r="M1207" i="16"/>
  <c r="M1208" i="16"/>
  <c r="M1209" i="16"/>
  <c r="M1210" i="16"/>
  <c r="M1211" i="16"/>
  <c r="M1212" i="16"/>
  <c r="M1213" i="16"/>
  <c r="M1214" i="16"/>
  <c r="M1215" i="16"/>
  <c r="M1216" i="16"/>
  <c r="M1217" i="16"/>
  <c r="M1218" i="16"/>
  <c r="M1219" i="16"/>
  <c r="M1220" i="16"/>
  <c r="M1221" i="16"/>
  <c r="M1222" i="16"/>
  <c r="M1223" i="16"/>
  <c r="M1224" i="16"/>
  <c r="M1225" i="16"/>
  <c r="M1226" i="16"/>
  <c r="M1227" i="16"/>
  <c r="M1228" i="16"/>
  <c r="M1229" i="16"/>
  <c r="M1230" i="16"/>
  <c r="M1231" i="16"/>
  <c r="M1232" i="16"/>
  <c r="M1233" i="16"/>
  <c r="M1234" i="16"/>
  <c r="M1235" i="16"/>
  <c r="M1236" i="16"/>
  <c r="M1237" i="16"/>
  <c r="M1238" i="16"/>
  <c r="M1239" i="16"/>
  <c r="M1240" i="16"/>
  <c r="M1241" i="16"/>
  <c r="M1242" i="16"/>
  <c r="M1243" i="16"/>
  <c r="M1244" i="16"/>
  <c r="M1245" i="16"/>
  <c r="M1246" i="16"/>
  <c r="M1247" i="16"/>
  <c r="M1248" i="16"/>
  <c r="M1249" i="16"/>
  <c r="M1250" i="16"/>
  <c r="M1251" i="16"/>
  <c r="M1252" i="16"/>
  <c r="M1253" i="16"/>
  <c r="M1254" i="16"/>
  <c r="M1255" i="16"/>
  <c r="M1256" i="16"/>
  <c r="M1257" i="16"/>
  <c r="M1258" i="16"/>
  <c r="M1259" i="16"/>
  <c r="M1260" i="16"/>
  <c r="M1261" i="16"/>
  <c r="M1262" i="16"/>
  <c r="M1263" i="16"/>
  <c r="M1264" i="16"/>
  <c r="M1265" i="16"/>
  <c r="M1266" i="16"/>
  <c r="M1267" i="16"/>
  <c r="M1268" i="16"/>
  <c r="M1269" i="16"/>
  <c r="M1270" i="16"/>
  <c r="M1271" i="16"/>
  <c r="M1272" i="16"/>
  <c r="M1273" i="16"/>
  <c r="M1274" i="16"/>
  <c r="M1275" i="16"/>
  <c r="M1276" i="16"/>
  <c r="M1277" i="16"/>
  <c r="M1278" i="16"/>
  <c r="M1279" i="16"/>
  <c r="M1280" i="16"/>
  <c r="M1281" i="16"/>
  <c r="M1282" i="16"/>
  <c r="M1283" i="16"/>
  <c r="M1284" i="16"/>
  <c r="M1285" i="16"/>
  <c r="M1286" i="16"/>
  <c r="M1287" i="16"/>
  <c r="M1288" i="16"/>
  <c r="M1289" i="16"/>
  <c r="M1290" i="16"/>
  <c r="M1291" i="16"/>
  <c r="M1292" i="16"/>
  <c r="M1293" i="16"/>
  <c r="M1294" i="16"/>
  <c r="M1295" i="16"/>
  <c r="M1296" i="16"/>
  <c r="M1297" i="16"/>
  <c r="M1298" i="16"/>
  <c r="M1299" i="16"/>
  <c r="M1300" i="16"/>
  <c r="M1301" i="16"/>
  <c r="M1302" i="16"/>
  <c r="M1303" i="16"/>
  <c r="M1304" i="16"/>
  <c r="M1305" i="16"/>
  <c r="M1306" i="16"/>
  <c r="M1307" i="16"/>
  <c r="M1308" i="16"/>
  <c r="M1309" i="16"/>
  <c r="M1310" i="16"/>
  <c r="M1311" i="16"/>
  <c r="M1312" i="16"/>
  <c r="M1313" i="16"/>
  <c r="M1314" i="16"/>
  <c r="M1315" i="16"/>
  <c r="M1316" i="16"/>
  <c r="M1317" i="16"/>
  <c r="M1318" i="16"/>
  <c r="M1319" i="16"/>
  <c r="M1320" i="16"/>
  <c r="M1321" i="16"/>
  <c r="M1322" i="16"/>
  <c r="M1323" i="16"/>
  <c r="M1324" i="16"/>
  <c r="M1325" i="16"/>
  <c r="M1326" i="16"/>
  <c r="M1327" i="16"/>
  <c r="M1328" i="16"/>
  <c r="M1329" i="16"/>
  <c r="M1330" i="16"/>
  <c r="M1331" i="16"/>
  <c r="M1332" i="16"/>
  <c r="M1333" i="16"/>
  <c r="M1334" i="16"/>
  <c r="M1335" i="16"/>
  <c r="M1336" i="16"/>
  <c r="M1337" i="16"/>
  <c r="M1338" i="16"/>
  <c r="M1339" i="16"/>
  <c r="M1340" i="16"/>
  <c r="M1341" i="16"/>
  <c r="M1342" i="16"/>
  <c r="M1343" i="16"/>
  <c r="M1344" i="16"/>
  <c r="M1345" i="16"/>
  <c r="M1346" i="16"/>
  <c r="M1347" i="16"/>
  <c r="M1348" i="16"/>
  <c r="M1349" i="16"/>
  <c r="M1350" i="16"/>
  <c r="M1351" i="16"/>
  <c r="M1352" i="16"/>
  <c r="M1353" i="16"/>
  <c r="M1354" i="16"/>
  <c r="M1355" i="16"/>
  <c r="M1356" i="16"/>
  <c r="M1357" i="16"/>
  <c r="M1358" i="16"/>
  <c r="M1359" i="16"/>
  <c r="M1360" i="16"/>
  <c r="M1361" i="16"/>
  <c r="M1362" i="16"/>
  <c r="M1363" i="16"/>
  <c r="M1364" i="16"/>
  <c r="M1365" i="16"/>
  <c r="M1366" i="16"/>
  <c r="M1367" i="16"/>
  <c r="M1368" i="16"/>
  <c r="M1369" i="16"/>
  <c r="M1370" i="16"/>
  <c r="M1371" i="16"/>
  <c r="M1372" i="16"/>
  <c r="M1373" i="16"/>
  <c r="M1374" i="16"/>
  <c r="M1375" i="16"/>
  <c r="M1376" i="16"/>
  <c r="M1377" i="16"/>
  <c r="M1378" i="16"/>
  <c r="M1379" i="16"/>
  <c r="M1380" i="16"/>
  <c r="M1381" i="16"/>
  <c r="M1382" i="16"/>
  <c r="M1383" i="16"/>
  <c r="M1384" i="16"/>
  <c r="M1385" i="16"/>
  <c r="M1386" i="16"/>
  <c r="M1387" i="16"/>
  <c r="M1388" i="16"/>
  <c r="M1389" i="16"/>
  <c r="M1390" i="16"/>
  <c r="M1391" i="16"/>
  <c r="M1392" i="16"/>
  <c r="M1393" i="16"/>
  <c r="M1394" i="16"/>
  <c r="M1395" i="16"/>
  <c r="M1396" i="16"/>
  <c r="M1397" i="16"/>
  <c r="M1398" i="16"/>
  <c r="M1399" i="16"/>
  <c r="M1400" i="16"/>
  <c r="M1401" i="16"/>
  <c r="M1402" i="16"/>
  <c r="M1403" i="16"/>
  <c r="M1404" i="16"/>
  <c r="M1405" i="16"/>
  <c r="M1406" i="16"/>
  <c r="M1407" i="16"/>
  <c r="M1408" i="16"/>
  <c r="M1409" i="16"/>
  <c r="M1410" i="16"/>
  <c r="M1411" i="16"/>
  <c r="M1412" i="16"/>
  <c r="M1413" i="16"/>
  <c r="M1414" i="16"/>
  <c r="M1415" i="16"/>
  <c r="M1416" i="16"/>
  <c r="M1417" i="16"/>
  <c r="M1418" i="16"/>
  <c r="M1419" i="16"/>
  <c r="M1420" i="16"/>
  <c r="M1421" i="16"/>
  <c r="M1422" i="16"/>
  <c r="M1423" i="16"/>
  <c r="M1424" i="16"/>
  <c r="M1425" i="16"/>
  <c r="M1426" i="16"/>
  <c r="M1427" i="16"/>
  <c r="M1428" i="16"/>
  <c r="M1429" i="16"/>
  <c r="M1430" i="16"/>
  <c r="M1431" i="16"/>
  <c r="M1432" i="16"/>
  <c r="M1433" i="16"/>
  <c r="M1434" i="16"/>
  <c r="M1435" i="16"/>
  <c r="M1436" i="16"/>
  <c r="M1437" i="16"/>
  <c r="M1438" i="16"/>
  <c r="M1439" i="16"/>
  <c r="M1440" i="16"/>
  <c r="M1441" i="16"/>
  <c r="M1442" i="16"/>
  <c r="M1443" i="16"/>
  <c r="M1444" i="16"/>
  <c r="M1445" i="16"/>
  <c r="M1446" i="16"/>
  <c r="M1447" i="16"/>
  <c r="M1448" i="16"/>
  <c r="M1449" i="16"/>
  <c r="M1450" i="16"/>
  <c r="M1451" i="16"/>
  <c r="M1452" i="16"/>
  <c r="M1453" i="16"/>
  <c r="M1454" i="16"/>
  <c r="M1455" i="16"/>
  <c r="M1456" i="16"/>
  <c r="M1457" i="16"/>
  <c r="M1458" i="16"/>
  <c r="M1459" i="16"/>
  <c r="M1460" i="16"/>
  <c r="M1461" i="16"/>
  <c r="M1462" i="16"/>
  <c r="M1463" i="16"/>
  <c r="M1464" i="16"/>
  <c r="M1465" i="16"/>
  <c r="M1466" i="16"/>
  <c r="M1467" i="16"/>
  <c r="M1468" i="16"/>
  <c r="M1469" i="16"/>
  <c r="M1470" i="16"/>
  <c r="M1471" i="16"/>
  <c r="M1472" i="16"/>
  <c r="M1473" i="16"/>
  <c r="M1474" i="16"/>
  <c r="M1475" i="16"/>
  <c r="M1476" i="16"/>
  <c r="M1477" i="16"/>
  <c r="M1478" i="16"/>
  <c r="M1479" i="16"/>
  <c r="M1480" i="16"/>
  <c r="M1481" i="16"/>
  <c r="M1482" i="16"/>
  <c r="M1483" i="16"/>
  <c r="M1484" i="16"/>
  <c r="M1485" i="16"/>
  <c r="M1486" i="16"/>
  <c r="M1487" i="16"/>
  <c r="M1488" i="16"/>
  <c r="M1489" i="16"/>
  <c r="M1490" i="16"/>
  <c r="M1491" i="16"/>
  <c r="M1492" i="16"/>
  <c r="M1493" i="16"/>
  <c r="M1494" i="16"/>
  <c r="M1495" i="16"/>
  <c r="M1496" i="16"/>
  <c r="M1497" i="16"/>
  <c r="M1498" i="16"/>
  <c r="M1499" i="16"/>
  <c r="M1500" i="16"/>
  <c r="M1501" i="16"/>
  <c r="M1502" i="16"/>
  <c r="M1503" i="16"/>
  <c r="M1504" i="16"/>
  <c r="M1505" i="16"/>
  <c r="M1506" i="16"/>
  <c r="M1507" i="16"/>
  <c r="M1508" i="16"/>
  <c r="M1509" i="16"/>
  <c r="M1510" i="16"/>
  <c r="M1511" i="16"/>
  <c r="M1512" i="16"/>
  <c r="M1513" i="16"/>
  <c r="M1514" i="16"/>
  <c r="M1515" i="16"/>
  <c r="M1516" i="16"/>
  <c r="M1517" i="16"/>
  <c r="M1518" i="16"/>
  <c r="M1519" i="16"/>
  <c r="M1520" i="16"/>
  <c r="M1521" i="16"/>
  <c r="M1522" i="16"/>
  <c r="M1523" i="16"/>
  <c r="M1524" i="16"/>
  <c r="M1525" i="16"/>
  <c r="M1526" i="16"/>
  <c r="M1527" i="16"/>
  <c r="M1528" i="16"/>
  <c r="M1529" i="16"/>
  <c r="M1530" i="16"/>
  <c r="M1531" i="16"/>
  <c r="M1532" i="16"/>
  <c r="M1533" i="16"/>
  <c r="M1534" i="16"/>
  <c r="M1535" i="16"/>
  <c r="M1536" i="16"/>
  <c r="M1537" i="16"/>
  <c r="M1538" i="16"/>
  <c r="M1539" i="16"/>
  <c r="M1540" i="16"/>
  <c r="M1541" i="16"/>
  <c r="M1542" i="16"/>
  <c r="M1543" i="16"/>
  <c r="M1544" i="16"/>
  <c r="M1545" i="16"/>
  <c r="M1546" i="16"/>
  <c r="M1547" i="16"/>
  <c r="M1548" i="16"/>
  <c r="M1549" i="16"/>
  <c r="M1550" i="16"/>
  <c r="M1551" i="16"/>
  <c r="M1552" i="16"/>
  <c r="M1553" i="16"/>
  <c r="M1554" i="16"/>
  <c r="M1555" i="16"/>
  <c r="M1556" i="16"/>
  <c r="M1557" i="16"/>
  <c r="M1558" i="16"/>
  <c r="M1559" i="16"/>
  <c r="M1560" i="16"/>
  <c r="M1561" i="16"/>
  <c r="M1562" i="16"/>
  <c r="M1563" i="16"/>
  <c r="M1564" i="16"/>
  <c r="M1565" i="16"/>
  <c r="M1566" i="16"/>
  <c r="M1567" i="16"/>
  <c r="M1568" i="16"/>
  <c r="M1569" i="16"/>
  <c r="M1570" i="16"/>
  <c r="M1571" i="16"/>
  <c r="M1572" i="16"/>
  <c r="M1573" i="16"/>
  <c r="M1574" i="16"/>
  <c r="M1575" i="16"/>
  <c r="M1576" i="16"/>
  <c r="M1577" i="16"/>
  <c r="M1578" i="16"/>
  <c r="M1579" i="16"/>
  <c r="M1580" i="16"/>
  <c r="M1581" i="16"/>
  <c r="M1582" i="16"/>
  <c r="M1583" i="16"/>
  <c r="M1584" i="16"/>
  <c r="M1585" i="16"/>
  <c r="M1586" i="16"/>
  <c r="M1587" i="16"/>
  <c r="M1588" i="16"/>
  <c r="M1589" i="16"/>
  <c r="M1590" i="16"/>
  <c r="M1591" i="16"/>
  <c r="M1592" i="16"/>
  <c r="M1593" i="16"/>
  <c r="M1594" i="16"/>
  <c r="M1595" i="16"/>
  <c r="M1596" i="16"/>
  <c r="M1597" i="16"/>
  <c r="M1598" i="16"/>
  <c r="M1599" i="16"/>
  <c r="M1600" i="16"/>
  <c r="M1601" i="16"/>
  <c r="M1602" i="16"/>
  <c r="M1603" i="16"/>
  <c r="M1604" i="16"/>
  <c r="M1605" i="16"/>
  <c r="M1606" i="16"/>
  <c r="M1607" i="16"/>
  <c r="M1608" i="16"/>
  <c r="M1609" i="16"/>
  <c r="M1610" i="16"/>
  <c r="M1611" i="16"/>
  <c r="M1612" i="16"/>
  <c r="M1613" i="16"/>
  <c r="M1614" i="16"/>
  <c r="M1615" i="16"/>
  <c r="M1616" i="16"/>
  <c r="M1617" i="16"/>
  <c r="M1618" i="16"/>
  <c r="M1619" i="16"/>
  <c r="M1620" i="16"/>
  <c r="M1621" i="16"/>
  <c r="M1622" i="16"/>
  <c r="M1623" i="16"/>
  <c r="M1624" i="16"/>
  <c r="M1625" i="16"/>
  <c r="M1626" i="16"/>
  <c r="M1627" i="16"/>
  <c r="M1628" i="16"/>
  <c r="M1629" i="16"/>
  <c r="M1630" i="16"/>
  <c r="M1631" i="16"/>
  <c r="M1632" i="16"/>
  <c r="M1633" i="16"/>
  <c r="M1634" i="16"/>
  <c r="M1635" i="16"/>
  <c r="M1636" i="16"/>
  <c r="M1637" i="16"/>
  <c r="M1638" i="16"/>
  <c r="M1639" i="16"/>
  <c r="M1640" i="16"/>
  <c r="M1641" i="16"/>
  <c r="M1642" i="16"/>
  <c r="M1643" i="16"/>
  <c r="M1644" i="16"/>
  <c r="M1645" i="16"/>
  <c r="M1646" i="16"/>
  <c r="M1647" i="16"/>
  <c r="M1648" i="16"/>
  <c r="M1649" i="16"/>
  <c r="M1650" i="16"/>
  <c r="M1651" i="16"/>
  <c r="M1652" i="16"/>
  <c r="M1653" i="16"/>
  <c r="M1654" i="16"/>
  <c r="M1655" i="16"/>
  <c r="M1656" i="16"/>
  <c r="M1657" i="16"/>
  <c r="M1658" i="16"/>
  <c r="M1659" i="16"/>
  <c r="M1660" i="16"/>
  <c r="M1661" i="16"/>
  <c r="M1662" i="16"/>
  <c r="M1663" i="16"/>
  <c r="M1664" i="16"/>
  <c r="M1665" i="16"/>
  <c r="M1666" i="16"/>
  <c r="M1667" i="16"/>
  <c r="M1668" i="16"/>
  <c r="M1669" i="16"/>
  <c r="M1670" i="16"/>
  <c r="M1671" i="16"/>
  <c r="M1672" i="16"/>
  <c r="M1673" i="16"/>
  <c r="M1674" i="16"/>
  <c r="M1675" i="16"/>
  <c r="M1676" i="16"/>
  <c r="M1677" i="16"/>
  <c r="M1678" i="16"/>
  <c r="M1679" i="16"/>
  <c r="M1680" i="16"/>
  <c r="M1681" i="16"/>
  <c r="M1682" i="16"/>
  <c r="M1683" i="16"/>
  <c r="M1684" i="16"/>
  <c r="M1685" i="16"/>
  <c r="M1686" i="16"/>
  <c r="M1687" i="16"/>
  <c r="M1688" i="16"/>
  <c r="M1689" i="16"/>
  <c r="M1690" i="16"/>
  <c r="M1691" i="16"/>
  <c r="M1692" i="16"/>
  <c r="M1693" i="16"/>
  <c r="M1694" i="16"/>
  <c r="M1695" i="16"/>
  <c r="M1696" i="16"/>
  <c r="M1697" i="16"/>
  <c r="M1698" i="16"/>
  <c r="M1699" i="16"/>
  <c r="M1700" i="16"/>
  <c r="M1701" i="16"/>
  <c r="M1702" i="16"/>
  <c r="M1703" i="16"/>
  <c r="M1704" i="16"/>
  <c r="M1705" i="16"/>
  <c r="M1706" i="16"/>
  <c r="M1707" i="16"/>
  <c r="M1708" i="16"/>
  <c r="M1709" i="16"/>
  <c r="M1710" i="16"/>
  <c r="M1711" i="16"/>
  <c r="M1712" i="16"/>
  <c r="M1713" i="16"/>
  <c r="M1714" i="16"/>
  <c r="M1715" i="16"/>
  <c r="M1716" i="16"/>
  <c r="M1717" i="16"/>
  <c r="M1718" i="16"/>
  <c r="M1719" i="16"/>
  <c r="M1720" i="16"/>
  <c r="M1721" i="16"/>
  <c r="M1722" i="16"/>
  <c r="M1723" i="16"/>
  <c r="M1724" i="16"/>
  <c r="M1725" i="16"/>
  <c r="M1726" i="16"/>
  <c r="M1727" i="16"/>
  <c r="M1728" i="16"/>
  <c r="M1729" i="16"/>
  <c r="M1730" i="16"/>
  <c r="M1731" i="16"/>
  <c r="M1732" i="16"/>
  <c r="M1733" i="16"/>
  <c r="M1734" i="16"/>
  <c r="M1735" i="16"/>
  <c r="M1736" i="16"/>
  <c r="M1737" i="16"/>
  <c r="M1738" i="16"/>
  <c r="M1739" i="16"/>
  <c r="M1740" i="16"/>
  <c r="M1741" i="16"/>
  <c r="M1742" i="16"/>
  <c r="M1743" i="16"/>
  <c r="M1744" i="16"/>
  <c r="M1745" i="16"/>
  <c r="M1746" i="16"/>
  <c r="M1747" i="16"/>
  <c r="M1748" i="16"/>
  <c r="M1749" i="16"/>
  <c r="M1750" i="16"/>
  <c r="M1751" i="16"/>
  <c r="M1752" i="16"/>
  <c r="M1753" i="16"/>
  <c r="M1754" i="16"/>
  <c r="M1755" i="16"/>
  <c r="M1756" i="16"/>
  <c r="M1757" i="16"/>
  <c r="M1758" i="16"/>
  <c r="M1759" i="16"/>
  <c r="M1760" i="16"/>
  <c r="M1761" i="16"/>
  <c r="M1762" i="16"/>
  <c r="M1763" i="16"/>
  <c r="M1764" i="16"/>
  <c r="M1765" i="16"/>
  <c r="M1766" i="16"/>
  <c r="M1767" i="16"/>
  <c r="M1768" i="16"/>
  <c r="M1769" i="16"/>
  <c r="M1770" i="16"/>
  <c r="M1771" i="16"/>
  <c r="M1772" i="16"/>
  <c r="M1773" i="16"/>
  <c r="M1774" i="16"/>
  <c r="M1775" i="16"/>
  <c r="M1776" i="16"/>
  <c r="M1777" i="16"/>
  <c r="M1778" i="16"/>
  <c r="M1779" i="16"/>
  <c r="M1780" i="16"/>
  <c r="M1781" i="16"/>
  <c r="M1782" i="16"/>
  <c r="M1783" i="16"/>
  <c r="M1784" i="16"/>
  <c r="M1785" i="16"/>
  <c r="M1786" i="16"/>
  <c r="M1787" i="16"/>
  <c r="M1788" i="16"/>
  <c r="M1789" i="16"/>
  <c r="M1790" i="16"/>
  <c r="M1791" i="16"/>
  <c r="M1792" i="16"/>
  <c r="M1793" i="16"/>
  <c r="M1794" i="16"/>
  <c r="M1795" i="16"/>
  <c r="M1796" i="16"/>
  <c r="M1797" i="16"/>
  <c r="M1798" i="16"/>
  <c r="M1799" i="16"/>
  <c r="M1800" i="16"/>
  <c r="M1801" i="16"/>
  <c r="M1802" i="16"/>
  <c r="M1803" i="16"/>
  <c r="M1804" i="16"/>
  <c r="M1805" i="16"/>
  <c r="M1806" i="16"/>
  <c r="M1807" i="16"/>
  <c r="M1808" i="16"/>
  <c r="M1809" i="16"/>
  <c r="M1810" i="16"/>
  <c r="M1811" i="16"/>
  <c r="M1812" i="16"/>
  <c r="M1813" i="16"/>
  <c r="M1814" i="16"/>
  <c r="M1815" i="16"/>
  <c r="M1816" i="16"/>
  <c r="M1817" i="16"/>
  <c r="M1818" i="16"/>
  <c r="M1819" i="16"/>
  <c r="M1820" i="16"/>
  <c r="M1821" i="16"/>
  <c r="M1822" i="16"/>
  <c r="M1823" i="16"/>
  <c r="M1824" i="16"/>
  <c r="M1825" i="16"/>
  <c r="M1826" i="16"/>
  <c r="M1827" i="16"/>
  <c r="M1828" i="16"/>
  <c r="M1829" i="16"/>
  <c r="M1830" i="16"/>
  <c r="M1831" i="16"/>
  <c r="M1832" i="16"/>
  <c r="M1833" i="16"/>
  <c r="M1834" i="16"/>
  <c r="M1835" i="16"/>
  <c r="M1836" i="16"/>
  <c r="M1837" i="16"/>
  <c r="M1838" i="16"/>
  <c r="M1839" i="16"/>
  <c r="M1840" i="16"/>
  <c r="M1841" i="16"/>
  <c r="M1842" i="16"/>
  <c r="M1843" i="16"/>
  <c r="M1844" i="16"/>
  <c r="M1845" i="16"/>
  <c r="M1846" i="16"/>
  <c r="M1847" i="16"/>
  <c r="M1848" i="16"/>
  <c r="M1849" i="16"/>
  <c r="M1850" i="16"/>
  <c r="M1851" i="16"/>
  <c r="M1852" i="16"/>
  <c r="M1853" i="16"/>
  <c r="M1854" i="16"/>
  <c r="M1855" i="16"/>
  <c r="M1856" i="16"/>
  <c r="M1857" i="16"/>
  <c r="M1858" i="16"/>
  <c r="M1859" i="16"/>
  <c r="M1860" i="16"/>
  <c r="M1861" i="16"/>
  <c r="M1862" i="16"/>
  <c r="M1863" i="16"/>
  <c r="M1864" i="16"/>
  <c r="M1865" i="16"/>
  <c r="M1866" i="16"/>
  <c r="M1867" i="16"/>
  <c r="M1868" i="16"/>
  <c r="M1869" i="16"/>
  <c r="M1870" i="16"/>
  <c r="M1871" i="16"/>
  <c r="M1872" i="16"/>
  <c r="M1873" i="16"/>
  <c r="M1874" i="16"/>
  <c r="M1875" i="16"/>
  <c r="M1876" i="16"/>
  <c r="M1877" i="16"/>
  <c r="M1878" i="16"/>
  <c r="M1879" i="16"/>
  <c r="M1880" i="16"/>
  <c r="M1881" i="16"/>
  <c r="M1882" i="16"/>
  <c r="M1883" i="16"/>
  <c r="M1884" i="16"/>
  <c r="M1885" i="16"/>
  <c r="M1886" i="16"/>
  <c r="M1887" i="16"/>
  <c r="M1888" i="16"/>
  <c r="M1889" i="16"/>
  <c r="M1890" i="16"/>
  <c r="M1891" i="16"/>
  <c r="M1892" i="16"/>
  <c r="M1893" i="16"/>
  <c r="M1894" i="16"/>
  <c r="M1895" i="16"/>
  <c r="M1896" i="16"/>
  <c r="M1897" i="16"/>
  <c r="M1898" i="16"/>
  <c r="M1899" i="16"/>
  <c r="M1900" i="16"/>
  <c r="M1901" i="16"/>
  <c r="M1902" i="16"/>
  <c r="M1903" i="16"/>
  <c r="M1904" i="16"/>
  <c r="M1905" i="16"/>
  <c r="M1906" i="16"/>
  <c r="M1907" i="16"/>
  <c r="M1908" i="16"/>
  <c r="M1909" i="16"/>
  <c r="M1910" i="16"/>
  <c r="M1911" i="16"/>
  <c r="M1912" i="16"/>
  <c r="M1913" i="16"/>
  <c r="M1914" i="16"/>
  <c r="M1915" i="16"/>
  <c r="M1916" i="16"/>
  <c r="M1917" i="16"/>
  <c r="M1918" i="16"/>
  <c r="M1919" i="16"/>
  <c r="M1920" i="16"/>
  <c r="M1921" i="16"/>
  <c r="M1922" i="16"/>
  <c r="M1923" i="16"/>
  <c r="M1924" i="16"/>
  <c r="M1925" i="16"/>
  <c r="M1926" i="16"/>
  <c r="M1927" i="16"/>
  <c r="M1928" i="16"/>
  <c r="M1929" i="16"/>
  <c r="M1930" i="16"/>
  <c r="M1931" i="16"/>
  <c r="M1932" i="16"/>
  <c r="M1933" i="16"/>
  <c r="M1934" i="16"/>
  <c r="M1935" i="16"/>
  <c r="M1936" i="16"/>
  <c r="M1937" i="16"/>
  <c r="M1938" i="16"/>
  <c r="M1939" i="16"/>
  <c r="M1940" i="16"/>
  <c r="M1941" i="16"/>
  <c r="M1942" i="16"/>
  <c r="M1943" i="16"/>
  <c r="M1944" i="16"/>
  <c r="M1945" i="16"/>
  <c r="M1946" i="16"/>
  <c r="M1947" i="16"/>
  <c r="M1948" i="16"/>
  <c r="M1949" i="16"/>
  <c r="M1950" i="16"/>
  <c r="M1951" i="16"/>
  <c r="M1952" i="16"/>
  <c r="M1953" i="16"/>
  <c r="M1954" i="16"/>
  <c r="M1955" i="16"/>
  <c r="M1956" i="16"/>
  <c r="M1957" i="16"/>
  <c r="M1958" i="16"/>
  <c r="M1959" i="16"/>
  <c r="M1960" i="16"/>
  <c r="M1961" i="16"/>
  <c r="M1962" i="16"/>
  <c r="M1963" i="16"/>
  <c r="M1964" i="16"/>
  <c r="M1965" i="16"/>
  <c r="M1966" i="16"/>
  <c r="M1967" i="16"/>
  <c r="M1968" i="16"/>
  <c r="M1969" i="16"/>
  <c r="M1970" i="16"/>
  <c r="M1971" i="16"/>
  <c r="M1972" i="16"/>
  <c r="M1973" i="16"/>
  <c r="M1974" i="16"/>
  <c r="M1975" i="16"/>
  <c r="M1976" i="16"/>
  <c r="M1977" i="16"/>
  <c r="M1978" i="16"/>
  <c r="M1979" i="16"/>
  <c r="M1980" i="16"/>
  <c r="M1981" i="16"/>
  <c r="M1982" i="16"/>
  <c r="M1983" i="16"/>
  <c r="M1984" i="16"/>
  <c r="M1985" i="16"/>
  <c r="M1986" i="16"/>
  <c r="M1987" i="16"/>
  <c r="M1988" i="16"/>
  <c r="M1989" i="16"/>
  <c r="M1990" i="16"/>
  <c r="M1991" i="16"/>
  <c r="M1992" i="16"/>
  <c r="M1993" i="16"/>
  <c r="M1994" i="16"/>
  <c r="M1995" i="16"/>
  <c r="M1996" i="16"/>
  <c r="M1997" i="16"/>
  <c r="M1998" i="16"/>
  <c r="M1999" i="16"/>
  <c r="M2000" i="16"/>
  <c r="M2001" i="16"/>
  <c r="M2002" i="16"/>
  <c r="M2003" i="16"/>
  <c r="M2004" i="16"/>
  <c r="M2005" i="16"/>
  <c r="M2006" i="16"/>
  <c r="M2007" i="16"/>
  <c r="M2008" i="16"/>
  <c r="M2009" i="16"/>
  <c r="M2010" i="16"/>
  <c r="M2011" i="16"/>
  <c r="M2012" i="16"/>
  <c r="M2013" i="16"/>
  <c r="M2014" i="16"/>
  <c r="M2015" i="16"/>
  <c r="M2016" i="16"/>
  <c r="M2017" i="16"/>
  <c r="M2018" i="16"/>
  <c r="M2019" i="16"/>
  <c r="M2020" i="16"/>
  <c r="M2021" i="16"/>
  <c r="M2022" i="16"/>
  <c r="M2023" i="16"/>
  <c r="M2024" i="16"/>
  <c r="M2025" i="16"/>
  <c r="M2026" i="16"/>
  <c r="M2027" i="16"/>
  <c r="M2028" i="16"/>
  <c r="M2029" i="16"/>
  <c r="M2030" i="16"/>
  <c r="M2031" i="16"/>
  <c r="M2032" i="16"/>
  <c r="M2033" i="16"/>
  <c r="M2034" i="16"/>
  <c r="M2035" i="16"/>
  <c r="M2036" i="16"/>
  <c r="M2037" i="16"/>
  <c r="M2038" i="16"/>
  <c r="M2039" i="16"/>
  <c r="M2040" i="16"/>
  <c r="M2041" i="16"/>
  <c r="M2042" i="16"/>
  <c r="M2043" i="16"/>
  <c r="M2044" i="16"/>
  <c r="M2045" i="16"/>
  <c r="M2046" i="16"/>
  <c r="M2047" i="16"/>
  <c r="M2048" i="16"/>
  <c r="M2049" i="16"/>
  <c r="M2050" i="16"/>
  <c r="M2051" i="16"/>
  <c r="M2052" i="16"/>
  <c r="M2053" i="16"/>
  <c r="M2054" i="16"/>
  <c r="M2055" i="16"/>
  <c r="M2056" i="16"/>
  <c r="M2057" i="16"/>
  <c r="M2058" i="16"/>
  <c r="M2059" i="16"/>
  <c r="M2060" i="16"/>
  <c r="M2061" i="16"/>
  <c r="M2062" i="16"/>
  <c r="M2063" i="16"/>
  <c r="M2064" i="16"/>
  <c r="M2065" i="16"/>
  <c r="M2066" i="16"/>
  <c r="M2067" i="16"/>
  <c r="M2068" i="16"/>
  <c r="M2069" i="16"/>
  <c r="M2070" i="16"/>
  <c r="M2071" i="16"/>
  <c r="M2072" i="16"/>
  <c r="M2073" i="16"/>
  <c r="M2074" i="16"/>
  <c r="M2075" i="16"/>
  <c r="M2076" i="16"/>
  <c r="M2077" i="16"/>
  <c r="M2078" i="16"/>
  <c r="M2079" i="16"/>
  <c r="M2080" i="16"/>
  <c r="M2081" i="16"/>
  <c r="M2082" i="16"/>
  <c r="M2083" i="16"/>
  <c r="M2084" i="16"/>
  <c r="M2085" i="16"/>
  <c r="M2086" i="16"/>
  <c r="M2087" i="16"/>
  <c r="M2088" i="16"/>
  <c r="M2089" i="16"/>
  <c r="M2090" i="16"/>
  <c r="M2091" i="16"/>
  <c r="M2092" i="16"/>
  <c r="M2093" i="16"/>
  <c r="M2094" i="16"/>
  <c r="M2095" i="16"/>
  <c r="M2096" i="16"/>
  <c r="M2097" i="16"/>
  <c r="M2098" i="16"/>
  <c r="M2099" i="16"/>
  <c r="M2100" i="16"/>
  <c r="M2101" i="16"/>
  <c r="M2102" i="16"/>
  <c r="M2103" i="16"/>
  <c r="M2104" i="16"/>
  <c r="M2105" i="16"/>
  <c r="M2106" i="16"/>
  <c r="M2107" i="16"/>
  <c r="M2108" i="16"/>
  <c r="M2109" i="16"/>
  <c r="M2110" i="16"/>
  <c r="M2111" i="16"/>
  <c r="M2112" i="16"/>
  <c r="M2113" i="16"/>
  <c r="M2114" i="16"/>
  <c r="M2115" i="16"/>
  <c r="M2116" i="16"/>
  <c r="M2117" i="16"/>
  <c r="M2118" i="16"/>
  <c r="M2119" i="16"/>
  <c r="M2120" i="16"/>
  <c r="M2121" i="16"/>
  <c r="M2122" i="16"/>
  <c r="M2123" i="16"/>
  <c r="M2124" i="16"/>
  <c r="M2125" i="16"/>
  <c r="M2126" i="16"/>
  <c r="M2127" i="16"/>
  <c r="M2128" i="16"/>
  <c r="M2129" i="16"/>
  <c r="M2130" i="16"/>
  <c r="M2131" i="16"/>
  <c r="M2132" i="16"/>
  <c r="M2133" i="16"/>
  <c r="M2134" i="16"/>
  <c r="M2135" i="16"/>
  <c r="M2136" i="16"/>
  <c r="M2137" i="16"/>
  <c r="M2138" i="16"/>
  <c r="M2139" i="16"/>
  <c r="M2140" i="16"/>
  <c r="M2141" i="16"/>
  <c r="M2142" i="16"/>
  <c r="M2143" i="16"/>
  <c r="M2144" i="16"/>
  <c r="M2145" i="16"/>
  <c r="M2146" i="16"/>
  <c r="M2147" i="16"/>
  <c r="M2148" i="16"/>
  <c r="M2149" i="16"/>
  <c r="M2150" i="16"/>
  <c r="M2151" i="16"/>
  <c r="M2152" i="16"/>
  <c r="M2153" i="16"/>
  <c r="M2154" i="16"/>
  <c r="M2155" i="16"/>
  <c r="M2156" i="16"/>
  <c r="M2157" i="16"/>
  <c r="M2158" i="16"/>
  <c r="M2159" i="16"/>
  <c r="M2160" i="16"/>
  <c r="M2161" i="16"/>
  <c r="M2162" i="16"/>
  <c r="M2163" i="16"/>
  <c r="M2164" i="16"/>
  <c r="M2165" i="16"/>
  <c r="M2166" i="16"/>
  <c r="M2167" i="16"/>
  <c r="M2168" i="16"/>
  <c r="M2169" i="16"/>
  <c r="M2170" i="16"/>
  <c r="M2171" i="16"/>
  <c r="M2172" i="16"/>
  <c r="M2173" i="16"/>
  <c r="M2174" i="16"/>
  <c r="M2175" i="16"/>
  <c r="M2176" i="16"/>
  <c r="M2177" i="16"/>
  <c r="M2178" i="16"/>
  <c r="M2179" i="16"/>
  <c r="M2180" i="16"/>
  <c r="M2181" i="16"/>
  <c r="M2182" i="16"/>
  <c r="M2183" i="16"/>
  <c r="M2184" i="16"/>
  <c r="M2185" i="16"/>
  <c r="M2186" i="16"/>
  <c r="M2187" i="16"/>
  <c r="M2188" i="16"/>
  <c r="M2189" i="16"/>
  <c r="M2190" i="16"/>
  <c r="M2191" i="16"/>
  <c r="M2192" i="16"/>
  <c r="M2193" i="16"/>
  <c r="M2194" i="16"/>
  <c r="M2195" i="16"/>
  <c r="M2196" i="16"/>
  <c r="M2197" i="16"/>
  <c r="M2198" i="16"/>
  <c r="M2199" i="16"/>
  <c r="M2200" i="16"/>
  <c r="M2201" i="16"/>
  <c r="M2202" i="16"/>
  <c r="M2203" i="16"/>
  <c r="M2204" i="16"/>
  <c r="M2205" i="16"/>
  <c r="M2206" i="16"/>
  <c r="M2207" i="16"/>
  <c r="M2208" i="16"/>
  <c r="M2209" i="16"/>
  <c r="M2210" i="16"/>
  <c r="M2211" i="16"/>
  <c r="M2212" i="16"/>
  <c r="M2213" i="16"/>
  <c r="M2214" i="16"/>
  <c r="M2215" i="16"/>
  <c r="M2216" i="16"/>
  <c r="M2217" i="16"/>
  <c r="M2218" i="16"/>
  <c r="M2219" i="16"/>
  <c r="M2220" i="16"/>
  <c r="M2221" i="16"/>
  <c r="M2222" i="16"/>
  <c r="M2223" i="16"/>
  <c r="M2224" i="16"/>
  <c r="M2225" i="16"/>
  <c r="M2226" i="16"/>
  <c r="M2227" i="16"/>
  <c r="M2228" i="16"/>
  <c r="M2229" i="16"/>
  <c r="M2230" i="16"/>
  <c r="M2231" i="16"/>
  <c r="M2232" i="16"/>
  <c r="M2233" i="16"/>
  <c r="M2234" i="16"/>
  <c r="M2235" i="16"/>
  <c r="M2236" i="16"/>
  <c r="M2237" i="16"/>
  <c r="M2238" i="16"/>
  <c r="M2239" i="16"/>
  <c r="M2240" i="16"/>
  <c r="M2241" i="16"/>
  <c r="M2242" i="16"/>
  <c r="M2243" i="16"/>
  <c r="M2244" i="16"/>
  <c r="M2245" i="16"/>
  <c r="M2246" i="16"/>
  <c r="M2247" i="16"/>
  <c r="M2248" i="16"/>
  <c r="M2249" i="16"/>
  <c r="M2250" i="16"/>
  <c r="M2251" i="16"/>
  <c r="M2252" i="16"/>
  <c r="M2253" i="16"/>
  <c r="M2254" i="16"/>
  <c r="M2255" i="16"/>
  <c r="M2256" i="16"/>
  <c r="M2257" i="16"/>
  <c r="M2258" i="16"/>
  <c r="M2259" i="16"/>
  <c r="M2260" i="16"/>
  <c r="M2261" i="16"/>
  <c r="M2262" i="16"/>
  <c r="M2263" i="16"/>
  <c r="M2264" i="16"/>
  <c r="M2265" i="16"/>
  <c r="M2266" i="16"/>
  <c r="M2267" i="16"/>
  <c r="M2268" i="16"/>
  <c r="M2269" i="16"/>
  <c r="M2270" i="16"/>
  <c r="M2271" i="16"/>
  <c r="M2272" i="16"/>
  <c r="M2273" i="16"/>
  <c r="M2274" i="16"/>
  <c r="M2275" i="16"/>
  <c r="M2276" i="16"/>
  <c r="M2277" i="16"/>
  <c r="M2278" i="16"/>
  <c r="M2279" i="16"/>
  <c r="M2280" i="16"/>
  <c r="M2281" i="16"/>
  <c r="M2282" i="16"/>
  <c r="M2283" i="16"/>
  <c r="M2284" i="16"/>
  <c r="M2285" i="16"/>
  <c r="M2286" i="16"/>
  <c r="M2287" i="16"/>
  <c r="M2288" i="16"/>
  <c r="M2289" i="16"/>
  <c r="M2290" i="16"/>
  <c r="M2291" i="16"/>
  <c r="M2292" i="16"/>
  <c r="M2293" i="16"/>
  <c r="M2294" i="16"/>
  <c r="M2295" i="16"/>
  <c r="M2296" i="16"/>
  <c r="M2297" i="16"/>
  <c r="M2298" i="16"/>
  <c r="M2299" i="16"/>
  <c r="M2300" i="16"/>
  <c r="M2301" i="16"/>
  <c r="M2302" i="16"/>
  <c r="M2303" i="16"/>
  <c r="M2304" i="16"/>
  <c r="M2305" i="16"/>
  <c r="M2306" i="16"/>
  <c r="M2307" i="16"/>
  <c r="M2308" i="16"/>
  <c r="M2309" i="16"/>
  <c r="M2310" i="16"/>
  <c r="M2311" i="16"/>
  <c r="M2312" i="16"/>
  <c r="M2313" i="16"/>
  <c r="M2314" i="16"/>
  <c r="M2315" i="16"/>
  <c r="M2316" i="16"/>
  <c r="M2317" i="16"/>
  <c r="M2318" i="16"/>
  <c r="M2319" i="16"/>
  <c r="M2320" i="16"/>
  <c r="M2321" i="16"/>
  <c r="M2322" i="16"/>
  <c r="M2323" i="16"/>
  <c r="M2324" i="16"/>
  <c r="M2325" i="16"/>
  <c r="M2326" i="16"/>
  <c r="M2327" i="16"/>
  <c r="M2328" i="16"/>
  <c r="M2329" i="16"/>
  <c r="M2330" i="16"/>
  <c r="M2331" i="16"/>
  <c r="M2332" i="16"/>
  <c r="M2333" i="16"/>
  <c r="M2334" i="16"/>
  <c r="M2335" i="16"/>
  <c r="M2336" i="16"/>
  <c r="M2337" i="16"/>
  <c r="M2338" i="16"/>
  <c r="M2339" i="16"/>
  <c r="M2340" i="16"/>
  <c r="M2341" i="16"/>
  <c r="M2342" i="16"/>
  <c r="M2343" i="16"/>
  <c r="M2344" i="16"/>
  <c r="M2345" i="16"/>
  <c r="M2346" i="16"/>
  <c r="M2347" i="16"/>
  <c r="M2348" i="16"/>
  <c r="M2349" i="16"/>
  <c r="M2350" i="16"/>
  <c r="M2351" i="16"/>
  <c r="M2352" i="16"/>
  <c r="M2353" i="16"/>
  <c r="M2354" i="16"/>
  <c r="M2355" i="16"/>
  <c r="M2356" i="16"/>
  <c r="M2357" i="16"/>
  <c r="M2358" i="16"/>
  <c r="M2359" i="16"/>
  <c r="M2360" i="16"/>
  <c r="M2361" i="16"/>
  <c r="M2362" i="16"/>
  <c r="M2363" i="16"/>
  <c r="M2364" i="16"/>
  <c r="M2365" i="16"/>
  <c r="M2366" i="16"/>
  <c r="M2367" i="16"/>
  <c r="M2368" i="16"/>
  <c r="M2369" i="16"/>
  <c r="M2370" i="16"/>
  <c r="M2371" i="16"/>
  <c r="M2372" i="16"/>
  <c r="M2373" i="16"/>
  <c r="M2374" i="16"/>
  <c r="M2375" i="16"/>
  <c r="M2376" i="16"/>
  <c r="M2377" i="16"/>
  <c r="M2378" i="16"/>
  <c r="M2379" i="16"/>
  <c r="M2380" i="16"/>
  <c r="M2381" i="16"/>
  <c r="M2382" i="16"/>
  <c r="M2383" i="16"/>
  <c r="M2384" i="16"/>
  <c r="M2385" i="16"/>
  <c r="M2386" i="16"/>
  <c r="M2387" i="16"/>
  <c r="M2388" i="16"/>
  <c r="M2389" i="16"/>
  <c r="M2390" i="16"/>
  <c r="M2391" i="16"/>
  <c r="M2392" i="16"/>
  <c r="M2393" i="16"/>
  <c r="M2394" i="16"/>
  <c r="M2395" i="16"/>
  <c r="M2396" i="16"/>
  <c r="M2397" i="16"/>
  <c r="M2398" i="16"/>
  <c r="M2399" i="16"/>
  <c r="M2400" i="16"/>
  <c r="M2401" i="16"/>
  <c r="M2402" i="16"/>
  <c r="M2403" i="16"/>
  <c r="M2404" i="16"/>
  <c r="M2405" i="16"/>
  <c r="M2406" i="16"/>
  <c r="M2407" i="16"/>
  <c r="M2408" i="16"/>
  <c r="M2409" i="16"/>
  <c r="M2410" i="16"/>
  <c r="M2411" i="16"/>
  <c r="M2412" i="16"/>
  <c r="M2413" i="16"/>
  <c r="M2414" i="16"/>
  <c r="M2415" i="16"/>
  <c r="M2416" i="16"/>
  <c r="M2417" i="16"/>
  <c r="M2418" i="16"/>
  <c r="M2419" i="16"/>
  <c r="M2420" i="16"/>
  <c r="M2421" i="16"/>
  <c r="M2422" i="16"/>
  <c r="M2423" i="16"/>
  <c r="M2424" i="16"/>
  <c r="M2425" i="16"/>
  <c r="M2426" i="16"/>
  <c r="M2427" i="16"/>
  <c r="M2428" i="16"/>
  <c r="M2429" i="16"/>
  <c r="M2430" i="16"/>
  <c r="M2431" i="16"/>
  <c r="M2432" i="16"/>
  <c r="M2433" i="16"/>
  <c r="M2434" i="16"/>
  <c r="M2435" i="16"/>
  <c r="M2436" i="16"/>
  <c r="M2437" i="16"/>
  <c r="M2438" i="16"/>
  <c r="M2439" i="16"/>
  <c r="M2440" i="16"/>
  <c r="M2441" i="16"/>
  <c r="M2442" i="16"/>
  <c r="M2443" i="16"/>
  <c r="M2444" i="16"/>
  <c r="M2445" i="16"/>
  <c r="M2446" i="16"/>
  <c r="M2447" i="16"/>
  <c r="M2448" i="16"/>
  <c r="M2449" i="16"/>
  <c r="M2450" i="16"/>
  <c r="M2451" i="16"/>
  <c r="M2452" i="16"/>
  <c r="M2453" i="16"/>
  <c r="M2454" i="16"/>
  <c r="M2455" i="16"/>
  <c r="M2456" i="16"/>
  <c r="M2457" i="16"/>
  <c r="M2458" i="16"/>
  <c r="M2459" i="16"/>
  <c r="M2460" i="16"/>
  <c r="M2461" i="16"/>
  <c r="M2462" i="16"/>
  <c r="M2463" i="16"/>
  <c r="M2464" i="16"/>
  <c r="M2465" i="16"/>
  <c r="M2466" i="16"/>
  <c r="M2467" i="16"/>
  <c r="M2468" i="16"/>
  <c r="M2469" i="16"/>
  <c r="M2470" i="16"/>
  <c r="M2471" i="16"/>
  <c r="M2472" i="16"/>
  <c r="M2473" i="16"/>
  <c r="M2474" i="16"/>
  <c r="M2475" i="16"/>
  <c r="M2476" i="16"/>
  <c r="M2477" i="16"/>
  <c r="M2478" i="16"/>
  <c r="M2479" i="16"/>
  <c r="M2480" i="16"/>
  <c r="M2481" i="16"/>
  <c r="M2482" i="16"/>
  <c r="M2483" i="16"/>
  <c r="M2484" i="16"/>
  <c r="M2485" i="16"/>
  <c r="M2486" i="16"/>
  <c r="M2487" i="16"/>
  <c r="M2488" i="16"/>
  <c r="M2489" i="16"/>
  <c r="M2490" i="16"/>
  <c r="M2491" i="16"/>
  <c r="M2492" i="16"/>
  <c r="M2493" i="16"/>
  <c r="M2494" i="16"/>
  <c r="M2495" i="16"/>
  <c r="M2496" i="16"/>
  <c r="M2497" i="16"/>
  <c r="M2498" i="16"/>
  <c r="M2499" i="16"/>
  <c r="M2500" i="16"/>
  <c r="M2501" i="16"/>
  <c r="M2502" i="16"/>
  <c r="M2503" i="16"/>
  <c r="M2504" i="16"/>
  <c r="M2505" i="16"/>
  <c r="M2506" i="16"/>
  <c r="M2507" i="16"/>
  <c r="M2508" i="16"/>
  <c r="M2509" i="16"/>
  <c r="M2510" i="16"/>
  <c r="M2511" i="16"/>
  <c r="M2512" i="16"/>
  <c r="M2513" i="16"/>
  <c r="M2514" i="16"/>
  <c r="M2515" i="16"/>
  <c r="M2516" i="16"/>
  <c r="M2517" i="16"/>
  <c r="M2518" i="16"/>
  <c r="M2519" i="16"/>
  <c r="M2520" i="16"/>
  <c r="M2521" i="16"/>
  <c r="M2522" i="16"/>
  <c r="M2523" i="16"/>
  <c r="M2524" i="16"/>
  <c r="M2525" i="16"/>
  <c r="M2526" i="16"/>
  <c r="M2527" i="16"/>
  <c r="M2528" i="16"/>
  <c r="M2529" i="16"/>
  <c r="M2530" i="16"/>
  <c r="M2531" i="16"/>
  <c r="M2532" i="16"/>
  <c r="M2533" i="16"/>
  <c r="M2534" i="16"/>
  <c r="M2535" i="16"/>
  <c r="M2536" i="16"/>
  <c r="M2537" i="16"/>
  <c r="M2538" i="16"/>
  <c r="M2539" i="16"/>
  <c r="M2540" i="16"/>
  <c r="M2541" i="16"/>
  <c r="M2542" i="16"/>
  <c r="M2543" i="16"/>
  <c r="M2544" i="16"/>
  <c r="M2545" i="16"/>
  <c r="M2546" i="16"/>
  <c r="M2547" i="16"/>
  <c r="M2548" i="16"/>
  <c r="M2549" i="16"/>
  <c r="M2550" i="16"/>
  <c r="M2551" i="16"/>
  <c r="M2552" i="16"/>
  <c r="M2553" i="16"/>
  <c r="M2554" i="16"/>
  <c r="M2555" i="16"/>
  <c r="M2556" i="16"/>
  <c r="M2557" i="16"/>
  <c r="M2558" i="16"/>
  <c r="M2559" i="16"/>
  <c r="M2560" i="16"/>
  <c r="M2561" i="16"/>
  <c r="M2562" i="16"/>
  <c r="M2563" i="16"/>
  <c r="M2564" i="16"/>
  <c r="M2565" i="16"/>
  <c r="M2566" i="16"/>
  <c r="M2567" i="16"/>
  <c r="M2568" i="16"/>
  <c r="M2569" i="16"/>
  <c r="M2570" i="16"/>
  <c r="M2571" i="16"/>
  <c r="M2572" i="16"/>
  <c r="M2573" i="16"/>
  <c r="M2574" i="16"/>
  <c r="M2575" i="16"/>
  <c r="M2576" i="16"/>
  <c r="M2577" i="16"/>
  <c r="M2578" i="16"/>
  <c r="M2579" i="16"/>
  <c r="M2580" i="16"/>
  <c r="M2581" i="16"/>
  <c r="M2582" i="16"/>
  <c r="M2583" i="16"/>
  <c r="M2584" i="16"/>
  <c r="M2585" i="16"/>
  <c r="M2586" i="16"/>
  <c r="M2587" i="16"/>
  <c r="M2588" i="16"/>
  <c r="M2589" i="16"/>
  <c r="M2590" i="16"/>
  <c r="M2591" i="16"/>
  <c r="M2592" i="16"/>
  <c r="M2593" i="16"/>
  <c r="M2594" i="16"/>
  <c r="M2595" i="16"/>
  <c r="M2596" i="16"/>
  <c r="M2597" i="16"/>
  <c r="M2598" i="16"/>
  <c r="M2599" i="16"/>
  <c r="M2600" i="16"/>
  <c r="M2601" i="16"/>
  <c r="M2602" i="16"/>
  <c r="M2603" i="16"/>
  <c r="M2604" i="16"/>
  <c r="M2605" i="16"/>
  <c r="M2606" i="16"/>
  <c r="M2607" i="16"/>
  <c r="M2608" i="16"/>
  <c r="M2609" i="16"/>
  <c r="M2610" i="16"/>
  <c r="M2611" i="16"/>
  <c r="M2612" i="16"/>
  <c r="M2613" i="16"/>
  <c r="M2614" i="16"/>
  <c r="M2615" i="16"/>
  <c r="M2616" i="16"/>
  <c r="M2617" i="16"/>
  <c r="M2618" i="16"/>
  <c r="M2619" i="16"/>
  <c r="M2620" i="16"/>
  <c r="M2621" i="16"/>
  <c r="M2622" i="16"/>
  <c r="M2623" i="16"/>
  <c r="M2624" i="16"/>
  <c r="M2625" i="16"/>
  <c r="M2626" i="16"/>
  <c r="M2627" i="16"/>
  <c r="M2628" i="16"/>
  <c r="M2629" i="16"/>
  <c r="M2630" i="16"/>
  <c r="M2631" i="16"/>
  <c r="M2632" i="16"/>
  <c r="M2633" i="16"/>
  <c r="M2634" i="16"/>
  <c r="M2635" i="16"/>
  <c r="M2636" i="16"/>
  <c r="M2637" i="16"/>
  <c r="M2638" i="16"/>
  <c r="M2639" i="16"/>
  <c r="M2640" i="16"/>
  <c r="M2641" i="16"/>
  <c r="M2642" i="16"/>
  <c r="M2643" i="16"/>
  <c r="M2644" i="16"/>
  <c r="M2645" i="16"/>
  <c r="M2646" i="16"/>
  <c r="M2647" i="16"/>
  <c r="M2648" i="16"/>
  <c r="M2649" i="16"/>
  <c r="M2650" i="16"/>
  <c r="M2651" i="16"/>
  <c r="M2652" i="16"/>
  <c r="M2653" i="16"/>
  <c r="M2654" i="16"/>
  <c r="M2655" i="16"/>
  <c r="M2656" i="16"/>
  <c r="M2657" i="16"/>
  <c r="M2658" i="16"/>
  <c r="M2659" i="16"/>
  <c r="M2660" i="16"/>
  <c r="M2661" i="16"/>
  <c r="M2662" i="16"/>
  <c r="M2663" i="16"/>
  <c r="M2664" i="16"/>
  <c r="M2665" i="16"/>
  <c r="M2666" i="16"/>
  <c r="M2667" i="16"/>
  <c r="M2668" i="16"/>
  <c r="M2669" i="16"/>
  <c r="M2670" i="16"/>
  <c r="M2671" i="16"/>
  <c r="M2672" i="16"/>
  <c r="M2673" i="16"/>
  <c r="M2674" i="16"/>
  <c r="M2675" i="16"/>
  <c r="M2676" i="16"/>
  <c r="M2677" i="16"/>
  <c r="M2678" i="16"/>
  <c r="M2679" i="16"/>
  <c r="M2680" i="16"/>
  <c r="M2681" i="16"/>
  <c r="M2682" i="16"/>
  <c r="M2683" i="16"/>
  <c r="M2684" i="16"/>
  <c r="M2685" i="16"/>
  <c r="M2686" i="16"/>
  <c r="M2687" i="16"/>
  <c r="M2688" i="16"/>
  <c r="M2689" i="16"/>
  <c r="M2690" i="16"/>
  <c r="M2691" i="16"/>
  <c r="M2692" i="16"/>
  <c r="M2693" i="16"/>
  <c r="M2694" i="16"/>
  <c r="M2695" i="16"/>
  <c r="M2696" i="16"/>
  <c r="M2697" i="16"/>
  <c r="M2698" i="16"/>
  <c r="M2699" i="16"/>
  <c r="M2700" i="16"/>
  <c r="M2701" i="16"/>
  <c r="M2702" i="16"/>
  <c r="M2703" i="16"/>
  <c r="M2704" i="16"/>
  <c r="M2705" i="16"/>
  <c r="M2706" i="16"/>
  <c r="M2707" i="16"/>
  <c r="M2708" i="16"/>
  <c r="M2709" i="16"/>
  <c r="M2710" i="16"/>
  <c r="M2711" i="16"/>
  <c r="M2712" i="16"/>
  <c r="M2713" i="16"/>
  <c r="M2714" i="16"/>
  <c r="M2715" i="16"/>
  <c r="M2716" i="16"/>
  <c r="M2717" i="16"/>
  <c r="M2718" i="16"/>
  <c r="M2719" i="16"/>
  <c r="M2720" i="16"/>
  <c r="M2721" i="16"/>
  <c r="M2722" i="16"/>
  <c r="M2723" i="16"/>
  <c r="M2724" i="16"/>
  <c r="M2725" i="16"/>
  <c r="M2726" i="16"/>
  <c r="M2727" i="16"/>
  <c r="M2728" i="16"/>
  <c r="M2729" i="16"/>
  <c r="M2730" i="16"/>
  <c r="M2731" i="16"/>
  <c r="M2732" i="16"/>
  <c r="M2733" i="16"/>
  <c r="M2734" i="16"/>
  <c r="M2735" i="16"/>
  <c r="M2736" i="16"/>
  <c r="M2737" i="16"/>
  <c r="M2738" i="16"/>
  <c r="M2739" i="16"/>
  <c r="M2740" i="16"/>
  <c r="M2741" i="16"/>
  <c r="M2742" i="16"/>
  <c r="M2743" i="16"/>
  <c r="M2744" i="16"/>
  <c r="M2745" i="16"/>
  <c r="M2746" i="16"/>
  <c r="M2747" i="16"/>
  <c r="M2748" i="16"/>
  <c r="M2749" i="16"/>
  <c r="M2750" i="16"/>
  <c r="M2751" i="16"/>
  <c r="M2752" i="16"/>
  <c r="M2753" i="16"/>
  <c r="M2754" i="16"/>
  <c r="M2755" i="16"/>
  <c r="M2756" i="16"/>
  <c r="M2757" i="16"/>
  <c r="M2758" i="16"/>
  <c r="M2759" i="16"/>
  <c r="M2760" i="16"/>
  <c r="M2761" i="16"/>
  <c r="M2762" i="16"/>
  <c r="M2763" i="16"/>
  <c r="M2764" i="16"/>
  <c r="M2765" i="16"/>
  <c r="M2766" i="16"/>
  <c r="M2767" i="16"/>
  <c r="M2768" i="16"/>
  <c r="M2769" i="16"/>
  <c r="M2770" i="16"/>
  <c r="M2771" i="16"/>
  <c r="M2772" i="16"/>
  <c r="M2773" i="16"/>
  <c r="M2774" i="16"/>
  <c r="M2775" i="16"/>
  <c r="M2776" i="16"/>
  <c r="M2777" i="16"/>
  <c r="M2778" i="16"/>
  <c r="M2779" i="16"/>
  <c r="M2780" i="16"/>
  <c r="M2781" i="16"/>
  <c r="M2782" i="16"/>
  <c r="M2783" i="16"/>
  <c r="M2784" i="16"/>
  <c r="M2785" i="16"/>
  <c r="M2786" i="16"/>
  <c r="M2787" i="16"/>
  <c r="M2788" i="16"/>
  <c r="M2789" i="16"/>
  <c r="M2790" i="16"/>
  <c r="M2791" i="16"/>
  <c r="M2792" i="16"/>
  <c r="M2793" i="16"/>
  <c r="M2794" i="16"/>
  <c r="M2795" i="16"/>
  <c r="M2796" i="16"/>
  <c r="M2797" i="16"/>
  <c r="M2798" i="16"/>
  <c r="M2799" i="16"/>
  <c r="M2800" i="16"/>
  <c r="M2801" i="16"/>
  <c r="M2802" i="16"/>
  <c r="M2803" i="16"/>
  <c r="M2804" i="16"/>
  <c r="M2805" i="16"/>
  <c r="M2806" i="16"/>
  <c r="M2807" i="16"/>
  <c r="M2808" i="16"/>
  <c r="M2809" i="16"/>
  <c r="M2810" i="16"/>
  <c r="M2811" i="16"/>
  <c r="M2812" i="16"/>
  <c r="M2813" i="16"/>
  <c r="M2814" i="16"/>
  <c r="M2815" i="16"/>
  <c r="M2816" i="16"/>
  <c r="M2817" i="16"/>
  <c r="M2818" i="16"/>
  <c r="M2819" i="16"/>
  <c r="M2820" i="16"/>
  <c r="M2821" i="16"/>
  <c r="M2822" i="16"/>
  <c r="M2823" i="16"/>
  <c r="M2824" i="16"/>
  <c r="M2825" i="16"/>
  <c r="M2826" i="16"/>
  <c r="M2827" i="16"/>
  <c r="M2828" i="16"/>
  <c r="M2829" i="16"/>
  <c r="M2830" i="16"/>
  <c r="M2831" i="16"/>
  <c r="M2832" i="16"/>
  <c r="M2833" i="16"/>
  <c r="M2834" i="16"/>
  <c r="M2835" i="16"/>
  <c r="M2836" i="16"/>
  <c r="M2837" i="16"/>
  <c r="M2838" i="16"/>
  <c r="M2839" i="16"/>
  <c r="M2840" i="16"/>
  <c r="M2841" i="16"/>
  <c r="M2842" i="16"/>
  <c r="M2843" i="16"/>
  <c r="M2844" i="16"/>
  <c r="M2845" i="16"/>
  <c r="M2846" i="16"/>
  <c r="M2847" i="16"/>
  <c r="M2848" i="16"/>
  <c r="M2849" i="16"/>
  <c r="M2850" i="16"/>
  <c r="M2851" i="16"/>
  <c r="M2852" i="16"/>
  <c r="M2853" i="16"/>
  <c r="M2854" i="16"/>
  <c r="M2855" i="16"/>
  <c r="M2856" i="16"/>
  <c r="M2857" i="16"/>
  <c r="M2858" i="16"/>
  <c r="M2859" i="16"/>
  <c r="M2860" i="16"/>
  <c r="M2861" i="16"/>
  <c r="M2862" i="16"/>
  <c r="M2863" i="16"/>
  <c r="M2864" i="16"/>
  <c r="M2865" i="16"/>
  <c r="M2866" i="16"/>
  <c r="M2867" i="16"/>
  <c r="M2868" i="16"/>
  <c r="M2869" i="16"/>
  <c r="M2870" i="16"/>
  <c r="M2871" i="16"/>
  <c r="M2872" i="16"/>
  <c r="M2873" i="16"/>
  <c r="M2874" i="16"/>
  <c r="M2875" i="16"/>
  <c r="M2876" i="16"/>
  <c r="M2877" i="16"/>
  <c r="M2878" i="16"/>
  <c r="M2879" i="16"/>
  <c r="M2880" i="16"/>
  <c r="M2881" i="16"/>
  <c r="M2882" i="16"/>
  <c r="M2883" i="16"/>
  <c r="M2884" i="16"/>
  <c r="M2885" i="16"/>
  <c r="M2886" i="16"/>
  <c r="M2887" i="16"/>
  <c r="M2888" i="16"/>
  <c r="M2889" i="16"/>
  <c r="M2890" i="16"/>
  <c r="M2891" i="16"/>
  <c r="M2892" i="16"/>
  <c r="M2893" i="16"/>
  <c r="M2894" i="16"/>
  <c r="M2895" i="16"/>
  <c r="M2896" i="16"/>
  <c r="M2897" i="16"/>
  <c r="M2898" i="16"/>
  <c r="M2899" i="16"/>
  <c r="M2900" i="16"/>
  <c r="M2901" i="16"/>
  <c r="M2902" i="16"/>
  <c r="M2903" i="16"/>
  <c r="M2904" i="16"/>
  <c r="M2905" i="16"/>
  <c r="M2906" i="16"/>
  <c r="M2907" i="16"/>
  <c r="M2908" i="16"/>
  <c r="M2909" i="16"/>
  <c r="M2910" i="16"/>
  <c r="M2911" i="16"/>
  <c r="M2912" i="16"/>
  <c r="M2913" i="16"/>
  <c r="M2914" i="16"/>
  <c r="M2915" i="16"/>
  <c r="M2916" i="16"/>
  <c r="M2917" i="16"/>
  <c r="M2918" i="16"/>
  <c r="M2919" i="16"/>
  <c r="M2920" i="16"/>
  <c r="M2921" i="16"/>
  <c r="M2922" i="16"/>
  <c r="M2923" i="16"/>
  <c r="M2924" i="16"/>
  <c r="M2925" i="16"/>
  <c r="M2926" i="16"/>
  <c r="M2927" i="16"/>
  <c r="M2928" i="16"/>
  <c r="M2929" i="16"/>
  <c r="M2930" i="16"/>
  <c r="M2931" i="16"/>
  <c r="M2932" i="16"/>
  <c r="M2933" i="16"/>
  <c r="M2934" i="16"/>
  <c r="M2935" i="16"/>
  <c r="M2936" i="16"/>
  <c r="M2937" i="16"/>
  <c r="M2938" i="16"/>
  <c r="M2939" i="16"/>
  <c r="M2940" i="16"/>
  <c r="M2941" i="16"/>
  <c r="M2942" i="16"/>
  <c r="M2943" i="16"/>
  <c r="M2944" i="16"/>
  <c r="M2945" i="16"/>
  <c r="M2946" i="16"/>
  <c r="M2947" i="16"/>
  <c r="M2948" i="16"/>
  <c r="M2949" i="16"/>
  <c r="M2950" i="16"/>
  <c r="M2951" i="16"/>
  <c r="M2952" i="16"/>
  <c r="M2953" i="16"/>
  <c r="M2954" i="16"/>
  <c r="M2955" i="16"/>
  <c r="M2956" i="16"/>
  <c r="M2957" i="16"/>
  <c r="M2958" i="16"/>
  <c r="M2959" i="16"/>
  <c r="M2960" i="16"/>
  <c r="M2961" i="16"/>
  <c r="M2962" i="16"/>
  <c r="M2963" i="16"/>
  <c r="M2964" i="16"/>
  <c r="M2965" i="16"/>
  <c r="M2966" i="16"/>
  <c r="M2967" i="16"/>
  <c r="M2968" i="16"/>
  <c r="M2969" i="16"/>
  <c r="M2970" i="16"/>
  <c r="M2971" i="16"/>
  <c r="M2972" i="16"/>
  <c r="M2973" i="16"/>
  <c r="M2974" i="16"/>
  <c r="M2975" i="16"/>
  <c r="M2976" i="16"/>
  <c r="M2977" i="16"/>
  <c r="M2978" i="16"/>
  <c r="M2979" i="16"/>
  <c r="M2980" i="16"/>
  <c r="M2981" i="16"/>
  <c r="M2982" i="16"/>
  <c r="M2983" i="16"/>
  <c r="M2984" i="16"/>
  <c r="M2985" i="16"/>
  <c r="M2986" i="16"/>
  <c r="M2987" i="16"/>
  <c r="M2988" i="16"/>
  <c r="M2989" i="16"/>
  <c r="M2990" i="16"/>
  <c r="M2991" i="16"/>
  <c r="M2992" i="16"/>
  <c r="M2993" i="16"/>
  <c r="M2994" i="16"/>
  <c r="M2995" i="16"/>
  <c r="M2996" i="16"/>
  <c r="M2997" i="16"/>
  <c r="M2998" i="16"/>
  <c r="M2999" i="16"/>
  <c r="M3000" i="16"/>
  <c r="M3001" i="16"/>
  <c r="M3002" i="16"/>
  <c r="M3003" i="16"/>
  <c r="M3004" i="16"/>
  <c r="M3005" i="16"/>
  <c r="M3006" i="16"/>
  <c r="M3007" i="16"/>
  <c r="M3008" i="16"/>
  <c r="M3009" i="16"/>
  <c r="M3010" i="16"/>
  <c r="M3011" i="16"/>
  <c r="M3012" i="16"/>
  <c r="M3013" i="16"/>
  <c r="M3014" i="16"/>
  <c r="M3015" i="16"/>
  <c r="M3016" i="16"/>
  <c r="M3017" i="16"/>
  <c r="M3018" i="16"/>
  <c r="M3019" i="16"/>
  <c r="M3020" i="16"/>
  <c r="M3021" i="16"/>
  <c r="M3022" i="16"/>
  <c r="M3023" i="16"/>
  <c r="M3024" i="16"/>
  <c r="M3025" i="16"/>
  <c r="M3026" i="16"/>
  <c r="M3027" i="16"/>
  <c r="M3028" i="16"/>
  <c r="M3029" i="16"/>
  <c r="M3030" i="16"/>
  <c r="M3031" i="16"/>
  <c r="M3032" i="16"/>
  <c r="M3033" i="16"/>
  <c r="M3034" i="16"/>
  <c r="M3035" i="16"/>
  <c r="M3036" i="16"/>
  <c r="M3037" i="16"/>
  <c r="M3038" i="16"/>
  <c r="M3039" i="16"/>
  <c r="M3040" i="16"/>
  <c r="M3041" i="16"/>
  <c r="M3042" i="16"/>
  <c r="M3043" i="16"/>
  <c r="M3044" i="16"/>
  <c r="M3045" i="16"/>
  <c r="M3046" i="16"/>
  <c r="M3047" i="16"/>
  <c r="M3048" i="16"/>
  <c r="M3049" i="16"/>
  <c r="M3050" i="16"/>
  <c r="M3051" i="16"/>
  <c r="M3052" i="16"/>
  <c r="M3053" i="16"/>
  <c r="M3054" i="16"/>
  <c r="M3055" i="16"/>
  <c r="M3056" i="16"/>
  <c r="M3057" i="16"/>
  <c r="M3058" i="16"/>
  <c r="M3059" i="16"/>
  <c r="M3060" i="16"/>
  <c r="M3061" i="16"/>
  <c r="M3062" i="16"/>
  <c r="M3063" i="16"/>
  <c r="M3064" i="16"/>
  <c r="M3065" i="16"/>
  <c r="M3066" i="16"/>
  <c r="M3067" i="16"/>
  <c r="M3068" i="16"/>
  <c r="M3069" i="16"/>
  <c r="M3070" i="16"/>
  <c r="M3071" i="16"/>
  <c r="M3072" i="16"/>
  <c r="M3073" i="16"/>
  <c r="M3074" i="16"/>
  <c r="M3075" i="16"/>
  <c r="M3076" i="16"/>
  <c r="M3077" i="16"/>
  <c r="M3078" i="16"/>
  <c r="M3079" i="16"/>
  <c r="M3080" i="16"/>
  <c r="M3081" i="16"/>
  <c r="M3082" i="16"/>
  <c r="M3083" i="16"/>
  <c r="M3084" i="16"/>
  <c r="M3085" i="16"/>
  <c r="M3086" i="16"/>
  <c r="M3087" i="16"/>
  <c r="M3088" i="16"/>
  <c r="M3089" i="16"/>
  <c r="M3090" i="16"/>
  <c r="M3091" i="16"/>
  <c r="M3092" i="16"/>
  <c r="M3093" i="16"/>
  <c r="M3094" i="16"/>
  <c r="M3095" i="16"/>
  <c r="M3096" i="16"/>
  <c r="M3097" i="16"/>
  <c r="M3098" i="16"/>
  <c r="M3099" i="16"/>
  <c r="M3100" i="16"/>
  <c r="M3101" i="16"/>
  <c r="M3102" i="16"/>
  <c r="M3103" i="16"/>
  <c r="M3104" i="16"/>
  <c r="M3105" i="16"/>
  <c r="M3106" i="16"/>
  <c r="M3107" i="16"/>
  <c r="M3108" i="16"/>
  <c r="M3109" i="16"/>
  <c r="M3110" i="16"/>
  <c r="M3111" i="16"/>
  <c r="M3112" i="16"/>
  <c r="M3113" i="16"/>
  <c r="M3114" i="16"/>
  <c r="M3115" i="16"/>
  <c r="M3116" i="16"/>
  <c r="M3117" i="16"/>
  <c r="M3118" i="16"/>
  <c r="M3119" i="16"/>
  <c r="M3120" i="16"/>
  <c r="M3121" i="16"/>
  <c r="M3122" i="16"/>
  <c r="M3123" i="16"/>
  <c r="M3124" i="16"/>
  <c r="M3125" i="16"/>
  <c r="M3126" i="16"/>
  <c r="M3127" i="16"/>
  <c r="M3128" i="16"/>
  <c r="M3129" i="16"/>
  <c r="M3130" i="16"/>
  <c r="M3131" i="16"/>
  <c r="M3132" i="16"/>
  <c r="M3133" i="16"/>
  <c r="M3134" i="16"/>
  <c r="M3135" i="16"/>
  <c r="M3136" i="16"/>
  <c r="M3137" i="16"/>
  <c r="M3138" i="16"/>
  <c r="M3139" i="16"/>
  <c r="M3140" i="16"/>
  <c r="M3141" i="16"/>
  <c r="M3142" i="16"/>
  <c r="M3143" i="16"/>
  <c r="M3144" i="16"/>
  <c r="M3145" i="16"/>
  <c r="M3146" i="16"/>
  <c r="M3147" i="16"/>
  <c r="M3148" i="16"/>
  <c r="M3149" i="16"/>
  <c r="M3150" i="16"/>
  <c r="M3151" i="16"/>
  <c r="M3152" i="16"/>
  <c r="M3153" i="16"/>
  <c r="M3154" i="16"/>
  <c r="M3155" i="16"/>
  <c r="M3156" i="16"/>
  <c r="M3157" i="16"/>
  <c r="M3158" i="16"/>
  <c r="M3159" i="16"/>
  <c r="M3160" i="16"/>
  <c r="M3161" i="16"/>
  <c r="M3162" i="16"/>
  <c r="M3163" i="16"/>
  <c r="M3164" i="16"/>
  <c r="M3165" i="16"/>
  <c r="M3166" i="16"/>
  <c r="M3167" i="16"/>
  <c r="M3168" i="16"/>
  <c r="M3169" i="16"/>
  <c r="M3170" i="16"/>
  <c r="M3171" i="16"/>
  <c r="M3172" i="16"/>
  <c r="M3173" i="16"/>
  <c r="M3174" i="16"/>
  <c r="M3175" i="16"/>
  <c r="M3176" i="16"/>
  <c r="M3177" i="16"/>
  <c r="M3178" i="16"/>
  <c r="M3179" i="16"/>
  <c r="M3180" i="16"/>
  <c r="M3181" i="16"/>
  <c r="M3182" i="16"/>
  <c r="M3183" i="16"/>
  <c r="M3184" i="16"/>
  <c r="M3185" i="16"/>
  <c r="M3186" i="16"/>
  <c r="M3187" i="16"/>
  <c r="M3188" i="16"/>
  <c r="M3189" i="16"/>
  <c r="M3190" i="16"/>
  <c r="M3191" i="16"/>
  <c r="M3192" i="16"/>
  <c r="M3193" i="16"/>
  <c r="M3194" i="16"/>
  <c r="M3195" i="16"/>
  <c r="M3196" i="16"/>
  <c r="M3197" i="16"/>
  <c r="M3198" i="16"/>
  <c r="M3199" i="16"/>
  <c r="M3200" i="16"/>
  <c r="M3201" i="16"/>
  <c r="M3202" i="16"/>
  <c r="M3203" i="16"/>
  <c r="M3204" i="16"/>
  <c r="M3205" i="16"/>
  <c r="M3206" i="16"/>
  <c r="M3207" i="16"/>
  <c r="M3208" i="16"/>
  <c r="M3209" i="16"/>
  <c r="M3210" i="16"/>
  <c r="M3211" i="16"/>
  <c r="M3212" i="16"/>
  <c r="M3213" i="16"/>
  <c r="M3214" i="16"/>
  <c r="M3215" i="16"/>
  <c r="M3216" i="16"/>
  <c r="M3217" i="16"/>
  <c r="M3218" i="16"/>
  <c r="M3219" i="16"/>
  <c r="M3220" i="16"/>
  <c r="M3221" i="16"/>
  <c r="M3222" i="16"/>
  <c r="M3223" i="16"/>
  <c r="M3224" i="16"/>
  <c r="M3225" i="16"/>
  <c r="M3226" i="16"/>
  <c r="M3227" i="16"/>
  <c r="M3228" i="16"/>
  <c r="M3229" i="16"/>
  <c r="M3230" i="16"/>
  <c r="M3231" i="16"/>
  <c r="M3232" i="16"/>
  <c r="M3233" i="16"/>
  <c r="M3234" i="16"/>
  <c r="M3235" i="16"/>
  <c r="M3236" i="16"/>
  <c r="M3237" i="16"/>
  <c r="M3238" i="16"/>
  <c r="M3239" i="16"/>
  <c r="M3240" i="16"/>
  <c r="M3241" i="16"/>
  <c r="M3242" i="16"/>
  <c r="M3243" i="16"/>
  <c r="M3244" i="16"/>
  <c r="M3245" i="16"/>
  <c r="M3246" i="16"/>
  <c r="M3247" i="16"/>
  <c r="M3248" i="16"/>
  <c r="M3249" i="16"/>
  <c r="M3250" i="16"/>
  <c r="M3251" i="16"/>
  <c r="M3252" i="16"/>
  <c r="M3253" i="16"/>
  <c r="M3254" i="16"/>
  <c r="M3255" i="16"/>
  <c r="M3256" i="16"/>
  <c r="M3257" i="16"/>
  <c r="M3258" i="16"/>
  <c r="M3259" i="16"/>
  <c r="M3260" i="16"/>
  <c r="M3261" i="16"/>
  <c r="M3262" i="16"/>
  <c r="M3263" i="16"/>
  <c r="M3264" i="16"/>
  <c r="M3265" i="16"/>
  <c r="M3266" i="16"/>
  <c r="M3267" i="16"/>
  <c r="M3268" i="16"/>
  <c r="M3269" i="16"/>
  <c r="M3270" i="16"/>
  <c r="M3271" i="16"/>
  <c r="M3272" i="16"/>
  <c r="M3273" i="16"/>
  <c r="M3274" i="16"/>
  <c r="M3275" i="16"/>
  <c r="M3276" i="16"/>
  <c r="M3277" i="16"/>
  <c r="M3278" i="16"/>
  <c r="M3279" i="16"/>
  <c r="M3280" i="16"/>
  <c r="M3281" i="16"/>
  <c r="M3282" i="16"/>
  <c r="M3283" i="16"/>
  <c r="M3284" i="16"/>
  <c r="M3285" i="16"/>
  <c r="M3286" i="16"/>
  <c r="M3287" i="16"/>
  <c r="M3288" i="16"/>
  <c r="M3289" i="16"/>
  <c r="M3290" i="16"/>
  <c r="M3291" i="16"/>
  <c r="M3292" i="16"/>
  <c r="M3293" i="16"/>
  <c r="M3294" i="16"/>
  <c r="M3295" i="16"/>
  <c r="M3296" i="16"/>
  <c r="M3297" i="16"/>
  <c r="M3298" i="16"/>
  <c r="M3299" i="16"/>
  <c r="M3300" i="16"/>
  <c r="M3301" i="16"/>
  <c r="M3302" i="16"/>
  <c r="M3303" i="16"/>
  <c r="M3304" i="16"/>
  <c r="M3305" i="16"/>
  <c r="M3306" i="16"/>
  <c r="M3307" i="16"/>
  <c r="M3308" i="16"/>
  <c r="M3309" i="16"/>
  <c r="M3310" i="16"/>
  <c r="M3311" i="16"/>
  <c r="M3312" i="16"/>
  <c r="M3313" i="16"/>
  <c r="M3314" i="16"/>
  <c r="M3315" i="16"/>
  <c r="M3316" i="16"/>
  <c r="M3317" i="16"/>
  <c r="M3318" i="16"/>
  <c r="M3319" i="16"/>
  <c r="M3320" i="16"/>
  <c r="M3321" i="16"/>
  <c r="M3322" i="16"/>
  <c r="M3323" i="16"/>
  <c r="M3324" i="16"/>
  <c r="M3325" i="16"/>
  <c r="M3326" i="16"/>
  <c r="M3327" i="16"/>
  <c r="M3328" i="16"/>
  <c r="M3329" i="16"/>
  <c r="M3330" i="16"/>
  <c r="M3331" i="16"/>
  <c r="M3332" i="16"/>
  <c r="M3333" i="16"/>
  <c r="M3334" i="16"/>
  <c r="M3335" i="16"/>
  <c r="M3336" i="16"/>
  <c r="M3337" i="16"/>
  <c r="M3338" i="16"/>
  <c r="M3339" i="16"/>
  <c r="M3340" i="16"/>
  <c r="M3341" i="16"/>
  <c r="M3342" i="16"/>
  <c r="M3343" i="16"/>
  <c r="M3344" i="16"/>
  <c r="M3345" i="16"/>
  <c r="M3346" i="16"/>
  <c r="M3347" i="16"/>
  <c r="M3348" i="16"/>
  <c r="M3349" i="16"/>
  <c r="M3350" i="16"/>
  <c r="M3351" i="16"/>
  <c r="M3352" i="16"/>
  <c r="M3353" i="16"/>
  <c r="M3354" i="16"/>
  <c r="M3355" i="16"/>
  <c r="M3356" i="16"/>
  <c r="M3357" i="16"/>
  <c r="M3358" i="16"/>
  <c r="M3359" i="16"/>
  <c r="M3360" i="16"/>
  <c r="M3361" i="16"/>
  <c r="M3362" i="16"/>
  <c r="M3363" i="16"/>
  <c r="M3364" i="16"/>
  <c r="M3365" i="16"/>
  <c r="M3366" i="16"/>
  <c r="M3367" i="16"/>
  <c r="M3368" i="16"/>
  <c r="M3369" i="16"/>
  <c r="M3370" i="16"/>
  <c r="M3371" i="16"/>
  <c r="M3372" i="16"/>
  <c r="M3373" i="16"/>
  <c r="M3374" i="16"/>
  <c r="M3375" i="16"/>
  <c r="M3376" i="16"/>
  <c r="M3377" i="16"/>
  <c r="M3378" i="16"/>
  <c r="M3379" i="16"/>
  <c r="M3380" i="16"/>
  <c r="M3381" i="16"/>
  <c r="M3382" i="16"/>
  <c r="M3383" i="16"/>
  <c r="M3384" i="16"/>
  <c r="M3385" i="16"/>
  <c r="M3386" i="16"/>
  <c r="M3387" i="16"/>
  <c r="M3388" i="16"/>
  <c r="M3389" i="16"/>
  <c r="M3390" i="16"/>
  <c r="M3391" i="16"/>
  <c r="M3392" i="16"/>
  <c r="M3393" i="16"/>
  <c r="M3394" i="16"/>
  <c r="M3395" i="16"/>
  <c r="M3396" i="16"/>
  <c r="M3397" i="16"/>
  <c r="M3398" i="16"/>
  <c r="M3399" i="16"/>
  <c r="M3400" i="16"/>
  <c r="M3401" i="16"/>
  <c r="M3402" i="16"/>
  <c r="M3403" i="16"/>
  <c r="M3404" i="16"/>
  <c r="M3405" i="16"/>
  <c r="M3406" i="16"/>
  <c r="M3407" i="16"/>
  <c r="M3408" i="16"/>
  <c r="M3409" i="16"/>
  <c r="M3410" i="16"/>
  <c r="M3411" i="16"/>
  <c r="M3412" i="16"/>
  <c r="M3413" i="16"/>
  <c r="M3414" i="16"/>
  <c r="M3415" i="16"/>
  <c r="M3416" i="16"/>
  <c r="M3417" i="16"/>
  <c r="M3418" i="16"/>
  <c r="M3419" i="16"/>
  <c r="M3420" i="16"/>
  <c r="M3421" i="16"/>
  <c r="M3422" i="16"/>
  <c r="M3423" i="16"/>
  <c r="M3424" i="16"/>
  <c r="M3425" i="16"/>
  <c r="M3426" i="16"/>
  <c r="M3427" i="16"/>
  <c r="M3428" i="16"/>
  <c r="M3429" i="16"/>
  <c r="M3430" i="16"/>
  <c r="M3431" i="16"/>
  <c r="M3432" i="16"/>
  <c r="M3433" i="16"/>
  <c r="M3434" i="16"/>
  <c r="M3435" i="16"/>
  <c r="M3436" i="16"/>
  <c r="M3437" i="16"/>
  <c r="M3438" i="16"/>
  <c r="M3439" i="16"/>
  <c r="M3440" i="16"/>
  <c r="M3441" i="16"/>
  <c r="M3442" i="16"/>
  <c r="M3443" i="16"/>
  <c r="M3444" i="16"/>
  <c r="M3445" i="16"/>
  <c r="M3446" i="16"/>
  <c r="M3447" i="16"/>
  <c r="M3448" i="16"/>
  <c r="M3449" i="16"/>
  <c r="M3450" i="16"/>
  <c r="M3451" i="16"/>
  <c r="M3452" i="16"/>
  <c r="M3453" i="16"/>
  <c r="M3454" i="16"/>
  <c r="M3455" i="16"/>
  <c r="M3456" i="16"/>
  <c r="M3457" i="16"/>
  <c r="M3458" i="16"/>
  <c r="M3459" i="16"/>
  <c r="M3460" i="16"/>
  <c r="M3461" i="16"/>
  <c r="M3462" i="16"/>
  <c r="M3463" i="16"/>
  <c r="M3464" i="16"/>
  <c r="M3465" i="16"/>
  <c r="M3466" i="16"/>
  <c r="M3467" i="16"/>
  <c r="M3468" i="16"/>
  <c r="M3469" i="16"/>
  <c r="M3470" i="16"/>
  <c r="M3471" i="16"/>
  <c r="M3472" i="16"/>
  <c r="M3473" i="16"/>
  <c r="M3474" i="16"/>
  <c r="M3475" i="16"/>
  <c r="M3476" i="16"/>
  <c r="M3477" i="16"/>
  <c r="M3478" i="16"/>
  <c r="M3479" i="16"/>
  <c r="M3480" i="16"/>
  <c r="M3481" i="16"/>
  <c r="M3482" i="16"/>
  <c r="M3483" i="16"/>
  <c r="M3484" i="16"/>
  <c r="M3485" i="16"/>
  <c r="M3486" i="16"/>
  <c r="M3487" i="16"/>
  <c r="M3488" i="16"/>
  <c r="M3489" i="16"/>
  <c r="M3490" i="16"/>
  <c r="M3491" i="16"/>
  <c r="M3492" i="16"/>
  <c r="M3493" i="16"/>
  <c r="M3494" i="16"/>
  <c r="M3495" i="16"/>
  <c r="M3496" i="16"/>
  <c r="M3497" i="16"/>
  <c r="M3498" i="16"/>
  <c r="M3499" i="16"/>
  <c r="M3500" i="16"/>
  <c r="M3501" i="16"/>
  <c r="M3502" i="16"/>
  <c r="M3503" i="16"/>
  <c r="M3504" i="16"/>
  <c r="M3505" i="16"/>
  <c r="M3506" i="16"/>
  <c r="M3507" i="16"/>
  <c r="M3508" i="16"/>
  <c r="M3509" i="16"/>
  <c r="M3510" i="16"/>
  <c r="M3511" i="16"/>
  <c r="M3512" i="16"/>
  <c r="M3513" i="16"/>
  <c r="M3514" i="16"/>
  <c r="M3515" i="16"/>
  <c r="M3516" i="16"/>
  <c r="M3517" i="16"/>
  <c r="M3518" i="16"/>
  <c r="M3519" i="16"/>
  <c r="M3520" i="16"/>
  <c r="M3521" i="16"/>
  <c r="M3522" i="16"/>
  <c r="M3523" i="16"/>
  <c r="M3524" i="16"/>
  <c r="M3525" i="16"/>
  <c r="M3526" i="16"/>
  <c r="M3527" i="16"/>
  <c r="M3528" i="16"/>
  <c r="M3529" i="16"/>
  <c r="M3530" i="16"/>
  <c r="M3531" i="16"/>
  <c r="M3532" i="16"/>
  <c r="M3533" i="16"/>
  <c r="M3534" i="16"/>
  <c r="M3535" i="16"/>
  <c r="M3536" i="16"/>
  <c r="M3537" i="16"/>
  <c r="M3538" i="16"/>
  <c r="M3539" i="16"/>
  <c r="M3540" i="16"/>
  <c r="M3541" i="16"/>
  <c r="M3542" i="16"/>
  <c r="M3543" i="16"/>
  <c r="M3544" i="16"/>
  <c r="M3545" i="16"/>
  <c r="M3546" i="16"/>
  <c r="M3547" i="16"/>
  <c r="M3548" i="16"/>
  <c r="M3549" i="16"/>
  <c r="M3550" i="16"/>
  <c r="M3551" i="16"/>
  <c r="M3552" i="16"/>
  <c r="M3553" i="16"/>
  <c r="M3554" i="16"/>
  <c r="M3555" i="16"/>
  <c r="M3556" i="16"/>
  <c r="M3557" i="16"/>
  <c r="M3558" i="16"/>
  <c r="M3559" i="16"/>
  <c r="M3560" i="16"/>
  <c r="M3561" i="16"/>
  <c r="M3562" i="16"/>
  <c r="M3563" i="16"/>
  <c r="M3564" i="16"/>
  <c r="M3565" i="16"/>
  <c r="M3566" i="16"/>
  <c r="M3567" i="16"/>
  <c r="M3568" i="16"/>
  <c r="M3569" i="16"/>
  <c r="M3570" i="16"/>
  <c r="M3571" i="16"/>
  <c r="M3572" i="16"/>
  <c r="M3573" i="16"/>
  <c r="M3574" i="16"/>
  <c r="M3575" i="16"/>
  <c r="M3576" i="16"/>
  <c r="M3577" i="16"/>
  <c r="M3578" i="16"/>
  <c r="M3579" i="16"/>
  <c r="M3580" i="16"/>
  <c r="M3581" i="16"/>
  <c r="M3582" i="16"/>
  <c r="M3583" i="16"/>
  <c r="M3584" i="16"/>
  <c r="M3585" i="16"/>
  <c r="M3586" i="16"/>
  <c r="M3587" i="16"/>
  <c r="M3588" i="16"/>
  <c r="M3589" i="16"/>
  <c r="M3590" i="16"/>
  <c r="M3591" i="16"/>
  <c r="M3592" i="16"/>
  <c r="M3593" i="16"/>
  <c r="M3594" i="16"/>
  <c r="M3595" i="16"/>
  <c r="M3596" i="16"/>
  <c r="M3597" i="16"/>
  <c r="M3598" i="16"/>
  <c r="M3599" i="16"/>
  <c r="M3600" i="16"/>
  <c r="M3601" i="16"/>
  <c r="M3602" i="16"/>
  <c r="M3603" i="16"/>
  <c r="M3604" i="16"/>
  <c r="M3605" i="16"/>
  <c r="M3606" i="16"/>
  <c r="M3607" i="16"/>
  <c r="M3608" i="16"/>
  <c r="M3609" i="16"/>
  <c r="M3610" i="16"/>
  <c r="M3611" i="16"/>
  <c r="M3612" i="16"/>
  <c r="M3613" i="16"/>
  <c r="M3614" i="16"/>
  <c r="M3615" i="16"/>
  <c r="M3616" i="16"/>
  <c r="M3617" i="16"/>
  <c r="M3618" i="16"/>
  <c r="M3619" i="16"/>
  <c r="M3620" i="16"/>
  <c r="M3621" i="16"/>
  <c r="M3622" i="16"/>
  <c r="M3623" i="16"/>
  <c r="M3624" i="16"/>
  <c r="M3625" i="16"/>
  <c r="M3626" i="16"/>
  <c r="M3627" i="16"/>
  <c r="M3628" i="16"/>
  <c r="M3629" i="16"/>
  <c r="M3630" i="16"/>
  <c r="M3631" i="16"/>
  <c r="M3632" i="16"/>
  <c r="M3633" i="16"/>
  <c r="M3634" i="16"/>
  <c r="M3635" i="16"/>
  <c r="M3636" i="16"/>
  <c r="M3637" i="16"/>
  <c r="M3638" i="16"/>
  <c r="M3639" i="16"/>
  <c r="M3640" i="16"/>
  <c r="M3641" i="16"/>
  <c r="M3642" i="16"/>
  <c r="M3643" i="16"/>
  <c r="M3644" i="16"/>
  <c r="M3645" i="16"/>
  <c r="M3646" i="16"/>
  <c r="M3647" i="16"/>
  <c r="M3648" i="16"/>
  <c r="M3649" i="16"/>
  <c r="M3650" i="16"/>
  <c r="M3651" i="16"/>
  <c r="M3652" i="16"/>
  <c r="M3653" i="16"/>
  <c r="M3654" i="16"/>
  <c r="M3655" i="16"/>
  <c r="M3656" i="16"/>
  <c r="M3657" i="16"/>
  <c r="M3658" i="16"/>
  <c r="M3659" i="16"/>
  <c r="M3660" i="16"/>
  <c r="M3661" i="16"/>
  <c r="M3662" i="16"/>
  <c r="M3663" i="16"/>
  <c r="M3664" i="16"/>
  <c r="M3665" i="16"/>
  <c r="M3666" i="16"/>
  <c r="M3667" i="16"/>
  <c r="M3668" i="16"/>
  <c r="M3669" i="16"/>
  <c r="M3670" i="16"/>
  <c r="M3671" i="16"/>
  <c r="M3672" i="16"/>
  <c r="M3673" i="16"/>
  <c r="M3674" i="16"/>
  <c r="M3675" i="16"/>
  <c r="M3676" i="16"/>
  <c r="M3677" i="16"/>
  <c r="M3678" i="16"/>
  <c r="M3679" i="16"/>
  <c r="M3680" i="16"/>
  <c r="M3681" i="16"/>
  <c r="M3682" i="16"/>
  <c r="M3683" i="16"/>
  <c r="M3684" i="16"/>
  <c r="M3685" i="16"/>
  <c r="M3686" i="16"/>
  <c r="M3687" i="16"/>
  <c r="M3688" i="16"/>
  <c r="M3689" i="16"/>
  <c r="M3690" i="16"/>
  <c r="M3691" i="16"/>
  <c r="M3692" i="16"/>
  <c r="M3693" i="16"/>
  <c r="M3694" i="16"/>
  <c r="M3695" i="16"/>
  <c r="M3696" i="16"/>
  <c r="M3697" i="16"/>
  <c r="M3698" i="16"/>
  <c r="M3699" i="16"/>
  <c r="M3700" i="16"/>
  <c r="M3701" i="16"/>
  <c r="M3702" i="16"/>
  <c r="M3703" i="16"/>
  <c r="M3704" i="16"/>
  <c r="M3705" i="16"/>
  <c r="M3706" i="16"/>
  <c r="M3707" i="16"/>
  <c r="M3708" i="16"/>
  <c r="M3709" i="16"/>
  <c r="M3710" i="16"/>
  <c r="M3711" i="16"/>
  <c r="M3712" i="16"/>
  <c r="M3713" i="16"/>
  <c r="M3714" i="16"/>
  <c r="M3715" i="16"/>
  <c r="M3716" i="16"/>
  <c r="M3717" i="16"/>
  <c r="M3718" i="16"/>
  <c r="M3719" i="16"/>
  <c r="M3720" i="16"/>
  <c r="M3721" i="16"/>
  <c r="M3722" i="16"/>
  <c r="M3723" i="16"/>
  <c r="M3724" i="16"/>
  <c r="M3725" i="16"/>
  <c r="M3726" i="16"/>
  <c r="M3727" i="16"/>
  <c r="M3728" i="16"/>
  <c r="M3729" i="16"/>
  <c r="M3730" i="16"/>
  <c r="M3731" i="16"/>
  <c r="M3732" i="16"/>
  <c r="M3733" i="16"/>
  <c r="M3734" i="16"/>
  <c r="M3735" i="16"/>
  <c r="M3736" i="16"/>
  <c r="M3737" i="16"/>
  <c r="M3738" i="16"/>
  <c r="M3739" i="16"/>
  <c r="M3740" i="16"/>
  <c r="M3741" i="16"/>
  <c r="M3742" i="16"/>
  <c r="M3743" i="16"/>
  <c r="M3744" i="16"/>
  <c r="M3745" i="16"/>
  <c r="M3746" i="16"/>
  <c r="M3747" i="16"/>
  <c r="M3748" i="16"/>
  <c r="M3749" i="16"/>
  <c r="M3750" i="16"/>
  <c r="M3751" i="16"/>
  <c r="M3752" i="16"/>
  <c r="M3753" i="16"/>
  <c r="M3754" i="16"/>
  <c r="M3755" i="16"/>
  <c r="M3756" i="16"/>
  <c r="M3757" i="16"/>
  <c r="M3758" i="16"/>
  <c r="M3759" i="16"/>
  <c r="M3760" i="16"/>
  <c r="M3761" i="16"/>
  <c r="M3762" i="16"/>
  <c r="M3763" i="16"/>
  <c r="M3764" i="16"/>
  <c r="M3765" i="16"/>
  <c r="M3766" i="16"/>
  <c r="M3767" i="16"/>
  <c r="M3768" i="16"/>
  <c r="M3769" i="16"/>
  <c r="M3770" i="16"/>
  <c r="M3771" i="16"/>
  <c r="M3772" i="16"/>
  <c r="M3773" i="16"/>
  <c r="M3774" i="16"/>
  <c r="M3775" i="16"/>
  <c r="M3776" i="16"/>
  <c r="M3777" i="16"/>
  <c r="M3778" i="16"/>
  <c r="M3779" i="16"/>
  <c r="M3780" i="16"/>
  <c r="M3781" i="16"/>
  <c r="M3782" i="16"/>
  <c r="M3783" i="16"/>
  <c r="M3784" i="16"/>
  <c r="M3785" i="16"/>
  <c r="M3786" i="16"/>
  <c r="M3787" i="16"/>
  <c r="M3788" i="16"/>
  <c r="M3789" i="16"/>
  <c r="M3790" i="16"/>
  <c r="M3791" i="16"/>
  <c r="M3792" i="16"/>
  <c r="M3793" i="16"/>
  <c r="M3794" i="16"/>
  <c r="M3795" i="16"/>
  <c r="M3796" i="16"/>
  <c r="M3797" i="16"/>
  <c r="M3798" i="16"/>
  <c r="M3799" i="16"/>
  <c r="M3800" i="16"/>
  <c r="M3801" i="16"/>
  <c r="M3802" i="16"/>
  <c r="M3803" i="16"/>
  <c r="M3804" i="16"/>
  <c r="M3805" i="16"/>
  <c r="M3806" i="16"/>
  <c r="M3807" i="16"/>
  <c r="M3808" i="16"/>
  <c r="M3809" i="16"/>
  <c r="M3810" i="16"/>
  <c r="M3811" i="16"/>
  <c r="M3812" i="16"/>
  <c r="M3813" i="16"/>
  <c r="M3814" i="16"/>
  <c r="M3815" i="16"/>
  <c r="M3816" i="16"/>
  <c r="M3817" i="16"/>
  <c r="M3818" i="16"/>
  <c r="M3819" i="16"/>
  <c r="M3820" i="16"/>
  <c r="M3821" i="16"/>
  <c r="M3822" i="16"/>
  <c r="M3823" i="16"/>
  <c r="M3824" i="16"/>
  <c r="M3825" i="16"/>
  <c r="M3826" i="16"/>
  <c r="M3827" i="16"/>
  <c r="M3828" i="16"/>
  <c r="M3829" i="16"/>
  <c r="M3830" i="16"/>
  <c r="M3831" i="16"/>
  <c r="M3832" i="16"/>
  <c r="M3833" i="16"/>
  <c r="M3834" i="16"/>
  <c r="M3835" i="16"/>
  <c r="M3836" i="16"/>
  <c r="M3837" i="16"/>
  <c r="M3838" i="16"/>
  <c r="M3839" i="16"/>
  <c r="M3840" i="16"/>
  <c r="M3841" i="16"/>
  <c r="M3842" i="16"/>
  <c r="M3843" i="16"/>
  <c r="L46" i="16"/>
  <c r="K46" i="16" s="1"/>
  <c r="L44" i="16"/>
  <c r="K44" i="16" s="1"/>
  <c r="L45" i="16"/>
  <c r="K45" i="16" s="1"/>
  <c r="L47" i="16"/>
  <c r="K47" i="16" s="1"/>
  <c r="L48" i="16"/>
  <c r="L49" i="16"/>
  <c r="K49" i="16" s="1"/>
  <c r="L50" i="16"/>
  <c r="K50" i="16" s="1"/>
  <c r="L51" i="16"/>
  <c r="K51" i="16" s="1"/>
  <c r="H51" i="16" s="1"/>
  <c r="L52" i="16"/>
  <c r="K52" i="16" s="1"/>
  <c r="L53" i="16"/>
  <c r="K53" i="16" s="1"/>
  <c r="L54" i="16"/>
  <c r="K54" i="16" s="1"/>
  <c r="L55" i="16"/>
  <c r="K55" i="16" s="1"/>
  <c r="L56" i="16"/>
  <c r="K56" i="16" s="1"/>
  <c r="L57" i="16"/>
  <c r="K57" i="16" s="1"/>
  <c r="L58" i="16"/>
  <c r="K58" i="16" s="1"/>
  <c r="L59" i="16"/>
  <c r="K59" i="16" s="1"/>
  <c r="H59" i="16" s="1"/>
  <c r="L60" i="16"/>
  <c r="K60" i="16" s="1"/>
  <c r="L61" i="16"/>
  <c r="K61" i="16" s="1"/>
  <c r="L62" i="16"/>
  <c r="K62" i="16" s="1"/>
  <c r="L63" i="16"/>
  <c r="K63" i="16" s="1"/>
  <c r="L64" i="16"/>
  <c r="K64" i="16" s="1"/>
  <c r="L65" i="16"/>
  <c r="K65" i="16" s="1"/>
  <c r="L66" i="16"/>
  <c r="K66" i="16" s="1"/>
  <c r="L67" i="16"/>
  <c r="K67" i="16" s="1"/>
  <c r="H67" i="16" s="1"/>
  <c r="L68" i="16"/>
  <c r="K68" i="16" s="1"/>
  <c r="L69" i="16"/>
  <c r="K69" i="16" s="1"/>
  <c r="L70" i="16"/>
  <c r="K70" i="16" s="1"/>
  <c r="L71" i="16"/>
  <c r="K71" i="16" s="1"/>
  <c r="L72" i="16"/>
  <c r="K72" i="16" s="1"/>
  <c r="L73" i="16"/>
  <c r="K73" i="16" s="1"/>
  <c r="L74" i="16"/>
  <c r="K74" i="16" s="1"/>
  <c r="L75" i="16"/>
  <c r="K75" i="16" s="1"/>
  <c r="H75" i="16" s="1"/>
  <c r="L76" i="16"/>
  <c r="K76" i="16" s="1"/>
  <c r="L77" i="16"/>
  <c r="K77" i="16" s="1"/>
  <c r="L78" i="16"/>
  <c r="K78" i="16" s="1"/>
  <c r="L79" i="16"/>
  <c r="K79" i="16" s="1"/>
  <c r="L80" i="16"/>
  <c r="K80" i="16" s="1"/>
  <c r="L81" i="16"/>
  <c r="K81" i="16" s="1"/>
  <c r="L82" i="16"/>
  <c r="K82" i="16" s="1"/>
  <c r="L83" i="16"/>
  <c r="K83" i="16" s="1"/>
  <c r="H83" i="16" s="1"/>
  <c r="L84" i="16"/>
  <c r="K84" i="16" s="1"/>
  <c r="L85" i="16"/>
  <c r="K85" i="16" s="1"/>
  <c r="L86" i="16"/>
  <c r="K86" i="16" s="1"/>
  <c r="L87" i="16"/>
  <c r="K87" i="16" s="1"/>
  <c r="L88" i="16"/>
  <c r="K88" i="16" s="1"/>
  <c r="L89" i="16"/>
  <c r="K89" i="16" s="1"/>
  <c r="L90" i="16"/>
  <c r="K90" i="16" s="1"/>
  <c r="L91" i="16"/>
  <c r="K91" i="16" s="1"/>
  <c r="H91" i="16" s="1"/>
  <c r="L92" i="16"/>
  <c r="K92" i="16" s="1"/>
  <c r="L93" i="16"/>
  <c r="K93" i="16" s="1"/>
  <c r="L94" i="16"/>
  <c r="K94" i="16" s="1"/>
  <c r="L95" i="16"/>
  <c r="K95" i="16" s="1"/>
  <c r="L96" i="16"/>
  <c r="K96" i="16" s="1"/>
  <c r="L97" i="16"/>
  <c r="K97" i="16" s="1"/>
  <c r="L98" i="16"/>
  <c r="K98" i="16" s="1"/>
  <c r="L99" i="16"/>
  <c r="K99" i="16" s="1"/>
  <c r="H99" i="16" s="1"/>
  <c r="L100" i="16"/>
  <c r="K100" i="16" s="1"/>
  <c r="L101" i="16"/>
  <c r="K101" i="16" s="1"/>
  <c r="L102" i="16"/>
  <c r="K102" i="16" s="1"/>
  <c r="L103" i="16"/>
  <c r="K103" i="16" s="1"/>
  <c r="L104" i="16"/>
  <c r="K104" i="16" s="1"/>
  <c r="L105" i="16"/>
  <c r="K105" i="16" s="1"/>
  <c r="L106" i="16"/>
  <c r="K106" i="16" s="1"/>
  <c r="L107" i="16"/>
  <c r="K107" i="16" s="1"/>
  <c r="H107" i="16" s="1"/>
  <c r="L108" i="16"/>
  <c r="K108" i="16" s="1"/>
  <c r="L109" i="16"/>
  <c r="K109" i="16" s="1"/>
  <c r="L110" i="16"/>
  <c r="K110" i="16" s="1"/>
  <c r="L111" i="16"/>
  <c r="K111" i="16" s="1"/>
  <c r="L112" i="16"/>
  <c r="K112" i="16" s="1"/>
  <c r="L113" i="16"/>
  <c r="K113" i="16" s="1"/>
  <c r="L114" i="16"/>
  <c r="K114" i="16" s="1"/>
  <c r="L115" i="16"/>
  <c r="K115" i="16" s="1"/>
  <c r="H115" i="16" s="1"/>
  <c r="L116" i="16"/>
  <c r="K116" i="16" s="1"/>
  <c r="L117" i="16"/>
  <c r="K117" i="16" s="1"/>
  <c r="L118" i="16"/>
  <c r="K118" i="16" s="1"/>
  <c r="L119" i="16"/>
  <c r="K119" i="16" s="1"/>
  <c r="L120" i="16"/>
  <c r="K120" i="16" s="1"/>
  <c r="L121" i="16"/>
  <c r="K121" i="16" s="1"/>
  <c r="L122" i="16"/>
  <c r="K122" i="16" s="1"/>
  <c r="L123" i="16"/>
  <c r="K123" i="16" s="1"/>
  <c r="H123" i="16" s="1"/>
  <c r="L124" i="16"/>
  <c r="K124" i="16" s="1"/>
  <c r="L125" i="16"/>
  <c r="K125" i="16" s="1"/>
  <c r="L126" i="16"/>
  <c r="K126" i="16" s="1"/>
  <c r="L127" i="16"/>
  <c r="K127" i="16" s="1"/>
  <c r="L128" i="16"/>
  <c r="K128" i="16" s="1"/>
  <c r="L129" i="16"/>
  <c r="K129" i="16" s="1"/>
  <c r="L130" i="16"/>
  <c r="K130" i="16" s="1"/>
  <c r="L131" i="16"/>
  <c r="K131" i="16" s="1"/>
  <c r="H131" i="16" s="1"/>
  <c r="L132" i="16"/>
  <c r="K132" i="16" s="1"/>
  <c r="L133" i="16"/>
  <c r="K133" i="16" s="1"/>
  <c r="L134" i="16"/>
  <c r="K134" i="16" s="1"/>
  <c r="L135" i="16"/>
  <c r="K135" i="16" s="1"/>
  <c r="L136" i="16"/>
  <c r="K136" i="16" s="1"/>
  <c r="L137" i="16"/>
  <c r="K137" i="16" s="1"/>
  <c r="L138" i="16"/>
  <c r="K138" i="16" s="1"/>
  <c r="L139" i="16"/>
  <c r="K139" i="16" s="1"/>
  <c r="H139" i="16" s="1"/>
  <c r="L140" i="16"/>
  <c r="K140" i="16" s="1"/>
  <c r="L141" i="16"/>
  <c r="K141" i="16" s="1"/>
  <c r="L142" i="16"/>
  <c r="K142" i="16" s="1"/>
  <c r="L143" i="16"/>
  <c r="K143" i="16" s="1"/>
  <c r="L144" i="16"/>
  <c r="K144" i="16" s="1"/>
  <c r="L145" i="16"/>
  <c r="K145" i="16" s="1"/>
  <c r="L146" i="16"/>
  <c r="K146" i="16" s="1"/>
  <c r="L147" i="16"/>
  <c r="K147" i="16" s="1"/>
  <c r="H147" i="16" s="1"/>
  <c r="L148" i="16"/>
  <c r="K148" i="16" s="1"/>
  <c r="L149" i="16"/>
  <c r="K149" i="16" s="1"/>
  <c r="L150" i="16"/>
  <c r="K150" i="16" s="1"/>
  <c r="L151" i="16"/>
  <c r="K151" i="16" s="1"/>
  <c r="L152" i="16"/>
  <c r="K152" i="16" s="1"/>
  <c r="L153" i="16"/>
  <c r="K153" i="16" s="1"/>
  <c r="L154" i="16"/>
  <c r="K154" i="16" s="1"/>
  <c r="L155" i="16"/>
  <c r="K155" i="16" s="1"/>
  <c r="H155" i="16" s="1"/>
  <c r="L156" i="16"/>
  <c r="K156" i="16" s="1"/>
  <c r="L157" i="16"/>
  <c r="K157" i="16" s="1"/>
  <c r="L158" i="16"/>
  <c r="K158" i="16" s="1"/>
  <c r="L159" i="16"/>
  <c r="K159" i="16" s="1"/>
  <c r="L160" i="16"/>
  <c r="K160" i="16" s="1"/>
  <c r="L161" i="16"/>
  <c r="K161" i="16" s="1"/>
  <c r="L162" i="16"/>
  <c r="K162" i="16" s="1"/>
  <c r="L163" i="16"/>
  <c r="K163" i="16" s="1"/>
  <c r="H163" i="16" s="1"/>
  <c r="L164" i="16"/>
  <c r="K164" i="16" s="1"/>
  <c r="L165" i="16"/>
  <c r="K165" i="16" s="1"/>
  <c r="L166" i="16"/>
  <c r="K166" i="16" s="1"/>
  <c r="L167" i="16"/>
  <c r="K167" i="16" s="1"/>
  <c r="L168" i="16"/>
  <c r="K168" i="16" s="1"/>
  <c r="L169" i="16"/>
  <c r="K169" i="16" s="1"/>
  <c r="L170" i="16"/>
  <c r="K170" i="16" s="1"/>
  <c r="L171" i="16"/>
  <c r="K171" i="16" s="1"/>
  <c r="L172" i="16"/>
  <c r="K172" i="16" s="1"/>
  <c r="L173" i="16"/>
  <c r="K173" i="16" s="1"/>
  <c r="L174" i="16"/>
  <c r="K174" i="16" s="1"/>
  <c r="L175" i="16"/>
  <c r="K175" i="16" s="1"/>
  <c r="L176" i="16"/>
  <c r="K176" i="16" s="1"/>
  <c r="L177" i="16"/>
  <c r="K177" i="16" s="1"/>
  <c r="L178" i="16"/>
  <c r="K178" i="16" s="1"/>
  <c r="L179" i="16"/>
  <c r="K179" i="16" s="1"/>
  <c r="H179" i="16" s="1"/>
  <c r="L180" i="16"/>
  <c r="K180" i="16" s="1"/>
  <c r="L181" i="16"/>
  <c r="K181" i="16" s="1"/>
  <c r="L182" i="16"/>
  <c r="K182" i="16" s="1"/>
  <c r="L183" i="16"/>
  <c r="K183" i="16" s="1"/>
  <c r="L184" i="16"/>
  <c r="K184" i="16" s="1"/>
  <c r="L185" i="16"/>
  <c r="K185" i="16" s="1"/>
  <c r="L186" i="16"/>
  <c r="K186" i="16" s="1"/>
  <c r="L187" i="16"/>
  <c r="K187" i="16" s="1"/>
  <c r="H187" i="16" s="1"/>
  <c r="L188" i="16"/>
  <c r="K188" i="16" s="1"/>
  <c r="L189" i="16"/>
  <c r="K189" i="16" s="1"/>
  <c r="L190" i="16"/>
  <c r="K190" i="16" s="1"/>
  <c r="L191" i="16"/>
  <c r="K191" i="16" s="1"/>
  <c r="L192" i="16"/>
  <c r="K192" i="16" s="1"/>
  <c r="L193" i="16"/>
  <c r="K193" i="16" s="1"/>
  <c r="L194" i="16"/>
  <c r="K194" i="16" s="1"/>
  <c r="L195" i="16"/>
  <c r="K195" i="16" s="1"/>
  <c r="H195" i="16" s="1"/>
  <c r="L196" i="16"/>
  <c r="K196" i="16" s="1"/>
  <c r="L197" i="16"/>
  <c r="K197" i="16" s="1"/>
  <c r="L198" i="16"/>
  <c r="K198" i="16" s="1"/>
  <c r="L199" i="16"/>
  <c r="K199" i="16" s="1"/>
  <c r="L200" i="16"/>
  <c r="K200" i="16" s="1"/>
  <c r="L201" i="16"/>
  <c r="K201" i="16" s="1"/>
  <c r="L202" i="16"/>
  <c r="K202" i="16" s="1"/>
  <c r="L203" i="16"/>
  <c r="K203" i="16" s="1"/>
  <c r="H203" i="16" s="1"/>
  <c r="L204" i="16"/>
  <c r="K204" i="16" s="1"/>
  <c r="L205" i="16"/>
  <c r="K205" i="16" s="1"/>
  <c r="L206" i="16"/>
  <c r="K206" i="16" s="1"/>
  <c r="L207" i="16"/>
  <c r="K207" i="16" s="1"/>
  <c r="L208" i="16"/>
  <c r="K208" i="16" s="1"/>
  <c r="L209" i="16"/>
  <c r="K209" i="16" s="1"/>
  <c r="L210" i="16"/>
  <c r="K210" i="16" s="1"/>
  <c r="L211" i="16"/>
  <c r="K211" i="16" s="1"/>
  <c r="H211" i="16" s="1"/>
  <c r="L212" i="16"/>
  <c r="K212" i="16" s="1"/>
  <c r="L213" i="16"/>
  <c r="K213" i="16" s="1"/>
  <c r="L214" i="16"/>
  <c r="K214" i="16" s="1"/>
  <c r="L215" i="16"/>
  <c r="K215" i="16" s="1"/>
  <c r="L216" i="16"/>
  <c r="K216" i="16" s="1"/>
  <c r="L217" i="16"/>
  <c r="K217" i="16" s="1"/>
  <c r="L218" i="16"/>
  <c r="K218" i="16" s="1"/>
  <c r="L219" i="16"/>
  <c r="K219" i="16" s="1"/>
  <c r="H219" i="16" s="1"/>
  <c r="L220" i="16"/>
  <c r="K220" i="16" s="1"/>
  <c r="L221" i="16"/>
  <c r="K221" i="16" s="1"/>
  <c r="L222" i="16"/>
  <c r="K222" i="16" s="1"/>
  <c r="L223" i="16"/>
  <c r="K223" i="16" s="1"/>
  <c r="L224" i="16"/>
  <c r="K224" i="16" s="1"/>
  <c r="L225" i="16"/>
  <c r="K225" i="16" s="1"/>
  <c r="L226" i="16"/>
  <c r="K226" i="16" s="1"/>
  <c r="L227" i="16"/>
  <c r="K227" i="16" s="1"/>
  <c r="H227" i="16" s="1"/>
  <c r="L228" i="16"/>
  <c r="K228" i="16" s="1"/>
  <c r="L229" i="16"/>
  <c r="K229" i="16" s="1"/>
  <c r="L230" i="16"/>
  <c r="K230" i="16" s="1"/>
  <c r="L231" i="16"/>
  <c r="K231" i="16" s="1"/>
  <c r="L232" i="16"/>
  <c r="K232" i="16" s="1"/>
  <c r="L233" i="16"/>
  <c r="K233" i="16" s="1"/>
  <c r="L234" i="16"/>
  <c r="K234" i="16" s="1"/>
  <c r="L235" i="16"/>
  <c r="K235" i="16" s="1"/>
  <c r="H235" i="16" s="1"/>
  <c r="L236" i="16"/>
  <c r="K236" i="16" s="1"/>
  <c r="L237" i="16"/>
  <c r="K237" i="16" s="1"/>
  <c r="L238" i="16"/>
  <c r="K238" i="16" s="1"/>
  <c r="L239" i="16"/>
  <c r="K239" i="16" s="1"/>
  <c r="L240" i="16"/>
  <c r="K240" i="16" s="1"/>
  <c r="L241" i="16"/>
  <c r="K241" i="16" s="1"/>
  <c r="L242" i="16"/>
  <c r="K242" i="16" s="1"/>
  <c r="L243" i="16"/>
  <c r="K243" i="16" s="1"/>
  <c r="H243" i="16" s="1"/>
  <c r="L244" i="16"/>
  <c r="K244" i="16" s="1"/>
  <c r="L245" i="16"/>
  <c r="K245" i="16" s="1"/>
  <c r="L246" i="16"/>
  <c r="K246" i="16" s="1"/>
  <c r="L247" i="16"/>
  <c r="K247" i="16" s="1"/>
  <c r="L248" i="16"/>
  <c r="K248" i="16" s="1"/>
  <c r="L249" i="16"/>
  <c r="K249" i="16" s="1"/>
  <c r="L250" i="16"/>
  <c r="K250" i="16" s="1"/>
  <c r="L251" i="16"/>
  <c r="K251" i="16" s="1"/>
  <c r="H251" i="16" s="1"/>
  <c r="L252" i="16"/>
  <c r="K252" i="16" s="1"/>
  <c r="L253" i="16"/>
  <c r="K253" i="16" s="1"/>
  <c r="L254" i="16"/>
  <c r="K254" i="16" s="1"/>
  <c r="L255" i="16"/>
  <c r="K255" i="16" s="1"/>
  <c r="L256" i="16"/>
  <c r="K256" i="16" s="1"/>
  <c r="L257" i="16"/>
  <c r="K257" i="16" s="1"/>
  <c r="L258" i="16"/>
  <c r="K258" i="16" s="1"/>
  <c r="L259" i="16"/>
  <c r="K259" i="16" s="1"/>
  <c r="H259" i="16" s="1"/>
  <c r="L260" i="16"/>
  <c r="K260" i="16" s="1"/>
  <c r="L261" i="16"/>
  <c r="K261" i="16" s="1"/>
  <c r="L262" i="16"/>
  <c r="K262" i="16" s="1"/>
  <c r="L263" i="16"/>
  <c r="K263" i="16" s="1"/>
  <c r="L264" i="16"/>
  <c r="K264" i="16" s="1"/>
  <c r="L265" i="16"/>
  <c r="K265" i="16" s="1"/>
  <c r="L266" i="16"/>
  <c r="K266" i="16" s="1"/>
  <c r="L267" i="16"/>
  <c r="K267" i="16" s="1"/>
  <c r="H267" i="16" s="1"/>
  <c r="L268" i="16"/>
  <c r="K268" i="16" s="1"/>
  <c r="L269" i="16"/>
  <c r="K269" i="16" s="1"/>
  <c r="L270" i="16"/>
  <c r="K270" i="16" s="1"/>
  <c r="L271" i="16"/>
  <c r="K271" i="16" s="1"/>
  <c r="L272" i="16"/>
  <c r="K272" i="16" s="1"/>
  <c r="L273" i="16"/>
  <c r="K273" i="16" s="1"/>
  <c r="L274" i="16"/>
  <c r="K274" i="16" s="1"/>
  <c r="L275" i="16"/>
  <c r="K275" i="16" s="1"/>
  <c r="H275" i="16" s="1"/>
  <c r="L276" i="16"/>
  <c r="K276" i="16" s="1"/>
  <c r="L277" i="16"/>
  <c r="K277" i="16" s="1"/>
  <c r="L278" i="16"/>
  <c r="K278" i="16" s="1"/>
  <c r="L279" i="16"/>
  <c r="K279" i="16" s="1"/>
  <c r="L280" i="16"/>
  <c r="K280" i="16" s="1"/>
  <c r="L281" i="16"/>
  <c r="K281" i="16" s="1"/>
  <c r="L282" i="16"/>
  <c r="K282" i="16" s="1"/>
  <c r="L283" i="16"/>
  <c r="K283" i="16" s="1"/>
  <c r="H283" i="16" s="1"/>
  <c r="L284" i="16"/>
  <c r="K284" i="16" s="1"/>
  <c r="L285" i="16"/>
  <c r="K285" i="16" s="1"/>
  <c r="L286" i="16"/>
  <c r="K286" i="16" s="1"/>
  <c r="L287" i="16"/>
  <c r="K287" i="16" s="1"/>
  <c r="L288" i="16"/>
  <c r="K288" i="16" s="1"/>
  <c r="L289" i="16"/>
  <c r="K289" i="16" s="1"/>
  <c r="L290" i="16"/>
  <c r="K290" i="16" s="1"/>
  <c r="L291" i="16"/>
  <c r="K291" i="16" s="1"/>
  <c r="H291" i="16" s="1"/>
  <c r="L292" i="16"/>
  <c r="K292" i="16" s="1"/>
  <c r="L293" i="16"/>
  <c r="K293" i="16" s="1"/>
  <c r="L294" i="16"/>
  <c r="K294" i="16" s="1"/>
  <c r="L295" i="16"/>
  <c r="K295" i="16" s="1"/>
  <c r="L296" i="16"/>
  <c r="K296" i="16" s="1"/>
  <c r="L297" i="16"/>
  <c r="K297" i="16" s="1"/>
  <c r="L298" i="16"/>
  <c r="K298" i="16" s="1"/>
  <c r="L299" i="16"/>
  <c r="K299" i="16" s="1"/>
  <c r="H299" i="16" s="1"/>
  <c r="L300" i="16"/>
  <c r="K300" i="16" s="1"/>
  <c r="L301" i="16"/>
  <c r="K301" i="16" s="1"/>
  <c r="L302" i="16"/>
  <c r="K302" i="16" s="1"/>
  <c r="L303" i="16"/>
  <c r="K303" i="16" s="1"/>
  <c r="L304" i="16"/>
  <c r="K304" i="16" s="1"/>
  <c r="L305" i="16"/>
  <c r="K305" i="16" s="1"/>
  <c r="L306" i="16"/>
  <c r="K306" i="16" s="1"/>
  <c r="L307" i="16"/>
  <c r="K307" i="16" s="1"/>
  <c r="H307" i="16" s="1"/>
  <c r="L308" i="16"/>
  <c r="K308" i="16" s="1"/>
  <c r="L309" i="16"/>
  <c r="K309" i="16" s="1"/>
  <c r="L310" i="16"/>
  <c r="K310" i="16" s="1"/>
  <c r="L311" i="16"/>
  <c r="K311" i="16" s="1"/>
  <c r="L312" i="16"/>
  <c r="K312" i="16" s="1"/>
  <c r="L313" i="16"/>
  <c r="K313" i="16" s="1"/>
  <c r="L314" i="16"/>
  <c r="K314" i="16" s="1"/>
  <c r="L315" i="16"/>
  <c r="K315" i="16" s="1"/>
  <c r="H315" i="16" s="1"/>
  <c r="L316" i="16"/>
  <c r="K316" i="16" s="1"/>
  <c r="L317" i="16"/>
  <c r="K317" i="16" s="1"/>
  <c r="L318" i="16"/>
  <c r="K318" i="16" s="1"/>
  <c r="L319" i="16"/>
  <c r="K319" i="16" s="1"/>
  <c r="L320" i="16"/>
  <c r="K320" i="16" s="1"/>
  <c r="L321" i="16"/>
  <c r="K321" i="16" s="1"/>
  <c r="L322" i="16"/>
  <c r="K322" i="16" s="1"/>
  <c r="L323" i="16"/>
  <c r="K323" i="16" s="1"/>
  <c r="H323" i="16" s="1"/>
  <c r="L324" i="16"/>
  <c r="K324" i="16" s="1"/>
  <c r="L325" i="16"/>
  <c r="K325" i="16" s="1"/>
  <c r="L326" i="16"/>
  <c r="K326" i="16" s="1"/>
  <c r="L327" i="16"/>
  <c r="K327" i="16" s="1"/>
  <c r="L328" i="16"/>
  <c r="K328" i="16" s="1"/>
  <c r="L329" i="16"/>
  <c r="K329" i="16" s="1"/>
  <c r="L330" i="16"/>
  <c r="K330" i="16" s="1"/>
  <c r="L331" i="16"/>
  <c r="K331" i="16" s="1"/>
  <c r="H331" i="16" s="1"/>
  <c r="L332" i="16"/>
  <c r="K332" i="16" s="1"/>
  <c r="L333" i="16"/>
  <c r="K333" i="16" s="1"/>
  <c r="L334" i="16"/>
  <c r="K334" i="16" s="1"/>
  <c r="L335" i="16"/>
  <c r="K335" i="16" s="1"/>
  <c r="L336" i="16"/>
  <c r="K336" i="16" s="1"/>
  <c r="L337" i="16"/>
  <c r="K337" i="16" s="1"/>
  <c r="L338" i="16"/>
  <c r="K338" i="16" s="1"/>
  <c r="L339" i="16"/>
  <c r="K339" i="16" s="1"/>
  <c r="H339" i="16" s="1"/>
  <c r="L340" i="16"/>
  <c r="K340" i="16" s="1"/>
  <c r="L341" i="16"/>
  <c r="K341" i="16" s="1"/>
  <c r="L342" i="16"/>
  <c r="K342" i="16" s="1"/>
  <c r="L343" i="16"/>
  <c r="K343" i="16" s="1"/>
  <c r="L344" i="16"/>
  <c r="K344" i="16" s="1"/>
  <c r="L345" i="16"/>
  <c r="K345" i="16" s="1"/>
  <c r="L346" i="16"/>
  <c r="K346" i="16" s="1"/>
  <c r="L347" i="16"/>
  <c r="K347" i="16" s="1"/>
  <c r="H347" i="16" s="1"/>
  <c r="L348" i="16"/>
  <c r="K348" i="16" s="1"/>
  <c r="L349" i="16"/>
  <c r="K349" i="16" s="1"/>
  <c r="L350" i="16"/>
  <c r="K350" i="16" s="1"/>
  <c r="L351" i="16"/>
  <c r="K351" i="16" s="1"/>
  <c r="L352" i="16"/>
  <c r="K352" i="16" s="1"/>
  <c r="L353" i="16"/>
  <c r="K353" i="16" s="1"/>
  <c r="L354" i="16"/>
  <c r="K354" i="16" s="1"/>
  <c r="L355" i="16"/>
  <c r="K355" i="16" s="1"/>
  <c r="H355" i="16" s="1"/>
  <c r="L356" i="16"/>
  <c r="K356" i="16" s="1"/>
  <c r="L357" i="16"/>
  <c r="K357" i="16" s="1"/>
  <c r="L358" i="16"/>
  <c r="K358" i="16" s="1"/>
  <c r="L359" i="16"/>
  <c r="K359" i="16" s="1"/>
  <c r="L360" i="16"/>
  <c r="K360" i="16" s="1"/>
  <c r="L361" i="16"/>
  <c r="K361" i="16" s="1"/>
  <c r="L362" i="16"/>
  <c r="K362" i="16" s="1"/>
  <c r="L363" i="16"/>
  <c r="K363" i="16" s="1"/>
  <c r="H363" i="16" s="1"/>
  <c r="L364" i="16"/>
  <c r="K364" i="16" s="1"/>
  <c r="L365" i="16"/>
  <c r="K365" i="16" s="1"/>
  <c r="L366" i="16"/>
  <c r="K366" i="16" s="1"/>
  <c r="L367" i="16"/>
  <c r="K367" i="16" s="1"/>
  <c r="L368" i="16"/>
  <c r="K368" i="16" s="1"/>
  <c r="L369" i="16"/>
  <c r="K369" i="16" s="1"/>
  <c r="L370" i="16"/>
  <c r="K370" i="16" s="1"/>
  <c r="L371" i="16"/>
  <c r="K371" i="16" s="1"/>
  <c r="H371" i="16" s="1"/>
  <c r="L372" i="16"/>
  <c r="K372" i="16" s="1"/>
  <c r="L373" i="16"/>
  <c r="K373" i="16" s="1"/>
  <c r="L374" i="16"/>
  <c r="K374" i="16" s="1"/>
  <c r="L375" i="16"/>
  <c r="K375" i="16" s="1"/>
  <c r="L376" i="16"/>
  <c r="K376" i="16" s="1"/>
  <c r="L377" i="16"/>
  <c r="K377" i="16" s="1"/>
  <c r="L378" i="16"/>
  <c r="K378" i="16" s="1"/>
  <c r="L379" i="16"/>
  <c r="K379" i="16" s="1"/>
  <c r="H379" i="16" s="1"/>
  <c r="L380" i="16"/>
  <c r="K380" i="16" s="1"/>
  <c r="L381" i="16"/>
  <c r="K381" i="16" s="1"/>
  <c r="L382" i="16"/>
  <c r="K382" i="16" s="1"/>
  <c r="L383" i="16"/>
  <c r="K383" i="16" s="1"/>
  <c r="L384" i="16"/>
  <c r="K384" i="16" s="1"/>
  <c r="L385" i="16"/>
  <c r="K385" i="16" s="1"/>
  <c r="L386" i="16"/>
  <c r="K386" i="16" s="1"/>
  <c r="L387" i="16"/>
  <c r="K387" i="16" s="1"/>
  <c r="H387" i="16" s="1"/>
  <c r="L388" i="16"/>
  <c r="K388" i="16" s="1"/>
  <c r="L389" i="16"/>
  <c r="K389" i="16" s="1"/>
  <c r="L390" i="16"/>
  <c r="K390" i="16" s="1"/>
  <c r="L391" i="16"/>
  <c r="K391" i="16" s="1"/>
  <c r="L392" i="16"/>
  <c r="K392" i="16" s="1"/>
  <c r="L393" i="16"/>
  <c r="K393" i="16" s="1"/>
  <c r="L394" i="16"/>
  <c r="K394" i="16" s="1"/>
  <c r="L395" i="16"/>
  <c r="K395" i="16" s="1"/>
  <c r="H395" i="16" s="1"/>
  <c r="L396" i="16"/>
  <c r="K396" i="16" s="1"/>
  <c r="L397" i="16"/>
  <c r="K397" i="16" s="1"/>
  <c r="L398" i="16"/>
  <c r="K398" i="16" s="1"/>
  <c r="L399" i="16"/>
  <c r="K399" i="16" s="1"/>
  <c r="L400" i="16"/>
  <c r="K400" i="16" s="1"/>
  <c r="L401" i="16"/>
  <c r="K401" i="16" s="1"/>
  <c r="L402" i="16"/>
  <c r="K402" i="16" s="1"/>
  <c r="L403" i="16"/>
  <c r="K403" i="16" s="1"/>
  <c r="H403" i="16" s="1"/>
  <c r="L404" i="16"/>
  <c r="K404" i="16" s="1"/>
  <c r="L405" i="16"/>
  <c r="K405" i="16" s="1"/>
  <c r="L406" i="16"/>
  <c r="K406" i="16" s="1"/>
  <c r="L407" i="16"/>
  <c r="K407" i="16" s="1"/>
  <c r="L408" i="16"/>
  <c r="K408" i="16" s="1"/>
  <c r="L409" i="16"/>
  <c r="K409" i="16" s="1"/>
  <c r="L410" i="16"/>
  <c r="K410" i="16" s="1"/>
  <c r="L411" i="16"/>
  <c r="K411" i="16" s="1"/>
  <c r="H411" i="16" s="1"/>
  <c r="L412" i="16"/>
  <c r="K412" i="16" s="1"/>
  <c r="L413" i="16"/>
  <c r="K413" i="16" s="1"/>
  <c r="L414" i="16"/>
  <c r="K414" i="16" s="1"/>
  <c r="L415" i="16"/>
  <c r="K415" i="16" s="1"/>
  <c r="L416" i="16"/>
  <c r="K416" i="16" s="1"/>
  <c r="L417" i="16"/>
  <c r="K417" i="16" s="1"/>
  <c r="L418" i="16"/>
  <c r="K418" i="16" s="1"/>
  <c r="L419" i="16"/>
  <c r="K419" i="16" s="1"/>
  <c r="H419" i="16" s="1"/>
  <c r="L420" i="16"/>
  <c r="K420" i="16" s="1"/>
  <c r="L421" i="16"/>
  <c r="K421" i="16" s="1"/>
  <c r="L422" i="16"/>
  <c r="K422" i="16" s="1"/>
  <c r="L423" i="16"/>
  <c r="K423" i="16" s="1"/>
  <c r="L424" i="16"/>
  <c r="K424" i="16" s="1"/>
  <c r="L425" i="16"/>
  <c r="K425" i="16" s="1"/>
  <c r="L426" i="16"/>
  <c r="K426" i="16" s="1"/>
  <c r="L427" i="16"/>
  <c r="K427" i="16" s="1"/>
  <c r="H427" i="16" s="1"/>
  <c r="L428" i="16"/>
  <c r="K428" i="16" s="1"/>
  <c r="L429" i="16"/>
  <c r="K429" i="16" s="1"/>
  <c r="L430" i="16"/>
  <c r="K430" i="16" s="1"/>
  <c r="L431" i="16"/>
  <c r="K431" i="16" s="1"/>
  <c r="L432" i="16"/>
  <c r="K432" i="16" s="1"/>
  <c r="L433" i="16"/>
  <c r="K433" i="16" s="1"/>
  <c r="L434" i="16"/>
  <c r="K434" i="16" s="1"/>
  <c r="L435" i="16"/>
  <c r="K435" i="16" s="1"/>
  <c r="H435" i="16" s="1"/>
  <c r="L436" i="16"/>
  <c r="K436" i="16" s="1"/>
  <c r="L437" i="16"/>
  <c r="K437" i="16" s="1"/>
  <c r="L438" i="16"/>
  <c r="K438" i="16" s="1"/>
  <c r="L439" i="16"/>
  <c r="K439" i="16" s="1"/>
  <c r="L440" i="16"/>
  <c r="K440" i="16" s="1"/>
  <c r="L441" i="16"/>
  <c r="K441" i="16" s="1"/>
  <c r="L442" i="16"/>
  <c r="K442" i="16" s="1"/>
  <c r="L443" i="16"/>
  <c r="K443" i="16" s="1"/>
  <c r="H443" i="16" s="1"/>
  <c r="L444" i="16"/>
  <c r="K444" i="16" s="1"/>
  <c r="L445" i="16"/>
  <c r="K445" i="16" s="1"/>
  <c r="L446" i="16"/>
  <c r="K446" i="16" s="1"/>
  <c r="L447" i="16"/>
  <c r="K447" i="16" s="1"/>
  <c r="L448" i="16"/>
  <c r="K448" i="16" s="1"/>
  <c r="L449" i="16"/>
  <c r="K449" i="16" s="1"/>
  <c r="L450" i="16"/>
  <c r="K450" i="16" s="1"/>
  <c r="L451" i="16"/>
  <c r="K451" i="16" s="1"/>
  <c r="H451" i="16" s="1"/>
  <c r="L452" i="16"/>
  <c r="K452" i="16" s="1"/>
  <c r="L453" i="16"/>
  <c r="K453" i="16" s="1"/>
  <c r="L454" i="16"/>
  <c r="K454" i="16" s="1"/>
  <c r="L455" i="16"/>
  <c r="K455" i="16" s="1"/>
  <c r="L456" i="16"/>
  <c r="K456" i="16" s="1"/>
  <c r="L457" i="16"/>
  <c r="K457" i="16" s="1"/>
  <c r="L458" i="16"/>
  <c r="K458" i="16" s="1"/>
  <c r="L459" i="16"/>
  <c r="K459" i="16" s="1"/>
  <c r="H459" i="16" s="1"/>
  <c r="L460" i="16"/>
  <c r="K460" i="16" s="1"/>
  <c r="L461" i="16"/>
  <c r="K461" i="16" s="1"/>
  <c r="L462" i="16"/>
  <c r="K462" i="16" s="1"/>
  <c r="L463" i="16"/>
  <c r="K463" i="16" s="1"/>
  <c r="L464" i="16"/>
  <c r="K464" i="16" s="1"/>
  <c r="L465" i="16"/>
  <c r="K465" i="16" s="1"/>
  <c r="L466" i="16"/>
  <c r="K466" i="16" s="1"/>
  <c r="L467" i="16"/>
  <c r="K467" i="16" s="1"/>
  <c r="H467" i="16" s="1"/>
  <c r="L468" i="16"/>
  <c r="K468" i="16" s="1"/>
  <c r="L469" i="16"/>
  <c r="K469" i="16" s="1"/>
  <c r="L470" i="16"/>
  <c r="K470" i="16" s="1"/>
  <c r="L471" i="16"/>
  <c r="K471" i="16" s="1"/>
  <c r="L472" i="16"/>
  <c r="K472" i="16" s="1"/>
  <c r="L473" i="16"/>
  <c r="K473" i="16" s="1"/>
  <c r="L474" i="16"/>
  <c r="K474" i="16" s="1"/>
  <c r="L475" i="16"/>
  <c r="K475" i="16" s="1"/>
  <c r="H475" i="16" s="1"/>
  <c r="L476" i="16"/>
  <c r="K476" i="16" s="1"/>
  <c r="L477" i="16"/>
  <c r="K477" i="16" s="1"/>
  <c r="L478" i="16"/>
  <c r="K478" i="16" s="1"/>
  <c r="L479" i="16"/>
  <c r="K479" i="16" s="1"/>
  <c r="L480" i="16"/>
  <c r="K480" i="16" s="1"/>
  <c r="L481" i="16"/>
  <c r="K481" i="16" s="1"/>
  <c r="L482" i="16"/>
  <c r="K482" i="16" s="1"/>
  <c r="L483" i="16"/>
  <c r="K483" i="16" s="1"/>
  <c r="H483" i="16" s="1"/>
  <c r="L484" i="16"/>
  <c r="K484" i="16" s="1"/>
  <c r="L485" i="16"/>
  <c r="K485" i="16" s="1"/>
  <c r="L486" i="16"/>
  <c r="K486" i="16" s="1"/>
  <c r="L487" i="16"/>
  <c r="K487" i="16" s="1"/>
  <c r="L488" i="16"/>
  <c r="K488" i="16" s="1"/>
  <c r="L489" i="16"/>
  <c r="K489" i="16" s="1"/>
  <c r="L490" i="16"/>
  <c r="K490" i="16" s="1"/>
  <c r="L491" i="16"/>
  <c r="K491" i="16" s="1"/>
  <c r="H491" i="16" s="1"/>
  <c r="L492" i="16"/>
  <c r="K492" i="16" s="1"/>
  <c r="L493" i="16"/>
  <c r="K493" i="16" s="1"/>
  <c r="L494" i="16"/>
  <c r="K494" i="16" s="1"/>
  <c r="L495" i="16"/>
  <c r="K495" i="16" s="1"/>
  <c r="L496" i="16"/>
  <c r="K496" i="16" s="1"/>
  <c r="L497" i="16"/>
  <c r="K497" i="16" s="1"/>
  <c r="L498" i="16"/>
  <c r="K498" i="16" s="1"/>
  <c r="L499" i="16"/>
  <c r="K499" i="16" s="1"/>
  <c r="H499" i="16" s="1"/>
  <c r="L500" i="16"/>
  <c r="K500" i="16" s="1"/>
  <c r="L501" i="16"/>
  <c r="K501" i="16" s="1"/>
  <c r="L502" i="16"/>
  <c r="K502" i="16" s="1"/>
  <c r="L503" i="16"/>
  <c r="K503" i="16" s="1"/>
  <c r="L504" i="16"/>
  <c r="K504" i="16" s="1"/>
  <c r="L505" i="16"/>
  <c r="K505" i="16" s="1"/>
  <c r="L506" i="16"/>
  <c r="K506" i="16" s="1"/>
  <c r="L507" i="16"/>
  <c r="K507" i="16" s="1"/>
  <c r="H507" i="16" s="1"/>
  <c r="L508" i="16"/>
  <c r="K508" i="16" s="1"/>
  <c r="L509" i="16"/>
  <c r="K509" i="16" s="1"/>
  <c r="L510" i="16"/>
  <c r="K510" i="16" s="1"/>
  <c r="L511" i="16"/>
  <c r="K511" i="16" s="1"/>
  <c r="L512" i="16"/>
  <c r="K512" i="16" s="1"/>
  <c r="L513" i="16"/>
  <c r="K513" i="16" s="1"/>
  <c r="L514" i="16"/>
  <c r="K514" i="16" s="1"/>
  <c r="L515" i="16"/>
  <c r="K515" i="16" s="1"/>
  <c r="H515" i="16" s="1"/>
  <c r="L516" i="16"/>
  <c r="K516" i="16" s="1"/>
  <c r="L517" i="16"/>
  <c r="K517" i="16" s="1"/>
  <c r="L518" i="16"/>
  <c r="K518" i="16" s="1"/>
  <c r="L519" i="16"/>
  <c r="K519" i="16" s="1"/>
  <c r="L520" i="16"/>
  <c r="K520" i="16" s="1"/>
  <c r="L521" i="16"/>
  <c r="K521" i="16" s="1"/>
  <c r="L522" i="16"/>
  <c r="K522" i="16" s="1"/>
  <c r="L523" i="16"/>
  <c r="K523" i="16" s="1"/>
  <c r="H523" i="16" s="1"/>
  <c r="L524" i="16"/>
  <c r="K524" i="16" s="1"/>
  <c r="L525" i="16"/>
  <c r="K525" i="16" s="1"/>
  <c r="L526" i="16"/>
  <c r="K526" i="16" s="1"/>
  <c r="L527" i="16"/>
  <c r="K527" i="16" s="1"/>
  <c r="L528" i="16"/>
  <c r="K528" i="16" s="1"/>
  <c r="L529" i="16"/>
  <c r="K529" i="16" s="1"/>
  <c r="L530" i="16"/>
  <c r="K530" i="16" s="1"/>
  <c r="L531" i="16"/>
  <c r="K531" i="16" s="1"/>
  <c r="H531" i="16" s="1"/>
  <c r="L532" i="16"/>
  <c r="K532" i="16" s="1"/>
  <c r="L533" i="16"/>
  <c r="K533" i="16" s="1"/>
  <c r="L534" i="16"/>
  <c r="K534" i="16" s="1"/>
  <c r="L535" i="16"/>
  <c r="K535" i="16" s="1"/>
  <c r="L536" i="16"/>
  <c r="K536" i="16" s="1"/>
  <c r="L537" i="16"/>
  <c r="K537" i="16" s="1"/>
  <c r="L538" i="16"/>
  <c r="K538" i="16" s="1"/>
  <c r="L539" i="16"/>
  <c r="K539" i="16" s="1"/>
  <c r="H539" i="16" s="1"/>
  <c r="L540" i="16"/>
  <c r="K540" i="16" s="1"/>
  <c r="L541" i="16"/>
  <c r="K541" i="16" s="1"/>
  <c r="L542" i="16"/>
  <c r="K542" i="16" s="1"/>
  <c r="L543" i="16"/>
  <c r="K543" i="16" s="1"/>
  <c r="L544" i="16"/>
  <c r="K544" i="16" s="1"/>
  <c r="L545" i="16"/>
  <c r="K545" i="16" s="1"/>
  <c r="L546" i="16"/>
  <c r="K546" i="16" s="1"/>
  <c r="L547" i="16"/>
  <c r="K547" i="16" s="1"/>
  <c r="H547" i="16" s="1"/>
  <c r="L548" i="16"/>
  <c r="K548" i="16" s="1"/>
  <c r="L549" i="16"/>
  <c r="K549" i="16" s="1"/>
  <c r="L550" i="16"/>
  <c r="K550" i="16" s="1"/>
  <c r="L551" i="16"/>
  <c r="K551" i="16" s="1"/>
  <c r="L552" i="16"/>
  <c r="K552" i="16" s="1"/>
  <c r="L553" i="16"/>
  <c r="K553" i="16" s="1"/>
  <c r="L554" i="16"/>
  <c r="K554" i="16" s="1"/>
  <c r="L555" i="16"/>
  <c r="K555" i="16" s="1"/>
  <c r="H555" i="16" s="1"/>
  <c r="L556" i="16"/>
  <c r="K556" i="16" s="1"/>
  <c r="L557" i="16"/>
  <c r="K557" i="16" s="1"/>
  <c r="L558" i="16"/>
  <c r="K558" i="16" s="1"/>
  <c r="L559" i="16"/>
  <c r="K559" i="16" s="1"/>
  <c r="L560" i="16"/>
  <c r="K560" i="16" s="1"/>
  <c r="L561" i="16"/>
  <c r="K561" i="16" s="1"/>
  <c r="L562" i="16"/>
  <c r="K562" i="16" s="1"/>
  <c r="L563" i="16"/>
  <c r="K563" i="16" s="1"/>
  <c r="H563" i="16" s="1"/>
  <c r="L564" i="16"/>
  <c r="K564" i="16" s="1"/>
  <c r="L565" i="16"/>
  <c r="K565" i="16" s="1"/>
  <c r="L566" i="16"/>
  <c r="K566" i="16" s="1"/>
  <c r="L567" i="16"/>
  <c r="K567" i="16" s="1"/>
  <c r="L568" i="16"/>
  <c r="K568" i="16" s="1"/>
  <c r="L569" i="16"/>
  <c r="K569" i="16" s="1"/>
  <c r="L570" i="16"/>
  <c r="K570" i="16" s="1"/>
  <c r="L571" i="16"/>
  <c r="K571" i="16" s="1"/>
  <c r="H571" i="16" s="1"/>
  <c r="L572" i="16"/>
  <c r="K572" i="16" s="1"/>
  <c r="L573" i="16"/>
  <c r="K573" i="16" s="1"/>
  <c r="L574" i="16"/>
  <c r="K574" i="16" s="1"/>
  <c r="L575" i="16"/>
  <c r="K575" i="16" s="1"/>
  <c r="L576" i="16"/>
  <c r="K576" i="16" s="1"/>
  <c r="L577" i="16"/>
  <c r="K577" i="16" s="1"/>
  <c r="L578" i="16"/>
  <c r="K578" i="16" s="1"/>
  <c r="L579" i="16"/>
  <c r="K579" i="16" s="1"/>
  <c r="H579" i="16" s="1"/>
  <c r="L580" i="16"/>
  <c r="K580" i="16" s="1"/>
  <c r="L581" i="16"/>
  <c r="K581" i="16" s="1"/>
  <c r="L582" i="16"/>
  <c r="K582" i="16" s="1"/>
  <c r="L583" i="16"/>
  <c r="K583" i="16" s="1"/>
  <c r="L584" i="16"/>
  <c r="K584" i="16" s="1"/>
  <c r="L585" i="16"/>
  <c r="K585" i="16" s="1"/>
  <c r="L586" i="16"/>
  <c r="K586" i="16" s="1"/>
  <c r="L587" i="16"/>
  <c r="K587" i="16" s="1"/>
  <c r="H587" i="16" s="1"/>
  <c r="L588" i="16"/>
  <c r="K588" i="16" s="1"/>
  <c r="L589" i="16"/>
  <c r="K589" i="16" s="1"/>
  <c r="L590" i="16"/>
  <c r="K590" i="16" s="1"/>
  <c r="L591" i="16"/>
  <c r="K591" i="16" s="1"/>
  <c r="L592" i="16"/>
  <c r="K592" i="16" s="1"/>
  <c r="L593" i="16"/>
  <c r="K593" i="16" s="1"/>
  <c r="L594" i="16"/>
  <c r="K594" i="16" s="1"/>
  <c r="L595" i="16"/>
  <c r="K595" i="16" s="1"/>
  <c r="H595" i="16" s="1"/>
  <c r="L596" i="16"/>
  <c r="K596" i="16" s="1"/>
  <c r="L597" i="16"/>
  <c r="K597" i="16" s="1"/>
  <c r="L598" i="16"/>
  <c r="K598" i="16" s="1"/>
  <c r="L599" i="16"/>
  <c r="K599" i="16" s="1"/>
  <c r="L600" i="16"/>
  <c r="K600" i="16" s="1"/>
  <c r="L601" i="16"/>
  <c r="K601" i="16" s="1"/>
  <c r="L602" i="16"/>
  <c r="K602" i="16" s="1"/>
  <c r="L603" i="16"/>
  <c r="K603" i="16" s="1"/>
  <c r="H603" i="16" s="1"/>
  <c r="L604" i="16"/>
  <c r="K604" i="16" s="1"/>
  <c r="L605" i="16"/>
  <c r="K605" i="16" s="1"/>
  <c r="L606" i="16"/>
  <c r="K606" i="16" s="1"/>
  <c r="L607" i="16"/>
  <c r="K607" i="16" s="1"/>
  <c r="L608" i="16"/>
  <c r="K608" i="16" s="1"/>
  <c r="L609" i="16"/>
  <c r="K609" i="16" s="1"/>
  <c r="L610" i="16"/>
  <c r="K610" i="16" s="1"/>
  <c r="L611" i="16"/>
  <c r="K611" i="16" s="1"/>
  <c r="H611" i="16" s="1"/>
  <c r="L612" i="16"/>
  <c r="K612" i="16" s="1"/>
  <c r="L613" i="16"/>
  <c r="K613" i="16" s="1"/>
  <c r="L614" i="16"/>
  <c r="K614" i="16" s="1"/>
  <c r="L615" i="16"/>
  <c r="K615" i="16" s="1"/>
  <c r="L616" i="16"/>
  <c r="K616" i="16" s="1"/>
  <c r="L617" i="16"/>
  <c r="K617" i="16" s="1"/>
  <c r="L618" i="16"/>
  <c r="K618" i="16" s="1"/>
  <c r="L619" i="16"/>
  <c r="K619" i="16" s="1"/>
  <c r="H619" i="16" s="1"/>
  <c r="L620" i="16"/>
  <c r="K620" i="16" s="1"/>
  <c r="L621" i="16"/>
  <c r="K621" i="16" s="1"/>
  <c r="L622" i="16"/>
  <c r="K622" i="16" s="1"/>
  <c r="L623" i="16"/>
  <c r="K623" i="16" s="1"/>
  <c r="L624" i="16"/>
  <c r="K624" i="16" s="1"/>
  <c r="L625" i="16"/>
  <c r="K625" i="16" s="1"/>
  <c r="L626" i="16"/>
  <c r="K626" i="16" s="1"/>
  <c r="L627" i="16"/>
  <c r="K627" i="16" s="1"/>
  <c r="H627" i="16" s="1"/>
  <c r="L628" i="16"/>
  <c r="K628" i="16" s="1"/>
  <c r="L629" i="16"/>
  <c r="K629" i="16" s="1"/>
  <c r="L630" i="16"/>
  <c r="K630" i="16" s="1"/>
  <c r="L631" i="16"/>
  <c r="K631" i="16" s="1"/>
  <c r="L632" i="16"/>
  <c r="K632" i="16" s="1"/>
  <c r="L633" i="16"/>
  <c r="K633" i="16" s="1"/>
  <c r="L634" i="16"/>
  <c r="K634" i="16" s="1"/>
  <c r="L635" i="16"/>
  <c r="K635" i="16" s="1"/>
  <c r="H635" i="16" s="1"/>
  <c r="L636" i="16"/>
  <c r="K636" i="16" s="1"/>
  <c r="L637" i="16"/>
  <c r="K637" i="16" s="1"/>
  <c r="L638" i="16"/>
  <c r="K638" i="16" s="1"/>
  <c r="L639" i="16"/>
  <c r="K639" i="16" s="1"/>
  <c r="L640" i="16"/>
  <c r="K640" i="16" s="1"/>
  <c r="L641" i="16"/>
  <c r="K641" i="16" s="1"/>
  <c r="L642" i="16"/>
  <c r="K642" i="16" s="1"/>
  <c r="L643" i="16"/>
  <c r="K643" i="16" s="1"/>
  <c r="H643" i="16" s="1"/>
  <c r="L644" i="16"/>
  <c r="K644" i="16" s="1"/>
  <c r="L645" i="16"/>
  <c r="K645" i="16" s="1"/>
  <c r="L646" i="16"/>
  <c r="K646" i="16" s="1"/>
  <c r="L647" i="16"/>
  <c r="K647" i="16" s="1"/>
  <c r="L648" i="16"/>
  <c r="K648" i="16" s="1"/>
  <c r="L649" i="16"/>
  <c r="K649" i="16" s="1"/>
  <c r="L650" i="16"/>
  <c r="K650" i="16" s="1"/>
  <c r="L651" i="16"/>
  <c r="K651" i="16" s="1"/>
  <c r="H651" i="16" s="1"/>
  <c r="L652" i="16"/>
  <c r="K652" i="16" s="1"/>
  <c r="L653" i="16"/>
  <c r="K653" i="16" s="1"/>
  <c r="L654" i="16"/>
  <c r="K654" i="16" s="1"/>
  <c r="L655" i="16"/>
  <c r="K655" i="16" s="1"/>
  <c r="L656" i="16"/>
  <c r="K656" i="16" s="1"/>
  <c r="L657" i="16"/>
  <c r="K657" i="16" s="1"/>
  <c r="L658" i="16"/>
  <c r="K658" i="16" s="1"/>
  <c r="L659" i="16"/>
  <c r="K659" i="16" s="1"/>
  <c r="H659" i="16" s="1"/>
  <c r="L660" i="16"/>
  <c r="K660" i="16" s="1"/>
  <c r="L661" i="16"/>
  <c r="K661" i="16" s="1"/>
  <c r="L662" i="16"/>
  <c r="K662" i="16" s="1"/>
  <c r="L663" i="16"/>
  <c r="K663" i="16" s="1"/>
  <c r="L664" i="16"/>
  <c r="K664" i="16" s="1"/>
  <c r="L665" i="16"/>
  <c r="K665" i="16" s="1"/>
  <c r="L666" i="16"/>
  <c r="K666" i="16" s="1"/>
  <c r="L667" i="16"/>
  <c r="K667" i="16" s="1"/>
  <c r="H667" i="16" s="1"/>
  <c r="L668" i="16"/>
  <c r="K668" i="16" s="1"/>
  <c r="L669" i="16"/>
  <c r="K669" i="16" s="1"/>
  <c r="L670" i="16"/>
  <c r="K670" i="16" s="1"/>
  <c r="L671" i="16"/>
  <c r="K671" i="16" s="1"/>
  <c r="L672" i="16"/>
  <c r="K672" i="16" s="1"/>
  <c r="L673" i="16"/>
  <c r="K673" i="16" s="1"/>
  <c r="L674" i="16"/>
  <c r="K674" i="16" s="1"/>
  <c r="L675" i="16"/>
  <c r="K675" i="16" s="1"/>
  <c r="H675" i="16" s="1"/>
  <c r="L676" i="16"/>
  <c r="K676" i="16" s="1"/>
  <c r="L677" i="16"/>
  <c r="K677" i="16" s="1"/>
  <c r="L678" i="16"/>
  <c r="K678" i="16" s="1"/>
  <c r="L679" i="16"/>
  <c r="K679" i="16" s="1"/>
  <c r="L680" i="16"/>
  <c r="K680" i="16" s="1"/>
  <c r="L681" i="16"/>
  <c r="K681" i="16" s="1"/>
  <c r="L682" i="16"/>
  <c r="K682" i="16" s="1"/>
  <c r="L683" i="16"/>
  <c r="K683" i="16" s="1"/>
  <c r="H683" i="16" s="1"/>
  <c r="L684" i="16"/>
  <c r="K684" i="16" s="1"/>
  <c r="L685" i="16"/>
  <c r="K685" i="16" s="1"/>
  <c r="L686" i="16"/>
  <c r="K686" i="16" s="1"/>
  <c r="L687" i="16"/>
  <c r="K687" i="16" s="1"/>
  <c r="L688" i="16"/>
  <c r="K688" i="16" s="1"/>
  <c r="L689" i="16"/>
  <c r="K689" i="16" s="1"/>
  <c r="L690" i="16"/>
  <c r="K690" i="16" s="1"/>
  <c r="L691" i="16"/>
  <c r="K691" i="16" s="1"/>
  <c r="H691" i="16" s="1"/>
  <c r="L692" i="16"/>
  <c r="K692" i="16" s="1"/>
  <c r="L693" i="16"/>
  <c r="K693" i="16" s="1"/>
  <c r="L694" i="16"/>
  <c r="K694" i="16" s="1"/>
  <c r="L695" i="16"/>
  <c r="K695" i="16" s="1"/>
  <c r="H695" i="16" s="1"/>
  <c r="L696" i="16"/>
  <c r="K696" i="16" s="1"/>
  <c r="L697" i="16"/>
  <c r="K697" i="16" s="1"/>
  <c r="L698" i="16"/>
  <c r="K698" i="16" s="1"/>
  <c r="L699" i="16"/>
  <c r="K699" i="16" s="1"/>
  <c r="H699" i="16" s="1"/>
  <c r="L700" i="16"/>
  <c r="K700" i="16" s="1"/>
  <c r="L701" i="16"/>
  <c r="K701" i="16" s="1"/>
  <c r="L702" i="16"/>
  <c r="K702" i="16" s="1"/>
  <c r="L703" i="16"/>
  <c r="K703" i="16" s="1"/>
  <c r="L704" i="16"/>
  <c r="K704" i="16" s="1"/>
  <c r="L705" i="16"/>
  <c r="K705" i="16" s="1"/>
  <c r="L706" i="16"/>
  <c r="K706" i="16" s="1"/>
  <c r="L707" i="16"/>
  <c r="K707" i="16" s="1"/>
  <c r="H707" i="16" s="1"/>
  <c r="L708" i="16"/>
  <c r="K708" i="16" s="1"/>
  <c r="L709" i="16"/>
  <c r="K709" i="16" s="1"/>
  <c r="L710" i="16"/>
  <c r="K710" i="16" s="1"/>
  <c r="L711" i="16"/>
  <c r="K711" i="16" s="1"/>
  <c r="L712" i="16"/>
  <c r="K712" i="16" s="1"/>
  <c r="L713" i="16"/>
  <c r="K713" i="16" s="1"/>
  <c r="L714" i="16"/>
  <c r="K714" i="16" s="1"/>
  <c r="L715" i="16"/>
  <c r="K715" i="16" s="1"/>
  <c r="H715" i="16" s="1"/>
  <c r="L716" i="16"/>
  <c r="K716" i="16" s="1"/>
  <c r="L717" i="16"/>
  <c r="K717" i="16" s="1"/>
  <c r="L718" i="16"/>
  <c r="K718" i="16" s="1"/>
  <c r="L719" i="16"/>
  <c r="K719" i="16" s="1"/>
  <c r="L720" i="16"/>
  <c r="K720" i="16" s="1"/>
  <c r="L721" i="16"/>
  <c r="K721" i="16" s="1"/>
  <c r="L722" i="16"/>
  <c r="K722" i="16" s="1"/>
  <c r="L723" i="16"/>
  <c r="K723" i="16" s="1"/>
  <c r="H723" i="16" s="1"/>
  <c r="L724" i="16"/>
  <c r="K724" i="16" s="1"/>
  <c r="L725" i="16"/>
  <c r="K725" i="16" s="1"/>
  <c r="L726" i="16"/>
  <c r="K726" i="16" s="1"/>
  <c r="L727" i="16"/>
  <c r="K727" i="16" s="1"/>
  <c r="L728" i="16"/>
  <c r="K728" i="16" s="1"/>
  <c r="L729" i="16"/>
  <c r="K729" i="16" s="1"/>
  <c r="L730" i="16"/>
  <c r="K730" i="16" s="1"/>
  <c r="L731" i="16"/>
  <c r="K731" i="16" s="1"/>
  <c r="H731" i="16" s="1"/>
  <c r="L732" i="16"/>
  <c r="K732" i="16" s="1"/>
  <c r="L733" i="16"/>
  <c r="K733" i="16" s="1"/>
  <c r="L734" i="16"/>
  <c r="K734" i="16" s="1"/>
  <c r="L735" i="16"/>
  <c r="K735" i="16" s="1"/>
  <c r="L736" i="16"/>
  <c r="K736" i="16" s="1"/>
  <c r="L737" i="16"/>
  <c r="K737" i="16" s="1"/>
  <c r="L738" i="16"/>
  <c r="K738" i="16" s="1"/>
  <c r="L739" i="16"/>
  <c r="K739" i="16" s="1"/>
  <c r="H739" i="16" s="1"/>
  <c r="L740" i="16"/>
  <c r="K740" i="16" s="1"/>
  <c r="L741" i="16"/>
  <c r="K741" i="16" s="1"/>
  <c r="L742" i="16"/>
  <c r="K742" i="16" s="1"/>
  <c r="L743" i="16"/>
  <c r="K743" i="16" s="1"/>
  <c r="L744" i="16"/>
  <c r="K744" i="16" s="1"/>
  <c r="L745" i="16"/>
  <c r="K745" i="16" s="1"/>
  <c r="L746" i="16"/>
  <c r="K746" i="16" s="1"/>
  <c r="L747" i="16"/>
  <c r="K747" i="16" s="1"/>
  <c r="H747" i="16" s="1"/>
  <c r="L748" i="16"/>
  <c r="K748" i="16" s="1"/>
  <c r="L749" i="16"/>
  <c r="K749" i="16" s="1"/>
  <c r="L750" i="16"/>
  <c r="K750" i="16" s="1"/>
  <c r="L751" i="16"/>
  <c r="K751" i="16" s="1"/>
  <c r="L752" i="16"/>
  <c r="K752" i="16" s="1"/>
  <c r="L753" i="16"/>
  <c r="K753" i="16" s="1"/>
  <c r="L754" i="16"/>
  <c r="K754" i="16" s="1"/>
  <c r="L755" i="16"/>
  <c r="K755" i="16" s="1"/>
  <c r="H755" i="16" s="1"/>
  <c r="L756" i="16"/>
  <c r="K756" i="16" s="1"/>
  <c r="L757" i="16"/>
  <c r="K757" i="16" s="1"/>
  <c r="L758" i="16"/>
  <c r="K758" i="16" s="1"/>
  <c r="L759" i="16"/>
  <c r="K759" i="16" s="1"/>
  <c r="L760" i="16"/>
  <c r="K760" i="16" s="1"/>
  <c r="L761" i="16"/>
  <c r="K761" i="16" s="1"/>
  <c r="L762" i="16"/>
  <c r="K762" i="16" s="1"/>
  <c r="L763" i="16"/>
  <c r="K763" i="16" s="1"/>
  <c r="H763" i="16" s="1"/>
  <c r="L764" i="16"/>
  <c r="K764" i="16" s="1"/>
  <c r="L765" i="16"/>
  <c r="K765" i="16" s="1"/>
  <c r="L766" i="16"/>
  <c r="K766" i="16" s="1"/>
  <c r="L767" i="16"/>
  <c r="K767" i="16" s="1"/>
  <c r="L768" i="16"/>
  <c r="K768" i="16" s="1"/>
  <c r="L769" i="16"/>
  <c r="K769" i="16" s="1"/>
  <c r="L770" i="16"/>
  <c r="K770" i="16" s="1"/>
  <c r="L771" i="16"/>
  <c r="K771" i="16" s="1"/>
  <c r="H771" i="16" s="1"/>
  <c r="L772" i="16"/>
  <c r="K772" i="16" s="1"/>
  <c r="L773" i="16"/>
  <c r="K773" i="16" s="1"/>
  <c r="L774" i="16"/>
  <c r="K774" i="16" s="1"/>
  <c r="L775" i="16"/>
  <c r="K775" i="16" s="1"/>
  <c r="L776" i="16"/>
  <c r="K776" i="16" s="1"/>
  <c r="L777" i="16"/>
  <c r="K777" i="16" s="1"/>
  <c r="L778" i="16"/>
  <c r="K778" i="16" s="1"/>
  <c r="L779" i="16"/>
  <c r="K779" i="16" s="1"/>
  <c r="H779" i="16" s="1"/>
  <c r="L780" i="16"/>
  <c r="K780" i="16" s="1"/>
  <c r="L781" i="16"/>
  <c r="K781" i="16" s="1"/>
  <c r="L782" i="16"/>
  <c r="K782" i="16" s="1"/>
  <c r="L783" i="16"/>
  <c r="K783" i="16" s="1"/>
  <c r="L784" i="16"/>
  <c r="K784" i="16" s="1"/>
  <c r="L785" i="16"/>
  <c r="K785" i="16" s="1"/>
  <c r="L786" i="16"/>
  <c r="K786" i="16" s="1"/>
  <c r="L787" i="16"/>
  <c r="K787" i="16" s="1"/>
  <c r="H787" i="16" s="1"/>
  <c r="L788" i="16"/>
  <c r="K788" i="16" s="1"/>
  <c r="L789" i="16"/>
  <c r="K789" i="16" s="1"/>
  <c r="L790" i="16"/>
  <c r="K790" i="16" s="1"/>
  <c r="L791" i="16"/>
  <c r="K791" i="16" s="1"/>
  <c r="H791" i="16" s="1"/>
  <c r="L792" i="16"/>
  <c r="K792" i="16" s="1"/>
  <c r="L793" i="16"/>
  <c r="K793" i="16" s="1"/>
  <c r="L794" i="16"/>
  <c r="K794" i="16" s="1"/>
  <c r="L795" i="16"/>
  <c r="K795" i="16" s="1"/>
  <c r="H795" i="16" s="1"/>
  <c r="L796" i="16"/>
  <c r="K796" i="16" s="1"/>
  <c r="L797" i="16"/>
  <c r="K797" i="16" s="1"/>
  <c r="L798" i="16"/>
  <c r="K798" i="16" s="1"/>
  <c r="L799" i="16"/>
  <c r="K799" i="16" s="1"/>
  <c r="L800" i="16"/>
  <c r="K800" i="16" s="1"/>
  <c r="L801" i="16"/>
  <c r="K801" i="16" s="1"/>
  <c r="L802" i="16"/>
  <c r="K802" i="16" s="1"/>
  <c r="L803" i="16"/>
  <c r="K803" i="16" s="1"/>
  <c r="H803" i="16" s="1"/>
  <c r="L804" i="16"/>
  <c r="K804" i="16" s="1"/>
  <c r="L805" i="16"/>
  <c r="K805" i="16" s="1"/>
  <c r="L806" i="16"/>
  <c r="K806" i="16" s="1"/>
  <c r="L807" i="16"/>
  <c r="K807" i="16" s="1"/>
  <c r="L808" i="16"/>
  <c r="K808" i="16" s="1"/>
  <c r="L809" i="16"/>
  <c r="K809" i="16" s="1"/>
  <c r="L810" i="16"/>
  <c r="K810" i="16" s="1"/>
  <c r="L811" i="16"/>
  <c r="K811" i="16" s="1"/>
  <c r="H811" i="16" s="1"/>
  <c r="L812" i="16"/>
  <c r="K812" i="16" s="1"/>
  <c r="L813" i="16"/>
  <c r="K813" i="16" s="1"/>
  <c r="L814" i="16"/>
  <c r="K814" i="16" s="1"/>
  <c r="L815" i="16"/>
  <c r="K815" i="16" s="1"/>
  <c r="H815" i="16" s="1"/>
  <c r="L816" i="16"/>
  <c r="K816" i="16" s="1"/>
  <c r="L817" i="16"/>
  <c r="K817" i="16" s="1"/>
  <c r="L818" i="16"/>
  <c r="K818" i="16" s="1"/>
  <c r="L819" i="16"/>
  <c r="K819" i="16" s="1"/>
  <c r="H819" i="16" s="1"/>
  <c r="L820" i="16"/>
  <c r="K820" i="16" s="1"/>
  <c r="L821" i="16"/>
  <c r="K821" i="16" s="1"/>
  <c r="L822" i="16"/>
  <c r="K822" i="16" s="1"/>
  <c r="L823" i="16"/>
  <c r="K823" i="16" s="1"/>
  <c r="L824" i="16"/>
  <c r="K824" i="16" s="1"/>
  <c r="L825" i="16"/>
  <c r="K825" i="16" s="1"/>
  <c r="L826" i="16"/>
  <c r="K826" i="16" s="1"/>
  <c r="L827" i="16"/>
  <c r="K827" i="16" s="1"/>
  <c r="H827" i="16" s="1"/>
  <c r="L828" i="16"/>
  <c r="K828" i="16" s="1"/>
  <c r="L829" i="16"/>
  <c r="K829" i="16" s="1"/>
  <c r="L830" i="16"/>
  <c r="K830" i="16" s="1"/>
  <c r="L831" i="16"/>
  <c r="K831" i="16" s="1"/>
  <c r="L832" i="16"/>
  <c r="K832" i="16" s="1"/>
  <c r="L833" i="16"/>
  <c r="K833" i="16" s="1"/>
  <c r="L834" i="16"/>
  <c r="K834" i="16" s="1"/>
  <c r="L835" i="16"/>
  <c r="K835" i="16" s="1"/>
  <c r="H835" i="16" s="1"/>
  <c r="L836" i="16"/>
  <c r="K836" i="16" s="1"/>
  <c r="L837" i="16"/>
  <c r="K837" i="16" s="1"/>
  <c r="L838" i="16"/>
  <c r="K838" i="16" s="1"/>
  <c r="L839" i="16"/>
  <c r="K839" i="16" s="1"/>
  <c r="L840" i="16"/>
  <c r="K840" i="16" s="1"/>
  <c r="L841" i="16"/>
  <c r="K841" i="16" s="1"/>
  <c r="L842" i="16"/>
  <c r="K842" i="16" s="1"/>
  <c r="L843" i="16"/>
  <c r="K843" i="16" s="1"/>
  <c r="H843" i="16" s="1"/>
  <c r="L844" i="16"/>
  <c r="K844" i="16" s="1"/>
  <c r="L845" i="16"/>
  <c r="K845" i="16" s="1"/>
  <c r="L846" i="16"/>
  <c r="K846" i="16" s="1"/>
  <c r="L847" i="16"/>
  <c r="K847" i="16" s="1"/>
  <c r="L848" i="16"/>
  <c r="K848" i="16" s="1"/>
  <c r="L849" i="16"/>
  <c r="K849" i="16" s="1"/>
  <c r="L850" i="16"/>
  <c r="K850" i="16" s="1"/>
  <c r="L851" i="16"/>
  <c r="K851" i="16" s="1"/>
  <c r="H851" i="16" s="1"/>
  <c r="L852" i="16"/>
  <c r="K852" i="16" s="1"/>
  <c r="L853" i="16"/>
  <c r="K853" i="16" s="1"/>
  <c r="L854" i="16"/>
  <c r="K854" i="16" s="1"/>
  <c r="L855" i="16"/>
  <c r="K855" i="16" s="1"/>
  <c r="L856" i="16"/>
  <c r="K856" i="16" s="1"/>
  <c r="L857" i="16"/>
  <c r="K857" i="16" s="1"/>
  <c r="L858" i="16"/>
  <c r="K858" i="16" s="1"/>
  <c r="L859" i="16"/>
  <c r="K859" i="16" s="1"/>
  <c r="H859" i="16" s="1"/>
  <c r="L860" i="16"/>
  <c r="K860" i="16" s="1"/>
  <c r="L861" i="16"/>
  <c r="K861" i="16" s="1"/>
  <c r="L862" i="16"/>
  <c r="K862" i="16" s="1"/>
  <c r="L863" i="16"/>
  <c r="K863" i="16" s="1"/>
  <c r="H863" i="16" s="1"/>
  <c r="L864" i="16"/>
  <c r="K864" i="16" s="1"/>
  <c r="L865" i="16"/>
  <c r="K865" i="16" s="1"/>
  <c r="L866" i="16"/>
  <c r="K866" i="16" s="1"/>
  <c r="L867" i="16"/>
  <c r="K867" i="16" s="1"/>
  <c r="H867" i="16" s="1"/>
  <c r="L868" i="16"/>
  <c r="K868" i="16" s="1"/>
  <c r="L869" i="16"/>
  <c r="K869" i="16" s="1"/>
  <c r="L870" i="16"/>
  <c r="K870" i="16" s="1"/>
  <c r="L871" i="16"/>
  <c r="K871" i="16" s="1"/>
  <c r="L872" i="16"/>
  <c r="K872" i="16" s="1"/>
  <c r="L873" i="16"/>
  <c r="K873" i="16" s="1"/>
  <c r="L874" i="16"/>
  <c r="K874" i="16" s="1"/>
  <c r="L875" i="16"/>
  <c r="K875" i="16" s="1"/>
  <c r="H875" i="16" s="1"/>
  <c r="L876" i="16"/>
  <c r="K876" i="16" s="1"/>
  <c r="L877" i="16"/>
  <c r="K877" i="16" s="1"/>
  <c r="L878" i="16"/>
  <c r="K878" i="16" s="1"/>
  <c r="L879" i="16"/>
  <c r="K879" i="16" s="1"/>
  <c r="L880" i="16"/>
  <c r="K880" i="16" s="1"/>
  <c r="L881" i="16"/>
  <c r="K881" i="16" s="1"/>
  <c r="L882" i="16"/>
  <c r="K882" i="16" s="1"/>
  <c r="L883" i="16"/>
  <c r="K883" i="16" s="1"/>
  <c r="H883" i="16" s="1"/>
  <c r="L884" i="16"/>
  <c r="K884" i="16" s="1"/>
  <c r="L885" i="16"/>
  <c r="K885" i="16" s="1"/>
  <c r="L886" i="16"/>
  <c r="K886" i="16" s="1"/>
  <c r="L887" i="16"/>
  <c r="K887" i="16" s="1"/>
  <c r="H887" i="16" s="1"/>
  <c r="L888" i="16"/>
  <c r="K888" i="16" s="1"/>
  <c r="L889" i="16"/>
  <c r="K889" i="16" s="1"/>
  <c r="L890" i="16"/>
  <c r="K890" i="16" s="1"/>
  <c r="L891" i="16"/>
  <c r="K891" i="16" s="1"/>
  <c r="H891" i="16" s="1"/>
  <c r="L892" i="16"/>
  <c r="K892" i="16" s="1"/>
  <c r="L893" i="16"/>
  <c r="K893" i="16" s="1"/>
  <c r="L894" i="16"/>
  <c r="K894" i="16" s="1"/>
  <c r="L895" i="16"/>
  <c r="K895" i="16" s="1"/>
  <c r="L896" i="16"/>
  <c r="K896" i="16" s="1"/>
  <c r="L897" i="16"/>
  <c r="K897" i="16" s="1"/>
  <c r="L898" i="16"/>
  <c r="K898" i="16" s="1"/>
  <c r="L899" i="16"/>
  <c r="K899" i="16" s="1"/>
  <c r="H899" i="16" s="1"/>
  <c r="L900" i="16"/>
  <c r="K900" i="16" s="1"/>
  <c r="L901" i="16"/>
  <c r="K901" i="16" s="1"/>
  <c r="L902" i="16"/>
  <c r="K902" i="16" s="1"/>
  <c r="L903" i="16"/>
  <c r="K903" i="16" s="1"/>
  <c r="L904" i="16"/>
  <c r="K904" i="16" s="1"/>
  <c r="L905" i="16"/>
  <c r="K905" i="16" s="1"/>
  <c r="L906" i="16"/>
  <c r="K906" i="16" s="1"/>
  <c r="L907" i="16"/>
  <c r="K907" i="16" s="1"/>
  <c r="H907" i="16" s="1"/>
  <c r="L908" i="16"/>
  <c r="K908" i="16" s="1"/>
  <c r="L909" i="16"/>
  <c r="K909" i="16" s="1"/>
  <c r="L910" i="16"/>
  <c r="K910" i="16" s="1"/>
  <c r="L911" i="16"/>
  <c r="K911" i="16" s="1"/>
  <c r="H911" i="16" s="1"/>
  <c r="L912" i="16"/>
  <c r="K912" i="16" s="1"/>
  <c r="L913" i="16"/>
  <c r="K913" i="16" s="1"/>
  <c r="L914" i="16"/>
  <c r="K914" i="16" s="1"/>
  <c r="L915" i="16"/>
  <c r="K915" i="16" s="1"/>
  <c r="H915" i="16" s="1"/>
  <c r="L916" i="16"/>
  <c r="K916" i="16" s="1"/>
  <c r="L917" i="16"/>
  <c r="K917" i="16" s="1"/>
  <c r="L918" i="16"/>
  <c r="K918" i="16" s="1"/>
  <c r="L919" i="16"/>
  <c r="K919" i="16" s="1"/>
  <c r="L920" i="16"/>
  <c r="K920" i="16" s="1"/>
  <c r="L921" i="16"/>
  <c r="K921" i="16" s="1"/>
  <c r="L922" i="16"/>
  <c r="K922" i="16" s="1"/>
  <c r="L923" i="16"/>
  <c r="K923" i="16" s="1"/>
  <c r="H923" i="16" s="1"/>
  <c r="L924" i="16"/>
  <c r="K924" i="16" s="1"/>
  <c r="L925" i="16"/>
  <c r="K925" i="16" s="1"/>
  <c r="L926" i="16"/>
  <c r="K926" i="16" s="1"/>
  <c r="L927" i="16"/>
  <c r="K927" i="16" s="1"/>
  <c r="L928" i="16"/>
  <c r="K928" i="16" s="1"/>
  <c r="L929" i="16"/>
  <c r="K929" i="16" s="1"/>
  <c r="L930" i="16"/>
  <c r="K930" i="16" s="1"/>
  <c r="L931" i="16"/>
  <c r="K931" i="16" s="1"/>
  <c r="H931" i="16" s="1"/>
  <c r="L932" i="16"/>
  <c r="K932" i="16" s="1"/>
  <c r="L933" i="16"/>
  <c r="K933" i="16" s="1"/>
  <c r="L934" i="16"/>
  <c r="K934" i="16" s="1"/>
  <c r="L935" i="16"/>
  <c r="K935" i="16" s="1"/>
  <c r="L936" i="16"/>
  <c r="K936" i="16" s="1"/>
  <c r="L937" i="16"/>
  <c r="K937" i="16" s="1"/>
  <c r="L938" i="16"/>
  <c r="K938" i="16" s="1"/>
  <c r="L939" i="16"/>
  <c r="K939" i="16" s="1"/>
  <c r="H939" i="16" s="1"/>
  <c r="L940" i="16"/>
  <c r="K940" i="16" s="1"/>
  <c r="L941" i="16"/>
  <c r="K941" i="16" s="1"/>
  <c r="L942" i="16"/>
  <c r="K942" i="16" s="1"/>
  <c r="L943" i="16"/>
  <c r="K943" i="16" s="1"/>
  <c r="L944" i="16"/>
  <c r="K944" i="16" s="1"/>
  <c r="L945" i="16"/>
  <c r="K945" i="16" s="1"/>
  <c r="L946" i="16"/>
  <c r="K946" i="16" s="1"/>
  <c r="L947" i="16"/>
  <c r="K947" i="16" s="1"/>
  <c r="H947" i="16" s="1"/>
  <c r="L948" i="16"/>
  <c r="K948" i="16" s="1"/>
  <c r="L949" i="16"/>
  <c r="K949" i="16" s="1"/>
  <c r="L950" i="16"/>
  <c r="K950" i="16" s="1"/>
  <c r="L951" i="16"/>
  <c r="K951" i="16" s="1"/>
  <c r="L952" i="16"/>
  <c r="K952" i="16" s="1"/>
  <c r="L953" i="16"/>
  <c r="K953" i="16" s="1"/>
  <c r="L954" i="16"/>
  <c r="K954" i="16" s="1"/>
  <c r="L955" i="16"/>
  <c r="K955" i="16" s="1"/>
  <c r="H955" i="16" s="1"/>
  <c r="L956" i="16"/>
  <c r="K956" i="16" s="1"/>
  <c r="L957" i="16"/>
  <c r="K957" i="16" s="1"/>
  <c r="L958" i="16"/>
  <c r="K958" i="16" s="1"/>
  <c r="L959" i="16"/>
  <c r="K959" i="16" s="1"/>
  <c r="H959" i="16" s="1"/>
  <c r="L960" i="16"/>
  <c r="K960" i="16" s="1"/>
  <c r="L961" i="16"/>
  <c r="K961" i="16" s="1"/>
  <c r="L962" i="16"/>
  <c r="K962" i="16" s="1"/>
  <c r="L963" i="16"/>
  <c r="K963" i="16" s="1"/>
  <c r="H963" i="16" s="1"/>
  <c r="L964" i="16"/>
  <c r="K964" i="16" s="1"/>
  <c r="L965" i="16"/>
  <c r="K965" i="16" s="1"/>
  <c r="L966" i="16"/>
  <c r="K966" i="16" s="1"/>
  <c r="L967" i="16"/>
  <c r="K967" i="16" s="1"/>
  <c r="L968" i="16"/>
  <c r="K968" i="16" s="1"/>
  <c r="L969" i="16"/>
  <c r="K969" i="16" s="1"/>
  <c r="L970" i="16"/>
  <c r="K970" i="16" s="1"/>
  <c r="L971" i="16"/>
  <c r="K971" i="16" s="1"/>
  <c r="H971" i="16" s="1"/>
  <c r="L972" i="16"/>
  <c r="K972" i="16" s="1"/>
  <c r="L973" i="16"/>
  <c r="K973" i="16" s="1"/>
  <c r="L974" i="16"/>
  <c r="K974" i="16" s="1"/>
  <c r="L975" i="16"/>
  <c r="K975" i="16" s="1"/>
  <c r="L976" i="16"/>
  <c r="K976" i="16" s="1"/>
  <c r="L977" i="16"/>
  <c r="K977" i="16" s="1"/>
  <c r="L978" i="16"/>
  <c r="K978" i="16" s="1"/>
  <c r="L979" i="16"/>
  <c r="K979" i="16" s="1"/>
  <c r="H979" i="16" s="1"/>
  <c r="L980" i="16"/>
  <c r="K980" i="16" s="1"/>
  <c r="L981" i="16"/>
  <c r="K981" i="16" s="1"/>
  <c r="L982" i="16"/>
  <c r="K982" i="16" s="1"/>
  <c r="L983" i="16"/>
  <c r="K983" i="16" s="1"/>
  <c r="H983" i="16" s="1"/>
  <c r="L984" i="16"/>
  <c r="K984" i="16" s="1"/>
  <c r="L985" i="16"/>
  <c r="K985" i="16" s="1"/>
  <c r="L986" i="16"/>
  <c r="K986" i="16" s="1"/>
  <c r="L987" i="16"/>
  <c r="K987" i="16" s="1"/>
  <c r="H987" i="16" s="1"/>
  <c r="L988" i="16"/>
  <c r="K988" i="16" s="1"/>
  <c r="L989" i="16"/>
  <c r="K989" i="16" s="1"/>
  <c r="L990" i="16"/>
  <c r="K990" i="16" s="1"/>
  <c r="L991" i="16"/>
  <c r="K991" i="16" s="1"/>
  <c r="L992" i="16"/>
  <c r="K992" i="16" s="1"/>
  <c r="L993" i="16"/>
  <c r="K993" i="16" s="1"/>
  <c r="L994" i="16"/>
  <c r="K994" i="16" s="1"/>
  <c r="L995" i="16"/>
  <c r="K995" i="16" s="1"/>
  <c r="H995" i="16" s="1"/>
  <c r="L996" i="16"/>
  <c r="K996" i="16" s="1"/>
  <c r="L997" i="16"/>
  <c r="K997" i="16" s="1"/>
  <c r="L998" i="16"/>
  <c r="K998" i="16" s="1"/>
  <c r="L999" i="16"/>
  <c r="K999" i="16" s="1"/>
  <c r="L1000" i="16"/>
  <c r="K1000" i="16" s="1"/>
  <c r="L1001" i="16"/>
  <c r="K1001" i="16" s="1"/>
  <c r="L1002" i="16"/>
  <c r="K1002" i="16" s="1"/>
  <c r="L1003" i="16"/>
  <c r="K1003" i="16" s="1"/>
  <c r="H1003" i="16" s="1"/>
  <c r="L1004" i="16"/>
  <c r="K1004" i="16" s="1"/>
  <c r="L1005" i="16"/>
  <c r="K1005" i="16" s="1"/>
  <c r="L1006" i="16"/>
  <c r="K1006" i="16" s="1"/>
  <c r="L1007" i="16"/>
  <c r="K1007" i="16" s="1"/>
  <c r="L1008" i="16"/>
  <c r="K1008" i="16" s="1"/>
  <c r="L1009" i="16"/>
  <c r="K1009" i="16" s="1"/>
  <c r="L1010" i="16"/>
  <c r="K1010" i="16" s="1"/>
  <c r="L1011" i="16"/>
  <c r="K1011" i="16" s="1"/>
  <c r="H1011" i="16" s="1"/>
  <c r="L1012" i="16"/>
  <c r="K1012" i="16" s="1"/>
  <c r="L1013" i="16"/>
  <c r="K1013" i="16" s="1"/>
  <c r="L1014" i="16"/>
  <c r="K1014" i="16" s="1"/>
  <c r="L1015" i="16"/>
  <c r="K1015" i="16" s="1"/>
  <c r="L1016" i="16"/>
  <c r="K1016" i="16" s="1"/>
  <c r="L1017" i="16"/>
  <c r="K1017" i="16" s="1"/>
  <c r="L1018" i="16"/>
  <c r="K1018" i="16" s="1"/>
  <c r="L1019" i="16"/>
  <c r="K1019" i="16" s="1"/>
  <c r="H1019" i="16" s="1"/>
  <c r="L1020" i="16"/>
  <c r="K1020" i="16" s="1"/>
  <c r="L1021" i="16"/>
  <c r="K1021" i="16" s="1"/>
  <c r="L1022" i="16"/>
  <c r="K1022" i="16" s="1"/>
  <c r="L1023" i="16"/>
  <c r="K1023" i="16" s="1"/>
  <c r="L1024" i="16"/>
  <c r="K1024" i="16" s="1"/>
  <c r="L1025" i="16"/>
  <c r="K1025" i="16" s="1"/>
  <c r="L1026" i="16"/>
  <c r="K1026" i="16" s="1"/>
  <c r="L1027" i="16"/>
  <c r="K1027" i="16" s="1"/>
  <c r="H1027" i="16" s="1"/>
  <c r="L1028" i="16"/>
  <c r="K1028" i="16" s="1"/>
  <c r="L1029" i="16"/>
  <c r="K1029" i="16" s="1"/>
  <c r="L1030" i="16"/>
  <c r="K1030" i="16" s="1"/>
  <c r="L1031" i="16"/>
  <c r="K1031" i="16" s="1"/>
  <c r="L1032" i="16"/>
  <c r="K1032" i="16" s="1"/>
  <c r="L1033" i="16"/>
  <c r="K1033" i="16" s="1"/>
  <c r="L1034" i="16"/>
  <c r="K1034" i="16" s="1"/>
  <c r="L1035" i="16"/>
  <c r="K1035" i="16" s="1"/>
  <c r="H1035" i="16" s="1"/>
  <c r="L1036" i="16"/>
  <c r="K1036" i="16" s="1"/>
  <c r="L1037" i="16"/>
  <c r="K1037" i="16" s="1"/>
  <c r="L1038" i="16"/>
  <c r="K1038" i="16" s="1"/>
  <c r="L1039" i="16"/>
  <c r="K1039" i="16" s="1"/>
  <c r="L1040" i="16"/>
  <c r="K1040" i="16" s="1"/>
  <c r="L1041" i="16"/>
  <c r="K1041" i="16" s="1"/>
  <c r="L1042" i="16"/>
  <c r="K1042" i="16" s="1"/>
  <c r="L1043" i="16"/>
  <c r="K1043" i="16" s="1"/>
  <c r="H1043" i="16" s="1"/>
  <c r="L1044" i="16"/>
  <c r="K1044" i="16" s="1"/>
  <c r="L1045" i="16"/>
  <c r="K1045" i="16" s="1"/>
  <c r="L1046" i="16"/>
  <c r="K1046" i="16" s="1"/>
  <c r="L1047" i="16"/>
  <c r="K1047" i="16" s="1"/>
  <c r="L1048" i="16"/>
  <c r="K1048" i="16" s="1"/>
  <c r="L1049" i="16"/>
  <c r="K1049" i="16" s="1"/>
  <c r="L1050" i="16"/>
  <c r="K1050" i="16" s="1"/>
  <c r="L1051" i="16"/>
  <c r="K1051" i="16" s="1"/>
  <c r="H1051" i="16" s="1"/>
  <c r="L1052" i="16"/>
  <c r="K1052" i="16" s="1"/>
  <c r="L1053" i="16"/>
  <c r="K1053" i="16" s="1"/>
  <c r="L1054" i="16"/>
  <c r="K1054" i="16" s="1"/>
  <c r="L1055" i="16"/>
  <c r="K1055" i="16" s="1"/>
  <c r="H1055" i="16" s="1"/>
  <c r="L1056" i="16"/>
  <c r="K1056" i="16" s="1"/>
  <c r="L1057" i="16"/>
  <c r="K1057" i="16" s="1"/>
  <c r="L1058" i="16"/>
  <c r="K1058" i="16" s="1"/>
  <c r="L1059" i="16"/>
  <c r="K1059" i="16" s="1"/>
  <c r="H1059" i="16" s="1"/>
  <c r="L1060" i="16"/>
  <c r="K1060" i="16" s="1"/>
  <c r="L1061" i="16"/>
  <c r="K1061" i="16" s="1"/>
  <c r="L1062" i="16"/>
  <c r="K1062" i="16" s="1"/>
  <c r="L1063" i="16"/>
  <c r="K1063" i="16" s="1"/>
  <c r="L1064" i="16"/>
  <c r="K1064" i="16" s="1"/>
  <c r="L1065" i="16"/>
  <c r="K1065" i="16" s="1"/>
  <c r="L1066" i="16"/>
  <c r="K1066" i="16" s="1"/>
  <c r="L1067" i="16"/>
  <c r="K1067" i="16" s="1"/>
  <c r="H1067" i="16" s="1"/>
  <c r="L1068" i="16"/>
  <c r="K1068" i="16" s="1"/>
  <c r="L1069" i="16"/>
  <c r="K1069" i="16" s="1"/>
  <c r="L1070" i="16"/>
  <c r="K1070" i="16" s="1"/>
  <c r="L1071" i="16"/>
  <c r="K1071" i="16" s="1"/>
  <c r="L1072" i="16"/>
  <c r="K1072" i="16" s="1"/>
  <c r="L1073" i="16"/>
  <c r="K1073" i="16" s="1"/>
  <c r="L1074" i="16"/>
  <c r="K1074" i="16" s="1"/>
  <c r="L1075" i="16"/>
  <c r="K1075" i="16" s="1"/>
  <c r="H1075" i="16" s="1"/>
  <c r="L1076" i="16"/>
  <c r="K1076" i="16" s="1"/>
  <c r="L1077" i="16"/>
  <c r="K1077" i="16" s="1"/>
  <c r="L1078" i="16"/>
  <c r="K1078" i="16" s="1"/>
  <c r="L1079" i="16"/>
  <c r="K1079" i="16" s="1"/>
  <c r="H1079" i="16" s="1"/>
  <c r="L1080" i="16"/>
  <c r="K1080" i="16" s="1"/>
  <c r="L1081" i="16"/>
  <c r="K1081" i="16" s="1"/>
  <c r="L1082" i="16"/>
  <c r="K1082" i="16" s="1"/>
  <c r="L1083" i="16"/>
  <c r="K1083" i="16" s="1"/>
  <c r="H1083" i="16" s="1"/>
  <c r="L1084" i="16"/>
  <c r="K1084" i="16" s="1"/>
  <c r="L1085" i="16"/>
  <c r="K1085" i="16" s="1"/>
  <c r="L1086" i="16"/>
  <c r="K1086" i="16" s="1"/>
  <c r="L1087" i="16"/>
  <c r="K1087" i="16" s="1"/>
  <c r="L1088" i="16"/>
  <c r="K1088" i="16" s="1"/>
  <c r="L1089" i="16"/>
  <c r="K1089" i="16" s="1"/>
  <c r="L1090" i="16"/>
  <c r="K1090" i="16" s="1"/>
  <c r="L1091" i="16"/>
  <c r="K1091" i="16" s="1"/>
  <c r="H1091" i="16" s="1"/>
  <c r="L1092" i="16"/>
  <c r="K1092" i="16" s="1"/>
  <c r="L1093" i="16"/>
  <c r="K1093" i="16" s="1"/>
  <c r="L1094" i="16"/>
  <c r="K1094" i="16" s="1"/>
  <c r="L1095" i="16"/>
  <c r="K1095" i="16" s="1"/>
  <c r="L1096" i="16"/>
  <c r="K1096" i="16" s="1"/>
  <c r="L1097" i="16"/>
  <c r="K1097" i="16" s="1"/>
  <c r="L1098" i="16"/>
  <c r="K1098" i="16" s="1"/>
  <c r="L1099" i="16"/>
  <c r="K1099" i="16" s="1"/>
  <c r="H1099" i="16" s="1"/>
  <c r="L1100" i="16"/>
  <c r="K1100" i="16" s="1"/>
  <c r="L1101" i="16"/>
  <c r="K1101" i="16" s="1"/>
  <c r="L1102" i="16"/>
  <c r="K1102" i="16" s="1"/>
  <c r="L1103" i="16"/>
  <c r="K1103" i="16" s="1"/>
  <c r="H1103" i="16" s="1"/>
  <c r="L1104" i="16"/>
  <c r="K1104" i="16" s="1"/>
  <c r="L1105" i="16"/>
  <c r="K1105" i="16" s="1"/>
  <c r="L1106" i="16"/>
  <c r="K1106" i="16" s="1"/>
  <c r="L1107" i="16"/>
  <c r="K1107" i="16" s="1"/>
  <c r="H1107" i="16" s="1"/>
  <c r="L1108" i="16"/>
  <c r="K1108" i="16" s="1"/>
  <c r="L1109" i="16"/>
  <c r="K1109" i="16" s="1"/>
  <c r="L1110" i="16"/>
  <c r="K1110" i="16" s="1"/>
  <c r="L1111" i="16"/>
  <c r="K1111" i="16" s="1"/>
  <c r="L1112" i="16"/>
  <c r="K1112" i="16" s="1"/>
  <c r="L1113" i="16"/>
  <c r="K1113" i="16" s="1"/>
  <c r="L1114" i="16"/>
  <c r="K1114" i="16" s="1"/>
  <c r="L1115" i="16"/>
  <c r="K1115" i="16" s="1"/>
  <c r="H1115" i="16" s="1"/>
  <c r="L1116" i="16"/>
  <c r="K1116" i="16" s="1"/>
  <c r="L1117" i="16"/>
  <c r="K1117" i="16" s="1"/>
  <c r="L1118" i="16"/>
  <c r="K1118" i="16" s="1"/>
  <c r="L1119" i="16"/>
  <c r="K1119" i="16" s="1"/>
  <c r="L1120" i="16"/>
  <c r="K1120" i="16" s="1"/>
  <c r="L1121" i="16"/>
  <c r="K1121" i="16" s="1"/>
  <c r="L1122" i="16"/>
  <c r="K1122" i="16" s="1"/>
  <c r="L1123" i="16"/>
  <c r="K1123" i="16" s="1"/>
  <c r="H1123" i="16" s="1"/>
  <c r="L1124" i="16"/>
  <c r="K1124" i="16" s="1"/>
  <c r="L1125" i="16"/>
  <c r="K1125" i="16" s="1"/>
  <c r="L1126" i="16"/>
  <c r="K1126" i="16" s="1"/>
  <c r="L1127" i="16"/>
  <c r="K1127" i="16" s="1"/>
  <c r="L1128" i="16"/>
  <c r="K1128" i="16" s="1"/>
  <c r="L1129" i="16"/>
  <c r="K1129" i="16" s="1"/>
  <c r="L1130" i="16"/>
  <c r="K1130" i="16" s="1"/>
  <c r="L1131" i="16"/>
  <c r="K1131" i="16" s="1"/>
  <c r="H1131" i="16" s="1"/>
  <c r="L1132" i="16"/>
  <c r="K1132" i="16" s="1"/>
  <c r="L1133" i="16"/>
  <c r="K1133" i="16" s="1"/>
  <c r="L1134" i="16"/>
  <c r="K1134" i="16" s="1"/>
  <c r="L1135" i="16"/>
  <c r="K1135" i="16" s="1"/>
  <c r="L1136" i="16"/>
  <c r="K1136" i="16" s="1"/>
  <c r="L1137" i="16"/>
  <c r="K1137" i="16" s="1"/>
  <c r="L1138" i="16"/>
  <c r="K1138" i="16" s="1"/>
  <c r="L1139" i="16"/>
  <c r="K1139" i="16" s="1"/>
  <c r="H1139" i="16" s="1"/>
  <c r="L1140" i="16"/>
  <c r="K1140" i="16" s="1"/>
  <c r="L1141" i="16"/>
  <c r="K1141" i="16" s="1"/>
  <c r="L1142" i="16"/>
  <c r="K1142" i="16" s="1"/>
  <c r="L1143" i="16"/>
  <c r="K1143" i="16" s="1"/>
  <c r="L1144" i="16"/>
  <c r="K1144" i="16" s="1"/>
  <c r="L1145" i="16"/>
  <c r="K1145" i="16" s="1"/>
  <c r="L1146" i="16"/>
  <c r="K1146" i="16" s="1"/>
  <c r="L1147" i="16"/>
  <c r="K1147" i="16" s="1"/>
  <c r="H1147" i="16" s="1"/>
  <c r="L1148" i="16"/>
  <c r="K1148" i="16" s="1"/>
  <c r="L1149" i="16"/>
  <c r="K1149" i="16" s="1"/>
  <c r="L1150" i="16"/>
  <c r="K1150" i="16" s="1"/>
  <c r="L1151" i="16"/>
  <c r="K1151" i="16" s="1"/>
  <c r="H1151" i="16" s="1"/>
  <c r="L1152" i="16"/>
  <c r="K1152" i="16" s="1"/>
  <c r="L1153" i="16"/>
  <c r="K1153" i="16" s="1"/>
  <c r="L1154" i="16"/>
  <c r="K1154" i="16" s="1"/>
  <c r="L1155" i="16"/>
  <c r="K1155" i="16" s="1"/>
  <c r="H1155" i="16" s="1"/>
  <c r="L1156" i="16"/>
  <c r="K1156" i="16" s="1"/>
  <c r="L1157" i="16"/>
  <c r="K1157" i="16" s="1"/>
  <c r="L1158" i="16"/>
  <c r="K1158" i="16" s="1"/>
  <c r="L1159" i="16"/>
  <c r="K1159" i="16" s="1"/>
  <c r="L1160" i="16"/>
  <c r="K1160" i="16" s="1"/>
  <c r="L1161" i="16"/>
  <c r="K1161" i="16" s="1"/>
  <c r="L1162" i="16"/>
  <c r="K1162" i="16" s="1"/>
  <c r="L1163" i="16"/>
  <c r="K1163" i="16" s="1"/>
  <c r="H1163" i="16" s="1"/>
  <c r="L1164" i="16"/>
  <c r="K1164" i="16" s="1"/>
  <c r="L1165" i="16"/>
  <c r="K1165" i="16" s="1"/>
  <c r="L1166" i="16"/>
  <c r="K1166" i="16" s="1"/>
  <c r="L1167" i="16"/>
  <c r="K1167" i="16" s="1"/>
  <c r="L1168" i="16"/>
  <c r="K1168" i="16" s="1"/>
  <c r="L1169" i="16"/>
  <c r="K1169" i="16" s="1"/>
  <c r="L1170" i="16"/>
  <c r="K1170" i="16" s="1"/>
  <c r="L1171" i="16"/>
  <c r="K1171" i="16" s="1"/>
  <c r="H1171" i="16" s="1"/>
  <c r="L1172" i="16"/>
  <c r="K1172" i="16" s="1"/>
  <c r="L1173" i="16"/>
  <c r="K1173" i="16" s="1"/>
  <c r="L1174" i="16"/>
  <c r="K1174" i="16" s="1"/>
  <c r="L1175" i="16"/>
  <c r="K1175" i="16" s="1"/>
  <c r="H1175" i="16" s="1"/>
  <c r="L1176" i="16"/>
  <c r="K1176" i="16" s="1"/>
  <c r="L1177" i="16"/>
  <c r="K1177" i="16" s="1"/>
  <c r="L1178" i="16"/>
  <c r="K1178" i="16" s="1"/>
  <c r="L1179" i="16"/>
  <c r="K1179" i="16" s="1"/>
  <c r="H1179" i="16" s="1"/>
  <c r="L1180" i="16"/>
  <c r="K1180" i="16" s="1"/>
  <c r="L1181" i="16"/>
  <c r="K1181" i="16" s="1"/>
  <c r="L1182" i="16"/>
  <c r="K1182" i="16" s="1"/>
  <c r="L1183" i="16"/>
  <c r="K1183" i="16" s="1"/>
  <c r="L1184" i="16"/>
  <c r="K1184" i="16" s="1"/>
  <c r="L1185" i="16"/>
  <c r="K1185" i="16" s="1"/>
  <c r="L1186" i="16"/>
  <c r="K1186" i="16" s="1"/>
  <c r="L1187" i="16"/>
  <c r="K1187" i="16" s="1"/>
  <c r="H1187" i="16" s="1"/>
  <c r="L1188" i="16"/>
  <c r="K1188" i="16" s="1"/>
  <c r="L1189" i="16"/>
  <c r="K1189" i="16" s="1"/>
  <c r="L1190" i="16"/>
  <c r="K1190" i="16" s="1"/>
  <c r="L1191" i="16"/>
  <c r="K1191" i="16" s="1"/>
  <c r="L1192" i="16"/>
  <c r="K1192" i="16" s="1"/>
  <c r="L1193" i="16"/>
  <c r="K1193" i="16" s="1"/>
  <c r="L1194" i="16"/>
  <c r="K1194" i="16" s="1"/>
  <c r="L1195" i="16"/>
  <c r="K1195" i="16" s="1"/>
  <c r="H1195" i="16" s="1"/>
  <c r="L1196" i="16"/>
  <c r="K1196" i="16" s="1"/>
  <c r="L1197" i="16"/>
  <c r="K1197" i="16" s="1"/>
  <c r="L1198" i="16"/>
  <c r="K1198" i="16" s="1"/>
  <c r="L1199" i="16"/>
  <c r="K1199" i="16" s="1"/>
  <c r="L1200" i="16"/>
  <c r="K1200" i="16" s="1"/>
  <c r="L1201" i="16"/>
  <c r="K1201" i="16" s="1"/>
  <c r="L1202" i="16"/>
  <c r="K1202" i="16" s="1"/>
  <c r="L1203" i="16"/>
  <c r="K1203" i="16" s="1"/>
  <c r="H1203" i="16" s="1"/>
  <c r="L1204" i="16"/>
  <c r="K1204" i="16" s="1"/>
  <c r="L1205" i="16"/>
  <c r="K1205" i="16" s="1"/>
  <c r="L1206" i="16"/>
  <c r="K1206" i="16" s="1"/>
  <c r="L1207" i="16"/>
  <c r="K1207" i="16" s="1"/>
  <c r="L1208" i="16"/>
  <c r="K1208" i="16" s="1"/>
  <c r="L1209" i="16"/>
  <c r="K1209" i="16" s="1"/>
  <c r="L1210" i="16"/>
  <c r="K1210" i="16" s="1"/>
  <c r="L1211" i="16"/>
  <c r="K1211" i="16" s="1"/>
  <c r="H1211" i="16" s="1"/>
  <c r="L1212" i="16"/>
  <c r="K1212" i="16" s="1"/>
  <c r="L1213" i="16"/>
  <c r="K1213" i="16" s="1"/>
  <c r="L1214" i="16"/>
  <c r="K1214" i="16" s="1"/>
  <c r="L1215" i="16"/>
  <c r="K1215" i="16" s="1"/>
  <c r="L1216" i="16"/>
  <c r="K1216" i="16" s="1"/>
  <c r="L1217" i="16"/>
  <c r="K1217" i="16" s="1"/>
  <c r="L1218" i="16"/>
  <c r="K1218" i="16" s="1"/>
  <c r="L1219" i="16"/>
  <c r="K1219" i="16" s="1"/>
  <c r="H1219" i="16" s="1"/>
  <c r="L1220" i="16"/>
  <c r="K1220" i="16" s="1"/>
  <c r="L1221" i="16"/>
  <c r="K1221" i="16" s="1"/>
  <c r="L1222" i="16"/>
  <c r="K1222" i="16" s="1"/>
  <c r="L1223" i="16"/>
  <c r="K1223" i="16" s="1"/>
  <c r="H1223" i="16" s="1"/>
  <c r="L1224" i="16"/>
  <c r="K1224" i="16" s="1"/>
  <c r="L1225" i="16"/>
  <c r="K1225" i="16" s="1"/>
  <c r="L1226" i="16"/>
  <c r="K1226" i="16" s="1"/>
  <c r="L1227" i="16"/>
  <c r="K1227" i="16" s="1"/>
  <c r="H1227" i="16" s="1"/>
  <c r="L1228" i="16"/>
  <c r="K1228" i="16" s="1"/>
  <c r="L1229" i="16"/>
  <c r="K1229" i="16" s="1"/>
  <c r="L1230" i="16"/>
  <c r="K1230" i="16" s="1"/>
  <c r="L1231" i="16"/>
  <c r="K1231" i="16" s="1"/>
  <c r="L1232" i="16"/>
  <c r="K1232" i="16" s="1"/>
  <c r="L1233" i="16"/>
  <c r="K1233" i="16" s="1"/>
  <c r="L1234" i="16"/>
  <c r="K1234" i="16" s="1"/>
  <c r="L1235" i="16"/>
  <c r="K1235" i="16" s="1"/>
  <c r="H1235" i="16" s="1"/>
  <c r="L1236" i="16"/>
  <c r="K1236" i="16" s="1"/>
  <c r="L1237" i="16"/>
  <c r="K1237" i="16" s="1"/>
  <c r="L1238" i="16"/>
  <c r="K1238" i="16" s="1"/>
  <c r="L1239" i="16"/>
  <c r="K1239" i="16" s="1"/>
  <c r="L1240" i="16"/>
  <c r="K1240" i="16" s="1"/>
  <c r="L1241" i="16"/>
  <c r="K1241" i="16" s="1"/>
  <c r="L1242" i="16"/>
  <c r="K1242" i="16" s="1"/>
  <c r="L1243" i="16"/>
  <c r="K1243" i="16" s="1"/>
  <c r="H1243" i="16" s="1"/>
  <c r="L1244" i="16"/>
  <c r="K1244" i="16" s="1"/>
  <c r="L1245" i="16"/>
  <c r="K1245" i="16" s="1"/>
  <c r="L1246" i="16"/>
  <c r="K1246" i="16" s="1"/>
  <c r="L1247" i="16"/>
  <c r="K1247" i="16" s="1"/>
  <c r="H1247" i="16" s="1"/>
  <c r="L1248" i="16"/>
  <c r="K1248" i="16" s="1"/>
  <c r="L1249" i="16"/>
  <c r="K1249" i="16" s="1"/>
  <c r="L1250" i="16"/>
  <c r="K1250" i="16" s="1"/>
  <c r="L1251" i="16"/>
  <c r="K1251" i="16" s="1"/>
  <c r="H1251" i="16" s="1"/>
  <c r="L1252" i="16"/>
  <c r="K1252" i="16" s="1"/>
  <c r="L1253" i="16"/>
  <c r="K1253" i="16" s="1"/>
  <c r="L1254" i="16"/>
  <c r="K1254" i="16" s="1"/>
  <c r="L1255" i="16"/>
  <c r="K1255" i="16" s="1"/>
  <c r="L1256" i="16"/>
  <c r="K1256" i="16" s="1"/>
  <c r="L1257" i="16"/>
  <c r="K1257" i="16" s="1"/>
  <c r="L1258" i="16"/>
  <c r="K1258" i="16" s="1"/>
  <c r="L1259" i="16"/>
  <c r="K1259" i="16" s="1"/>
  <c r="H1259" i="16" s="1"/>
  <c r="L1260" i="16"/>
  <c r="K1260" i="16" s="1"/>
  <c r="L1261" i="16"/>
  <c r="K1261" i="16" s="1"/>
  <c r="L1262" i="16"/>
  <c r="K1262" i="16" s="1"/>
  <c r="L1263" i="16"/>
  <c r="K1263" i="16" s="1"/>
  <c r="L1264" i="16"/>
  <c r="K1264" i="16" s="1"/>
  <c r="L1265" i="16"/>
  <c r="K1265" i="16" s="1"/>
  <c r="L1266" i="16"/>
  <c r="K1266" i="16" s="1"/>
  <c r="L1267" i="16"/>
  <c r="K1267" i="16" s="1"/>
  <c r="H1267" i="16" s="1"/>
  <c r="L1268" i="16"/>
  <c r="K1268" i="16" s="1"/>
  <c r="L1269" i="16"/>
  <c r="K1269" i="16" s="1"/>
  <c r="L1270" i="16"/>
  <c r="K1270" i="16" s="1"/>
  <c r="L1271" i="16"/>
  <c r="K1271" i="16" s="1"/>
  <c r="H1271" i="16" s="1"/>
  <c r="L1272" i="16"/>
  <c r="K1272" i="16" s="1"/>
  <c r="L1273" i="16"/>
  <c r="K1273" i="16" s="1"/>
  <c r="L1274" i="16"/>
  <c r="K1274" i="16" s="1"/>
  <c r="L1275" i="16"/>
  <c r="K1275" i="16" s="1"/>
  <c r="H1275" i="16" s="1"/>
  <c r="L1276" i="16"/>
  <c r="K1276" i="16" s="1"/>
  <c r="L1277" i="16"/>
  <c r="K1277" i="16" s="1"/>
  <c r="L1278" i="16"/>
  <c r="K1278" i="16" s="1"/>
  <c r="L1279" i="16"/>
  <c r="K1279" i="16" s="1"/>
  <c r="L1280" i="16"/>
  <c r="K1280" i="16" s="1"/>
  <c r="L1281" i="16"/>
  <c r="K1281" i="16" s="1"/>
  <c r="L1282" i="16"/>
  <c r="K1282" i="16" s="1"/>
  <c r="L1283" i="16"/>
  <c r="K1283" i="16" s="1"/>
  <c r="H1283" i="16" s="1"/>
  <c r="L1284" i="16"/>
  <c r="K1284" i="16" s="1"/>
  <c r="L1285" i="16"/>
  <c r="K1285" i="16" s="1"/>
  <c r="L1286" i="16"/>
  <c r="K1286" i="16" s="1"/>
  <c r="L1287" i="16"/>
  <c r="K1287" i="16" s="1"/>
  <c r="L1288" i="16"/>
  <c r="K1288" i="16" s="1"/>
  <c r="L1289" i="16"/>
  <c r="K1289" i="16" s="1"/>
  <c r="L1290" i="16"/>
  <c r="K1290" i="16" s="1"/>
  <c r="L1291" i="16"/>
  <c r="K1291" i="16" s="1"/>
  <c r="H1291" i="16" s="1"/>
  <c r="L1292" i="16"/>
  <c r="K1292" i="16" s="1"/>
  <c r="L1293" i="16"/>
  <c r="K1293" i="16" s="1"/>
  <c r="L1294" i="16"/>
  <c r="K1294" i="16" s="1"/>
  <c r="L1295" i="16"/>
  <c r="K1295" i="16" s="1"/>
  <c r="H1295" i="16" s="1"/>
  <c r="L1296" i="16"/>
  <c r="K1296" i="16" s="1"/>
  <c r="L1297" i="16"/>
  <c r="K1297" i="16" s="1"/>
  <c r="L1298" i="16"/>
  <c r="K1298" i="16" s="1"/>
  <c r="L1299" i="16"/>
  <c r="K1299" i="16" s="1"/>
  <c r="H1299" i="16" s="1"/>
  <c r="L1300" i="16"/>
  <c r="K1300" i="16" s="1"/>
  <c r="L1301" i="16"/>
  <c r="K1301" i="16" s="1"/>
  <c r="L1302" i="16"/>
  <c r="K1302" i="16" s="1"/>
  <c r="L1303" i="16"/>
  <c r="K1303" i="16" s="1"/>
  <c r="L1304" i="16"/>
  <c r="K1304" i="16" s="1"/>
  <c r="L1305" i="16"/>
  <c r="K1305" i="16" s="1"/>
  <c r="L1306" i="16"/>
  <c r="K1306" i="16" s="1"/>
  <c r="L1307" i="16"/>
  <c r="K1307" i="16" s="1"/>
  <c r="H1307" i="16" s="1"/>
  <c r="L1308" i="16"/>
  <c r="K1308" i="16" s="1"/>
  <c r="L1309" i="16"/>
  <c r="K1309" i="16" s="1"/>
  <c r="L1310" i="16"/>
  <c r="K1310" i="16" s="1"/>
  <c r="L1311" i="16"/>
  <c r="K1311" i="16" s="1"/>
  <c r="L1312" i="16"/>
  <c r="K1312" i="16" s="1"/>
  <c r="L1313" i="16"/>
  <c r="K1313" i="16" s="1"/>
  <c r="L1314" i="16"/>
  <c r="K1314" i="16" s="1"/>
  <c r="L1315" i="16"/>
  <c r="K1315" i="16" s="1"/>
  <c r="H1315" i="16" s="1"/>
  <c r="L1316" i="16"/>
  <c r="K1316" i="16" s="1"/>
  <c r="L1317" i="16"/>
  <c r="K1317" i="16" s="1"/>
  <c r="L1318" i="16"/>
  <c r="K1318" i="16" s="1"/>
  <c r="L1319" i="16"/>
  <c r="K1319" i="16" s="1"/>
  <c r="L1320" i="16"/>
  <c r="K1320" i="16" s="1"/>
  <c r="L1321" i="16"/>
  <c r="K1321" i="16" s="1"/>
  <c r="L1322" i="16"/>
  <c r="K1322" i="16" s="1"/>
  <c r="L1323" i="16"/>
  <c r="K1323" i="16" s="1"/>
  <c r="H1323" i="16" s="1"/>
  <c r="L1324" i="16"/>
  <c r="K1324" i="16" s="1"/>
  <c r="L1325" i="16"/>
  <c r="K1325" i="16" s="1"/>
  <c r="L1326" i="16"/>
  <c r="K1326" i="16" s="1"/>
  <c r="L1327" i="16"/>
  <c r="K1327" i="16" s="1"/>
  <c r="L1328" i="16"/>
  <c r="K1328" i="16" s="1"/>
  <c r="L1329" i="16"/>
  <c r="K1329" i="16" s="1"/>
  <c r="L1330" i="16"/>
  <c r="K1330" i="16" s="1"/>
  <c r="L1331" i="16"/>
  <c r="K1331" i="16" s="1"/>
  <c r="H1331" i="16" s="1"/>
  <c r="L1332" i="16"/>
  <c r="K1332" i="16" s="1"/>
  <c r="L1333" i="16"/>
  <c r="K1333" i="16" s="1"/>
  <c r="L1334" i="16"/>
  <c r="K1334" i="16" s="1"/>
  <c r="L1335" i="16"/>
  <c r="K1335" i="16" s="1"/>
  <c r="L1336" i="16"/>
  <c r="K1336" i="16" s="1"/>
  <c r="L1337" i="16"/>
  <c r="K1337" i="16" s="1"/>
  <c r="L1338" i="16"/>
  <c r="K1338" i="16" s="1"/>
  <c r="L1339" i="16"/>
  <c r="K1339" i="16" s="1"/>
  <c r="H1339" i="16" s="1"/>
  <c r="L1340" i="16"/>
  <c r="K1340" i="16" s="1"/>
  <c r="L1341" i="16"/>
  <c r="K1341" i="16" s="1"/>
  <c r="L1342" i="16"/>
  <c r="K1342" i="16" s="1"/>
  <c r="L1343" i="16"/>
  <c r="K1343" i="16" s="1"/>
  <c r="H1343" i="16" s="1"/>
  <c r="L1344" i="16"/>
  <c r="K1344" i="16" s="1"/>
  <c r="L1345" i="16"/>
  <c r="K1345" i="16" s="1"/>
  <c r="L1346" i="16"/>
  <c r="K1346" i="16" s="1"/>
  <c r="L1347" i="16"/>
  <c r="K1347" i="16" s="1"/>
  <c r="H1347" i="16" s="1"/>
  <c r="L1348" i="16"/>
  <c r="K1348" i="16" s="1"/>
  <c r="L1349" i="16"/>
  <c r="K1349" i="16" s="1"/>
  <c r="L1350" i="16"/>
  <c r="K1350" i="16" s="1"/>
  <c r="L1351" i="16"/>
  <c r="K1351" i="16" s="1"/>
  <c r="L1352" i="16"/>
  <c r="K1352" i="16" s="1"/>
  <c r="L1353" i="16"/>
  <c r="K1353" i="16" s="1"/>
  <c r="L1354" i="16"/>
  <c r="K1354" i="16" s="1"/>
  <c r="L1355" i="16"/>
  <c r="K1355" i="16" s="1"/>
  <c r="H1355" i="16" s="1"/>
  <c r="L1356" i="16"/>
  <c r="K1356" i="16" s="1"/>
  <c r="L1357" i="16"/>
  <c r="K1357" i="16" s="1"/>
  <c r="L1358" i="16"/>
  <c r="K1358" i="16" s="1"/>
  <c r="L1359" i="16"/>
  <c r="K1359" i="16" s="1"/>
  <c r="L1360" i="16"/>
  <c r="K1360" i="16" s="1"/>
  <c r="L1361" i="16"/>
  <c r="K1361" i="16" s="1"/>
  <c r="L1362" i="16"/>
  <c r="K1362" i="16" s="1"/>
  <c r="L1363" i="16"/>
  <c r="K1363" i="16" s="1"/>
  <c r="H1363" i="16" s="1"/>
  <c r="L1364" i="16"/>
  <c r="K1364" i="16" s="1"/>
  <c r="L1365" i="16"/>
  <c r="K1365" i="16" s="1"/>
  <c r="L1366" i="16"/>
  <c r="K1366" i="16" s="1"/>
  <c r="L1367" i="16"/>
  <c r="K1367" i="16" s="1"/>
  <c r="H1367" i="16" s="1"/>
  <c r="L1368" i="16"/>
  <c r="K1368" i="16" s="1"/>
  <c r="L1369" i="16"/>
  <c r="K1369" i="16" s="1"/>
  <c r="L1370" i="16"/>
  <c r="K1370" i="16" s="1"/>
  <c r="L1371" i="16"/>
  <c r="K1371" i="16" s="1"/>
  <c r="H1371" i="16" s="1"/>
  <c r="L1372" i="16"/>
  <c r="K1372" i="16" s="1"/>
  <c r="L1373" i="16"/>
  <c r="K1373" i="16" s="1"/>
  <c r="L1374" i="16"/>
  <c r="K1374" i="16" s="1"/>
  <c r="L1375" i="16"/>
  <c r="K1375" i="16" s="1"/>
  <c r="L1376" i="16"/>
  <c r="K1376" i="16" s="1"/>
  <c r="L1377" i="16"/>
  <c r="K1377" i="16" s="1"/>
  <c r="L1378" i="16"/>
  <c r="K1378" i="16" s="1"/>
  <c r="L1379" i="16"/>
  <c r="K1379" i="16" s="1"/>
  <c r="H1379" i="16" s="1"/>
  <c r="L1380" i="16"/>
  <c r="K1380" i="16" s="1"/>
  <c r="L1381" i="16"/>
  <c r="K1381" i="16" s="1"/>
  <c r="L1382" i="16"/>
  <c r="K1382" i="16" s="1"/>
  <c r="L1383" i="16"/>
  <c r="K1383" i="16" s="1"/>
  <c r="L1384" i="16"/>
  <c r="K1384" i="16" s="1"/>
  <c r="L1385" i="16"/>
  <c r="K1385" i="16" s="1"/>
  <c r="L1386" i="16"/>
  <c r="K1386" i="16" s="1"/>
  <c r="L1387" i="16"/>
  <c r="K1387" i="16" s="1"/>
  <c r="H1387" i="16" s="1"/>
  <c r="L1388" i="16"/>
  <c r="K1388" i="16" s="1"/>
  <c r="L1389" i="16"/>
  <c r="K1389" i="16" s="1"/>
  <c r="L1390" i="16"/>
  <c r="K1390" i="16" s="1"/>
  <c r="L1391" i="16"/>
  <c r="K1391" i="16" s="1"/>
  <c r="H1391" i="16" s="1"/>
  <c r="L1392" i="16"/>
  <c r="K1392" i="16" s="1"/>
  <c r="L1393" i="16"/>
  <c r="K1393" i="16" s="1"/>
  <c r="L1394" i="16"/>
  <c r="K1394" i="16" s="1"/>
  <c r="L1395" i="16"/>
  <c r="K1395" i="16" s="1"/>
  <c r="H1395" i="16" s="1"/>
  <c r="L1396" i="16"/>
  <c r="K1396" i="16" s="1"/>
  <c r="L1397" i="16"/>
  <c r="K1397" i="16" s="1"/>
  <c r="L1398" i="16"/>
  <c r="K1398" i="16" s="1"/>
  <c r="L1399" i="16"/>
  <c r="K1399" i="16" s="1"/>
  <c r="L1400" i="16"/>
  <c r="K1400" i="16" s="1"/>
  <c r="L1401" i="16"/>
  <c r="K1401" i="16" s="1"/>
  <c r="L1402" i="16"/>
  <c r="K1402" i="16" s="1"/>
  <c r="L1403" i="16"/>
  <c r="K1403" i="16" s="1"/>
  <c r="H1403" i="16" s="1"/>
  <c r="L1404" i="16"/>
  <c r="K1404" i="16" s="1"/>
  <c r="L1405" i="16"/>
  <c r="K1405" i="16" s="1"/>
  <c r="L1406" i="16"/>
  <c r="K1406" i="16" s="1"/>
  <c r="L1407" i="16"/>
  <c r="K1407" i="16" s="1"/>
  <c r="L1408" i="16"/>
  <c r="K1408" i="16" s="1"/>
  <c r="L1409" i="16"/>
  <c r="K1409" i="16" s="1"/>
  <c r="L1410" i="16"/>
  <c r="K1410" i="16" s="1"/>
  <c r="L1411" i="16"/>
  <c r="K1411" i="16" s="1"/>
  <c r="H1411" i="16" s="1"/>
  <c r="L1412" i="16"/>
  <c r="K1412" i="16" s="1"/>
  <c r="L1413" i="16"/>
  <c r="K1413" i="16" s="1"/>
  <c r="L1414" i="16"/>
  <c r="K1414" i="16" s="1"/>
  <c r="L1415" i="16"/>
  <c r="K1415" i="16" s="1"/>
  <c r="L1416" i="16"/>
  <c r="K1416" i="16" s="1"/>
  <c r="L1417" i="16"/>
  <c r="K1417" i="16" s="1"/>
  <c r="L1418" i="16"/>
  <c r="K1418" i="16" s="1"/>
  <c r="L1419" i="16"/>
  <c r="K1419" i="16" s="1"/>
  <c r="H1419" i="16" s="1"/>
  <c r="L1420" i="16"/>
  <c r="K1420" i="16" s="1"/>
  <c r="L1421" i="16"/>
  <c r="K1421" i="16" s="1"/>
  <c r="L1422" i="16"/>
  <c r="K1422" i="16" s="1"/>
  <c r="L1423" i="16"/>
  <c r="K1423" i="16" s="1"/>
  <c r="L1424" i="16"/>
  <c r="K1424" i="16" s="1"/>
  <c r="L1425" i="16"/>
  <c r="K1425" i="16" s="1"/>
  <c r="L1426" i="16"/>
  <c r="K1426" i="16" s="1"/>
  <c r="L1427" i="16"/>
  <c r="K1427" i="16" s="1"/>
  <c r="H1427" i="16" s="1"/>
  <c r="L1428" i="16"/>
  <c r="K1428" i="16" s="1"/>
  <c r="L1429" i="16"/>
  <c r="K1429" i="16" s="1"/>
  <c r="L1430" i="16"/>
  <c r="K1430" i="16" s="1"/>
  <c r="L1431" i="16"/>
  <c r="K1431" i="16" s="1"/>
  <c r="L1432" i="16"/>
  <c r="K1432" i="16" s="1"/>
  <c r="L1433" i="16"/>
  <c r="K1433" i="16" s="1"/>
  <c r="L1434" i="16"/>
  <c r="K1434" i="16" s="1"/>
  <c r="L1435" i="16"/>
  <c r="K1435" i="16" s="1"/>
  <c r="H1435" i="16" s="1"/>
  <c r="L1436" i="16"/>
  <c r="K1436" i="16" s="1"/>
  <c r="L1437" i="16"/>
  <c r="K1437" i="16" s="1"/>
  <c r="L1438" i="16"/>
  <c r="K1438" i="16" s="1"/>
  <c r="L1439" i="16"/>
  <c r="K1439" i="16" s="1"/>
  <c r="H1439" i="16" s="1"/>
  <c r="L1440" i="16"/>
  <c r="K1440" i="16" s="1"/>
  <c r="L1441" i="16"/>
  <c r="K1441" i="16" s="1"/>
  <c r="L1442" i="16"/>
  <c r="K1442" i="16" s="1"/>
  <c r="L1443" i="16"/>
  <c r="K1443" i="16" s="1"/>
  <c r="H1443" i="16" s="1"/>
  <c r="L1444" i="16"/>
  <c r="K1444" i="16" s="1"/>
  <c r="L1445" i="16"/>
  <c r="K1445" i="16" s="1"/>
  <c r="L1446" i="16"/>
  <c r="K1446" i="16" s="1"/>
  <c r="L1447" i="16"/>
  <c r="K1447" i="16" s="1"/>
  <c r="L1448" i="16"/>
  <c r="K1448" i="16" s="1"/>
  <c r="L1449" i="16"/>
  <c r="K1449" i="16" s="1"/>
  <c r="L1450" i="16"/>
  <c r="K1450" i="16" s="1"/>
  <c r="L1451" i="16"/>
  <c r="K1451" i="16" s="1"/>
  <c r="H1451" i="16" s="1"/>
  <c r="L1452" i="16"/>
  <c r="K1452" i="16" s="1"/>
  <c r="L1453" i="16"/>
  <c r="K1453" i="16" s="1"/>
  <c r="L1454" i="16"/>
  <c r="K1454" i="16" s="1"/>
  <c r="L1455" i="16"/>
  <c r="K1455" i="16" s="1"/>
  <c r="L1456" i="16"/>
  <c r="K1456" i="16" s="1"/>
  <c r="L1457" i="16"/>
  <c r="K1457" i="16" s="1"/>
  <c r="L1458" i="16"/>
  <c r="K1458" i="16" s="1"/>
  <c r="L1459" i="16"/>
  <c r="K1459" i="16" s="1"/>
  <c r="H1459" i="16" s="1"/>
  <c r="L1460" i="16"/>
  <c r="K1460" i="16" s="1"/>
  <c r="L1461" i="16"/>
  <c r="K1461" i="16" s="1"/>
  <c r="L1462" i="16"/>
  <c r="K1462" i="16" s="1"/>
  <c r="L1463" i="16"/>
  <c r="K1463" i="16" s="1"/>
  <c r="H1463" i="16" s="1"/>
  <c r="L1464" i="16"/>
  <c r="K1464" i="16" s="1"/>
  <c r="L1465" i="16"/>
  <c r="K1465" i="16" s="1"/>
  <c r="L1466" i="16"/>
  <c r="K1466" i="16" s="1"/>
  <c r="L1467" i="16"/>
  <c r="K1467" i="16" s="1"/>
  <c r="H1467" i="16" s="1"/>
  <c r="L1468" i="16"/>
  <c r="K1468" i="16" s="1"/>
  <c r="L1469" i="16"/>
  <c r="K1469" i="16" s="1"/>
  <c r="L1470" i="16"/>
  <c r="K1470" i="16" s="1"/>
  <c r="L1471" i="16"/>
  <c r="K1471" i="16" s="1"/>
  <c r="L1472" i="16"/>
  <c r="K1472" i="16" s="1"/>
  <c r="L1473" i="16"/>
  <c r="K1473" i="16" s="1"/>
  <c r="L1474" i="16"/>
  <c r="K1474" i="16" s="1"/>
  <c r="L1475" i="16"/>
  <c r="K1475" i="16" s="1"/>
  <c r="H1475" i="16" s="1"/>
  <c r="L1476" i="16"/>
  <c r="K1476" i="16" s="1"/>
  <c r="L1477" i="16"/>
  <c r="K1477" i="16" s="1"/>
  <c r="L1478" i="16"/>
  <c r="K1478" i="16" s="1"/>
  <c r="L1479" i="16"/>
  <c r="K1479" i="16" s="1"/>
  <c r="L1480" i="16"/>
  <c r="K1480" i="16" s="1"/>
  <c r="L1481" i="16"/>
  <c r="K1481" i="16" s="1"/>
  <c r="L1482" i="16"/>
  <c r="K1482" i="16" s="1"/>
  <c r="L1483" i="16"/>
  <c r="K1483" i="16" s="1"/>
  <c r="H1483" i="16" s="1"/>
  <c r="L1484" i="16"/>
  <c r="K1484" i="16" s="1"/>
  <c r="L1485" i="16"/>
  <c r="K1485" i="16" s="1"/>
  <c r="L1486" i="16"/>
  <c r="K1486" i="16" s="1"/>
  <c r="L1487" i="16"/>
  <c r="K1487" i="16" s="1"/>
  <c r="H1487" i="16" s="1"/>
  <c r="L1488" i="16"/>
  <c r="K1488" i="16" s="1"/>
  <c r="L1489" i="16"/>
  <c r="K1489" i="16" s="1"/>
  <c r="L1490" i="16"/>
  <c r="K1490" i="16" s="1"/>
  <c r="L1491" i="16"/>
  <c r="K1491" i="16" s="1"/>
  <c r="H1491" i="16" s="1"/>
  <c r="L1492" i="16"/>
  <c r="K1492" i="16" s="1"/>
  <c r="L1493" i="16"/>
  <c r="K1493" i="16" s="1"/>
  <c r="L1494" i="16"/>
  <c r="K1494" i="16" s="1"/>
  <c r="L1495" i="16"/>
  <c r="K1495" i="16" s="1"/>
  <c r="L1496" i="16"/>
  <c r="K1496" i="16" s="1"/>
  <c r="L1497" i="16"/>
  <c r="K1497" i="16" s="1"/>
  <c r="L1498" i="16"/>
  <c r="K1498" i="16" s="1"/>
  <c r="L1499" i="16"/>
  <c r="K1499" i="16" s="1"/>
  <c r="H1499" i="16" s="1"/>
  <c r="L1500" i="16"/>
  <c r="K1500" i="16" s="1"/>
  <c r="L1501" i="16"/>
  <c r="K1501" i="16" s="1"/>
  <c r="L1502" i="16"/>
  <c r="K1502" i="16" s="1"/>
  <c r="L1503" i="16"/>
  <c r="K1503" i="16" s="1"/>
  <c r="L1504" i="16"/>
  <c r="K1504" i="16" s="1"/>
  <c r="L1505" i="16"/>
  <c r="K1505" i="16" s="1"/>
  <c r="L1506" i="16"/>
  <c r="K1506" i="16" s="1"/>
  <c r="L1507" i="16"/>
  <c r="K1507" i="16" s="1"/>
  <c r="H1507" i="16" s="1"/>
  <c r="L1508" i="16"/>
  <c r="K1508" i="16" s="1"/>
  <c r="L1509" i="16"/>
  <c r="K1509" i="16" s="1"/>
  <c r="L1510" i="16"/>
  <c r="K1510" i="16" s="1"/>
  <c r="L1511" i="16"/>
  <c r="K1511" i="16" s="1"/>
  <c r="L1512" i="16"/>
  <c r="K1512" i="16" s="1"/>
  <c r="L1513" i="16"/>
  <c r="K1513" i="16" s="1"/>
  <c r="L1514" i="16"/>
  <c r="K1514" i="16" s="1"/>
  <c r="L1515" i="16"/>
  <c r="K1515" i="16" s="1"/>
  <c r="H1515" i="16" s="1"/>
  <c r="L1516" i="16"/>
  <c r="K1516" i="16" s="1"/>
  <c r="L1517" i="16"/>
  <c r="K1517" i="16" s="1"/>
  <c r="L1518" i="16"/>
  <c r="K1518" i="16" s="1"/>
  <c r="L1519" i="16"/>
  <c r="K1519" i="16" s="1"/>
  <c r="L1520" i="16"/>
  <c r="K1520" i="16" s="1"/>
  <c r="L1521" i="16"/>
  <c r="K1521" i="16" s="1"/>
  <c r="L1522" i="16"/>
  <c r="K1522" i="16" s="1"/>
  <c r="L1523" i="16"/>
  <c r="K1523" i="16" s="1"/>
  <c r="H1523" i="16" s="1"/>
  <c r="L1524" i="16"/>
  <c r="K1524" i="16" s="1"/>
  <c r="L1525" i="16"/>
  <c r="K1525" i="16" s="1"/>
  <c r="L1526" i="16"/>
  <c r="K1526" i="16" s="1"/>
  <c r="L1527" i="16"/>
  <c r="K1527" i="16" s="1"/>
  <c r="L1528" i="16"/>
  <c r="K1528" i="16" s="1"/>
  <c r="L1529" i="16"/>
  <c r="K1529" i="16" s="1"/>
  <c r="L1530" i="16"/>
  <c r="K1530" i="16" s="1"/>
  <c r="L1531" i="16"/>
  <c r="K1531" i="16" s="1"/>
  <c r="H1531" i="16" s="1"/>
  <c r="L1532" i="16"/>
  <c r="K1532" i="16" s="1"/>
  <c r="L1533" i="16"/>
  <c r="K1533" i="16" s="1"/>
  <c r="L1534" i="16"/>
  <c r="K1534" i="16" s="1"/>
  <c r="L1535" i="16"/>
  <c r="K1535" i="16" s="1"/>
  <c r="H1535" i="16" s="1"/>
  <c r="L1536" i="16"/>
  <c r="K1536" i="16" s="1"/>
  <c r="L1537" i="16"/>
  <c r="K1537" i="16" s="1"/>
  <c r="L1538" i="16"/>
  <c r="K1538" i="16" s="1"/>
  <c r="L1539" i="16"/>
  <c r="K1539" i="16" s="1"/>
  <c r="H1539" i="16" s="1"/>
  <c r="L1540" i="16"/>
  <c r="K1540" i="16" s="1"/>
  <c r="L1541" i="16"/>
  <c r="K1541" i="16" s="1"/>
  <c r="L1542" i="16"/>
  <c r="K1542" i="16" s="1"/>
  <c r="L1543" i="16"/>
  <c r="K1543" i="16" s="1"/>
  <c r="L1544" i="16"/>
  <c r="K1544" i="16" s="1"/>
  <c r="L1545" i="16"/>
  <c r="K1545" i="16" s="1"/>
  <c r="L1546" i="16"/>
  <c r="K1546" i="16" s="1"/>
  <c r="L1547" i="16"/>
  <c r="K1547" i="16" s="1"/>
  <c r="H1547" i="16" s="1"/>
  <c r="L1548" i="16"/>
  <c r="K1548" i="16" s="1"/>
  <c r="L1549" i="16"/>
  <c r="K1549" i="16" s="1"/>
  <c r="L1550" i="16"/>
  <c r="K1550" i="16" s="1"/>
  <c r="L1551" i="16"/>
  <c r="K1551" i="16" s="1"/>
  <c r="L1552" i="16"/>
  <c r="K1552" i="16" s="1"/>
  <c r="L1553" i="16"/>
  <c r="K1553" i="16" s="1"/>
  <c r="L1554" i="16"/>
  <c r="K1554" i="16" s="1"/>
  <c r="L1555" i="16"/>
  <c r="K1555" i="16" s="1"/>
  <c r="H1555" i="16" s="1"/>
  <c r="L1556" i="16"/>
  <c r="K1556" i="16" s="1"/>
  <c r="L1557" i="16"/>
  <c r="K1557" i="16" s="1"/>
  <c r="L1558" i="16"/>
  <c r="K1558" i="16" s="1"/>
  <c r="L1559" i="16"/>
  <c r="K1559" i="16" s="1"/>
  <c r="H1559" i="16" s="1"/>
  <c r="L1560" i="16"/>
  <c r="K1560" i="16" s="1"/>
  <c r="L1561" i="16"/>
  <c r="K1561" i="16" s="1"/>
  <c r="L1562" i="16"/>
  <c r="K1562" i="16" s="1"/>
  <c r="L1563" i="16"/>
  <c r="K1563" i="16" s="1"/>
  <c r="H1563" i="16" s="1"/>
  <c r="L1564" i="16"/>
  <c r="K1564" i="16" s="1"/>
  <c r="L1565" i="16"/>
  <c r="K1565" i="16" s="1"/>
  <c r="L1566" i="16"/>
  <c r="K1566" i="16" s="1"/>
  <c r="L1567" i="16"/>
  <c r="K1567" i="16" s="1"/>
  <c r="L1568" i="16"/>
  <c r="K1568" i="16" s="1"/>
  <c r="L1569" i="16"/>
  <c r="K1569" i="16" s="1"/>
  <c r="L1570" i="16"/>
  <c r="K1570" i="16" s="1"/>
  <c r="L1571" i="16"/>
  <c r="K1571" i="16" s="1"/>
  <c r="H1571" i="16" s="1"/>
  <c r="L1572" i="16"/>
  <c r="K1572" i="16" s="1"/>
  <c r="L1573" i="16"/>
  <c r="K1573" i="16" s="1"/>
  <c r="L1574" i="16"/>
  <c r="K1574" i="16" s="1"/>
  <c r="L1575" i="16"/>
  <c r="K1575" i="16" s="1"/>
  <c r="L1576" i="16"/>
  <c r="K1576" i="16" s="1"/>
  <c r="L1577" i="16"/>
  <c r="K1577" i="16" s="1"/>
  <c r="L1578" i="16"/>
  <c r="K1578" i="16" s="1"/>
  <c r="L1579" i="16"/>
  <c r="K1579" i="16" s="1"/>
  <c r="H1579" i="16" s="1"/>
  <c r="L1580" i="16"/>
  <c r="K1580" i="16" s="1"/>
  <c r="L1581" i="16"/>
  <c r="K1581" i="16" s="1"/>
  <c r="L1582" i="16"/>
  <c r="K1582" i="16" s="1"/>
  <c r="L1583" i="16"/>
  <c r="K1583" i="16" s="1"/>
  <c r="L1584" i="16"/>
  <c r="K1584" i="16" s="1"/>
  <c r="L1585" i="16"/>
  <c r="K1585" i="16" s="1"/>
  <c r="L1586" i="16"/>
  <c r="K1586" i="16" s="1"/>
  <c r="L1587" i="16"/>
  <c r="K1587" i="16" s="1"/>
  <c r="H1587" i="16" s="1"/>
  <c r="L1588" i="16"/>
  <c r="K1588" i="16" s="1"/>
  <c r="L1589" i="16"/>
  <c r="K1589" i="16" s="1"/>
  <c r="L1590" i="16"/>
  <c r="K1590" i="16" s="1"/>
  <c r="L1591" i="16"/>
  <c r="K1591" i="16" s="1"/>
  <c r="L1592" i="16"/>
  <c r="K1592" i="16" s="1"/>
  <c r="L1593" i="16"/>
  <c r="K1593" i="16" s="1"/>
  <c r="L1594" i="16"/>
  <c r="K1594" i="16" s="1"/>
  <c r="L1595" i="16"/>
  <c r="K1595" i="16" s="1"/>
  <c r="H1595" i="16" s="1"/>
  <c r="L1596" i="16"/>
  <c r="K1596" i="16" s="1"/>
  <c r="L1597" i="16"/>
  <c r="K1597" i="16" s="1"/>
  <c r="L1598" i="16"/>
  <c r="K1598" i="16" s="1"/>
  <c r="L1599" i="16"/>
  <c r="K1599" i="16" s="1"/>
  <c r="L1600" i="16"/>
  <c r="K1600" i="16" s="1"/>
  <c r="L1601" i="16"/>
  <c r="K1601" i="16" s="1"/>
  <c r="L1602" i="16"/>
  <c r="K1602" i="16" s="1"/>
  <c r="L1603" i="16"/>
  <c r="K1603" i="16" s="1"/>
  <c r="H1603" i="16" s="1"/>
  <c r="L1604" i="16"/>
  <c r="K1604" i="16" s="1"/>
  <c r="L1605" i="16"/>
  <c r="K1605" i="16" s="1"/>
  <c r="L1606" i="16"/>
  <c r="K1606" i="16" s="1"/>
  <c r="L1607" i="16"/>
  <c r="K1607" i="16" s="1"/>
  <c r="L1608" i="16"/>
  <c r="K1608" i="16" s="1"/>
  <c r="L1609" i="16"/>
  <c r="K1609" i="16" s="1"/>
  <c r="L1610" i="16"/>
  <c r="K1610" i="16" s="1"/>
  <c r="L1611" i="16"/>
  <c r="K1611" i="16" s="1"/>
  <c r="H1611" i="16" s="1"/>
  <c r="L1612" i="16"/>
  <c r="K1612" i="16" s="1"/>
  <c r="L1613" i="16"/>
  <c r="K1613" i="16" s="1"/>
  <c r="L1614" i="16"/>
  <c r="K1614" i="16" s="1"/>
  <c r="L1615" i="16"/>
  <c r="K1615" i="16" s="1"/>
  <c r="L1616" i="16"/>
  <c r="K1616" i="16" s="1"/>
  <c r="L1617" i="16"/>
  <c r="K1617" i="16" s="1"/>
  <c r="L1618" i="16"/>
  <c r="K1618" i="16" s="1"/>
  <c r="L1619" i="16"/>
  <c r="K1619" i="16" s="1"/>
  <c r="H1619" i="16" s="1"/>
  <c r="L1620" i="16"/>
  <c r="K1620" i="16" s="1"/>
  <c r="L1621" i="16"/>
  <c r="K1621" i="16" s="1"/>
  <c r="L1622" i="16"/>
  <c r="K1622" i="16" s="1"/>
  <c r="L1623" i="16"/>
  <c r="K1623" i="16" s="1"/>
  <c r="L1624" i="16"/>
  <c r="K1624" i="16" s="1"/>
  <c r="L1625" i="16"/>
  <c r="K1625" i="16" s="1"/>
  <c r="L1626" i="16"/>
  <c r="K1626" i="16" s="1"/>
  <c r="L1627" i="16"/>
  <c r="K1627" i="16" s="1"/>
  <c r="H1627" i="16" s="1"/>
  <c r="L1628" i="16"/>
  <c r="K1628" i="16" s="1"/>
  <c r="L1629" i="16"/>
  <c r="K1629" i="16" s="1"/>
  <c r="L1630" i="16"/>
  <c r="K1630" i="16" s="1"/>
  <c r="L1631" i="16"/>
  <c r="K1631" i="16" s="1"/>
  <c r="H1631" i="16" s="1"/>
  <c r="L1632" i="16"/>
  <c r="K1632" i="16" s="1"/>
  <c r="L1633" i="16"/>
  <c r="K1633" i="16" s="1"/>
  <c r="L1634" i="16"/>
  <c r="K1634" i="16" s="1"/>
  <c r="L1635" i="16"/>
  <c r="K1635" i="16" s="1"/>
  <c r="H1635" i="16" s="1"/>
  <c r="L1636" i="16"/>
  <c r="K1636" i="16" s="1"/>
  <c r="L1637" i="16"/>
  <c r="K1637" i="16" s="1"/>
  <c r="L1638" i="16"/>
  <c r="K1638" i="16" s="1"/>
  <c r="L1639" i="16"/>
  <c r="K1639" i="16" s="1"/>
  <c r="L1640" i="16"/>
  <c r="K1640" i="16" s="1"/>
  <c r="L1641" i="16"/>
  <c r="K1641" i="16" s="1"/>
  <c r="L1642" i="16"/>
  <c r="K1642" i="16" s="1"/>
  <c r="L1643" i="16"/>
  <c r="K1643" i="16" s="1"/>
  <c r="H1643" i="16" s="1"/>
  <c r="L1644" i="16"/>
  <c r="K1644" i="16" s="1"/>
  <c r="L1645" i="16"/>
  <c r="K1645" i="16" s="1"/>
  <c r="L1646" i="16"/>
  <c r="K1646" i="16" s="1"/>
  <c r="L1647" i="16"/>
  <c r="K1647" i="16" s="1"/>
  <c r="L1648" i="16"/>
  <c r="K1648" i="16" s="1"/>
  <c r="L1649" i="16"/>
  <c r="K1649" i="16" s="1"/>
  <c r="L1650" i="16"/>
  <c r="K1650" i="16" s="1"/>
  <c r="L1651" i="16"/>
  <c r="K1651" i="16" s="1"/>
  <c r="H1651" i="16" s="1"/>
  <c r="L1652" i="16"/>
  <c r="K1652" i="16" s="1"/>
  <c r="L1653" i="16"/>
  <c r="K1653" i="16" s="1"/>
  <c r="L1654" i="16"/>
  <c r="K1654" i="16" s="1"/>
  <c r="L1655" i="16"/>
  <c r="K1655" i="16" s="1"/>
  <c r="H1655" i="16" s="1"/>
  <c r="L1656" i="16"/>
  <c r="K1656" i="16" s="1"/>
  <c r="L1657" i="16"/>
  <c r="K1657" i="16" s="1"/>
  <c r="L1658" i="16"/>
  <c r="K1658" i="16" s="1"/>
  <c r="L1659" i="16"/>
  <c r="K1659" i="16" s="1"/>
  <c r="H1659" i="16" s="1"/>
  <c r="L1660" i="16"/>
  <c r="K1660" i="16" s="1"/>
  <c r="L1661" i="16"/>
  <c r="K1661" i="16" s="1"/>
  <c r="L1662" i="16"/>
  <c r="K1662" i="16" s="1"/>
  <c r="L1663" i="16"/>
  <c r="K1663" i="16" s="1"/>
  <c r="L1664" i="16"/>
  <c r="K1664" i="16" s="1"/>
  <c r="L1665" i="16"/>
  <c r="K1665" i="16" s="1"/>
  <c r="L1666" i="16"/>
  <c r="K1666" i="16" s="1"/>
  <c r="L1667" i="16"/>
  <c r="K1667" i="16" s="1"/>
  <c r="H1667" i="16" s="1"/>
  <c r="L1668" i="16"/>
  <c r="K1668" i="16" s="1"/>
  <c r="L1669" i="16"/>
  <c r="K1669" i="16" s="1"/>
  <c r="L1670" i="16"/>
  <c r="K1670" i="16" s="1"/>
  <c r="L1671" i="16"/>
  <c r="K1671" i="16" s="1"/>
  <c r="L1672" i="16"/>
  <c r="K1672" i="16" s="1"/>
  <c r="L1673" i="16"/>
  <c r="K1673" i="16" s="1"/>
  <c r="L1674" i="16"/>
  <c r="K1674" i="16" s="1"/>
  <c r="L1675" i="16"/>
  <c r="K1675" i="16" s="1"/>
  <c r="H1675" i="16" s="1"/>
  <c r="L1676" i="16"/>
  <c r="K1676" i="16" s="1"/>
  <c r="L1677" i="16"/>
  <c r="K1677" i="16" s="1"/>
  <c r="L1678" i="16"/>
  <c r="K1678" i="16" s="1"/>
  <c r="L1679" i="16"/>
  <c r="K1679" i="16" s="1"/>
  <c r="L1680" i="16"/>
  <c r="K1680" i="16" s="1"/>
  <c r="L1681" i="16"/>
  <c r="K1681" i="16" s="1"/>
  <c r="L1682" i="16"/>
  <c r="K1682" i="16" s="1"/>
  <c r="L1683" i="16"/>
  <c r="K1683" i="16" s="1"/>
  <c r="H1683" i="16" s="1"/>
  <c r="L1684" i="16"/>
  <c r="K1684" i="16" s="1"/>
  <c r="L1685" i="16"/>
  <c r="K1685" i="16" s="1"/>
  <c r="L1686" i="16"/>
  <c r="K1686" i="16" s="1"/>
  <c r="L1687" i="16"/>
  <c r="K1687" i="16" s="1"/>
  <c r="L1688" i="16"/>
  <c r="K1688" i="16" s="1"/>
  <c r="L1689" i="16"/>
  <c r="K1689" i="16" s="1"/>
  <c r="L1690" i="16"/>
  <c r="K1690" i="16" s="1"/>
  <c r="L1691" i="16"/>
  <c r="K1691" i="16" s="1"/>
  <c r="H1691" i="16" s="1"/>
  <c r="L1692" i="16"/>
  <c r="K1692" i="16" s="1"/>
  <c r="L1693" i="16"/>
  <c r="K1693" i="16" s="1"/>
  <c r="L1694" i="16"/>
  <c r="K1694" i="16" s="1"/>
  <c r="L1695" i="16"/>
  <c r="K1695" i="16" s="1"/>
  <c r="L1696" i="16"/>
  <c r="K1696" i="16" s="1"/>
  <c r="L1697" i="16"/>
  <c r="K1697" i="16" s="1"/>
  <c r="L1698" i="16"/>
  <c r="K1698" i="16" s="1"/>
  <c r="L1699" i="16"/>
  <c r="K1699" i="16" s="1"/>
  <c r="H1699" i="16" s="1"/>
  <c r="L1700" i="16"/>
  <c r="K1700" i="16" s="1"/>
  <c r="L1701" i="16"/>
  <c r="K1701" i="16" s="1"/>
  <c r="L1702" i="16"/>
  <c r="K1702" i="16" s="1"/>
  <c r="L1703" i="16"/>
  <c r="K1703" i="16" s="1"/>
  <c r="L1704" i="16"/>
  <c r="K1704" i="16" s="1"/>
  <c r="L1705" i="16"/>
  <c r="K1705" i="16" s="1"/>
  <c r="L1706" i="16"/>
  <c r="K1706" i="16" s="1"/>
  <c r="L1707" i="16"/>
  <c r="K1707" i="16" s="1"/>
  <c r="H1707" i="16" s="1"/>
  <c r="L1708" i="16"/>
  <c r="K1708" i="16" s="1"/>
  <c r="L1709" i="16"/>
  <c r="K1709" i="16" s="1"/>
  <c r="L1710" i="16"/>
  <c r="K1710" i="16" s="1"/>
  <c r="L1711" i="16"/>
  <c r="K1711" i="16" s="1"/>
  <c r="L1712" i="16"/>
  <c r="K1712" i="16" s="1"/>
  <c r="L1713" i="16"/>
  <c r="K1713" i="16" s="1"/>
  <c r="L1714" i="16"/>
  <c r="K1714" i="16" s="1"/>
  <c r="L1715" i="16"/>
  <c r="K1715" i="16" s="1"/>
  <c r="H1715" i="16" s="1"/>
  <c r="L1716" i="16"/>
  <c r="K1716" i="16" s="1"/>
  <c r="L1717" i="16"/>
  <c r="K1717" i="16" s="1"/>
  <c r="L1718" i="16"/>
  <c r="K1718" i="16" s="1"/>
  <c r="L1719" i="16"/>
  <c r="K1719" i="16" s="1"/>
  <c r="L1720" i="16"/>
  <c r="K1720" i="16" s="1"/>
  <c r="L1721" i="16"/>
  <c r="K1721" i="16" s="1"/>
  <c r="L1722" i="16"/>
  <c r="K1722" i="16" s="1"/>
  <c r="L1723" i="16"/>
  <c r="K1723" i="16" s="1"/>
  <c r="H1723" i="16" s="1"/>
  <c r="L1724" i="16"/>
  <c r="K1724" i="16" s="1"/>
  <c r="L1725" i="16"/>
  <c r="K1725" i="16" s="1"/>
  <c r="L1726" i="16"/>
  <c r="K1726" i="16" s="1"/>
  <c r="L1727" i="16"/>
  <c r="K1727" i="16" s="1"/>
  <c r="H1727" i="16" s="1"/>
  <c r="L1728" i="16"/>
  <c r="K1728" i="16" s="1"/>
  <c r="L1729" i="16"/>
  <c r="K1729" i="16" s="1"/>
  <c r="L1730" i="16"/>
  <c r="K1730" i="16" s="1"/>
  <c r="L1731" i="16"/>
  <c r="K1731" i="16" s="1"/>
  <c r="H1731" i="16" s="1"/>
  <c r="L1732" i="16"/>
  <c r="K1732" i="16" s="1"/>
  <c r="L1733" i="16"/>
  <c r="K1733" i="16" s="1"/>
  <c r="L1734" i="16"/>
  <c r="K1734" i="16" s="1"/>
  <c r="L1735" i="16"/>
  <c r="K1735" i="16" s="1"/>
  <c r="L1736" i="16"/>
  <c r="K1736" i="16" s="1"/>
  <c r="L1737" i="16"/>
  <c r="K1737" i="16" s="1"/>
  <c r="L1738" i="16"/>
  <c r="K1738" i="16" s="1"/>
  <c r="L1739" i="16"/>
  <c r="K1739" i="16" s="1"/>
  <c r="H1739" i="16" s="1"/>
  <c r="L1740" i="16"/>
  <c r="K1740" i="16" s="1"/>
  <c r="L1741" i="16"/>
  <c r="K1741" i="16" s="1"/>
  <c r="L1742" i="16"/>
  <c r="K1742" i="16" s="1"/>
  <c r="L1743" i="16"/>
  <c r="K1743" i="16" s="1"/>
  <c r="L1744" i="16"/>
  <c r="K1744" i="16" s="1"/>
  <c r="L1745" i="16"/>
  <c r="K1745" i="16" s="1"/>
  <c r="L1746" i="16"/>
  <c r="K1746" i="16" s="1"/>
  <c r="L1747" i="16"/>
  <c r="K1747" i="16" s="1"/>
  <c r="H1747" i="16" s="1"/>
  <c r="L1748" i="16"/>
  <c r="K1748" i="16" s="1"/>
  <c r="L1749" i="16"/>
  <c r="K1749" i="16" s="1"/>
  <c r="L1750" i="16"/>
  <c r="K1750" i="16" s="1"/>
  <c r="L1751" i="16"/>
  <c r="K1751" i="16" s="1"/>
  <c r="H1751" i="16" s="1"/>
  <c r="L1752" i="16"/>
  <c r="K1752" i="16" s="1"/>
  <c r="L1753" i="16"/>
  <c r="K1753" i="16" s="1"/>
  <c r="L1754" i="16"/>
  <c r="K1754" i="16" s="1"/>
  <c r="L1755" i="16"/>
  <c r="K1755" i="16" s="1"/>
  <c r="H1755" i="16" s="1"/>
  <c r="L1756" i="16"/>
  <c r="K1756" i="16" s="1"/>
  <c r="L1757" i="16"/>
  <c r="K1757" i="16" s="1"/>
  <c r="L1758" i="16"/>
  <c r="K1758" i="16" s="1"/>
  <c r="L1759" i="16"/>
  <c r="K1759" i="16" s="1"/>
  <c r="L1760" i="16"/>
  <c r="K1760" i="16" s="1"/>
  <c r="L1761" i="16"/>
  <c r="K1761" i="16" s="1"/>
  <c r="L1762" i="16"/>
  <c r="K1762" i="16" s="1"/>
  <c r="L1763" i="16"/>
  <c r="K1763" i="16" s="1"/>
  <c r="H1763" i="16" s="1"/>
  <c r="L1764" i="16"/>
  <c r="K1764" i="16" s="1"/>
  <c r="L1765" i="16"/>
  <c r="K1765" i="16" s="1"/>
  <c r="L1766" i="16"/>
  <c r="K1766" i="16" s="1"/>
  <c r="L1767" i="16"/>
  <c r="K1767" i="16" s="1"/>
  <c r="L1768" i="16"/>
  <c r="K1768" i="16" s="1"/>
  <c r="L1769" i="16"/>
  <c r="K1769" i="16" s="1"/>
  <c r="L1770" i="16"/>
  <c r="K1770" i="16" s="1"/>
  <c r="L1771" i="16"/>
  <c r="K1771" i="16" s="1"/>
  <c r="H1771" i="16" s="1"/>
  <c r="L1772" i="16"/>
  <c r="K1772" i="16" s="1"/>
  <c r="L1773" i="16"/>
  <c r="K1773" i="16" s="1"/>
  <c r="L1774" i="16"/>
  <c r="K1774" i="16" s="1"/>
  <c r="L1775" i="16"/>
  <c r="K1775" i="16" s="1"/>
  <c r="H1775" i="16" s="1"/>
  <c r="L1776" i="16"/>
  <c r="K1776" i="16" s="1"/>
  <c r="L1777" i="16"/>
  <c r="K1777" i="16" s="1"/>
  <c r="L1778" i="16"/>
  <c r="K1778" i="16" s="1"/>
  <c r="L1779" i="16"/>
  <c r="K1779" i="16" s="1"/>
  <c r="H1779" i="16" s="1"/>
  <c r="L1780" i="16"/>
  <c r="K1780" i="16" s="1"/>
  <c r="L1781" i="16"/>
  <c r="K1781" i="16" s="1"/>
  <c r="L1782" i="16"/>
  <c r="K1782" i="16" s="1"/>
  <c r="L1783" i="16"/>
  <c r="K1783" i="16" s="1"/>
  <c r="L1784" i="16"/>
  <c r="K1784" i="16" s="1"/>
  <c r="L1785" i="16"/>
  <c r="K1785" i="16" s="1"/>
  <c r="L1786" i="16"/>
  <c r="K1786" i="16" s="1"/>
  <c r="L1787" i="16"/>
  <c r="K1787" i="16" s="1"/>
  <c r="H1787" i="16" s="1"/>
  <c r="L1788" i="16"/>
  <c r="K1788" i="16" s="1"/>
  <c r="L1789" i="16"/>
  <c r="K1789" i="16" s="1"/>
  <c r="L1790" i="16"/>
  <c r="K1790" i="16" s="1"/>
  <c r="L1791" i="16"/>
  <c r="K1791" i="16" s="1"/>
  <c r="L1792" i="16"/>
  <c r="K1792" i="16" s="1"/>
  <c r="L1793" i="16"/>
  <c r="K1793" i="16" s="1"/>
  <c r="L1794" i="16"/>
  <c r="K1794" i="16" s="1"/>
  <c r="L1795" i="16"/>
  <c r="K1795" i="16" s="1"/>
  <c r="H1795" i="16" s="1"/>
  <c r="L1796" i="16"/>
  <c r="K1796" i="16" s="1"/>
  <c r="L1797" i="16"/>
  <c r="K1797" i="16" s="1"/>
  <c r="L1798" i="16"/>
  <c r="K1798" i="16" s="1"/>
  <c r="L1799" i="16"/>
  <c r="K1799" i="16" s="1"/>
  <c r="H1799" i="16" s="1"/>
  <c r="L1800" i="16"/>
  <c r="K1800" i="16" s="1"/>
  <c r="L1801" i="16"/>
  <c r="K1801" i="16" s="1"/>
  <c r="L1802" i="16"/>
  <c r="K1802" i="16" s="1"/>
  <c r="L1803" i="16"/>
  <c r="K1803" i="16" s="1"/>
  <c r="H1803" i="16" s="1"/>
  <c r="L1804" i="16"/>
  <c r="K1804" i="16" s="1"/>
  <c r="L1805" i="16"/>
  <c r="K1805" i="16" s="1"/>
  <c r="L1806" i="16"/>
  <c r="K1806" i="16" s="1"/>
  <c r="L1807" i="16"/>
  <c r="K1807" i="16" s="1"/>
  <c r="L1808" i="16"/>
  <c r="K1808" i="16" s="1"/>
  <c r="L1809" i="16"/>
  <c r="K1809" i="16" s="1"/>
  <c r="L1810" i="16"/>
  <c r="K1810" i="16" s="1"/>
  <c r="L1811" i="16"/>
  <c r="K1811" i="16" s="1"/>
  <c r="H1811" i="16" s="1"/>
  <c r="L1812" i="16"/>
  <c r="K1812" i="16" s="1"/>
  <c r="L1813" i="16"/>
  <c r="K1813" i="16" s="1"/>
  <c r="L1814" i="16"/>
  <c r="K1814" i="16" s="1"/>
  <c r="L1815" i="16"/>
  <c r="K1815" i="16" s="1"/>
  <c r="L1816" i="16"/>
  <c r="K1816" i="16" s="1"/>
  <c r="L1817" i="16"/>
  <c r="K1817" i="16" s="1"/>
  <c r="L1818" i="16"/>
  <c r="K1818" i="16" s="1"/>
  <c r="L1819" i="16"/>
  <c r="K1819" i="16" s="1"/>
  <c r="H1819" i="16" s="1"/>
  <c r="L1820" i="16"/>
  <c r="K1820" i="16" s="1"/>
  <c r="L1821" i="16"/>
  <c r="K1821" i="16" s="1"/>
  <c r="L1822" i="16"/>
  <c r="K1822" i="16" s="1"/>
  <c r="L1823" i="16"/>
  <c r="K1823" i="16" s="1"/>
  <c r="H1823" i="16" s="1"/>
  <c r="L1824" i="16"/>
  <c r="K1824" i="16" s="1"/>
  <c r="L1825" i="16"/>
  <c r="K1825" i="16" s="1"/>
  <c r="L1826" i="16"/>
  <c r="K1826" i="16" s="1"/>
  <c r="L1827" i="16"/>
  <c r="K1827" i="16" s="1"/>
  <c r="H1827" i="16" s="1"/>
  <c r="L1828" i="16"/>
  <c r="K1828" i="16" s="1"/>
  <c r="L1829" i="16"/>
  <c r="K1829" i="16" s="1"/>
  <c r="L1830" i="16"/>
  <c r="K1830" i="16" s="1"/>
  <c r="L1831" i="16"/>
  <c r="K1831" i="16" s="1"/>
  <c r="L1832" i="16"/>
  <c r="K1832" i="16" s="1"/>
  <c r="L1833" i="16"/>
  <c r="K1833" i="16" s="1"/>
  <c r="L1834" i="16"/>
  <c r="K1834" i="16" s="1"/>
  <c r="L1835" i="16"/>
  <c r="K1835" i="16" s="1"/>
  <c r="H1835" i="16" s="1"/>
  <c r="L1836" i="16"/>
  <c r="K1836" i="16" s="1"/>
  <c r="L1837" i="16"/>
  <c r="K1837" i="16" s="1"/>
  <c r="L1838" i="16"/>
  <c r="K1838" i="16" s="1"/>
  <c r="L1839" i="16"/>
  <c r="K1839" i="16" s="1"/>
  <c r="L1840" i="16"/>
  <c r="K1840" i="16" s="1"/>
  <c r="L1841" i="16"/>
  <c r="K1841" i="16" s="1"/>
  <c r="L1842" i="16"/>
  <c r="K1842" i="16" s="1"/>
  <c r="L1843" i="16"/>
  <c r="K1843" i="16" s="1"/>
  <c r="H1843" i="16" s="1"/>
  <c r="L1844" i="16"/>
  <c r="K1844" i="16" s="1"/>
  <c r="L1845" i="16"/>
  <c r="K1845" i="16" s="1"/>
  <c r="L1846" i="16"/>
  <c r="K1846" i="16" s="1"/>
  <c r="L1847" i="16"/>
  <c r="K1847" i="16" s="1"/>
  <c r="H1847" i="16" s="1"/>
  <c r="L1848" i="16"/>
  <c r="K1848" i="16" s="1"/>
  <c r="L1849" i="16"/>
  <c r="K1849" i="16" s="1"/>
  <c r="L1850" i="16"/>
  <c r="K1850" i="16" s="1"/>
  <c r="L1851" i="16"/>
  <c r="K1851" i="16" s="1"/>
  <c r="H1851" i="16" s="1"/>
  <c r="L1852" i="16"/>
  <c r="K1852" i="16" s="1"/>
  <c r="L1853" i="16"/>
  <c r="K1853" i="16" s="1"/>
  <c r="L1854" i="16"/>
  <c r="K1854" i="16" s="1"/>
  <c r="L1855" i="16"/>
  <c r="K1855" i="16" s="1"/>
  <c r="L1856" i="16"/>
  <c r="K1856" i="16" s="1"/>
  <c r="L1857" i="16"/>
  <c r="K1857" i="16" s="1"/>
  <c r="L1858" i="16"/>
  <c r="K1858" i="16" s="1"/>
  <c r="L1859" i="16"/>
  <c r="K1859" i="16" s="1"/>
  <c r="H1859" i="16" s="1"/>
  <c r="L1860" i="16"/>
  <c r="K1860" i="16" s="1"/>
  <c r="L1861" i="16"/>
  <c r="K1861" i="16" s="1"/>
  <c r="L1862" i="16"/>
  <c r="K1862" i="16" s="1"/>
  <c r="L1863" i="16"/>
  <c r="K1863" i="16" s="1"/>
  <c r="L1864" i="16"/>
  <c r="K1864" i="16" s="1"/>
  <c r="L1865" i="16"/>
  <c r="K1865" i="16" s="1"/>
  <c r="L1866" i="16"/>
  <c r="K1866" i="16" s="1"/>
  <c r="L1867" i="16"/>
  <c r="K1867" i="16" s="1"/>
  <c r="H1867" i="16" s="1"/>
  <c r="L1868" i="16"/>
  <c r="K1868" i="16" s="1"/>
  <c r="L1869" i="16"/>
  <c r="K1869" i="16" s="1"/>
  <c r="L1870" i="16"/>
  <c r="K1870" i="16" s="1"/>
  <c r="L1871" i="16"/>
  <c r="K1871" i="16" s="1"/>
  <c r="H1871" i="16" s="1"/>
  <c r="L1872" i="16"/>
  <c r="K1872" i="16" s="1"/>
  <c r="L1873" i="16"/>
  <c r="K1873" i="16" s="1"/>
  <c r="L1874" i="16"/>
  <c r="K1874" i="16" s="1"/>
  <c r="L1875" i="16"/>
  <c r="K1875" i="16" s="1"/>
  <c r="H1875" i="16" s="1"/>
  <c r="L1876" i="16"/>
  <c r="K1876" i="16" s="1"/>
  <c r="L1877" i="16"/>
  <c r="K1877" i="16" s="1"/>
  <c r="L1878" i="16"/>
  <c r="K1878" i="16" s="1"/>
  <c r="L1879" i="16"/>
  <c r="K1879" i="16" s="1"/>
  <c r="L1880" i="16"/>
  <c r="K1880" i="16" s="1"/>
  <c r="L1881" i="16"/>
  <c r="K1881" i="16" s="1"/>
  <c r="L1882" i="16"/>
  <c r="K1882" i="16" s="1"/>
  <c r="L1883" i="16"/>
  <c r="K1883" i="16" s="1"/>
  <c r="H1883" i="16" s="1"/>
  <c r="L1884" i="16"/>
  <c r="K1884" i="16" s="1"/>
  <c r="L1885" i="16"/>
  <c r="K1885" i="16" s="1"/>
  <c r="L1886" i="16"/>
  <c r="K1886" i="16" s="1"/>
  <c r="L1887" i="16"/>
  <c r="K1887" i="16" s="1"/>
  <c r="L1888" i="16"/>
  <c r="K1888" i="16" s="1"/>
  <c r="L1889" i="16"/>
  <c r="K1889" i="16" s="1"/>
  <c r="L1890" i="16"/>
  <c r="K1890" i="16" s="1"/>
  <c r="L1891" i="16"/>
  <c r="K1891" i="16" s="1"/>
  <c r="H1891" i="16" s="1"/>
  <c r="L1892" i="16"/>
  <c r="K1892" i="16" s="1"/>
  <c r="L1893" i="16"/>
  <c r="K1893" i="16" s="1"/>
  <c r="L1894" i="16"/>
  <c r="K1894" i="16" s="1"/>
  <c r="L1895" i="16"/>
  <c r="K1895" i="16" s="1"/>
  <c r="L1896" i="16"/>
  <c r="K1896" i="16" s="1"/>
  <c r="L1897" i="16"/>
  <c r="K1897" i="16" s="1"/>
  <c r="L1898" i="16"/>
  <c r="K1898" i="16" s="1"/>
  <c r="L1899" i="16"/>
  <c r="K1899" i="16" s="1"/>
  <c r="H1899" i="16" s="1"/>
  <c r="L1900" i="16"/>
  <c r="K1900" i="16" s="1"/>
  <c r="L1901" i="16"/>
  <c r="K1901" i="16" s="1"/>
  <c r="L1902" i="16"/>
  <c r="K1902" i="16" s="1"/>
  <c r="L1903" i="16"/>
  <c r="K1903" i="16" s="1"/>
  <c r="L1904" i="16"/>
  <c r="K1904" i="16" s="1"/>
  <c r="L1905" i="16"/>
  <c r="K1905" i="16" s="1"/>
  <c r="L1906" i="16"/>
  <c r="K1906" i="16" s="1"/>
  <c r="L1907" i="16"/>
  <c r="K1907" i="16" s="1"/>
  <c r="H1907" i="16" s="1"/>
  <c r="L1908" i="16"/>
  <c r="K1908" i="16" s="1"/>
  <c r="L1909" i="16"/>
  <c r="K1909" i="16" s="1"/>
  <c r="L1910" i="16"/>
  <c r="K1910" i="16" s="1"/>
  <c r="L1911" i="16"/>
  <c r="K1911" i="16" s="1"/>
  <c r="L1912" i="16"/>
  <c r="K1912" i="16" s="1"/>
  <c r="L1913" i="16"/>
  <c r="K1913" i="16" s="1"/>
  <c r="L1914" i="16"/>
  <c r="K1914" i="16" s="1"/>
  <c r="L1915" i="16"/>
  <c r="K1915" i="16" s="1"/>
  <c r="H1915" i="16" s="1"/>
  <c r="L1916" i="16"/>
  <c r="K1916" i="16" s="1"/>
  <c r="L1917" i="16"/>
  <c r="K1917" i="16" s="1"/>
  <c r="L1918" i="16"/>
  <c r="K1918" i="16" s="1"/>
  <c r="L1919" i="16"/>
  <c r="K1919" i="16" s="1"/>
  <c r="H1919" i="16" s="1"/>
  <c r="L1920" i="16"/>
  <c r="K1920" i="16" s="1"/>
  <c r="L1921" i="16"/>
  <c r="K1921" i="16" s="1"/>
  <c r="L1922" i="16"/>
  <c r="K1922" i="16" s="1"/>
  <c r="L1923" i="16"/>
  <c r="K1923" i="16" s="1"/>
  <c r="H1923" i="16" s="1"/>
  <c r="L1924" i="16"/>
  <c r="K1924" i="16" s="1"/>
  <c r="L1925" i="16"/>
  <c r="K1925" i="16" s="1"/>
  <c r="L1926" i="16"/>
  <c r="K1926" i="16" s="1"/>
  <c r="L1927" i="16"/>
  <c r="K1927" i="16" s="1"/>
  <c r="L1928" i="16"/>
  <c r="K1928" i="16" s="1"/>
  <c r="L1929" i="16"/>
  <c r="K1929" i="16" s="1"/>
  <c r="L1930" i="16"/>
  <c r="K1930" i="16" s="1"/>
  <c r="L1931" i="16"/>
  <c r="K1931" i="16" s="1"/>
  <c r="H1931" i="16" s="1"/>
  <c r="L1932" i="16"/>
  <c r="K1932" i="16" s="1"/>
  <c r="L1933" i="16"/>
  <c r="K1933" i="16" s="1"/>
  <c r="L1934" i="16"/>
  <c r="K1934" i="16" s="1"/>
  <c r="L1935" i="16"/>
  <c r="K1935" i="16" s="1"/>
  <c r="L1936" i="16"/>
  <c r="K1936" i="16" s="1"/>
  <c r="L1937" i="16"/>
  <c r="K1937" i="16" s="1"/>
  <c r="L1938" i="16"/>
  <c r="K1938" i="16" s="1"/>
  <c r="L1939" i="16"/>
  <c r="K1939" i="16" s="1"/>
  <c r="H1939" i="16" s="1"/>
  <c r="L1940" i="16"/>
  <c r="K1940" i="16" s="1"/>
  <c r="L1941" i="16"/>
  <c r="K1941" i="16" s="1"/>
  <c r="L1942" i="16"/>
  <c r="K1942" i="16" s="1"/>
  <c r="L1943" i="16"/>
  <c r="K1943" i="16" s="1"/>
  <c r="H1943" i="16" s="1"/>
  <c r="L1944" i="16"/>
  <c r="K1944" i="16" s="1"/>
  <c r="L1945" i="16"/>
  <c r="K1945" i="16" s="1"/>
  <c r="L1946" i="16"/>
  <c r="K1946" i="16" s="1"/>
  <c r="L1947" i="16"/>
  <c r="K1947" i="16" s="1"/>
  <c r="H1947" i="16" s="1"/>
  <c r="L1948" i="16"/>
  <c r="K1948" i="16" s="1"/>
  <c r="L1949" i="16"/>
  <c r="K1949" i="16" s="1"/>
  <c r="L1950" i="16"/>
  <c r="K1950" i="16" s="1"/>
  <c r="L1951" i="16"/>
  <c r="K1951" i="16" s="1"/>
  <c r="L1952" i="16"/>
  <c r="K1952" i="16" s="1"/>
  <c r="L1953" i="16"/>
  <c r="K1953" i="16" s="1"/>
  <c r="L1954" i="16"/>
  <c r="K1954" i="16" s="1"/>
  <c r="L1955" i="16"/>
  <c r="K1955" i="16" s="1"/>
  <c r="H1955" i="16" s="1"/>
  <c r="L1956" i="16"/>
  <c r="K1956" i="16" s="1"/>
  <c r="L1957" i="16"/>
  <c r="K1957" i="16" s="1"/>
  <c r="L1958" i="16"/>
  <c r="K1958" i="16" s="1"/>
  <c r="L1959" i="16"/>
  <c r="K1959" i="16" s="1"/>
  <c r="L1960" i="16"/>
  <c r="K1960" i="16" s="1"/>
  <c r="L1961" i="16"/>
  <c r="K1961" i="16" s="1"/>
  <c r="L1962" i="16"/>
  <c r="K1962" i="16" s="1"/>
  <c r="L1963" i="16"/>
  <c r="K1963" i="16" s="1"/>
  <c r="L1964" i="16"/>
  <c r="K1964" i="16" s="1"/>
  <c r="L1965" i="16"/>
  <c r="K1965" i="16" s="1"/>
  <c r="L1966" i="16"/>
  <c r="K1966" i="16" s="1"/>
  <c r="L1967" i="16"/>
  <c r="K1967" i="16" s="1"/>
  <c r="L1968" i="16"/>
  <c r="K1968" i="16" s="1"/>
  <c r="L1969" i="16"/>
  <c r="K1969" i="16" s="1"/>
  <c r="L1970" i="16"/>
  <c r="K1970" i="16" s="1"/>
  <c r="L1971" i="16"/>
  <c r="K1971" i="16" s="1"/>
  <c r="H1971" i="16" s="1"/>
  <c r="L1972" i="16"/>
  <c r="K1972" i="16" s="1"/>
  <c r="L1973" i="16"/>
  <c r="K1973" i="16" s="1"/>
  <c r="L1974" i="16"/>
  <c r="K1974" i="16" s="1"/>
  <c r="L1975" i="16"/>
  <c r="K1975" i="16" s="1"/>
  <c r="L1976" i="16"/>
  <c r="K1976" i="16" s="1"/>
  <c r="L1977" i="16"/>
  <c r="K1977" i="16" s="1"/>
  <c r="L1978" i="16"/>
  <c r="K1978" i="16" s="1"/>
  <c r="L1979" i="16"/>
  <c r="K1979" i="16" s="1"/>
  <c r="H1979" i="16" s="1"/>
  <c r="L1980" i="16"/>
  <c r="K1980" i="16" s="1"/>
  <c r="L1981" i="16"/>
  <c r="K1981" i="16" s="1"/>
  <c r="L1982" i="16"/>
  <c r="K1982" i="16" s="1"/>
  <c r="L1983" i="16"/>
  <c r="K1983" i="16" s="1"/>
  <c r="L1984" i="16"/>
  <c r="K1984" i="16" s="1"/>
  <c r="L1985" i="16"/>
  <c r="K1985" i="16" s="1"/>
  <c r="L1986" i="16"/>
  <c r="K1986" i="16" s="1"/>
  <c r="L1987" i="16"/>
  <c r="K1987" i="16" s="1"/>
  <c r="H1987" i="16" s="1"/>
  <c r="L1988" i="16"/>
  <c r="K1988" i="16" s="1"/>
  <c r="L1989" i="16"/>
  <c r="K1989" i="16" s="1"/>
  <c r="L1990" i="16"/>
  <c r="K1990" i="16" s="1"/>
  <c r="L1991" i="16"/>
  <c r="K1991" i="16" s="1"/>
  <c r="H1991" i="16" s="1"/>
  <c r="L1992" i="16"/>
  <c r="K1992" i="16" s="1"/>
  <c r="L1993" i="16"/>
  <c r="K1993" i="16" s="1"/>
  <c r="L1994" i="16"/>
  <c r="K1994" i="16" s="1"/>
  <c r="L1995" i="16"/>
  <c r="K1995" i="16" s="1"/>
  <c r="H1995" i="16" s="1"/>
  <c r="L1996" i="16"/>
  <c r="K1996" i="16" s="1"/>
  <c r="L1997" i="16"/>
  <c r="K1997" i="16" s="1"/>
  <c r="L1998" i="16"/>
  <c r="K1998" i="16" s="1"/>
  <c r="L1999" i="16"/>
  <c r="K1999" i="16" s="1"/>
  <c r="L2000" i="16"/>
  <c r="K2000" i="16" s="1"/>
  <c r="L2001" i="16"/>
  <c r="K2001" i="16" s="1"/>
  <c r="L2002" i="16"/>
  <c r="K2002" i="16" s="1"/>
  <c r="L2003" i="16"/>
  <c r="K2003" i="16" s="1"/>
  <c r="H2003" i="16" s="1"/>
  <c r="L2004" i="16"/>
  <c r="K2004" i="16" s="1"/>
  <c r="L2005" i="16"/>
  <c r="K2005" i="16" s="1"/>
  <c r="L2006" i="16"/>
  <c r="K2006" i="16" s="1"/>
  <c r="L2007" i="16"/>
  <c r="K2007" i="16" s="1"/>
  <c r="L2008" i="16"/>
  <c r="K2008" i="16" s="1"/>
  <c r="L2009" i="16"/>
  <c r="K2009" i="16" s="1"/>
  <c r="L2010" i="16"/>
  <c r="K2010" i="16" s="1"/>
  <c r="L2011" i="16"/>
  <c r="K2011" i="16" s="1"/>
  <c r="H2011" i="16" s="1"/>
  <c r="L2012" i="16"/>
  <c r="K2012" i="16" s="1"/>
  <c r="L2013" i="16"/>
  <c r="K2013" i="16" s="1"/>
  <c r="L2014" i="16"/>
  <c r="K2014" i="16" s="1"/>
  <c r="L2015" i="16"/>
  <c r="K2015" i="16" s="1"/>
  <c r="H2015" i="16" s="1"/>
  <c r="L2016" i="16"/>
  <c r="K2016" i="16" s="1"/>
  <c r="L2017" i="16"/>
  <c r="K2017" i="16" s="1"/>
  <c r="L2018" i="16"/>
  <c r="K2018" i="16" s="1"/>
  <c r="L2019" i="16"/>
  <c r="K2019" i="16" s="1"/>
  <c r="H2019" i="16" s="1"/>
  <c r="L2020" i="16"/>
  <c r="K2020" i="16" s="1"/>
  <c r="L2021" i="16"/>
  <c r="K2021" i="16" s="1"/>
  <c r="L2022" i="16"/>
  <c r="K2022" i="16" s="1"/>
  <c r="L2023" i="16"/>
  <c r="K2023" i="16" s="1"/>
  <c r="L2024" i="16"/>
  <c r="K2024" i="16" s="1"/>
  <c r="L2025" i="16"/>
  <c r="K2025" i="16" s="1"/>
  <c r="L2026" i="16"/>
  <c r="K2026" i="16" s="1"/>
  <c r="L2027" i="16"/>
  <c r="K2027" i="16" s="1"/>
  <c r="H2027" i="16" s="1"/>
  <c r="L2028" i="16"/>
  <c r="K2028" i="16" s="1"/>
  <c r="L2029" i="16"/>
  <c r="K2029" i="16" s="1"/>
  <c r="L2030" i="16"/>
  <c r="K2030" i="16" s="1"/>
  <c r="L2031" i="16"/>
  <c r="K2031" i="16" s="1"/>
  <c r="L2032" i="16"/>
  <c r="K2032" i="16" s="1"/>
  <c r="L2033" i="16"/>
  <c r="K2033" i="16" s="1"/>
  <c r="L2034" i="16"/>
  <c r="K2034" i="16" s="1"/>
  <c r="L2035" i="16"/>
  <c r="K2035" i="16" s="1"/>
  <c r="H2035" i="16" s="1"/>
  <c r="L2036" i="16"/>
  <c r="K2036" i="16" s="1"/>
  <c r="L2037" i="16"/>
  <c r="K2037" i="16" s="1"/>
  <c r="L2038" i="16"/>
  <c r="K2038" i="16" s="1"/>
  <c r="L2039" i="16"/>
  <c r="K2039" i="16" s="1"/>
  <c r="L2040" i="16"/>
  <c r="K2040" i="16" s="1"/>
  <c r="L2041" i="16"/>
  <c r="K2041" i="16" s="1"/>
  <c r="L2042" i="16"/>
  <c r="K2042" i="16" s="1"/>
  <c r="L2043" i="16"/>
  <c r="K2043" i="16" s="1"/>
  <c r="H2043" i="16" s="1"/>
  <c r="L2044" i="16"/>
  <c r="K2044" i="16" s="1"/>
  <c r="L2045" i="16"/>
  <c r="K2045" i="16" s="1"/>
  <c r="L2046" i="16"/>
  <c r="K2046" i="16" s="1"/>
  <c r="L2047" i="16"/>
  <c r="K2047" i="16" s="1"/>
  <c r="L2048" i="16"/>
  <c r="K2048" i="16" s="1"/>
  <c r="L2049" i="16"/>
  <c r="K2049" i="16" s="1"/>
  <c r="L2050" i="16"/>
  <c r="K2050" i="16" s="1"/>
  <c r="L2051" i="16"/>
  <c r="K2051" i="16" s="1"/>
  <c r="H2051" i="16" s="1"/>
  <c r="L2052" i="16"/>
  <c r="K2052" i="16" s="1"/>
  <c r="L2053" i="16"/>
  <c r="K2053" i="16" s="1"/>
  <c r="L2054" i="16"/>
  <c r="K2054" i="16" s="1"/>
  <c r="L2055" i="16"/>
  <c r="K2055" i="16" s="1"/>
  <c r="L2056" i="16"/>
  <c r="K2056" i="16" s="1"/>
  <c r="L2057" i="16"/>
  <c r="K2057" i="16" s="1"/>
  <c r="L2058" i="16"/>
  <c r="K2058" i="16" s="1"/>
  <c r="L2059" i="16"/>
  <c r="K2059" i="16" s="1"/>
  <c r="H2059" i="16" s="1"/>
  <c r="L2060" i="16"/>
  <c r="K2060" i="16" s="1"/>
  <c r="L2061" i="16"/>
  <c r="K2061" i="16" s="1"/>
  <c r="L2062" i="16"/>
  <c r="K2062" i="16" s="1"/>
  <c r="L2063" i="16"/>
  <c r="K2063" i="16" s="1"/>
  <c r="H2063" i="16" s="1"/>
  <c r="L2064" i="16"/>
  <c r="K2064" i="16" s="1"/>
  <c r="L2065" i="16"/>
  <c r="K2065" i="16" s="1"/>
  <c r="L2066" i="16"/>
  <c r="K2066" i="16" s="1"/>
  <c r="L2067" i="16"/>
  <c r="K2067" i="16" s="1"/>
  <c r="H2067" i="16" s="1"/>
  <c r="L2068" i="16"/>
  <c r="K2068" i="16" s="1"/>
  <c r="L2069" i="16"/>
  <c r="K2069" i="16" s="1"/>
  <c r="L2070" i="16"/>
  <c r="K2070" i="16" s="1"/>
  <c r="L2071" i="16"/>
  <c r="K2071" i="16" s="1"/>
  <c r="L2072" i="16"/>
  <c r="K2072" i="16" s="1"/>
  <c r="L2073" i="16"/>
  <c r="K2073" i="16" s="1"/>
  <c r="L2074" i="16"/>
  <c r="K2074" i="16" s="1"/>
  <c r="L2075" i="16"/>
  <c r="K2075" i="16" s="1"/>
  <c r="H2075" i="16" s="1"/>
  <c r="L2076" i="16"/>
  <c r="K2076" i="16" s="1"/>
  <c r="L2077" i="16"/>
  <c r="K2077" i="16" s="1"/>
  <c r="L2078" i="16"/>
  <c r="K2078" i="16" s="1"/>
  <c r="L2079" i="16"/>
  <c r="K2079" i="16" s="1"/>
  <c r="L2080" i="16"/>
  <c r="K2080" i="16" s="1"/>
  <c r="L2081" i="16"/>
  <c r="K2081" i="16" s="1"/>
  <c r="L2082" i="16"/>
  <c r="K2082" i="16" s="1"/>
  <c r="L2083" i="16"/>
  <c r="K2083" i="16" s="1"/>
  <c r="H2083" i="16" s="1"/>
  <c r="L2084" i="16"/>
  <c r="K2084" i="16" s="1"/>
  <c r="L2085" i="16"/>
  <c r="K2085" i="16" s="1"/>
  <c r="L2086" i="16"/>
  <c r="K2086" i="16" s="1"/>
  <c r="L2087" i="16"/>
  <c r="K2087" i="16" s="1"/>
  <c r="H2087" i="16" s="1"/>
  <c r="L2088" i="16"/>
  <c r="K2088" i="16" s="1"/>
  <c r="L2089" i="16"/>
  <c r="K2089" i="16" s="1"/>
  <c r="L2090" i="16"/>
  <c r="K2090" i="16" s="1"/>
  <c r="L2091" i="16"/>
  <c r="K2091" i="16" s="1"/>
  <c r="H2091" i="16" s="1"/>
  <c r="L2092" i="16"/>
  <c r="K2092" i="16" s="1"/>
  <c r="L2093" i="16"/>
  <c r="K2093" i="16" s="1"/>
  <c r="L2094" i="16"/>
  <c r="K2094" i="16" s="1"/>
  <c r="L2095" i="16"/>
  <c r="K2095" i="16" s="1"/>
  <c r="L2096" i="16"/>
  <c r="K2096" i="16" s="1"/>
  <c r="L2097" i="16"/>
  <c r="K2097" i="16" s="1"/>
  <c r="L2098" i="16"/>
  <c r="K2098" i="16" s="1"/>
  <c r="L2099" i="16"/>
  <c r="K2099" i="16" s="1"/>
  <c r="H2099" i="16" s="1"/>
  <c r="L2100" i="16"/>
  <c r="K2100" i="16" s="1"/>
  <c r="L2101" i="16"/>
  <c r="K2101" i="16" s="1"/>
  <c r="L2102" i="16"/>
  <c r="K2102" i="16" s="1"/>
  <c r="L2103" i="16"/>
  <c r="K2103" i="16" s="1"/>
  <c r="L2104" i="16"/>
  <c r="K2104" i="16" s="1"/>
  <c r="L2105" i="16"/>
  <c r="K2105" i="16" s="1"/>
  <c r="L2106" i="16"/>
  <c r="K2106" i="16" s="1"/>
  <c r="L2107" i="16"/>
  <c r="K2107" i="16" s="1"/>
  <c r="H2107" i="16" s="1"/>
  <c r="L2108" i="16"/>
  <c r="K2108" i="16" s="1"/>
  <c r="L2109" i="16"/>
  <c r="K2109" i="16" s="1"/>
  <c r="L2110" i="16"/>
  <c r="K2110" i="16" s="1"/>
  <c r="L2111" i="16"/>
  <c r="K2111" i="16" s="1"/>
  <c r="H2111" i="16" s="1"/>
  <c r="L2112" i="16"/>
  <c r="K2112" i="16" s="1"/>
  <c r="L2113" i="16"/>
  <c r="K2113" i="16" s="1"/>
  <c r="L2114" i="16"/>
  <c r="K2114" i="16" s="1"/>
  <c r="L2115" i="16"/>
  <c r="K2115" i="16" s="1"/>
  <c r="H2115" i="16" s="1"/>
  <c r="L2116" i="16"/>
  <c r="K2116" i="16" s="1"/>
  <c r="L2117" i="16"/>
  <c r="K2117" i="16" s="1"/>
  <c r="L2118" i="16"/>
  <c r="K2118" i="16" s="1"/>
  <c r="L2119" i="16"/>
  <c r="K2119" i="16" s="1"/>
  <c r="L2120" i="16"/>
  <c r="K2120" i="16" s="1"/>
  <c r="L2121" i="16"/>
  <c r="K2121" i="16" s="1"/>
  <c r="L2122" i="16"/>
  <c r="K2122" i="16" s="1"/>
  <c r="L2123" i="16"/>
  <c r="K2123" i="16" s="1"/>
  <c r="H2123" i="16" s="1"/>
  <c r="L2124" i="16"/>
  <c r="K2124" i="16" s="1"/>
  <c r="L2125" i="16"/>
  <c r="K2125" i="16" s="1"/>
  <c r="L2126" i="16"/>
  <c r="K2126" i="16" s="1"/>
  <c r="L2127" i="16"/>
  <c r="K2127" i="16" s="1"/>
  <c r="L2128" i="16"/>
  <c r="K2128" i="16" s="1"/>
  <c r="L2129" i="16"/>
  <c r="K2129" i="16" s="1"/>
  <c r="L2130" i="16"/>
  <c r="K2130" i="16" s="1"/>
  <c r="L2131" i="16"/>
  <c r="K2131" i="16" s="1"/>
  <c r="H2131" i="16" s="1"/>
  <c r="L2132" i="16"/>
  <c r="K2132" i="16" s="1"/>
  <c r="L2133" i="16"/>
  <c r="K2133" i="16" s="1"/>
  <c r="L2134" i="16"/>
  <c r="K2134" i="16" s="1"/>
  <c r="L2135" i="16"/>
  <c r="K2135" i="16" s="1"/>
  <c r="L2136" i="16"/>
  <c r="K2136" i="16" s="1"/>
  <c r="L2137" i="16"/>
  <c r="K2137" i="16" s="1"/>
  <c r="L2138" i="16"/>
  <c r="K2138" i="16" s="1"/>
  <c r="L2139" i="16"/>
  <c r="K2139" i="16" s="1"/>
  <c r="H2139" i="16" s="1"/>
  <c r="L2140" i="16"/>
  <c r="K2140" i="16" s="1"/>
  <c r="L2141" i="16"/>
  <c r="K2141" i="16" s="1"/>
  <c r="L2142" i="16"/>
  <c r="K2142" i="16" s="1"/>
  <c r="L2143" i="16"/>
  <c r="K2143" i="16" s="1"/>
  <c r="L2144" i="16"/>
  <c r="K2144" i="16" s="1"/>
  <c r="L2145" i="16"/>
  <c r="K2145" i="16" s="1"/>
  <c r="L2146" i="16"/>
  <c r="K2146" i="16" s="1"/>
  <c r="L2147" i="16"/>
  <c r="K2147" i="16" s="1"/>
  <c r="H2147" i="16" s="1"/>
  <c r="L2148" i="16"/>
  <c r="K2148" i="16" s="1"/>
  <c r="L2149" i="16"/>
  <c r="K2149" i="16" s="1"/>
  <c r="L2150" i="16"/>
  <c r="K2150" i="16" s="1"/>
  <c r="L2151" i="16"/>
  <c r="K2151" i="16" s="1"/>
  <c r="L2152" i="16"/>
  <c r="K2152" i="16" s="1"/>
  <c r="L2153" i="16"/>
  <c r="K2153" i="16" s="1"/>
  <c r="L2154" i="16"/>
  <c r="K2154" i="16" s="1"/>
  <c r="L2155" i="16"/>
  <c r="K2155" i="16" s="1"/>
  <c r="H2155" i="16" s="1"/>
  <c r="L2156" i="16"/>
  <c r="K2156" i="16" s="1"/>
  <c r="L2157" i="16"/>
  <c r="K2157" i="16" s="1"/>
  <c r="L2158" i="16"/>
  <c r="K2158" i="16" s="1"/>
  <c r="L2159" i="16"/>
  <c r="K2159" i="16" s="1"/>
  <c r="L2160" i="16"/>
  <c r="K2160" i="16" s="1"/>
  <c r="L2161" i="16"/>
  <c r="K2161" i="16" s="1"/>
  <c r="L2162" i="16"/>
  <c r="K2162" i="16" s="1"/>
  <c r="L2163" i="16"/>
  <c r="K2163" i="16" s="1"/>
  <c r="H2163" i="16" s="1"/>
  <c r="L2164" i="16"/>
  <c r="K2164" i="16" s="1"/>
  <c r="L2165" i="16"/>
  <c r="K2165" i="16" s="1"/>
  <c r="L2166" i="16"/>
  <c r="K2166" i="16" s="1"/>
  <c r="L2167" i="16"/>
  <c r="K2167" i="16" s="1"/>
  <c r="L2168" i="16"/>
  <c r="K2168" i="16" s="1"/>
  <c r="L2169" i="16"/>
  <c r="K2169" i="16" s="1"/>
  <c r="L2170" i="16"/>
  <c r="K2170" i="16" s="1"/>
  <c r="L2171" i="16"/>
  <c r="K2171" i="16" s="1"/>
  <c r="H2171" i="16" s="1"/>
  <c r="L2172" i="16"/>
  <c r="K2172" i="16" s="1"/>
  <c r="L2173" i="16"/>
  <c r="K2173" i="16" s="1"/>
  <c r="L2174" i="16"/>
  <c r="K2174" i="16" s="1"/>
  <c r="L2175" i="16"/>
  <c r="K2175" i="16" s="1"/>
  <c r="L2176" i="16"/>
  <c r="K2176" i="16" s="1"/>
  <c r="L2177" i="16"/>
  <c r="K2177" i="16" s="1"/>
  <c r="L2178" i="16"/>
  <c r="K2178" i="16" s="1"/>
  <c r="L2179" i="16"/>
  <c r="K2179" i="16" s="1"/>
  <c r="H2179" i="16" s="1"/>
  <c r="L2180" i="16"/>
  <c r="K2180" i="16" s="1"/>
  <c r="L2181" i="16"/>
  <c r="K2181" i="16" s="1"/>
  <c r="L2182" i="16"/>
  <c r="K2182" i="16" s="1"/>
  <c r="L2183" i="16"/>
  <c r="K2183" i="16" s="1"/>
  <c r="H2183" i="16" s="1"/>
  <c r="L2184" i="16"/>
  <c r="K2184" i="16" s="1"/>
  <c r="L2185" i="16"/>
  <c r="K2185" i="16" s="1"/>
  <c r="L2186" i="16"/>
  <c r="K2186" i="16" s="1"/>
  <c r="L2187" i="16"/>
  <c r="K2187" i="16" s="1"/>
  <c r="H2187" i="16" s="1"/>
  <c r="L2188" i="16"/>
  <c r="K2188" i="16" s="1"/>
  <c r="L2189" i="16"/>
  <c r="K2189" i="16" s="1"/>
  <c r="L2190" i="16"/>
  <c r="K2190" i="16" s="1"/>
  <c r="L2191" i="16"/>
  <c r="K2191" i="16" s="1"/>
  <c r="L2192" i="16"/>
  <c r="K2192" i="16" s="1"/>
  <c r="L2193" i="16"/>
  <c r="K2193" i="16" s="1"/>
  <c r="L2194" i="16"/>
  <c r="K2194" i="16" s="1"/>
  <c r="L2195" i="16"/>
  <c r="K2195" i="16" s="1"/>
  <c r="H2195" i="16" s="1"/>
  <c r="L2196" i="16"/>
  <c r="K2196" i="16" s="1"/>
  <c r="L2197" i="16"/>
  <c r="K2197" i="16" s="1"/>
  <c r="L2198" i="16"/>
  <c r="K2198" i="16" s="1"/>
  <c r="L2199" i="16"/>
  <c r="K2199" i="16" s="1"/>
  <c r="L2200" i="16"/>
  <c r="K2200" i="16" s="1"/>
  <c r="L2201" i="16"/>
  <c r="K2201" i="16" s="1"/>
  <c r="L2202" i="16"/>
  <c r="K2202" i="16" s="1"/>
  <c r="L2203" i="16"/>
  <c r="K2203" i="16" s="1"/>
  <c r="H2203" i="16" s="1"/>
  <c r="L2204" i="16"/>
  <c r="K2204" i="16" s="1"/>
  <c r="L2205" i="16"/>
  <c r="K2205" i="16" s="1"/>
  <c r="L2206" i="16"/>
  <c r="K2206" i="16" s="1"/>
  <c r="L2207" i="16"/>
  <c r="K2207" i="16" s="1"/>
  <c r="H2207" i="16" s="1"/>
  <c r="L2208" i="16"/>
  <c r="K2208" i="16" s="1"/>
  <c r="L2209" i="16"/>
  <c r="K2209" i="16" s="1"/>
  <c r="L2210" i="16"/>
  <c r="K2210" i="16" s="1"/>
  <c r="L2211" i="16"/>
  <c r="K2211" i="16" s="1"/>
  <c r="H2211" i="16" s="1"/>
  <c r="L2212" i="16"/>
  <c r="K2212" i="16" s="1"/>
  <c r="L2213" i="16"/>
  <c r="K2213" i="16" s="1"/>
  <c r="L2214" i="16"/>
  <c r="K2214" i="16" s="1"/>
  <c r="L2215" i="16"/>
  <c r="K2215" i="16" s="1"/>
  <c r="L2216" i="16"/>
  <c r="K2216" i="16" s="1"/>
  <c r="L2217" i="16"/>
  <c r="K2217" i="16" s="1"/>
  <c r="L2218" i="16"/>
  <c r="K2218" i="16" s="1"/>
  <c r="L2219" i="16"/>
  <c r="K2219" i="16" s="1"/>
  <c r="H2219" i="16" s="1"/>
  <c r="L2220" i="16"/>
  <c r="K2220" i="16" s="1"/>
  <c r="L2221" i="16"/>
  <c r="K2221" i="16" s="1"/>
  <c r="L2222" i="16"/>
  <c r="K2222" i="16" s="1"/>
  <c r="L2223" i="16"/>
  <c r="K2223" i="16" s="1"/>
  <c r="L2224" i="16"/>
  <c r="K2224" i="16" s="1"/>
  <c r="L2225" i="16"/>
  <c r="K2225" i="16" s="1"/>
  <c r="L2226" i="16"/>
  <c r="K2226" i="16" s="1"/>
  <c r="L2227" i="16"/>
  <c r="K2227" i="16" s="1"/>
  <c r="H2227" i="16" s="1"/>
  <c r="L2228" i="16"/>
  <c r="K2228" i="16" s="1"/>
  <c r="L2229" i="16"/>
  <c r="K2229" i="16" s="1"/>
  <c r="L2230" i="16"/>
  <c r="K2230" i="16" s="1"/>
  <c r="L2231" i="16"/>
  <c r="K2231" i="16" s="1"/>
  <c r="H2231" i="16" s="1"/>
  <c r="L2232" i="16"/>
  <c r="K2232" i="16" s="1"/>
  <c r="L2233" i="16"/>
  <c r="K2233" i="16" s="1"/>
  <c r="L2234" i="16"/>
  <c r="K2234" i="16" s="1"/>
  <c r="L2235" i="16"/>
  <c r="K2235" i="16" s="1"/>
  <c r="H2235" i="16" s="1"/>
  <c r="L2236" i="16"/>
  <c r="K2236" i="16" s="1"/>
  <c r="L2237" i="16"/>
  <c r="K2237" i="16" s="1"/>
  <c r="L2238" i="16"/>
  <c r="K2238" i="16" s="1"/>
  <c r="L2239" i="16"/>
  <c r="K2239" i="16" s="1"/>
  <c r="L2240" i="16"/>
  <c r="K2240" i="16" s="1"/>
  <c r="L2241" i="16"/>
  <c r="K2241" i="16" s="1"/>
  <c r="L2242" i="16"/>
  <c r="K2242" i="16" s="1"/>
  <c r="L2243" i="16"/>
  <c r="K2243" i="16" s="1"/>
  <c r="H2243" i="16" s="1"/>
  <c r="L2244" i="16"/>
  <c r="K2244" i="16" s="1"/>
  <c r="L2245" i="16"/>
  <c r="K2245" i="16" s="1"/>
  <c r="L2246" i="16"/>
  <c r="K2246" i="16" s="1"/>
  <c r="L2247" i="16"/>
  <c r="K2247" i="16" s="1"/>
  <c r="L2248" i="16"/>
  <c r="K2248" i="16" s="1"/>
  <c r="L2249" i="16"/>
  <c r="K2249" i="16" s="1"/>
  <c r="L2250" i="16"/>
  <c r="K2250" i="16" s="1"/>
  <c r="L2251" i="16"/>
  <c r="K2251" i="16" s="1"/>
  <c r="H2251" i="16" s="1"/>
  <c r="L2252" i="16"/>
  <c r="K2252" i="16" s="1"/>
  <c r="L2253" i="16"/>
  <c r="K2253" i="16" s="1"/>
  <c r="L2254" i="16"/>
  <c r="K2254" i="16" s="1"/>
  <c r="L2255" i="16"/>
  <c r="K2255" i="16" s="1"/>
  <c r="H2255" i="16" s="1"/>
  <c r="L2256" i="16"/>
  <c r="K2256" i="16" s="1"/>
  <c r="L2257" i="16"/>
  <c r="K2257" i="16" s="1"/>
  <c r="L2258" i="16"/>
  <c r="K2258" i="16" s="1"/>
  <c r="L2259" i="16"/>
  <c r="K2259" i="16" s="1"/>
  <c r="H2259" i="16" s="1"/>
  <c r="L2260" i="16"/>
  <c r="K2260" i="16" s="1"/>
  <c r="L2261" i="16"/>
  <c r="K2261" i="16" s="1"/>
  <c r="L2262" i="16"/>
  <c r="K2262" i="16" s="1"/>
  <c r="L2263" i="16"/>
  <c r="K2263" i="16" s="1"/>
  <c r="L2264" i="16"/>
  <c r="K2264" i="16" s="1"/>
  <c r="L2265" i="16"/>
  <c r="K2265" i="16" s="1"/>
  <c r="L2266" i="16"/>
  <c r="K2266" i="16" s="1"/>
  <c r="L2267" i="16"/>
  <c r="K2267" i="16" s="1"/>
  <c r="H2267" i="16" s="1"/>
  <c r="L2268" i="16"/>
  <c r="K2268" i="16" s="1"/>
  <c r="L2269" i="16"/>
  <c r="K2269" i="16" s="1"/>
  <c r="L2270" i="16"/>
  <c r="K2270" i="16" s="1"/>
  <c r="L2271" i="16"/>
  <c r="K2271" i="16" s="1"/>
  <c r="L2272" i="16"/>
  <c r="K2272" i="16" s="1"/>
  <c r="L2273" i="16"/>
  <c r="K2273" i="16" s="1"/>
  <c r="L2274" i="16"/>
  <c r="K2274" i="16" s="1"/>
  <c r="L2275" i="16"/>
  <c r="K2275" i="16" s="1"/>
  <c r="H2275" i="16" s="1"/>
  <c r="L2276" i="16"/>
  <c r="K2276" i="16" s="1"/>
  <c r="L2277" i="16"/>
  <c r="K2277" i="16" s="1"/>
  <c r="L2278" i="16"/>
  <c r="K2278" i="16" s="1"/>
  <c r="L2279" i="16"/>
  <c r="K2279" i="16" s="1"/>
  <c r="H2279" i="16" s="1"/>
  <c r="L2280" i="16"/>
  <c r="K2280" i="16" s="1"/>
  <c r="L2281" i="16"/>
  <c r="K2281" i="16" s="1"/>
  <c r="L2282" i="16"/>
  <c r="K2282" i="16" s="1"/>
  <c r="L2283" i="16"/>
  <c r="K2283" i="16" s="1"/>
  <c r="H2283" i="16" s="1"/>
  <c r="L2284" i="16"/>
  <c r="K2284" i="16" s="1"/>
  <c r="L2285" i="16"/>
  <c r="K2285" i="16" s="1"/>
  <c r="L2286" i="16"/>
  <c r="K2286" i="16" s="1"/>
  <c r="L2287" i="16"/>
  <c r="K2287" i="16" s="1"/>
  <c r="L2288" i="16"/>
  <c r="K2288" i="16" s="1"/>
  <c r="L2289" i="16"/>
  <c r="K2289" i="16" s="1"/>
  <c r="L2290" i="16"/>
  <c r="K2290" i="16" s="1"/>
  <c r="L2291" i="16"/>
  <c r="K2291" i="16" s="1"/>
  <c r="H2291" i="16" s="1"/>
  <c r="L2292" i="16"/>
  <c r="K2292" i="16" s="1"/>
  <c r="L2293" i="16"/>
  <c r="K2293" i="16" s="1"/>
  <c r="L2294" i="16"/>
  <c r="K2294" i="16" s="1"/>
  <c r="L2295" i="16"/>
  <c r="K2295" i="16" s="1"/>
  <c r="L2296" i="16"/>
  <c r="K2296" i="16" s="1"/>
  <c r="L2297" i="16"/>
  <c r="K2297" i="16" s="1"/>
  <c r="L2298" i="16"/>
  <c r="K2298" i="16" s="1"/>
  <c r="L2299" i="16"/>
  <c r="K2299" i="16" s="1"/>
  <c r="H2299" i="16" s="1"/>
  <c r="L2300" i="16"/>
  <c r="K2300" i="16" s="1"/>
  <c r="L2301" i="16"/>
  <c r="K2301" i="16" s="1"/>
  <c r="L2302" i="16"/>
  <c r="K2302" i="16" s="1"/>
  <c r="L2303" i="16"/>
  <c r="K2303" i="16" s="1"/>
  <c r="H2303" i="16" s="1"/>
  <c r="L2304" i="16"/>
  <c r="K2304" i="16" s="1"/>
  <c r="L2305" i="16"/>
  <c r="K2305" i="16" s="1"/>
  <c r="L2306" i="16"/>
  <c r="K2306" i="16" s="1"/>
  <c r="L2307" i="16"/>
  <c r="K2307" i="16" s="1"/>
  <c r="H2307" i="16" s="1"/>
  <c r="L2308" i="16"/>
  <c r="K2308" i="16" s="1"/>
  <c r="L2309" i="16"/>
  <c r="K2309" i="16" s="1"/>
  <c r="L2310" i="16"/>
  <c r="K2310" i="16" s="1"/>
  <c r="L2311" i="16"/>
  <c r="K2311" i="16" s="1"/>
  <c r="L2312" i="16"/>
  <c r="K2312" i="16" s="1"/>
  <c r="L2313" i="16"/>
  <c r="K2313" i="16" s="1"/>
  <c r="L2314" i="16"/>
  <c r="K2314" i="16" s="1"/>
  <c r="L2315" i="16"/>
  <c r="K2315" i="16" s="1"/>
  <c r="H2315" i="16" s="1"/>
  <c r="L2316" i="16"/>
  <c r="K2316" i="16" s="1"/>
  <c r="L2317" i="16"/>
  <c r="K2317" i="16" s="1"/>
  <c r="L2318" i="16"/>
  <c r="K2318" i="16" s="1"/>
  <c r="L2319" i="16"/>
  <c r="K2319" i="16" s="1"/>
  <c r="L2320" i="16"/>
  <c r="K2320" i="16" s="1"/>
  <c r="L2321" i="16"/>
  <c r="K2321" i="16" s="1"/>
  <c r="L2322" i="16"/>
  <c r="K2322" i="16" s="1"/>
  <c r="L2323" i="16"/>
  <c r="K2323" i="16" s="1"/>
  <c r="H2323" i="16" s="1"/>
  <c r="L2324" i="16"/>
  <c r="K2324" i="16" s="1"/>
  <c r="L2325" i="16"/>
  <c r="K2325" i="16" s="1"/>
  <c r="L2326" i="16"/>
  <c r="K2326" i="16" s="1"/>
  <c r="L2327" i="16"/>
  <c r="K2327" i="16" s="1"/>
  <c r="H2327" i="16" s="1"/>
  <c r="L2328" i="16"/>
  <c r="K2328" i="16" s="1"/>
  <c r="L2329" i="16"/>
  <c r="K2329" i="16" s="1"/>
  <c r="L2330" i="16"/>
  <c r="K2330" i="16" s="1"/>
  <c r="L2331" i="16"/>
  <c r="K2331" i="16" s="1"/>
  <c r="H2331" i="16" s="1"/>
  <c r="L2332" i="16"/>
  <c r="K2332" i="16" s="1"/>
  <c r="L2333" i="16"/>
  <c r="K2333" i="16" s="1"/>
  <c r="L2334" i="16"/>
  <c r="K2334" i="16" s="1"/>
  <c r="L2335" i="16"/>
  <c r="K2335" i="16" s="1"/>
  <c r="L2336" i="16"/>
  <c r="K2336" i="16" s="1"/>
  <c r="L2337" i="16"/>
  <c r="K2337" i="16" s="1"/>
  <c r="L2338" i="16"/>
  <c r="K2338" i="16" s="1"/>
  <c r="L2339" i="16"/>
  <c r="K2339" i="16" s="1"/>
  <c r="H2339" i="16" s="1"/>
  <c r="L2340" i="16"/>
  <c r="K2340" i="16" s="1"/>
  <c r="L2341" i="16"/>
  <c r="K2341" i="16" s="1"/>
  <c r="L2342" i="16"/>
  <c r="K2342" i="16" s="1"/>
  <c r="L2343" i="16"/>
  <c r="K2343" i="16" s="1"/>
  <c r="L2344" i="16"/>
  <c r="K2344" i="16" s="1"/>
  <c r="L2345" i="16"/>
  <c r="K2345" i="16" s="1"/>
  <c r="L2346" i="16"/>
  <c r="K2346" i="16" s="1"/>
  <c r="L2347" i="16"/>
  <c r="K2347" i="16" s="1"/>
  <c r="H2347" i="16" s="1"/>
  <c r="L2348" i="16"/>
  <c r="K2348" i="16" s="1"/>
  <c r="L2349" i="16"/>
  <c r="K2349" i="16" s="1"/>
  <c r="L2350" i="16"/>
  <c r="K2350" i="16" s="1"/>
  <c r="L2351" i="16"/>
  <c r="K2351" i="16" s="1"/>
  <c r="L2352" i="16"/>
  <c r="K2352" i="16" s="1"/>
  <c r="L2353" i="16"/>
  <c r="K2353" i="16" s="1"/>
  <c r="L2354" i="16"/>
  <c r="K2354" i="16" s="1"/>
  <c r="L2355" i="16"/>
  <c r="K2355" i="16" s="1"/>
  <c r="H2355" i="16" s="1"/>
  <c r="L2356" i="16"/>
  <c r="K2356" i="16" s="1"/>
  <c r="L2357" i="16"/>
  <c r="K2357" i="16" s="1"/>
  <c r="L2358" i="16"/>
  <c r="K2358" i="16" s="1"/>
  <c r="L2359" i="16"/>
  <c r="K2359" i="16" s="1"/>
  <c r="L2360" i="16"/>
  <c r="K2360" i="16" s="1"/>
  <c r="L2361" i="16"/>
  <c r="K2361" i="16" s="1"/>
  <c r="L2362" i="16"/>
  <c r="K2362" i="16" s="1"/>
  <c r="L2363" i="16"/>
  <c r="K2363" i="16" s="1"/>
  <c r="H2363" i="16" s="1"/>
  <c r="L2364" i="16"/>
  <c r="K2364" i="16" s="1"/>
  <c r="L2365" i="16"/>
  <c r="K2365" i="16" s="1"/>
  <c r="L2366" i="16"/>
  <c r="K2366" i="16" s="1"/>
  <c r="L2367" i="16"/>
  <c r="K2367" i="16" s="1"/>
  <c r="L2368" i="16"/>
  <c r="K2368" i="16" s="1"/>
  <c r="L2369" i="16"/>
  <c r="K2369" i="16" s="1"/>
  <c r="L2370" i="16"/>
  <c r="K2370" i="16" s="1"/>
  <c r="L2371" i="16"/>
  <c r="K2371" i="16" s="1"/>
  <c r="H2371" i="16" s="1"/>
  <c r="L2372" i="16"/>
  <c r="K2372" i="16" s="1"/>
  <c r="L2373" i="16"/>
  <c r="K2373" i="16" s="1"/>
  <c r="L2374" i="16"/>
  <c r="K2374" i="16" s="1"/>
  <c r="L2375" i="16"/>
  <c r="K2375" i="16" s="1"/>
  <c r="H2375" i="16" s="1"/>
  <c r="L2376" i="16"/>
  <c r="K2376" i="16" s="1"/>
  <c r="L2377" i="16"/>
  <c r="K2377" i="16" s="1"/>
  <c r="L2378" i="16"/>
  <c r="K2378" i="16" s="1"/>
  <c r="L2379" i="16"/>
  <c r="K2379" i="16" s="1"/>
  <c r="H2379" i="16" s="1"/>
  <c r="L2380" i="16"/>
  <c r="K2380" i="16" s="1"/>
  <c r="L2381" i="16"/>
  <c r="K2381" i="16" s="1"/>
  <c r="L2382" i="16"/>
  <c r="K2382" i="16" s="1"/>
  <c r="L2383" i="16"/>
  <c r="K2383" i="16" s="1"/>
  <c r="L2384" i="16"/>
  <c r="K2384" i="16" s="1"/>
  <c r="L2385" i="16"/>
  <c r="K2385" i="16" s="1"/>
  <c r="L2386" i="16"/>
  <c r="K2386" i="16" s="1"/>
  <c r="L2387" i="16"/>
  <c r="K2387" i="16" s="1"/>
  <c r="H2387" i="16" s="1"/>
  <c r="L2388" i="16"/>
  <c r="K2388" i="16" s="1"/>
  <c r="L2389" i="16"/>
  <c r="K2389" i="16" s="1"/>
  <c r="L2390" i="16"/>
  <c r="K2390" i="16" s="1"/>
  <c r="L2391" i="16"/>
  <c r="K2391" i="16" s="1"/>
  <c r="L2392" i="16"/>
  <c r="K2392" i="16" s="1"/>
  <c r="L2393" i="16"/>
  <c r="K2393" i="16" s="1"/>
  <c r="L2394" i="16"/>
  <c r="K2394" i="16" s="1"/>
  <c r="L2395" i="16"/>
  <c r="K2395" i="16" s="1"/>
  <c r="H2395" i="16" s="1"/>
  <c r="L2396" i="16"/>
  <c r="K2396" i="16" s="1"/>
  <c r="L2397" i="16"/>
  <c r="K2397" i="16" s="1"/>
  <c r="L2398" i="16"/>
  <c r="K2398" i="16" s="1"/>
  <c r="L2399" i="16"/>
  <c r="K2399" i="16" s="1"/>
  <c r="H2399" i="16" s="1"/>
  <c r="L2400" i="16"/>
  <c r="K2400" i="16" s="1"/>
  <c r="L2401" i="16"/>
  <c r="K2401" i="16" s="1"/>
  <c r="L2402" i="16"/>
  <c r="K2402" i="16" s="1"/>
  <c r="L2403" i="16"/>
  <c r="K2403" i="16" s="1"/>
  <c r="H2403" i="16" s="1"/>
  <c r="L2404" i="16"/>
  <c r="K2404" i="16" s="1"/>
  <c r="L2405" i="16"/>
  <c r="K2405" i="16" s="1"/>
  <c r="L2406" i="16"/>
  <c r="K2406" i="16" s="1"/>
  <c r="L2407" i="16"/>
  <c r="K2407" i="16" s="1"/>
  <c r="L2408" i="16"/>
  <c r="K2408" i="16" s="1"/>
  <c r="L2409" i="16"/>
  <c r="K2409" i="16" s="1"/>
  <c r="L2410" i="16"/>
  <c r="K2410" i="16" s="1"/>
  <c r="L2411" i="16"/>
  <c r="K2411" i="16" s="1"/>
  <c r="H2411" i="16" s="1"/>
  <c r="L2412" i="16"/>
  <c r="K2412" i="16" s="1"/>
  <c r="L2413" i="16"/>
  <c r="K2413" i="16" s="1"/>
  <c r="L2414" i="16"/>
  <c r="K2414" i="16" s="1"/>
  <c r="L2415" i="16"/>
  <c r="K2415" i="16" s="1"/>
  <c r="L2416" i="16"/>
  <c r="K2416" i="16" s="1"/>
  <c r="L2417" i="16"/>
  <c r="K2417" i="16" s="1"/>
  <c r="L2418" i="16"/>
  <c r="K2418" i="16" s="1"/>
  <c r="L2419" i="16"/>
  <c r="K2419" i="16" s="1"/>
  <c r="H2419" i="16" s="1"/>
  <c r="L2420" i="16"/>
  <c r="K2420" i="16" s="1"/>
  <c r="L2421" i="16"/>
  <c r="K2421" i="16" s="1"/>
  <c r="L2422" i="16"/>
  <c r="K2422" i="16" s="1"/>
  <c r="L2423" i="16"/>
  <c r="K2423" i="16" s="1"/>
  <c r="H2423" i="16" s="1"/>
  <c r="L2424" i="16"/>
  <c r="K2424" i="16" s="1"/>
  <c r="L2425" i="16"/>
  <c r="K2425" i="16" s="1"/>
  <c r="L2426" i="16"/>
  <c r="K2426" i="16" s="1"/>
  <c r="L2427" i="16"/>
  <c r="K2427" i="16" s="1"/>
  <c r="H2427" i="16" s="1"/>
  <c r="L2428" i="16"/>
  <c r="K2428" i="16" s="1"/>
  <c r="L2429" i="16"/>
  <c r="K2429" i="16" s="1"/>
  <c r="L2430" i="16"/>
  <c r="K2430" i="16" s="1"/>
  <c r="L2431" i="16"/>
  <c r="K2431" i="16" s="1"/>
  <c r="L2432" i="16"/>
  <c r="K2432" i="16" s="1"/>
  <c r="L2433" i="16"/>
  <c r="K2433" i="16" s="1"/>
  <c r="L2434" i="16"/>
  <c r="K2434" i="16" s="1"/>
  <c r="L2435" i="16"/>
  <c r="K2435" i="16" s="1"/>
  <c r="H2435" i="16" s="1"/>
  <c r="L2436" i="16"/>
  <c r="K2436" i="16" s="1"/>
  <c r="L2437" i="16"/>
  <c r="K2437" i="16" s="1"/>
  <c r="L2438" i="16"/>
  <c r="K2438" i="16" s="1"/>
  <c r="L2439" i="16"/>
  <c r="K2439" i="16" s="1"/>
  <c r="L2440" i="16"/>
  <c r="K2440" i="16" s="1"/>
  <c r="L2441" i="16"/>
  <c r="K2441" i="16" s="1"/>
  <c r="L2442" i="16"/>
  <c r="K2442" i="16" s="1"/>
  <c r="L2443" i="16"/>
  <c r="K2443" i="16" s="1"/>
  <c r="H2443" i="16" s="1"/>
  <c r="L2444" i="16"/>
  <c r="K2444" i="16" s="1"/>
  <c r="L2445" i="16"/>
  <c r="K2445" i="16" s="1"/>
  <c r="L2446" i="16"/>
  <c r="K2446" i="16" s="1"/>
  <c r="L2447" i="16"/>
  <c r="K2447" i="16" s="1"/>
  <c r="H2447" i="16" s="1"/>
  <c r="L2448" i="16"/>
  <c r="K2448" i="16" s="1"/>
  <c r="L2449" i="16"/>
  <c r="K2449" i="16" s="1"/>
  <c r="L2450" i="16"/>
  <c r="K2450" i="16" s="1"/>
  <c r="L2451" i="16"/>
  <c r="K2451" i="16" s="1"/>
  <c r="H2451" i="16" s="1"/>
  <c r="L2452" i="16"/>
  <c r="K2452" i="16" s="1"/>
  <c r="L2453" i="16"/>
  <c r="K2453" i="16" s="1"/>
  <c r="L2454" i="16"/>
  <c r="K2454" i="16" s="1"/>
  <c r="L2455" i="16"/>
  <c r="K2455" i="16" s="1"/>
  <c r="L2456" i="16"/>
  <c r="K2456" i="16" s="1"/>
  <c r="L2457" i="16"/>
  <c r="K2457" i="16" s="1"/>
  <c r="L2458" i="16"/>
  <c r="K2458" i="16" s="1"/>
  <c r="L2459" i="16"/>
  <c r="K2459" i="16" s="1"/>
  <c r="H2459" i="16" s="1"/>
  <c r="L2460" i="16"/>
  <c r="K2460" i="16" s="1"/>
  <c r="L2461" i="16"/>
  <c r="K2461" i="16" s="1"/>
  <c r="L2462" i="16"/>
  <c r="K2462" i="16" s="1"/>
  <c r="L2463" i="16"/>
  <c r="K2463" i="16" s="1"/>
  <c r="L2464" i="16"/>
  <c r="K2464" i="16" s="1"/>
  <c r="L2465" i="16"/>
  <c r="K2465" i="16" s="1"/>
  <c r="L2466" i="16"/>
  <c r="K2466" i="16" s="1"/>
  <c r="L2467" i="16"/>
  <c r="K2467" i="16" s="1"/>
  <c r="H2467" i="16" s="1"/>
  <c r="L2468" i="16"/>
  <c r="K2468" i="16" s="1"/>
  <c r="L2469" i="16"/>
  <c r="K2469" i="16" s="1"/>
  <c r="L2470" i="16"/>
  <c r="K2470" i="16" s="1"/>
  <c r="L2471" i="16"/>
  <c r="K2471" i="16" s="1"/>
  <c r="H2471" i="16" s="1"/>
  <c r="L2472" i="16"/>
  <c r="K2472" i="16" s="1"/>
  <c r="L2473" i="16"/>
  <c r="K2473" i="16" s="1"/>
  <c r="L2474" i="16"/>
  <c r="K2474" i="16" s="1"/>
  <c r="L2475" i="16"/>
  <c r="K2475" i="16" s="1"/>
  <c r="H2475" i="16" s="1"/>
  <c r="L2476" i="16"/>
  <c r="K2476" i="16" s="1"/>
  <c r="L2477" i="16"/>
  <c r="K2477" i="16" s="1"/>
  <c r="L2478" i="16"/>
  <c r="K2478" i="16" s="1"/>
  <c r="L2479" i="16"/>
  <c r="K2479" i="16" s="1"/>
  <c r="L2480" i="16"/>
  <c r="K2480" i="16" s="1"/>
  <c r="L2481" i="16"/>
  <c r="K2481" i="16" s="1"/>
  <c r="L2482" i="16"/>
  <c r="K2482" i="16" s="1"/>
  <c r="L2483" i="16"/>
  <c r="K2483" i="16" s="1"/>
  <c r="H2483" i="16" s="1"/>
  <c r="L2484" i="16"/>
  <c r="K2484" i="16" s="1"/>
  <c r="L2485" i="16"/>
  <c r="K2485" i="16" s="1"/>
  <c r="L2486" i="16"/>
  <c r="K2486" i="16" s="1"/>
  <c r="L2487" i="16"/>
  <c r="K2487" i="16" s="1"/>
  <c r="L2488" i="16"/>
  <c r="K2488" i="16" s="1"/>
  <c r="L2489" i="16"/>
  <c r="K2489" i="16" s="1"/>
  <c r="L2490" i="16"/>
  <c r="K2490" i="16" s="1"/>
  <c r="L2491" i="16"/>
  <c r="K2491" i="16" s="1"/>
  <c r="H2491" i="16" s="1"/>
  <c r="L2492" i="16"/>
  <c r="K2492" i="16" s="1"/>
  <c r="L2493" i="16"/>
  <c r="K2493" i="16" s="1"/>
  <c r="L2494" i="16"/>
  <c r="K2494" i="16" s="1"/>
  <c r="L2495" i="16"/>
  <c r="K2495" i="16" s="1"/>
  <c r="H2495" i="16" s="1"/>
  <c r="L2496" i="16"/>
  <c r="K2496" i="16" s="1"/>
  <c r="L2497" i="16"/>
  <c r="K2497" i="16" s="1"/>
  <c r="L2498" i="16"/>
  <c r="K2498" i="16" s="1"/>
  <c r="L2499" i="16"/>
  <c r="K2499" i="16" s="1"/>
  <c r="H2499" i="16" s="1"/>
  <c r="L2500" i="16"/>
  <c r="K2500" i="16" s="1"/>
  <c r="L2501" i="16"/>
  <c r="K2501" i="16" s="1"/>
  <c r="L2502" i="16"/>
  <c r="K2502" i="16" s="1"/>
  <c r="L2503" i="16"/>
  <c r="K2503" i="16" s="1"/>
  <c r="L2504" i="16"/>
  <c r="K2504" i="16" s="1"/>
  <c r="L2505" i="16"/>
  <c r="K2505" i="16" s="1"/>
  <c r="L2506" i="16"/>
  <c r="K2506" i="16" s="1"/>
  <c r="L2507" i="16"/>
  <c r="K2507" i="16" s="1"/>
  <c r="H2507" i="16" s="1"/>
  <c r="L2508" i="16"/>
  <c r="K2508" i="16" s="1"/>
  <c r="L2509" i="16"/>
  <c r="K2509" i="16" s="1"/>
  <c r="L2510" i="16"/>
  <c r="K2510" i="16" s="1"/>
  <c r="L2511" i="16"/>
  <c r="K2511" i="16" s="1"/>
  <c r="L2512" i="16"/>
  <c r="K2512" i="16" s="1"/>
  <c r="L2513" i="16"/>
  <c r="K2513" i="16" s="1"/>
  <c r="L2514" i="16"/>
  <c r="K2514" i="16" s="1"/>
  <c r="L2515" i="16"/>
  <c r="K2515" i="16" s="1"/>
  <c r="H2515" i="16" s="1"/>
  <c r="L2516" i="16"/>
  <c r="K2516" i="16" s="1"/>
  <c r="L2517" i="16"/>
  <c r="K2517" i="16" s="1"/>
  <c r="L2518" i="16"/>
  <c r="K2518" i="16" s="1"/>
  <c r="L2519" i="16"/>
  <c r="K2519" i="16" s="1"/>
  <c r="H2519" i="16" s="1"/>
  <c r="L2520" i="16"/>
  <c r="K2520" i="16" s="1"/>
  <c r="L2521" i="16"/>
  <c r="K2521" i="16" s="1"/>
  <c r="L2522" i="16"/>
  <c r="K2522" i="16" s="1"/>
  <c r="L2523" i="16"/>
  <c r="K2523" i="16" s="1"/>
  <c r="H2523" i="16" s="1"/>
  <c r="L2524" i="16"/>
  <c r="K2524" i="16" s="1"/>
  <c r="L2525" i="16"/>
  <c r="K2525" i="16" s="1"/>
  <c r="L2526" i="16"/>
  <c r="K2526" i="16" s="1"/>
  <c r="L2527" i="16"/>
  <c r="K2527" i="16" s="1"/>
  <c r="L2528" i="16"/>
  <c r="K2528" i="16" s="1"/>
  <c r="L2529" i="16"/>
  <c r="K2529" i="16" s="1"/>
  <c r="L2530" i="16"/>
  <c r="K2530" i="16" s="1"/>
  <c r="L2531" i="16"/>
  <c r="K2531" i="16" s="1"/>
  <c r="H2531" i="16" s="1"/>
  <c r="L2532" i="16"/>
  <c r="K2532" i="16" s="1"/>
  <c r="L2533" i="16"/>
  <c r="K2533" i="16" s="1"/>
  <c r="L2534" i="16"/>
  <c r="K2534" i="16" s="1"/>
  <c r="L2535" i="16"/>
  <c r="K2535" i="16" s="1"/>
  <c r="L2536" i="16"/>
  <c r="K2536" i="16" s="1"/>
  <c r="L2537" i="16"/>
  <c r="K2537" i="16" s="1"/>
  <c r="L2538" i="16"/>
  <c r="K2538" i="16" s="1"/>
  <c r="L2539" i="16"/>
  <c r="K2539" i="16" s="1"/>
  <c r="H2539" i="16" s="1"/>
  <c r="L2540" i="16"/>
  <c r="K2540" i="16" s="1"/>
  <c r="L2541" i="16"/>
  <c r="K2541" i="16" s="1"/>
  <c r="L2542" i="16"/>
  <c r="K2542" i="16" s="1"/>
  <c r="L2543" i="16"/>
  <c r="K2543" i="16" s="1"/>
  <c r="H2543" i="16" s="1"/>
  <c r="L2544" i="16"/>
  <c r="K2544" i="16" s="1"/>
  <c r="L2545" i="16"/>
  <c r="K2545" i="16" s="1"/>
  <c r="L2546" i="16"/>
  <c r="K2546" i="16" s="1"/>
  <c r="L2547" i="16"/>
  <c r="K2547" i="16" s="1"/>
  <c r="H2547" i="16" s="1"/>
  <c r="L2548" i="16"/>
  <c r="K2548" i="16" s="1"/>
  <c r="L2549" i="16"/>
  <c r="K2549" i="16" s="1"/>
  <c r="L2550" i="16"/>
  <c r="K2550" i="16" s="1"/>
  <c r="L2551" i="16"/>
  <c r="K2551" i="16" s="1"/>
  <c r="L2552" i="16"/>
  <c r="K2552" i="16" s="1"/>
  <c r="L2553" i="16"/>
  <c r="K2553" i="16" s="1"/>
  <c r="L2554" i="16"/>
  <c r="K2554" i="16" s="1"/>
  <c r="L2555" i="16"/>
  <c r="K2555" i="16" s="1"/>
  <c r="H2555" i="16" s="1"/>
  <c r="L2556" i="16"/>
  <c r="K2556" i="16" s="1"/>
  <c r="L2557" i="16"/>
  <c r="K2557" i="16" s="1"/>
  <c r="L2558" i="16"/>
  <c r="K2558" i="16" s="1"/>
  <c r="L2559" i="16"/>
  <c r="K2559" i="16" s="1"/>
  <c r="L2560" i="16"/>
  <c r="K2560" i="16" s="1"/>
  <c r="L2561" i="16"/>
  <c r="K2561" i="16" s="1"/>
  <c r="L2562" i="16"/>
  <c r="K2562" i="16" s="1"/>
  <c r="L2563" i="16"/>
  <c r="K2563" i="16" s="1"/>
  <c r="H2563" i="16" s="1"/>
  <c r="L2564" i="16"/>
  <c r="K2564" i="16" s="1"/>
  <c r="L2565" i="16"/>
  <c r="K2565" i="16" s="1"/>
  <c r="L2566" i="16"/>
  <c r="K2566" i="16" s="1"/>
  <c r="L2567" i="16"/>
  <c r="K2567" i="16" s="1"/>
  <c r="H2567" i="16" s="1"/>
  <c r="L2568" i="16"/>
  <c r="K2568" i="16" s="1"/>
  <c r="L2569" i="16"/>
  <c r="K2569" i="16" s="1"/>
  <c r="L2570" i="16"/>
  <c r="K2570" i="16" s="1"/>
  <c r="L2571" i="16"/>
  <c r="K2571" i="16" s="1"/>
  <c r="H2571" i="16" s="1"/>
  <c r="L2572" i="16"/>
  <c r="K2572" i="16" s="1"/>
  <c r="L2573" i="16"/>
  <c r="K2573" i="16" s="1"/>
  <c r="L2574" i="16"/>
  <c r="K2574" i="16" s="1"/>
  <c r="L2575" i="16"/>
  <c r="K2575" i="16" s="1"/>
  <c r="L2576" i="16"/>
  <c r="K2576" i="16" s="1"/>
  <c r="L2577" i="16"/>
  <c r="K2577" i="16" s="1"/>
  <c r="L2578" i="16"/>
  <c r="K2578" i="16" s="1"/>
  <c r="L2579" i="16"/>
  <c r="K2579" i="16" s="1"/>
  <c r="H2579" i="16" s="1"/>
  <c r="L2580" i="16"/>
  <c r="K2580" i="16" s="1"/>
  <c r="L2581" i="16"/>
  <c r="K2581" i="16" s="1"/>
  <c r="L2582" i="16"/>
  <c r="K2582" i="16" s="1"/>
  <c r="L2583" i="16"/>
  <c r="K2583" i="16" s="1"/>
  <c r="L2584" i="16"/>
  <c r="K2584" i="16" s="1"/>
  <c r="L2585" i="16"/>
  <c r="K2585" i="16" s="1"/>
  <c r="L2586" i="16"/>
  <c r="K2586" i="16" s="1"/>
  <c r="L2587" i="16"/>
  <c r="K2587" i="16" s="1"/>
  <c r="H2587" i="16" s="1"/>
  <c r="L2588" i="16"/>
  <c r="K2588" i="16" s="1"/>
  <c r="L2589" i="16"/>
  <c r="K2589" i="16" s="1"/>
  <c r="L2590" i="16"/>
  <c r="K2590" i="16" s="1"/>
  <c r="L2591" i="16"/>
  <c r="K2591" i="16" s="1"/>
  <c r="H2591" i="16" s="1"/>
  <c r="L2592" i="16"/>
  <c r="K2592" i="16" s="1"/>
  <c r="L2593" i="16"/>
  <c r="K2593" i="16" s="1"/>
  <c r="L2594" i="16"/>
  <c r="K2594" i="16" s="1"/>
  <c r="L2595" i="16"/>
  <c r="K2595" i="16" s="1"/>
  <c r="H2595" i="16" s="1"/>
  <c r="L2596" i="16"/>
  <c r="K2596" i="16" s="1"/>
  <c r="L2597" i="16"/>
  <c r="K2597" i="16" s="1"/>
  <c r="L2598" i="16"/>
  <c r="K2598" i="16" s="1"/>
  <c r="L2599" i="16"/>
  <c r="K2599" i="16" s="1"/>
  <c r="L2600" i="16"/>
  <c r="K2600" i="16" s="1"/>
  <c r="L2601" i="16"/>
  <c r="K2601" i="16" s="1"/>
  <c r="L2602" i="16"/>
  <c r="K2602" i="16" s="1"/>
  <c r="L2603" i="16"/>
  <c r="K2603" i="16" s="1"/>
  <c r="H2603" i="16" s="1"/>
  <c r="L2604" i="16"/>
  <c r="K2604" i="16" s="1"/>
  <c r="L2605" i="16"/>
  <c r="K2605" i="16" s="1"/>
  <c r="L2606" i="16"/>
  <c r="K2606" i="16" s="1"/>
  <c r="L2607" i="16"/>
  <c r="K2607" i="16" s="1"/>
  <c r="L2608" i="16"/>
  <c r="K2608" i="16" s="1"/>
  <c r="L2609" i="16"/>
  <c r="K2609" i="16" s="1"/>
  <c r="L2610" i="16"/>
  <c r="K2610" i="16" s="1"/>
  <c r="L2611" i="16"/>
  <c r="K2611" i="16" s="1"/>
  <c r="H2611" i="16" s="1"/>
  <c r="L2612" i="16"/>
  <c r="K2612" i="16" s="1"/>
  <c r="L2613" i="16"/>
  <c r="K2613" i="16" s="1"/>
  <c r="L2614" i="16"/>
  <c r="K2614" i="16" s="1"/>
  <c r="L2615" i="16"/>
  <c r="K2615" i="16" s="1"/>
  <c r="H2615" i="16" s="1"/>
  <c r="L2616" i="16"/>
  <c r="K2616" i="16" s="1"/>
  <c r="L2617" i="16"/>
  <c r="K2617" i="16" s="1"/>
  <c r="L2618" i="16"/>
  <c r="K2618" i="16" s="1"/>
  <c r="L2619" i="16"/>
  <c r="K2619" i="16" s="1"/>
  <c r="H2619" i="16" s="1"/>
  <c r="L2620" i="16"/>
  <c r="K2620" i="16" s="1"/>
  <c r="L2621" i="16"/>
  <c r="K2621" i="16" s="1"/>
  <c r="L2622" i="16"/>
  <c r="K2622" i="16" s="1"/>
  <c r="L2623" i="16"/>
  <c r="K2623" i="16" s="1"/>
  <c r="L2624" i="16"/>
  <c r="K2624" i="16" s="1"/>
  <c r="L2625" i="16"/>
  <c r="K2625" i="16" s="1"/>
  <c r="L2626" i="16"/>
  <c r="K2626" i="16" s="1"/>
  <c r="L2627" i="16"/>
  <c r="K2627" i="16" s="1"/>
  <c r="H2627" i="16" s="1"/>
  <c r="L2628" i="16"/>
  <c r="K2628" i="16" s="1"/>
  <c r="L2629" i="16"/>
  <c r="K2629" i="16" s="1"/>
  <c r="L2630" i="16"/>
  <c r="K2630" i="16" s="1"/>
  <c r="L2631" i="16"/>
  <c r="K2631" i="16" s="1"/>
  <c r="L2632" i="16"/>
  <c r="K2632" i="16" s="1"/>
  <c r="L2633" i="16"/>
  <c r="K2633" i="16" s="1"/>
  <c r="L2634" i="16"/>
  <c r="K2634" i="16" s="1"/>
  <c r="L2635" i="16"/>
  <c r="K2635" i="16" s="1"/>
  <c r="H2635" i="16" s="1"/>
  <c r="L2636" i="16"/>
  <c r="K2636" i="16" s="1"/>
  <c r="L2637" i="16"/>
  <c r="K2637" i="16" s="1"/>
  <c r="L2638" i="16"/>
  <c r="K2638" i="16" s="1"/>
  <c r="L2639" i="16"/>
  <c r="K2639" i="16" s="1"/>
  <c r="H2639" i="16" s="1"/>
  <c r="L2640" i="16"/>
  <c r="K2640" i="16" s="1"/>
  <c r="L2641" i="16"/>
  <c r="K2641" i="16" s="1"/>
  <c r="L2642" i="16"/>
  <c r="K2642" i="16" s="1"/>
  <c r="L2643" i="16"/>
  <c r="K2643" i="16" s="1"/>
  <c r="H2643" i="16" s="1"/>
  <c r="L2644" i="16"/>
  <c r="K2644" i="16" s="1"/>
  <c r="L2645" i="16"/>
  <c r="K2645" i="16" s="1"/>
  <c r="L2646" i="16"/>
  <c r="K2646" i="16" s="1"/>
  <c r="L2647" i="16"/>
  <c r="K2647" i="16" s="1"/>
  <c r="L2648" i="16"/>
  <c r="K2648" i="16" s="1"/>
  <c r="L2649" i="16"/>
  <c r="K2649" i="16" s="1"/>
  <c r="L2650" i="16"/>
  <c r="K2650" i="16" s="1"/>
  <c r="L2651" i="16"/>
  <c r="K2651" i="16" s="1"/>
  <c r="H2651" i="16" s="1"/>
  <c r="L2652" i="16"/>
  <c r="K2652" i="16" s="1"/>
  <c r="L2653" i="16"/>
  <c r="K2653" i="16" s="1"/>
  <c r="L2654" i="16"/>
  <c r="K2654" i="16" s="1"/>
  <c r="L2655" i="16"/>
  <c r="K2655" i="16" s="1"/>
  <c r="L2656" i="16"/>
  <c r="K2656" i="16" s="1"/>
  <c r="L2657" i="16"/>
  <c r="K2657" i="16" s="1"/>
  <c r="L2658" i="16"/>
  <c r="K2658" i="16" s="1"/>
  <c r="L2659" i="16"/>
  <c r="K2659" i="16" s="1"/>
  <c r="H2659" i="16" s="1"/>
  <c r="L2660" i="16"/>
  <c r="K2660" i="16" s="1"/>
  <c r="L2661" i="16"/>
  <c r="K2661" i="16" s="1"/>
  <c r="L2662" i="16"/>
  <c r="K2662" i="16" s="1"/>
  <c r="L2663" i="16"/>
  <c r="K2663" i="16" s="1"/>
  <c r="H2663" i="16" s="1"/>
  <c r="L2664" i="16"/>
  <c r="K2664" i="16" s="1"/>
  <c r="L2665" i="16"/>
  <c r="K2665" i="16" s="1"/>
  <c r="L2666" i="16"/>
  <c r="K2666" i="16" s="1"/>
  <c r="L2667" i="16"/>
  <c r="K2667" i="16" s="1"/>
  <c r="H2667" i="16" s="1"/>
  <c r="L2668" i="16"/>
  <c r="K2668" i="16" s="1"/>
  <c r="L2669" i="16"/>
  <c r="K2669" i="16" s="1"/>
  <c r="L2670" i="16"/>
  <c r="K2670" i="16" s="1"/>
  <c r="L2671" i="16"/>
  <c r="K2671" i="16" s="1"/>
  <c r="L2672" i="16"/>
  <c r="K2672" i="16" s="1"/>
  <c r="L2673" i="16"/>
  <c r="K2673" i="16" s="1"/>
  <c r="L2674" i="16"/>
  <c r="K2674" i="16" s="1"/>
  <c r="L2675" i="16"/>
  <c r="K2675" i="16" s="1"/>
  <c r="H2675" i="16" s="1"/>
  <c r="L2676" i="16"/>
  <c r="K2676" i="16" s="1"/>
  <c r="L2677" i="16"/>
  <c r="K2677" i="16" s="1"/>
  <c r="L2678" i="16"/>
  <c r="K2678" i="16" s="1"/>
  <c r="L2679" i="16"/>
  <c r="K2679" i="16" s="1"/>
  <c r="L2680" i="16"/>
  <c r="K2680" i="16" s="1"/>
  <c r="L2681" i="16"/>
  <c r="K2681" i="16" s="1"/>
  <c r="L2682" i="16"/>
  <c r="K2682" i="16" s="1"/>
  <c r="L2683" i="16"/>
  <c r="K2683" i="16" s="1"/>
  <c r="H2683" i="16" s="1"/>
  <c r="L2684" i="16"/>
  <c r="K2684" i="16" s="1"/>
  <c r="L2685" i="16"/>
  <c r="K2685" i="16" s="1"/>
  <c r="L2686" i="16"/>
  <c r="K2686" i="16" s="1"/>
  <c r="L2687" i="16"/>
  <c r="K2687" i="16" s="1"/>
  <c r="H2687" i="16" s="1"/>
  <c r="L2688" i="16"/>
  <c r="K2688" i="16" s="1"/>
  <c r="L2689" i="16"/>
  <c r="K2689" i="16" s="1"/>
  <c r="L2690" i="16"/>
  <c r="K2690" i="16" s="1"/>
  <c r="L2691" i="16"/>
  <c r="K2691" i="16" s="1"/>
  <c r="H2691" i="16" s="1"/>
  <c r="L2692" i="16"/>
  <c r="K2692" i="16" s="1"/>
  <c r="L2693" i="16"/>
  <c r="K2693" i="16" s="1"/>
  <c r="L2694" i="16"/>
  <c r="K2694" i="16" s="1"/>
  <c r="L2695" i="16"/>
  <c r="K2695" i="16" s="1"/>
  <c r="L2696" i="16"/>
  <c r="K2696" i="16" s="1"/>
  <c r="L2697" i="16"/>
  <c r="K2697" i="16" s="1"/>
  <c r="L2698" i="16"/>
  <c r="K2698" i="16" s="1"/>
  <c r="L2699" i="16"/>
  <c r="K2699" i="16" s="1"/>
  <c r="H2699" i="16" s="1"/>
  <c r="L2700" i="16"/>
  <c r="K2700" i="16" s="1"/>
  <c r="L2701" i="16"/>
  <c r="K2701" i="16" s="1"/>
  <c r="L2702" i="16"/>
  <c r="K2702" i="16" s="1"/>
  <c r="L2703" i="16"/>
  <c r="K2703" i="16" s="1"/>
  <c r="L2704" i="16"/>
  <c r="K2704" i="16" s="1"/>
  <c r="L2705" i="16"/>
  <c r="K2705" i="16" s="1"/>
  <c r="L2706" i="16"/>
  <c r="K2706" i="16" s="1"/>
  <c r="L2707" i="16"/>
  <c r="K2707" i="16" s="1"/>
  <c r="H2707" i="16" s="1"/>
  <c r="L2708" i="16"/>
  <c r="K2708" i="16" s="1"/>
  <c r="L2709" i="16"/>
  <c r="K2709" i="16" s="1"/>
  <c r="L2710" i="16"/>
  <c r="K2710" i="16" s="1"/>
  <c r="L2711" i="16"/>
  <c r="K2711" i="16" s="1"/>
  <c r="H2711" i="16" s="1"/>
  <c r="L2712" i="16"/>
  <c r="K2712" i="16" s="1"/>
  <c r="L2713" i="16"/>
  <c r="K2713" i="16" s="1"/>
  <c r="L2714" i="16"/>
  <c r="K2714" i="16" s="1"/>
  <c r="L2715" i="16"/>
  <c r="K2715" i="16" s="1"/>
  <c r="H2715" i="16" s="1"/>
  <c r="L2716" i="16"/>
  <c r="K2716" i="16" s="1"/>
  <c r="L2717" i="16"/>
  <c r="K2717" i="16" s="1"/>
  <c r="L2718" i="16"/>
  <c r="K2718" i="16" s="1"/>
  <c r="L2719" i="16"/>
  <c r="K2719" i="16" s="1"/>
  <c r="L2720" i="16"/>
  <c r="K2720" i="16" s="1"/>
  <c r="L2721" i="16"/>
  <c r="K2721" i="16" s="1"/>
  <c r="L2722" i="16"/>
  <c r="K2722" i="16" s="1"/>
  <c r="L2723" i="16"/>
  <c r="K2723" i="16" s="1"/>
  <c r="H2723" i="16" s="1"/>
  <c r="L2724" i="16"/>
  <c r="K2724" i="16" s="1"/>
  <c r="L2725" i="16"/>
  <c r="K2725" i="16" s="1"/>
  <c r="L2726" i="16"/>
  <c r="K2726" i="16" s="1"/>
  <c r="L2727" i="16"/>
  <c r="K2727" i="16" s="1"/>
  <c r="L2728" i="16"/>
  <c r="K2728" i="16" s="1"/>
  <c r="L2729" i="16"/>
  <c r="K2729" i="16" s="1"/>
  <c r="L2730" i="16"/>
  <c r="K2730" i="16" s="1"/>
  <c r="L2731" i="16"/>
  <c r="K2731" i="16" s="1"/>
  <c r="H2731" i="16" s="1"/>
  <c r="L2732" i="16"/>
  <c r="K2732" i="16" s="1"/>
  <c r="L2733" i="16"/>
  <c r="K2733" i="16" s="1"/>
  <c r="L2734" i="16"/>
  <c r="K2734" i="16" s="1"/>
  <c r="L2735" i="16"/>
  <c r="K2735" i="16" s="1"/>
  <c r="H2735" i="16" s="1"/>
  <c r="L2736" i="16"/>
  <c r="K2736" i="16" s="1"/>
  <c r="L2737" i="16"/>
  <c r="K2737" i="16" s="1"/>
  <c r="L2738" i="16"/>
  <c r="K2738" i="16" s="1"/>
  <c r="L2739" i="16"/>
  <c r="K2739" i="16" s="1"/>
  <c r="H2739" i="16" s="1"/>
  <c r="L2740" i="16"/>
  <c r="K2740" i="16" s="1"/>
  <c r="L2741" i="16"/>
  <c r="K2741" i="16" s="1"/>
  <c r="L2742" i="16"/>
  <c r="K2742" i="16" s="1"/>
  <c r="L2743" i="16"/>
  <c r="K2743" i="16" s="1"/>
  <c r="L2744" i="16"/>
  <c r="K2744" i="16" s="1"/>
  <c r="L2745" i="16"/>
  <c r="K2745" i="16" s="1"/>
  <c r="L2746" i="16"/>
  <c r="K2746" i="16" s="1"/>
  <c r="L2747" i="16"/>
  <c r="K2747" i="16" s="1"/>
  <c r="H2747" i="16" s="1"/>
  <c r="L2748" i="16"/>
  <c r="K2748" i="16" s="1"/>
  <c r="L2749" i="16"/>
  <c r="K2749" i="16" s="1"/>
  <c r="L2750" i="16"/>
  <c r="K2750" i="16" s="1"/>
  <c r="L2751" i="16"/>
  <c r="K2751" i="16" s="1"/>
  <c r="L2752" i="16"/>
  <c r="K2752" i="16" s="1"/>
  <c r="L2753" i="16"/>
  <c r="K2753" i="16" s="1"/>
  <c r="L2754" i="16"/>
  <c r="K2754" i="16" s="1"/>
  <c r="L2755" i="16"/>
  <c r="K2755" i="16" s="1"/>
  <c r="H2755" i="16" s="1"/>
  <c r="L2756" i="16"/>
  <c r="K2756" i="16" s="1"/>
  <c r="L2757" i="16"/>
  <c r="K2757" i="16" s="1"/>
  <c r="L2758" i="16"/>
  <c r="K2758" i="16" s="1"/>
  <c r="L2759" i="16"/>
  <c r="K2759" i="16" s="1"/>
  <c r="H2759" i="16" s="1"/>
  <c r="L2760" i="16"/>
  <c r="K2760" i="16" s="1"/>
  <c r="L2761" i="16"/>
  <c r="K2761" i="16" s="1"/>
  <c r="L2762" i="16"/>
  <c r="K2762" i="16" s="1"/>
  <c r="L2763" i="16"/>
  <c r="K2763" i="16" s="1"/>
  <c r="H2763" i="16" s="1"/>
  <c r="L2764" i="16"/>
  <c r="K2764" i="16" s="1"/>
  <c r="L2765" i="16"/>
  <c r="K2765" i="16" s="1"/>
  <c r="L2766" i="16"/>
  <c r="K2766" i="16" s="1"/>
  <c r="L2767" i="16"/>
  <c r="K2767" i="16" s="1"/>
  <c r="L2768" i="16"/>
  <c r="K2768" i="16" s="1"/>
  <c r="L2769" i="16"/>
  <c r="K2769" i="16" s="1"/>
  <c r="L2770" i="16"/>
  <c r="K2770" i="16" s="1"/>
  <c r="L2771" i="16"/>
  <c r="K2771" i="16" s="1"/>
  <c r="H2771" i="16" s="1"/>
  <c r="L2772" i="16"/>
  <c r="K2772" i="16" s="1"/>
  <c r="L2773" i="16"/>
  <c r="K2773" i="16" s="1"/>
  <c r="L2774" i="16"/>
  <c r="K2774" i="16" s="1"/>
  <c r="L2775" i="16"/>
  <c r="K2775" i="16" s="1"/>
  <c r="L2776" i="16"/>
  <c r="K2776" i="16" s="1"/>
  <c r="L2777" i="16"/>
  <c r="K2777" i="16" s="1"/>
  <c r="L2778" i="16"/>
  <c r="K2778" i="16" s="1"/>
  <c r="L2779" i="16"/>
  <c r="K2779" i="16" s="1"/>
  <c r="H2779" i="16" s="1"/>
  <c r="L2780" i="16"/>
  <c r="K2780" i="16" s="1"/>
  <c r="L2781" i="16"/>
  <c r="K2781" i="16" s="1"/>
  <c r="L2782" i="16"/>
  <c r="K2782" i="16" s="1"/>
  <c r="L2783" i="16"/>
  <c r="K2783" i="16" s="1"/>
  <c r="H2783" i="16" s="1"/>
  <c r="L2784" i="16"/>
  <c r="K2784" i="16" s="1"/>
  <c r="L2785" i="16"/>
  <c r="K2785" i="16" s="1"/>
  <c r="L2786" i="16"/>
  <c r="K2786" i="16" s="1"/>
  <c r="L2787" i="16"/>
  <c r="K2787" i="16" s="1"/>
  <c r="H2787" i="16" s="1"/>
  <c r="L2788" i="16"/>
  <c r="K2788" i="16" s="1"/>
  <c r="L2789" i="16"/>
  <c r="K2789" i="16" s="1"/>
  <c r="L2790" i="16"/>
  <c r="K2790" i="16" s="1"/>
  <c r="L2791" i="16"/>
  <c r="K2791" i="16" s="1"/>
  <c r="L2792" i="16"/>
  <c r="K2792" i="16" s="1"/>
  <c r="L2793" i="16"/>
  <c r="K2793" i="16" s="1"/>
  <c r="L2794" i="16"/>
  <c r="K2794" i="16" s="1"/>
  <c r="L2795" i="16"/>
  <c r="K2795" i="16" s="1"/>
  <c r="H2795" i="16" s="1"/>
  <c r="L2796" i="16"/>
  <c r="K2796" i="16" s="1"/>
  <c r="L2797" i="16"/>
  <c r="K2797" i="16" s="1"/>
  <c r="L2798" i="16"/>
  <c r="K2798" i="16" s="1"/>
  <c r="L2799" i="16"/>
  <c r="K2799" i="16" s="1"/>
  <c r="L2800" i="16"/>
  <c r="K2800" i="16" s="1"/>
  <c r="L2801" i="16"/>
  <c r="K2801" i="16" s="1"/>
  <c r="L2802" i="16"/>
  <c r="K2802" i="16" s="1"/>
  <c r="L2803" i="16"/>
  <c r="K2803" i="16" s="1"/>
  <c r="H2803" i="16" s="1"/>
  <c r="L2804" i="16"/>
  <c r="K2804" i="16" s="1"/>
  <c r="L2805" i="16"/>
  <c r="K2805" i="16" s="1"/>
  <c r="L2806" i="16"/>
  <c r="K2806" i="16" s="1"/>
  <c r="L2807" i="16"/>
  <c r="K2807" i="16" s="1"/>
  <c r="H2807" i="16" s="1"/>
  <c r="L2808" i="16"/>
  <c r="K2808" i="16" s="1"/>
  <c r="L2809" i="16"/>
  <c r="K2809" i="16" s="1"/>
  <c r="L2810" i="16"/>
  <c r="K2810" i="16" s="1"/>
  <c r="L2811" i="16"/>
  <c r="K2811" i="16" s="1"/>
  <c r="H2811" i="16" s="1"/>
  <c r="L2812" i="16"/>
  <c r="K2812" i="16" s="1"/>
  <c r="L2813" i="16"/>
  <c r="K2813" i="16" s="1"/>
  <c r="L2814" i="16"/>
  <c r="K2814" i="16" s="1"/>
  <c r="L2815" i="16"/>
  <c r="K2815" i="16" s="1"/>
  <c r="L2816" i="16"/>
  <c r="K2816" i="16" s="1"/>
  <c r="L2817" i="16"/>
  <c r="K2817" i="16" s="1"/>
  <c r="L2818" i="16"/>
  <c r="K2818" i="16" s="1"/>
  <c r="L2819" i="16"/>
  <c r="K2819" i="16" s="1"/>
  <c r="H2819" i="16" s="1"/>
  <c r="L2820" i="16"/>
  <c r="K2820" i="16" s="1"/>
  <c r="L2821" i="16"/>
  <c r="K2821" i="16" s="1"/>
  <c r="L2822" i="16"/>
  <c r="K2822" i="16" s="1"/>
  <c r="L2823" i="16"/>
  <c r="K2823" i="16" s="1"/>
  <c r="L2824" i="16"/>
  <c r="K2824" i="16" s="1"/>
  <c r="L2825" i="16"/>
  <c r="K2825" i="16" s="1"/>
  <c r="L2826" i="16"/>
  <c r="K2826" i="16" s="1"/>
  <c r="L2827" i="16"/>
  <c r="K2827" i="16" s="1"/>
  <c r="H2827" i="16" s="1"/>
  <c r="L2828" i="16"/>
  <c r="K2828" i="16" s="1"/>
  <c r="L2829" i="16"/>
  <c r="K2829" i="16" s="1"/>
  <c r="L2830" i="16"/>
  <c r="K2830" i="16" s="1"/>
  <c r="L2831" i="16"/>
  <c r="K2831" i="16" s="1"/>
  <c r="H2831" i="16" s="1"/>
  <c r="L2832" i="16"/>
  <c r="K2832" i="16" s="1"/>
  <c r="L2833" i="16"/>
  <c r="K2833" i="16" s="1"/>
  <c r="L2834" i="16"/>
  <c r="K2834" i="16" s="1"/>
  <c r="L2835" i="16"/>
  <c r="K2835" i="16" s="1"/>
  <c r="H2835" i="16" s="1"/>
  <c r="L2836" i="16"/>
  <c r="K2836" i="16" s="1"/>
  <c r="L2837" i="16"/>
  <c r="K2837" i="16" s="1"/>
  <c r="L2838" i="16"/>
  <c r="K2838" i="16" s="1"/>
  <c r="L2839" i="16"/>
  <c r="K2839" i="16" s="1"/>
  <c r="L2840" i="16"/>
  <c r="K2840" i="16" s="1"/>
  <c r="L2841" i="16"/>
  <c r="K2841" i="16" s="1"/>
  <c r="L2842" i="16"/>
  <c r="K2842" i="16" s="1"/>
  <c r="L2843" i="16"/>
  <c r="K2843" i="16" s="1"/>
  <c r="H2843" i="16" s="1"/>
  <c r="L2844" i="16"/>
  <c r="K2844" i="16" s="1"/>
  <c r="L2845" i="16"/>
  <c r="K2845" i="16" s="1"/>
  <c r="L2846" i="16"/>
  <c r="K2846" i="16" s="1"/>
  <c r="L2847" i="16"/>
  <c r="K2847" i="16" s="1"/>
  <c r="L2848" i="16"/>
  <c r="K2848" i="16" s="1"/>
  <c r="L2849" i="16"/>
  <c r="K2849" i="16" s="1"/>
  <c r="L2850" i="16"/>
  <c r="K2850" i="16" s="1"/>
  <c r="L2851" i="16"/>
  <c r="K2851" i="16" s="1"/>
  <c r="H2851" i="16" s="1"/>
  <c r="L2852" i="16"/>
  <c r="K2852" i="16" s="1"/>
  <c r="L2853" i="16"/>
  <c r="K2853" i="16" s="1"/>
  <c r="L2854" i="16"/>
  <c r="K2854" i="16" s="1"/>
  <c r="L2855" i="16"/>
  <c r="K2855" i="16" s="1"/>
  <c r="L2856" i="16"/>
  <c r="K2856" i="16" s="1"/>
  <c r="L2857" i="16"/>
  <c r="K2857" i="16" s="1"/>
  <c r="L2858" i="16"/>
  <c r="K2858" i="16" s="1"/>
  <c r="L2859" i="16"/>
  <c r="K2859" i="16" s="1"/>
  <c r="H2859" i="16" s="1"/>
  <c r="L2860" i="16"/>
  <c r="K2860" i="16" s="1"/>
  <c r="L2861" i="16"/>
  <c r="K2861" i="16" s="1"/>
  <c r="L2862" i="16"/>
  <c r="K2862" i="16" s="1"/>
  <c r="L2863" i="16"/>
  <c r="K2863" i="16" s="1"/>
  <c r="L2864" i="16"/>
  <c r="K2864" i="16" s="1"/>
  <c r="L2865" i="16"/>
  <c r="K2865" i="16" s="1"/>
  <c r="L2866" i="16"/>
  <c r="K2866" i="16" s="1"/>
  <c r="L2867" i="16"/>
  <c r="K2867" i="16" s="1"/>
  <c r="H2867" i="16" s="1"/>
  <c r="L2868" i="16"/>
  <c r="K2868" i="16" s="1"/>
  <c r="L2869" i="16"/>
  <c r="K2869" i="16" s="1"/>
  <c r="L2870" i="16"/>
  <c r="K2870" i="16" s="1"/>
  <c r="L2871" i="16"/>
  <c r="K2871" i="16" s="1"/>
  <c r="L2872" i="16"/>
  <c r="K2872" i="16" s="1"/>
  <c r="L2873" i="16"/>
  <c r="K2873" i="16" s="1"/>
  <c r="L2874" i="16"/>
  <c r="K2874" i="16" s="1"/>
  <c r="L2875" i="16"/>
  <c r="K2875" i="16" s="1"/>
  <c r="H2875" i="16" s="1"/>
  <c r="L2876" i="16"/>
  <c r="K2876" i="16" s="1"/>
  <c r="L2877" i="16"/>
  <c r="K2877" i="16" s="1"/>
  <c r="L2878" i="16"/>
  <c r="K2878" i="16" s="1"/>
  <c r="L2879" i="16"/>
  <c r="K2879" i="16" s="1"/>
  <c r="H2879" i="16" s="1"/>
  <c r="L2880" i="16"/>
  <c r="K2880" i="16" s="1"/>
  <c r="L2881" i="16"/>
  <c r="K2881" i="16" s="1"/>
  <c r="L2882" i="16"/>
  <c r="K2882" i="16" s="1"/>
  <c r="L2883" i="16"/>
  <c r="K2883" i="16" s="1"/>
  <c r="H2883" i="16" s="1"/>
  <c r="L2884" i="16"/>
  <c r="K2884" i="16" s="1"/>
  <c r="L2885" i="16"/>
  <c r="K2885" i="16" s="1"/>
  <c r="L2886" i="16"/>
  <c r="K2886" i="16" s="1"/>
  <c r="L2887" i="16"/>
  <c r="K2887" i="16" s="1"/>
  <c r="L2888" i="16"/>
  <c r="K2888" i="16" s="1"/>
  <c r="L2889" i="16"/>
  <c r="K2889" i="16" s="1"/>
  <c r="L2890" i="16"/>
  <c r="K2890" i="16" s="1"/>
  <c r="L2891" i="16"/>
  <c r="K2891" i="16" s="1"/>
  <c r="H2891" i="16" s="1"/>
  <c r="L2892" i="16"/>
  <c r="K2892" i="16" s="1"/>
  <c r="L2893" i="16"/>
  <c r="K2893" i="16" s="1"/>
  <c r="L2894" i="16"/>
  <c r="K2894" i="16" s="1"/>
  <c r="L2895" i="16"/>
  <c r="K2895" i="16" s="1"/>
  <c r="L2896" i="16"/>
  <c r="K2896" i="16" s="1"/>
  <c r="L2897" i="16"/>
  <c r="K2897" i="16" s="1"/>
  <c r="L2898" i="16"/>
  <c r="K2898" i="16" s="1"/>
  <c r="L2899" i="16"/>
  <c r="K2899" i="16" s="1"/>
  <c r="H2899" i="16" s="1"/>
  <c r="L2900" i="16"/>
  <c r="K2900" i="16" s="1"/>
  <c r="L2901" i="16"/>
  <c r="K2901" i="16" s="1"/>
  <c r="L2902" i="16"/>
  <c r="K2902" i="16" s="1"/>
  <c r="L2903" i="16"/>
  <c r="K2903" i="16" s="1"/>
  <c r="H2903" i="16" s="1"/>
  <c r="L2904" i="16"/>
  <c r="K2904" i="16" s="1"/>
  <c r="L2905" i="16"/>
  <c r="K2905" i="16" s="1"/>
  <c r="L2906" i="16"/>
  <c r="K2906" i="16" s="1"/>
  <c r="L2907" i="16"/>
  <c r="K2907" i="16" s="1"/>
  <c r="H2907" i="16" s="1"/>
  <c r="L2908" i="16"/>
  <c r="K2908" i="16" s="1"/>
  <c r="L2909" i="16"/>
  <c r="K2909" i="16" s="1"/>
  <c r="L2910" i="16"/>
  <c r="K2910" i="16" s="1"/>
  <c r="L2911" i="16"/>
  <c r="K2911" i="16" s="1"/>
  <c r="L2912" i="16"/>
  <c r="K2912" i="16" s="1"/>
  <c r="L2913" i="16"/>
  <c r="K2913" i="16" s="1"/>
  <c r="L2914" i="16"/>
  <c r="K2914" i="16" s="1"/>
  <c r="L2915" i="16"/>
  <c r="K2915" i="16" s="1"/>
  <c r="H2915" i="16" s="1"/>
  <c r="L2916" i="16"/>
  <c r="K2916" i="16" s="1"/>
  <c r="L2917" i="16"/>
  <c r="K2917" i="16" s="1"/>
  <c r="L2918" i="16"/>
  <c r="K2918" i="16" s="1"/>
  <c r="L2919" i="16"/>
  <c r="K2919" i="16" s="1"/>
  <c r="L2920" i="16"/>
  <c r="K2920" i="16" s="1"/>
  <c r="L2921" i="16"/>
  <c r="K2921" i="16" s="1"/>
  <c r="L2922" i="16"/>
  <c r="K2922" i="16" s="1"/>
  <c r="L2923" i="16"/>
  <c r="K2923" i="16" s="1"/>
  <c r="H2923" i="16" s="1"/>
  <c r="L2924" i="16"/>
  <c r="K2924" i="16" s="1"/>
  <c r="L2925" i="16"/>
  <c r="K2925" i="16" s="1"/>
  <c r="L2926" i="16"/>
  <c r="K2926" i="16" s="1"/>
  <c r="L2927" i="16"/>
  <c r="K2927" i="16" s="1"/>
  <c r="H2927" i="16" s="1"/>
  <c r="L2928" i="16"/>
  <c r="K2928" i="16" s="1"/>
  <c r="L2929" i="16"/>
  <c r="K2929" i="16" s="1"/>
  <c r="L2930" i="16"/>
  <c r="K2930" i="16" s="1"/>
  <c r="L2931" i="16"/>
  <c r="K2931" i="16" s="1"/>
  <c r="H2931" i="16" s="1"/>
  <c r="L2932" i="16"/>
  <c r="K2932" i="16" s="1"/>
  <c r="L2933" i="16"/>
  <c r="K2933" i="16" s="1"/>
  <c r="L2934" i="16"/>
  <c r="K2934" i="16" s="1"/>
  <c r="L2935" i="16"/>
  <c r="K2935" i="16" s="1"/>
  <c r="L2936" i="16"/>
  <c r="K2936" i="16" s="1"/>
  <c r="L2937" i="16"/>
  <c r="K2937" i="16" s="1"/>
  <c r="L2938" i="16"/>
  <c r="K2938" i="16" s="1"/>
  <c r="L2939" i="16"/>
  <c r="K2939" i="16" s="1"/>
  <c r="H2939" i="16" s="1"/>
  <c r="L2940" i="16"/>
  <c r="K2940" i="16" s="1"/>
  <c r="L2941" i="16"/>
  <c r="K2941" i="16" s="1"/>
  <c r="L2942" i="16"/>
  <c r="K2942" i="16" s="1"/>
  <c r="L2943" i="16"/>
  <c r="K2943" i="16" s="1"/>
  <c r="L2944" i="16"/>
  <c r="K2944" i="16" s="1"/>
  <c r="L2945" i="16"/>
  <c r="K2945" i="16" s="1"/>
  <c r="L2946" i="16"/>
  <c r="K2946" i="16" s="1"/>
  <c r="L2947" i="16"/>
  <c r="K2947" i="16" s="1"/>
  <c r="H2947" i="16" s="1"/>
  <c r="L2948" i="16"/>
  <c r="K2948" i="16" s="1"/>
  <c r="L2949" i="16"/>
  <c r="K2949" i="16" s="1"/>
  <c r="L2950" i="16"/>
  <c r="K2950" i="16" s="1"/>
  <c r="L2951" i="16"/>
  <c r="K2951" i="16" s="1"/>
  <c r="H2951" i="16" s="1"/>
  <c r="L2952" i="16"/>
  <c r="K2952" i="16" s="1"/>
  <c r="L2953" i="16"/>
  <c r="K2953" i="16" s="1"/>
  <c r="L2954" i="16"/>
  <c r="K2954" i="16" s="1"/>
  <c r="L2955" i="16"/>
  <c r="K2955" i="16" s="1"/>
  <c r="H2955" i="16" s="1"/>
  <c r="L2956" i="16"/>
  <c r="K2956" i="16" s="1"/>
  <c r="L2957" i="16"/>
  <c r="K2957" i="16" s="1"/>
  <c r="L2958" i="16"/>
  <c r="K2958" i="16" s="1"/>
  <c r="L2959" i="16"/>
  <c r="K2959" i="16" s="1"/>
  <c r="L2960" i="16"/>
  <c r="K2960" i="16" s="1"/>
  <c r="L2961" i="16"/>
  <c r="K2961" i="16" s="1"/>
  <c r="L2962" i="16"/>
  <c r="K2962" i="16" s="1"/>
  <c r="L2963" i="16"/>
  <c r="K2963" i="16" s="1"/>
  <c r="H2963" i="16" s="1"/>
  <c r="L2964" i="16"/>
  <c r="K2964" i="16" s="1"/>
  <c r="L2965" i="16"/>
  <c r="K2965" i="16" s="1"/>
  <c r="L2966" i="16"/>
  <c r="K2966" i="16" s="1"/>
  <c r="L2967" i="16"/>
  <c r="K2967" i="16" s="1"/>
  <c r="L2968" i="16"/>
  <c r="K2968" i="16" s="1"/>
  <c r="L2969" i="16"/>
  <c r="K2969" i="16" s="1"/>
  <c r="L2970" i="16"/>
  <c r="K2970" i="16" s="1"/>
  <c r="L2971" i="16"/>
  <c r="K2971" i="16" s="1"/>
  <c r="H2971" i="16" s="1"/>
  <c r="L2972" i="16"/>
  <c r="K2972" i="16" s="1"/>
  <c r="L2973" i="16"/>
  <c r="K2973" i="16" s="1"/>
  <c r="L2974" i="16"/>
  <c r="K2974" i="16" s="1"/>
  <c r="L2975" i="16"/>
  <c r="K2975" i="16" s="1"/>
  <c r="H2975" i="16" s="1"/>
  <c r="L2976" i="16"/>
  <c r="K2976" i="16" s="1"/>
  <c r="L2977" i="16"/>
  <c r="K2977" i="16" s="1"/>
  <c r="L2978" i="16"/>
  <c r="K2978" i="16" s="1"/>
  <c r="L2979" i="16"/>
  <c r="K2979" i="16" s="1"/>
  <c r="H2979" i="16" s="1"/>
  <c r="L2980" i="16"/>
  <c r="K2980" i="16" s="1"/>
  <c r="L2981" i="16"/>
  <c r="K2981" i="16" s="1"/>
  <c r="L2982" i="16"/>
  <c r="K2982" i="16" s="1"/>
  <c r="L2983" i="16"/>
  <c r="K2983" i="16" s="1"/>
  <c r="L2984" i="16"/>
  <c r="K2984" i="16" s="1"/>
  <c r="L2985" i="16"/>
  <c r="K2985" i="16" s="1"/>
  <c r="L2986" i="16"/>
  <c r="K2986" i="16" s="1"/>
  <c r="L2987" i="16"/>
  <c r="K2987" i="16" s="1"/>
  <c r="H2987" i="16" s="1"/>
  <c r="L2988" i="16"/>
  <c r="K2988" i="16" s="1"/>
  <c r="L2989" i="16"/>
  <c r="K2989" i="16" s="1"/>
  <c r="L2990" i="16"/>
  <c r="K2990" i="16" s="1"/>
  <c r="L2991" i="16"/>
  <c r="K2991" i="16" s="1"/>
  <c r="L2992" i="16"/>
  <c r="K2992" i="16" s="1"/>
  <c r="L2993" i="16"/>
  <c r="K2993" i="16" s="1"/>
  <c r="L2994" i="16"/>
  <c r="K2994" i="16" s="1"/>
  <c r="L2995" i="16"/>
  <c r="K2995" i="16" s="1"/>
  <c r="H2995" i="16" s="1"/>
  <c r="L2996" i="16"/>
  <c r="K2996" i="16" s="1"/>
  <c r="L2997" i="16"/>
  <c r="K2997" i="16" s="1"/>
  <c r="L2998" i="16"/>
  <c r="K2998" i="16" s="1"/>
  <c r="L2999" i="16"/>
  <c r="K2999" i="16" s="1"/>
  <c r="H2999" i="16" s="1"/>
  <c r="L3000" i="16"/>
  <c r="K3000" i="16" s="1"/>
  <c r="L3001" i="16"/>
  <c r="K3001" i="16" s="1"/>
  <c r="L3002" i="16"/>
  <c r="K3002" i="16" s="1"/>
  <c r="L3003" i="16"/>
  <c r="K3003" i="16" s="1"/>
  <c r="H3003" i="16" s="1"/>
  <c r="L3004" i="16"/>
  <c r="K3004" i="16" s="1"/>
  <c r="L3005" i="16"/>
  <c r="K3005" i="16" s="1"/>
  <c r="L3006" i="16"/>
  <c r="K3006" i="16" s="1"/>
  <c r="L3007" i="16"/>
  <c r="K3007" i="16" s="1"/>
  <c r="L3008" i="16"/>
  <c r="K3008" i="16" s="1"/>
  <c r="L3009" i="16"/>
  <c r="K3009" i="16" s="1"/>
  <c r="L3010" i="16"/>
  <c r="K3010" i="16" s="1"/>
  <c r="L3011" i="16"/>
  <c r="K3011" i="16" s="1"/>
  <c r="H3011" i="16" s="1"/>
  <c r="L3012" i="16"/>
  <c r="K3012" i="16" s="1"/>
  <c r="L3013" i="16"/>
  <c r="K3013" i="16" s="1"/>
  <c r="L3014" i="16"/>
  <c r="K3014" i="16" s="1"/>
  <c r="L3015" i="16"/>
  <c r="K3015" i="16" s="1"/>
  <c r="L3016" i="16"/>
  <c r="K3016" i="16" s="1"/>
  <c r="L3017" i="16"/>
  <c r="K3017" i="16" s="1"/>
  <c r="L3018" i="16"/>
  <c r="K3018" i="16" s="1"/>
  <c r="L3019" i="16"/>
  <c r="K3019" i="16" s="1"/>
  <c r="H3019" i="16" s="1"/>
  <c r="L3020" i="16"/>
  <c r="K3020" i="16" s="1"/>
  <c r="L3021" i="16"/>
  <c r="K3021" i="16" s="1"/>
  <c r="L3022" i="16"/>
  <c r="K3022" i="16" s="1"/>
  <c r="L3023" i="16"/>
  <c r="K3023" i="16" s="1"/>
  <c r="H3023" i="16" s="1"/>
  <c r="L3024" i="16"/>
  <c r="K3024" i="16" s="1"/>
  <c r="L3025" i="16"/>
  <c r="K3025" i="16" s="1"/>
  <c r="L3026" i="16"/>
  <c r="K3026" i="16" s="1"/>
  <c r="L3027" i="16"/>
  <c r="K3027" i="16" s="1"/>
  <c r="H3027" i="16" s="1"/>
  <c r="L3028" i="16"/>
  <c r="K3028" i="16" s="1"/>
  <c r="L3029" i="16"/>
  <c r="K3029" i="16" s="1"/>
  <c r="L3030" i="16"/>
  <c r="K3030" i="16" s="1"/>
  <c r="L3031" i="16"/>
  <c r="K3031" i="16" s="1"/>
  <c r="L3032" i="16"/>
  <c r="K3032" i="16" s="1"/>
  <c r="L3033" i="16"/>
  <c r="K3033" i="16" s="1"/>
  <c r="L3034" i="16"/>
  <c r="K3034" i="16" s="1"/>
  <c r="L3035" i="16"/>
  <c r="K3035" i="16" s="1"/>
  <c r="H3035" i="16" s="1"/>
  <c r="L3036" i="16"/>
  <c r="K3036" i="16" s="1"/>
  <c r="L3037" i="16"/>
  <c r="K3037" i="16" s="1"/>
  <c r="L3038" i="16"/>
  <c r="K3038" i="16" s="1"/>
  <c r="L3039" i="16"/>
  <c r="K3039" i="16" s="1"/>
  <c r="L3040" i="16"/>
  <c r="K3040" i="16" s="1"/>
  <c r="L3041" i="16"/>
  <c r="K3041" i="16" s="1"/>
  <c r="L3042" i="16"/>
  <c r="K3042" i="16" s="1"/>
  <c r="L3043" i="16"/>
  <c r="K3043" i="16" s="1"/>
  <c r="H3043" i="16" s="1"/>
  <c r="L3044" i="16"/>
  <c r="K3044" i="16" s="1"/>
  <c r="L3045" i="16"/>
  <c r="K3045" i="16" s="1"/>
  <c r="L3046" i="16"/>
  <c r="K3046" i="16" s="1"/>
  <c r="L3047" i="16"/>
  <c r="K3047" i="16" s="1"/>
  <c r="H3047" i="16" s="1"/>
  <c r="L3048" i="16"/>
  <c r="K3048" i="16" s="1"/>
  <c r="L3049" i="16"/>
  <c r="K3049" i="16" s="1"/>
  <c r="L3050" i="16"/>
  <c r="K3050" i="16" s="1"/>
  <c r="L3051" i="16"/>
  <c r="K3051" i="16" s="1"/>
  <c r="H3051" i="16" s="1"/>
  <c r="L3052" i="16"/>
  <c r="K3052" i="16" s="1"/>
  <c r="L3053" i="16"/>
  <c r="K3053" i="16" s="1"/>
  <c r="L3054" i="16"/>
  <c r="K3054" i="16" s="1"/>
  <c r="L3055" i="16"/>
  <c r="K3055" i="16" s="1"/>
  <c r="L3056" i="16"/>
  <c r="K3056" i="16" s="1"/>
  <c r="L3057" i="16"/>
  <c r="K3057" i="16" s="1"/>
  <c r="L3058" i="16"/>
  <c r="K3058" i="16" s="1"/>
  <c r="L3059" i="16"/>
  <c r="K3059" i="16" s="1"/>
  <c r="H3059" i="16" s="1"/>
  <c r="L3060" i="16"/>
  <c r="K3060" i="16" s="1"/>
  <c r="L3061" i="16"/>
  <c r="K3061" i="16" s="1"/>
  <c r="L3062" i="16"/>
  <c r="K3062" i="16" s="1"/>
  <c r="L3063" i="16"/>
  <c r="K3063" i="16" s="1"/>
  <c r="L3064" i="16"/>
  <c r="K3064" i="16" s="1"/>
  <c r="L3065" i="16"/>
  <c r="K3065" i="16" s="1"/>
  <c r="L3066" i="16"/>
  <c r="K3066" i="16" s="1"/>
  <c r="L3067" i="16"/>
  <c r="K3067" i="16" s="1"/>
  <c r="H3067" i="16" s="1"/>
  <c r="L3068" i="16"/>
  <c r="K3068" i="16" s="1"/>
  <c r="L3069" i="16"/>
  <c r="K3069" i="16" s="1"/>
  <c r="L3070" i="16"/>
  <c r="K3070" i="16" s="1"/>
  <c r="L3071" i="16"/>
  <c r="K3071" i="16" s="1"/>
  <c r="H3071" i="16" s="1"/>
  <c r="L3072" i="16"/>
  <c r="K3072" i="16" s="1"/>
  <c r="L3073" i="16"/>
  <c r="K3073" i="16" s="1"/>
  <c r="L3074" i="16"/>
  <c r="K3074" i="16" s="1"/>
  <c r="L3075" i="16"/>
  <c r="K3075" i="16" s="1"/>
  <c r="H3075" i="16" s="1"/>
  <c r="L3076" i="16"/>
  <c r="K3076" i="16" s="1"/>
  <c r="L3077" i="16"/>
  <c r="K3077" i="16" s="1"/>
  <c r="L3078" i="16"/>
  <c r="K3078" i="16" s="1"/>
  <c r="L3079" i="16"/>
  <c r="K3079" i="16" s="1"/>
  <c r="L3080" i="16"/>
  <c r="K3080" i="16" s="1"/>
  <c r="L3081" i="16"/>
  <c r="K3081" i="16" s="1"/>
  <c r="L3082" i="16"/>
  <c r="K3082" i="16" s="1"/>
  <c r="L3083" i="16"/>
  <c r="K3083" i="16" s="1"/>
  <c r="H3083" i="16" s="1"/>
  <c r="L3084" i="16"/>
  <c r="K3084" i="16" s="1"/>
  <c r="L3085" i="16"/>
  <c r="K3085" i="16" s="1"/>
  <c r="L3086" i="16"/>
  <c r="K3086" i="16" s="1"/>
  <c r="L3087" i="16"/>
  <c r="K3087" i="16" s="1"/>
  <c r="L3088" i="16"/>
  <c r="K3088" i="16" s="1"/>
  <c r="L3089" i="16"/>
  <c r="K3089" i="16" s="1"/>
  <c r="L3090" i="16"/>
  <c r="K3090" i="16" s="1"/>
  <c r="L3091" i="16"/>
  <c r="K3091" i="16" s="1"/>
  <c r="H3091" i="16" s="1"/>
  <c r="L3092" i="16"/>
  <c r="K3092" i="16" s="1"/>
  <c r="L3093" i="16"/>
  <c r="K3093" i="16" s="1"/>
  <c r="L3094" i="16"/>
  <c r="K3094" i="16" s="1"/>
  <c r="L3095" i="16"/>
  <c r="K3095" i="16" s="1"/>
  <c r="H3095" i="16" s="1"/>
  <c r="L3096" i="16"/>
  <c r="K3096" i="16" s="1"/>
  <c r="L3097" i="16"/>
  <c r="K3097" i="16" s="1"/>
  <c r="L3098" i="16"/>
  <c r="K3098" i="16" s="1"/>
  <c r="L3099" i="16"/>
  <c r="K3099" i="16" s="1"/>
  <c r="H3099" i="16" s="1"/>
  <c r="L3100" i="16"/>
  <c r="K3100" i="16" s="1"/>
  <c r="L3101" i="16"/>
  <c r="K3101" i="16" s="1"/>
  <c r="L3102" i="16"/>
  <c r="K3102" i="16" s="1"/>
  <c r="L3103" i="16"/>
  <c r="K3103" i="16" s="1"/>
  <c r="L3104" i="16"/>
  <c r="K3104" i="16" s="1"/>
  <c r="L3105" i="16"/>
  <c r="K3105" i="16" s="1"/>
  <c r="L3106" i="16"/>
  <c r="K3106" i="16" s="1"/>
  <c r="L3107" i="16"/>
  <c r="K3107" i="16" s="1"/>
  <c r="H3107" i="16" s="1"/>
  <c r="L3108" i="16"/>
  <c r="K3108" i="16" s="1"/>
  <c r="L3109" i="16"/>
  <c r="K3109" i="16" s="1"/>
  <c r="L3110" i="16"/>
  <c r="K3110" i="16" s="1"/>
  <c r="L3111" i="16"/>
  <c r="K3111" i="16" s="1"/>
  <c r="L3112" i="16"/>
  <c r="K3112" i="16" s="1"/>
  <c r="L3113" i="16"/>
  <c r="K3113" i="16" s="1"/>
  <c r="L3114" i="16"/>
  <c r="K3114" i="16" s="1"/>
  <c r="L3115" i="16"/>
  <c r="K3115" i="16" s="1"/>
  <c r="H3115" i="16" s="1"/>
  <c r="L3116" i="16"/>
  <c r="K3116" i="16" s="1"/>
  <c r="L3117" i="16"/>
  <c r="K3117" i="16" s="1"/>
  <c r="L3118" i="16"/>
  <c r="K3118" i="16" s="1"/>
  <c r="L3119" i="16"/>
  <c r="K3119" i="16" s="1"/>
  <c r="H3119" i="16" s="1"/>
  <c r="L3120" i="16"/>
  <c r="K3120" i="16" s="1"/>
  <c r="L3121" i="16"/>
  <c r="K3121" i="16" s="1"/>
  <c r="L3122" i="16"/>
  <c r="K3122" i="16" s="1"/>
  <c r="L3123" i="16"/>
  <c r="K3123" i="16" s="1"/>
  <c r="H3123" i="16" s="1"/>
  <c r="L3124" i="16"/>
  <c r="K3124" i="16" s="1"/>
  <c r="L3125" i="16"/>
  <c r="K3125" i="16" s="1"/>
  <c r="L3126" i="16"/>
  <c r="K3126" i="16" s="1"/>
  <c r="L3127" i="16"/>
  <c r="K3127" i="16" s="1"/>
  <c r="L3128" i="16"/>
  <c r="K3128" i="16" s="1"/>
  <c r="L3129" i="16"/>
  <c r="K3129" i="16" s="1"/>
  <c r="L3130" i="16"/>
  <c r="K3130" i="16" s="1"/>
  <c r="L3131" i="16"/>
  <c r="K3131" i="16" s="1"/>
  <c r="H3131" i="16" s="1"/>
  <c r="L3132" i="16"/>
  <c r="K3132" i="16" s="1"/>
  <c r="L3133" i="16"/>
  <c r="K3133" i="16" s="1"/>
  <c r="L3134" i="16"/>
  <c r="K3134" i="16" s="1"/>
  <c r="L3135" i="16"/>
  <c r="K3135" i="16" s="1"/>
  <c r="L3136" i="16"/>
  <c r="K3136" i="16" s="1"/>
  <c r="L3137" i="16"/>
  <c r="K3137" i="16" s="1"/>
  <c r="L3138" i="16"/>
  <c r="K3138" i="16" s="1"/>
  <c r="L3139" i="16"/>
  <c r="K3139" i="16" s="1"/>
  <c r="H3139" i="16" s="1"/>
  <c r="L3140" i="16"/>
  <c r="K3140" i="16" s="1"/>
  <c r="L3141" i="16"/>
  <c r="K3141" i="16" s="1"/>
  <c r="L3142" i="16"/>
  <c r="K3142" i="16" s="1"/>
  <c r="L3143" i="16"/>
  <c r="K3143" i="16" s="1"/>
  <c r="H3143" i="16" s="1"/>
  <c r="L3144" i="16"/>
  <c r="K3144" i="16" s="1"/>
  <c r="L3145" i="16"/>
  <c r="K3145" i="16" s="1"/>
  <c r="L3146" i="16"/>
  <c r="K3146" i="16" s="1"/>
  <c r="L3147" i="16"/>
  <c r="K3147" i="16" s="1"/>
  <c r="H3147" i="16" s="1"/>
  <c r="L3148" i="16"/>
  <c r="K3148" i="16" s="1"/>
  <c r="L3149" i="16"/>
  <c r="K3149" i="16" s="1"/>
  <c r="L3150" i="16"/>
  <c r="K3150" i="16" s="1"/>
  <c r="L3151" i="16"/>
  <c r="K3151" i="16" s="1"/>
  <c r="L3152" i="16"/>
  <c r="K3152" i="16" s="1"/>
  <c r="L3153" i="16"/>
  <c r="K3153" i="16" s="1"/>
  <c r="L3154" i="16"/>
  <c r="K3154" i="16" s="1"/>
  <c r="L3155" i="16"/>
  <c r="K3155" i="16" s="1"/>
  <c r="H3155" i="16" s="1"/>
  <c r="L3156" i="16"/>
  <c r="K3156" i="16" s="1"/>
  <c r="L3157" i="16"/>
  <c r="K3157" i="16" s="1"/>
  <c r="L3158" i="16"/>
  <c r="K3158" i="16" s="1"/>
  <c r="L3159" i="16"/>
  <c r="K3159" i="16" s="1"/>
  <c r="L3160" i="16"/>
  <c r="K3160" i="16" s="1"/>
  <c r="L3161" i="16"/>
  <c r="K3161" i="16" s="1"/>
  <c r="L3162" i="16"/>
  <c r="K3162" i="16" s="1"/>
  <c r="L3163" i="16"/>
  <c r="K3163" i="16" s="1"/>
  <c r="H3163" i="16" s="1"/>
  <c r="L3164" i="16"/>
  <c r="K3164" i="16" s="1"/>
  <c r="L3165" i="16"/>
  <c r="K3165" i="16" s="1"/>
  <c r="L3166" i="16"/>
  <c r="K3166" i="16" s="1"/>
  <c r="L3167" i="16"/>
  <c r="K3167" i="16" s="1"/>
  <c r="H3167" i="16" s="1"/>
  <c r="L3168" i="16"/>
  <c r="K3168" i="16" s="1"/>
  <c r="L3169" i="16"/>
  <c r="K3169" i="16" s="1"/>
  <c r="L3170" i="16"/>
  <c r="K3170" i="16" s="1"/>
  <c r="L3171" i="16"/>
  <c r="K3171" i="16" s="1"/>
  <c r="H3171" i="16" s="1"/>
  <c r="L3172" i="16"/>
  <c r="K3172" i="16" s="1"/>
  <c r="L3173" i="16"/>
  <c r="K3173" i="16" s="1"/>
  <c r="L3174" i="16"/>
  <c r="K3174" i="16" s="1"/>
  <c r="L3175" i="16"/>
  <c r="K3175" i="16" s="1"/>
  <c r="L3176" i="16"/>
  <c r="K3176" i="16" s="1"/>
  <c r="L3177" i="16"/>
  <c r="K3177" i="16" s="1"/>
  <c r="L3178" i="16"/>
  <c r="K3178" i="16" s="1"/>
  <c r="L3179" i="16"/>
  <c r="K3179" i="16" s="1"/>
  <c r="H3179" i="16" s="1"/>
  <c r="L3180" i="16"/>
  <c r="K3180" i="16" s="1"/>
  <c r="L3181" i="16"/>
  <c r="K3181" i="16" s="1"/>
  <c r="L3182" i="16"/>
  <c r="K3182" i="16" s="1"/>
  <c r="L3183" i="16"/>
  <c r="K3183" i="16" s="1"/>
  <c r="L3184" i="16"/>
  <c r="K3184" i="16" s="1"/>
  <c r="L3185" i="16"/>
  <c r="K3185" i="16" s="1"/>
  <c r="L3186" i="16"/>
  <c r="K3186" i="16" s="1"/>
  <c r="L3187" i="16"/>
  <c r="K3187" i="16" s="1"/>
  <c r="H3187" i="16" s="1"/>
  <c r="L3188" i="16"/>
  <c r="K3188" i="16" s="1"/>
  <c r="L3189" i="16"/>
  <c r="K3189" i="16" s="1"/>
  <c r="L3190" i="16"/>
  <c r="K3190" i="16" s="1"/>
  <c r="L3191" i="16"/>
  <c r="K3191" i="16" s="1"/>
  <c r="H3191" i="16" s="1"/>
  <c r="L3192" i="16"/>
  <c r="K3192" i="16" s="1"/>
  <c r="L3193" i="16"/>
  <c r="K3193" i="16" s="1"/>
  <c r="L3194" i="16"/>
  <c r="K3194" i="16" s="1"/>
  <c r="L3195" i="16"/>
  <c r="K3195" i="16" s="1"/>
  <c r="H3195" i="16" s="1"/>
  <c r="L3196" i="16"/>
  <c r="K3196" i="16" s="1"/>
  <c r="L3197" i="16"/>
  <c r="K3197" i="16" s="1"/>
  <c r="L3198" i="16"/>
  <c r="K3198" i="16" s="1"/>
  <c r="L3199" i="16"/>
  <c r="K3199" i="16" s="1"/>
  <c r="L3200" i="16"/>
  <c r="K3200" i="16" s="1"/>
  <c r="L3201" i="16"/>
  <c r="K3201" i="16" s="1"/>
  <c r="L3202" i="16"/>
  <c r="K3202" i="16" s="1"/>
  <c r="L3203" i="16"/>
  <c r="K3203" i="16" s="1"/>
  <c r="H3203" i="16" s="1"/>
  <c r="L3204" i="16"/>
  <c r="K3204" i="16" s="1"/>
  <c r="L3205" i="16"/>
  <c r="K3205" i="16" s="1"/>
  <c r="L3206" i="16"/>
  <c r="K3206" i="16" s="1"/>
  <c r="L3207" i="16"/>
  <c r="K3207" i="16" s="1"/>
  <c r="L3208" i="16"/>
  <c r="K3208" i="16" s="1"/>
  <c r="L3209" i="16"/>
  <c r="K3209" i="16" s="1"/>
  <c r="L3210" i="16"/>
  <c r="K3210" i="16" s="1"/>
  <c r="L3211" i="16"/>
  <c r="K3211" i="16" s="1"/>
  <c r="H3211" i="16" s="1"/>
  <c r="L3212" i="16"/>
  <c r="K3212" i="16" s="1"/>
  <c r="L3213" i="16"/>
  <c r="K3213" i="16" s="1"/>
  <c r="L3214" i="16"/>
  <c r="K3214" i="16" s="1"/>
  <c r="L3215" i="16"/>
  <c r="K3215" i="16" s="1"/>
  <c r="H3215" i="16" s="1"/>
  <c r="L3216" i="16"/>
  <c r="K3216" i="16" s="1"/>
  <c r="L3217" i="16"/>
  <c r="K3217" i="16" s="1"/>
  <c r="L3218" i="16"/>
  <c r="K3218" i="16" s="1"/>
  <c r="L3219" i="16"/>
  <c r="K3219" i="16" s="1"/>
  <c r="H3219" i="16" s="1"/>
  <c r="L3220" i="16"/>
  <c r="K3220" i="16" s="1"/>
  <c r="L3221" i="16"/>
  <c r="K3221" i="16" s="1"/>
  <c r="L3222" i="16"/>
  <c r="K3222" i="16" s="1"/>
  <c r="L3223" i="16"/>
  <c r="K3223" i="16" s="1"/>
  <c r="L3224" i="16"/>
  <c r="K3224" i="16" s="1"/>
  <c r="L3225" i="16"/>
  <c r="K3225" i="16" s="1"/>
  <c r="L3226" i="16"/>
  <c r="K3226" i="16" s="1"/>
  <c r="L3227" i="16"/>
  <c r="K3227" i="16" s="1"/>
  <c r="H3227" i="16" s="1"/>
  <c r="L3228" i="16"/>
  <c r="K3228" i="16" s="1"/>
  <c r="L3229" i="16"/>
  <c r="K3229" i="16" s="1"/>
  <c r="L3230" i="16"/>
  <c r="K3230" i="16" s="1"/>
  <c r="L3231" i="16"/>
  <c r="K3231" i="16" s="1"/>
  <c r="L3232" i="16"/>
  <c r="K3232" i="16" s="1"/>
  <c r="L3233" i="16"/>
  <c r="K3233" i="16" s="1"/>
  <c r="L3234" i="16"/>
  <c r="K3234" i="16" s="1"/>
  <c r="L3235" i="16"/>
  <c r="K3235" i="16" s="1"/>
  <c r="H3235" i="16" s="1"/>
  <c r="L3236" i="16"/>
  <c r="K3236" i="16" s="1"/>
  <c r="L3237" i="16"/>
  <c r="K3237" i="16" s="1"/>
  <c r="L3238" i="16"/>
  <c r="K3238" i="16" s="1"/>
  <c r="L3239" i="16"/>
  <c r="K3239" i="16" s="1"/>
  <c r="H3239" i="16" s="1"/>
  <c r="L3240" i="16"/>
  <c r="K3240" i="16" s="1"/>
  <c r="L3241" i="16"/>
  <c r="K3241" i="16" s="1"/>
  <c r="L3242" i="16"/>
  <c r="K3242" i="16" s="1"/>
  <c r="L3243" i="16"/>
  <c r="K3243" i="16" s="1"/>
  <c r="H3243" i="16" s="1"/>
  <c r="L3244" i="16"/>
  <c r="K3244" i="16" s="1"/>
  <c r="L3245" i="16"/>
  <c r="K3245" i="16" s="1"/>
  <c r="L3246" i="16"/>
  <c r="K3246" i="16" s="1"/>
  <c r="L3247" i="16"/>
  <c r="K3247" i="16" s="1"/>
  <c r="L3248" i="16"/>
  <c r="K3248" i="16" s="1"/>
  <c r="L3249" i="16"/>
  <c r="K3249" i="16" s="1"/>
  <c r="L3250" i="16"/>
  <c r="K3250" i="16" s="1"/>
  <c r="L3251" i="16"/>
  <c r="K3251" i="16" s="1"/>
  <c r="H3251" i="16" s="1"/>
  <c r="L3252" i="16"/>
  <c r="K3252" i="16" s="1"/>
  <c r="L3253" i="16"/>
  <c r="K3253" i="16" s="1"/>
  <c r="L3254" i="16"/>
  <c r="K3254" i="16" s="1"/>
  <c r="L3255" i="16"/>
  <c r="K3255" i="16" s="1"/>
  <c r="L3256" i="16"/>
  <c r="K3256" i="16" s="1"/>
  <c r="L3257" i="16"/>
  <c r="K3257" i="16" s="1"/>
  <c r="L3258" i="16"/>
  <c r="K3258" i="16" s="1"/>
  <c r="L3259" i="16"/>
  <c r="K3259" i="16" s="1"/>
  <c r="H3259" i="16" s="1"/>
  <c r="L3260" i="16"/>
  <c r="K3260" i="16" s="1"/>
  <c r="L3261" i="16"/>
  <c r="K3261" i="16" s="1"/>
  <c r="L3262" i="16"/>
  <c r="K3262" i="16" s="1"/>
  <c r="L3263" i="16"/>
  <c r="K3263" i="16" s="1"/>
  <c r="H3263" i="16" s="1"/>
  <c r="L3264" i="16"/>
  <c r="K3264" i="16" s="1"/>
  <c r="L3265" i="16"/>
  <c r="K3265" i="16" s="1"/>
  <c r="L3266" i="16"/>
  <c r="K3266" i="16" s="1"/>
  <c r="L3267" i="16"/>
  <c r="K3267" i="16" s="1"/>
  <c r="H3267" i="16" s="1"/>
  <c r="L3268" i="16"/>
  <c r="K3268" i="16" s="1"/>
  <c r="L3269" i="16"/>
  <c r="K3269" i="16" s="1"/>
  <c r="L3270" i="16"/>
  <c r="K3270" i="16" s="1"/>
  <c r="L3271" i="16"/>
  <c r="K3271" i="16" s="1"/>
  <c r="L3272" i="16"/>
  <c r="K3272" i="16" s="1"/>
  <c r="L3273" i="16"/>
  <c r="K3273" i="16" s="1"/>
  <c r="L3274" i="16"/>
  <c r="K3274" i="16" s="1"/>
  <c r="L3275" i="16"/>
  <c r="K3275" i="16" s="1"/>
  <c r="H3275" i="16" s="1"/>
  <c r="L3276" i="16"/>
  <c r="K3276" i="16" s="1"/>
  <c r="L3277" i="16"/>
  <c r="K3277" i="16" s="1"/>
  <c r="L3278" i="16"/>
  <c r="K3278" i="16" s="1"/>
  <c r="L3279" i="16"/>
  <c r="K3279" i="16" s="1"/>
  <c r="L3280" i="16"/>
  <c r="K3280" i="16" s="1"/>
  <c r="L3281" i="16"/>
  <c r="K3281" i="16" s="1"/>
  <c r="L3282" i="16"/>
  <c r="K3282" i="16" s="1"/>
  <c r="L3283" i="16"/>
  <c r="K3283" i="16" s="1"/>
  <c r="H3283" i="16" s="1"/>
  <c r="L3284" i="16"/>
  <c r="K3284" i="16" s="1"/>
  <c r="L3285" i="16"/>
  <c r="K3285" i="16" s="1"/>
  <c r="L3286" i="16"/>
  <c r="K3286" i="16" s="1"/>
  <c r="L3287" i="16"/>
  <c r="K3287" i="16" s="1"/>
  <c r="H3287" i="16" s="1"/>
  <c r="L3288" i="16"/>
  <c r="K3288" i="16" s="1"/>
  <c r="L3289" i="16"/>
  <c r="K3289" i="16" s="1"/>
  <c r="L3290" i="16"/>
  <c r="K3290" i="16" s="1"/>
  <c r="L3291" i="16"/>
  <c r="K3291" i="16" s="1"/>
  <c r="H3291" i="16" s="1"/>
  <c r="L3292" i="16"/>
  <c r="K3292" i="16" s="1"/>
  <c r="L3293" i="16"/>
  <c r="K3293" i="16" s="1"/>
  <c r="L3294" i="16"/>
  <c r="K3294" i="16" s="1"/>
  <c r="L3295" i="16"/>
  <c r="K3295" i="16" s="1"/>
  <c r="L3296" i="16"/>
  <c r="K3296" i="16" s="1"/>
  <c r="L3297" i="16"/>
  <c r="K3297" i="16" s="1"/>
  <c r="L3298" i="16"/>
  <c r="K3298" i="16" s="1"/>
  <c r="L3299" i="16"/>
  <c r="K3299" i="16" s="1"/>
  <c r="H3299" i="16" s="1"/>
  <c r="L3300" i="16"/>
  <c r="K3300" i="16" s="1"/>
  <c r="L3301" i="16"/>
  <c r="K3301" i="16" s="1"/>
  <c r="L3302" i="16"/>
  <c r="K3302" i="16" s="1"/>
  <c r="L3303" i="16"/>
  <c r="K3303" i="16" s="1"/>
  <c r="L3304" i="16"/>
  <c r="K3304" i="16" s="1"/>
  <c r="L3305" i="16"/>
  <c r="K3305" i="16" s="1"/>
  <c r="L3306" i="16"/>
  <c r="K3306" i="16" s="1"/>
  <c r="L3307" i="16"/>
  <c r="K3307" i="16" s="1"/>
  <c r="H3307" i="16" s="1"/>
  <c r="L3308" i="16"/>
  <c r="K3308" i="16" s="1"/>
  <c r="L3309" i="16"/>
  <c r="K3309" i="16" s="1"/>
  <c r="L3310" i="16"/>
  <c r="K3310" i="16" s="1"/>
  <c r="L3311" i="16"/>
  <c r="K3311" i="16" s="1"/>
  <c r="H3311" i="16" s="1"/>
  <c r="L3312" i="16"/>
  <c r="K3312" i="16" s="1"/>
  <c r="L3313" i="16"/>
  <c r="K3313" i="16" s="1"/>
  <c r="L3314" i="16"/>
  <c r="K3314" i="16" s="1"/>
  <c r="L3315" i="16"/>
  <c r="K3315" i="16" s="1"/>
  <c r="H3315" i="16" s="1"/>
  <c r="L3316" i="16"/>
  <c r="K3316" i="16" s="1"/>
  <c r="L3317" i="16"/>
  <c r="K3317" i="16" s="1"/>
  <c r="L3318" i="16"/>
  <c r="K3318" i="16" s="1"/>
  <c r="L3319" i="16"/>
  <c r="K3319" i="16" s="1"/>
  <c r="L3320" i="16"/>
  <c r="K3320" i="16" s="1"/>
  <c r="L3321" i="16"/>
  <c r="K3321" i="16" s="1"/>
  <c r="L3322" i="16"/>
  <c r="K3322" i="16" s="1"/>
  <c r="L3323" i="16"/>
  <c r="K3323" i="16" s="1"/>
  <c r="H3323" i="16" s="1"/>
  <c r="L3324" i="16"/>
  <c r="K3324" i="16" s="1"/>
  <c r="L3325" i="16"/>
  <c r="K3325" i="16" s="1"/>
  <c r="L3326" i="16"/>
  <c r="K3326" i="16" s="1"/>
  <c r="L3327" i="16"/>
  <c r="K3327" i="16" s="1"/>
  <c r="L3328" i="16"/>
  <c r="K3328" i="16" s="1"/>
  <c r="L3329" i="16"/>
  <c r="K3329" i="16" s="1"/>
  <c r="L3330" i="16"/>
  <c r="K3330" i="16" s="1"/>
  <c r="L3331" i="16"/>
  <c r="K3331" i="16" s="1"/>
  <c r="H3331" i="16" s="1"/>
  <c r="L3332" i="16"/>
  <c r="K3332" i="16" s="1"/>
  <c r="L3333" i="16"/>
  <c r="K3333" i="16" s="1"/>
  <c r="L3334" i="16"/>
  <c r="K3334" i="16" s="1"/>
  <c r="L3335" i="16"/>
  <c r="K3335" i="16" s="1"/>
  <c r="H3335" i="16" s="1"/>
  <c r="L3336" i="16"/>
  <c r="K3336" i="16" s="1"/>
  <c r="L3337" i="16"/>
  <c r="K3337" i="16" s="1"/>
  <c r="L3338" i="16"/>
  <c r="K3338" i="16" s="1"/>
  <c r="L3339" i="16"/>
  <c r="K3339" i="16" s="1"/>
  <c r="H3339" i="16" s="1"/>
  <c r="L3340" i="16"/>
  <c r="K3340" i="16" s="1"/>
  <c r="L3341" i="16"/>
  <c r="K3341" i="16" s="1"/>
  <c r="L3342" i="16"/>
  <c r="K3342" i="16" s="1"/>
  <c r="L3343" i="16"/>
  <c r="K3343" i="16" s="1"/>
  <c r="L3344" i="16"/>
  <c r="K3344" i="16" s="1"/>
  <c r="L3345" i="16"/>
  <c r="K3345" i="16" s="1"/>
  <c r="L3346" i="16"/>
  <c r="K3346" i="16" s="1"/>
  <c r="L3347" i="16"/>
  <c r="K3347" i="16" s="1"/>
  <c r="H3347" i="16" s="1"/>
  <c r="L3348" i="16"/>
  <c r="K3348" i="16" s="1"/>
  <c r="L3349" i="16"/>
  <c r="K3349" i="16" s="1"/>
  <c r="L3350" i="16"/>
  <c r="K3350" i="16" s="1"/>
  <c r="L3351" i="16"/>
  <c r="K3351" i="16" s="1"/>
  <c r="L3352" i="16"/>
  <c r="K3352" i="16" s="1"/>
  <c r="L3353" i="16"/>
  <c r="K3353" i="16" s="1"/>
  <c r="L3354" i="16"/>
  <c r="K3354" i="16" s="1"/>
  <c r="L3355" i="16"/>
  <c r="K3355" i="16" s="1"/>
  <c r="H3355" i="16" s="1"/>
  <c r="L3356" i="16"/>
  <c r="K3356" i="16" s="1"/>
  <c r="L3357" i="16"/>
  <c r="K3357" i="16" s="1"/>
  <c r="L3358" i="16"/>
  <c r="K3358" i="16" s="1"/>
  <c r="L3359" i="16"/>
  <c r="K3359" i="16" s="1"/>
  <c r="H3359" i="16" s="1"/>
  <c r="L3360" i="16"/>
  <c r="K3360" i="16" s="1"/>
  <c r="L3361" i="16"/>
  <c r="K3361" i="16" s="1"/>
  <c r="L3362" i="16"/>
  <c r="K3362" i="16" s="1"/>
  <c r="L3363" i="16"/>
  <c r="K3363" i="16" s="1"/>
  <c r="H3363" i="16" s="1"/>
  <c r="L3364" i="16"/>
  <c r="K3364" i="16" s="1"/>
  <c r="L3365" i="16"/>
  <c r="K3365" i="16" s="1"/>
  <c r="L3366" i="16"/>
  <c r="K3366" i="16" s="1"/>
  <c r="L3367" i="16"/>
  <c r="K3367" i="16" s="1"/>
  <c r="L3368" i="16"/>
  <c r="K3368" i="16" s="1"/>
  <c r="L3369" i="16"/>
  <c r="K3369" i="16" s="1"/>
  <c r="L3370" i="16"/>
  <c r="K3370" i="16" s="1"/>
  <c r="L3371" i="16"/>
  <c r="K3371" i="16" s="1"/>
  <c r="H3371" i="16" s="1"/>
  <c r="L3372" i="16"/>
  <c r="K3372" i="16" s="1"/>
  <c r="L3373" i="16"/>
  <c r="K3373" i="16" s="1"/>
  <c r="L3374" i="16"/>
  <c r="K3374" i="16" s="1"/>
  <c r="L3375" i="16"/>
  <c r="K3375" i="16" s="1"/>
  <c r="L3376" i="16"/>
  <c r="K3376" i="16" s="1"/>
  <c r="L3377" i="16"/>
  <c r="K3377" i="16" s="1"/>
  <c r="L3378" i="16"/>
  <c r="K3378" i="16" s="1"/>
  <c r="L3379" i="16"/>
  <c r="K3379" i="16" s="1"/>
  <c r="H3379" i="16" s="1"/>
  <c r="L3380" i="16"/>
  <c r="K3380" i="16" s="1"/>
  <c r="L3381" i="16"/>
  <c r="K3381" i="16" s="1"/>
  <c r="L3382" i="16"/>
  <c r="K3382" i="16" s="1"/>
  <c r="L3383" i="16"/>
  <c r="K3383" i="16" s="1"/>
  <c r="H3383" i="16" s="1"/>
  <c r="L3384" i="16"/>
  <c r="K3384" i="16" s="1"/>
  <c r="L3385" i="16"/>
  <c r="K3385" i="16" s="1"/>
  <c r="L3386" i="16"/>
  <c r="K3386" i="16" s="1"/>
  <c r="L3387" i="16"/>
  <c r="K3387" i="16" s="1"/>
  <c r="H3387" i="16" s="1"/>
  <c r="L3388" i="16"/>
  <c r="K3388" i="16" s="1"/>
  <c r="L3389" i="16"/>
  <c r="K3389" i="16" s="1"/>
  <c r="L3390" i="16"/>
  <c r="K3390" i="16" s="1"/>
  <c r="L3391" i="16"/>
  <c r="K3391" i="16" s="1"/>
  <c r="L3392" i="16"/>
  <c r="K3392" i="16" s="1"/>
  <c r="L3393" i="16"/>
  <c r="K3393" i="16" s="1"/>
  <c r="L3394" i="16"/>
  <c r="K3394" i="16" s="1"/>
  <c r="L3395" i="16"/>
  <c r="K3395" i="16" s="1"/>
  <c r="H3395" i="16" s="1"/>
  <c r="L3396" i="16"/>
  <c r="K3396" i="16" s="1"/>
  <c r="L3397" i="16"/>
  <c r="K3397" i="16" s="1"/>
  <c r="L3398" i="16"/>
  <c r="K3398" i="16" s="1"/>
  <c r="L3399" i="16"/>
  <c r="K3399" i="16" s="1"/>
  <c r="L3400" i="16"/>
  <c r="K3400" i="16" s="1"/>
  <c r="L3401" i="16"/>
  <c r="K3401" i="16" s="1"/>
  <c r="L3402" i="16"/>
  <c r="K3402" i="16" s="1"/>
  <c r="L3403" i="16"/>
  <c r="K3403" i="16" s="1"/>
  <c r="H3403" i="16" s="1"/>
  <c r="L3404" i="16"/>
  <c r="K3404" i="16" s="1"/>
  <c r="L3405" i="16"/>
  <c r="K3405" i="16" s="1"/>
  <c r="L3406" i="16"/>
  <c r="K3406" i="16" s="1"/>
  <c r="L3407" i="16"/>
  <c r="K3407" i="16" s="1"/>
  <c r="H3407" i="16" s="1"/>
  <c r="L3408" i="16"/>
  <c r="K3408" i="16" s="1"/>
  <c r="L3409" i="16"/>
  <c r="K3409" i="16" s="1"/>
  <c r="L3410" i="16"/>
  <c r="K3410" i="16" s="1"/>
  <c r="L3411" i="16"/>
  <c r="K3411" i="16" s="1"/>
  <c r="H3411" i="16" s="1"/>
  <c r="L3412" i="16"/>
  <c r="K3412" i="16" s="1"/>
  <c r="L3413" i="16"/>
  <c r="K3413" i="16" s="1"/>
  <c r="L3414" i="16"/>
  <c r="K3414" i="16" s="1"/>
  <c r="L3415" i="16"/>
  <c r="K3415" i="16" s="1"/>
  <c r="L3416" i="16"/>
  <c r="K3416" i="16" s="1"/>
  <c r="L3417" i="16"/>
  <c r="K3417" i="16" s="1"/>
  <c r="L3418" i="16"/>
  <c r="K3418" i="16" s="1"/>
  <c r="L3419" i="16"/>
  <c r="K3419" i="16" s="1"/>
  <c r="H3419" i="16" s="1"/>
  <c r="L3420" i="16"/>
  <c r="K3420" i="16" s="1"/>
  <c r="L3421" i="16"/>
  <c r="K3421" i="16" s="1"/>
  <c r="L3422" i="16"/>
  <c r="K3422" i="16" s="1"/>
  <c r="L3423" i="16"/>
  <c r="K3423" i="16" s="1"/>
  <c r="L3424" i="16"/>
  <c r="K3424" i="16" s="1"/>
  <c r="L3425" i="16"/>
  <c r="K3425" i="16" s="1"/>
  <c r="L3426" i="16"/>
  <c r="K3426" i="16" s="1"/>
  <c r="L3427" i="16"/>
  <c r="K3427" i="16" s="1"/>
  <c r="H3427" i="16" s="1"/>
  <c r="L3428" i="16"/>
  <c r="K3428" i="16" s="1"/>
  <c r="L3429" i="16"/>
  <c r="K3429" i="16" s="1"/>
  <c r="L3430" i="16"/>
  <c r="K3430" i="16" s="1"/>
  <c r="L3431" i="16"/>
  <c r="K3431" i="16" s="1"/>
  <c r="H3431" i="16" s="1"/>
  <c r="L3432" i="16"/>
  <c r="K3432" i="16" s="1"/>
  <c r="L3433" i="16"/>
  <c r="K3433" i="16" s="1"/>
  <c r="L3434" i="16"/>
  <c r="K3434" i="16" s="1"/>
  <c r="L3435" i="16"/>
  <c r="K3435" i="16" s="1"/>
  <c r="H3435" i="16" s="1"/>
  <c r="L3436" i="16"/>
  <c r="K3436" i="16" s="1"/>
  <c r="L3437" i="16"/>
  <c r="K3437" i="16" s="1"/>
  <c r="L3438" i="16"/>
  <c r="K3438" i="16" s="1"/>
  <c r="L3439" i="16"/>
  <c r="K3439" i="16" s="1"/>
  <c r="L3440" i="16"/>
  <c r="K3440" i="16" s="1"/>
  <c r="L3441" i="16"/>
  <c r="K3441" i="16" s="1"/>
  <c r="L3442" i="16"/>
  <c r="K3442" i="16" s="1"/>
  <c r="L3443" i="16"/>
  <c r="K3443" i="16" s="1"/>
  <c r="H3443" i="16" s="1"/>
  <c r="L3444" i="16"/>
  <c r="K3444" i="16" s="1"/>
  <c r="L3445" i="16"/>
  <c r="K3445" i="16" s="1"/>
  <c r="L3446" i="16"/>
  <c r="K3446" i="16" s="1"/>
  <c r="L3447" i="16"/>
  <c r="K3447" i="16" s="1"/>
  <c r="L3448" i="16"/>
  <c r="K3448" i="16" s="1"/>
  <c r="L3449" i="16"/>
  <c r="K3449" i="16" s="1"/>
  <c r="L3450" i="16"/>
  <c r="K3450" i="16" s="1"/>
  <c r="L3451" i="16"/>
  <c r="K3451" i="16" s="1"/>
  <c r="H3451" i="16" s="1"/>
  <c r="L3452" i="16"/>
  <c r="K3452" i="16" s="1"/>
  <c r="L3453" i="16"/>
  <c r="K3453" i="16" s="1"/>
  <c r="L3454" i="16"/>
  <c r="K3454" i="16" s="1"/>
  <c r="L3455" i="16"/>
  <c r="K3455" i="16" s="1"/>
  <c r="H3455" i="16" s="1"/>
  <c r="L3456" i="16"/>
  <c r="K3456" i="16" s="1"/>
  <c r="L3457" i="16"/>
  <c r="K3457" i="16" s="1"/>
  <c r="L3458" i="16"/>
  <c r="K3458" i="16" s="1"/>
  <c r="L3459" i="16"/>
  <c r="K3459" i="16" s="1"/>
  <c r="H3459" i="16" s="1"/>
  <c r="L3460" i="16"/>
  <c r="K3460" i="16" s="1"/>
  <c r="L3461" i="16"/>
  <c r="K3461" i="16" s="1"/>
  <c r="L3462" i="16"/>
  <c r="K3462" i="16" s="1"/>
  <c r="L3463" i="16"/>
  <c r="K3463" i="16" s="1"/>
  <c r="L3464" i="16"/>
  <c r="K3464" i="16" s="1"/>
  <c r="L3465" i="16"/>
  <c r="K3465" i="16" s="1"/>
  <c r="L3466" i="16"/>
  <c r="K3466" i="16" s="1"/>
  <c r="L3467" i="16"/>
  <c r="K3467" i="16" s="1"/>
  <c r="H3467" i="16" s="1"/>
  <c r="L3468" i="16"/>
  <c r="K3468" i="16" s="1"/>
  <c r="L3469" i="16"/>
  <c r="K3469" i="16" s="1"/>
  <c r="L3470" i="16"/>
  <c r="K3470" i="16" s="1"/>
  <c r="L3471" i="16"/>
  <c r="K3471" i="16" s="1"/>
  <c r="L3472" i="16"/>
  <c r="K3472" i="16" s="1"/>
  <c r="L3473" i="16"/>
  <c r="K3473" i="16" s="1"/>
  <c r="L3474" i="16"/>
  <c r="K3474" i="16" s="1"/>
  <c r="L3475" i="16"/>
  <c r="K3475" i="16" s="1"/>
  <c r="H3475" i="16" s="1"/>
  <c r="L3476" i="16"/>
  <c r="K3476" i="16" s="1"/>
  <c r="L3477" i="16"/>
  <c r="K3477" i="16" s="1"/>
  <c r="L3478" i="16"/>
  <c r="K3478" i="16" s="1"/>
  <c r="L3479" i="16"/>
  <c r="K3479" i="16" s="1"/>
  <c r="H3479" i="16" s="1"/>
  <c r="L3480" i="16"/>
  <c r="K3480" i="16" s="1"/>
  <c r="L3481" i="16"/>
  <c r="K3481" i="16" s="1"/>
  <c r="L3482" i="16"/>
  <c r="K3482" i="16" s="1"/>
  <c r="L3483" i="16"/>
  <c r="K3483" i="16" s="1"/>
  <c r="H3483" i="16" s="1"/>
  <c r="L3484" i="16"/>
  <c r="K3484" i="16" s="1"/>
  <c r="L3485" i="16"/>
  <c r="K3485" i="16" s="1"/>
  <c r="L3486" i="16"/>
  <c r="K3486" i="16" s="1"/>
  <c r="L3487" i="16"/>
  <c r="K3487" i="16" s="1"/>
  <c r="L3488" i="16"/>
  <c r="K3488" i="16" s="1"/>
  <c r="L3489" i="16"/>
  <c r="K3489" i="16" s="1"/>
  <c r="L3490" i="16"/>
  <c r="K3490" i="16" s="1"/>
  <c r="L3491" i="16"/>
  <c r="K3491" i="16" s="1"/>
  <c r="H3491" i="16" s="1"/>
  <c r="L3492" i="16"/>
  <c r="K3492" i="16" s="1"/>
  <c r="L3493" i="16"/>
  <c r="K3493" i="16" s="1"/>
  <c r="L3494" i="16"/>
  <c r="K3494" i="16" s="1"/>
  <c r="L3495" i="16"/>
  <c r="K3495" i="16" s="1"/>
  <c r="L3496" i="16"/>
  <c r="K3496" i="16" s="1"/>
  <c r="L3497" i="16"/>
  <c r="K3497" i="16" s="1"/>
  <c r="L3498" i="16"/>
  <c r="K3498" i="16" s="1"/>
  <c r="L3499" i="16"/>
  <c r="K3499" i="16" s="1"/>
  <c r="H3499" i="16" s="1"/>
  <c r="L3500" i="16"/>
  <c r="K3500" i="16" s="1"/>
  <c r="L3501" i="16"/>
  <c r="K3501" i="16" s="1"/>
  <c r="L3502" i="16"/>
  <c r="K3502" i="16" s="1"/>
  <c r="L3503" i="16"/>
  <c r="K3503" i="16" s="1"/>
  <c r="H3503" i="16" s="1"/>
  <c r="L3504" i="16"/>
  <c r="K3504" i="16" s="1"/>
  <c r="L3505" i="16"/>
  <c r="K3505" i="16" s="1"/>
  <c r="L3506" i="16"/>
  <c r="K3506" i="16" s="1"/>
  <c r="L3507" i="16"/>
  <c r="K3507" i="16" s="1"/>
  <c r="H3507" i="16" s="1"/>
  <c r="L3508" i="16"/>
  <c r="K3508" i="16" s="1"/>
  <c r="L3509" i="16"/>
  <c r="K3509" i="16" s="1"/>
  <c r="L3510" i="16"/>
  <c r="K3510" i="16" s="1"/>
  <c r="L3511" i="16"/>
  <c r="K3511" i="16" s="1"/>
  <c r="L3512" i="16"/>
  <c r="K3512" i="16" s="1"/>
  <c r="L3513" i="16"/>
  <c r="K3513" i="16" s="1"/>
  <c r="L3514" i="16"/>
  <c r="K3514" i="16" s="1"/>
  <c r="L3515" i="16"/>
  <c r="K3515" i="16" s="1"/>
  <c r="H3515" i="16" s="1"/>
  <c r="L3516" i="16"/>
  <c r="K3516" i="16" s="1"/>
  <c r="L3517" i="16"/>
  <c r="K3517" i="16" s="1"/>
  <c r="L3518" i="16"/>
  <c r="K3518" i="16" s="1"/>
  <c r="L3519" i="16"/>
  <c r="K3519" i="16" s="1"/>
  <c r="L3520" i="16"/>
  <c r="K3520" i="16" s="1"/>
  <c r="L3521" i="16"/>
  <c r="K3521" i="16" s="1"/>
  <c r="L3522" i="16"/>
  <c r="K3522" i="16" s="1"/>
  <c r="L3523" i="16"/>
  <c r="K3523" i="16" s="1"/>
  <c r="H3523" i="16" s="1"/>
  <c r="L3524" i="16"/>
  <c r="K3524" i="16" s="1"/>
  <c r="L3525" i="16"/>
  <c r="K3525" i="16" s="1"/>
  <c r="L3526" i="16"/>
  <c r="K3526" i="16" s="1"/>
  <c r="L3527" i="16"/>
  <c r="K3527" i="16" s="1"/>
  <c r="H3527" i="16" s="1"/>
  <c r="L3528" i="16"/>
  <c r="K3528" i="16" s="1"/>
  <c r="L3529" i="16"/>
  <c r="K3529" i="16" s="1"/>
  <c r="L3530" i="16"/>
  <c r="K3530" i="16" s="1"/>
  <c r="L3531" i="16"/>
  <c r="K3531" i="16" s="1"/>
  <c r="H3531" i="16" s="1"/>
  <c r="L3532" i="16"/>
  <c r="K3532" i="16" s="1"/>
  <c r="L3533" i="16"/>
  <c r="K3533" i="16" s="1"/>
  <c r="L3534" i="16"/>
  <c r="K3534" i="16" s="1"/>
  <c r="L3535" i="16"/>
  <c r="K3535" i="16" s="1"/>
  <c r="L3536" i="16"/>
  <c r="K3536" i="16" s="1"/>
  <c r="L3537" i="16"/>
  <c r="K3537" i="16" s="1"/>
  <c r="L3538" i="16"/>
  <c r="K3538" i="16" s="1"/>
  <c r="L3539" i="16"/>
  <c r="K3539" i="16" s="1"/>
  <c r="H3539" i="16" s="1"/>
  <c r="L3540" i="16"/>
  <c r="K3540" i="16" s="1"/>
  <c r="L3541" i="16"/>
  <c r="K3541" i="16" s="1"/>
  <c r="L3542" i="16"/>
  <c r="K3542" i="16" s="1"/>
  <c r="L3543" i="16"/>
  <c r="K3543" i="16" s="1"/>
  <c r="L3544" i="16"/>
  <c r="K3544" i="16" s="1"/>
  <c r="L3545" i="16"/>
  <c r="K3545" i="16" s="1"/>
  <c r="L3546" i="16"/>
  <c r="K3546" i="16" s="1"/>
  <c r="L3547" i="16"/>
  <c r="K3547" i="16" s="1"/>
  <c r="H3547" i="16" s="1"/>
  <c r="L3548" i="16"/>
  <c r="K3548" i="16" s="1"/>
  <c r="L3549" i="16"/>
  <c r="K3549" i="16" s="1"/>
  <c r="L3550" i="16"/>
  <c r="K3550" i="16" s="1"/>
  <c r="L3551" i="16"/>
  <c r="K3551" i="16" s="1"/>
  <c r="H3551" i="16" s="1"/>
  <c r="L3552" i="16"/>
  <c r="K3552" i="16" s="1"/>
  <c r="L3553" i="16"/>
  <c r="K3553" i="16" s="1"/>
  <c r="L3554" i="16"/>
  <c r="K3554" i="16" s="1"/>
  <c r="L3555" i="16"/>
  <c r="K3555" i="16" s="1"/>
  <c r="H3555" i="16" s="1"/>
  <c r="L3556" i="16"/>
  <c r="K3556" i="16" s="1"/>
  <c r="L3557" i="16"/>
  <c r="K3557" i="16" s="1"/>
  <c r="L3558" i="16"/>
  <c r="K3558" i="16" s="1"/>
  <c r="L3559" i="16"/>
  <c r="K3559" i="16" s="1"/>
  <c r="L3560" i="16"/>
  <c r="K3560" i="16" s="1"/>
  <c r="L3561" i="16"/>
  <c r="K3561" i="16" s="1"/>
  <c r="L3562" i="16"/>
  <c r="K3562" i="16" s="1"/>
  <c r="L3563" i="16"/>
  <c r="K3563" i="16" s="1"/>
  <c r="H3563" i="16" s="1"/>
  <c r="L3564" i="16"/>
  <c r="K3564" i="16" s="1"/>
  <c r="L3565" i="16"/>
  <c r="K3565" i="16" s="1"/>
  <c r="L3566" i="16"/>
  <c r="K3566" i="16" s="1"/>
  <c r="L3567" i="16"/>
  <c r="K3567" i="16" s="1"/>
  <c r="L3568" i="16"/>
  <c r="K3568" i="16" s="1"/>
  <c r="L3569" i="16"/>
  <c r="K3569" i="16" s="1"/>
  <c r="L3570" i="16"/>
  <c r="K3570" i="16" s="1"/>
  <c r="L3571" i="16"/>
  <c r="K3571" i="16" s="1"/>
  <c r="H3571" i="16" s="1"/>
  <c r="L3572" i="16"/>
  <c r="K3572" i="16" s="1"/>
  <c r="L3573" i="16"/>
  <c r="K3573" i="16" s="1"/>
  <c r="L3574" i="16"/>
  <c r="K3574" i="16" s="1"/>
  <c r="L3575" i="16"/>
  <c r="K3575" i="16" s="1"/>
  <c r="H3575" i="16" s="1"/>
  <c r="L3576" i="16"/>
  <c r="K3576" i="16" s="1"/>
  <c r="L3577" i="16"/>
  <c r="K3577" i="16" s="1"/>
  <c r="L3578" i="16"/>
  <c r="K3578" i="16" s="1"/>
  <c r="L3579" i="16"/>
  <c r="K3579" i="16" s="1"/>
  <c r="H3579" i="16" s="1"/>
  <c r="L3580" i="16"/>
  <c r="K3580" i="16" s="1"/>
  <c r="L3581" i="16"/>
  <c r="K3581" i="16" s="1"/>
  <c r="L3582" i="16"/>
  <c r="K3582" i="16" s="1"/>
  <c r="L3583" i="16"/>
  <c r="K3583" i="16" s="1"/>
  <c r="L3584" i="16"/>
  <c r="K3584" i="16" s="1"/>
  <c r="L3585" i="16"/>
  <c r="K3585" i="16" s="1"/>
  <c r="L3586" i="16"/>
  <c r="K3586" i="16" s="1"/>
  <c r="L3587" i="16"/>
  <c r="K3587" i="16" s="1"/>
  <c r="H3587" i="16" s="1"/>
  <c r="L3588" i="16"/>
  <c r="K3588" i="16" s="1"/>
  <c r="L3589" i="16"/>
  <c r="K3589" i="16" s="1"/>
  <c r="L3590" i="16"/>
  <c r="K3590" i="16" s="1"/>
  <c r="L3591" i="16"/>
  <c r="K3591" i="16" s="1"/>
  <c r="L3592" i="16"/>
  <c r="K3592" i="16" s="1"/>
  <c r="L3593" i="16"/>
  <c r="K3593" i="16" s="1"/>
  <c r="L3594" i="16"/>
  <c r="K3594" i="16" s="1"/>
  <c r="L3595" i="16"/>
  <c r="K3595" i="16" s="1"/>
  <c r="H3595" i="16" s="1"/>
  <c r="L3596" i="16"/>
  <c r="K3596" i="16" s="1"/>
  <c r="L3597" i="16"/>
  <c r="K3597" i="16" s="1"/>
  <c r="L3598" i="16"/>
  <c r="K3598" i="16" s="1"/>
  <c r="L3599" i="16"/>
  <c r="K3599" i="16" s="1"/>
  <c r="H3599" i="16" s="1"/>
  <c r="L3600" i="16"/>
  <c r="K3600" i="16" s="1"/>
  <c r="L3601" i="16"/>
  <c r="K3601" i="16" s="1"/>
  <c r="L3602" i="16"/>
  <c r="K3602" i="16" s="1"/>
  <c r="L3603" i="16"/>
  <c r="K3603" i="16" s="1"/>
  <c r="H3603" i="16" s="1"/>
  <c r="L3604" i="16"/>
  <c r="K3604" i="16" s="1"/>
  <c r="L3605" i="16"/>
  <c r="K3605" i="16" s="1"/>
  <c r="L3606" i="16"/>
  <c r="K3606" i="16" s="1"/>
  <c r="L3607" i="16"/>
  <c r="K3607" i="16" s="1"/>
  <c r="L3608" i="16"/>
  <c r="K3608" i="16" s="1"/>
  <c r="L3609" i="16"/>
  <c r="K3609" i="16" s="1"/>
  <c r="L3610" i="16"/>
  <c r="K3610" i="16" s="1"/>
  <c r="L3611" i="16"/>
  <c r="K3611" i="16" s="1"/>
  <c r="H3611" i="16" s="1"/>
  <c r="L3612" i="16"/>
  <c r="K3612" i="16" s="1"/>
  <c r="L3613" i="16"/>
  <c r="K3613" i="16" s="1"/>
  <c r="L3614" i="16"/>
  <c r="K3614" i="16" s="1"/>
  <c r="L3615" i="16"/>
  <c r="K3615" i="16" s="1"/>
  <c r="L3616" i="16"/>
  <c r="K3616" i="16" s="1"/>
  <c r="L3617" i="16"/>
  <c r="K3617" i="16" s="1"/>
  <c r="L3618" i="16"/>
  <c r="K3618" i="16" s="1"/>
  <c r="L3619" i="16"/>
  <c r="K3619" i="16" s="1"/>
  <c r="H3619" i="16" s="1"/>
  <c r="L3620" i="16"/>
  <c r="K3620" i="16" s="1"/>
  <c r="L3621" i="16"/>
  <c r="K3621" i="16" s="1"/>
  <c r="L3622" i="16"/>
  <c r="K3622" i="16" s="1"/>
  <c r="L3623" i="16"/>
  <c r="K3623" i="16" s="1"/>
  <c r="H3623" i="16" s="1"/>
  <c r="L3624" i="16"/>
  <c r="K3624" i="16" s="1"/>
  <c r="L3625" i="16"/>
  <c r="K3625" i="16" s="1"/>
  <c r="L3626" i="16"/>
  <c r="K3626" i="16" s="1"/>
  <c r="L3627" i="16"/>
  <c r="K3627" i="16" s="1"/>
  <c r="H3627" i="16" s="1"/>
  <c r="L3628" i="16"/>
  <c r="K3628" i="16" s="1"/>
  <c r="L3629" i="16"/>
  <c r="K3629" i="16" s="1"/>
  <c r="L3630" i="16"/>
  <c r="K3630" i="16" s="1"/>
  <c r="L3631" i="16"/>
  <c r="K3631" i="16" s="1"/>
  <c r="L3632" i="16"/>
  <c r="K3632" i="16" s="1"/>
  <c r="L3633" i="16"/>
  <c r="K3633" i="16" s="1"/>
  <c r="L3634" i="16"/>
  <c r="K3634" i="16" s="1"/>
  <c r="L3635" i="16"/>
  <c r="K3635" i="16" s="1"/>
  <c r="H3635" i="16" s="1"/>
  <c r="L3636" i="16"/>
  <c r="K3636" i="16" s="1"/>
  <c r="L3637" i="16"/>
  <c r="K3637" i="16" s="1"/>
  <c r="L3638" i="16"/>
  <c r="K3638" i="16" s="1"/>
  <c r="L3639" i="16"/>
  <c r="K3639" i="16" s="1"/>
  <c r="L3640" i="16"/>
  <c r="K3640" i="16" s="1"/>
  <c r="L3641" i="16"/>
  <c r="K3641" i="16" s="1"/>
  <c r="L3642" i="16"/>
  <c r="K3642" i="16" s="1"/>
  <c r="L3643" i="16"/>
  <c r="K3643" i="16" s="1"/>
  <c r="H3643" i="16" s="1"/>
  <c r="L3644" i="16"/>
  <c r="K3644" i="16" s="1"/>
  <c r="L3645" i="16"/>
  <c r="K3645" i="16" s="1"/>
  <c r="L3646" i="16"/>
  <c r="K3646" i="16" s="1"/>
  <c r="L3647" i="16"/>
  <c r="K3647" i="16" s="1"/>
  <c r="H3647" i="16" s="1"/>
  <c r="L3648" i="16"/>
  <c r="K3648" i="16" s="1"/>
  <c r="L3649" i="16"/>
  <c r="K3649" i="16" s="1"/>
  <c r="L3650" i="16"/>
  <c r="K3650" i="16" s="1"/>
  <c r="L3651" i="16"/>
  <c r="K3651" i="16" s="1"/>
  <c r="H3651" i="16" s="1"/>
  <c r="L3652" i="16"/>
  <c r="K3652" i="16" s="1"/>
  <c r="L3653" i="16"/>
  <c r="K3653" i="16" s="1"/>
  <c r="L3654" i="16"/>
  <c r="K3654" i="16" s="1"/>
  <c r="L3655" i="16"/>
  <c r="K3655" i="16" s="1"/>
  <c r="L3656" i="16"/>
  <c r="K3656" i="16" s="1"/>
  <c r="L3657" i="16"/>
  <c r="K3657" i="16" s="1"/>
  <c r="L3658" i="16"/>
  <c r="K3658" i="16" s="1"/>
  <c r="L3659" i="16"/>
  <c r="K3659" i="16" s="1"/>
  <c r="H3659" i="16" s="1"/>
  <c r="L3660" i="16"/>
  <c r="K3660" i="16" s="1"/>
  <c r="L3661" i="16"/>
  <c r="K3661" i="16" s="1"/>
  <c r="L3662" i="16"/>
  <c r="K3662" i="16" s="1"/>
  <c r="L3663" i="16"/>
  <c r="K3663" i="16" s="1"/>
  <c r="L3664" i="16"/>
  <c r="K3664" i="16" s="1"/>
  <c r="L3665" i="16"/>
  <c r="K3665" i="16" s="1"/>
  <c r="L3666" i="16"/>
  <c r="K3666" i="16" s="1"/>
  <c r="L3667" i="16"/>
  <c r="K3667" i="16" s="1"/>
  <c r="H3667" i="16" s="1"/>
  <c r="L3668" i="16"/>
  <c r="K3668" i="16" s="1"/>
  <c r="L3669" i="16"/>
  <c r="K3669" i="16" s="1"/>
  <c r="L3670" i="16"/>
  <c r="K3670" i="16" s="1"/>
  <c r="L3671" i="16"/>
  <c r="K3671" i="16" s="1"/>
  <c r="H3671" i="16" s="1"/>
  <c r="L3672" i="16"/>
  <c r="K3672" i="16" s="1"/>
  <c r="L3673" i="16"/>
  <c r="K3673" i="16" s="1"/>
  <c r="L3674" i="16"/>
  <c r="K3674" i="16" s="1"/>
  <c r="L3675" i="16"/>
  <c r="K3675" i="16" s="1"/>
  <c r="H3675" i="16" s="1"/>
  <c r="L3676" i="16"/>
  <c r="K3676" i="16" s="1"/>
  <c r="L3677" i="16"/>
  <c r="K3677" i="16" s="1"/>
  <c r="L3678" i="16"/>
  <c r="K3678" i="16" s="1"/>
  <c r="L3679" i="16"/>
  <c r="K3679" i="16" s="1"/>
  <c r="L3680" i="16"/>
  <c r="K3680" i="16" s="1"/>
  <c r="L3681" i="16"/>
  <c r="K3681" i="16" s="1"/>
  <c r="L3682" i="16"/>
  <c r="K3682" i="16" s="1"/>
  <c r="L3683" i="16"/>
  <c r="K3683" i="16" s="1"/>
  <c r="H3683" i="16" s="1"/>
  <c r="L3684" i="16"/>
  <c r="K3684" i="16" s="1"/>
  <c r="L3685" i="16"/>
  <c r="K3685" i="16" s="1"/>
  <c r="L3686" i="16"/>
  <c r="K3686" i="16" s="1"/>
  <c r="L3687" i="16"/>
  <c r="K3687" i="16" s="1"/>
  <c r="L3688" i="16"/>
  <c r="K3688" i="16" s="1"/>
  <c r="L3689" i="16"/>
  <c r="K3689" i="16" s="1"/>
  <c r="L3690" i="16"/>
  <c r="K3690" i="16" s="1"/>
  <c r="L3691" i="16"/>
  <c r="K3691" i="16" s="1"/>
  <c r="H3691" i="16" s="1"/>
  <c r="L3692" i="16"/>
  <c r="K3692" i="16" s="1"/>
  <c r="L3693" i="16"/>
  <c r="K3693" i="16" s="1"/>
  <c r="L3694" i="16"/>
  <c r="K3694" i="16" s="1"/>
  <c r="L3695" i="16"/>
  <c r="K3695" i="16" s="1"/>
  <c r="H3695" i="16" s="1"/>
  <c r="L3696" i="16"/>
  <c r="K3696" i="16" s="1"/>
  <c r="L3697" i="16"/>
  <c r="K3697" i="16" s="1"/>
  <c r="L3698" i="16"/>
  <c r="K3698" i="16" s="1"/>
  <c r="L3699" i="16"/>
  <c r="K3699" i="16" s="1"/>
  <c r="H3699" i="16" s="1"/>
  <c r="L3700" i="16"/>
  <c r="K3700" i="16" s="1"/>
  <c r="L3701" i="16"/>
  <c r="K3701" i="16" s="1"/>
  <c r="L3702" i="16"/>
  <c r="K3702" i="16" s="1"/>
  <c r="L3703" i="16"/>
  <c r="K3703" i="16" s="1"/>
  <c r="L3704" i="16"/>
  <c r="K3704" i="16" s="1"/>
  <c r="L3705" i="16"/>
  <c r="K3705" i="16" s="1"/>
  <c r="L3706" i="16"/>
  <c r="K3706" i="16" s="1"/>
  <c r="L3707" i="16"/>
  <c r="K3707" i="16" s="1"/>
  <c r="H3707" i="16" s="1"/>
  <c r="L3708" i="16"/>
  <c r="K3708" i="16" s="1"/>
  <c r="L3709" i="16"/>
  <c r="K3709" i="16" s="1"/>
  <c r="L3710" i="16"/>
  <c r="K3710" i="16" s="1"/>
  <c r="L3711" i="16"/>
  <c r="K3711" i="16" s="1"/>
  <c r="L3712" i="16"/>
  <c r="K3712" i="16" s="1"/>
  <c r="L3713" i="16"/>
  <c r="K3713" i="16" s="1"/>
  <c r="L3714" i="16"/>
  <c r="K3714" i="16" s="1"/>
  <c r="L3715" i="16"/>
  <c r="K3715" i="16" s="1"/>
  <c r="H3715" i="16" s="1"/>
  <c r="L3716" i="16"/>
  <c r="K3716" i="16" s="1"/>
  <c r="L3717" i="16"/>
  <c r="K3717" i="16" s="1"/>
  <c r="L3718" i="16"/>
  <c r="K3718" i="16" s="1"/>
  <c r="L3719" i="16"/>
  <c r="K3719" i="16" s="1"/>
  <c r="H3719" i="16" s="1"/>
  <c r="L3720" i="16"/>
  <c r="K3720" i="16" s="1"/>
  <c r="L3721" i="16"/>
  <c r="K3721" i="16" s="1"/>
  <c r="L3722" i="16"/>
  <c r="K3722" i="16" s="1"/>
  <c r="L3723" i="16"/>
  <c r="K3723" i="16" s="1"/>
  <c r="H3723" i="16" s="1"/>
  <c r="L3724" i="16"/>
  <c r="K3724" i="16" s="1"/>
  <c r="L3725" i="16"/>
  <c r="K3725" i="16" s="1"/>
  <c r="L3726" i="16"/>
  <c r="K3726" i="16" s="1"/>
  <c r="L3727" i="16"/>
  <c r="K3727" i="16" s="1"/>
  <c r="L3728" i="16"/>
  <c r="K3728" i="16" s="1"/>
  <c r="L3729" i="16"/>
  <c r="K3729" i="16" s="1"/>
  <c r="L3730" i="16"/>
  <c r="K3730" i="16" s="1"/>
  <c r="L3731" i="16"/>
  <c r="K3731" i="16" s="1"/>
  <c r="H3731" i="16" s="1"/>
  <c r="L3732" i="16"/>
  <c r="K3732" i="16" s="1"/>
  <c r="L3733" i="16"/>
  <c r="K3733" i="16" s="1"/>
  <c r="L3734" i="16"/>
  <c r="K3734" i="16" s="1"/>
  <c r="L3735" i="16"/>
  <c r="K3735" i="16" s="1"/>
  <c r="L3736" i="16"/>
  <c r="K3736" i="16" s="1"/>
  <c r="L3737" i="16"/>
  <c r="K3737" i="16" s="1"/>
  <c r="L3738" i="16"/>
  <c r="K3738" i="16" s="1"/>
  <c r="L3739" i="16"/>
  <c r="K3739" i="16" s="1"/>
  <c r="H3739" i="16" s="1"/>
  <c r="L3740" i="16"/>
  <c r="K3740" i="16" s="1"/>
  <c r="L3741" i="16"/>
  <c r="K3741" i="16" s="1"/>
  <c r="L3742" i="16"/>
  <c r="K3742" i="16" s="1"/>
  <c r="L3743" i="16"/>
  <c r="K3743" i="16" s="1"/>
  <c r="H3743" i="16" s="1"/>
  <c r="L3744" i="16"/>
  <c r="K3744" i="16" s="1"/>
  <c r="L3745" i="16"/>
  <c r="K3745" i="16" s="1"/>
  <c r="L3746" i="16"/>
  <c r="K3746" i="16" s="1"/>
  <c r="L3747" i="16"/>
  <c r="K3747" i="16" s="1"/>
  <c r="H3747" i="16" s="1"/>
  <c r="L3748" i="16"/>
  <c r="K3748" i="16" s="1"/>
  <c r="L3749" i="16"/>
  <c r="K3749" i="16" s="1"/>
  <c r="L3750" i="16"/>
  <c r="K3750" i="16" s="1"/>
  <c r="L3751" i="16"/>
  <c r="K3751" i="16" s="1"/>
  <c r="L3752" i="16"/>
  <c r="K3752" i="16" s="1"/>
  <c r="L3753" i="16"/>
  <c r="K3753" i="16" s="1"/>
  <c r="L3754" i="16"/>
  <c r="K3754" i="16" s="1"/>
  <c r="L3755" i="16"/>
  <c r="K3755" i="16" s="1"/>
  <c r="H3755" i="16" s="1"/>
  <c r="L3756" i="16"/>
  <c r="K3756" i="16" s="1"/>
  <c r="L3757" i="16"/>
  <c r="K3757" i="16" s="1"/>
  <c r="L3758" i="16"/>
  <c r="K3758" i="16" s="1"/>
  <c r="L3759" i="16"/>
  <c r="K3759" i="16" s="1"/>
  <c r="L3760" i="16"/>
  <c r="K3760" i="16" s="1"/>
  <c r="L3761" i="16"/>
  <c r="K3761" i="16" s="1"/>
  <c r="L3762" i="16"/>
  <c r="K3762" i="16" s="1"/>
  <c r="L3763" i="16"/>
  <c r="K3763" i="16" s="1"/>
  <c r="H3763" i="16" s="1"/>
  <c r="L3764" i="16"/>
  <c r="K3764" i="16" s="1"/>
  <c r="L3765" i="16"/>
  <c r="K3765" i="16" s="1"/>
  <c r="L3766" i="16"/>
  <c r="K3766" i="16" s="1"/>
  <c r="L3767" i="16"/>
  <c r="K3767" i="16" s="1"/>
  <c r="H3767" i="16" s="1"/>
  <c r="L3768" i="16"/>
  <c r="K3768" i="16" s="1"/>
  <c r="L3769" i="16"/>
  <c r="K3769" i="16" s="1"/>
  <c r="L3770" i="16"/>
  <c r="K3770" i="16" s="1"/>
  <c r="L3771" i="16"/>
  <c r="K3771" i="16" s="1"/>
  <c r="H3771" i="16" s="1"/>
  <c r="L3772" i="16"/>
  <c r="K3772" i="16" s="1"/>
  <c r="L3773" i="16"/>
  <c r="K3773" i="16" s="1"/>
  <c r="L3774" i="16"/>
  <c r="K3774" i="16" s="1"/>
  <c r="L3775" i="16"/>
  <c r="K3775" i="16" s="1"/>
  <c r="L3776" i="16"/>
  <c r="K3776" i="16" s="1"/>
  <c r="L3777" i="16"/>
  <c r="K3777" i="16" s="1"/>
  <c r="L3778" i="16"/>
  <c r="K3778" i="16" s="1"/>
  <c r="L3779" i="16"/>
  <c r="K3779" i="16" s="1"/>
  <c r="H3779" i="16" s="1"/>
  <c r="L3780" i="16"/>
  <c r="K3780" i="16" s="1"/>
  <c r="L3781" i="16"/>
  <c r="K3781" i="16" s="1"/>
  <c r="L3782" i="16"/>
  <c r="K3782" i="16" s="1"/>
  <c r="L3783" i="16"/>
  <c r="K3783" i="16" s="1"/>
  <c r="L3784" i="16"/>
  <c r="K3784" i="16" s="1"/>
  <c r="L3785" i="16"/>
  <c r="K3785" i="16" s="1"/>
  <c r="L3786" i="16"/>
  <c r="K3786" i="16" s="1"/>
  <c r="L3787" i="16"/>
  <c r="K3787" i="16" s="1"/>
  <c r="H3787" i="16" s="1"/>
  <c r="L3788" i="16"/>
  <c r="K3788" i="16" s="1"/>
  <c r="L3789" i="16"/>
  <c r="K3789" i="16" s="1"/>
  <c r="L3790" i="16"/>
  <c r="K3790" i="16" s="1"/>
  <c r="L3791" i="16"/>
  <c r="K3791" i="16" s="1"/>
  <c r="H3791" i="16" s="1"/>
  <c r="L3792" i="16"/>
  <c r="K3792" i="16" s="1"/>
  <c r="L3793" i="16"/>
  <c r="K3793" i="16" s="1"/>
  <c r="L3794" i="16"/>
  <c r="K3794" i="16" s="1"/>
  <c r="L3795" i="16"/>
  <c r="K3795" i="16" s="1"/>
  <c r="H3795" i="16" s="1"/>
  <c r="L3796" i="16"/>
  <c r="K3796" i="16" s="1"/>
  <c r="L3797" i="16"/>
  <c r="K3797" i="16" s="1"/>
  <c r="L3798" i="16"/>
  <c r="K3798" i="16" s="1"/>
  <c r="L3799" i="16"/>
  <c r="K3799" i="16" s="1"/>
  <c r="L3800" i="16"/>
  <c r="K3800" i="16" s="1"/>
  <c r="L3801" i="16"/>
  <c r="K3801" i="16" s="1"/>
  <c r="L3802" i="16"/>
  <c r="K3802" i="16" s="1"/>
  <c r="L3803" i="16"/>
  <c r="K3803" i="16" s="1"/>
  <c r="H3803" i="16" s="1"/>
  <c r="L3804" i="16"/>
  <c r="K3804" i="16" s="1"/>
  <c r="L3805" i="16"/>
  <c r="K3805" i="16" s="1"/>
  <c r="L3806" i="16"/>
  <c r="K3806" i="16" s="1"/>
  <c r="L3807" i="16"/>
  <c r="K3807" i="16" s="1"/>
  <c r="L3808" i="16"/>
  <c r="K3808" i="16" s="1"/>
  <c r="L3809" i="16"/>
  <c r="K3809" i="16" s="1"/>
  <c r="L3810" i="16"/>
  <c r="K3810" i="16" s="1"/>
  <c r="L3811" i="16"/>
  <c r="K3811" i="16" s="1"/>
  <c r="H3811" i="16" s="1"/>
  <c r="L3812" i="16"/>
  <c r="K3812" i="16" s="1"/>
  <c r="L3813" i="16"/>
  <c r="K3813" i="16" s="1"/>
  <c r="L3814" i="16"/>
  <c r="K3814" i="16" s="1"/>
  <c r="L3815" i="16"/>
  <c r="K3815" i="16" s="1"/>
  <c r="H3815" i="16" s="1"/>
  <c r="L3816" i="16"/>
  <c r="K3816" i="16" s="1"/>
  <c r="L3817" i="16"/>
  <c r="K3817" i="16" s="1"/>
  <c r="L3818" i="16"/>
  <c r="K3818" i="16" s="1"/>
  <c r="L3819" i="16"/>
  <c r="K3819" i="16" s="1"/>
  <c r="H3819" i="16" s="1"/>
  <c r="L3820" i="16"/>
  <c r="K3820" i="16" s="1"/>
  <c r="L3821" i="16"/>
  <c r="K3821" i="16" s="1"/>
  <c r="L3822" i="16"/>
  <c r="K3822" i="16" s="1"/>
  <c r="L3823" i="16"/>
  <c r="K3823" i="16" s="1"/>
  <c r="L3824" i="16"/>
  <c r="K3824" i="16" s="1"/>
  <c r="L3825" i="16"/>
  <c r="K3825" i="16" s="1"/>
  <c r="L3826" i="16"/>
  <c r="K3826" i="16" s="1"/>
  <c r="L3827" i="16"/>
  <c r="K3827" i="16" s="1"/>
  <c r="H3827" i="16" s="1"/>
  <c r="L3828" i="16"/>
  <c r="K3828" i="16" s="1"/>
  <c r="L3829" i="16"/>
  <c r="K3829" i="16" s="1"/>
  <c r="L3830" i="16"/>
  <c r="K3830" i="16" s="1"/>
  <c r="L3831" i="16"/>
  <c r="K3831" i="16" s="1"/>
  <c r="L3832" i="16"/>
  <c r="K3832" i="16" s="1"/>
  <c r="L3833" i="16"/>
  <c r="K3833" i="16" s="1"/>
  <c r="L3834" i="16"/>
  <c r="K3834" i="16" s="1"/>
  <c r="L3835" i="16"/>
  <c r="K3835" i="16" s="1"/>
  <c r="H3835" i="16" s="1"/>
  <c r="L3836" i="16"/>
  <c r="K3836" i="16" s="1"/>
  <c r="L3837" i="16"/>
  <c r="K3837" i="16" s="1"/>
  <c r="L3838" i="16"/>
  <c r="K3838" i="16" s="1"/>
  <c r="L3839" i="16"/>
  <c r="K3839" i="16" s="1"/>
  <c r="H3839" i="16" s="1"/>
  <c r="L3840" i="16"/>
  <c r="K3840" i="16" s="1"/>
  <c r="L3841" i="16"/>
  <c r="K3841" i="16" s="1"/>
  <c r="L3842" i="16"/>
  <c r="K3842" i="16" s="1"/>
  <c r="L3843" i="16"/>
  <c r="K3843" i="16" s="1"/>
  <c r="H3843" i="16" s="1"/>
  <c r="K3844" i="16"/>
  <c r="F3845" i="16"/>
  <c r="L3845" i="16"/>
  <c r="G3845" i="16"/>
  <c r="D3845" i="16"/>
  <c r="M3845" i="16"/>
  <c r="H49" i="16"/>
  <c r="H38" i="16"/>
  <c r="H57" i="16"/>
  <c r="H52" i="16"/>
  <c r="H46" i="16"/>
  <c r="H56" i="16"/>
  <c r="H54" i="16"/>
  <c r="H44" i="16"/>
  <c r="H53" i="16"/>
  <c r="H55" i="16"/>
  <c r="H50" i="16"/>
  <c r="H47" i="16"/>
  <c r="H45" i="16"/>
  <c r="H58" i="16"/>
  <c r="H60" i="16"/>
  <c r="H61" i="16"/>
  <c r="H62" i="16"/>
  <c r="H64" i="16"/>
  <c r="H63" i="16"/>
  <c r="H65" i="16"/>
  <c r="H66" i="16"/>
  <c r="H68" i="16"/>
  <c r="H69" i="16"/>
  <c r="H70" i="16"/>
  <c r="H72" i="16"/>
  <c r="H71" i="16"/>
  <c r="H73" i="16"/>
  <c r="H74" i="16"/>
  <c r="H77" i="16"/>
  <c r="H76" i="16"/>
  <c r="H78" i="16"/>
  <c r="H79" i="16"/>
  <c r="H80" i="16"/>
  <c r="H81" i="16"/>
  <c r="H82" i="16"/>
  <c r="H84" i="16"/>
  <c r="H85" i="16"/>
  <c r="H86" i="16"/>
  <c r="H87" i="16"/>
  <c r="H89" i="16"/>
  <c r="H88" i="16"/>
  <c r="H90" i="16"/>
  <c r="H93" i="16"/>
  <c r="H92" i="16"/>
  <c r="H94" i="16"/>
  <c r="H95" i="16"/>
  <c r="H97" i="16"/>
  <c r="H96" i="16"/>
  <c r="H98" i="16"/>
  <c r="H100" i="16"/>
  <c r="H101" i="16"/>
  <c r="H103" i="16"/>
  <c r="H102" i="16"/>
  <c r="H104" i="16"/>
  <c r="H105" i="16"/>
  <c r="H106" i="16"/>
  <c r="H108" i="16"/>
  <c r="H109" i="16"/>
  <c r="H110" i="16"/>
  <c r="H111" i="16"/>
  <c r="H113" i="16"/>
  <c r="H112" i="16"/>
  <c r="H114" i="16"/>
  <c r="H116" i="16"/>
  <c r="H117" i="16"/>
  <c r="H118" i="16"/>
  <c r="H120" i="16"/>
  <c r="H119" i="16"/>
  <c r="H121" i="16"/>
  <c r="H122" i="16"/>
  <c r="H124" i="16"/>
  <c r="H125" i="16"/>
  <c r="H126" i="16"/>
  <c r="H128" i="16"/>
  <c r="H127" i="16"/>
  <c r="H129" i="16"/>
  <c r="H130" i="16"/>
  <c r="H132" i="16"/>
  <c r="H133" i="16"/>
  <c r="H134" i="16"/>
  <c r="H135" i="16"/>
  <c r="H137" i="16"/>
  <c r="H136" i="16"/>
  <c r="H138" i="16"/>
  <c r="H140" i="16"/>
  <c r="H142" i="16"/>
  <c r="H141" i="16"/>
  <c r="H143" i="16"/>
  <c r="H145" i="16"/>
  <c r="H144" i="16"/>
  <c r="H146" i="16"/>
  <c r="H148" i="16"/>
  <c r="H150" i="16"/>
  <c r="H149" i="16"/>
  <c r="H151" i="16"/>
  <c r="H152" i="16"/>
  <c r="H154" i="16"/>
  <c r="H153" i="16"/>
  <c r="H156" i="16"/>
  <c r="H157" i="16"/>
  <c r="H158" i="16"/>
  <c r="H160" i="16"/>
  <c r="H159" i="16"/>
  <c r="H161" i="16"/>
  <c r="H162" i="16"/>
  <c r="H164" i="16"/>
  <c r="H166" i="16"/>
  <c r="H165" i="16"/>
  <c r="H167" i="16"/>
  <c r="H168" i="16"/>
  <c r="H169" i="16"/>
  <c r="H170" i="16"/>
  <c r="H172" i="16"/>
  <c r="H171" i="16"/>
  <c r="H174" i="16"/>
  <c r="H173" i="16"/>
  <c r="H175" i="16"/>
  <c r="H176" i="16"/>
  <c r="H177" i="16"/>
  <c r="H178" i="16"/>
  <c r="H180" i="16"/>
  <c r="H182" i="16"/>
  <c r="H181" i="16"/>
  <c r="H183" i="16"/>
  <c r="H184" i="16"/>
  <c r="H185" i="16"/>
  <c r="H186" i="16"/>
  <c r="H188" i="16"/>
  <c r="H189" i="16"/>
  <c r="H191" i="16"/>
  <c r="H190" i="16"/>
  <c r="H192" i="16"/>
  <c r="H193" i="16"/>
  <c r="H194" i="16"/>
  <c r="H196" i="16"/>
  <c r="H197" i="16"/>
  <c r="H198" i="16"/>
  <c r="H199" i="16"/>
  <c r="H200" i="16"/>
  <c r="H201" i="16"/>
  <c r="H202" i="16"/>
  <c r="H204" i="16"/>
  <c r="H205" i="16"/>
  <c r="H206" i="16"/>
  <c r="H207" i="16"/>
  <c r="H208" i="16"/>
  <c r="H209" i="16"/>
  <c r="H210" i="16"/>
  <c r="H212" i="16"/>
  <c r="H213" i="16"/>
  <c r="H214" i="16"/>
  <c r="H215" i="16"/>
  <c r="H217" i="16"/>
  <c r="H216" i="16"/>
  <c r="H218" i="16"/>
  <c r="H220" i="16"/>
  <c r="H222" i="16"/>
  <c r="H221" i="16"/>
  <c r="H223" i="16"/>
  <c r="H224" i="16"/>
  <c r="H225" i="16"/>
  <c r="H226" i="16"/>
  <c r="H229" i="16"/>
  <c r="H228" i="16"/>
  <c r="H230" i="16"/>
  <c r="H232" i="16"/>
  <c r="H231" i="16"/>
  <c r="H233" i="16"/>
  <c r="H234" i="16"/>
  <c r="H236" i="16"/>
  <c r="H237" i="16"/>
  <c r="H238" i="16"/>
  <c r="H239" i="16"/>
  <c r="H240" i="16"/>
  <c r="H241" i="16"/>
  <c r="H242" i="16"/>
  <c r="H244" i="16"/>
  <c r="H246" i="16"/>
  <c r="H245" i="16"/>
  <c r="H247" i="16"/>
  <c r="H248" i="16"/>
  <c r="H249" i="16"/>
  <c r="H250" i="16"/>
  <c r="H252" i="16"/>
  <c r="H253" i="16"/>
  <c r="H254" i="16"/>
  <c r="H256" i="16"/>
  <c r="H255" i="16"/>
  <c r="H257" i="16"/>
  <c r="H258" i="16"/>
  <c r="H260" i="16"/>
  <c r="H261" i="16"/>
  <c r="H262" i="16"/>
  <c r="H263" i="16"/>
  <c r="H265" i="16"/>
  <c r="H264" i="16"/>
  <c r="H266" i="16"/>
  <c r="H268" i="16"/>
  <c r="H269" i="16"/>
  <c r="H270" i="16"/>
  <c r="H271" i="16"/>
  <c r="H272" i="16"/>
  <c r="H274" i="16"/>
  <c r="H273" i="16"/>
  <c r="H276" i="16"/>
  <c r="H278" i="16"/>
  <c r="H277" i="16"/>
  <c r="H279" i="16"/>
  <c r="H280" i="16"/>
  <c r="H282" i="16"/>
  <c r="H281" i="16"/>
  <c r="H284" i="16"/>
  <c r="H286" i="16"/>
  <c r="H285" i="16"/>
  <c r="H287" i="16"/>
  <c r="H288" i="16"/>
  <c r="H289" i="16"/>
  <c r="H290" i="16"/>
  <c r="H292" i="16"/>
  <c r="H293" i="16"/>
  <c r="H294" i="16"/>
  <c r="H296" i="16"/>
  <c r="H295" i="16"/>
  <c r="H297" i="16"/>
  <c r="H298" i="16"/>
  <c r="H300" i="16"/>
  <c r="H301" i="16"/>
  <c r="H302" i="16"/>
  <c r="H303" i="16"/>
  <c r="H304" i="16"/>
  <c r="H306" i="16"/>
  <c r="H305" i="16"/>
  <c r="H308" i="16"/>
  <c r="H309" i="16"/>
  <c r="H310" i="16"/>
  <c r="H312" i="16"/>
  <c r="H311" i="16"/>
  <c r="H313" i="16"/>
  <c r="H314" i="16"/>
  <c r="H316" i="16"/>
  <c r="H317" i="16"/>
  <c r="H318" i="16"/>
  <c r="H319" i="16"/>
  <c r="H320" i="16"/>
  <c r="H322" i="16"/>
  <c r="H321" i="16"/>
  <c r="H324" i="16"/>
  <c r="H326" i="16"/>
  <c r="H325" i="16"/>
  <c r="H327" i="16"/>
  <c r="H328" i="16"/>
  <c r="H329" i="16"/>
  <c r="H330" i="16"/>
  <c r="H332" i="16"/>
  <c r="H333" i="16"/>
  <c r="H335" i="16"/>
  <c r="H334" i="16"/>
  <c r="H336" i="16"/>
  <c r="H337" i="16"/>
  <c r="H338" i="16"/>
  <c r="H340" i="16"/>
  <c r="H341" i="16"/>
  <c r="H342" i="16"/>
  <c r="H343" i="16"/>
  <c r="H344" i="16"/>
  <c r="H345" i="16"/>
  <c r="H346" i="16"/>
  <c r="H348" i="16"/>
  <c r="H349" i="16"/>
  <c r="H350" i="16"/>
  <c r="H351" i="16"/>
  <c r="H352" i="16"/>
  <c r="H353" i="16"/>
  <c r="H354" i="16"/>
  <c r="H356" i="16"/>
  <c r="H357" i="16"/>
  <c r="H358" i="16"/>
  <c r="H359" i="16"/>
  <c r="H360" i="16"/>
  <c r="H361" i="16"/>
  <c r="H362" i="16"/>
  <c r="H364" i="16"/>
  <c r="H365" i="16"/>
  <c r="H366" i="16"/>
  <c r="H367" i="16"/>
  <c r="H368" i="16"/>
  <c r="H369" i="16"/>
  <c r="H370" i="16"/>
  <c r="H372" i="16"/>
  <c r="H373" i="16"/>
  <c r="H374" i="16"/>
  <c r="H375" i="16"/>
  <c r="H376" i="16"/>
  <c r="H378" i="16"/>
  <c r="H377" i="16"/>
  <c r="H380" i="16"/>
  <c r="H381" i="16"/>
  <c r="H382" i="16"/>
  <c r="H383" i="16"/>
  <c r="H384" i="16"/>
  <c r="H385" i="16"/>
  <c r="H386" i="16"/>
  <c r="H388" i="16"/>
  <c r="H389" i="16"/>
  <c r="H390" i="16"/>
  <c r="H391" i="16"/>
  <c r="H392" i="16"/>
  <c r="H393" i="16"/>
  <c r="H394" i="16"/>
  <c r="H396" i="16"/>
  <c r="H397" i="16"/>
  <c r="H398" i="16"/>
  <c r="H399" i="16"/>
  <c r="H400" i="16"/>
  <c r="H401" i="16"/>
  <c r="H402" i="16"/>
  <c r="H404" i="16"/>
  <c r="H405" i="16"/>
  <c r="H406" i="16"/>
  <c r="H407" i="16"/>
  <c r="H408" i="16"/>
  <c r="H409" i="16"/>
  <c r="H410" i="16"/>
  <c r="H412" i="16"/>
  <c r="H413" i="16"/>
  <c r="H414" i="16"/>
  <c r="H415" i="16"/>
  <c r="H416" i="16"/>
  <c r="H417" i="16"/>
  <c r="H418" i="16"/>
  <c r="H420" i="16"/>
  <c r="H421" i="16"/>
  <c r="H422" i="16"/>
  <c r="H423" i="16"/>
  <c r="H424" i="16"/>
  <c r="H425" i="16"/>
  <c r="H426" i="16"/>
  <c r="H428" i="16"/>
  <c r="H429" i="16"/>
  <c r="H430" i="16"/>
  <c r="H431" i="16"/>
  <c r="H432" i="16"/>
  <c r="H433" i="16"/>
  <c r="H434" i="16"/>
  <c r="H436" i="16"/>
  <c r="H437" i="16"/>
  <c r="H439" i="16"/>
  <c r="H438" i="16"/>
  <c r="H440" i="16"/>
  <c r="H441" i="16"/>
  <c r="H442" i="16"/>
  <c r="H444" i="16"/>
  <c r="H445" i="16"/>
  <c r="H446" i="16"/>
  <c r="H447" i="16"/>
  <c r="H448" i="16"/>
  <c r="H449" i="16"/>
  <c r="H450" i="16"/>
  <c r="H452" i="16"/>
  <c r="H453" i="16"/>
  <c r="H454" i="16"/>
  <c r="H455" i="16"/>
  <c r="H456" i="16"/>
  <c r="H457" i="16"/>
  <c r="H458" i="16"/>
  <c r="H460" i="16"/>
  <c r="H461" i="16"/>
  <c r="H462" i="16"/>
  <c r="H463" i="16"/>
  <c r="H464" i="16"/>
  <c r="H465" i="16"/>
  <c r="H466" i="16"/>
  <c r="H468" i="16"/>
  <c r="H469" i="16"/>
  <c r="H471" i="16"/>
  <c r="H470" i="16"/>
  <c r="H472" i="16"/>
  <c r="H474" i="16"/>
  <c r="H473" i="16"/>
  <c r="H477" i="16"/>
  <c r="H476" i="16"/>
  <c r="H478" i="16"/>
  <c r="H480" i="16"/>
  <c r="H479" i="16"/>
  <c r="H481" i="16"/>
  <c r="H482" i="16"/>
  <c r="H484" i="16"/>
  <c r="H486" i="16"/>
  <c r="H485" i="16"/>
  <c r="H487" i="16"/>
  <c r="H488" i="16"/>
  <c r="H489" i="16"/>
  <c r="H490" i="16"/>
  <c r="H492" i="16"/>
  <c r="H493" i="16"/>
  <c r="H495" i="16"/>
  <c r="H494" i="16"/>
  <c r="H497" i="16"/>
  <c r="H496" i="16"/>
  <c r="H498" i="16"/>
  <c r="H500" i="16"/>
  <c r="H501" i="16"/>
  <c r="H502" i="16"/>
  <c r="H503" i="16"/>
  <c r="H504" i="16"/>
  <c r="H505" i="16"/>
  <c r="H506" i="16"/>
  <c r="H508" i="16"/>
  <c r="H510" i="16"/>
  <c r="H509" i="16"/>
  <c r="H512" i="16"/>
  <c r="H511" i="16"/>
  <c r="H514" i="16"/>
  <c r="H513" i="16"/>
  <c r="H517" i="16"/>
  <c r="H516" i="16"/>
  <c r="H518" i="16"/>
  <c r="H519" i="16"/>
  <c r="H520" i="16"/>
  <c r="H522" i="16"/>
  <c r="H521" i="16"/>
  <c r="H524" i="16"/>
  <c r="H526" i="16"/>
  <c r="H525" i="16"/>
  <c r="H528" i="16"/>
  <c r="H527" i="16"/>
  <c r="H529" i="16"/>
  <c r="H530" i="16"/>
  <c r="H532" i="16"/>
  <c r="H533" i="16"/>
  <c r="H534" i="16"/>
  <c r="H536" i="16"/>
  <c r="H535" i="16"/>
  <c r="H538" i="16"/>
  <c r="H537" i="16"/>
  <c r="H540" i="16"/>
  <c r="H542" i="16"/>
  <c r="H541" i="16"/>
  <c r="H544" i="16"/>
  <c r="H543" i="16"/>
  <c r="H546" i="16"/>
  <c r="H545" i="16"/>
  <c r="H548" i="16"/>
  <c r="H550" i="16"/>
  <c r="H549" i="16"/>
  <c r="H551" i="16"/>
  <c r="H553" i="16"/>
  <c r="H552" i="16"/>
  <c r="H554" i="16"/>
  <c r="H556" i="16"/>
  <c r="H558" i="16"/>
  <c r="H557" i="16"/>
  <c r="H560" i="16"/>
  <c r="H559" i="16"/>
  <c r="H562" i="16"/>
  <c r="H561" i="16"/>
  <c r="H564" i="16"/>
  <c r="H565" i="16"/>
  <c r="H567" i="16"/>
  <c r="H566" i="16"/>
  <c r="H568" i="16"/>
  <c r="H569" i="16"/>
  <c r="H570" i="16"/>
  <c r="H572" i="16"/>
  <c r="H573" i="16"/>
  <c r="H575" i="16"/>
  <c r="H574" i="16"/>
  <c r="H576" i="16"/>
  <c r="H577" i="16"/>
  <c r="H578" i="16"/>
  <c r="H581" i="16"/>
  <c r="H580" i="16"/>
  <c r="H583" i="16"/>
  <c r="H582" i="16"/>
  <c r="H585" i="16"/>
  <c r="H584" i="16"/>
  <c r="H586" i="16"/>
  <c r="H588" i="16"/>
  <c r="H589" i="16"/>
  <c r="H591" i="16"/>
  <c r="H590" i="16"/>
  <c r="H592" i="16"/>
  <c r="H593" i="16"/>
  <c r="H594" i="16"/>
  <c r="H596" i="16"/>
  <c r="H597" i="16"/>
  <c r="H599" i="16"/>
  <c r="H598" i="16"/>
  <c r="H600" i="16"/>
  <c r="H602" i="16"/>
  <c r="H601" i="16"/>
  <c r="H604" i="16"/>
  <c r="H605" i="16"/>
  <c r="H607" i="16"/>
  <c r="H606" i="16"/>
  <c r="H608" i="16"/>
  <c r="H610" i="16"/>
  <c r="H609" i="16"/>
  <c r="H612" i="16"/>
  <c r="H613" i="16"/>
  <c r="H614" i="16"/>
  <c r="H615" i="16"/>
  <c r="H616" i="16"/>
  <c r="H617" i="16"/>
  <c r="H618" i="16"/>
  <c r="H620" i="16"/>
  <c r="H621" i="16"/>
  <c r="H622" i="16"/>
  <c r="H623" i="16"/>
  <c r="H624" i="16"/>
  <c r="H625" i="16"/>
  <c r="H626" i="16"/>
  <c r="H628" i="16"/>
  <c r="H629" i="16"/>
  <c r="H630" i="16"/>
  <c r="H632" i="16"/>
  <c r="H631" i="16"/>
  <c r="H633" i="16"/>
  <c r="H634" i="16"/>
  <c r="H637" i="16"/>
  <c r="H636" i="16"/>
  <c r="H638" i="16"/>
  <c r="H639" i="16"/>
  <c r="H640" i="16"/>
  <c r="H641" i="16"/>
  <c r="H642" i="16"/>
  <c r="H644" i="16"/>
  <c r="H645" i="16"/>
  <c r="H646" i="16"/>
  <c r="H647" i="16"/>
  <c r="H648" i="16"/>
  <c r="H649" i="16"/>
  <c r="H650" i="16"/>
  <c r="H652" i="16"/>
  <c r="H653" i="16"/>
  <c r="H654" i="16"/>
  <c r="H655" i="16"/>
  <c r="H656" i="16"/>
  <c r="H657" i="16"/>
  <c r="H658" i="16"/>
  <c r="H660" i="16"/>
  <c r="H661" i="16"/>
  <c r="H662" i="16"/>
  <c r="H663" i="16"/>
  <c r="H664" i="16"/>
  <c r="H665" i="16"/>
  <c r="H666" i="16"/>
  <c r="H668" i="16"/>
  <c r="H669" i="16"/>
  <c r="H670" i="16"/>
  <c r="H671" i="16"/>
  <c r="H672" i="16"/>
  <c r="H673" i="16"/>
  <c r="H674" i="16"/>
  <c r="H676" i="16"/>
  <c r="H677" i="16"/>
  <c r="H678" i="16"/>
  <c r="H680" i="16"/>
  <c r="H679" i="16"/>
  <c r="H681" i="16"/>
  <c r="H682" i="16"/>
  <c r="H684" i="16"/>
  <c r="H685" i="16"/>
  <c r="H686" i="16"/>
  <c r="H687" i="16"/>
  <c r="H688" i="16"/>
  <c r="H689" i="16"/>
  <c r="H690" i="16"/>
  <c r="H692" i="16"/>
  <c r="H693" i="16"/>
  <c r="H694" i="16"/>
  <c r="H696" i="16"/>
  <c r="H697" i="16"/>
  <c r="H698" i="16"/>
  <c r="H701" i="16"/>
  <c r="H700" i="16"/>
  <c r="H702" i="16"/>
  <c r="H703" i="16"/>
  <c r="H705" i="16"/>
  <c r="H704" i="16"/>
  <c r="H706" i="16"/>
  <c r="H708" i="16"/>
  <c r="H709" i="16"/>
  <c r="H710" i="16"/>
  <c r="H711" i="16"/>
  <c r="H712" i="16"/>
  <c r="H713" i="16"/>
  <c r="H714" i="16"/>
  <c r="H716" i="16"/>
  <c r="H717" i="16"/>
  <c r="H719" i="16"/>
  <c r="H718" i="16"/>
  <c r="H720" i="16"/>
  <c r="H721" i="16"/>
  <c r="H722" i="16"/>
  <c r="H724" i="16"/>
  <c r="H725" i="16"/>
  <c r="H726" i="16"/>
  <c r="H727" i="16"/>
  <c r="H728" i="16"/>
  <c r="H729" i="16"/>
  <c r="H730" i="16"/>
  <c r="H733" i="16"/>
  <c r="H732" i="16"/>
  <c r="H734" i="16"/>
  <c r="H735" i="16"/>
  <c r="H736" i="16"/>
  <c r="H737" i="16"/>
  <c r="H738" i="16"/>
  <c r="H740" i="16"/>
  <c r="H741" i="16"/>
  <c r="H742" i="16"/>
  <c r="H743" i="16"/>
  <c r="H744" i="16"/>
  <c r="H745" i="16"/>
  <c r="H746" i="16"/>
  <c r="H749" i="16"/>
  <c r="H748" i="16"/>
  <c r="H750" i="16"/>
  <c r="H751" i="16"/>
  <c r="H752" i="16"/>
  <c r="H753" i="16"/>
  <c r="H754" i="16"/>
  <c r="H756" i="16"/>
  <c r="H758" i="16"/>
  <c r="H757" i="16"/>
  <c r="H759" i="16"/>
  <c r="H760" i="16"/>
  <c r="H761" i="16"/>
  <c r="H762" i="16"/>
  <c r="H764" i="16"/>
  <c r="H765" i="16"/>
  <c r="H767" i="16"/>
  <c r="H766" i="16"/>
  <c r="H768" i="16"/>
  <c r="H769" i="16"/>
  <c r="H770" i="16"/>
  <c r="H772" i="16"/>
  <c r="H773" i="16"/>
  <c r="H774" i="16"/>
  <c r="H776" i="16"/>
  <c r="H775" i="16"/>
  <c r="H777" i="16"/>
  <c r="H778" i="16"/>
  <c r="H781" i="16"/>
  <c r="H780" i="16"/>
  <c r="H782" i="16"/>
  <c r="H783" i="16"/>
  <c r="H784" i="16"/>
  <c r="H785" i="16"/>
  <c r="H786" i="16"/>
  <c r="H789" i="16"/>
  <c r="H788" i="16"/>
  <c r="H790" i="16"/>
  <c r="H792" i="16"/>
  <c r="H793" i="16"/>
  <c r="H794" i="16"/>
  <c r="H797" i="16"/>
  <c r="H796" i="16"/>
  <c r="H798" i="16"/>
  <c r="H799" i="16"/>
  <c r="H800" i="16"/>
  <c r="H801" i="16"/>
  <c r="H802" i="16"/>
  <c r="H804" i="16"/>
  <c r="H805" i="16"/>
  <c r="H806" i="16"/>
  <c r="H807" i="16"/>
  <c r="H808" i="16"/>
  <c r="H809" i="16"/>
  <c r="H810" i="16"/>
  <c r="H812" i="16"/>
  <c r="H813" i="16"/>
  <c r="H814" i="16"/>
  <c r="H816" i="16"/>
  <c r="H817" i="16"/>
  <c r="H818" i="16"/>
  <c r="H820" i="16"/>
  <c r="H822" i="16"/>
  <c r="H821" i="16"/>
  <c r="H823" i="16"/>
  <c r="H824" i="16"/>
  <c r="H826" i="16"/>
  <c r="H825" i="16"/>
  <c r="H829" i="16"/>
  <c r="H828" i="16"/>
  <c r="H830" i="16"/>
  <c r="H831" i="16"/>
  <c r="H832" i="16"/>
  <c r="H834" i="16"/>
  <c r="H833" i="16"/>
  <c r="H836" i="16"/>
  <c r="H838" i="16"/>
  <c r="H837" i="16"/>
  <c r="H839" i="16"/>
  <c r="H840" i="16"/>
  <c r="H842" i="16"/>
  <c r="H841" i="16"/>
  <c r="H844" i="16"/>
  <c r="H846" i="16"/>
  <c r="H845" i="16"/>
  <c r="H847" i="16"/>
  <c r="H848" i="16"/>
  <c r="H850" i="16"/>
  <c r="H849" i="16"/>
  <c r="H852" i="16"/>
  <c r="H854" i="16"/>
  <c r="H853" i="16"/>
  <c r="H855" i="16"/>
  <c r="H857" i="16"/>
  <c r="H856" i="16"/>
  <c r="H858" i="16"/>
  <c r="H861" i="16"/>
  <c r="H860" i="16"/>
  <c r="H862" i="16"/>
  <c r="H865" i="16"/>
  <c r="H864" i="16"/>
  <c r="H866" i="16"/>
  <c r="H868" i="16"/>
  <c r="H870" i="16"/>
  <c r="H869" i="16"/>
  <c r="H872" i="16"/>
  <c r="H871" i="16"/>
  <c r="H873" i="16"/>
  <c r="H874" i="16"/>
  <c r="H876" i="16"/>
  <c r="H877" i="16"/>
  <c r="H878" i="16"/>
  <c r="H879" i="16"/>
  <c r="H880" i="16"/>
  <c r="H881" i="16"/>
  <c r="H882" i="16"/>
  <c r="H884" i="16"/>
  <c r="H885" i="16"/>
  <c r="H886" i="16"/>
  <c r="H888" i="16"/>
  <c r="H889" i="16"/>
  <c r="H890" i="16"/>
  <c r="H892" i="16"/>
  <c r="H893" i="16"/>
  <c r="H894" i="16"/>
  <c r="H895" i="16"/>
  <c r="H896" i="16"/>
  <c r="H897" i="16"/>
  <c r="H898" i="16"/>
  <c r="H900" i="16"/>
  <c r="H901" i="16"/>
  <c r="H903" i="16"/>
  <c r="H902" i="16"/>
  <c r="H904" i="16"/>
  <c r="H905" i="16"/>
  <c r="H906" i="16"/>
  <c r="H908" i="16"/>
  <c r="H910" i="16"/>
  <c r="H909" i="16"/>
  <c r="H912" i="16"/>
  <c r="H913" i="16"/>
  <c r="H914" i="16"/>
  <c r="H917" i="16"/>
  <c r="H916" i="16"/>
  <c r="H918" i="16"/>
  <c r="H919" i="16"/>
  <c r="H921" i="16"/>
  <c r="H920" i="16"/>
  <c r="H922" i="16"/>
  <c r="H924" i="16"/>
  <c r="H925" i="16"/>
  <c r="H926" i="16"/>
  <c r="H927" i="16"/>
  <c r="H928" i="16"/>
  <c r="H929" i="16"/>
  <c r="H930" i="16"/>
  <c r="H933" i="16"/>
  <c r="H932" i="16"/>
  <c r="H934" i="16"/>
  <c r="H935" i="16"/>
  <c r="H936" i="16"/>
  <c r="H937" i="16"/>
  <c r="H938" i="16"/>
  <c r="H940" i="16"/>
  <c r="H941" i="16"/>
  <c r="H942" i="16"/>
  <c r="H944" i="16"/>
  <c r="H943" i="16"/>
  <c r="H945" i="16"/>
  <c r="H946" i="16"/>
  <c r="H948" i="16"/>
  <c r="H949" i="16"/>
  <c r="H950" i="16"/>
  <c r="H951" i="16"/>
  <c r="H952" i="16"/>
  <c r="H953" i="16"/>
  <c r="H954" i="16"/>
  <c r="H957" i="16"/>
  <c r="H956" i="16"/>
  <c r="H958" i="16"/>
  <c r="H960" i="16"/>
  <c r="H961" i="16"/>
  <c r="H962" i="16"/>
  <c r="H964" i="16"/>
  <c r="H965" i="16"/>
  <c r="H967" i="16"/>
  <c r="H966" i="16"/>
  <c r="H968" i="16"/>
  <c r="H969" i="16"/>
  <c r="H970" i="16"/>
  <c r="H972" i="16"/>
  <c r="H974" i="16"/>
  <c r="H973" i="16"/>
  <c r="H975" i="16"/>
  <c r="H976" i="16"/>
  <c r="H977" i="16"/>
  <c r="H978" i="16"/>
  <c r="H980" i="16"/>
  <c r="H981" i="16"/>
  <c r="H982" i="16"/>
  <c r="H984" i="16"/>
  <c r="H985" i="16"/>
  <c r="H986" i="16"/>
  <c r="H988" i="16"/>
  <c r="H990" i="16"/>
  <c r="H989" i="16"/>
  <c r="H992" i="16"/>
  <c r="H991" i="16"/>
  <c r="H994" i="16"/>
  <c r="H993" i="16"/>
  <c r="H997" i="16"/>
  <c r="H996" i="16"/>
  <c r="H998" i="16"/>
  <c r="H999" i="16"/>
  <c r="H1001" i="16"/>
  <c r="H1000" i="16"/>
  <c r="H1002" i="16"/>
  <c r="H1004" i="16"/>
  <c r="H1006" i="16"/>
  <c r="H1005" i="16"/>
  <c r="H1008" i="16"/>
  <c r="H1007" i="16"/>
  <c r="H1010" i="16"/>
  <c r="H1009" i="16"/>
  <c r="H1012" i="16"/>
  <c r="H1013" i="16"/>
  <c r="H1014" i="16"/>
  <c r="H1015" i="16"/>
  <c r="H1017" i="16"/>
  <c r="H1016" i="16"/>
  <c r="H1018" i="16"/>
  <c r="H1020" i="16"/>
  <c r="H1022" i="16"/>
  <c r="H1021" i="16"/>
  <c r="H1023" i="16"/>
  <c r="H1024" i="16"/>
  <c r="H1026" i="16"/>
  <c r="H1025" i="16"/>
  <c r="H1029" i="16"/>
  <c r="H1028" i="16"/>
  <c r="H1030" i="16"/>
  <c r="H1031" i="16"/>
  <c r="H1033" i="16"/>
  <c r="H1032" i="16"/>
  <c r="H1034" i="16"/>
  <c r="H1036" i="16"/>
  <c r="H1038" i="16"/>
  <c r="H1037" i="16"/>
  <c r="H1040" i="16"/>
  <c r="H1039" i="16"/>
  <c r="H1042" i="16"/>
  <c r="H1041" i="16"/>
  <c r="H1045" i="16"/>
  <c r="H1044" i="16"/>
  <c r="H1046" i="16"/>
  <c r="H1047" i="16"/>
  <c r="H1048" i="16"/>
  <c r="H1049" i="16"/>
  <c r="H1050" i="16"/>
  <c r="H1052" i="16"/>
  <c r="H1054" i="16"/>
  <c r="H1053" i="16"/>
  <c r="H1056" i="16"/>
  <c r="H1057" i="16"/>
  <c r="H1058" i="16"/>
  <c r="H1060" i="16"/>
  <c r="H1061" i="16"/>
  <c r="H1062" i="16"/>
  <c r="H1063" i="16"/>
  <c r="H1064" i="16"/>
  <c r="H1065" i="16"/>
  <c r="H1066" i="16"/>
  <c r="H1068" i="16"/>
  <c r="H1069" i="16"/>
  <c r="H1070" i="16"/>
  <c r="H1072" i="16"/>
  <c r="H1071" i="16"/>
  <c r="H1073" i="16"/>
  <c r="H1074" i="16"/>
  <c r="H1076" i="16"/>
  <c r="H1077" i="16"/>
  <c r="H1078" i="16"/>
  <c r="H1080" i="16"/>
  <c r="H1081" i="16"/>
  <c r="H1082" i="16"/>
  <c r="H1084" i="16"/>
  <c r="H1085" i="16"/>
  <c r="H1086" i="16"/>
  <c r="H1087" i="16"/>
  <c r="H1088" i="16"/>
  <c r="H1090" i="16"/>
  <c r="H1089" i="16"/>
  <c r="H1092" i="16"/>
  <c r="H1093" i="16"/>
  <c r="H1095" i="16"/>
  <c r="H1094" i="16"/>
  <c r="H1097" i="16"/>
  <c r="H1096" i="16"/>
  <c r="H1098" i="16"/>
  <c r="H1100" i="16"/>
  <c r="H1101" i="16"/>
  <c r="H1102" i="16"/>
  <c r="H1104" i="16"/>
  <c r="H1105" i="16"/>
  <c r="H1106" i="16"/>
  <c r="H1109" i="16"/>
  <c r="H1108" i="16"/>
  <c r="H1111" i="16"/>
  <c r="H1110" i="16"/>
  <c r="H1112" i="16"/>
  <c r="H1113" i="16"/>
  <c r="H1114" i="16"/>
  <c r="H1116" i="16"/>
  <c r="H1118" i="16"/>
  <c r="H1117" i="16"/>
  <c r="H1119" i="16"/>
  <c r="H1120" i="16"/>
  <c r="H1121" i="16"/>
  <c r="H1122" i="16"/>
  <c r="H1124" i="16"/>
  <c r="H1125" i="16"/>
  <c r="H1126" i="16"/>
  <c r="H1127" i="16"/>
  <c r="H1128" i="16"/>
  <c r="H1129" i="16"/>
  <c r="H1130" i="16"/>
  <c r="H1132" i="16"/>
  <c r="H1134" i="16"/>
  <c r="H1133" i="16"/>
  <c r="H1136" i="16"/>
  <c r="H1135" i="16"/>
  <c r="H1138" i="16"/>
  <c r="H1137" i="16"/>
  <c r="H1140" i="16"/>
  <c r="H1141" i="16"/>
  <c r="H1142" i="16"/>
  <c r="H1143" i="16"/>
  <c r="H1144" i="16"/>
  <c r="H1145" i="16"/>
  <c r="H1146" i="16"/>
  <c r="H1148" i="16"/>
  <c r="H1149" i="16"/>
  <c r="H1150" i="16"/>
  <c r="H1152" i="16"/>
  <c r="H1153" i="16"/>
  <c r="H1154" i="16"/>
  <c r="H1156" i="16"/>
  <c r="H1157" i="16"/>
  <c r="H1158" i="16"/>
  <c r="H1159" i="16"/>
  <c r="H1160" i="16"/>
  <c r="H1161" i="16"/>
  <c r="H1162" i="16"/>
  <c r="H1164" i="16"/>
  <c r="H1166" i="16"/>
  <c r="H1165" i="16"/>
  <c r="H1167" i="16"/>
  <c r="H1168" i="16"/>
  <c r="H1169" i="16"/>
  <c r="H1170" i="16"/>
  <c r="H1172" i="16"/>
  <c r="H1173" i="16"/>
  <c r="H1174" i="16"/>
  <c r="H1176" i="16"/>
  <c r="H1177" i="16"/>
  <c r="H1178" i="16"/>
  <c r="H1180" i="16"/>
  <c r="H1182" i="16"/>
  <c r="H1181" i="16"/>
  <c r="H1183" i="16"/>
  <c r="H1184" i="16"/>
  <c r="H1185" i="16"/>
  <c r="H1186" i="16"/>
  <c r="H1188" i="16"/>
  <c r="H1189" i="16"/>
  <c r="H1190" i="16"/>
  <c r="H1191" i="16"/>
  <c r="H1192" i="16"/>
  <c r="H1193" i="16"/>
  <c r="H1194" i="16"/>
  <c r="H1196" i="16"/>
  <c r="H1197" i="16"/>
  <c r="H1198" i="16"/>
  <c r="H1200" i="16"/>
  <c r="H1199" i="16"/>
  <c r="H1201" i="16"/>
  <c r="H1202" i="16"/>
  <c r="H1204" i="16"/>
  <c r="H1205" i="16"/>
  <c r="H1207" i="16"/>
  <c r="H1206" i="16"/>
  <c r="H1209" i="16"/>
  <c r="H1208" i="16"/>
  <c r="H1210" i="16"/>
  <c r="H1212" i="16"/>
  <c r="H1214" i="16"/>
  <c r="H1213" i="16"/>
  <c r="H1215" i="16"/>
  <c r="H1216" i="16"/>
  <c r="H1217" i="16"/>
  <c r="H1218" i="16"/>
  <c r="H1220" i="16"/>
  <c r="H1221" i="16"/>
  <c r="H1222" i="16"/>
  <c r="H1224" i="16"/>
  <c r="H1225" i="16"/>
  <c r="H1226" i="16"/>
  <c r="H1228" i="16"/>
  <c r="H1230" i="16"/>
  <c r="H1229" i="16"/>
  <c r="H1231" i="16"/>
  <c r="H1232" i="16"/>
  <c r="H1233" i="16"/>
  <c r="H1234" i="16"/>
  <c r="H1236" i="16"/>
  <c r="H1237" i="16"/>
  <c r="H1239" i="16"/>
  <c r="H1238" i="16"/>
  <c r="H1240" i="16"/>
  <c r="H1241" i="16"/>
  <c r="H1242" i="16"/>
  <c r="H1244" i="16"/>
  <c r="H1246" i="16"/>
  <c r="H1245" i="16"/>
  <c r="H1248" i="16"/>
  <c r="H1249" i="16"/>
  <c r="H1250" i="16"/>
  <c r="H1252" i="16"/>
  <c r="H1253" i="16"/>
  <c r="H1255" i="16"/>
  <c r="H1254" i="16"/>
  <c r="H1256" i="16"/>
  <c r="H1257" i="16"/>
  <c r="H1258" i="16"/>
  <c r="H1260" i="16"/>
  <c r="H1261" i="16"/>
  <c r="H1262" i="16"/>
  <c r="H1264" i="16"/>
  <c r="H1263" i="16"/>
  <c r="H1266" i="16"/>
  <c r="H1265" i="16"/>
  <c r="H1269" i="16"/>
  <c r="H1268" i="16"/>
  <c r="H1270" i="16"/>
  <c r="H1273" i="16"/>
  <c r="H1272" i="16"/>
  <c r="H1274" i="16"/>
  <c r="H1276" i="16"/>
  <c r="H1277" i="16"/>
  <c r="H1278" i="16"/>
  <c r="H1279" i="16"/>
  <c r="H1280" i="16"/>
  <c r="H1282" i="16"/>
  <c r="H1281" i="16"/>
  <c r="H1284" i="16"/>
  <c r="H1285" i="16"/>
  <c r="H1286" i="16"/>
  <c r="H1287" i="16"/>
  <c r="H1289" i="16"/>
  <c r="H1288" i="16"/>
  <c r="H1290" i="16"/>
  <c r="H1292" i="16"/>
  <c r="H1294" i="16"/>
  <c r="H1293" i="16"/>
  <c r="H1296" i="16"/>
  <c r="H1297" i="16"/>
  <c r="H1298" i="16"/>
  <c r="H1300" i="16"/>
  <c r="H1301" i="16"/>
  <c r="H1303" i="16"/>
  <c r="H1302" i="16"/>
  <c r="H1305" i="16"/>
  <c r="H1304" i="16"/>
  <c r="H1306" i="16"/>
  <c r="H1308" i="16"/>
  <c r="H1310" i="16"/>
  <c r="H1309" i="16"/>
  <c r="H1311" i="16"/>
  <c r="H1313" i="16"/>
  <c r="H1312" i="16"/>
  <c r="H1314" i="16"/>
  <c r="H1317" i="16"/>
  <c r="H1316" i="16"/>
  <c r="H1318" i="16"/>
  <c r="H1319" i="16"/>
  <c r="H1321" i="16"/>
  <c r="H1320" i="16"/>
  <c r="H1322" i="16"/>
  <c r="H1324" i="16"/>
  <c r="H1325" i="16"/>
  <c r="H1326" i="16"/>
  <c r="H1327" i="16"/>
  <c r="H1328" i="16"/>
  <c r="H1329" i="16"/>
  <c r="H1330" i="16"/>
  <c r="H1332" i="16"/>
  <c r="H1333" i="16"/>
  <c r="H1334" i="16"/>
  <c r="H1335" i="16"/>
  <c r="H1336" i="16"/>
  <c r="H1337" i="16"/>
  <c r="H1338" i="16"/>
  <c r="H1340" i="16"/>
  <c r="H1342" i="16"/>
  <c r="H1341" i="16"/>
  <c r="H1344" i="16"/>
  <c r="H1345" i="16"/>
  <c r="H1346" i="16"/>
  <c r="H1348" i="16"/>
  <c r="H1349" i="16"/>
  <c r="H1350" i="16"/>
  <c r="H1351" i="16"/>
  <c r="H1352" i="16"/>
  <c r="H1353" i="16"/>
  <c r="H1354" i="16"/>
  <c r="H1356" i="16"/>
  <c r="H1358" i="16"/>
  <c r="H1357" i="16"/>
  <c r="H1359" i="16"/>
  <c r="H1360" i="16"/>
  <c r="H1361" i="16"/>
  <c r="H1362" i="16"/>
  <c r="H1364" i="16"/>
  <c r="H1365" i="16"/>
  <c r="H1366" i="16"/>
  <c r="H1368" i="16"/>
  <c r="H1369" i="16"/>
  <c r="H1370" i="16"/>
  <c r="H1372" i="16"/>
  <c r="H1374" i="16"/>
  <c r="H1373" i="16"/>
  <c r="H1375" i="16"/>
  <c r="H1376" i="16"/>
  <c r="H1377" i="16"/>
  <c r="H1378" i="16"/>
  <c r="H1381" i="16"/>
  <c r="H1380" i="16"/>
  <c r="H1383" i="16"/>
  <c r="H1382" i="16"/>
  <c r="H1384" i="16"/>
  <c r="H1385" i="16"/>
  <c r="H1386" i="16"/>
  <c r="H1388" i="16"/>
  <c r="H1389" i="16"/>
  <c r="H1390" i="16"/>
  <c r="H1392" i="16"/>
  <c r="H1394" i="16"/>
  <c r="H1393" i="16"/>
  <c r="H1396" i="16"/>
  <c r="H1397" i="16"/>
  <c r="H1398" i="16"/>
  <c r="H1399" i="16"/>
  <c r="H1400" i="16"/>
  <c r="H1401" i="16"/>
  <c r="H1402" i="16"/>
  <c r="H1404" i="16"/>
  <c r="H1405" i="16"/>
  <c r="H1406" i="16"/>
  <c r="H1407" i="16"/>
  <c r="H1408" i="16"/>
  <c r="H1410" i="16"/>
  <c r="H1409" i="16"/>
  <c r="H1412" i="16"/>
  <c r="H1413" i="16"/>
  <c r="H1414" i="16"/>
  <c r="H1415" i="16"/>
  <c r="H1416" i="16"/>
  <c r="H1417" i="16"/>
  <c r="H1418" i="16"/>
  <c r="H1420" i="16"/>
  <c r="H1422" i="16"/>
  <c r="H1421" i="16"/>
  <c r="H1423" i="16"/>
  <c r="H1424" i="16"/>
  <c r="H1425" i="16"/>
  <c r="H1426" i="16"/>
  <c r="H1428" i="16"/>
  <c r="H1429" i="16"/>
  <c r="H1430" i="16"/>
  <c r="H1431" i="16"/>
  <c r="H1432" i="16"/>
  <c r="H1433" i="16"/>
  <c r="H1434" i="16"/>
  <c r="H1436" i="16"/>
  <c r="H1438" i="16"/>
  <c r="H1437" i="16"/>
  <c r="H1440" i="16"/>
  <c r="H1442" i="16"/>
  <c r="H1441" i="16"/>
  <c r="H1445" i="16"/>
  <c r="H1444" i="16"/>
  <c r="H1447" i="16"/>
  <c r="H1446" i="16"/>
  <c r="H1449" i="16"/>
  <c r="H1448" i="16"/>
  <c r="H1450" i="16"/>
  <c r="H1452" i="16"/>
  <c r="H1453" i="16"/>
  <c r="H1454" i="16"/>
  <c r="H1455" i="16"/>
  <c r="H1456" i="16"/>
  <c r="H1458" i="16"/>
  <c r="H1457" i="16"/>
  <c r="H1460" i="16"/>
  <c r="H1461" i="16"/>
  <c r="H1462" i="16"/>
  <c r="H1465" i="16"/>
  <c r="H1464" i="16"/>
  <c r="H1466" i="16"/>
  <c r="H1468" i="16"/>
  <c r="H1470" i="16"/>
  <c r="H1469" i="16"/>
  <c r="H1471" i="16"/>
  <c r="H1472" i="16"/>
  <c r="H1474" i="16"/>
  <c r="H1473" i="16"/>
  <c r="H1477" i="16"/>
  <c r="H1476" i="16"/>
  <c r="H1479" i="16"/>
  <c r="H1478" i="16"/>
  <c r="H1480" i="16"/>
  <c r="H1481" i="16"/>
  <c r="H1482" i="16"/>
  <c r="H1484" i="16"/>
  <c r="H1486" i="16"/>
  <c r="H1485" i="16"/>
  <c r="H1488" i="16"/>
  <c r="H1489" i="16"/>
  <c r="H1490" i="16"/>
  <c r="H1492" i="16"/>
  <c r="H1493" i="16"/>
  <c r="H1495" i="16"/>
  <c r="H1494" i="16"/>
  <c r="H1496" i="16"/>
  <c r="H1497" i="16"/>
  <c r="H1498" i="16"/>
  <c r="H1500" i="16"/>
  <c r="H1501" i="16"/>
  <c r="H1503" i="16"/>
  <c r="H1502" i="16"/>
  <c r="H1504" i="16"/>
  <c r="H1505" i="16"/>
  <c r="H1506" i="16"/>
  <c r="H1508" i="16"/>
  <c r="H1509" i="16"/>
  <c r="H1510" i="16"/>
  <c r="H1511" i="16"/>
  <c r="H1512" i="16"/>
  <c r="H1513" i="16"/>
  <c r="H1514" i="16"/>
  <c r="H1516" i="16"/>
  <c r="H1518" i="16"/>
  <c r="H1517" i="16"/>
  <c r="H1519" i="16"/>
  <c r="H1520" i="16"/>
  <c r="H1521" i="16"/>
  <c r="H1522" i="16"/>
  <c r="H1524" i="16"/>
  <c r="H1525" i="16"/>
  <c r="H1527" i="16"/>
  <c r="H1526" i="16"/>
  <c r="H1528" i="16"/>
  <c r="H1529" i="16"/>
  <c r="H1530" i="16"/>
  <c r="H1532" i="16"/>
  <c r="H1534" i="16"/>
  <c r="H1533" i="16"/>
  <c r="H1536" i="16"/>
  <c r="H1537" i="16"/>
  <c r="H1538" i="16"/>
  <c r="H1540" i="16"/>
  <c r="H1541" i="16"/>
  <c r="H1542" i="16"/>
  <c r="H1543" i="16"/>
  <c r="H1544" i="16"/>
  <c r="H1545" i="16"/>
  <c r="H1546" i="16"/>
  <c r="H1548" i="16"/>
  <c r="H1550" i="16"/>
  <c r="H1549" i="16"/>
  <c r="H1552" i="16"/>
  <c r="H1551" i="16"/>
  <c r="H1553" i="16"/>
  <c r="H1554" i="16"/>
  <c r="H1556" i="16"/>
  <c r="H1557" i="16"/>
  <c r="H1558" i="16"/>
  <c r="H1561" i="16"/>
  <c r="H1560" i="16"/>
  <c r="H1562" i="16"/>
  <c r="H1564" i="16"/>
  <c r="H1566" i="16"/>
  <c r="H1565" i="16"/>
  <c r="H1567" i="16"/>
  <c r="H1568" i="16"/>
  <c r="H1569" i="16"/>
  <c r="H1570" i="16"/>
  <c r="H1573" i="16"/>
  <c r="H1572" i="16"/>
  <c r="H1575" i="16"/>
  <c r="H1574" i="16"/>
  <c r="H1576" i="16"/>
  <c r="H1578" i="16"/>
  <c r="H1577" i="16"/>
  <c r="H1581" i="16"/>
  <c r="H1580" i="16"/>
  <c r="H1582" i="16"/>
  <c r="H1584" i="16"/>
  <c r="H1583" i="16"/>
  <c r="H1585" i="16"/>
  <c r="H1586" i="16"/>
  <c r="H1588" i="16"/>
  <c r="H1589" i="16"/>
  <c r="H1590" i="16"/>
  <c r="H1591" i="16"/>
  <c r="H1592" i="16"/>
  <c r="H1594" i="16"/>
  <c r="H1593" i="16"/>
  <c r="H1596" i="16"/>
  <c r="H1598" i="16"/>
  <c r="H1597" i="16"/>
  <c r="H1599" i="16"/>
  <c r="H1601" i="16"/>
  <c r="H1600" i="16"/>
  <c r="H1602" i="16"/>
  <c r="H1604" i="16"/>
  <c r="H1605" i="16"/>
  <c r="H1606" i="16"/>
  <c r="H1607" i="16"/>
  <c r="H1608" i="16"/>
  <c r="H1609" i="16"/>
  <c r="H1610" i="16"/>
  <c r="H1613" i="16"/>
  <c r="H1612" i="16"/>
  <c r="H1614" i="16"/>
  <c r="H1616" i="16"/>
  <c r="H1615" i="16"/>
  <c r="H1617" i="16"/>
  <c r="H1618" i="16"/>
  <c r="H1620" i="16"/>
  <c r="H1621" i="16"/>
  <c r="H1622" i="16"/>
  <c r="H1623" i="16"/>
  <c r="H1624" i="16"/>
  <c r="H1626" i="16"/>
  <c r="H1625" i="16"/>
  <c r="H1629" i="16"/>
  <c r="H1628" i="16"/>
  <c r="H1630" i="16"/>
  <c r="H1632" i="16"/>
  <c r="H1633" i="16"/>
  <c r="H1634" i="16"/>
  <c r="H1636" i="16"/>
  <c r="H1637" i="16"/>
  <c r="H1639" i="16"/>
  <c r="H1638" i="16"/>
  <c r="H1641" i="16"/>
  <c r="H1640" i="16"/>
  <c r="H1642" i="16"/>
  <c r="H1644" i="16"/>
  <c r="H1646" i="16"/>
  <c r="H1645" i="16"/>
  <c r="H1647" i="16"/>
  <c r="H1649" i="16"/>
  <c r="H1648" i="16"/>
  <c r="H1650" i="16"/>
  <c r="H1652" i="16"/>
  <c r="H1653" i="16"/>
  <c r="H1654" i="16"/>
  <c r="H1656" i="16"/>
  <c r="H1657" i="16"/>
  <c r="H1658" i="16"/>
  <c r="H1661" i="16"/>
  <c r="H1660" i="16"/>
  <c r="H1662" i="16"/>
  <c r="H1663" i="16"/>
  <c r="H1664" i="16"/>
  <c r="H1665" i="16"/>
  <c r="H1666" i="16"/>
  <c r="H1668" i="16"/>
  <c r="H1669" i="16"/>
  <c r="H1670" i="16"/>
  <c r="H1671" i="16"/>
  <c r="H1672" i="16"/>
  <c r="H1673" i="16"/>
  <c r="H1674" i="16"/>
  <c r="H1676" i="16"/>
  <c r="H1678" i="16"/>
  <c r="H1677" i="16"/>
  <c r="H1680" i="16"/>
  <c r="H1679" i="16"/>
  <c r="H1681" i="16"/>
  <c r="H1682" i="16"/>
  <c r="H1684" i="16"/>
  <c r="H1685" i="16"/>
  <c r="H1686" i="16"/>
  <c r="H1687" i="16"/>
  <c r="H1688" i="16"/>
  <c r="H1689" i="16"/>
  <c r="H1690" i="16"/>
  <c r="H1693" i="16"/>
  <c r="H1692" i="16"/>
  <c r="H1694" i="16"/>
  <c r="H1695" i="16"/>
  <c r="H1697" i="16"/>
  <c r="H1696" i="16"/>
  <c r="H1698" i="16"/>
  <c r="H1700" i="16"/>
  <c r="H1702" i="16"/>
  <c r="H1701" i="16"/>
  <c r="H1703" i="16"/>
  <c r="H1704" i="16"/>
  <c r="H1706" i="16"/>
  <c r="H1705" i="16"/>
  <c r="H1708" i="16"/>
  <c r="H1710" i="16"/>
  <c r="H1709" i="16"/>
  <c r="H1711" i="16"/>
  <c r="H1712" i="16"/>
  <c r="H1713" i="16"/>
  <c r="H1714" i="16"/>
  <c r="H1716" i="16"/>
  <c r="H1717" i="16"/>
  <c r="H1718" i="16"/>
  <c r="H1719" i="16"/>
  <c r="H1720" i="16"/>
  <c r="H1722" i="16"/>
  <c r="H1721" i="16"/>
  <c r="H1724" i="16"/>
  <c r="H1726" i="16"/>
  <c r="H1725" i="16"/>
  <c r="H1728" i="16"/>
  <c r="H1729" i="16"/>
  <c r="H1730" i="16"/>
  <c r="H1733" i="16"/>
  <c r="H1732" i="16"/>
  <c r="H1734" i="16"/>
  <c r="H1735" i="16"/>
  <c r="H1736" i="16"/>
  <c r="H1738" i="16"/>
  <c r="H1737" i="16"/>
  <c r="H1740" i="16"/>
  <c r="H1742" i="16"/>
  <c r="H1741" i="16"/>
  <c r="H1744" i="16"/>
  <c r="H1743" i="16"/>
  <c r="H1745" i="16"/>
  <c r="H1746" i="16"/>
  <c r="H1748" i="16"/>
  <c r="H1749" i="16"/>
  <c r="H1750" i="16"/>
  <c r="H1752" i="16"/>
  <c r="H1754" i="16"/>
  <c r="H1753" i="16"/>
  <c r="H1757" i="16"/>
  <c r="H1756" i="16"/>
  <c r="H1758" i="16"/>
  <c r="H1759" i="16"/>
  <c r="H1761" i="16"/>
  <c r="H1760" i="16"/>
  <c r="H1762" i="16"/>
  <c r="H1764" i="16"/>
  <c r="H1766" i="16"/>
  <c r="H1765" i="16"/>
  <c r="H1767" i="16"/>
  <c r="H1768" i="16"/>
  <c r="H1770" i="16"/>
  <c r="H1769" i="16"/>
  <c r="H1772" i="16"/>
  <c r="H1774" i="16"/>
  <c r="H1773" i="16"/>
  <c r="H1776" i="16"/>
  <c r="H1777" i="16"/>
  <c r="H1778" i="16"/>
  <c r="H1780" i="16"/>
  <c r="H1781" i="16"/>
  <c r="H1782" i="16"/>
  <c r="H1784" i="16"/>
  <c r="H1783" i="16"/>
  <c r="H1785" i="16"/>
  <c r="H1786" i="16"/>
  <c r="H1788" i="16"/>
  <c r="H1789" i="16"/>
  <c r="H1790" i="16"/>
  <c r="H1792" i="16"/>
  <c r="H1791" i="16"/>
  <c r="H1793" i="16"/>
  <c r="H1794" i="16"/>
  <c r="H1796" i="16"/>
  <c r="H1797" i="16"/>
  <c r="H1798" i="16"/>
  <c r="H1800" i="16"/>
  <c r="H1802" i="16"/>
  <c r="H1801" i="16"/>
  <c r="H1805" i="16"/>
  <c r="H1804" i="16"/>
  <c r="H1806" i="16"/>
  <c r="H1808" i="16"/>
  <c r="H1807" i="16"/>
  <c r="H1809" i="16"/>
  <c r="H1810" i="16"/>
  <c r="H1812" i="16"/>
  <c r="H1813" i="16"/>
  <c r="H1814" i="16"/>
  <c r="H1815" i="16"/>
  <c r="H1816" i="16"/>
  <c r="H1817" i="16"/>
  <c r="H1818" i="16"/>
  <c r="H1820" i="16"/>
  <c r="H1821" i="16"/>
  <c r="H1822" i="16"/>
  <c r="H1824" i="16"/>
  <c r="H1825" i="16"/>
  <c r="H1826" i="16"/>
  <c r="H1828" i="16"/>
  <c r="H1829" i="16"/>
  <c r="H1830" i="16"/>
  <c r="H1831" i="16"/>
  <c r="H1832" i="16"/>
  <c r="H1834" i="16"/>
  <c r="H1833" i="16"/>
  <c r="H1836" i="16"/>
  <c r="H1838" i="16"/>
  <c r="H1837" i="16"/>
  <c r="H1840" i="16"/>
  <c r="H1839" i="16"/>
  <c r="H1841" i="16"/>
  <c r="H1842" i="16"/>
  <c r="H1844" i="16"/>
  <c r="H1845" i="16"/>
  <c r="H1846" i="16"/>
  <c r="H1848" i="16"/>
  <c r="H1849" i="16"/>
  <c r="H1850" i="16"/>
  <c r="H1853" i="16"/>
  <c r="H1852" i="16"/>
  <c r="H1854" i="16"/>
  <c r="H1856" i="16"/>
  <c r="H1855" i="16"/>
  <c r="H1857" i="16"/>
  <c r="H1858" i="16"/>
  <c r="H1860" i="16"/>
  <c r="H1861" i="16"/>
  <c r="H1862" i="16"/>
  <c r="H1863" i="16"/>
  <c r="H1864" i="16"/>
  <c r="H1866" i="16"/>
  <c r="H1865" i="16"/>
  <c r="H1869" i="16"/>
  <c r="H1868" i="16"/>
  <c r="H1870" i="16"/>
  <c r="H1873" i="16"/>
  <c r="H1872" i="16"/>
  <c r="H1874" i="16"/>
  <c r="H1876" i="16"/>
  <c r="H1878" i="16"/>
  <c r="H1877" i="16"/>
  <c r="H1879" i="16"/>
  <c r="H1881" i="16"/>
  <c r="H1880" i="16"/>
  <c r="H1882" i="16"/>
  <c r="H1884" i="16"/>
  <c r="H1886" i="16"/>
  <c r="H1885" i="16"/>
  <c r="H1887" i="16"/>
  <c r="H1888" i="16"/>
  <c r="H1889" i="16"/>
  <c r="H1890" i="16"/>
  <c r="H1892" i="16"/>
  <c r="H1894" i="16"/>
  <c r="H1893" i="16"/>
  <c r="H1895" i="16"/>
  <c r="H1897" i="16"/>
  <c r="H1896" i="16"/>
  <c r="H1898" i="16"/>
  <c r="H1901" i="16"/>
  <c r="H1900" i="16"/>
  <c r="H1902" i="16"/>
  <c r="H1903" i="16"/>
  <c r="H1905" i="16"/>
  <c r="H1904" i="16"/>
  <c r="H1906" i="16"/>
  <c r="H1908" i="16"/>
  <c r="H1909" i="16"/>
  <c r="H1910" i="16"/>
  <c r="H1911" i="16"/>
  <c r="H1912" i="16"/>
  <c r="H1913" i="16"/>
  <c r="H1914" i="16"/>
  <c r="H1917" i="16"/>
  <c r="H1916" i="16"/>
  <c r="H1918" i="16"/>
  <c r="H1920" i="16"/>
  <c r="H1922" i="16"/>
  <c r="H1921" i="16"/>
  <c r="H1924" i="16"/>
  <c r="H1925" i="16"/>
  <c r="H1926" i="16"/>
  <c r="H1927" i="16"/>
  <c r="H1928" i="16"/>
  <c r="H1929" i="16"/>
  <c r="H1930" i="16"/>
  <c r="H1933" i="16"/>
  <c r="H1932" i="16"/>
  <c r="H1934" i="16"/>
  <c r="H1936" i="16"/>
  <c r="H1935" i="16"/>
  <c r="H1937" i="16"/>
  <c r="H1938" i="16"/>
  <c r="H1940" i="16"/>
  <c r="H1941" i="16"/>
  <c r="H1942" i="16"/>
  <c r="H1944" i="16"/>
  <c r="H1945" i="16"/>
  <c r="H1946" i="16"/>
  <c r="H1948" i="16"/>
  <c r="H1949" i="16"/>
  <c r="H1950" i="16"/>
  <c r="H1952" i="16"/>
  <c r="H1951" i="16"/>
  <c r="H1953" i="16"/>
  <c r="H1954" i="16"/>
  <c r="H1957" i="16"/>
  <c r="H1956" i="16"/>
  <c r="H1958" i="16"/>
  <c r="H1960" i="16"/>
  <c r="H1959" i="16"/>
  <c r="H1961" i="16"/>
  <c r="H1962" i="16"/>
  <c r="H1964" i="16"/>
  <c r="H1963" i="16"/>
  <c r="H1965" i="16"/>
  <c r="H1966" i="16"/>
  <c r="H1967" i="16"/>
  <c r="H1968" i="16"/>
  <c r="H1970" i="16"/>
  <c r="H1969" i="16"/>
  <c r="H1972" i="16"/>
  <c r="H1974" i="16"/>
  <c r="H1973" i="16"/>
  <c r="H1975" i="16"/>
  <c r="H1976" i="16"/>
  <c r="H1977" i="16"/>
  <c r="H1978" i="16"/>
  <c r="H1980" i="16"/>
  <c r="H1982" i="16"/>
  <c r="H1981" i="16"/>
  <c r="H1984" i="16"/>
  <c r="H1983" i="16"/>
  <c r="H1985" i="16"/>
  <c r="H1986" i="16"/>
  <c r="H1988" i="16"/>
  <c r="H1990" i="16"/>
  <c r="H1989" i="16"/>
  <c r="H1993" i="16"/>
  <c r="H1992" i="16"/>
  <c r="H1994" i="16"/>
  <c r="H1996" i="16"/>
  <c r="H1997" i="16"/>
  <c r="H1999" i="16"/>
  <c r="H1998" i="16"/>
  <c r="H2000" i="16"/>
  <c r="H2001" i="16"/>
  <c r="H2002" i="16"/>
  <c r="H2004" i="16"/>
  <c r="H2006" i="16"/>
  <c r="H2005" i="16"/>
  <c r="H2008" i="16"/>
  <c r="H2007" i="16"/>
  <c r="H2009" i="16"/>
  <c r="H2010" i="16"/>
  <c r="H2012" i="16"/>
  <c r="H2013" i="16"/>
  <c r="H2014" i="16"/>
  <c r="H2016" i="16"/>
  <c r="H2017" i="16"/>
  <c r="H2018" i="16"/>
  <c r="H2021" i="16"/>
  <c r="H2020" i="16"/>
  <c r="H2022" i="16"/>
  <c r="H2024" i="16"/>
  <c r="H2023" i="16"/>
  <c r="H2025" i="16"/>
  <c r="H2026" i="16"/>
  <c r="H2028" i="16"/>
  <c r="H2029" i="16"/>
  <c r="H2030" i="16"/>
  <c r="H2032" i="16"/>
  <c r="H2031" i="16"/>
  <c r="H2033" i="16"/>
  <c r="H2034" i="16"/>
  <c r="H2036" i="16"/>
  <c r="H2038" i="16"/>
  <c r="H2037" i="16"/>
  <c r="H2040" i="16"/>
  <c r="H2039" i="16"/>
  <c r="H2041" i="16"/>
  <c r="H2042" i="16"/>
  <c r="H2044" i="16"/>
  <c r="H2046" i="16"/>
  <c r="H2045" i="16"/>
  <c r="H2048" i="16"/>
  <c r="H2047" i="16"/>
  <c r="H2049" i="16"/>
  <c r="H2050" i="16"/>
  <c r="H2052" i="16"/>
  <c r="H2054" i="16"/>
  <c r="H2053" i="16"/>
  <c r="H2055" i="16"/>
  <c r="H2056" i="16"/>
  <c r="H2057" i="16"/>
  <c r="H2058" i="16"/>
  <c r="H2060" i="16"/>
  <c r="H2061" i="16"/>
  <c r="H2062" i="16"/>
  <c r="H2064" i="16"/>
  <c r="H2065" i="16"/>
  <c r="H2066" i="16"/>
  <c r="H2069" i="16"/>
  <c r="H2068" i="16"/>
  <c r="H2070" i="16"/>
  <c r="H2072" i="16"/>
  <c r="H2071" i="16"/>
  <c r="H2073" i="16"/>
  <c r="H2074" i="16"/>
  <c r="H2076" i="16"/>
  <c r="H2077" i="16"/>
  <c r="H2078" i="16"/>
  <c r="H2080" i="16"/>
  <c r="H2079" i="16"/>
  <c r="H2082" i="16"/>
  <c r="H2081" i="16"/>
  <c r="H2084" i="16"/>
  <c r="H2085" i="16"/>
  <c r="H2086" i="16"/>
  <c r="H2088" i="16"/>
  <c r="H2089" i="16"/>
  <c r="H2090" i="16"/>
  <c r="H2092" i="16"/>
  <c r="H2093" i="16"/>
  <c r="H2094" i="16"/>
  <c r="H2096" i="16"/>
  <c r="H2095" i="16"/>
  <c r="H2098" i="16"/>
  <c r="H2097" i="16"/>
  <c r="H2100" i="16"/>
  <c r="H2101" i="16"/>
  <c r="H2102" i="16"/>
  <c r="H2103" i="16"/>
  <c r="H2104" i="16"/>
  <c r="H2105" i="16"/>
  <c r="H2106" i="16"/>
  <c r="H2108" i="16"/>
  <c r="H2109" i="16"/>
  <c r="H2110" i="16"/>
  <c r="H2113" i="16"/>
  <c r="H2112" i="16"/>
  <c r="H2114" i="16"/>
  <c r="H2116" i="16"/>
  <c r="H2117" i="16"/>
  <c r="H2118" i="16"/>
  <c r="H2120" i="16"/>
  <c r="H2119" i="16"/>
  <c r="H2121" i="16"/>
  <c r="H2122" i="16"/>
  <c r="H2124" i="16"/>
  <c r="H2126" i="16"/>
  <c r="H2125" i="16"/>
  <c r="H2128" i="16"/>
  <c r="H2127" i="16"/>
  <c r="H2129" i="16"/>
  <c r="H2130" i="16"/>
  <c r="H2132" i="16"/>
  <c r="H2134" i="16"/>
  <c r="H2133" i="16"/>
  <c r="H2136" i="16"/>
  <c r="H2135" i="16"/>
  <c r="H2137" i="16"/>
  <c r="H2138" i="16"/>
  <c r="H2140" i="16"/>
  <c r="H2141" i="16"/>
  <c r="H2142" i="16"/>
  <c r="H2143" i="16"/>
  <c r="H2145" i="16"/>
  <c r="H2144" i="16"/>
  <c r="H2146" i="16"/>
  <c r="H2149" i="16"/>
  <c r="H2148" i="16"/>
  <c r="H2150" i="16"/>
  <c r="H2152" i="16"/>
  <c r="H2151" i="16"/>
  <c r="H2153" i="16"/>
  <c r="H2154" i="16"/>
  <c r="H2156" i="16"/>
  <c r="H2157" i="16"/>
  <c r="H2158" i="16"/>
  <c r="H2159" i="16"/>
  <c r="H2161" i="16"/>
  <c r="H2160" i="16"/>
  <c r="H2162" i="16"/>
  <c r="H2165" i="16"/>
  <c r="H2164" i="16"/>
  <c r="H2166" i="16"/>
  <c r="H2167" i="16"/>
  <c r="H2169" i="16"/>
  <c r="H2168" i="16"/>
  <c r="H2170" i="16"/>
  <c r="H2172" i="16"/>
  <c r="H2174" i="16"/>
  <c r="H2173" i="16"/>
  <c r="H2176" i="16"/>
  <c r="H2175" i="16"/>
  <c r="H2177" i="16"/>
  <c r="H2178" i="16"/>
  <c r="H2180" i="16"/>
  <c r="H2182" i="16"/>
  <c r="H2181" i="16"/>
  <c r="H2184" i="16"/>
  <c r="H2185" i="16"/>
  <c r="H2186" i="16"/>
  <c r="H2188" i="16"/>
  <c r="H2190" i="16"/>
  <c r="H2189" i="16"/>
  <c r="H2192" i="16"/>
  <c r="H2191" i="16"/>
  <c r="H2193" i="16"/>
  <c r="H2194" i="16"/>
  <c r="H2196" i="16"/>
  <c r="H2197" i="16"/>
  <c r="H2198" i="16"/>
  <c r="H2200" i="16"/>
  <c r="H2199" i="16"/>
  <c r="H2201" i="16"/>
  <c r="H2202" i="16"/>
  <c r="H2204" i="16"/>
  <c r="H2205" i="16"/>
  <c r="H2206" i="16"/>
  <c r="H2208" i="16"/>
  <c r="H2209" i="16"/>
  <c r="H2210" i="16"/>
  <c r="H2213" i="16"/>
  <c r="H2212" i="16"/>
  <c r="H2214" i="16"/>
  <c r="H2216" i="16"/>
  <c r="H2215" i="16"/>
  <c r="H2217" i="16"/>
  <c r="H2218" i="16"/>
  <c r="H2220" i="16"/>
  <c r="H2222" i="16"/>
  <c r="H2221" i="16"/>
  <c r="H2223" i="16"/>
  <c r="H2224" i="16"/>
  <c r="H2226" i="16"/>
  <c r="H2225" i="16"/>
  <c r="H2228" i="16"/>
  <c r="H2229" i="16"/>
  <c r="H2230" i="16"/>
  <c r="H2233" i="16"/>
  <c r="H2232" i="16"/>
  <c r="H2234" i="16"/>
  <c r="H2236" i="16"/>
  <c r="H2238" i="16"/>
  <c r="H2237" i="16"/>
  <c r="H2240" i="16"/>
  <c r="H2239" i="16"/>
  <c r="H2241" i="16"/>
  <c r="H2242" i="16"/>
  <c r="H2244" i="16"/>
  <c r="H2246" i="16"/>
  <c r="H2245" i="16"/>
  <c r="H2247" i="16"/>
  <c r="H2248" i="16"/>
  <c r="H2249" i="16"/>
  <c r="H2250" i="16"/>
  <c r="H2252" i="16"/>
  <c r="H2253" i="16"/>
  <c r="H2254" i="16"/>
  <c r="H2256" i="16"/>
  <c r="H2257" i="16"/>
  <c r="H2258" i="16"/>
  <c r="H2261" i="16"/>
  <c r="H2260" i="16"/>
  <c r="H2262" i="16"/>
  <c r="H2264" i="16"/>
  <c r="H2263" i="16"/>
  <c r="H2265" i="16"/>
  <c r="H2266" i="16"/>
  <c r="H2268" i="16"/>
  <c r="H2269" i="16"/>
  <c r="H2270" i="16"/>
  <c r="H2271" i="16"/>
  <c r="H2272" i="16"/>
  <c r="H2273" i="16"/>
  <c r="H2274" i="16"/>
  <c r="H2276" i="16"/>
  <c r="H2278" i="16"/>
  <c r="H2277" i="16"/>
  <c r="H2280" i="16"/>
  <c r="H2281" i="16"/>
  <c r="H2282" i="16"/>
  <c r="H2285" i="16"/>
  <c r="H2284" i="16"/>
  <c r="H2286" i="16"/>
  <c r="H2287" i="16"/>
  <c r="H2289" i="16"/>
  <c r="H2288" i="16"/>
  <c r="H2290" i="16"/>
  <c r="H2292" i="16"/>
  <c r="H2293" i="16"/>
  <c r="H2295" i="16"/>
  <c r="H2294" i="16"/>
  <c r="H2296" i="16"/>
  <c r="H2297" i="16"/>
  <c r="H2298" i="16"/>
  <c r="H2300" i="16"/>
  <c r="H2302" i="16"/>
  <c r="H2301" i="16"/>
  <c r="H2304" i="16"/>
  <c r="H2305" i="16"/>
  <c r="H2306" i="16"/>
  <c r="H2308" i="16"/>
  <c r="H2309" i="16"/>
  <c r="H2310" i="16"/>
  <c r="H2311" i="16"/>
  <c r="H2312" i="16"/>
  <c r="H2313" i="16"/>
  <c r="H2314" i="16"/>
  <c r="H2316" i="16"/>
  <c r="H2318" i="16"/>
  <c r="H2317" i="16"/>
  <c r="H2319" i="16"/>
  <c r="H2320" i="16"/>
  <c r="H2321" i="16"/>
  <c r="H2322" i="16"/>
  <c r="H2324" i="16"/>
  <c r="H2325" i="16"/>
  <c r="H2326" i="16"/>
  <c r="H2328" i="16"/>
  <c r="H2329" i="16"/>
  <c r="H2330" i="16"/>
  <c r="H2332" i="16"/>
  <c r="H2333" i="16"/>
  <c r="H2334" i="16"/>
  <c r="H2335" i="16"/>
  <c r="H2336" i="16"/>
  <c r="H2337" i="16"/>
  <c r="H2338" i="16"/>
  <c r="H2340" i="16"/>
  <c r="H2341" i="16"/>
  <c r="H2342" i="16"/>
  <c r="H2343" i="16"/>
  <c r="H2344" i="16"/>
  <c r="H2345" i="16"/>
  <c r="H2346" i="16"/>
  <c r="H2348" i="16"/>
  <c r="H2350" i="16"/>
  <c r="H2349" i="16"/>
  <c r="H2351" i="16"/>
  <c r="H2352" i="16"/>
  <c r="H2353" i="16"/>
  <c r="H2354" i="16"/>
  <c r="H2356" i="16"/>
  <c r="H2357" i="16"/>
  <c r="H2359" i="16"/>
  <c r="H2358" i="16"/>
  <c r="H2360" i="16"/>
  <c r="H2361" i="16"/>
  <c r="H2362" i="16"/>
  <c r="H2365" i="16"/>
  <c r="H2364" i="16"/>
  <c r="H2367" i="16"/>
  <c r="H2366" i="16"/>
  <c r="H2368" i="16"/>
  <c r="H2369" i="16"/>
  <c r="H2370" i="16"/>
  <c r="H2373" i="16"/>
  <c r="H2372" i="16"/>
  <c r="H2374" i="16"/>
  <c r="H2376" i="16"/>
  <c r="H2377" i="16"/>
  <c r="H2378" i="16"/>
  <c r="H2380" i="16"/>
  <c r="H2382" i="16"/>
  <c r="H2381" i="16"/>
  <c r="H2383" i="16"/>
  <c r="H2384" i="16"/>
  <c r="H2386" i="16"/>
  <c r="H2385" i="16"/>
  <c r="H2388" i="16"/>
  <c r="H2389" i="16"/>
  <c r="H2391" i="16"/>
  <c r="H2390" i="16"/>
  <c r="H2392" i="16"/>
  <c r="H2393" i="16"/>
  <c r="H2394" i="16"/>
  <c r="H2396" i="16"/>
  <c r="H2397" i="16"/>
  <c r="H2398" i="16"/>
  <c r="H2401" i="16"/>
  <c r="H2400" i="16"/>
  <c r="H2402" i="16"/>
  <c r="H2405" i="16"/>
  <c r="H2404" i="16"/>
  <c r="H2406" i="16"/>
  <c r="H2407" i="16"/>
  <c r="H2408" i="16"/>
  <c r="H2409" i="16"/>
  <c r="H2410" i="16"/>
  <c r="H2412" i="16"/>
  <c r="H2413" i="16"/>
  <c r="H2414" i="16"/>
  <c r="H2415" i="16"/>
  <c r="H2416" i="16"/>
  <c r="H2417" i="16"/>
  <c r="H2418" i="16"/>
  <c r="H2420" i="16"/>
  <c r="H2421" i="16"/>
  <c r="H2422" i="16"/>
  <c r="H2424" i="16"/>
  <c r="H2425" i="16"/>
  <c r="H2426" i="16"/>
  <c r="H2428" i="16"/>
  <c r="H2429" i="16"/>
  <c r="H2430" i="16"/>
  <c r="H2431" i="16"/>
  <c r="H2432" i="16"/>
  <c r="H2433" i="16"/>
  <c r="H2434" i="16"/>
  <c r="H2436" i="16"/>
  <c r="H2437" i="16"/>
  <c r="H2438" i="16"/>
  <c r="H2439" i="16"/>
  <c r="H2440" i="16"/>
  <c r="H2441" i="16"/>
  <c r="H2442" i="16"/>
  <c r="H2444" i="16"/>
  <c r="H2445" i="16"/>
  <c r="H2446" i="16"/>
  <c r="H2448" i="16"/>
  <c r="H2449" i="16"/>
  <c r="H2450" i="16"/>
  <c r="H2452" i="16"/>
  <c r="H2453" i="16"/>
  <c r="H2454" i="16"/>
  <c r="H2455" i="16"/>
  <c r="H2456" i="16"/>
  <c r="H2457" i="16"/>
  <c r="H2458" i="16"/>
  <c r="H2461" i="16"/>
  <c r="H2460" i="16"/>
  <c r="H2462" i="16"/>
  <c r="H2463" i="16"/>
  <c r="H2465" i="16"/>
  <c r="H2464" i="16"/>
  <c r="H2466" i="16"/>
  <c r="H2469" i="16"/>
  <c r="H2468" i="16"/>
  <c r="H2470" i="16"/>
  <c r="H2472" i="16"/>
  <c r="H2473" i="16"/>
  <c r="H2474" i="16"/>
  <c r="H2476" i="16"/>
  <c r="H2477" i="16"/>
  <c r="H2478" i="16"/>
  <c r="H2479" i="16"/>
  <c r="H2480" i="16"/>
  <c r="H2481" i="16"/>
  <c r="H2482" i="16"/>
  <c r="H2484" i="16"/>
  <c r="H2485" i="16"/>
  <c r="H2486" i="16"/>
  <c r="H2487" i="16"/>
  <c r="H2488" i="16"/>
  <c r="H2489" i="16"/>
  <c r="H2490" i="16"/>
  <c r="H2492" i="16"/>
  <c r="H2494" i="16"/>
  <c r="H2493" i="16"/>
  <c r="H2497" i="16"/>
  <c r="H2496" i="16"/>
  <c r="H2498" i="16"/>
  <c r="H2501" i="16"/>
  <c r="H2500" i="16"/>
  <c r="H2502" i="16"/>
  <c r="H2503" i="16"/>
  <c r="H2504" i="16"/>
  <c r="H2505" i="16"/>
  <c r="H2506" i="16"/>
  <c r="H2508" i="16"/>
  <c r="H2509" i="16"/>
  <c r="H2510" i="16"/>
  <c r="H2511" i="16"/>
  <c r="H2512" i="16"/>
  <c r="H2513" i="16"/>
  <c r="H2514" i="16"/>
  <c r="H2516" i="16"/>
  <c r="H2517" i="16"/>
  <c r="H2518" i="16"/>
  <c r="H2520" i="16"/>
  <c r="H2521" i="16"/>
  <c r="H2522" i="16"/>
  <c r="H2525" i="16"/>
  <c r="H2524" i="16"/>
  <c r="H2526" i="16"/>
  <c r="H2527" i="16"/>
  <c r="H2529" i="16"/>
  <c r="H2528" i="16"/>
  <c r="H2530" i="16"/>
  <c r="H2533" i="16"/>
  <c r="H2532" i="16"/>
  <c r="H2534" i="16"/>
  <c r="H2535" i="16"/>
  <c r="H2536" i="16"/>
  <c r="H2537" i="16"/>
  <c r="H2538" i="16"/>
  <c r="H2540" i="16"/>
  <c r="H2541" i="16"/>
  <c r="H2542" i="16"/>
  <c r="H2544" i="16"/>
  <c r="H2545" i="16"/>
  <c r="H2546" i="16"/>
  <c r="H2548" i="16"/>
  <c r="H2549" i="16"/>
  <c r="H2550" i="16"/>
  <c r="H2551" i="16"/>
  <c r="H2552" i="16"/>
  <c r="H2553" i="16"/>
  <c r="H2554" i="16"/>
  <c r="H2556" i="16"/>
  <c r="H2557" i="16"/>
  <c r="H2558" i="16"/>
  <c r="H2559" i="16"/>
  <c r="H2561" i="16"/>
  <c r="H2560" i="16"/>
  <c r="H2562" i="16"/>
  <c r="H2564" i="16"/>
  <c r="H2565" i="16"/>
  <c r="H2566" i="16"/>
  <c r="H2568" i="16"/>
  <c r="H2569" i="16"/>
  <c r="H2570" i="16"/>
  <c r="H2572" i="16"/>
  <c r="H2573" i="16"/>
  <c r="H2574" i="16"/>
  <c r="H2575" i="16"/>
  <c r="H2576" i="16"/>
  <c r="H2577" i="16"/>
  <c r="H2578" i="16"/>
  <c r="H2580" i="16"/>
  <c r="H2581" i="16"/>
  <c r="H2582" i="16"/>
  <c r="H2583" i="16"/>
  <c r="H2584" i="16"/>
  <c r="H2585" i="16"/>
  <c r="H2586" i="16"/>
  <c r="H2588" i="16"/>
  <c r="H2589" i="16"/>
  <c r="H2590" i="16"/>
  <c r="H2592" i="16"/>
  <c r="H2593" i="16"/>
  <c r="H2594" i="16"/>
  <c r="H2597" i="16"/>
  <c r="H2596" i="16"/>
  <c r="H2599" i="16"/>
  <c r="H2598" i="16"/>
  <c r="H2600" i="16"/>
  <c r="H2601" i="16"/>
  <c r="H2602" i="16"/>
  <c r="H2604" i="16"/>
  <c r="H2605" i="16"/>
  <c r="H2606" i="16"/>
  <c r="H2607" i="16"/>
  <c r="H2608" i="16"/>
  <c r="H2609" i="16"/>
  <c r="H2610" i="16"/>
  <c r="H2612" i="16"/>
  <c r="H2613" i="16"/>
  <c r="H2614" i="16"/>
  <c r="H2616" i="16"/>
  <c r="H2617" i="16"/>
  <c r="H2618" i="16"/>
  <c r="H2620" i="16"/>
  <c r="H2621" i="16"/>
  <c r="H2622" i="16"/>
  <c r="H2623" i="16"/>
  <c r="H2624" i="16"/>
  <c r="H2625" i="16"/>
  <c r="H2626" i="16"/>
  <c r="H2628" i="16"/>
  <c r="H2629" i="16"/>
  <c r="H2630" i="16"/>
  <c r="H2631" i="16"/>
  <c r="H2632" i="16"/>
  <c r="H2634" i="16"/>
  <c r="H2633" i="16"/>
  <c r="H2636" i="16"/>
  <c r="H2637" i="16"/>
  <c r="H2638" i="16"/>
  <c r="H2640" i="16"/>
  <c r="H2641" i="16"/>
  <c r="H2642" i="16"/>
  <c r="H2644" i="16"/>
  <c r="H2645" i="16"/>
  <c r="H2646" i="16"/>
  <c r="H2647" i="16"/>
  <c r="H2648" i="16"/>
  <c r="H2649" i="16"/>
  <c r="H2650" i="16"/>
  <c r="H2652" i="16"/>
  <c r="H2654" i="16"/>
  <c r="H2653" i="16"/>
  <c r="H2656" i="16"/>
  <c r="H2655" i="16"/>
  <c r="H2657" i="16"/>
  <c r="H2658" i="16"/>
  <c r="H2660" i="16"/>
  <c r="H2661" i="16"/>
  <c r="H2662" i="16"/>
  <c r="H2664" i="16"/>
  <c r="H2665" i="16"/>
  <c r="H2666" i="16"/>
  <c r="H2668" i="16"/>
  <c r="H2669" i="16"/>
  <c r="H2670" i="16"/>
  <c r="H2671" i="16"/>
  <c r="H2672" i="16"/>
  <c r="H2673" i="16"/>
  <c r="H2674" i="16"/>
  <c r="H2676" i="16"/>
  <c r="H2677" i="16"/>
  <c r="H2678" i="16"/>
  <c r="H2679" i="16"/>
  <c r="H2680" i="16"/>
  <c r="H2681" i="16"/>
  <c r="H2682" i="16"/>
  <c r="H2684" i="16"/>
  <c r="H2685" i="16"/>
  <c r="H2686" i="16"/>
  <c r="H2688" i="16"/>
  <c r="H2689" i="16"/>
  <c r="H2690" i="16"/>
  <c r="H2692" i="16"/>
  <c r="H2693" i="16"/>
  <c r="H2694" i="16"/>
  <c r="H2695" i="16"/>
  <c r="H2696" i="16"/>
  <c r="H2698" i="16"/>
  <c r="H2697" i="16"/>
  <c r="H2700" i="16"/>
  <c r="H2701" i="16"/>
  <c r="H2702" i="16"/>
  <c r="H2703" i="16"/>
  <c r="H2704" i="16"/>
  <c r="H2706" i="16"/>
  <c r="H2705" i="16"/>
  <c r="H2708" i="16"/>
  <c r="H2709" i="16"/>
  <c r="H2710" i="16"/>
  <c r="H2712" i="16"/>
  <c r="H2714" i="16"/>
  <c r="H2713" i="16"/>
  <c r="H2716" i="16"/>
  <c r="H2717" i="16"/>
  <c r="H2719" i="16"/>
  <c r="H2718" i="16"/>
  <c r="H2720" i="16"/>
  <c r="H2721" i="16"/>
  <c r="H2722" i="16"/>
  <c r="H2724" i="16"/>
  <c r="H2725" i="16"/>
  <c r="H2726" i="16"/>
  <c r="H2727" i="16"/>
  <c r="H2728" i="16"/>
  <c r="H2729" i="16"/>
  <c r="H2730" i="16"/>
  <c r="H2732" i="16"/>
  <c r="H2733" i="16"/>
  <c r="H2734" i="16"/>
  <c r="H2736" i="16"/>
  <c r="H2737" i="16"/>
  <c r="H2738" i="16"/>
  <c r="H2740" i="16"/>
  <c r="H2741" i="16"/>
  <c r="H2742" i="16"/>
  <c r="H2744" i="16"/>
  <c r="H2743" i="16"/>
  <c r="H2746" i="16"/>
  <c r="H2745" i="16"/>
  <c r="H2748" i="16"/>
  <c r="H2749" i="16"/>
  <c r="H2751" i="16"/>
  <c r="H2750" i="16"/>
  <c r="H2752" i="16"/>
  <c r="H2753" i="16"/>
  <c r="H2754" i="16"/>
  <c r="H2756" i="16"/>
  <c r="H2757" i="16"/>
  <c r="H2758" i="16"/>
  <c r="H2760" i="16"/>
  <c r="H2761" i="16"/>
  <c r="H2762" i="16"/>
  <c r="H2764" i="16"/>
  <c r="H2766" i="16"/>
  <c r="H2765" i="16"/>
  <c r="H2767" i="16"/>
  <c r="H2768" i="16"/>
  <c r="H2769" i="16"/>
  <c r="H2770" i="16"/>
  <c r="H2772" i="16"/>
  <c r="H2773" i="16"/>
  <c r="H2775" i="16"/>
  <c r="H2774" i="16"/>
  <c r="H2776" i="16"/>
  <c r="H2777" i="16"/>
  <c r="H2778" i="16"/>
  <c r="H2780" i="16"/>
  <c r="H2781" i="16"/>
  <c r="H2782" i="16"/>
  <c r="H2784" i="16"/>
  <c r="H2785" i="16"/>
  <c r="H2786" i="16"/>
  <c r="H2788" i="16"/>
  <c r="H2790" i="16"/>
  <c r="H2789" i="16"/>
  <c r="H2791" i="16"/>
  <c r="H2792" i="16"/>
  <c r="H2793" i="16"/>
  <c r="H2794" i="16"/>
  <c r="H2796" i="16"/>
  <c r="H2797" i="16"/>
  <c r="H2798" i="16"/>
  <c r="H2799" i="16"/>
  <c r="H2800" i="16"/>
  <c r="H2801" i="16"/>
  <c r="H2802" i="16"/>
  <c r="H2804" i="16"/>
  <c r="H2806" i="16"/>
  <c r="H2805" i="16"/>
  <c r="H2808" i="16"/>
  <c r="H2809" i="16"/>
  <c r="H2810" i="16"/>
  <c r="H2813" i="16"/>
  <c r="H2812" i="16"/>
  <c r="H2814" i="16"/>
  <c r="H2815" i="16"/>
  <c r="H2816" i="16"/>
  <c r="H2817" i="16"/>
  <c r="H2818" i="16"/>
  <c r="H2820" i="16"/>
  <c r="H2821" i="16"/>
  <c r="H2822" i="16"/>
  <c r="H2823" i="16"/>
  <c r="H2824" i="16"/>
  <c r="H2825" i="16"/>
  <c r="H2826" i="16"/>
  <c r="H2829" i="16"/>
  <c r="H2828" i="16"/>
  <c r="H2830" i="16"/>
  <c r="H2833" i="16"/>
  <c r="H2832" i="16"/>
  <c r="H2834" i="16"/>
  <c r="H2837" i="16"/>
  <c r="H2836" i="16"/>
  <c r="H2838" i="16"/>
  <c r="H2839" i="16"/>
  <c r="H2840" i="16"/>
  <c r="H2841" i="16"/>
  <c r="H2842" i="16"/>
  <c r="H2845" i="16"/>
  <c r="H2844" i="16"/>
  <c r="H2846" i="16"/>
  <c r="H2847" i="16"/>
  <c r="H2848" i="16"/>
  <c r="H2849" i="16"/>
  <c r="H2850" i="16"/>
  <c r="H2852" i="16"/>
  <c r="H2853" i="16"/>
  <c r="H2855" i="16"/>
  <c r="H2854" i="16"/>
  <c r="H2856" i="16"/>
  <c r="H2857" i="16"/>
  <c r="H2858" i="16"/>
  <c r="H2860" i="16"/>
  <c r="H2861" i="16"/>
  <c r="H2862" i="16"/>
  <c r="H2864" i="16"/>
  <c r="H2863" i="16"/>
  <c r="H2865" i="16"/>
  <c r="H2866" i="16"/>
  <c r="H2868" i="16"/>
  <c r="H2869" i="16"/>
  <c r="H2870" i="16"/>
  <c r="H2871" i="16"/>
  <c r="H2872" i="16"/>
  <c r="H2873" i="16"/>
  <c r="H2874" i="16"/>
  <c r="H2876" i="16"/>
  <c r="H2877" i="16"/>
  <c r="H2878" i="16"/>
  <c r="H2880" i="16"/>
  <c r="H2881" i="16"/>
  <c r="H2882" i="16"/>
  <c r="H2884" i="16"/>
  <c r="H2885" i="16"/>
  <c r="H2886" i="16"/>
  <c r="H2888" i="16"/>
  <c r="H2887" i="16"/>
  <c r="H2890" i="16"/>
  <c r="H2889" i="16"/>
  <c r="H2892" i="16"/>
  <c r="H2893" i="16"/>
  <c r="H2894" i="16"/>
  <c r="H2896" i="16"/>
  <c r="H2895" i="16"/>
  <c r="H2898" i="16"/>
  <c r="H2897" i="16"/>
  <c r="H2900" i="16"/>
  <c r="H2901" i="16"/>
  <c r="H2902" i="16"/>
  <c r="H2904" i="16"/>
  <c r="H2905" i="16"/>
  <c r="H2906" i="16"/>
  <c r="H2908" i="16"/>
  <c r="H2910" i="16"/>
  <c r="H2909" i="16"/>
  <c r="H2912" i="16"/>
  <c r="H2911" i="16"/>
  <c r="H2913" i="16"/>
  <c r="H2914" i="16"/>
  <c r="H2916" i="16"/>
  <c r="H2917" i="16"/>
  <c r="H2918" i="16"/>
  <c r="H2920" i="16"/>
  <c r="H2919" i="16"/>
  <c r="H2922" i="16"/>
  <c r="H2921" i="16"/>
  <c r="H2925" i="16"/>
  <c r="H2924" i="16"/>
  <c r="H2926" i="16"/>
  <c r="H2928" i="16"/>
  <c r="H2929" i="16"/>
  <c r="H2930" i="16"/>
  <c r="H2932" i="16"/>
  <c r="H2933" i="16"/>
  <c r="H2935" i="16"/>
  <c r="H2934" i="16"/>
  <c r="H2936" i="16"/>
  <c r="H2937" i="16"/>
  <c r="H2938" i="16"/>
  <c r="H2940" i="16"/>
  <c r="H2941" i="16"/>
  <c r="H2942" i="16"/>
  <c r="H2943" i="16"/>
  <c r="H2944" i="16"/>
  <c r="H2945" i="16"/>
  <c r="H2946" i="16"/>
  <c r="H2948" i="16"/>
  <c r="H2949" i="16"/>
  <c r="H2950" i="16"/>
  <c r="H2952" i="16"/>
  <c r="H2953" i="16"/>
  <c r="H2954" i="16"/>
  <c r="H2956" i="16"/>
  <c r="H2957" i="16"/>
  <c r="H2958" i="16"/>
  <c r="H2959" i="16"/>
  <c r="H2960" i="16"/>
  <c r="H2962" i="16"/>
  <c r="H2961" i="16"/>
  <c r="H2964" i="16"/>
  <c r="H2965" i="16"/>
  <c r="H2966" i="16"/>
  <c r="H2967" i="16"/>
  <c r="H2969" i="16"/>
  <c r="H2968" i="16"/>
  <c r="H2970" i="16"/>
  <c r="H2972" i="16"/>
  <c r="H2973" i="16"/>
  <c r="H2974" i="16"/>
  <c r="H2976" i="16"/>
  <c r="H2977" i="16"/>
  <c r="H2978" i="16"/>
  <c r="H2980" i="16"/>
  <c r="H2981" i="16"/>
  <c r="H2982" i="16"/>
  <c r="H2983" i="16"/>
  <c r="H2985" i="16"/>
  <c r="H2984" i="16"/>
  <c r="H2986" i="16"/>
  <c r="H2989" i="16"/>
  <c r="H2988" i="16"/>
  <c r="H2990" i="16"/>
  <c r="H2992" i="16"/>
  <c r="H2991" i="16"/>
  <c r="H2993" i="16"/>
  <c r="H2994" i="16"/>
  <c r="H2996" i="16"/>
  <c r="H2997" i="16"/>
  <c r="H2998" i="16"/>
  <c r="H3000" i="16"/>
  <c r="H3001" i="16"/>
  <c r="H3002" i="16"/>
  <c r="H3005" i="16"/>
  <c r="H3004" i="16"/>
  <c r="H3006" i="16"/>
  <c r="H3008" i="16"/>
  <c r="H3007" i="16"/>
  <c r="H3009" i="16"/>
  <c r="H3010" i="16"/>
  <c r="H3012" i="16"/>
  <c r="H3013" i="16"/>
  <c r="H3015" i="16"/>
  <c r="H3014" i="16"/>
  <c r="H3016" i="16"/>
  <c r="H3017" i="16"/>
  <c r="H3018" i="16"/>
  <c r="H3020" i="16"/>
  <c r="H3021" i="16"/>
  <c r="H3022" i="16"/>
  <c r="H3024" i="16"/>
  <c r="H3025" i="16"/>
  <c r="H3026" i="16"/>
  <c r="H3028" i="16"/>
  <c r="H3029" i="16"/>
  <c r="H3030" i="16"/>
  <c r="H3031" i="16"/>
  <c r="H3033" i="16"/>
  <c r="H3032" i="16"/>
  <c r="H3034" i="16"/>
  <c r="H3036" i="16"/>
  <c r="H3037" i="16"/>
  <c r="H3038" i="16"/>
  <c r="H3040" i="16"/>
  <c r="H3039" i="16"/>
  <c r="H3041" i="16"/>
  <c r="H3042" i="16"/>
  <c r="H3044" i="16"/>
  <c r="H3045" i="16"/>
  <c r="H3046" i="16"/>
  <c r="H3048" i="16"/>
  <c r="H3050" i="16"/>
  <c r="H3049" i="16"/>
  <c r="H3053" i="16"/>
  <c r="H3052" i="16"/>
  <c r="H3054" i="16"/>
  <c r="H3056" i="16"/>
  <c r="H3055" i="16"/>
  <c r="H3057" i="16"/>
  <c r="H3058" i="16"/>
  <c r="H3060" i="16"/>
  <c r="H3061" i="16"/>
  <c r="H3063" i="16"/>
  <c r="H3062" i="16"/>
  <c r="H3064" i="16"/>
  <c r="H3065" i="16"/>
  <c r="H3066" i="16"/>
  <c r="H3068" i="16"/>
  <c r="H3069" i="16"/>
  <c r="H3070" i="16"/>
  <c r="H3072" i="16"/>
  <c r="H3073" i="16"/>
  <c r="H3074" i="16"/>
  <c r="H3076" i="16"/>
  <c r="H3077" i="16"/>
  <c r="H3078" i="16"/>
  <c r="H3080" i="16"/>
  <c r="H3079" i="16"/>
  <c r="H3081" i="16"/>
  <c r="H3082" i="16"/>
  <c r="H3084" i="16"/>
  <c r="H3085" i="16"/>
  <c r="H3086" i="16"/>
  <c r="H3088" i="16"/>
  <c r="H3087" i="16"/>
  <c r="H3089" i="16"/>
  <c r="H3090" i="16"/>
  <c r="H3092" i="16"/>
  <c r="H3094" i="16"/>
  <c r="H3093" i="16"/>
  <c r="H3097" i="16"/>
  <c r="H3096" i="16"/>
  <c r="H3098" i="16"/>
  <c r="H3100" i="16"/>
  <c r="H3101" i="16"/>
  <c r="H3103" i="16"/>
  <c r="H3102" i="16"/>
  <c r="H3104" i="16"/>
  <c r="H3105" i="16"/>
  <c r="H3106" i="16"/>
  <c r="H3108" i="16"/>
  <c r="H3109" i="16"/>
  <c r="H3110" i="16"/>
  <c r="H3111" i="16"/>
  <c r="H3112" i="16"/>
  <c r="H3114" i="16"/>
  <c r="H3113" i="16"/>
  <c r="H3116" i="16"/>
  <c r="H3117" i="16"/>
  <c r="H3118" i="16"/>
  <c r="H3120" i="16"/>
  <c r="H3121" i="16"/>
  <c r="H3122" i="16"/>
  <c r="H3124" i="16"/>
  <c r="H3125" i="16"/>
  <c r="H3126" i="16"/>
  <c r="H3127" i="16"/>
  <c r="H3129" i="16"/>
  <c r="H3128" i="16"/>
  <c r="H3130" i="16"/>
  <c r="H3132" i="16"/>
  <c r="H3133" i="16"/>
  <c r="H3134" i="16"/>
  <c r="H3135" i="16"/>
  <c r="H3136" i="16"/>
  <c r="H3137" i="16"/>
  <c r="H3138" i="16"/>
  <c r="H3140" i="16"/>
  <c r="H3141" i="16"/>
  <c r="H3142" i="16"/>
  <c r="H3144" i="16"/>
  <c r="H3145" i="16"/>
  <c r="H3146" i="16"/>
  <c r="H3149" i="16"/>
  <c r="H3148" i="16"/>
  <c r="H3150" i="16"/>
  <c r="H3152" i="16"/>
  <c r="H3151" i="16"/>
  <c r="H3153" i="16"/>
  <c r="H3154" i="16"/>
  <c r="H3156" i="16"/>
  <c r="H3157" i="16"/>
  <c r="H3158" i="16"/>
  <c r="H3160" i="16"/>
  <c r="H3159" i="16"/>
  <c r="H3162" i="16"/>
  <c r="H3161" i="16"/>
  <c r="H3164" i="16"/>
  <c r="H3165" i="16"/>
  <c r="H3166" i="16"/>
  <c r="H3168" i="16"/>
  <c r="H3169" i="16"/>
  <c r="H3170" i="16"/>
  <c r="H3172" i="16"/>
  <c r="H3173" i="16"/>
  <c r="H3175" i="16"/>
  <c r="H3174" i="16"/>
  <c r="H3176" i="16"/>
  <c r="H3177" i="16"/>
  <c r="H3178" i="16"/>
  <c r="H3180" i="16"/>
  <c r="H3181" i="16"/>
  <c r="H3182" i="16"/>
  <c r="H3184" i="16"/>
  <c r="H3183" i="16"/>
  <c r="H3186" i="16"/>
  <c r="H3185" i="16"/>
  <c r="H3188" i="16"/>
  <c r="H3190" i="16"/>
  <c r="H3189" i="16"/>
  <c r="H3192" i="16"/>
  <c r="H3193" i="16"/>
  <c r="H3194" i="16"/>
  <c r="H3196" i="16"/>
  <c r="H3197" i="16"/>
  <c r="H3198" i="16"/>
  <c r="H3199" i="16"/>
  <c r="H3200" i="16"/>
  <c r="H3201" i="16"/>
  <c r="H3202" i="16"/>
  <c r="H3204" i="16"/>
  <c r="H3205" i="16"/>
  <c r="H3206" i="16"/>
  <c r="H3207" i="16"/>
  <c r="H3208" i="16"/>
  <c r="H3209" i="16"/>
  <c r="H3210" i="16"/>
  <c r="H3212" i="16"/>
  <c r="H3213" i="16"/>
  <c r="H3214" i="16"/>
  <c r="H3216" i="16"/>
  <c r="H3217" i="16"/>
  <c r="H3218" i="16"/>
  <c r="H3220" i="16"/>
  <c r="H3222" i="16"/>
  <c r="H3221" i="16"/>
  <c r="H3223" i="16"/>
  <c r="H3224" i="16"/>
  <c r="H3225" i="16"/>
  <c r="H3226" i="16"/>
  <c r="H3228" i="16"/>
  <c r="H3229" i="16"/>
  <c r="H3230" i="16"/>
  <c r="H3231" i="16"/>
  <c r="H3232" i="16"/>
  <c r="H3233" i="16"/>
  <c r="H3234" i="16"/>
  <c r="H3236" i="16"/>
  <c r="H3238" i="16"/>
  <c r="H3237" i="16"/>
  <c r="H3241" i="16"/>
  <c r="H3240" i="16"/>
  <c r="H3242" i="16"/>
  <c r="H3244" i="16"/>
  <c r="H3245" i="16"/>
  <c r="H3246" i="16"/>
  <c r="H3247" i="16"/>
  <c r="H3248" i="16"/>
  <c r="H3249" i="16"/>
  <c r="H3250" i="16"/>
  <c r="H3252" i="16"/>
  <c r="H3253" i="16"/>
  <c r="H3254" i="16"/>
  <c r="H3255" i="16"/>
  <c r="H3256" i="16"/>
  <c r="H3257" i="16"/>
  <c r="H3258" i="16"/>
  <c r="H3261" i="16"/>
  <c r="H3260" i="16"/>
  <c r="H3262" i="16"/>
  <c r="H3265" i="16"/>
  <c r="H3264" i="16"/>
  <c r="H3266" i="16"/>
  <c r="H3268" i="16"/>
  <c r="H3269" i="16"/>
  <c r="H3270" i="16"/>
  <c r="H3271" i="16"/>
  <c r="H3272" i="16"/>
  <c r="H3273" i="16"/>
  <c r="H3274" i="16"/>
  <c r="H3276" i="16"/>
  <c r="H3277" i="16"/>
  <c r="H3278" i="16"/>
  <c r="H3279" i="16"/>
  <c r="H3280" i="16"/>
  <c r="H3281" i="16"/>
  <c r="H3282" i="16"/>
  <c r="H3284" i="16"/>
  <c r="H3285" i="16"/>
  <c r="H3286" i="16"/>
  <c r="H3288" i="16"/>
  <c r="H3289" i="16"/>
  <c r="H3290" i="16"/>
  <c r="H3292" i="16"/>
  <c r="H3293" i="16"/>
  <c r="H3294" i="16"/>
  <c r="H3296" i="16"/>
  <c r="H3295" i="16"/>
  <c r="H3297" i="16"/>
  <c r="H3298" i="16"/>
  <c r="H3300" i="16"/>
  <c r="H3301" i="16"/>
  <c r="H3302" i="16"/>
  <c r="H3304" i="16"/>
  <c r="H3303" i="16"/>
  <c r="H3305" i="16"/>
  <c r="H3306" i="16"/>
  <c r="H3308" i="16"/>
  <c r="H3309" i="16"/>
  <c r="H3310" i="16"/>
  <c r="H3312" i="16"/>
  <c r="H3313" i="16"/>
  <c r="H3314" i="16"/>
  <c r="H3316" i="16"/>
  <c r="H3318" i="16"/>
  <c r="H3317" i="16"/>
  <c r="H3319" i="16"/>
  <c r="H3320" i="16"/>
  <c r="H3321" i="16"/>
  <c r="H3322" i="16"/>
  <c r="H3325" i="16"/>
  <c r="H3324" i="16"/>
  <c r="H3326" i="16"/>
  <c r="H3327" i="16"/>
  <c r="H3328" i="16"/>
  <c r="H3329" i="16"/>
  <c r="H3330" i="16"/>
  <c r="H3332" i="16"/>
  <c r="H3333" i="16"/>
  <c r="H3334" i="16"/>
  <c r="H3336" i="16"/>
  <c r="H3337" i="16"/>
  <c r="H3338" i="16"/>
  <c r="H3340" i="16"/>
  <c r="H3341" i="16"/>
  <c r="H3342" i="16"/>
  <c r="H3343" i="16"/>
  <c r="H3344" i="16"/>
  <c r="H3345" i="16"/>
  <c r="H3346" i="16"/>
  <c r="H3349" i="16"/>
  <c r="H3348" i="16"/>
  <c r="H3351" i="16"/>
  <c r="H3350" i="16"/>
  <c r="H3352" i="16"/>
  <c r="H3353" i="16"/>
  <c r="H3354" i="16"/>
  <c r="H3356" i="16"/>
  <c r="H3357" i="16"/>
  <c r="H3358" i="16"/>
  <c r="H3360" i="16"/>
  <c r="H3361" i="16"/>
  <c r="H3362" i="16"/>
  <c r="H3364" i="16"/>
  <c r="H3365" i="16"/>
  <c r="H3367" i="16"/>
  <c r="H3366" i="16"/>
  <c r="H3368" i="16"/>
  <c r="H3369" i="16"/>
  <c r="H3370" i="16"/>
  <c r="H3373" i="16"/>
  <c r="H3372" i="16"/>
  <c r="H3374" i="16"/>
  <c r="H3375" i="16"/>
  <c r="H3376" i="16"/>
  <c r="H3377" i="16"/>
  <c r="H3378" i="16"/>
  <c r="H3380" i="16"/>
  <c r="H3381" i="16"/>
  <c r="H3382" i="16"/>
  <c r="H3384" i="16"/>
  <c r="H3385" i="16"/>
  <c r="H3386" i="16"/>
  <c r="H3389" i="16"/>
  <c r="H3388" i="16"/>
  <c r="H3390" i="16"/>
  <c r="H3392" i="16"/>
  <c r="H3391" i="16"/>
  <c r="H3394" i="16"/>
  <c r="H3393" i="16"/>
  <c r="H3396" i="16"/>
  <c r="H3397" i="16"/>
  <c r="H3398" i="16"/>
  <c r="H3399" i="16"/>
  <c r="H3400" i="16"/>
  <c r="H3401" i="16"/>
  <c r="H3402" i="16"/>
  <c r="H3405" i="16"/>
  <c r="H3404" i="16"/>
  <c r="H3406" i="16"/>
  <c r="H3409" i="16"/>
  <c r="H3408" i="16"/>
  <c r="H3410" i="16"/>
  <c r="H3412" i="16"/>
  <c r="H3413" i="16"/>
  <c r="H3415" i="16"/>
  <c r="H3414" i="16"/>
  <c r="H3416" i="16"/>
  <c r="H3417" i="16"/>
  <c r="H3418" i="16"/>
  <c r="H3420" i="16"/>
  <c r="H3421" i="16"/>
  <c r="H3422" i="16"/>
  <c r="H3423" i="16"/>
  <c r="H3424" i="16"/>
  <c r="H3426" i="16"/>
  <c r="H3425" i="16"/>
  <c r="H3428" i="16"/>
  <c r="H3429" i="16"/>
  <c r="H3430" i="16"/>
  <c r="H3432" i="16"/>
  <c r="H3433" i="16"/>
  <c r="H3434" i="16"/>
  <c r="H3437" i="16"/>
  <c r="H3436" i="16"/>
  <c r="H3438" i="16"/>
  <c r="H3439" i="16"/>
  <c r="H3440" i="16"/>
  <c r="H3441" i="16"/>
  <c r="H3442" i="16"/>
  <c r="H3444" i="16"/>
  <c r="H3445" i="16"/>
  <c r="H3446" i="16"/>
  <c r="H3447" i="16"/>
  <c r="H3448" i="16"/>
  <c r="H3449" i="16"/>
  <c r="H3450" i="16"/>
  <c r="H3453" i="16"/>
  <c r="H3452" i="16"/>
  <c r="H3454" i="16"/>
  <c r="H3456" i="16"/>
  <c r="H3457" i="16"/>
  <c r="H3458" i="16"/>
  <c r="H3460" i="16"/>
  <c r="H3461" i="16"/>
  <c r="H3463" i="16"/>
  <c r="H3462" i="16"/>
  <c r="H3464" i="16"/>
  <c r="H3465" i="16"/>
  <c r="H3466" i="16"/>
  <c r="H3469" i="16"/>
  <c r="H3468" i="16"/>
  <c r="H3470" i="16"/>
  <c r="H3471" i="16"/>
  <c r="H3473" i="16"/>
  <c r="H3472" i="16"/>
  <c r="H3474" i="16"/>
  <c r="H3476" i="16"/>
  <c r="H3477" i="16"/>
  <c r="H3478" i="16"/>
  <c r="H3480" i="16"/>
  <c r="H3481" i="16"/>
  <c r="H3482" i="16"/>
  <c r="H3484" i="16"/>
  <c r="H3485" i="16"/>
  <c r="H3486" i="16"/>
  <c r="H3487" i="16"/>
  <c r="H3489" i="16"/>
  <c r="H3488" i="16"/>
  <c r="H3490" i="16"/>
  <c r="H3492" i="16"/>
  <c r="H3493" i="16"/>
  <c r="H3495" i="16"/>
  <c r="H3494" i="16"/>
  <c r="H3496" i="16"/>
  <c r="H3497" i="16"/>
  <c r="H3498" i="16"/>
  <c r="H3501" i="16"/>
  <c r="H3500" i="16"/>
  <c r="H3502" i="16"/>
  <c r="H3504" i="16"/>
  <c r="H3505" i="16"/>
  <c r="H3506" i="16"/>
  <c r="H3508" i="16"/>
  <c r="H3509" i="16"/>
  <c r="H3510" i="16"/>
  <c r="H3512" i="16"/>
  <c r="H3511" i="16"/>
  <c r="H3514" i="16"/>
  <c r="H3513" i="16"/>
  <c r="H3516" i="16"/>
  <c r="H3517" i="16"/>
  <c r="H3518" i="16"/>
  <c r="H3520" i="16"/>
  <c r="H3519" i="16"/>
  <c r="H3521" i="16"/>
  <c r="H3522" i="16"/>
  <c r="H3524" i="16"/>
  <c r="H3525" i="16"/>
  <c r="H3526" i="16"/>
  <c r="H3528" i="16"/>
  <c r="H3529" i="16"/>
  <c r="H3530" i="16"/>
  <c r="H3532" i="16"/>
  <c r="H3533" i="16"/>
  <c r="H3534" i="16"/>
  <c r="H3535" i="16"/>
  <c r="H3536" i="16"/>
  <c r="H3537" i="16"/>
  <c r="H3538" i="16"/>
  <c r="H3540" i="16"/>
  <c r="H3541" i="16"/>
  <c r="H3542" i="16"/>
  <c r="H3544" i="16"/>
  <c r="H3543" i="16"/>
  <c r="H3545" i="16"/>
  <c r="H3546" i="16"/>
  <c r="H3548" i="16"/>
  <c r="H3549" i="16"/>
  <c r="H3550" i="16"/>
  <c r="H3552" i="16"/>
  <c r="H3553" i="16"/>
  <c r="H3554" i="16"/>
  <c r="H3556" i="16"/>
  <c r="H3557" i="16"/>
  <c r="H3558" i="16"/>
  <c r="H3560" i="16"/>
  <c r="H3559" i="16"/>
  <c r="H3561" i="16"/>
  <c r="H3562" i="16"/>
  <c r="H3564" i="16"/>
  <c r="H3565" i="16"/>
  <c r="H3566" i="16"/>
  <c r="H3567" i="16"/>
  <c r="H3568" i="16"/>
  <c r="H3569" i="16"/>
  <c r="H3570" i="16"/>
  <c r="H3572" i="16"/>
  <c r="H3573" i="16"/>
  <c r="H3574" i="16"/>
  <c r="H3576" i="16"/>
  <c r="H3577" i="16"/>
  <c r="H3578" i="16"/>
  <c r="H3580" i="16"/>
  <c r="H3581" i="16"/>
  <c r="H3582" i="16"/>
  <c r="H3583" i="16"/>
  <c r="H3584" i="16"/>
  <c r="H3585" i="16"/>
  <c r="H3586" i="16"/>
  <c r="H3588" i="16"/>
  <c r="H3589" i="16"/>
  <c r="H3591" i="16"/>
  <c r="H3590" i="16"/>
  <c r="H3592" i="16"/>
  <c r="H3593" i="16"/>
  <c r="H3594" i="16"/>
  <c r="H3596" i="16"/>
  <c r="H3597" i="16"/>
  <c r="H3598" i="16"/>
  <c r="H3600" i="16"/>
  <c r="H3601" i="16"/>
  <c r="H3602" i="16"/>
  <c r="H3604" i="16"/>
  <c r="H3605" i="16"/>
  <c r="H3607" i="16"/>
  <c r="H3606" i="16"/>
  <c r="H3608" i="16"/>
  <c r="H3610" i="16"/>
  <c r="H3609" i="16"/>
  <c r="H3612" i="16"/>
  <c r="H3613" i="16"/>
  <c r="H3614" i="16"/>
  <c r="H3615" i="16"/>
  <c r="H3616" i="16"/>
  <c r="H3617" i="16"/>
  <c r="H3618" i="16"/>
  <c r="H3620" i="16"/>
  <c r="H3622" i="16"/>
  <c r="H3621" i="16"/>
  <c r="H3624" i="16"/>
  <c r="H3626" i="16"/>
  <c r="H3625" i="16"/>
  <c r="H3628" i="16"/>
  <c r="H3630" i="16"/>
  <c r="H3629" i="16"/>
  <c r="H3631" i="16"/>
  <c r="H3633" i="16"/>
  <c r="H3632" i="16"/>
  <c r="H3634" i="16"/>
  <c r="H3636" i="16"/>
  <c r="H3638" i="16"/>
  <c r="H3637" i="16"/>
  <c r="H3639" i="16"/>
  <c r="H3640" i="16"/>
  <c r="H3641" i="16"/>
  <c r="H3642" i="16"/>
  <c r="H3644" i="16"/>
  <c r="H3645" i="16"/>
  <c r="H3646" i="16"/>
  <c r="H3648" i="16"/>
  <c r="H3649" i="16"/>
  <c r="H3650" i="16"/>
  <c r="H3652" i="16"/>
  <c r="H3654" i="16"/>
  <c r="H3653" i="16"/>
  <c r="H3656" i="16"/>
  <c r="H3655" i="16"/>
  <c r="H3658" i="16"/>
  <c r="H3657" i="16"/>
  <c r="H3660" i="16"/>
  <c r="H3661" i="16"/>
  <c r="H3663" i="16"/>
  <c r="H3662" i="16"/>
  <c r="H3664" i="16"/>
  <c r="H3665" i="16"/>
  <c r="H3666" i="16"/>
  <c r="H3668" i="16"/>
  <c r="H3669" i="16"/>
  <c r="H3670" i="16"/>
  <c r="H3672" i="16"/>
  <c r="H3674" i="16"/>
  <c r="H3673" i="16"/>
  <c r="H3676" i="16"/>
  <c r="H3677" i="16"/>
  <c r="H3679" i="16"/>
  <c r="H3678" i="16"/>
  <c r="H3680" i="16"/>
  <c r="H3681" i="16"/>
  <c r="H3682" i="16"/>
  <c r="H3684" i="16"/>
  <c r="H3685" i="16"/>
  <c r="H3686" i="16"/>
  <c r="H3687" i="16"/>
  <c r="H3689" i="16"/>
  <c r="H3688" i="16"/>
  <c r="H3690" i="16"/>
  <c r="H3693" i="16"/>
  <c r="H3692" i="16"/>
  <c r="H3694" i="16"/>
  <c r="H3696" i="16"/>
  <c r="H3697" i="16"/>
  <c r="H3698" i="16"/>
  <c r="H3700" i="16"/>
  <c r="H3701" i="16"/>
  <c r="H3702" i="16"/>
  <c r="H3703" i="16"/>
  <c r="H3704" i="16"/>
  <c r="H3706" i="16"/>
  <c r="H3705" i="16"/>
  <c r="H3709" i="16"/>
  <c r="H3708" i="16"/>
  <c r="H3710" i="16"/>
  <c r="H3711" i="16"/>
  <c r="H3712" i="16"/>
  <c r="H3713" i="16"/>
  <c r="H3714" i="16"/>
  <c r="H3717" i="16"/>
  <c r="H3716" i="16"/>
  <c r="H3718" i="16"/>
  <c r="H3721" i="16"/>
  <c r="H3720" i="16"/>
  <c r="H3722" i="16"/>
  <c r="H3724" i="16"/>
  <c r="H3725" i="16"/>
  <c r="H3727" i="16"/>
  <c r="H3726" i="16"/>
  <c r="H3728" i="16"/>
  <c r="H3730" i="16"/>
  <c r="H3729" i="16"/>
  <c r="H3732" i="16"/>
  <c r="H3733" i="16"/>
  <c r="H3734" i="16"/>
  <c r="H3735" i="16"/>
  <c r="H3737" i="16"/>
  <c r="H3736" i="16"/>
  <c r="H3738" i="16"/>
  <c r="H3740" i="16"/>
  <c r="H3741" i="16"/>
  <c r="H3742" i="16"/>
  <c r="H3744" i="16"/>
  <c r="H3745" i="16"/>
  <c r="H3746" i="16"/>
  <c r="H3748" i="16"/>
  <c r="H3750" i="16"/>
  <c r="H3749" i="16"/>
  <c r="H3751" i="16"/>
  <c r="H3752" i="16"/>
  <c r="H3753" i="16"/>
  <c r="H3754" i="16"/>
  <c r="H3756" i="16"/>
  <c r="H3757" i="16"/>
  <c r="H3758" i="16"/>
  <c r="H3759" i="16"/>
  <c r="H3760" i="16"/>
  <c r="H3761" i="16"/>
  <c r="H3762" i="16"/>
  <c r="H3765" i="16"/>
  <c r="H3764" i="16"/>
  <c r="H3766" i="16"/>
  <c r="H3768" i="16"/>
  <c r="H3769" i="16"/>
  <c r="H3770" i="16"/>
  <c r="H3772" i="16"/>
  <c r="H3773" i="16"/>
  <c r="H3774" i="16"/>
  <c r="H3776" i="16"/>
  <c r="H3775" i="16"/>
  <c r="H3777" i="16"/>
  <c r="H3778" i="16"/>
  <c r="H3780" i="16"/>
  <c r="H3781" i="16"/>
  <c r="H3782" i="16"/>
  <c r="H3783" i="16"/>
  <c r="H3785" i="16"/>
  <c r="H3784" i="16"/>
  <c r="H3786" i="16"/>
  <c r="H3788" i="16"/>
  <c r="H3789" i="16"/>
  <c r="H3790" i="16"/>
  <c r="H3792" i="16"/>
  <c r="H3793" i="16"/>
  <c r="H3794" i="16"/>
  <c r="H3796" i="16"/>
  <c r="H3798" i="16"/>
  <c r="H3797" i="16"/>
  <c r="H3799" i="16"/>
  <c r="H3801" i="16"/>
  <c r="H3800" i="16"/>
  <c r="H3802" i="16"/>
  <c r="H3804" i="16"/>
  <c r="H3805" i="16"/>
  <c r="H3807" i="16"/>
  <c r="H3806" i="16"/>
  <c r="H3808" i="16"/>
  <c r="H3809" i="16"/>
  <c r="H3810" i="16"/>
  <c r="H3813" i="16"/>
  <c r="H3812" i="16"/>
  <c r="H3814" i="16"/>
  <c r="H3816" i="16"/>
  <c r="H3817" i="16"/>
  <c r="H3818" i="16"/>
  <c r="H3820" i="16"/>
  <c r="H3821" i="16"/>
  <c r="H3822" i="16"/>
  <c r="H3823" i="16"/>
  <c r="H3824" i="16"/>
  <c r="H3825" i="16"/>
  <c r="H3826" i="16"/>
  <c r="H3828" i="16"/>
  <c r="H3829" i="16"/>
  <c r="H3831" i="16"/>
  <c r="H3830" i="16"/>
  <c r="H3832" i="16"/>
  <c r="H3833" i="16"/>
  <c r="H3834" i="16"/>
  <c r="H3836" i="16"/>
  <c r="H3838" i="16"/>
  <c r="H3837" i="16"/>
  <c r="H3840" i="16"/>
  <c r="H3841" i="16"/>
  <c r="H3842" i="16"/>
  <c r="H3844" i="16"/>
  <c r="M4" i="6"/>
  <c r="M11" i="6"/>
  <c r="M12" i="6"/>
  <c r="M8" i="6"/>
  <c r="O3" i="8"/>
  <c r="AJ32" i="8"/>
  <c r="AJ31" i="8"/>
  <c r="AJ30" i="8"/>
  <c r="AJ29" i="8"/>
  <c r="AJ28" i="8"/>
  <c r="AJ27" i="8"/>
  <c r="Z27" i="8"/>
  <c r="AJ26" i="8"/>
  <c r="AJ25" i="8"/>
  <c r="AJ24" i="8"/>
  <c r="AJ23" i="8"/>
  <c r="AJ22" i="8"/>
  <c r="AJ21" i="8"/>
  <c r="AJ20" i="8"/>
  <c r="AJ19" i="8"/>
  <c r="AJ18" i="8"/>
  <c r="AJ17" i="8"/>
  <c r="AJ16" i="8"/>
  <c r="AJ15" i="8"/>
  <c r="AJ14" i="8"/>
  <c r="AJ13" i="8"/>
  <c r="AJ12" i="8"/>
  <c r="AJ11" i="8"/>
  <c r="AB11" i="8"/>
  <c r="AJ10" i="8"/>
  <c r="AB10" i="8"/>
  <c r="K10" i="8"/>
  <c r="AJ9" i="8"/>
  <c r="AB9" i="8"/>
  <c r="K9" i="8"/>
  <c r="I9" i="8"/>
  <c r="AO11" i="8" s="1"/>
  <c r="AJ8" i="8"/>
  <c r="AB8" i="8"/>
  <c r="K8" i="8"/>
  <c r="I8" i="8"/>
  <c r="I12" i="8" s="1"/>
  <c r="AO14" i="8" s="1"/>
  <c r="AO7" i="8"/>
  <c r="AJ7" i="8"/>
  <c r="AB7" i="8"/>
  <c r="K7" i="8"/>
  <c r="I7" i="8"/>
  <c r="AO9" i="8" s="1"/>
  <c r="AO6" i="8"/>
  <c r="AJ6" i="8"/>
  <c r="AB6" i="8"/>
  <c r="K6" i="8"/>
  <c r="I6" i="8"/>
  <c r="I10" i="8" s="1"/>
  <c r="I14" i="8" s="1"/>
  <c r="AO16" i="8" s="1"/>
  <c r="AO5" i="8"/>
  <c r="AN5" i="8"/>
  <c r="AN6" i="8" s="1"/>
  <c r="AN7" i="8" s="1"/>
  <c r="AN8" i="8" s="1"/>
  <c r="AN9" i="8" s="1"/>
  <c r="AN10" i="8" s="1"/>
  <c r="AN11" i="8" s="1"/>
  <c r="AN12" i="8" s="1"/>
  <c r="AN13" i="8" s="1"/>
  <c r="AN14" i="8" s="1"/>
  <c r="AN15" i="8" s="1"/>
  <c r="AN16" i="8" s="1"/>
  <c r="AN17" i="8" s="1"/>
  <c r="AN18" i="8" s="1"/>
  <c r="AN19" i="8" s="1"/>
  <c r="AJ5" i="8"/>
  <c r="AC5" i="8"/>
  <c r="AC6" i="8" s="1"/>
  <c r="AC7" i="8" s="1"/>
  <c r="AC8" i="8" s="1"/>
  <c r="AC9" i="8" s="1"/>
  <c r="AC10" i="8" s="1"/>
  <c r="AC11" i="8" s="1"/>
  <c r="AB5" i="8"/>
  <c r="T5" i="8"/>
  <c r="T6" i="8" s="1"/>
  <c r="T7" i="8" s="1"/>
  <c r="T8" i="8" s="1"/>
  <c r="T9" i="8" s="1"/>
  <c r="T10" i="8" s="1"/>
  <c r="T11" i="8" s="1"/>
  <c r="T12" i="8" s="1"/>
  <c r="T13" i="8" s="1"/>
  <c r="T14" i="8" s="1"/>
  <c r="K5" i="8"/>
  <c r="G5" i="8"/>
  <c r="G6" i="8" s="1"/>
  <c r="AO4" i="8"/>
  <c r="AK4" i="8"/>
  <c r="AK5" i="8" s="1"/>
  <c r="AK6" i="8" s="1"/>
  <c r="AK7" i="8" s="1"/>
  <c r="AK8" i="8" s="1"/>
  <c r="AK9" i="8" s="1"/>
  <c r="AK10" i="8" s="1"/>
  <c r="AK11" i="8" s="1"/>
  <c r="AK12" i="8" s="1"/>
  <c r="AK13" i="8" s="1"/>
  <c r="AK14" i="8" s="1"/>
  <c r="AK15" i="8" s="1"/>
  <c r="AK16" i="8" s="1"/>
  <c r="AK17" i="8" s="1"/>
  <c r="AK18" i="8" s="1"/>
  <c r="AK19" i="8" s="1"/>
  <c r="AK20" i="8" s="1"/>
  <c r="AK21" i="8" s="1"/>
  <c r="AK22" i="8" s="1"/>
  <c r="AK23" i="8" s="1"/>
  <c r="AK24" i="8" s="1"/>
  <c r="AK25" i="8" s="1"/>
  <c r="AK26" i="8" s="1"/>
  <c r="AK27" i="8" s="1"/>
  <c r="AK28" i="8" s="1"/>
  <c r="AK29" i="8" s="1"/>
  <c r="AK30" i="8" s="1"/>
  <c r="AK31" i="8" s="1"/>
  <c r="AK32" i="8" s="1"/>
  <c r="AJ4" i="8"/>
  <c r="AB4" i="8"/>
  <c r="O4" i="8"/>
  <c r="K4" i="8"/>
  <c r="H4" i="8"/>
  <c r="H5" i="8" s="1"/>
  <c r="H6" i="8" s="1"/>
  <c r="H7" i="8" s="1"/>
  <c r="H8" i="8" s="1"/>
  <c r="H9" i="8" s="1"/>
  <c r="H10" i="8" s="1"/>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AJ3" i="8"/>
  <c r="AB3" i="8"/>
  <c r="AA3" i="8"/>
  <c r="AA4" i="8" s="1"/>
  <c r="Y3" i="8"/>
  <c r="R3" i="8"/>
  <c r="R4" i="8" s="1"/>
  <c r="R5" i="8" s="1"/>
  <c r="P3" i="8"/>
  <c r="P4" i="8" s="1"/>
  <c r="P5" i="8" s="1"/>
  <c r="P6" i="8" s="1"/>
  <c r="N3" i="8"/>
  <c r="N4" i="8" s="1"/>
  <c r="N5" i="8" s="1"/>
  <c r="L3" i="8"/>
  <c r="L4" i="8" s="1"/>
  <c r="L5" i="8" s="1"/>
  <c r="L6" i="8" s="1"/>
  <c r="L7" i="8" s="1"/>
  <c r="L8" i="8" s="1"/>
  <c r="L9" i="8" s="1"/>
  <c r="L10" i="8" s="1"/>
  <c r="K3" i="8"/>
  <c r="E18" i="13" s="1"/>
  <c r="H18" i="13" s="1"/>
  <c r="J3" i="8"/>
  <c r="J4" i="8" s="1"/>
  <c r="J5" i="8" s="1"/>
  <c r="J6" i="8" s="1"/>
  <c r="J7" i="8" s="1"/>
  <c r="J8" i="8" s="1"/>
  <c r="J9" i="8" s="1"/>
  <c r="J10" i="8" s="1"/>
  <c r="J11" i="8" s="1"/>
  <c r="J12" i="8" s="1"/>
  <c r="J13" i="8" s="1"/>
  <c r="J14" i="8" s="1"/>
  <c r="J15" i="8" s="1"/>
  <c r="J16" i="8" s="1"/>
  <c r="J17" i="8" s="1"/>
  <c r="F3" i="8"/>
  <c r="F4" i="8" s="1"/>
  <c r="F5" i="8" s="1"/>
  <c r="F6" i="8" s="1"/>
  <c r="F7" i="8" s="1"/>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AL2" i="8"/>
  <c r="AM20" i="7"/>
  <c r="AM19" i="7"/>
  <c r="AM18" i="7"/>
  <c r="AM17" i="7"/>
  <c r="AM16" i="7"/>
  <c r="AM15" i="7"/>
  <c r="AM14" i="7"/>
  <c r="AM13" i="7"/>
  <c r="D13" i="7"/>
  <c r="E13" i="7" s="1"/>
  <c r="F13" i="7" s="1"/>
  <c r="G13" i="7" s="1"/>
  <c r="H13" i="7" s="1"/>
  <c r="I13" i="7" s="1"/>
  <c r="J13" i="7" s="1"/>
  <c r="K13" i="7" s="1"/>
  <c r="L13" i="7" s="1"/>
  <c r="M13" i="7" s="1"/>
  <c r="N13" i="7" s="1"/>
  <c r="O13" i="7" s="1"/>
  <c r="P13" i="7" s="1"/>
  <c r="Q13" i="7" s="1"/>
  <c r="R13" i="7" s="1"/>
  <c r="AM12" i="7"/>
  <c r="AM11" i="7"/>
  <c r="AM10" i="7"/>
  <c r="AM9" i="7"/>
  <c r="AM8" i="7"/>
  <c r="AM7" i="7"/>
  <c r="AM6" i="7"/>
  <c r="AJ6" i="7"/>
  <c r="AL6" i="7" s="1"/>
  <c r="AQ5" i="7"/>
  <c r="AM5" i="7"/>
  <c r="AL5" i="7"/>
  <c r="AK5" i="7"/>
  <c r="AQ4" i="7"/>
  <c r="E3" i="9" s="1"/>
  <c r="AQ3" i="7"/>
  <c r="B57" i="6"/>
  <c r="B56" i="6"/>
  <c r="B55" i="6"/>
  <c r="B54" i="6"/>
  <c r="J49" i="6"/>
  <c r="B49" i="6"/>
  <c r="B45" i="6"/>
  <c r="B44" i="6"/>
  <c r="B43" i="6"/>
  <c r="B42" i="6"/>
  <c r="J37" i="6"/>
  <c r="B37" i="6"/>
  <c r="B33" i="6"/>
  <c r="B32" i="6"/>
  <c r="B31" i="6"/>
  <c r="B30" i="6"/>
  <c r="H25" i="6"/>
  <c r="G25" i="6"/>
  <c r="B25" i="6"/>
  <c r="B21" i="6"/>
  <c r="B20" i="6"/>
  <c r="B19" i="6"/>
  <c r="B18" i="6"/>
  <c r="C14" i="6"/>
  <c r="D12" i="6"/>
  <c r="J10" i="6"/>
  <c r="H5" i="6"/>
  <c r="G5" i="6"/>
  <c r="F10" i="6" l="1"/>
  <c r="E20" i="6" s="1"/>
  <c r="K48" i="16"/>
  <c r="H48" i="16" s="1"/>
  <c r="K3845" i="16"/>
  <c r="H3845" i="16" s="1"/>
  <c r="F3" i="9"/>
  <c r="H26" i="6"/>
  <c r="H26" i="13"/>
  <c r="G26" i="13"/>
  <c r="H14" i="6"/>
  <c r="D21" i="13"/>
  <c r="R6" i="8"/>
  <c r="F9" i="6" s="1"/>
  <c r="G7" i="8"/>
  <c r="G8" i="8" s="1"/>
  <c r="G9" i="8" s="1"/>
  <c r="G10" i="8" s="1"/>
  <c r="G11" i="8" s="1"/>
  <c r="G12" i="8" s="1"/>
  <c r="G13" i="8" s="1"/>
  <c r="G14" i="8" s="1"/>
  <c r="G15" i="8" s="1"/>
  <c r="G16" i="8" s="1"/>
  <c r="G17" i="8" s="1"/>
  <c r="G18" i="8" s="1"/>
  <c r="G19" i="8" s="1"/>
  <c r="G20" i="8" s="1"/>
  <c r="G21" i="8" s="1"/>
  <c r="G22" i="8" s="1"/>
  <c r="G23" i="8" s="1"/>
  <c r="G24" i="8" s="1"/>
  <c r="G25" i="8" s="1"/>
  <c r="G26" i="8" s="1"/>
  <c r="G27" i="8" s="1"/>
  <c r="G28" i="8" s="1"/>
  <c r="G29" i="8" s="1"/>
  <c r="G30" i="8" s="1"/>
  <c r="G31" i="8" s="1"/>
  <c r="G32" i="8" s="1"/>
  <c r="G33" i="8" s="1"/>
  <c r="G34" i="8" s="1"/>
  <c r="G35" i="8" s="1"/>
  <c r="F37" i="6"/>
  <c r="N6" i="8"/>
  <c r="N7" i="8" s="1"/>
  <c r="N8" i="8" s="1"/>
  <c r="N9" i="8" s="1"/>
  <c r="N10" i="8" s="1"/>
  <c r="F7" i="6"/>
  <c r="Z3" i="8"/>
  <c r="AO8" i="8"/>
  <c r="F6" i="6"/>
  <c r="J5" i="6"/>
  <c r="G14" i="6"/>
  <c r="F14" i="6"/>
  <c r="G26" i="6"/>
  <c r="H8" i="6"/>
  <c r="G8" i="6"/>
  <c r="O5" i="8"/>
  <c r="F50" i="6" s="1"/>
  <c r="O6" i="8"/>
  <c r="Z4" i="8"/>
  <c r="AA5" i="8"/>
  <c r="E5" i="9"/>
  <c r="AO5" i="7" s="1"/>
  <c r="E11" i="9"/>
  <c r="E10" i="9"/>
  <c r="AQ6" i="7"/>
  <c r="E6" i="9" s="1"/>
  <c r="AJ7" i="7"/>
  <c r="Y4" i="8"/>
  <c r="X3" i="8"/>
  <c r="AK6" i="7"/>
  <c r="I13" i="8"/>
  <c r="I16" i="8"/>
  <c r="AO18" i="8" s="1"/>
  <c r="I11" i="8"/>
  <c r="AO12" i="8"/>
  <c r="AO10" i="8"/>
  <c r="F5" i="6" l="1"/>
  <c r="F25" i="6"/>
  <c r="F26" i="13"/>
  <c r="J25" i="13"/>
  <c r="F25" i="13"/>
  <c r="F37" i="13"/>
  <c r="E55" i="6"/>
  <c r="F48" i="13"/>
  <c r="G21" i="13"/>
  <c r="H21" i="13"/>
  <c r="J13" i="6"/>
  <c r="F49" i="6"/>
  <c r="D55" i="6" s="1"/>
  <c r="D18" i="6"/>
  <c r="G18" i="6" s="1"/>
  <c r="E18" i="6"/>
  <c r="J7" i="6"/>
  <c r="E19" i="6" s="1"/>
  <c r="F38" i="6"/>
  <c r="E43" i="6" s="1"/>
  <c r="F26" i="6"/>
  <c r="F8" i="6"/>
  <c r="J25" i="6"/>
  <c r="AP6" i="7"/>
  <c r="AP5" i="7"/>
  <c r="Y5" i="8"/>
  <c r="X4" i="8"/>
  <c r="AO6" i="7"/>
  <c r="I17" i="8"/>
  <c r="AO19" i="8" s="1"/>
  <c r="AO15" i="8"/>
  <c r="AO7" i="7"/>
  <c r="AK7" i="7"/>
  <c r="AJ8" i="7"/>
  <c r="AQ7" i="7"/>
  <c r="AL7" i="7"/>
  <c r="AP7" i="7"/>
  <c r="AA6" i="8"/>
  <c r="Z5" i="8"/>
  <c r="AO13" i="8"/>
  <c r="I15" i="8"/>
  <c r="AO17" i="8" s="1"/>
  <c r="E52" i="13" l="1"/>
  <c r="H52" i="13" s="1"/>
  <c r="D52" i="13"/>
  <c r="G52" i="13" s="1"/>
  <c r="D43" i="6"/>
  <c r="G43" i="6" s="1"/>
  <c r="E41" i="13"/>
  <c r="H41" i="13" s="1"/>
  <c r="D41" i="13"/>
  <c r="G41" i="13" s="1"/>
  <c r="E30" i="13"/>
  <c r="H30" i="13" s="1"/>
  <c r="D30" i="13"/>
  <c r="G30" i="13" s="1"/>
  <c r="F3" i="15"/>
  <c r="F7" i="15" s="1"/>
  <c r="H18" i="6"/>
  <c r="E31" i="6"/>
  <c r="D31" i="6"/>
  <c r="G31" i="6" s="1"/>
  <c r="G55" i="6"/>
  <c r="H55" i="6"/>
  <c r="D19" i="6"/>
  <c r="G19" i="6" s="1"/>
  <c r="J3" i="15" s="1"/>
  <c r="J7" i="15" s="1"/>
  <c r="H43" i="6"/>
  <c r="Y6" i="8"/>
  <c r="X5" i="8"/>
  <c r="AA7" i="8"/>
  <c r="Z6" i="8"/>
  <c r="AO8" i="7"/>
  <c r="AK8" i="7"/>
  <c r="AJ9" i="7"/>
  <c r="AQ8" i="7"/>
  <c r="AP8" i="7"/>
  <c r="AL8" i="7"/>
  <c r="F6" i="9"/>
  <c r="F5" i="9" l="1"/>
  <c r="F2" i="15"/>
  <c r="F6" i="15" s="1"/>
  <c r="F9" i="10" s="1"/>
  <c r="H19" i="6"/>
  <c r="J2" i="15" s="1"/>
  <c r="J6" i="15" s="1"/>
  <c r="F10" i="10" s="1"/>
  <c r="H31" i="6"/>
  <c r="Y7" i="8"/>
  <c r="X6" i="8"/>
  <c r="AO9" i="7"/>
  <c r="AK9" i="7"/>
  <c r="AJ10" i="7"/>
  <c r="AQ9" i="7"/>
  <c r="AP9" i="7"/>
  <c r="AL9" i="7"/>
  <c r="AA8" i="8"/>
  <c r="Z7" i="8"/>
  <c r="AA9" i="8" l="1"/>
  <c r="Z8" i="8"/>
  <c r="AJ11" i="7"/>
  <c r="AO10" i="7"/>
  <c r="AK10" i="7"/>
  <c r="AQ10" i="7"/>
  <c r="AP10" i="7"/>
  <c r="AL10" i="7"/>
  <c r="Y8" i="8"/>
  <c r="X7" i="8"/>
  <c r="AJ12" i="7" l="1"/>
  <c r="AQ11" i="7"/>
  <c r="AL11" i="7"/>
  <c r="AP11" i="7"/>
  <c r="AK11" i="7"/>
  <c r="AO11" i="7"/>
  <c r="Y9" i="8"/>
  <c r="X8" i="8"/>
  <c r="AA10" i="8"/>
  <c r="Z9" i="8"/>
  <c r="Y10" i="8" l="1"/>
  <c r="X9" i="8"/>
  <c r="AA11" i="8"/>
  <c r="Z10" i="8"/>
  <c r="AJ13" i="7"/>
  <c r="AQ12" i="7"/>
  <c r="AO12" i="7"/>
  <c r="AL12" i="7"/>
  <c r="AP12" i="7"/>
  <c r="AK12" i="7"/>
  <c r="Z11" i="8" l="1"/>
  <c r="AA12" i="8"/>
  <c r="AJ14" i="7"/>
  <c r="AO13" i="7"/>
  <c r="AK13" i="7"/>
  <c r="AL13" i="7"/>
  <c r="AQ13" i="7"/>
  <c r="AP13" i="7"/>
  <c r="X10" i="8"/>
  <c r="Y11" i="8"/>
  <c r="Y12" i="8" l="1"/>
  <c r="X11" i="8"/>
  <c r="AJ15" i="7"/>
  <c r="AO14" i="7"/>
  <c r="AK14" i="7"/>
  <c r="AL14" i="7"/>
  <c r="AQ14" i="7"/>
  <c r="AP14" i="7"/>
  <c r="AA13" i="8"/>
  <c r="Z12" i="8"/>
  <c r="AJ16" i="7" l="1"/>
  <c r="AO15" i="7"/>
  <c r="AK15" i="7"/>
  <c r="AL15" i="7"/>
  <c r="AQ15" i="7"/>
  <c r="AP15" i="7"/>
  <c r="AA14" i="8"/>
  <c r="Z13" i="8"/>
  <c r="X12" i="8"/>
  <c r="Y13" i="8"/>
  <c r="Z14" i="8" l="1"/>
  <c r="AA15" i="8"/>
  <c r="Y14" i="8"/>
  <c r="X13" i="8"/>
  <c r="AJ17" i="7"/>
  <c r="AO16" i="7"/>
  <c r="AK16" i="7"/>
  <c r="AL16" i="7"/>
  <c r="AQ16" i="7"/>
  <c r="AP16" i="7"/>
  <c r="Y15" i="8" l="1"/>
  <c r="X14" i="8"/>
  <c r="AA16" i="8"/>
  <c r="Z15" i="8"/>
  <c r="AJ18" i="7"/>
  <c r="AO17" i="7"/>
  <c r="AK17" i="7"/>
  <c r="AL17" i="7"/>
  <c r="AQ17" i="7"/>
  <c r="AP17" i="7"/>
  <c r="AA17" i="8" l="1"/>
  <c r="Z16" i="8"/>
  <c r="AJ19" i="7"/>
  <c r="AO18" i="7"/>
  <c r="AK18" i="7"/>
  <c r="AL18" i="7"/>
  <c r="AQ18" i="7"/>
  <c r="AP18" i="7"/>
  <c r="X15" i="8"/>
  <c r="Y16" i="8"/>
  <c r="X16" i="8" l="1"/>
  <c r="Y17" i="8"/>
  <c r="AJ20" i="7"/>
  <c r="AO19" i="7"/>
  <c r="AK19" i="7"/>
  <c r="AL19" i="7"/>
  <c r="AQ19" i="7"/>
  <c r="AP19" i="7"/>
  <c r="AA18" i="8"/>
  <c r="Z17" i="8"/>
  <c r="AJ21" i="7" l="1"/>
  <c r="AO20" i="7"/>
  <c r="AK20" i="7"/>
  <c r="AL20" i="7"/>
  <c r="AQ20" i="7"/>
  <c r="E4" i="9" s="1"/>
  <c r="AN20" i="7" s="1"/>
  <c r="AP20" i="7"/>
  <c r="AA19" i="8"/>
  <c r="Z18" i="8"/>
  <c r="Y18" i="8"/>
  <c r="X17" i="8"/>
  <c r="Z19" i="8" l="1"/>
  <c r="AA20" i="8"/>
  <c r="X18" i="8"/>
  <c r="F11" i="6" s="1"/>
  <c r="D20" i="6" s="1"/>
  <c r="AN5" i="7"/>
  <c r="AN6" i="7"/>
  <c r="AN7" i="7"/>
  <c r="AN8" i="7"/>
  <c r="AN9" i="7"/>
  <c r="AN10" i="7"/>
  <c r="AN11" i="7"/>
  <c r="AN12" i="7"/>
  <c r="AN13" i="7"/>
  <c r="AN14" i="7"/>
  <c r="AN15" i="7"/>
  <c r="AN16" i="7"/>
  <c r="AN17" i="7"/>
  <c r="AN18" i="7"/>
  <c r="AN19" i="7"/>
  <c r="AK21" i="7"/>
  <c r="AJ22" i="7"/>
  <c r="AQ21" i="7"/>
  <c r="G20" i="6" l="1"/>
  <c r="H20" i="6"/>
  <c r="AA21" i="8"/>
  <c r="Z20" i="8"/>
  <c r="AK22" i="7"/>
  <c r="AQ22" i="7"/>
  <c r="AJ23" i="7"/>
  <c r="F4" i="9"/>
  <c r="B2" i="15" l="1"/>
  <c r="B6" i="15" s="1"/>
  <c r="B3" i="15"/>
  <c r="B7" i="15" s="1"/>
  <c r="AQ23" i="7"/>
  <c r="AK23" i="7"/>
  <c r="AJ24" i="7"/>
  <c r="AA22" i="8"/>
  <c r="Z21" i="8"/>
  <c r="F3" i="10" l="1"/>
  <c r="AA23" i="8"/>
  <c r="Z22" i="8"/>
  <c r="AJ25" i="7"/>
  <c r="AQ24" i="7"/>
  <c r="AK24" i="7"/>
  <c r="AJ26" i="7" l="1"/>
  <c r="AK25" i="7"/>
  <c r="AQ25" i="7"/>
  <c r="AA24" i="8"/>
  <c r="Z23" i="8"/>
  <c r="AA25" i="8" l="1"/>
  <c r="Z24" i="8"/>
  <c r="AK26" i="7"/>
  <c r="AQ26" i="7"/>
  <c r="AJ27" i="7"/>
  <c r="AJ28" i="7" l="1"/>
  <c r="AQ27" i="7"/>
  <c r="AK27" i="7"/>
  <c r="AA26" i="8"/>
  <c r="Z25" i="8"/>
  <c r="AA27" i="8" l="1"/>
  <c r="AA28" i="8" s="1"/>
  <c r="Z26" i="8"/>
  <c r="AJ29" i="7"/>
  <c r="AK28" i="7"/>
  <c r="AQ28" i="7"/>
  <c r="AK29" i="7" l="1"/>
  <c r="AQ29" i="7"/>
  <c r="AJ30" i="7"/>
  <c r="AA29" i="8"/>
  <c r="Z28" i="8"/>
  <c r="AA30" i="8" l="1"/>
  <c r="Z29" i="8"/>
  <c r="AQ30" i="7"/>
  <c r="AJ31" i="7"/>
  <c r="AK30" i="7"/>
  <c r="AJ32" i="7" l="1"/>
  <c r="AK31" i="7"/>
  <c r="AQ31" i="7"/>
  <c r="AA31" i="8"/>
  <c r="Z30" i="8"/>
  <c r="AA32" i="8" l="1"/>
  <c r="Z31" i="8"/>
  <c r="AJ33" i="7"/>
  <c r="AQ32" i="7"/>
  <c r="AK32" i="7"/>
  <c r="Z32" i="8" l="1"/>
  <c r="F13" i="6"/>
  <c r="AK33" i="7"/>
  <c r="AQ33" i="7"/>
  <c r="AJ34" i="7"/>
  <c r="E21" i="6" l="1"/>
  <c r="H21" i="6" s="1"/>
  <c r="N2" i="15" s="1"/>
  <c r="N6" i="15" s="1"/>
  <c r="D21" i="6"/>
  <c r="G21" i="6" s="1"/>
  <c r="N3" i="15" s="1"/>
  <c r="N7" i="15" s="1"/>
  <c r="AQ34" i="7"/>
  <c r="AJ35" i="7"/>
  <c r="AK34" i="7"/>
  <c r="F11" i="10" l="1"/>
  <c r="AJ36" i="7"/>
  <c r="AK35" i="7"/>
  <c r="AQ35" i="7"/>
  <c r="AQ36" i="7" l="1"/>
  <c r="AK36" i="7"/>
  <c r="F122" i="3" l="1"/>
  <c r="F106" i="3"/>
  <c r="F73" i="3"/>
  <c r="F70" i="3"/>
  <c r="C14" i="3"/>
  <c r="C15" i="3"/>
  <c r="F71" i="3" l="1"/>
  <c r="F27" i="3"/>
  <c r="D95" i="3"/>
  <c r="D94" i="3"/>
  <c r="D59" i="3"/>
  <c r="D35" i="3"/>
  <c r="D34" i="3"/>
  <c r="D19" i="3"/>
  <c r="D11" i="3"/>
  <c r="F63" i="3"/>
  <c r="I5" i="3"/>
  <c r="F8" i="3"/>
  <c r="J2" i="3"/>
  <c r="I2" i="3"/>
  <c r="D21" i="3" l="1"/>
  <c r="R3" i="15" s="1"/>
  <c r="R7" i="15" s="1"/>
  <c r="D22" i="3"/>
  <c r="D104" i="3"/>
  <c r="D101" i="3"/>
  <c r="M10" i="6"/>
  <c r="M11" i="13"/>
  <c r="D20" i="3"/>
  <c r="R2" i="15" s="1"/>
  <c r="R6" i="15" s="1"/>
  <c r="F32" i="10" s="1"/>
  <c r="F62" i="3"/>
  <c r="D60" i="3"/>
  <c r="F28" i="10" s="1"/>
  <c r="F26" i="3"/>
  <c r="F30" i="3" s="1"/>
  <c r="D4" i="3"/>
  <c r="C2" i="16" s="1"/>
  <c r="C30" i="16" s="1"/>
  <c r="C31" i="16" s="1"/>
  <c r="C4" i="2"/>
  <c r="C3" i="2"/>
  <c r="D67" i="3"/>
  <c r="I3797" i="16" l="1"/>
  <c r="E3797" i="16" s="1"/>
  <c r="C3797" i="16" s="1"/>
  <c r="I3768" i="16"/>
  <c r="E3768" i="16" s="1"/>
  <c r="C3768" i="16" s="1"/>
  <c r="I3623" i="16"/>
  <c r="E3623" i="16" s="1"/>
  <c r="C3623" i="16" s="1"/>
  <c r="I3479" i="16"/>
  <c r="E3479" i="16" s="1"/>
  <c r="C3479" i="16" s="1"/>
  <c r="I3336" i="16"/>
  <c r="E3336" i="16" s="1"/>
  <c r="C3336" i="16" s="1"/>
  <c r="I3191" i="16"/>
  <c r="E3191" i="16" s="1"/>
  <c r="C3191" i="16" s="1"/>
  <c r="I3047" i="16"/>
  <c r="E3047" i="16" s="1"/>
  <c r="C3047" i="16" s="1"/>
  <c r="I2903" i="16"/>
  <c r="E2903" i="16" s="1"/>
  <c r="C2903" i="16" s="1"/>
  <c r="I2760" i="16"/>
  <c r="E2760" i="16" s="1"/>
  <c r="C2760" i="16" s="1"/>
  <c r="I2603" i="16"/>
  <c r="E2603" i="16" s="1"/>
  <c r="C2603" i="16" s="1"/>
  <c r="I2461" i="16"/>
  <c r="E2461" i="16" s="1"/>
  <c r="C2461" i="16" s="1"/>
  <c r="I2316" i="16"/>
  <c r="E2316" i="16" s="1"/>
  <c r="C2316" i="16" s="1"/>
  <c r="I2171" i="16"/>
  <c r="E2171" i="16" s="1"/>
  <c r="C2171" i="16" s="1"/>
  <c r="I3827" i="16"/>
  <c r="E3827" i="16" s="1"/>
  <c r="C3827" i="16" s="1"/>
  <c r="I3683" i="16"/>
  <c r="E3683" i="16" s="1"/>
  <c r="C3683" i="16" s="1"/>
  <c r="I3539" i="16"/>
  <c r="E3539" i="16" s="1"/>
  <c r="C3539" i="16" s="1"/>
  <c r="I3395" i="16"/>
  <c r="E3395" i="16" s="1"/>
  <c r="C3395" i="16" s="1"/>
  <c r="I3250" i="16"/>
  <c r="E3250" i="16" s="1"/>
  <c r="C3250" i="16" s="1"/>
  <c r="I3108" i="16"/>
  <c r="E3108" i="16" s="1"/>
  <c r="C3108" i="16" s="1"/>
  <c r="I2964" i="16"/>
  <c r="E2964" i="16" s="1"/>
  <c r="C2964" i="16" s="1"/>
  <c r="I2819" i="16"/>
  <c r="E2819" i="16" s="1"/>
  <c r="C2819" i="16" s="1"/>
  <c r="I2676" i="16"/>
  <c r="E2676" i="16" s="1"/>
  <c r="C2676" i="16" s="1"/>
  <c r="I2531" i="16"/>
  <c r="E2531" i="16" s="1"/>
  <c r="C2531" i="16" s="1"/>
  <c r="I2387" i="16"/>
  <c r="E2387" i="16" s="1"/>
  <c r="C2387" i="16" s="1"/>
  <c r="I2243" i="16"/>
  <c r="E2243" i="16" s="1"/>
  <c r="C2243" i="16" s="1"/>
  <c r="I3786" i="16"/>
  <c r="E3786" i="16" s="1"/>
  <c r="C3786" i="16" s="1"/>
  <c r="I3729" i="16"/>
  <c r="E3729" i="16" s="1"/>
  <c r="C3729" i="16" s="1"/>
  <c r="I3586" i="16"/>
  <c r="E3586" i="16" s="1"/>
  <c r="C3586" i="16" s="1"/>
  <c r="I3442" i="16"/>
  <c r="E3442" i="16" s="1"/>
  <c r="C3442" i="16" s="1"/>
  <c r="I3299" i="16"/>
  <c r="E3299" i="16" s="1"/>
  <c r="C3299" i="16" s="1"/>
  <c r="I3154" i="16"/>
  <c r="E3154" i="16" s="1"/>
  <c r="C3154" i="16" s="1"/>
  <c r="I3010" i="16"/>
  <c r="E3010" i="16" s="1"/>
  <c r="C3010" i="16" s="1"/>
  <c r="I2866" i="16"/>
  <c r="E2866" i="16" s="1"/>
  <c r="C2866" i="16" s="1"/>
  <c r="I2722" i="16"/>
  <c r="E2722" i="16" s="1"/>
  <c r="C2722" i="16" s="1"/>
  <c r="I2566" i="16"/>
  <c r="E2566" i="16" s="1"/>
  <c r="C2566" i="16" s="1"/>
  <c r="I2422" i="16"/>
  <c r="E2422" i="16" s="1"/>
  <c r="C2422" i="16" s="1"/>
  <c r="I2277" i="16"/>
  <c r="E2277" i="16" s="1"/>
  <c r="C2277" i="16" s="1"/>
  <c r="I2133" i="16"/>
  <c r="E2133" i="16" s="1"/>
  <c r="C2133" i="16" s="1"/>
  <c r="I3800" i="16"/>
  <c r="E3800" i="16" s="1"/>
  <c r="C3800" i="16" s="1"/>
  <c r="I3658" i="16"/>
  <c r="E3658" i="16" s="1"/>
  <c r="C3658" i="16" s="1"/>
  <c r="I3514" i="16"/>
  <c r="E3514" i="16" s="1"/>
  <c r="C3514" i="16" s="1"/>
  <c r="I3369" i="16"/>
  <c r="E3369" i="16" s="1"/>
  <c r="C3369" i="16" s="1"/>
  <c r="I3225" i="16"/>
  <c r="E3225" i="16" s="1"/>
  <c r="C3225" i="16" s="1"/>
  <c r="I3081" i="16"/>
  <c r="E3081" i="16" s="1"/>
  <c r="C3081" i="16" s="1"/>
  <c r="I2937" i="16"/>
  <c r="E2937" i="16" s="1"/>
  <c r="C2937" i="16" s="1"/>
  <c r="I2793" i="16"/>
  <c r="E2793" i="16" s="1"/>
  <c r="C2793" i="16" s="1"/>
  <c r="I2649" i="16"/>
  <c r="E2649" i="16" s="1"/>
  <c r="C2649" i="16" s="1"/>
  <c r="I2505" i="16"/>
  <c r="E2505" i="16" s="1"/>
  <c r="C2505" i="16" s="1"/>
  <c r="I2350" i="16"/>
  <c r="E2350" i="16" s="1"/>
  <c r="C2350" i="16" s="1"/>
  <c r="I2205" i="16"/>
  <c r="E2205" i="16" s="1"/>
  <c r="C2205" i="16" s="1"/>
  <c r="I3774" i="16"/>
  <c r="E3774" i="16" s="1"/>
  <c r="C3774" i="16" s="1"/>
  <c r="I3752" i="16"/>
  <c r="E3752" i="16" s="1"/>
  <c r="C3752" i="16" s="1"/>
  <c r="I3608" i="16"/>
  <c r="E3608" i="16" s="1"/>
  <c r="C3608" i="16" s="1"/>
  <c r="I3453" i="16"/>
  <c r="E3453" i="16" s="1"/>
  <c r="C3453" i="16" s="1"/>
  <c r="I3308" i="16"/>
  <c r="E3308" i="16" s="1"/>
  <c r="C3308" i="16" s="1"/>
  <c r="I3164" i="16"/>
  <c r="E3164" i="16" s="1"/>
  <c r="C3164" i="16" s="1"/>
  <c r="I3020" i="16"/>
  <c r="E3020" i="16" s="1"/>
  <c r="C3020" i="16" s="1"/>
  <c r="I2876" i="16"/>
  <c r="E2876" i="16" s="1"/>
  <c r="C2876" i="16" s="1"/>
  <c r="I2732" i="16"/>
  <c r="E2732" i="16" s="1"/>
  <c r="C2732" i="16" s="1"/>
  <c r="I2588" i="16"/>
  <c r="E2588" i="16" s="1"/>
  <c r="C2588" i="16" s="1"/>
  <c r="I2444" i="16"/>
  <c r="E2444" i="16" s="1"/>
  <c r="C2444" i="16" s="1"/>
  <c r="I2300" i="16"/>
  <c r="E2300" i="16" s="1"/>
  <c r="C2300" i="16" s="1"/>
  <c r="I2155" i="16"/>
  <c r="E2155" i="16" s="1"/>
  <c r="C2155" i="16" s="1"/>
  <c r="I3799" i="16"/>
  <c r="E3799" i="16" s="1"/>
  <c r="C3799" i="16" s="1"/>
  <c r="I3656" i="16"/>
  <c r="E3656" i="16" s="1"/>
  <c r="C3656" i="16" s="1"/>
  <c r="I3512" i="16"/>
  <c r="E3512" i="16" s="1"/>
  <c r="C3512" i="16" s="1"/>
  <c r="I3366" i="16"/>
  <c r="E3366" i="16" s="1"/>
  <c r="C3366" i="16" s="1"/>
  <c r="I3223" i="16"/>
  <c r="E3223" i="16" s="1"/>
  <c r="C3223" i="16" s="1"/>
  <c r="I3080" i="16"/>
  <c r="E3080" i="16" s="1"/>
  <c r="C3080" i="16" s="1"/>
  <c r="I2934" i="16"/>
  <c r="E2934" i="16" s="1"/>
  <c r="C2934" i="16" s="1"/>
  <c r="I2791" i="16"/>
  <c r="E2791" i="16" s="1"/>
  <c r="C2791" i="16" s="1"/>
  <c r="I2647" i="16"/>
  <c r="E2647" i="16" s="1"/>
  <c r="C2647" i="16" s="1"/>
  <c r="I2503" i="16"/>
  <c r="E2503" i="16" s="1"/>
  <c r="C2503" i="16" s="1"/>
  <c r="I2358" i="16"/>
  <c r="E2358" i="16" s="1"/>
  <c r="C2358" i="16" s="1"/>
  <c r="I2216" i="16"/>
  <c r="E2216" i="16" s="1"/>
  <c r="C2216" i="16" s="1"/>
  <c r="I3629" i="16"/>
  <c r="E3629" i="16" s="1"/>
  <c r="C3629" i="16" s="1"/>
  <c r="I3415" i="16"/>
  <c r="E3415" i="16" s="1"/>
  <c r="C3415" i="16" s="1"/>
  <c r="I3246" i="16"/>
  <c r="E3246" i="16" s="1"/>
  <c r="C3246" i="16" s="1"/>
  <c r="I3103" i="16"/>
  <c r="E3103" i="16" s="1"/>
  <c r="C3103" i="16" s="1"/>
  <c r="I2958" i="16"/>
  <c r="E2958" i="16" s="1"/>
  <c r="C2958" i="16" s="1"/>
  <c r="I2814" i="16"/>
  <c r="E2814" i="16" s="1"/>
  <c r="C2814" i="16" s="1"/>
  <c r="I2670" i="16"/>
  <c r="E2670" i="16" s="1"/>
  <c r="C2670" i="16" s="1"/>
  <c r="I2526" i="16"/>
  <c r="E2526" i="16" s="1"/>
  <c r="C2526" i="16" s="1"/>
  <c r="I2370" i="16"/>
  <c r="E2370" i="16" s="1"/>
  <c r="C2370" i="16" s="1"/>
  <c r="I2225" i="16"/>
  <c r="E2225" i="16" s="1"/>
  <c r="C2225" i="16" s="1"/>
  <c r="I2081" i="16"/>
  <c r="E2081" i="16" s="1"/>
  <c r="C2081" i="16" s="1"/>
  <c r="I1939" i="16"/>
  <c r="E1939" i="16" s="1"/>
  <c r="C1939" i="16" s="1"/>
  <c r="I3834" i="16"/>
  <c r="E3834" i="16" s="1"/>
  <c r="C3834" i="16" s="1"/>
  <c r="I3413" i="16"/>
  <c r="E3413" i="16" s="1"/>
  <c r="C3413" i="16" s="1"/>
  <c r="I3269" i="16"/>
  <c r="E3269" i="16" s="1"/>
  <c r="C3269" i="16" s="1"/>
  <c r="I3125" i="16"/>
  <c r="E3125" i="16" s="1"/>
  <c r="C3125" i="16" s="1"/>
  <c r="I2981" i="16"/>
  <c r="E2981" i="16" s="1"/>
  <c r="C2981" i="16" s="1"/>
  <c r="I2836" i="16"/>
  <c r="E2836" i="16" s="1"/>
  <c r="C2836" i="16" s="1"/>
  <c r="I2693" i="16"/>
  <c r="E2693" i="16" s="1"/>
  <c r="C2693" i="16" s="1"/>
  <c r="I2549" i="16"/>
  <c r="E2549" i="16" s="1"/>
  <c r="C2549" i="16" s="1"/>
  <c r="I2404" i="16"/>
  <c r="E2404" i="16" s="1"/>
  <c r="C2404" i="16" s="1"/>
  <c r="I2260" i="16"/>
  <c r="E2260" i="16" s="1"/>
  <c r="C2260" i="16" s="1"/>
  <c r="I2117" i="16"/>
  <c r="E2117" i="16" s="1"/>
  <c r="C2117" i="16" s="1"/>
  <c r="I1974" i="16"/>
  <c r="E1974" i="16" s="1"/>
  <c r="C1974" i="16" s="1"/>
  <c r="I1829" i="16"/>
  <c r="E1829" i="16" s="1"/>
  <c r="C1829" i="16" s="1"/>
  <c r="I3772" i="16"/>
  <c r="E3772" i="16" s="1"/>
  <c r="C3772" i="16" s="1"/>
  <c r="I3628" i="16"/>
  <c r="E3628" i="16" s="1"/>
  <c r="C3628" i="16" s="1"/>
  <c r="I3484" i="16"/>
  <c r="E3484" i="16" s="1"/>
  <c r="C3484" i="16" s="1"/>
  <c r="I3339" i="16"/>
  <c r="E3339" i="16" s="1"/>
  <c r="C3339" i="16" s="1"/>
  <c r="I3196" i="16"/>
  <c r="E3196" i="16" s="1"/>
  <c r="C3196" i="16" s="1"/>
  <c r="I3053" i="16"/>
  <c r="E3053" i="16" s="1"/>
  <c r="C3053" i="16" s="1"/>
  <c r="I2908" i="16"/>
  <c r="E2908" i="16" s="1"/>
  <c r="C2908" i="16" s="1"/>
  <c r="I2764" i="16"/>
  <c r="E2764" i="16" s="1"/>
  <c r="C2764" i="16" s="1"/>
  <c r="I2620" i="16"/>
  <c r="E2620" i="16" s="1"/>
  <c r="C2620" i="16" s="1"/>
  <c r="I2475" i="16"/>
  <c r="E2475" i="16" s="1"/>
  <c r="C2475" i="16" s="1"/>
  <c r="I2320" i="16"/>
  <c r="E2320" i="16" s="1"/>
  <c r="C2320" i="16" s="1"/>
  <c r="I2175" i="16"/>
  <c r="E2175" i="16" s="1"/>
  <c r="C2175" i="16" s="1"/>
  <c r="I3545" i="16"/>
  <c r="E3545" i="16" s="1"/>
  <c r="C3545" i="16" s="1"/>
  <c r="I3711" i="16"/>
  <c r="E3711" i="16" s="1"/>
  <c r="C3711" i="16" s="1"/>
  <c r="I3555" i="16"/>
  <c r="E3555" i="16" s="1"/>
  <c r="C3555" i="16" s="1"/>
  <c r="I3411" i="16"/>
  <c r="E3411" i="16" s="1"/>
  <c r="C3411" i="16" s="1"/>
  <c r="I3266" i="16"/>
  <c r="E3266" i="16" s="1"/>
  <c r="C3266" i="16" s="1"/>
  <c r="I3122" i="16"/>
  <c r="E3122" i="16" s="1"/>
  <c r="C3122" i="16" s="1"/>
  <c r="I2980" i="16"/>
  <c r="E2980" i="16" s="1"/>
  <c r="C2980" i="16" s="1"/>
  <c r="I2835" i="16"/>
  <c r="E2835" i="16" s="1"/>
  <c r="C2835" i="16" s="1"/>
  <c r="I2691" i="16"/>
  <c r="E2691" i="16" s="1"/>
  <c r="C2691" i="16" s="1"/>
  <c r="I2547" i="16"/>
  <c r="E2547" i="16" s="1"/>
  <c r="C2547" i="16" s="1"/>
  <c r="I2402" i="16"/>
  <c r="E2402" i="16" s="1"/>
  <c r="C2402" i="16" s="1"/>
  <c r="I2259" i="16"/>
  <c r="E2259" i="16" s="1"/>
  <c r="C2259" i="16" s="1"/>
  <c r="I2115" i="16"/>
  <c r="E2115" i="16" s="1"/>
  <c r="C2115" i="16" s="1"/>
  <c r="I3782" i="16"/>
  <c r="E3782" i="16" s="1"/>
  <c r="C3782" i="16" s="1"/>
  <c r="I3637" i="16"/>
  <c r="E3637" i="16" s="1"/>
  <c r="C3637" i="16" s="1"/>
  <c r="I3495" i="16"/>
  <c r="E3495" i="16" s="1"/>
  <c r="C3495" i="16" s="1"/>
  <c r="I3351" i="16"/>
  <c r="E3351" i="16" s="1"/>
  <c r="C3351" i="16" s="1"/>
  <c r="I3206" i="16"/>
  <c r="E3206" i="16" s="1"/>
  <c r="C3206" i="16" s="1"/>
  <c r="I3063" i="16"/>
  <c r="E3063" i="16" s="1"/>
  <c r="C3063" i="16" s="1"/>
  <c r="I2918" i="16"/>
  <c r="E2918" i="16" s="1"/>
  <c r="C2918" i="16" s="1"/>
  <c r="I2751" i="16"/>
  <c r="E2751" i="16" s="1"/>
  <c r="C2751" i="16" s="1"/>
  <c r="I2606" i="16"/>
  <c r="E2606" i="16" s="1"/>
  <c r="C2606" i="16" s="1"/>
  <c r="I2462" i="16"/>
  <c r="E2462" i="16" s="1"/>
  <c r="C2462" i="16" s="1"/>
  <c r="I2317" i="16"/>
  <c r="E2317" i="16" s="1"/>
  <c r="C2317" i="16" s="1"/>
  <c r="I2162" i="16"/>
  <c r="E2162" i="16" s="1"/>
  <c r="C2162" i="16" s="1"/>
  <c r="I3817" i="16"/>
  <c r="E3817" i="16" s="1"/>
  <c r="C3817" i="16" s="1"/>
  <c r="I3674" i="16"/>
  <c r="E3674" i="16" s="1"/>
  <c r="C3674" i="16" s="1"/>
  <c r="I3529" i="16"/>
  <c r="E3529" i="16" s="1"/>
  <c r="C3529" i="16" s="1"/>
  <c r="I3385" i="16"/>
  <c r="E3385" i="16" s="1"/>
  <c r="C3385" i="16" s="1"/>
  <c r="I3240" i="16"/>
  <c r="E3240" i="16" s="1"/>
  <c r="C3240" i="16" s="1"/>
  <c r="I3096" i="16"/>
  <c r="E3096" i="16" s="1"/>
  <c r="C3096" i="16" s="1"/>
  <c r="I2953" i="16"/>
  <c r="E2953" i="16" s="1"/>
  <c r="C2953" i="16" s="1"/>
  <c r="I2809" i="16"/>
  <c r="E2809" i="16" s="1"/>
  <c r="C2809" i="16" s="1"/>
  <c r="I2665" i="16"/>
  <c r="E2665" i="16" s="1"/>
  <c r="C2665" i="16" s="1"/>
  <c r="I2521" i="16"/>
  <c r="E2521" i="16" s="1"/>
  <c r="C2521" i="16" s="1"/>
  <c r="I2364" i="16"/>
  <c r="E2364" i="16" s="1"/>
  <c r="C2364" i="16" s="1"/>
  <c r="I2222" i="16"/>
  <c r="E2222" i="16" s="1"/>
  <c r="C2222" i="16" s="1"/>
  <c r="I2100" i="16"/>
  <c r="E2100" i="16" s="1"/>
  <c r="C2100" i="16" s="1"/>
  <c r="I1957" i="16"/>
  <c r="E1957" i="16" s="1"/>
  <c r="C1957" i="16" s="1"/>
  <c r="I1812" i="16"/>
  <c r="E1812" i="16" s="1"/>
  <c r="C1812" i="16" s="1"/>
  <c r="I1668" i="16"/>
  <c r="E1668" i="16" s="1"/>
  <c r="C1668" i="16" s="1"/>
  <c r="I1524" i="16"/>
  <c r="E1524" i="16" s="1"/>
  <c r="C1524" i="16" s="1"/>
  <c r="I1381" i="16"/>
  <c r="E1381" i="16" s="1"/>
  <c r="C1381" i="16" s="1"/>
  <c r="I1236" i="16"/>
  <c r="E1236" i="16" s="1"/>
  <c r="C1236" i="16" s="1"/>
  <c r="I1092" i="16"/>
  <c r="E1092" i="16" s="1"/>
  <c r="C1092" i="16" s="1"/>
  <c r="I1967" i="16"/>
  <c r="E1967" i="16" s="1"/>
  <c r="C1967" i="16" s="1"/>
  <c r="I1823" i="16"/>
  <c r="E1823" i="16" s="1"/>
  <c r="C1823" i="16" s="1"/>
  <c r="I3666" i="16"/>
  <c r="E3666" i="16" s="1"/>
  <c r="C3666" i="16" s="1"/>
  <c r="I3756" i="16"/>
  <c r="E3756" i="16" s="1"/>
  <c r="C3756" i="16" s="1"/>
  <c r="I3611" i="16"/>
  <c r="E3611" i="16" s="1"/>
  <c r="C3611" i="16" s="1"/>
  <c r="I3469" i="16"/>
  <c r="E3469" i="16" s="1"/>
  <c r="C3469" i="16" s="1"/>
  <c r="I3325" i="16"/>
  <c r="E3325" i="16" s="1"/>
  <c r="C3325" i="16" s="1"/>
  <c r="I3180" i="16"/>
  <c r="E3180" i="16" s="1"/>
  <c r="C3180" i="16" s="1"/>
  <c r="I3036" i="16"/>
  <c r="E3036" i="16" s="1"/>
  <c r="C3036" i="16" s="1"/>
  <c r="I2892" i="16"/>
  <c r="E2892" i="16" s="1"/>
  <c r="C2892" i="16" s="1"/>
  <c r="I2748" i="16"/>
  <c r="E2748" i="16" s="1"/>
  <c r="C2748" i="16" s="1"/>
  <c r="I2592" i="16"/>
  <c r="E2592" i="16" s="1"/>
  <c r="C2592" i="16" s="1"/>
  <c r="I2448" i="16"/>
  <c r="E2448" i="16" s="1"/>
  <c r="C2448" i="16" s="1"/>
  <c r="I2304" i="16"/>
  <c r="E2304" i="16" s="1"/>
  <c r="C2304" i="16" s="1"/>
  <c r="I2161" i="16"/>
  <c r="E2161" i="16" s="1"/>
  <c r="C2161" i="16" s="1"/>
  <c r="I3815" i="16"/>
  <c r="E3815" i="16" s="1"/>
  <c r="C3815" i="16" s="1"/>
  <c r="I3671" i="16"/>
  <c r="E3671" i="16" s="1"/>
  <c r="C3671" i="16" s="1"/>
  <c r="I3527" i="16"/>
  <c r="E3527" i="16" s="1"/>
  <c r="C3527" i="16" s="1"/>
  <c r="I3384" i="16"/>
  <c r="E3384" i="16" s="1"/>
  <c r="C3384" i="16" s="1"/>
  <c r="I3239" i="16"/>
  <c r="E3239" i="16" s="1"/>
  <c r="C3239" i="16" s="1"/>
  <c r="I3095" i="16"/>
  <c r="E3095" i="16" s="1"/>
  <c r="C3095" i="16" s="1"/>
  <c r="I2952" i="16"/>
  <c r="E2952" i="16" s="1"/>
  <c r="C2952" i="16" s="1"/>
  <c r="I2807" i="16"/>
  <c r="E2807" i="16" s="1"/>
  <c r="C2807" i="16" s="1"/>
  <c r="I2663" i="16"/>
  <c r="E2663" i="16" s="1"/>
  <c r="C2663" i="16" s="1"/>
  <c r="I2519" i="16"/>
  <c r="E2519" i="16" s="1"/>
  <c r="C2519" i="16" s="1"/>
  <c r="I2375" i="16"/>
  <c r="E2375" i="16" s="1"/>
  <c r="C2375" i="16" s="1"/>
  <c r="I2231" i="16"/>
  <c r="E2231" i="16" s="1"/>
  <c r="C2231" i="16" s="1"/>
  <c r="I3653" i="16"/>
  <c r="E3653" i="16" s="1"/>
  <c r="C3653" i="16" s="1"/>
  <c r="I3718" i="16"/>
  <c r="E3718" i="16" s="1"/>
  <c r="C3718" i="16" s="1"/>
  <c r="I3574" i="16"/>
  <c r="E3574" i="16" s="1"/>
  <c r="C3574" i="16" s="1"/>
  <c r="I3430" i="16"/>
  <c r="E3430" i="16" s="1"/>
  <c r="C3430" i="16" s="1"/>
  <c r="I3286" i="16"/>
  <c r="E3286" i="16" s="1"/>
  <c r="C3286" i="16" s="1"/>
  <c r="I3142" i="16"/>
  <c r="E3142" i="16" s="1"/>
  <c r="C3142" i="16" s="1"/>
  <c r="I2998" i="16"/>
  <c r="E2998" i="16" s="1"/>
  <c r="C2998" i="16" s="1"/>
  <c r="I2855" i="16"/>
  <c r="E2855" i="16" s="1"/>
  <c r="C2855" i="16" s="1"/>
  <c r="I2710" i="16"/>
  <c r="E2710" i="16" s="1"/>
  <c r="C2710" i="16" s="1"/>
  <c r="I2554" i="16"/>
  <c r="E2554" i="16" s="1"/>
  <c r="C2554" i="16" s="1"/>
  <c r="I2410" i="16"/>
  <c r="E2410" i="16" s="1"/>
  <c r="C2410" i="16" s="1"/>
  <c r="I2266" i="16"/>
  <c r="E2266" i="16" s="1"/>
  <c r="C2266" i="16" s="1"/>
  <c r="I2122" i="16"/>
  <c r="E2122" i="16" s="1"/>
  <c r="C2122" i="16" s="1"/>
  <c r="I3789" i="16"/>
  <c r="E3789" i="16" s="1"/>
  <c r="C3789" i="16" s="1"/>
  <c r="I3645" i="16"/>
  <c r="E3645" i="16" s="1"/>
  <c r="C3645" i="16" s="1"/>
  <c r="I3500" i="16"/>
  <c r="E3500" i="16" s="1"/>
  <c r="C3500" i="16" s="1"/>
  <c r="I3357" i="16"/>
  <c r="E3357" i="16" s="1"/>
  <c r="C3357" i="16" s="1"/>
  <c r="I3213" i="16"/>
  <c r="E3213" i="16" s="1"/>
  <c r="C3213" i="16" s="1"/>
  <c r="I3069" i="16"/>
  <c r="E3069" i="16" s="1"/>
  <c r="C3069" i="16" s="1"/>
  <c r="I2924" i="16"/>
  <c r="E2924" i="16" s="1"/>
  <c r="C2924" i="16" s="1"/>
  <c r="I2781" i="16"/>
  <c r="E2781" i="16" s="1"/>
  <c r="C2781" i="16" s="1"/>
  <c r="I2637" i="16"/>
  <c r="E2637" i="16" s="1"/>
  <c r="C2637" i="16" s="1"/>
  <c r="I2494" i="16"/>
  <c r="E2494" i="16" s="1"/>
  <c r="C2494" i="16" s="1"/>
  <c r="I2337" i="16"/>
  <c r="E2337" i="16" s="1"/>
  <c r="C2337" i="16" s="1"/>
  <c r="I2193" i="16"/>
  <c r="E2193" i="16" s="1"/>
  <c r="C2193" i="16" s="1"/>
  <c r="I3607" i="16"/>
  <c r="E3607" i="16" s="1"/>
  <c r="C3607" i="16" s="1"/>
  <c r="I3740" i="16"/>
  <c r="E3740" i="16" s="1"/>
  <c r="C3740" i="16" s="1"/>
  <c r="I3595" i="16"/>
  <c r="E3595" i="16" s="1"/>
  <c r="C3595" i="16" s="1"/>
  <c r="I3440" i="16"/>
  <c r="E3440" i="16" s="1"/>
  <c r="C3440" i="16" s="1"/>
  <c r="I3295" i="16"/>
  <c r="E3295" i="16" s="1"/>
  <c r="C3295" i="16" s="1"/>
  <c r="I3151" i="16"/>
  <c r="E3151" i="16" s="1"/>
  <c r="C3151" i="16" s="1"/>
  <c r="I3007" i="16"/>
  <c r="E3007" i="16" s="1"/>
  <c r="C3007" i="16" s="1"/>
  <c r="I2863" i="16"/>
  <c r="E2863" i="16" s="1"/>
  <c r="C2863" i="16" s="1"/>
  <c r="I2720" i="16"/>
  <c r="E2720" i="16" s="1"/>
  <c r="C2720" i="16" s="1"/>
  <c r="I2576" i="16"/>
  <c r="E2576" i="16" s="1"/>
  <c r="C2576" i="16" s="1"/>
  <c r="I2432" i="16"/>
  <c r="E2432" i="16" s="1"/>
  <c r="C2432" i="16" s="1"/>
  <c r="I2289" i="16"/>
  <c r="E2289" i="16" s="1"/>
  <c r="C2289" i="16" s="1"/>
  <c r="I2145" i="16"/>
  <c r="E2145" i="16" s="1"/>
  <c r="C2145" i="16" s="1"/>
  <c r="I3787" i="16"/>
  <c r="E3787" i="16" s="1"/>
  <c r="C3787" i="16" s="1"/>
  <c r="I3642" i="16"/>
  <c r="E3642" i="16" s="1"/>
  <c r="C3642" i="16" s="1"/>
  <c r="I3498" i="16"/>
  <c r="E3498" i="16" s="1"/>
  <c r="C3498" i="16" s="1"/>
  <c r="I3355" i="16"/>
  <c r="E3355" i="16" s="1"/>
  <c r="C3355" i="16" s="1"/>
  <c r="I3211" i="16"/>
  <c r="E3211" i="16" s="1"/>
  <c r="C3211" i="16" s="1"/>
  <c r="I3066" i="16"/>
  <c r="E3066" i="16" s="1"/>
  <c r="C3066" i="16" s="1"/>
  <c r="I2923" i="16"/>
  <c r="E2923" i="16" s="1"/>
  <c r="C2923" i="16" s="1"/>
  <c r="I2778" i="16"/>
  <c r="E2778" i="16" s="1"/>
  <c r="C2778" i="16" s="1"/>
  <c r="I2635" i="16"/>
  <c r="E2635" i="16" s="1"/>
  <c r="C2635" i="16" s="1"/>
  <c r="I2491" i="16"/>
  <c r="E2491" i="16" s="1"/>
  <c r="C2491" i="16" s="1"/>
  <c r="I2347" i="16"/>
  <c r="E2347" i="16" s="1"/>
  <c r="C2347" i="16" s="1"/>
  <c r="I2204" i="16"/>
  <c r="E2204" i="16" s="1"/>
  <c r="C2204" i="16" s="1"/>
  <c r="I3546" i="16"/>
  <c r="E3546" i="16" s="1"/>
  <c r="C3546" i="16" s="1"/>
  <c r="I3402" i="16"/>
  <c r="E3402" i="16" s="1"/>
  <c r="C3402" i="16" s="1"/>
  <c r="I3235" i="16"/>
  <c r="E3235" i="16" s="1"/>
  <c r="C3235" i="16" s="1"/>
  <c r="I3090" i="16"/>
  <c r="E3090" i="16" s="1"/>
  <c r="C3090" i="16" s="1"/>
  <c r="I2946" i="16"/>
  <c r="E2946" i="16" s="1"/>
  <c r="C2946" i="16" s="1"/>
  <c r="I2802" i="16"/>
  <c r="E2802" i="16" s="1"/>
  <c r="C2802" i="16" s="1"/>
  <c r="I2658" i="16"/>
  <c r="E2658" i="16" s="1"/>
  <c r="C2658" i="16" s="1"/>
  <c r="I2514" i="16"/>
  <c r="E2514" i="16" s="1"/>
  <c r="C2514" i="16" s="1"/>
  <c r="I2359" i="16"/>
  <c r="E2359" i="16" s="1"/>
  <c r="C2359" i="16" s="1"/>
  <c r="I2214" i="16"/>
  <c r="E2214" i="16" s="1"/>
  <c r="C2214" i="16" s="1"/>
  <c r="I2070" i="16"/>
  <c r="E2070" i="16" s="1"/>
  <c r="C2070" i="16" s="1"/>
  <c r="I1926" i="16"/>
  <c r="E1926" i="16" s="1"/>
  <c r="C1926" i="16" s="1"/>
  <c r="I3690" i="16"/>
  <c r="E3690" i="16" s="1"/>
  <c r="C3690" i="16" s="1"/>
  <c r="I3401" i="16"/>
  <c r="E3401" i="16" s="1"/>
  <c r="C3401" i="16" s="1"/>
  <c r="I3257" i="16"/>
  <c r="E3257" i="16" s="1"/>
  <c r="C3257" i="16" s="1"/>
  <c r="I3114" i="16"/>
  <c r="E3114" i="16" s="1"/>
  <c r="C3114" i="16" s="1"/>
  <c r="I2968" i="16"/>
  <c r="E2968" i="16" s="1"/>
  <c r="C2968" i="16" s="1"/>
  <c r="I2825" i="16"/>
  <c r="E2825" i="16" s="1"/>
  <c r="C2825" i="16" s="1"/>
  <c r="I2681" i="16"/>
  <c r="E2681" i="16" s="1"/>
  <c r="C2681" i="16" s="1"/>
  <c r="I2537" i="16"/>
  <c r="E2537" i="16" s="1"/>
  <c r="C2537" i="16" s="1"/>
  <c r="I2393" i="16"/>
  <c r="E2393" i="16" s="1"/>
  <c r="C2393" i="16" s="1"/>
  <c r="I2249" i="16"/>
  <c r="E2249" i="16" s="1"/>
  <c r="C2249" i="16" s="1"/>
  <c r="I2105" i="16"/>
  <c r="E2105" i="16" s="1"/>
  <c r="C2105" i="16" s="1"/>
  <c r="I1961" i="16"/>
  <c r="E1961" i="16" s="1"/>
  <c r="C1961" i="16" s="1"/>
  <c r="I1817" i="16"/>
  <c r="E1817" i="16" s="1"/>
  <c r="C1817" i="16" s="1"/>
  <c r="I3760" i="16"/>
  <c r="E3760" i="16" s="1"/>
  <c r="C3760" i="16" s="1"/>
  <c r="I3616" i="16"/>
  <c r="E3616" i="16" s="1"/>
  <c r="C3616" i="16" s="1"/>
  <c r="I3473" i="16"/>
  <c r="E3473" i="16" s="1"/>
  <c r="C3473" i="16" s="1"/>
  <c r="I3328" i="16"/>
  <c r="E3328" i="16" s="1"/>
  <c r="C3328" i="16" s="1"/>
  <c r="I3183" i="16"/>
  <c r="E3183" i="16" s="1"/>
  <c r="C3183" i="16" s="1"/>
  <c r="I3039" i="16"/>
  <c r="E3039" i="16" s="1"/>
  <c r="C3039" i="16" s="1"/>
  <c r="I2895" i="16"/>
  <c r="E2895" i="16" s="1"/>
  <c r="C2895" i="16" s="1"/>
  <c r="I2752" i="16"/>
  <c r="E2752" i="16" s="1"/>
  <c r="C2752" i="16" s="1"/>
  <c r="I2608" i="16"/>
  <c r="E2608" i="16" s="1"/>
  <c r="C2608" i="16" s="1"/>
  <c r="I2465" i="16"/>
  <c r="E2465" i="16" s="1"/>
  <c r="C2465" i="16" s="1"/>
  <c r="I2308" i="16"/>
  <c r="E2308" i="16" s="1"/>
  <c r="C2308" i="16" s="1"/>
  <c r="I2165" i="16"/>
  <c r="E2165" i="16" s="1"/>
  <c r="C2165" i="16" s="1"/>
  <c r="I3842" i="16"/>
  <c r="E3842" i="16" s="1"/>
  <c r="C3842" i="16" s="1"/>
  <c r="I3699" i="16"/>
  <c r="E3699" i="16" s="1"/>
  <c r="C3699" i="16" s="1"/>
  <c r="I3544" i="16"/>
  <c r="E3544" i="16" s="1"/>
  <c r="C3544" i="16" s="1"/>
  <c r="I3399" i="16"/>
  <c r="E3399" i="16" s="1"/>
  <c r="C3399" i="16" s="1"/>
  <c r="I3255" i="16"/>
  <c r="E3255" i="16" s="1"/>
  <c r="C3255" i="16" s="1"/>
  <c r="I3111" i="16"/>
  <c r="E3111" i="16" s="1"/>
  <c r="C3111" i="16" s="1"/>
  <c r="I2967" i="16"/>
  <c r="E2967" i="16" s="1"/>
  <c r="C2967" i="16" s="1"/>
  <c r="I2823" i="16"/>
  <c r="E2823" i="16" s="1"/>
  <c r="C2823" i="16" s="1"/>
  <c r="I2679" i="16"/>
  <c r="E2679" i="16" s="1"/>
  <c r="C2679" i="16" s="1"/>
  <c r="I2535" i="16"/>
  <c r="E2535" i="16" s="1"/>
  <c r="C2535" i="16" s="1"/>
  <c r="I2390" i="16"/>
  <c r="E2390" i="16" s="1"/>
  <c r="C2390" i="16" s="1"/>
  <c r="I2247" i="16"/>
  <c r="E2247" i="16" s="1"/>
  <c r="C2247" i="16" s="1"/>
  <c r="I2103" i="16"/>
  <c r="E2103" i="16" s="1"/>
  <c r="C2103" i="16" s="1"/>
  <c r="I3770" i="16"/>
  <c r="E3770" i="16" s="1"/>
  <c r="C3770" i="16" s="1"/>
  <c r="I3625" i="16"/>
  <c r="E3625" i="16" s="1"/>
  <c r="C3625" i="16" s="1"/>
  <c r="I3482" i="16"/>
  <c r="E3482" i="16" s="1"/>
  <c r="C3482" i="16" s="1"/>
  <c r="I3338" i="16"/>
  <c r="E3338" i="16" s="1"/>
  <c r="C3338" i="16" s="1"/>
  <c r="I3194" i="16"/>
  <c r="E3194" i="16" s="1"/>
  <c r="C3194" i="16" s="1"/>
  <c r="I3049" i="16"/>
  <c r="E3049" i="16" s="1"/>
  <c r="C3049" i="16" s="1"/>
  <c r="I2906" i="16"/>
  <c r="E2906" i="16" s="1"/>
  <c r="C2906" i="16" s="1"/>
  <c r="I2738" i="16"/>
  <c r="E2738" i="16" s="1"/>
  <c r="C2738" i="16" s="1"/>
  <c r="I2594" i="16"/>
  <c r="E2594" i="16" s="1"/>
  <c r="C2594" i="16" s="1"/>
  <c r="I2450" i="16"/>
  <c r="E2450" i="16" s="1"/>
  <c r="C2450" i="16" s="1"/>
  <c r="I2307" i="16"/>
  <c r="E2307" i="16" s="1"/>
  <c r="C2307" i="16" s="1"/>
  <c r="I2150" i="16"/>
  <c r="E2150" i="16" s="1"/>
  <c r="C2150" i="16" s="1"/>
  <c r="I3805" i="16"/>
  <c r="E3805" i="16" s="1"/>
  <c r="C3805" i="16" s="1"/>
  <c r="I3661" i="16"/>
  <c r="E3661" i="16" s="1"/>
  <c r="C3661" i="16" s="1"/>
  <c r="I3517" i="16"/>
  <c r="E3517" i="16" s="1"/>
  <c r="C3517" i="16" s="1"/>
  <c r="I3372" i="16"/>
  <c r="E3372" i="16" s="1"/>
  <c r="C3372" i="16" s="1"/>
  <c r="I3229" i="16"/>
  <c r="E3229" i="16" s="1"/>
  <c r="C3229" i="16" s="1"/>
  <c r="I3085" i="16"/>
  <c r="E3085" i="16" s="1"/>
  <c r="C3085" i="16" s="1"/>
  <c r="I2941" i="16"/>
  <c r="E2941" i="16" s="1"/>
  <c r="C2941" i="16" s="1"/>
  <c r="I2797" i="16"/>
  <c r="E2797" i="16" s="1"/>
  <c r="C2797" i="16" s="1"/>
  <c r="I2654" i="16"/>
  <c r="E2654" i="16" s="1"/>
  <c r="C2654" i="16" s="1"/>
  <c r="I2509" i="16"/>
  <c r="E2509" i="16" s="1"/>
  <c r="C2509" i="16" s="1"/>
  <c r="I2353" i="16"/>
  <c r="E2353" i="16" s="1"/>
  <c r="C2353" i="16" s="1"/>
  <c r="I2209" i="16"/>
  <c r="E2209" i="16" s="1"/>
  <c r="C2209" i="16" s="1"/>
  <c r="I2087" i="16"/>
  <c r="E2087" i="16" s="1"/>
  <c r="C2087" i="16" s="1"/>
  <c r="I1944" i="16"/>
  <c r="E1944" i="16" s="1"/>
  <c r="C1944" i="16" s="1"/>
  <c r="I1800" i="16"/>
  <c r="E1800" i="16" s="1"/>
  <c r="C1800" i="16" s="1"/>
  <c r="I1656" i="16"/>
  <c r="E1656" i="16" s="1"/>
  <c r="C1656" i="16" s="1"/>
  <c r="I1512" i="16"/>
  <c r="E1512" i="16" s="1"/>
  <c r="C1512" i="16" s="1"/>
  <c r="I1368" i="16"/>
  <c r="E1368" i="16" s="1"/>
  <c r="C1368" i="16" s="1"/>
  <c r="I3821" i="16"/>
  <c r="E3821" i="16" s="1"/>
  <c r="C3821" i="16" s="1"/>
  <c r="I3744" i="16"/>
  <c r="E3744" i="16" s="1"/>
  <c r="C3744" i="16" s="1"/>
  <c r="I3599" i="16"/>
  <c r="E3599" i="16" s="1"/>
  <c r="C3599" i="16" s="1"/>
  <c r="I3456" i="16"/>
  <c r="E3456" i="16" s="1"/>
  <c r="C3456" i="16" s="1"/>
  <c r="I3312" i="16"/>
  <c r="E3312" i="16" s="1"/>
  <c r="C3312" i="16" s="1"/>
  <c r="I3167" i="16"/>
  <c r="E3167" i="16" s="1"/>
  <c r="C3167" i="16" s="1"/>
  <c r="I3023" i="16"/>
  <c r="E3023" i="16" s="1"/>
  <c r="C3023" i="16" s="1"/>
  <c r="I2880" i="16"/>
  <c r="E2880" i="16" s="1"/>
  <c r="C2880" i="16" s="1"/>
  <c r="I2736" i="16"/>
  <c r="E2736" i="16" s="1"/>
  <c r="C2736" i="16" s="1"/>
  <c r="I2580" i="16"/>
  <c r="E2580" i="16" s="1"/>
  <c r="C2580" i="16" s="1"/>
  <c r="I2436" i="16"/>
  <c r="E2436" i="16" s="1"/>
  <c r="C2436" i="16" s="1"/>
  <c r="I2292" i="16"/>
  <c r="E2292" i="16" s="1"/>
  <c r="C2292" i="16" s="1"/>
  <c r="I2149" i="16"/>
  <c r="E2149" i="16" s="1"/>
  <c r="C2149" i="16" s="1"/>
  <c r="I3802" i="16"/>
  <c r="E3802" i="16" s="1"/>
  <c r="C3802" i="16" s="1"/>
  <c r="I3659" i="16"/>
  <c r="E3659" i="16" s="1"/>
  <c r="C3659" i="16" s="1"/>
  <c r="I3516" i="16"/>
  <c r="E3516" i="16" s="1"/>
  <c r="C3516" i="16" s="1"/>
  <c r="I3371" i="16"/>
  <c r="E3371" i="16" s="1"/>
  <c r="C3371" i="16" s="1"/>
  <c r="I3227" i="16"/>
  <c r="E3227" i="16" s="1"/>
  <c r="C3227" i="16" s="1"/>
  <c r="I3082" i="16"/>
  <c r="E3082" i="16" s="1"/>
  <c r="C3082" i="16" s="1"/>
  <c r="I2938" i="16"/>
  <c r="E2938" i="16" s="1"/>
  <c r="C2938" i="16" s="1"/>
  <c r="I2795" i="16"/>
  <c r="E2795" i="16" s="1"/>
  <c r="C2795" i="16" s="1"/>
  <c r="I2652" i="16"/>
  <c r="E2652" i="16" s="1"/>
  <c r="C2652" i="16" s="1"/>
  <c r="I2508" i="16"/>
  <c r="E2508" i="16" s="1"/>
  <c r="C2508" i="16" s="1"/>
  <c r="I2363" i="16"/>
  <c r="E2363" i="16" s="1"/>
  <c r="C2363" i="16" s="1"/>
  <c r="I2220" i="16"/>
  <c r="E2220" i="16" s="1"/>
  <c r="C2220" i="16" s="1"/>
  <c r="I3798" i="16"/>
  <c r="E3798" i="16" s="1"/>
  <c r="C3798" i="16" s="1"/>
  <c r="I3705" i="16"/>
  <c r="E3705" i="16" s="1"/>
  <c r="C3705" i="16" s="1"/>
  <c r="I3562" i="16"/>
  <c r="E3562" i="16" s="1"/>
  <c r="C3562" i="16" s="1"/>
  <c r="I3418" i="16"/>
  <c r="E3418" i="16" s="1"/>
  <c r="C3418" i="16" s="1"/>
  <c r="I3275" i="16"/>
  <c r="E3275" i="16" s="1"/>
  <c r="C3275" i="16" s="1"/>
  <c r="I3131" i="16"/>
  <c r="E3131" i="16" s="1"/>
  <c r="C3131" i="16" s="1"/>
  <c r="I2987" i="16"/>
  <c r="E2987" i="16" s="1"/>
  <c r="C2987" i="16" s="1"/>
  <c r="I2842" i="16"/>
  <c r="E2842" i="16" s="1"/>
  <c r="C2842" i="16" s="1"/>
  <c r="I2686" i="16"/>
  <c r="E2686" i="16" s="1"/>
  <c r="C2686" i="16" s="1"/>
  <c r="I2542" i="16"/>
  <c r="E2542" i="16" s="1"/>
  <c r="C2542" i="16" s="1"/>
  <c r="I2398" i="16"/>
  <c r="E2398" i="16" s="1"/>
  <c r="C2398" i="16" s="1"/>
  <c r="I2254" i="16"/>
  <c r="E2254" i="16" s="1"/>
  <c r="C2254" i="16" s="1"/>
  <c r="I2110" i="16"/>
  <c r="E2110" i="16" s="1"/>
  <c r="C2110" i="16" s="1"/>
  <c r="I3777" i="16"/>
  <c r="E3777" i="16" s="1"/>
  <c r="C3777" i="16" s="1"/>
  <c r="I3632" i="16"/>
  <c r="E3632" i="16" s="1"/>
  <c r="C3632" i="16" s="1"/>
  <c r="I3488" i="16"/>
  <c r="E3488" i="16" s="1"/>
  <c r="C3488" i="16" s="1"/>
  <c r="I3345" i="16"/>
  <c r="E3345" i="16" s="1"/>
  <c r="C3345" i="16" s="1"/>
  <c r="I3201" i="16"/>
  <c r="E3201" i="16" s="1"/>
  <c r="C3201" i="16" s="1"/>
  <c r="I3057" i="16"/>
  <c r="E3057" i="16" s="1"/>
  <c r="C3057" i="16" s="1"/>
  <c r="I2913" i="16"/>
  <c r="E2913" i="16" s="1"/>
  <c r="C2913" i="16" s="1"/>
  <c r="I2769" i="16"/>
  <c r="E2769" i="16" s="1"/>
  <c r="C2769" i="16" s="1"/>
  <c r="I2625" i="16"/>
  <c r="E2625" i="16" s="1"/>
  <c r="C2625" i="16" s="1"/>
  <c r="I2481" i="16"/>
  <c r="E2481" i="16" s="1"/>
  <c r="C2481" i="16" s="1"/>
  <c r="I2325" i="16"/>
  <c r="E2325" i="16" s="1"/>
  <c r="C2325" i="16" s="1"/>
  <c r="I2182" i="16"/>
  <c r="E2182" i="16" s="1"/>
  <c r="C2182" i="16" s="1"/>
  <c r="I3784" i="16"/>
  <c r="E3784" i="16" s="1"/>
  <c r="C3784" i="16" s="1"/>
  <c r="I3728" i="16"/>
  <c r="E3728" i="16" s="1"/>
  <c r="C3728" i="16" s="1"/>
  <c r="I3584" i="16"/>
  <c r="E3584" i="16" s="1"/>
  <c r="C3584" i="16" s="1"/>
  <c r="I3428" i="16"/>
  <c r="E3428" i="16" s="1"/>
  <c r="C3428" i="16" s="1"/>
  <c r="I3284" i="16"/>
  <c r="E3284" i="16" s="1"/>
  <c r="C3284" i="16" s="1"/>
  <c r="I3139" i="16"/>
  <c r="E3139" i="16" s="1"/>
  <c r="C3139" i="16" s="1"/>
  <c r="I2995" i="16"/>
  <c r="E2995" i="16" s="1"/>
  <c r="C2995" i="16" s="1"/>
  <c r="I2852" i="16"/>
  <c r="E2852" i="16" s="1"/>
  <c r="C2852" i="16" s="1"/>
  <c r="I2708" i="16"/>
  <c r="E2708" i="16" s="1"/>
  <c r="C2708" i="16" s="1"/>
  <c r="I2564" i="16"/>
  <c r="E2564" i="16" s="1"/>
  <c r="C2564" i="16" s="1"/>
  <c r="I2420" i="16"/>
  <c r="E2420" i="16" s="1"/>
  <c r="C2420" i="16" s="1"/>
  <c r="I2276" i="16"/>
  <c r="E2276" i="16" s="1"/>
  <c r="C2276" i="16" s="1"/>
  <c r="I2132" i="16"/>
  <c r="E2132" i="16" s="1"/>
  <c r="C2132" i="16" s="1"/>
  <c r="I3776" i="16"/>
  <c r="E3776" i="16" s="1"/>
  <c r="C3776" i="16" s="1"/>
  <c r="I3631" i="16"/>
  <c r="E3631" i="16" s="1"/>
  <c r="C3631" i="16" s="1"/>
  <c r="I3487" i="16"/>
  <c r="E3487" i="16" s="1"/>
  <c r="C3487" i="16" s="1"/>
  <c r="I3343" i="16"/>
  <c r="E3343" i="16" s="1"/>
  <c r="C3343" i="16" s="1"/>
  <c r="I3199" i="16"/>
  <c r="E3199" i="16" s="1"/>
  <c r="C3199" i="16" s="1"/>
  <c r="I3056" i="16"/>
  <c r="E3056" i="16" s="1"/>
  <c r="C3056" i="16" s="1"/>
  <c r="I2912" i="16"/>
  <c r="E2912" i="16" s="1"/>
  <c r="C2912" i="16" s="1"/>
  <c r="I2767" i="16"/>
  <c r="E2767" i="16" s="1"/>
  <c r="C2767" i="16" s="1"/>
  <c r="I2623" i="16"/>
  <c r="E2623" i="16" s="1"/>
  <c r="C2623" i="16" s="1"/>
  <c r="I2479" i="16"/>
  <c r="E2479" i="16" s="1"/>
  <c r="C2479" i="16" s="1"/>
  <c r="I2335" i="16"/>
  <c r="E2335" i="16" s="1"/>
  <c r="C2335" i="16" s="1"/>
  <c r="I2192" i="16"/>
  <c r="E2192" i="16" s="1"/>
  <c r="C2192" i="16" s="1"/>
  <c r="I3534" i="16"/>
  <c r="E3534" i="16" s="1"/>
  <c r="C3534" i="16" s="1"/>
  <c r="I3378" i="16"/>
  <c r="E3378" i="16" s="1"/>
  <c r="C3378" i="16" s="1"/>
  <c r="I3221" i="16"/>
  <c r="E3221" i="16" s="1"/>
  <c r="C3221" i="16" s="1"/>
  <c r="I3078" i="16"/>
  <c r="E3078" i="16" s="1"/>
  <c r="C3078" i="16" s="1"/>
  <c r="I2935" i="16"/>
  <c r="E2935" i="16" s="1"/>
  <c r="C2935" i="16" s="1"/>
  <c r="I2789" i="16"/>
  <c r="E2789" i="16" s="1"/>
  <c r="C2789" i="16" s="1"/>
  <c r="I2646" i="16"/>
  <c r="E2646" i="16" s="1"/>
  <c r="C2646" i="16" s="1"/>
  <c r="I2502" i="16"/>
  <c r="E2502" i="16" s="1"/>
  <c r="C2502" i="16" s="1"/>
  <c r="I2346" i="16"/>
  <c r="E2346" i="16" s="1"/>
  <c r="C2346" i="16" s="1"/>
  <c r="I2202" i="16"/>
  <c r="E2202" i="16" s="1"/>
  <c r="C2202" i="16" s="1"/>
  <c r="I2058" i="16"/>
  <c r="E2058" i="16" s="1"/>
  <c r="C2058" i="16" s="1"/>
  <c r="I1914" i="16"/>
  <c r="E1914" i="16" s="1"/>
  <c r="C1914" i="16" s="1"/>
  <c r="I3833" i="16"/>
  <c r="E3833" i="16" s="1"/>
  <c r="C3833" i="16" s="1"/>
  <c r="I3388" i="16"/>
  <c r="E3388" i="16" s="1"/>
  <c r="C3388" i="16" s="1"/>
  <c r="I3245" i="16"/>
  <c r="E3245" i="16" s="1"/>
  <c r="C3245" i="16" s="1"/>
  <c r="I3101" i="16"/>
  <c r="E3101" i="16" s="1"/>
  <c r="C3101" i="16" s="1"/>
  <c r="I2957" i="16"/>
  <c r="E2957" i="16" s="1"/>
  <c r="C2957" i="16" s="1"/>
  <c r="I2812" i="16"/>
  <c r="E2812" i="16" s="1"/>
  <c r="C2812" i="16" s="1"/>
  <c r="I2669" i="16"/>
  <c r="E2669" i="16" s="1"/>
  <c r="C2669" i="16" s="1"/>
  <c r="I2524" i="16"/>
  <c r="E2524" i="16" s="1"/>
  <c r="C2524" i="16" s="1"/>
  <c r="I2382" i="16"/>
  <c r="E2382" i="16" s="1"/>
  <c r="C2382" i="16" s="1"/>
  <c r="I2238" i="16"/>
  <c r="E2238" i="16" s="1"/>
  <c r="C2238" i="16" s="1"/>
  <c r="I2093" i="16"/>
  <c r="E2093" i="16" s="1"/>
  <c r="C2093" i="16" s="1"/>
  <c r="I1949" i="16"/>
  <c r="E1949" i="16" s="1"/>
  <c r="C1949" i="16" s="1"/>
  <c r="I3810" i="16"/>
  <c r="E3810" i="16" s="1"/>
  <c r="C3810" i="16" s="1"/>
  <c r="I3747" i="16"/>
  <c r="E3747" i="16" s="1"/>
  <c r="C3747" i="16" s="1"/>
  <c r="I3604" i="16"/>
  <c r="E3604" i="16" s="1"/>
  <c r="C3604" i="16" s="1"/>
  <c r="I3460" i="16"/>
  <c r="E3460" i="16" s="1"/>
  <c r="C3460" i="16" s="1"/>
  <c r="I3315" i="16"/>
  <c r="E3315" i="16" s="1"/>
  <c r="C3315" i="16" s="1"/>
  <c r="I3172" i="16"/>
  <c r="E3172" i="16" s="1"/>
  <c r="C3172" i="16" s="1"/>
  <c r="I3027" i="16"/>
  <c r="E3027" i="16" s="1"/>
  <c r="C3027" i="16" s="1"/>
  <c r="I2884" i="16"/>
  <c r="E2884" i="16" s="1"/>
  <c r="C2884" i="16" s="1"/>
  <c r="I2740" i="16"/>
  <c r="E2740" i="16" s="1"/>
  <c r="C2740" i="16" s="1"/>
  <c r="I2597" i="16"/>
  <c r="E2597" i="16" s="1"/>
  <c r="C2597" i="16" s="1"/>
  <c r="I2452" i="16"/>
  <c r="E2452" i="16" s="1"/>
  <c r="C2452" i="16" s="1"/>
  <c r="I2296" i="16"/>
  <c r="E2296" i="16" s="1"/>
  <c r="C2296" i="16" s="1"/>
  <c r="I2151" i="16"/>
  <c r="E2151" i="16" s="1"/>
  <c r="C2151" i="16" s="1"/>
  <c r="I3830" i="16"/>
  <c r="E3830" i="16" s="1"/>
  <c r="C3830" i="16" s="1"/>
  <c r="I3687" i="16"/>
  <c r="E3687" i="16" s="1"/>
  <c r="C3687" i="16" s="1"/>
  <c r="I3531" i="16"/>
  <c r="E3531" i="16" s="1"/>
  <c r="C3531" i="16" s="1"/>
  <c r="I3387" i="16"/>
  <c r="E3387" i="16" s="1"/>
  <c r="C3387" i="16" s="1"/>
  <c r="I3243" i="16"/>
  <c r="E3243" i="16" s="1"/>
  <c r="C3243" i="16" s="1"/>
  <c r="I3099" i="16"/>
  <c r="E3099" i="16" s="1"/>
  <c r="C3099" i="16" s="1"/>
  <c r="I2955" i="16"/>
  <c r="E2955" i="16" s="1"/>
  <c r="C2955" i="16" s="1"/>
  <c r="I2810" i="16"/>
  <c r="E2810" i="16" s="1"/>
  <c r="C2810" i="16" s="1"/>
  <c r="I2667" i="16"/>
  <c r="E2667" i="16" s="1"/>
  <c r="C2667" i="16" s="1"/>
  <c r="I2522" i="16"/>
  <c r="E2522" i="16" s="1"/>
  <c r="C2522" i="16" s="1"/>
  <c r="I2379" i="16"/>
  <c r="E2379" i="16" s="1"/>
  <c r="C2379" i="16" s="1"/>
  <c r="I2235" i="16"/>
  <c r="E2235" i="16" s="1"/>
  <c r="C2235" i="16" s="1"/>
  <c r="I3702" i="16"/>
  <c r="E3702" i="16" s="1"/>
  <c r="C3702" i="16" s="1"/>
  <c r="I3758" i="16"/>
  <c r="E3758" i="16" s="1"/>
  <c r="C3758" i="16" s="1"/>
  <c r="I3614" i="16"/>
  <c r="E3614" i="16" s="1"/>
  <c r="C3614" i="16" s="1"/>
  <c r="I3470" i="16"/>
  <c r="E3470" i="16" s="1"/>
  <c r="C3470" i="16" s="1"/>
  <c r="I3326" i="16"/>
  <c r="E3326" i="16" s="1"/>
  <c r="C3326" i="16" s="1"/>
  <c r="I3182" i="16"/>
  <c r="E3182" i="16" s="1"/>
  <c r="C3182" i="16" s="1"/>
  <c r="I3038" i="16"/>
  <c r="E3038" i="16" s="1"/>
  <c r="C3038" i="16" s="1"/>
  <c r="I2894" i="16"/>
  <c r="E2894" i="16" s="1"/>
  <c r="C2894" i="16" s="1"/>
  <c r="I2726" i="16"/>
  <c r="E2726" i="16" s="1"/>
  <c r="C2726" i="16" s="1"/>
  <c r="I2582" i="16"/>
  <c r="E2582" i="16" s="1"/>
  <c r="C2582" i="16" s="1"/>
  <c r="I2438" i="16"/>
  <c r="E2438" i="16" s="1"/>
  <c r="C2438" i="16" s="1"/>
  <c r="I2295" i="16"/>
  <c r="E2295" i="16" s="1"/>
  <c r="C2295" i="16" s="1"/>
  <c r="I2138" i="16"/>
  <c r="E2138" i="16" s="1"/>
  <c r="C2138" i="16" s="1"/>
  <c r="I3793" i="16"/>
  <c r="E3793" i="16" s="1"/>
  <c r="C3793" i="16" s="1"/>
  <c r="I3649" i="16"/>
  <c r="E3649" i="16" s="1"/>
  <c r="C3649" i="16" s="1"/>
  <c r="I3505" i="16"/>
  <c r="E3505" i="16" s="1"/>
  <c r="C3505" i="16" s="1"/>
  <c r="I3361" i="16"/>
  <c r="E3361" i="16" s="1"/>
  <c r="C3361" i="16" s="1"/>
  <c r="I3217" i="16"/>
  <c r="E3217" i="16" s="1"/>
  <c r="C3217" i="16" s="1"/>
  <c r="I3073" i="16"/>
  <c r="E3073" i="16" s="1"/>
  <c r="C3073" i="16" s="1"/>
  <c r="I2929" i="16"/>
  <c r="E2929" i="16" s="1"/>
  <c r="C2929" i="16" s="1"/>
  <c r="I2785" i="16"/>
  <c r="E2785" i="16" s="1"/>
  <c r="C2785" i="16" s="1"/>
  <c r="I2641" i="16"/>
  <c r="E2641" i="16" s="1"/>
  <c r="C2641" i="16" s="1"/>
  <c r="I2496" i="16"/>
  <c r="E2496" i="16" s="1"/>
  <c r="C2496" i="16" s="1"/>
  <c r="I2341" i="16"/>
  <c r="E2341" i="16" s="1"/>
  <c r="C2341" i="16" s="1"/>
  <c r="I2197" i="16"/>
  <c r="E2197" i="16" s="1"/>
  <c r="C2197" i="16" s="1"/>
  <c r="I2075" i="16"/>
  <c r="E2075" i="16" s="1"/>
  <c r="C2075" i="16" s="1"/>
  <c r="I1933" i="16"/>
  <c r="E1933" i="16" s="1"/>
  <c r="C1933" i="16" s="1"/>
  <c r="I1788" i="16"/>
  <c r="E1788" i="16" s="1"/>
  <c r="C1788" i="16" s="1"/>
  <c r="I1644" i="16"/>
  <c r="E1644" i="16" s="1"/>
  <c r="C1644" i="16" s="1"/>
  <c r="I1500" i="16"/>
  <c r="E1500" i="16" s="1"/>
  <c r="C1500" i="16" s="1"/>
  <c r="I1356" i="16"/>
  <c r="E1356" i="16" s="1"/>
  <c r="C1356" i="16" s="1"/>
  <c r="I1212" i="16"/>
  <c r="E1212" i="16" s="1"/>
  <c r="C1212" i="16" s="1"/>
  <c r="I2088" i="16"/>
  <c r="E2088" i="16" s="1"/>
  <c r="C2088" i="16" s="1"/>
  <c r="I1943" i="16"/>
  <c r="E1943" i="16" s="1"/>
  <c r="C1943" i="16" s="1"/>
  <c r="I3713" i="16"/>
  <c r="E3713" i="16" s="1"/>
  <c r="C3713" i="16" s="1"/>
  <c r="I3732" i="16"/>
  <c r="E3732" i="16" s="1"/>
  <c r="C3732" i="16" s="1"/>
  <c r="I3588" i="16"/>
  <c r="E3588" i="16" s="1"/>
  <c r="C3588" i="16" s="1"/>
  <c r="I3444" i="16"/>
  <c r="E3444" i="16" s="1"/>
  <c r="C3444" i="16" s="1"/>
  <c r="I3300" i="16"/>
  <c r="E3300" i="16" s="1"/>
  <c r="C3300" i="16" s="1"/>
  <c r="I3155" i="16"/>
  <c r="E3155" i="16" s="1"/>
  <c r="C3155" i="16" s="1"/>
  <c r="I3011" i="16"/>
  <c r="E3011" i="16" s="1"/>
  <c r="C3011" i="16" s="1"/>
  <c r="I2868" i="16"/>
  <c r="E2868" i="16" s="1"/>
  <c r="C2868" i="16" s="1"/>
  <c r="I2724" i="16"/>
  <c r="E2724" i="16" s="1"/>
  <c r="C2724" i="16" s="1"/>
  <c r="I2568" i="16"/>
  <c r="E2568" i="16" s="1"/>
  <c r="C2568" i="16" s="1"/>
  <c r="I2424" i="16"/>
  <c r="E2424" i="16" s="1"/>
  <c r="C2424" i="16" s="1"/>
  <c r="I2280" i="16"/>
  <c r="E2280" i="16" s="1"/>
  <c r="C2280" i="16" s="1"/>
  <c r="I2135" i="16"/>
  <c r="E2135" i="16" s="1"/>
  <c r="C2135" i="16" s="1"/>
  <c r="I3790" i="16"/>
  <c r="E3790" i="16" s="1"/>
  <c r="C3790" i="16" s="1"/>
  <c r="I3646" i="16"/>
  <c r="E3646" i="16" s="1"/>
  <c r="C3646" i="16" s="1"/>
  <c r="I3503" i="16"/>
  <c r="E3503" i="16" s="1"/>
  <c r="C3503" i="16" s="1"/>
  <c r="I3359" i="16"/>
  <c r="E3359" i="16" s="1"/>
  <c r="C3359" i="16" s="1"/>
  <c r="I3216" i="16"/>
  <c r="E3216" i="16" s="1"/>
  <c r="C3216" i="16" s="1"/>
  <c r="I3071" i="16"/>
  <c r="E3071" i="16" s="1"/>
  <c r="C3071" i="16" s="1"/>
  <c r="I2928" i="16"/>
  <c r="E2928" i="16" s="1"/>
  <c r="C2928" i="16" s="1"/>
  <c r="I2783" i="16"/>
  <c r="E2783" i="16" s="1"/>
  <c r="C2783" i="16" s="1"/>
  <c r="I2640" i="16"/>
  <c r="E2640" i="16" s="1"/>
  <c r="C2640" i="16" s="1"/>
  <c r="I2495" i="16"/>
  <c r="E2495" i="16" s="1"/>
  <c r="C2495" i="16" s="1"/>
  <c r="I2351" i="16"/>
  <c r="E2351" i="16" s="1"/>
  <c r="C2351" i="16" s="1"/>
  <c r="I2208" i="16"/>
  <c r="E2208" i="16" s="1"/>
  <c r="C2208" i="16" s="1"/>
  <c r="I3677" i="16"/>
  <c r="E3677" i="16" s="1"/>
  <c r="C3677" i="16" s="1"/>
  <c r="I3694" i="16"/>
  <c r="E3694" i="16" s="1"/>
  <c r="C3694" i="16" s="1"/>
  <c r="I3551" i="16"/>
  <c r="E3551" i="16" s="1"/>
  <c r="C3551" i="16" s="1"/>
  <c r="I3406" i="16"/>
  <c r="E3406" i="16" s="1"/>
  <c r="C3406" i="16" s="1"/>
  <c r="I3262" i="16"/>
  <c r="E3262" i="16" s="1"/>
  <c r="C3262" i="16" s="1"/>
  <c r="I3119" i="16"/>
  <c r="E3119" i="16" s="1"/>
  <c r="C3119" i="16" s="1"/>
  <c r="I2974" i="16"/>
  <c r="E2974" i="16" s="1"/>
  <c r="C2974" i="16" s="1"/>
  <c r="I2830" i="16"/>
  <c r="E2830" i="16" s="1"/>
  <c r="C2830" i="16" s="1"/>
  <c r="I2674" i="16"/>
  <c r="E2674" i="16" s="1"/>
  <c r="C2674" i="16" s="1"/>
  <c r="I2530" i="16"/>
  <c r="E2530" i="16" s="1"/>
  <c r="C2530" i="16" s="1"/>
  <c r="I2385" i="16"/>
  <c r="E2385" i="16" s="1"/>
  <c r="C2385" i="16" s="1"/>
  <c r="I2242" i="16"/>
  <c r="E2242" i="16" s="1"/>
  <c r="C2242" i="16" s="1"/>
  <c r="I2097" i="16"/>
  <c r="E2097" i="16" s="1"/>
  <c r="C2097" i="16" s="1"/>
  <c r="I3764" i="16"/>
  <c r="E3764" i="16" s="1"/>
  <c r="C3764" i="16" s="1"/>
  <c r="I3622" i="16"/>
  <c r="E3622" i="16" s="1"/>
  <c r="C3622" i="16" s="1"/>
  <c r="I3477" i="16"/>
  <c r="E3477" i="16" s="1"/>
  <c r="C3477" i="16" s="1"/>
  <c r="I3333" i="16"/>
  <c r="E3333" i="16" s="1"/>
  <c r="C3333" i="16" s="1"/>
  <c r="I3190" i="16"/>
  <c r="E3190" i="16" s="1"/>
  <c r="C3190" i="16" s="1"/>
  <c r="I3045" i="16"/>
  <c r="E3045" i="16" s="1"/>
  <c r="C3045" i="16" s="1"/>
  <c r="I2901" i="16"/>
  <c r="E2901" i="16" s="1"/>
  <c r="C2901" i="16" s="1"/>
  <c r="I2757" i="16"/>
  <c r="E2757" i="16" s="1"/>
  <c r="C2757" i="16" s="1"/>
  <c r="I2613" i="16"/>
  <c r="E2613" i="16" s="1"/>
  <c r="C2613" i="16" s="1"/>
  <c r="I2468" i="16"/>
  <c r="E2468" i="16" s="1"/>
  <c r="C2468" i="16" s="1"/>
  <c r="I2313" i="16"/>
  <c r="E2313" i="16" s="1"/>
  <c r="C2313" i="16" s="1"/>
  <c r="I2168" i="16"/>
  <c r="E2168" i="16" s="1"/>
  <c r="C2168" i="16" s="1"/>
  <c r="I3665" i="16"/>
  <c r="E3665" i="16" s="1"/>
  <c r="C3665" i="16" s="1"/>
  <c r="I3717" i="16"/>
  <c r="E3717" i="16" s="1"/>
  <c r="C3717" i="16" s="1"/>
  <c r="I3572" i="16"/>
  <c r="E3572" i="16" s="1"/>
  <c r="C3572" i="16" s="1"/>
  <c r="I3416" i="16"/>
  <c r="E3416" i="16" s="1"/>
  <c r="C3416" i="16" s="1"/>
  <c r="I3272" i="16"/>
  <c r="E3272" i="16" s="1"/>
  <c r="C3272" i="16" s="1"/>
  <c r="I3129" i="16"/>
  <c r="E3129" i="16" s="1"/>
  <c r="C3129" i="16" s="1"/>
  <c r="I2985" i="16"/>
  <c r="E2985" i="16" s="1"/>
  <c r="C2985" i="16" s="1"/>
  <c r="I2840" i="16"/>
  <c r="E2840" i="16" s="1"/>
  <c r="C2840" i="16" s="1"/>
  <c r="I2696" i="16"/>
  <c r="E2696" i="16" s="1"/>
  <c r="C2696" i="16" s="1"/>
  <c r="I2552" i="16"/>
  <c r="E2552" i="16" s="1"/>
  <c r="C2552" i="16" s="1"/>
  <c r="I2408" i="16"/>
  <c r="E2408" i="16" s="1"/>
  <c r="C2408" i="16" s="1"/>
  <c r="I2263" i="16"/>
  <c r="E2263" i="16" s="1"/>
  <c r="C2263" i="16" s="1"/>
  <c r="I2119" i="16"/>
  <c r="E2119" i="16" s="1"/>
  <c r="C2119" i="16" s="1"/>
  <c r="I3763" i="16"/>
  <c r="E3763" i="16" s="1"/>
  <c r="C3763" i="16" s="1"/>
  <c r="I3618" i="16"/>
  <c r="E3618" i="16" s="1"/>
  <c r="C3618" i="16" s="1"/>
  <c r="I3475" i="16"/>
  <c r="E3475" i="16" s="1"/>
  <c r="C3475" i="16" s="1"/>
  <c r="I3330" i="16"/>
  <c r="E3330" i="16" s="1"/>
  <c r="C3330" i="16" s="1"/>
  <c r="I3187" i="16"/>
  <c r="E3187" i="16" s="1"/>
  <c r="C3187" i="16" s="1"/>
  <c r="I3042" i="16"/>
  <c r="E3042" i="16" s="1"/>
  <c r="C3042" i="16" s="1"/>
  <c r="I2899" i="16"/>
  <c r="E2899" i="16" s="1"/>
  <c r="C2899" i="16" s="1"/>
  <c r="I2755" i="16"/>
  <c r="E2755" i="16" s="1"/>
  <c r="C2755" i="16" s="1"/>
  <c r="I2611" i="16"/>
  <c r="E2611" i="16" s="1"/>
  <c r="C2611" i="16" s="1"/>
  <c r="I2467" i="16"/>
  <c r="E2467" i="16" s="1"/>
  <c r="C2467" i="16" s="1"/>
  <c r="I2323" i="16"/>
  <c r="E2323" i="16" s="1"/>
  <c r="C2323" i="16" s="1"/>
  <c r="I2179" i="16"/>
  <c r="E2179" i="16" s="1"/>
  <c r="C2179" i="16" s="1"/>
  <c r="I3522" i="16"/>
  <c r="E3522" i="16" s="1"/>
  <c r="C3522" i="16" s="1"/>
  <c r="I3367" i="16"/>
  <c r="E3367" i="16" s="1"/>
  <c r="C3367" i="16" s="1"/>
  <c r="I3210" i="16"/>
  <c r="E3210" i="16" s="1"/>
  <c r="C3210" i="16" s="1"/>
  <c r="I3067" i="16"/>
  <c r="E3067" i="16" s="1"/>
  <c r="C3067" i="16" s="1"/>
  <c r="I2921" i="16"/>
  <c r="E2921" i="16" s="1"/>
  <c r="C2921" i="16" s="1"/>
  <c r="I2779" i="16"/>
  <c r="E2779" i="16" s="1"/>
  <c r="C2779" i="16" s="1"/>
  <c r="I2633" i="16"/>
  <c r="E2633" i="16" s="1"/>
  <c r="C2633" i="16" s="1"/>
  <c r="I2490" i="16"/>
  <c r="E2490" i="16" s="1"/>
  <c r="C2490" i="16" s="1"/>
  <c r="I2334" i="16"/>
  <c r="E2334" i="16" s="1"/>
  <c r="C2334" i="16" s="1"/>
  <c r="I2189" i="16"/>
  <c r="E2189" i="16" s="1"/>
  <c r="C2189" i="16" s="1"/>
  <c r="I2045" i="16"/>
  <c r="E2045" i="16" s="1"/>
  <c r="C2045" i="16" s="1"/>
  <c r="I1902" i="16"/>
  <c r="E1902" i="16" s="1"/>
  <c r="C1902" i="16" s="1"/>
  <c r="I3701" i="16"/>
  <c r="E3701" i="16" s="1"/>
  <c r="C3701" i="16" s="1"/>
  <c r="I3377" i="16"/>
  <c r="E3377" i="16" s="1"/>
  <c r="C3377" i="16" s="1"/>
  <c r="I3233" i="16"/>
  <c r="E3233" i="16" s="1"/>
  <c r="C3233" i="16" s="1"/>
  <c r="I3089" i="16"/>
  <c r="E3089" i="16" s="1"/>
  <c r="C3089" i="16" s="1"/>
  <c r="I2945" i="16"/>
  <c r="E2945" i="16" s="1"/>
  <c r="C2945" i="16" s="1"/>
  <c r="I2801" i="16"/>
  <c r="E2801" i="16" s="1"/>
  <c r="C2801" i="16" s="1"/>
  <c r="I2657" i="16"/>
  <c r="E2657" i="16" s="1"/>
  <c r="C2657" i="16" s="1"/>
  <c r="I2513" i="16"/>
  <c r="E2513" i="16" s="1"/>
  <c r="C2513" i="16" s="1"/>
  <c r="I2369" i="16"/>
  <c r="E2369" i="16" s="1"/>
  <c r="C2369" i="16" s="1"/>
  <c r="I2226" i="16"/>
  <c r="E2226" i="16" s="1"/>
  <c r="C2226" i="16" s="1"/>
  <c r="I2082" i="16"/>
  <c r="E2082" i="16" s="1"/>
  <c r="C2082" i="16" s="1"/>
  <c r="I1937" i="16"/>
  <c r="E1937" i="16" s="1"/>
  <c r="C1937" i="16" s="1"/>
  <c r="I3643" i="16"/>
  <c r="E3643" i="16" s="1"/>
  <c r="C3643" i="16" s="1"/>
  <c r="I3737" i="16"/>
  <c r="E3737" i="16" s="1"/>
  <c r="C3737" i="16" s="1"/>
  <c r="I3592" i="16"/>
  <c r="E3592" i="16" s="1"/>
  <c r="C3592" i="16" s="1"/>
  <c r="I3448" i="16"/>
  <c r="E3448" i="16" s="1"/>
  <c r="C3448" i="16" s="1"/>
  <c r="I3303" i="16"/>
  <c r="E3303" i="16" s="1"/>
  <c r="C3303" i="16" s="1"/>
  <c r="I3159" i="16"/>
  <c r="E3159" i="16" s="1"/>
  <c r="C3159" i="16" s="1"/>
  <c r="I3016" i="16"/>
  <c r="E3016" i="16" s="1"/>
  <c r="C3016" i="16" s="1"/>
  <c r="I2872" i="16"/>
  <c r="E2872" i="16" s="1"/>
  <c r="C2872" i="16" s="1"/>
  <c r="I2728" i="16"/>
  <c r="E2728" i="16" s="1"/>
  <c r="C2728" i="16" s="1"/>
  <c r="I2584" i="16"/>
  <c r="E2584" i="16" s="1"/>
  <c r="C2584" i="16" s="1"/>
  <c r="I2440" i="16"/>
  <c r="E2440" i="16" s="1"/>
  <c r="C2440" i="16" s="1"/>
  <c r="I2285" i="16"/>
  <c r="E2285" i="16" s="1"/>
  <c r="C2285" i="16" s="1"/>
  <c r="I2139" i="16"/>
  <c r="E2139" i="16" s="1"/>
  <c r="C2139" i="16" s="1"/>
  <c r="I3820" i="16"/>
  <c r="E3820" i="16" s="1"/>
  <c r="C3820" i="16" s="1"/>
  <c r="I3675" i="16"/>
  <c r="E3675" i="16" s="1"/>
  <c r="C3675" i="16" s="1"/>
  <c r="I3520" i="16"/>
  <c r="E3520" i="16" s="1"/>
  <c r="C3520" i="16" s="1"/>
  <c r="I3375" i="16"/>
  <c r="E3375" i="16" s="1"/>
  <c r="C3375" i="16" s="1"/>
  <c r="I3231" i="16"/>
  <c r="E3231" i="16" s="1"/>
  <c r="C3231" i="16" s="1"/>
  <c r="I3088" i="16"/>
  <c r="E3088" i="16" s="1"/>
  <c r="C3088" i="16" s="1"/>
  <c r="I2943" i="16"/>
  <c r="E2943" i="16" s="1"/>
  <c r="C2943" i="16" s="1"/>
  <c r="I2799" i="16"/>
  <c r="E2799" i="16" s="1"/>
  <c r="C2799" i="16" s="1"/>
  <c r="I2656" i="16"/>
  <c r="E2656" i="16" s="1"/>
  <c r="C2656" i="16" s="1"/>
  <c r="I2511" i="16"/>
  <c r="E2511" i="16" s="1"/>
  <c r="C2511" i="16" s="1"/>
  <c r="I2366" i="16"/>
  <c r="E2366" i="16" s="1"/>
  <c r="C2366" i="16" s="1"/>
  <c r="I2223" i="16"/>
  <c r="E2223" i="16" s="1"/>
  <c r="C2223" i="16" s="1"/>
  <c r="I3582" i="16"/>
  <c r="E3582" i="16" s="1"/>
  <c r="C3582" i="16" s="1"/>
  <c r="I3746" i="16"/>
  <c r="E3746" i="16" s="1"/>
  <c r="C3746" i="16" s="1"/>
  <c r="I3603" i="16"/>
  <c r="E3603" i="16" s="1"/>
  <c r="C3603" i="16" s="1"/>
  <c r="I3458" i="16"/>
  <c r="E3458" i="16" s="1"/>
  <c r="C3458" i="16" s="1"/>
  <c r="I3314" i="16"/>
  <c r="E3314" i="16" s="1"/>
  <c r="C3314" i="16" s="1"/>
  <c r="I3171" i="16"/>
  <c r="E3171" i="16" s="1"/>
  <c r="C3171" i="16" s="1"/>
  <c r="I3026" i="16"/>
  <c r="E3026" i="16" s="1"/>
  <c r="C3026" i="16" s="1"/>
  <c r="I2882" i="16"/>
  <c r="E2882" i="16" s="1"/>
  <c r="C2882" i="16" s="1"/>
  <c r="I2713" i="16"/>
  <c r="E2713" i="16" s="1"/>
  <c r="C2713" i="16" s="1"/>
  <c r="I2570" i="16"/>
  <c r="E2570" i="16" s="1"/>
  <c r="C2570" i="16" s="1"/>
  <c r="I2426" i="16"/>
  <c r="E2426" i="16" s="1"/>
  <c r="C2426" i="16" s="1"/>
  <c r="I2282" i="16"/>
  <c r="E2282" i="16" s="1"/>
  <c r="C2282" i="16" s="1"/>
  <c r="I2125" i="16"/>
  <c r="E2125" i="16" s="1"/>
  <c r="C2125" i="16" s="1"/>
  <c r="I3781" i="16"/>
  <c r="E3781" i="16" s="1"/>
  <c r="C3781" i="16" s="1"/>
  <c r="I3638" i="16"/>
  <c r="E3638" i="16" s="1"/>
  <c r="C3638" i="16" s="1"/>
  <c r="I3493" i="16"/>
  <c r="E3493" i="16" s="1"/>
  <c r="C3493" i="16" s="1"/>
  <c r="I3348" i="16"/>
  <c r="E3348" i="16" s="1"/>
  <c r="C3348" i="16" s="1"/>
  <c r="I3205" i="16"/>
  <c r="E3205" i="16" s="1"/>
  <c r="C3205" i="16" s="1"/>
  <c r="I3061" i="16"/>
  <c r="E3061" i="16" s="1"/>
  <c r="C3061" i="16" s="1"/>
  <c r="I2917" i="16"/>
  <c r="E2917" i="16" s="1"/>
  <c r="C2917" i="16" s="1"/>
  <c r="I2773" i="16"/>
  <c r="E2773" i="16" s="1"/>
  <c r="C2773" i="16" s="1"/>
  <c r="I2629" i="16"/>
  <c r="E2629" i="16" s="1"/>
  <c r="C2629" i="16" s="1"/>
  <c r="I2485" i="16"/>
  <c r="E2485" i="16" s="1"/>
  <c r="C2485" i="16" s="1"/>
  <c r="I2329" i="16"/>
  <c r="E2329" i="16" s="1"/>
  <c r="C2329" i="16" s="1"/>
  <c r="I2185" i="16"/>
  <c r="E2185" i="16" s="1"/>
  <c r="C2185" i="16" s="1"/>
  <c r="I2063" i="16"/>
  <c r="E2063" i="16" s="1"/>
  <c r="C2063" i="16" s="1"/>
  <c r="I1920" i="16"/>
  <c r="E1920" i="16" s="1"/>
  <c r="C1920" i="16" s="1"/>
  <c r="I1776" i="16"/>
  <c r="E1776" i="16" s="1"/>
  <c r="C1776" i="16" s="1"/>
  <c r="I1631" i="16"/>
  <c r="E1631" i="16" s="1"/>
  <c r="C1631" i="16" s="1"/>
  <c r="I1488" i="16"/>
  <c r="E1488" i="16" s="1"/>
  <c r="C1488" i="16" s="1"/>
  <c r="I1344" i="16"/>
  <c r="E1344" i="16" s="1"/>
  <c r="C1344" i="16" s="1"/>
  <c r="I3593" i="16"/>
  <c r="E3593" i="16" s="1"/>
  <c r="C3593" i="16" s="1"/>
  <c r="I3721" i="16"/>
  <c r="E3721" i="16" s="1"/>
  <c r="C3721" i="16" s="1"/>
  <c r="I3576" i="16"/>
  <c r="E3576" i="16" s="1"/>
  <c r="C3576" i="16" s="1"/>
  <c r="I3431" i="16"/>
  <c r="E3431" i="16" s="1"/>
  <c r="C3431" i="16" s="1"/>
  <c r="I3288" i="16"/>
  <c r="E3288" i="16" s="1"/>
  <c r="C3288" i="16" s="1"/>
  <c r="I3143" i="16"/>
  <c r="E3143" i="16" s="1"/>
  <c r="C3143" i="16" s="1"/>
  <c r="I2999" i="16"/>
  <c r="E2999" i="16" s="1"/>
  <c r="C2999" i="16" s="1"/>
  <c r="I2856" i="16"/>
  <c r="E2856" i="16" s="1"/>
  <c r="C2856" i="16" s="1"/>
  <c r="I2712" i="16"/>
  <c r="E2712" i="16" s="1"/>
  <c r="C2712" i="16" s="1"/>
  <c r="I2556" i="16"/>
  <c r="E2556" i="16" s="1"/>
  <c r="C2556" i="16" s="1"/>
  <c r="I2411" i="16"/>
  <c r="E2411" i="16" s="1"/>
  <c r="C2411" i="16" s="1"/>
  <c r="I2267" i="16"/>
  <c r="E2267" i="16" s="1"/>
  <c r="C2267" i="16" s="1"/>
  <c r="I2123" i="16"/>
  <c r="E2123" i="16" s="1"/>
  <c r="C2123" i="16" s="1"/>
  <c r="I3778" i="16"/>
  <c r="E3778" i="16" s="1"/>
  <c r="C3778" i="16" s="1"/>
  <c r="I3634" i="16"/>
  <c r="E3634" i="16" s="1"/>
  <c r="C3634" i="16" s="1"/>
  <c r="I3492" i="16"/>
  <c r="E3492" i="16" s="1"/>
  <c r="C3492" i="16" s="1"/>
  <c r="I3347" i="16"/>
  <c r="E3347" i="16" s="1"/>
  <c r="C3347" i="16" s="1"/>
  <c r="I3204" i="16"/>
  <c r="E3204" i="16" s="1"/>
  <c r="C3204" i="16" s="1"/>
  <c r="I3060" i="16"/>
  <c r="E3060" i="16" s="1"/>
  <c r="C3060" i="16" s="1"/>
  <c r="I2915" i="16"/>
  <c r="E2915" i="16" s="1"/>
  <c r="C2915" i="16" s="1"/>
  <c r="I2771" i="16"/>
  <c r="E2771" i="16" s="1"/>
  <c r="C2771" i="16" s="1"/>
  <c r="I2627" i="16"/>
  <c r="E2627" i="16" s="1"/>
  <c r="C2627" i="16" s="1"/>
  <c r="I2483" i="16"/>
  <c r="E2483" i="16" s="1"/>
  <c r="C2483" i="16" s="1"/>
  <c r="I2339" i="16"/>
  <c r="E2339" i="16" s="1"/>
  <c r="C2339" i="16" s="1"/>
  <c r="I2195" i="16"/>
  <c r="E2195" i="16" s="1"/>
  <c r="C2195" i="16" s="1"/>
  <c r="I3837" i="16"/>
  <c r="E3837" i="16" s="1"/>
  <c r="C3837" i="16" s="1"/>
  <c r="I3682" i="16"/>
  <c r="E3682" i="16" s="1"/>
  <c r="C3682" i="16" s="1"/>
  <c r="I3538" i="16"/>
  <c r="E3538" i="16" s="1"/>
  <c r="C3538" i="16" s="1"/>
  <c r="I3393" i="16"/>
  <c r="E3393" i="16" s="1"/>
  <c r="C3393" i="16" s="1"/>
  <c r="I3251" i="16"/>
  <c r="E3251" i="16" s="1"/>
  <c r="C3251" i="16" s="1"/>
  <c r="I3106" i="16"/>
  <c r="E3106" i="16" s="1"/>
  <c r="C3106" i="16" s="1"/>
  <c r="I2961" i="16"/>
  <c r="E2961" i="16" s="1"/>
  <c r="C2961" i="16" s="1"/>
  <c r="I2818" i="16"/>
  <c r="E2818" i="16" s="1"/>
  <c r="C2818" i="16" s="1"/>
  <c r="I2662" i="16"/>
  <c r="E2662" i="16" s="1"/>
  <c r="C2662" i="16" s="1"/>
  <c r="I2518" i="16"/>
  <c r="E2518" i="16" s="1"/>
  <c r="C2518" i="16" s="1"/>
  <c r="I2374" i="16"/>
  <c r="E2374" i="16" s="1"/>
  <c r="C2374" i="16" s="1"/>
  <c r="I2230" i="16"/>
  <c r="E2230" i="16" s="1"/>
  <c r="C2230" i="16" s="1"/>
  <c r="I3738" i="16"/>
  <c r="E3738" i="16" s="1"/>
  <c r="C3738" i="16" s="1"/>
  <c r="I3753" i="16"/>
  <c r="E3753" i="16" s="1"/>
  <c r="C3753" i="16" s="1"/>
  <c r="I3610" i="16"/>
  <c r="E3610" i="16" s="1"/>
  <c r="C3610" i="16" s="1"/>
  <c r="I3465" i="16"/>
  <c r="E3465" i="16" s="1"/>
  <c r="C3465" i="16" s="1"/>
  <c r="I3321" i="16"/>
  <c r="E3321" i="16" s="1"/>
  <c r="C3321" i="16" s="1"/>
  <c r="I3177" i="16"/>
  <c r="E3177" i="16" s="1"/>
  <c r="C3177" i="16" s="1"/>
  <c r="I3032" i="16"/>
  <c r="E3032" i="16" s="1"/>
  <c r="C3032" i="16" s="1"/>
  <c r="I2890" i="16"/>
  <c r="E2890" i="16" s="1"/>
  <c r="C2890" i="16" s="1"/>
  <c r="I2746" i="16"/>
  <c r="E2746" i="16" s="1"/>
  <c r="C2746" i="16" s="1"/>
  <c r="I2601" i="16"/>
  <c r="E2601" i="16" s="1"/>
  <c r="C2601" i="16" s="1"/>
  <c r="I2457" i="16"/>
  <c r="E2457" i="16" s="1"/>
  <c r="C2457" i="16" s="1"/>
  <c r="I2302" i="16"/>
  <c r="E2302" i="16" s="1"/>
  <c r="C2302" i="16" s="1"/>
  <c r="I2157" i="16"/>
  <c r="E2157" i="16" s="1"/>
  <c r="C2157" i="16" s="1"/>
  <c r="I3826" i="16"/>
  <c r="E3826" i="16" s="1"/>
  <c r="C3826" i="16" s="1"/>
  <c r="I3704" i="16"/>
  <c r="E3704" i="16" s="1"/>
  <c r="C3704" i="16" s="1"/>
  <c r="I3559" i="16"/>
  <c r="E3559" i="16" s="1"/>
  <c r="C3559" i="16" s="1"/>
  <c r="I3405" i="16"/>
  <c r="E3405" i="16" s="1"/>
  <c r="C3405" i="16" s="1"/>
  <c r="I3261" i="16"/>
  <c r="E3261" i="16" s="1"/>
  <c r="C3261" i="16" s="1"/>
  <c r="I3115" i="16"/>
  <c r="E3115" i="16" s="1"/>
  <c r="C3115" i="16" s="1"/>
  <c r="I2972" i="16"/>
  <c r="E2972" i="16" s="1"/>
  <c r="C2972" i="16" s="1"/>
  <c r="I2829" i="16"/>
  <c r="E2829" i="16" s="1"/>
  <c r="C2829" i="16" s="1"/>
  <c r="I2684" i="16"/>
  <c r="E2684" i="16" s="1"/>
  <c r="C2684" i="16" s="1"/>
  <c r="I2539" i="16"/>
  <c r="E2539" i="16" s="1"/>
  <c r="C2539" i="16" s="1"/>
  <c r="I2396" i="16"/>
  <c r="E2396" i="16" s="1"/>
  <c r="C2396" i="16" s="1"/>
  <c r="I2251" i="16"/>
  <c r="E2251" i="16" s="1"/>
  <c r="C2251" i="16" s="1"/>
  <c r="I2107" i="16"/>
  <c r="E2107" i="16" s="1"/>
  <c r="C2107" i="16" s="1"/>
  <c r="I3751" i="16"/>
  <c r="E3751" i="16" s="1"/>
  <c r="C3751" i="16" s="1"/>
  <c r="I3606" i="16"/>
  <c r="E3606" i="16" s="1"/>
  <c r="C3606" i="16" s="1"/>
  <c r="I3462" i="16"/>
  <c r="E3462" i="16" s="1"/>
  <c r="C3462" i="16" s="1"/>
  <c r="I3319" i="16"/>
  <c r="E3319" i="16" s="1"/>
  <c r="C3319" i="16" s="1"/>
  <c r="I3174" i="16"/>
  <c r="E3174" i="16" s="1"/>
  <c r="C3174" i="16" s="1"/>
  <c r="I3031" i="16"/>
  <c r="E3031" i="16" s="1"/>
  <c r="C3031" i="16" s="1"/>
  <c r="I2888" i="16"/>
  <c r="E2888" i="16" s="1"/>
  <c r="C2888" i="16" s="1"/>
  <c r="I2744" i="16"/>
  <c r="E2744" i="16" s="1"/>
  <c r="C2744" i="16" s="1"/>
  <c r="I2598" i="16"/>
  <c r="E2598" i="16" s="1"/>
  <c r="C2598" i="16" s="1"/>
  <c r="I2455" i="16"/>
  <c r="E2455" i="16" s="1"/>
  <c r="C2455" i="16" s="1"/>
  <c r="I2311" i="16"/>
  <c r="E2311" i="16" s="1"/>
  <c r="C2311" i="16" s="1"/>
  <c r="I2167" i="16"/>
  <c r="E2167" i="16" s="1"/>
  <c r="C2167" i="16" s="1"/>
  <c r="I3510" i="16"/>
  <c r="E3510" i="16" s="1"/>
  <c r="C3510" i="16" s="1"/>
  <c r="I3354" i="16"/>
  <c r="E3354" i="16" s="1"/>
  <c r="C3354" i="16" s="1"/>
  <c r="I3198" i="16"/>
  <c r="E3198" i="16" s="1"/>
  <c r="C3198" i="16" s="1"/>
  <c r="I3054" i="16"/>
  <c r="E3054" i="16" s="1"/>
  <c r="C3054" i="16" s="1"/>
  <c r="I2909" i="16"/>
  <c r="E2909" i="16" s="1"/>
  <c r="C2909" i="16" s="1"/>
  <c r="I2765" i="16"/>
  <c r="E2765" i="16" s="1"/>
  <c r="C2765" i="16" s="1"/>
  <c r="I2622" i="16"/>
  <c r="E2622" i="16" s="1"/>
  <c r="C2622" i="16" s="1"/>
  <c r="I2478" i="16"/>
  <c r="E2478" i="16" s="1"/>
  <c r="C2478" i="16" s="1"/>
  <c r="I2322" i="16"/>
  <c r="E2322" i="16" s="1"/>
  <c r="C2322" i="16" s="1"/>
  <c r="I2178" i="16"/>
  <c r="E2178" i="16" s="1"/>
  <c r="C2178" i="16" s="1"/>
  <c r="I2034" i="16"/>
  <c r="E2034" i="16" s="1"/>
  <c r="C2034" i="16" s="1"/>
  <c r="I1890" i="16"/>
  <c r="E1890" i="16" s="1"/>
  <c r="C1890" i="16" s="1"/>
  <c r="I3581" i="16"/>
  <c r="E3581" i="16" s="1"/>
  <c r="C3581" i="16" s="1"/>
  <c r="I3365" i="16"/>
  <c r="E3365" i="16" s="1"/>
  <c r="C3365" i="16" s="1"/>
  <c r="I3222" i="16"/>
  <c r="E3222" i="16" s="1"/>
  <c r="C3222" i="16" s="1"/>
  <c r="I3077" i="16"/>
  <c r="E3077" i="16" s="1"/>
  <c r="C3077" i="16" s="1"/>
  <c r="I2933" i="16"/>
  <c r="E2933" i="16" s="1"/>
  <c r="C2933" i="16" s="1"/>
  <c r="I2790" i="16"/>
  <c r="E2790" i="16" s="1"/>
  <c r="C2790" i="16" s="1"/>
  <c r="I2645" i="16"/>
  <c r="E2645" i="16" s="1"/>
  <c r="C2645" i="16" s="1"/>
  <c r="I2500" i="16"/>
  <c r="E2500" i="16" s="1"/>
  <c r="C2500" i="16" s="1"/>
  <c r="I2357" i="16"/>
  <c r="E2357" i="16" s="1"/>
  <c r="C2357" i="16" s="1"/>
  <c r="I2212" i="16"/>
  <c r="E2212" i="16" s="1"/>
  <c r="C2212" i="16" s="1"/>
  <c r="I2068" i="16"/>
  <c r="E2068" i="16" s="1"/>
  <c r="C2068" i="16" s="1"/>
  <c r="I1925" i="16"/>
  <c r="E1925" i="16" s="1"/>
  <c r="C1925" i="16" s="1"/>
  <c r="I3809" i="16"/>
  <c r="E3809" i="16" s="1"/>
  <c r="C3809" i="16" s="1"/>
  <c r="I3724" i="16"/>
  <c r="E3724" i="16" s="1"/>
  <c r="C3724" i="16" s="1"/>
  <c r="I3580" i="16"/>
  <c r="E3580" i="16" s="1"/>
  <c r="C3580" i="16" s="1"/>
  <c r="I3437" i="16"/>
  <c r="E3437" i="16" s="1"/>
  <c r="C3437" i="16" s="1"/>
  <c r="I3291" i="16"/>
  <c r="E3291" i="16" s="1"/>
  <c r="C3291" i="16" s="1"/>
  <c r="I3149" i="16"/>
  <c r="E3149" i="16" s="1"/>
  <c r="C3149" i="16" s="1"/>
  <c r="I3005" i="16"/>
  <c r="E3005" i="16" s="1"/>
  <c r="C3005" i="16" s="1"/>
  <c r="I2860" i="16"/>
  <c r="E2860" i="16" s="1"/>
  <c r="C2860" i="16" s="1"/>
  <c r="I2716" i="16"/>
  <c r="E2716" i="16" s="1"/>
  <c r="C2716" i="16" s="1"/>
  <c r="I2572" i="16"/>
  <c r="E2572" i="16" s="1"/>
  <c r="C2572" i="16" s="1"/>
  <c r="I2428" i="16"/>
  <c r="E2428" i="16" s="1"/>
  <c r="C2428" i="16" s="1"/>
  <c r="I2272" i="16"/>
  <c r="E2272" i="16" s="1"/>
  <c r="C2272" i="16" s="1"/>
  <c r="I2127" i="16"/>
  <c r="E2127" i="16" s="1"/>
  <c r="C2127" i="16" s="1"/>
  <c r="I3806" i="16"/>
  <c r="E3806" i="16" s="1"/>
  <c r="C3806" i="16" s="1"/>
  <c r="I3662" i="16"/>
  <c r="E3662" i="16" s="1"/>
  <c r="C3662" i="16" s="1"/>
  <c r="I3507" i="16"/>
  <c r="E3507" i="16" s="1"/>
  <c r="C3507" i="16" s="1"/>
  <c r="I3363" i="16"/>
  <c r="E3363" i="16" s="1"/>
  <c r="C3363" i="16" s="1"/>
  <c r="I3219" i="16"/>
  <c r="E3219" i="16" s="1"/>
  <c r="C3219" i="16" s="1"/>
  <c r="I3076" i="16"/>
  <c r="E3076" i="16" s="1"/>
  <c r="C3076" i="16" s="1"/>
  <c r="I2931" i="16"/>
  <c r="E2931" i="16" s="1"/>
  <c r="C2931" i="16" s="1"/>
  <c r="I2787" i="16"/>
  <c r="E2787" i="16" s="1"/>
  <c r="C2787" i="16" s="1"/>
  <c r="I2643" i="16"/>
  <c r="E2643" i="16" s="1"/>
  <c r="C2643" i="16" s="1"/>
  <c r="I2499" i="16"/>
  <c r="E2499" i="16" s="1"/>
  <c r="C2499" i="16" s="1"/>
  <c r="I2356" i="16"/>
  <c r="E2356" i="16" s="1"/>
  <c r="C2356" i="16" s="1"/>
  <c r="I2211" i="16"/>
  <c r="E2211" i="16" s="1"/>
  <c r="C2211" i="16" s="1"/>
  <c r="I3773" i="16"/>
  <c r="E3773" i="16" s="1"/>
  <c r="C3773" i="16" s="1"/>
  <c r="I3734" i="16"/>
  <c r="E3734" i="16" s="1"/>
  <c r="C3734" i="16" s="1"/>
  <c r="I3591" i="16"/>
  <c r="E3591" i="16" s="1"/>
  <c r="C3591" i="16" s="1"/>
  <c r="I3446" i="16"/>
  <c r="E3446" i="16" s="1"/>
  <c r="C3446" i="16" s="1"/>
  <c r="I3302" i="16"/>
  <c r="E3302" i="16" s="1"/>
  <c r="C3302" i="16" s="1"/>
  <c r="I3158" i="16"/>
  <c r="E3158" i="16" s="1"/>
  <c r="C3158" i="16" s="1"/>
  <c r="I3015" i="16"/>
  <c r="E3015" i="16" s="1"/>
  <c r="C3015" i="16" s="1"/>
  <c r="I2870" i="16"/>
  <c r="E2870" i="16" s="1"/>
  <c r="C2870" i="16" s="1"/>
  <c r="I2702" i="16"/>
  <c r="E2702" i="16" s="1"/>
  <c r="C2702" i="16" s="1"/>
  <c r="I2558" i="16"/>
  <c r="E2558" i="16" s="1"/>
  <c r="C2558" i="16" s="1"/>
  <c r="I2414" i="16"/>
  <c r="E2414" i="16" s="1"/>
  <c r="C2414" i="16" s="1"/>
  <c r="I2270" i="16"/>
  <c r="E2270" i="16" s="1"/>
  <c r="C2270" i="16" s="1"/>
  <c r="I2114" i="16"/>
  <c r="E2114" i="16" s="1"/>
  <c r="C2114" i="16" s="1"/>
  <c r="I3769" i="16"/>
  <c r="E3769" i="16" s="1"/>
  <c r="C3769" i="16" s="1"/>
  <c r="I3626" i="16"/>
  <c r="E3626" i="16" s="1"/>
  <c r="C3626" i="16" s="1"/>
  <c r="I3481" i="16"/>
  <c r="E3481" i="16" s="1"/>
  <c r="C3481" i="16" s="1"/>
  <c r="I3337" i="16"/>
  <c r="E3337" i="16" s="1"/>
  <c r="C3337" i="16" s="1"/>
  <c r="I3193" i="16"/>
  <c r="E3193" i="16" s="1"/>
  <c r="C3193" i="16" s="1"/>
  <c r="I3050" i="16"/>
  <c r="E3050" i="16" s="1"/>
  <c r="C3050" i="16" s="1"/>
  <c r="I2905" i="16"/>
  <c r="E2905" i="16" s="1"/>
  <c r="C2905" i="16" s="1"/>
  <c r="I2761" i="16"/>
  <c r="E2761" i="16" s="1"/>
  <c r="C2761" i="16" s="1"/>
  <c r="I2617" i="16"/>
  <c r="E2617" i="16" s="1"/>
  <c r="C2617" i="16" s="1"/>
  <c r="I2473" i="16"/>
  <c r="E2473" i="16" s="1"/>
  <c r="C2473" i="16" s="1"/>
  <c r="I2318" i="16"/>
  <c r="E2318" i="16" s="1"/>
  <c r="C2318" i="16" s="1"/>
  <c r="I2174" i="16"/>
  <c r="E2174" i="16" s="1"/>
  <c r="C2174" i="16" s="1"/>
  <c r="I2052" i="16"/>
  <c r="E2052" i="16" s="1"/>
  <c r="C2052" i="16" s="1"/>
  <c r="I1908" i="16"/>
  <c r="E1908" i="16" s="1"/>
  <c r="C1908" i="16" s="1"/>
  <c r="I1764" i="16"/>
  <c r="E1764" i="16" s="1"/>
  <c r="C1764" i="16" s="1"/>
  <c r="I1620" i="16"/>
  <c r="E1620" i="16" s="1"/>
  <c r="C1620" i="16" s="1"/>
  <c r="I1477" i="16"/>
  <c r="E1477" i="16" s="1"/>
  <c r="C1477" i="16" s="1"/>
  <c r="I1332" i="16"/>
  <c r="E1332" i="16" s="1"/>
  <c r="C1332" i="16" s="1"/>
  <c r="I1188" i="16"/>
  <c r="E1188" i="16" s="1"/>
  <c r="C1188" i="16" s="1"/>
  <c r="I3844" i="16"/>
  <c r="E3844" i="16" s="1"/>
  <c r="C3844" i="16" s="1"/>
  <c r="I3709" i="16"/>
  <c r="E3709" i="16" s="1"/>
  <c r="C3709" i="16" s="1"/>
  <c r="I3564" i="16"/>
  <c r="E3564" i="16" s="1"/>
  <c r="C3564" i="16" s="1"/>
  <c r="I3420" i="16"/>
  <c r="E3420" i="16" s="1"/>
  <c r="C3420" i="16" s="1"/>
  <c r="I3276" i="16"/>
  <c r="E3276" i="16" s="1"/>
  <c r="C3276" i="16" s="1"/>
  <c r="I3132" i="16"/>
  <c r="E3132" i="16" s="1"/>
  <c r="C3132" i="16" s="1"/>
  <c r="I2989" i="16"/>
  <c r="E2989" i="16" s="1"/>
  <c r="C2989" i="16" s="1"/>
  <c r="I2845" i="16"/>
  <c r="E2845" i="16" s="1"/>
  <c r="C2845" i="16" s="1"/>
  <c r="I2700" i="16"/>
  <c r="E2700" i="16" s="1"/>
  <c r="C2700" i="16" s="1"/>
  <c r="I2544" i="16"/>
  <c r="E2544" i="16" s="1"/>
  <c r="C2544" i="16" s="1"/>
  <c r="I2401" i="16"/>
  <c r="E2401" i="16" s="1"/>
  <c r="C2401" i="16" s="1"/>
  <c r="I2255" i="16"/>
  <c r="E2255" i="16" s="1"/>
  <c r="C2255" i="16" s="1"/>
  <c r="I2113" i="16"/>
  <c r="E2113" i="16" s="1"/>
  <c r="C2113" i="16" s="1"/>
  <c r="I3767" i="16"/>
  <c r="E3767" i="16" s="1"/>
  <c r="C3767" i="16" s="1"/>
  <c r="I3624" i="16"/>
  <c r="E3624" i="16" s="1"/>
  <c r="C3624" i="16" s="1"/>
  <c r="I3480" i="16"/>
  <c r="E3480" i="16" s="1"/>
  <c r="C3480" i="16" s="1"/>
  <c r="I3335" i="16"/>
  <c r="E3335" i="16" s="1"/>
  <c r="C3335" i="16" s="1"/>
  <c r="I3192" i="16"/>
  <c r="E3192" i="16" s="1"/>
  <c r="C3192" i="16" s="1"/>
  <c r="I3048" i="16"/>
  <c r="E3048" i="16" s="1"/>
  <c r="C3048" i="16" s="1"/>
  <c r="I2904" i="16"/>
  <c r="E2904" i="16" s="1"/>
  <c r="C2904" i="16" s="1"/>
  <c r="I2759" i="16"/>
  <c r="E2759" i="16" s="1"/>
  <c r="C2759" i="16" s="1"/>
  <c r="I2615" i="16"/>
  <c r="E2615" i="16" s="1"/>
  <c r="C2615" i="16" s="1"/>
  <c r="I2471" i="16"/>
  <c r="E2471" i="16" s="1"/>
  <c r="C2471" i="16" s="1"/>
  <c r="I2327" i="16"/>
  <c r="E2327" i="16" s="1"/>
  <c r="C2327" i="16" s="1"/>
  <c r="I2183" i="16"/>
  <c r="E2183" i="16" s="1"/>
  <c r="C2183" i="16" s="1"/>
  <c r="I3814" i="16"/>
  <c r="E3814" i="16" s="1"/>
  <c r="C3814" i="16" s="1"/>
  <c r="I3670" i="16"/>
  <c r="E3670" i="16" s="1"/>
  <c r="C3670" i="16" s="1"/>
  <c r="I3526" i="16"/>
  <c r="E3526" i="16" s="1"/>
  <c r="C3526" i="16" s="1"/>
  <c r="I3382" i="16"/>
  <c r="E3382" i="16" s="1"/>
  <c r="C3382" i="16" s="1"/>
  <c r="I3237" i="16"/>
  <c r="E3237" i="16" s="1"/>
  <c r="C3237" i="16" s="1"/>
  <c r="I3093" i="16"/>
  <c r="E3093" i="16" s="1"/>
  <c r="C3093" i="16" s="1"/>
  <c r="I2950" i="16"/>
  <c r="E2950" i="16" s="1"/>
  <c r="C2950" i="16" s="1"/>
  <c r="I2805" i="16"/>
  <c r="E2805" i="16" s="1"/>
  <c r="C2805" i="16" s="1"/>
  <c r="I2650" i="16"/>
  <c r="E2650" i="16" s="1"/>
  <c r="C2650" i="16" s="1"/>
  <c r="I2506" i="16"/>
  <c r="E2506" i="16" s="1"/>
  <c r="C2506" i="16" s="1"/>
  <c r="I2362" i="16"/>
  <c r="E2362" i="16" s="1"/>
  <c r="C2362" i="16" s="1"/>
  <c r="I2218" i="16"/>
  <c r="E2218" i="16" s="1"/>
  <c r="C2218" i="16" s="1"/>
  <c r="I3558" i="16"/>
  <c r="E3558" i="16" s="1"/>
  <c r="C3558" i="16" s="1"/>
  <c r="I3741" i="16"/>
  <c r="E3741" i="16" s="1"/>
  <c r="C3741" i="16" s="1"/>
  <c r="I3597" i="16"/>
  <c r="E3597" i="16" s="1"/>
  <c r="C3597" i="16" s="1"/>
  <c r="I3452" i="16"/>
  <c r="E3452" i="16" s="1"/>
  <c r="C3452" i="16" s="1"/>
  <c r="I3309" i="16"/>
  <c r="E3309" i="16" s="1"/>
  <c r="C3309" i="16" s="1"/>
  <c r="I3165" i="16"/>
  <c r="E3165" i="16" s="1"/>
  <c r="C3165" i="16" s="1"/>
  <c r="I3021" i="16"/>
  <c r="E3021" i="16" s="1"/>
  <c r="C3021" i="16" s="1"/>
  <c r="I2877" i="16"/>
  <c r="E2877" i="16" s="1"/>
  <c r="C2877" i="16" s="1"/>
  <c r="I2733" i="16"/>
  <c r="E2733" i="16" s="1"/>
  <c r="C2733" i="16" s="1"/>
  <c r="I2589" i="16"/>
  <c r="E2589" i="16" s="1"/>
  <c r="C2589" i="16" s="1"/>
  <c r="I2433" i="16"/>
  <c r="E2433" i="16" s="1"/>
  <c r="C2433" i="16" s="1"/>
  <c r="I2288" i="16"/>
  <c r="E2288" i="16" s="1"/>
  <c r="C2288" i="16" s="1"/>
  <c r="I2144" i="16"/>
  <c r="E2144" i="16" s="1"/>
  <c r="C2144" i="16" s="1"/>
  <c r="I3836" i="16"/>
  <c r="E3836" i="16" s="1"/>
  <c r="C3836" i="16" s="1"/>
  <c r="I3693" i="16"/>
  <c r="E3693" i="16" s="1"/>
  <c r="C3693" i="16" s="1"/>
  <c r="I3548" i="16"/>
  <c r="E3548" i="16" s="1"/>
  <c r="C3548" i="16" s="1"/>
  <c r="I3391" i="16"/>
  <c r="E3391" i="16" s="1"/>
  <c r="C3391" i="16" s="1"/>
  <c r="I3248" i="16"/>
  <c r="E3248" i="16" s="1"/>
  <c r="C3248" i="16" s="1"/>
  <c r="I3104" i="16"/>
  <c r="E3104" i="16" s="1"/>
  <c r="C3104" i="16" s="1"/>
  <c r="I2960" i="16"/>
  <c r="E2960" i="16" s="1"/>
  <c r="C2960" i="16" s="1"/>
  <c r="I2816" i="16"/>
  <c r="E2816" i="16" s="1"/>
  <c r="C2816" i="16" s="1"/>
  <c r="I2672" i="16"/>
  <c r="E2672" i="16" s="1"/>
  <c r="C2672" i="16" s="1"/>
  <c r="I2529" i="16"/>
  <c r="E2529" i="16" s="1"/>
  <c r="C2529" i="16" s="1"/>
  <c r="I2384" i="16"/>
  <c r="E2384" i="16" s="1"/>
  <c r="C2384" i="16" s="1"/>
  <c r="I2239" i="16"/>
  <c r="E2239" i="16" s="1"/>
  <c r="C2239" i="16" s="1"/>
  <c r="I2095" i="16"/>
  <c r="E2095" i="16" s="1"/>
  <c r="C2095" i="16" s="1"/>
  <c r="I3739" i="16"/>
  <c r="E3739" i="16" s="1"/>
  <c r="C3739" i="16" s="1"/>
  <c r="I3596" i="16"/>
  <c r="E3596" i="16" s="1"/>
  <c r="C3596" i="16" s="1"/>
  <c r="I3451" i="16"/>
  <c r="E3451" i="16" s="1"/>
  <c r="C3451" i="16" s="1"/>
  <c r="I3307" i="16"/>
  <c r="E3307" i="16" s="1"/>
  <c r="C3307" i="16" s="1"/>
  <c r="I3163" i="16"/>
  <c r="E3163" i="16" s="1"/>
  <c r="C3163" i="16" s="1"/>
  <c r="I3019" i="16"/>
  <c r="E3019" i="16" s="1"/>
  <c r="C3019" i="16" s="1"/>
  <c r="I2874" i="16"/>
  <c r="E2874" i="16" s="1"/>
  <c r="C2874" i="16" s="1"/>
  <c r="I2731" i="16"/>
  <c r="E2731" i="16" s="1"/>
  <c r="C2731" i="16" s="1"/>
  <c r="I2586" i="16"/>
  <c r="E2586" i="16" s="1"/>
  <c r="C2586" i="16" s="1"/>
  <c r="I2443" i="16"/>
  <c r="E2443" i="16" s="1"/>
  <c r="C2443" i="16" s="1"/>
  <c r="I2299" i="16"/>
  <c r="E2299" i="16" s="1"/>
  <c r="C2299" i="16" s="1"/>
  <c r="I2156" i="16"/>
  <c r="E2156" i="16" s="1"/>
  <c r="C2156" i="16" s="1"/>
  <c r="I3499" i="16"/>
  <c r="E3499" i="16" s="1"/>
  <c r="C3499" i="16" s="1"/>
  <c r="I3342" i="16"/>
  <c r="E3342" i="16" s="1"/>
  <c r="C3342" i="16" s="1"/>
  <c r="I3185" i="16"/>
  <c r="E3185" i="16" s="1"/>
  <c r="C3185" i="16" s="1"/>
  <c r="I3043" i="16"/>
  <c r="E3043" i="16" s="1"/>
  <c r="C3043" i="16" s="1"/>
  <c r="I2897" i="16"/>
  <c r="E2897" i="16" s="1"/>
  <c r="C2897" i="16" s="1"/>
  <c r="I2754" i="16"/>
  <c r="E2754" i="16" s="1"/>
  <c r="C2754" i="16" s="1"/>
  <c r="I2610" i="16"/>
  <c r="E2610" i="16" s="1"/>
  <c r="C2610" i="16" s="1"/>
  <c r="I2466" i="16"/>
  <c r="E2466" i="16" s="1"/>
  <c r="C2466" i="16" s="1"/>
  <c r="I2310" i="16"/>
  <c r="E2310" i="16" s="1"/>
  <c r="C2310" i="16" s="1"/>
  <c r="I2166" i="16"/>
  <c r="E2166" i="16" s="1"/>
  <c r="C2166" i="16" s="1"/>
  <c r="I2022" i="16"/>
  <c r="E2022" i="16" s="1"/>
  <c r="C2022" i="16" s="1"/>
  <c r="I1877" i="16"/>
  <c r="E1877" i="16" s="1"/>
  <c r="C1877" i="16" s="1"/>
  <c r="I3497" i="16"/>
  <c r="E3497" i="16" s="1"/>
  <c r="C3497" i="16" s="1"/>
  <c r="I3353" i="16"/>
  <c r="E3353" i="16" s="1"/>
  <c r="C3353" i="16" s="1"/>
  <c r="I3209" i="16"/>
  <c r="E3209" i="16" s="1"/>
  <c r="C3209" i="16" s="1"/>
  <c r="I3065" i="16"/>
  <c r="E3065" i="16" s="1"/>
  <c r="C3065" i="16" s="1"/>
  <c r="I2922" i="16"/>
  <c r="E2922" i="16" s="1"/>
  <c r="C2922" i="16" s="1"/>
  <c r="I2777" i="16"/>
  <c r="E2777" i="16" s="1"/>
  <c r="C2777" i="16" s="1"/>
  <c r="I2634" i="16"/>
  <c r="E2634" i="16" s="1"/>
  <c r="C2634" i="16" s="1"/>
  <c r="I2489" i="16"/>
  <c r="E2489" i="16" s="1"/>
  <c r="C2489" i="16" s="1"/>
  <c r="I2345" i="16"/>
  <c r="E2345" i="16" s="1"/>
  <c r="C2345" i="16" s="1"/>
  <c r="I2201" i="16"/>
  <c r="E2201" i="16" s="1"/>
  <c r="C2201" i="16" s="1"/>
  <c r="I2057" i="16"/>
  <c r="E2057" i="16" s="1"/>
  <c r="C2057" i="16" s="1"/>
  <c r="I1913" i="16"/>
  <c r="E1913" i="16" s="1"/>
  <c r="C1913" i="16" s="1"/>
  <c r="I3688" i="16"/>
  <c r="E3688" i="16" s="1"/>
  <c r="C3688" i="16" s="1"/>
  <c r="I3712" i="16"/>
  <c r="E3712" i="16" s="1"/>
  <c r="C3712" i="16" s="1"/>
  <c r="I3568" i="16"/>
  <c r="E3568" i="16" s="1"/>
  <c r="C3568" i="16" s="1"/>
  <c r="I3424" i="16"/>
  <c r="E3424" i="16" s="1"/>
  <c r="C3424" i="16" s="1"/>
  <c r="I3280" i="16"/>
  <c r="E3280" i="16" s="1"/>
  <c r="C3280" i="16" s="1"/>
  <c r="I3136" i="16"/>
  <c r="E3136" i="16" s="1"/>
  <c r="C3136" i="16" s="1"/>
  <c r="I2991" i="16"/>
  <c r="E2991" i="16" s="1"/>
  <c r="C2991" i="16" s="1"/>
  <c r="I2848" i="16"/>
  <c r="E2848" i="16" s="1"/>
  <c r="C2848" i="16" s="1"/>
  <c r="I2704" i="16"/>
  <c r="E2704" i="16" s="1"/>
  <c r="C2704" i="16" s="1"/>
  <c r="I2561" i="16"/>
  <c r="E2561" i="16" s="1"/>
  <c r="C2561" i="16" s="1"/>
  <c r="I2416" i="16"/>
  <c r="E2416" i="16" s="1"/>
  <c r="C2416" i="16" s="1"/>
  <c r="I2261" i="16"/>
  <c r="E2261" i="16" s="1"/>
  <c r="C2261" i="16" s="1"/>
  <c r="I2116" i="16"/>
  <c r="E2116" i="16" s="1"/>
  <c r="C2116" i="16" s="1"/>
  <c r="I3795" i="16"/>
  <c r="E3795" i="16" s="1"/>
  <c r="C3795" i="16" s="1"/>
  <c r="I3651" i="16"/>
  <c r="E3651" i="16" s="1"/>
  <c r="C3651" i="16" s="1"/>
  <c r="I3494" i="16"/>
  <c r="E3494" i="16" s="1"/>
  <c r="C3494" i="16" s="1"/>
  <c r="I3350" i="16"/>
  <c r="E3350" i="16" s="1"/>
  <c r="C3350" i="16" s="1"/>
  <c r="I3207" i="16"/>
  <c r="E3207" i="16" s="1"/>
  <c r="C3207" i="16" s="1"/>
  <c r="I3062" i="16"/>
  <c r="E3062" i="16" s="1"/>
  <c r="C3062" i="16" s="1"/>
  <c r="I2920" i="16"/>
  <c r="E2920" i="16" s="1"/>
  <c r="C2920" i="16" s="1"/>
  <c r="I2774" i="16"/>
  <c r="E2774" i="16" s="1"/>
  <c r="C2774" i="16" s="1"/>
  <c r="I2631" i="16"/>
  <c r="E2631" i="16" s="1"/>
  <c r="C2631" i="16" s="1"/>
  <c r="I2487" i="16"/>
  <c r="E2487" i="16" s="1"/>
  <c r="C2487" i="16" s="1"/>
  <c r="I2343" i="16"/>
  <c r="E2343" i="16" s="1"/>
  <c r="C2343" i="16" s="1"/>
  <c r="I2200" i="16"/>
  <c r="E2200" i="16" s="1"/>
  <c r="C2200" i="16" s="1"/>
  <c r="I3641" i="16"/>
  <c r="E3641" i="16" s="1"/>
  <c r="C3641" i="16" s="1"/>
  <c r="I3722" i="16"/>
  <c r="E3722" i="16" s="1"/>
  <c r="C3722" i="16" s="1"/>
  <c r="I3578" i="16"/>
  <c r="E3578" i="16" s="1"/>
  <c r="C3578" i="16" s="1"/>
  <c r="I3434" i="16"/>
  <c r="E3434" i="16" s="1"/>
  <c r="C3434" i="16" s="1"/>
  <c r="I3290" i="16"/>
  <c r="E3290" i="16" s="1"/>
  <c r="C3290" i="16" s="1"/>
  <c r="I3146" i="16"/>
  <c r="E3146" i="16" s="1"/>
  <c r="C3146" i="16" s="1"/>
  <c r="I3003" i="16"/>
  <c r="E3003" i="16" s="1"/>
  <c r="C3003" i="16" s="1"/>
  <c r="I2859" i="16"/>
  <c r="E2859" i="16" s="1"/>
  <c r="C2859" i="16" s="1"/>
  <c r="I2690" i="16"/>
  <c r="E2690" i="16" s="1"/>
  <c r="C2690" i="16" s="1"/>
  <c r="I2546" i="16"/>
  <c r="E2546" i="16" s="1"/>
  <c r="C2546" i="16" s="1"/>
  <c r="I2403" i="16"/>
  <c r="E2403" i="16" s="1"/>
  <c r="C2403" i="16" s="1"/>
  <c r="I2258" i="16"/>
  <c r="E2258" i="16" s="1"/>
  <c r="C2258" i="16" s="1"/>
  <c r="I3762" i="16"/>
  <c r="E3762" i="16" s="1"/>
  <c r="C3762" i="16" s="1"/>
  <c r="I3757" i="16"/>
  <c r="E3757" i="16" s="1"/>
  <c r="C3757" i="16" s="1"/>
  <c r="I3613" i="16"/>
  <c r="E3613" i="16" s="1"/>
  <c r="C3613" i="16" s="1"/>
  <c r="I3468" i="16"/>
  <c r="E3468" i="16" s="1"/>
  <c r="C3468" i="16" s="1"/>
  <c r="I3324" i="16"/>
  <c r="E3324" i="16" s="1"/>
  <c r="C3324" i="16" s="1"/>
  <c r="I3181" i="16"/>
  <c r="E3181" i="16" s="1"/>
  <c r="C3181" i="16" s="1"/>
  <c r="I3037" i="16"/>
  <c r="E3037" i="16" s="1"/>
  <c r="C3037" i="16" s="1"/>
  <c r="I2893" i="16"/>
  <c r="E2893" i="16" s="1"/>
  <c r="C2893" i="16" s="1"/>
  <c r="I2749" i="16"/>
  <c r="E2749" i="16" s="1"/>
  <c r="C2749" i="16" s="1"/>
  <c r="I2605" i="16"/>
  <c r="E2605" i="16" s="1"/>
  <c r="C2605" i="16" s="1"/>
  <c r="I2460" i="16"/>
  <c r="E2460" i="16" s="1"/>
  <c r="C2460" i="16" s="1"/>
  <c r="I2305" i="16"/>
  <c r="E2305" i="16" s="1"/>
  <c r="C2305" i="16" s="1"/>
  <c r="I2160" i="16"/>
  <c r="E2160" i="16" s="1"/>
  <c r="C2160" i="16" s="1"/>
  <c r="I2039" i="16"/>
  <c r="E2039" i="16" s="1"/>
  <c r="C2039" i="16" s="1"/>
  <c r="I1897" i="16"/>
  <c r="E1897" i="16" s="1"/>
  <c r="C1897" i="16" s="1"/>
  <c r="I1752" i="16"/>
  <c r="E1752" i="16" s="1"/>
  <c r="C1752" i="16" s="1"/>
  <c r="I1608" i="16"/>
  <c r="E1608" i="16" s="1"/>
  <c r="C1608" i="16" s="1"/>
  <c r="I1465" i="16"/>
  <c r="E1465" i="16" s="1"/>
  <c r="C1465" i="16" s="1"/>
  <c r="I1321" i="16"/>
  <c r="E1321" i="16" s="1"/>
  <c r="C1321" i="16" s="1"/>
  <c r="I1176" i="16"/>
  <c r="E1176" i="16" s="1"/>
  <c r="C1176" i="16" s="1"/>
  <c r="I2051" i="16"/>
  <c r="E2051" i="16" s="1"/>
  <c r="C2051" i="16" s="1"/>
  <c r="I1906" i="16"/>
  <c r="E1906" i="16" s="1"/>
  <c r="C1906" i="16" s="1"/>
  <c r="I1762" i="16"/>
  <c r="E1762" i="16" s="1"/>
  <c r="C1762" i="16" s="1"/>
  <c r="I1618" i="16"/>
  <c r="E1618" i="16" s="1"/>
  <c r="C1618" i="16" s="1"/>
  <c r="I1475" i="16"/>
  <c r="E1475" i="16" s="1"/>
  <c r="C1475" i="16" s="1"/>
  <c r="I1331" i="16"/>
  <c r="E1331" i="16" s="1"/>
  <c r="C1331" i="16" s="1"/>
  <c r="I3840" i="16"/>
  <c r="E3840" i="16" s="1"/>
  <c r="C3840" i="16" s="1"/>
  <c r="I3696" i="16"/>
  <c r="E3696" i="16" s="1"/>
  <c r="C3696" i="16" s="1"/>
  <c r="I3552" i="16"/>
  <c r="E3552" i="16" s="1"/>
  <c r="C3552" i="16" s="1"/>
  <c r="I3409" i="16"/>
  <c r="E3409" i="16" s="1"/>
  <c r="C3409" i="16" s="1"/>
  <c r="I3265" i="16"/>
  <c r="E3265" i="16" s="1"/>
  <c r="C3265" i="16" s="1"/>
  <c r="I3120" i="16"/>
  <c r="E3120" i="16" s="1"/>
  <c r="C3120" i="16" s="1"/>
  <c r="I2975" i="16"/>
  <c r="E2975" i="16" s="1"/>
  <c r="C2975" i="16" s="1"/>
  <c r="I2833" i="16"/>
  <c r="E2833" i="16" s="1"/>
  <c r="C2833" i="16" s="1"/>
  <c r="I2688" i="16"/>
  <c r="E2688" i="16" s="1"/>
  <c r="C2688" i="16" s="1"/>
  <c r="I2533" i="16"/>
  <c r="E2533" i="16" s="1"/>
  <c r="C2533" i="16" s="1"/>
  <c r="I2388" i="16"/>
  <c r="E2388" i="16" s="1"/>
  <c r="C2388" i="16" s="1"/>
  <c r="I2244" i="16"/>
  <c r="E2244" i="16" s="1"/>
  <c r="C2244" i="16" s="1"/>
  <c r="I3727" i="16"/>
  <c r="E3727" i="16" s="1"/>
  <c r="C3727" i="16" s="1"/>
  <c r="I3755" i="16"/>
  <c r="E3755" i="16" s="1"/>
  <c r="C3755" i="16" s="1"/>
  <c r="I3612" i="16"/>
  <c r="E3612" i="16" s="1"/>
  <c r="C3612" i="16" s="1"/>
  <c r="I3467" i="16"/>
  <c r="E3467" i="16" s="1"/>
  <c r="C3467" i="16" s="1"/>
  <c r="I3323" i="16"/>
  <c r="E3323" i="16" s="1"/>
  <c r="C3323" i="16" s="1"/>
  <c r="I3178" i="16"/>
  <c r="E3178" i="16" s="1"/>
  <c r="C3178" i="16" s="1"/>
  <c r="I3035" i="16"/>
  <c r="E3035" i="16" s="1"/>
  <c r="C3035" i="16" s="1"/>
  <c r="I2891" i="16"/>
  <c r="E2891" i="16" s="1"/>
  <c r="C2891" i="16" s="1"/>
  <c r="I2747" i="16"/>
  <c r="E2747" i="16" s="1"/>
  <c r="C2747" i="16" s="1"/>
  <c r="I2604" i="16"/>
  <c r="E2604" i="16" s="1"/>
  <c r="C2604" i="16" s="1"/>
  <c r="I2458" i="16"/>
  <c r="E2458" i="16" s="1"/>
  <c r="C2458" i="16" s="1"/>
  <c r="I2314" i="16"/>
  <c r="E2314" i="16" s="1"/>
  <c r="C2314" i="16" s="1"/>
  <c r="I2172" i="16"/>
  <c r="E2172" i="16" s="1"/>
  <c r="C2172" i="16" s="1"/>
  <c r="I3803" i="16"/>
  <c r="E3803" i="16" s="1"/>
  <c r="C3803" i="16" s="1"/>
  <c r="I3657" i="16"/>
  <c r="E3657" i="16" s="1"/>
  <c r="C3657" i="16" s="1"/>
  <c r="I3513" i="16"/>
  <c r="E3513" i="16" s="1"/>
  <c r="C3513" i="16" s="1"/>
  <c r="I3370" i="16"/>
  <c r="E3370" i="16" s="1"/>
  <c r="C3370" i="16" s="1"/>
  <c r="I3226" i="16"/>
  <c r="E3226" i="16" s="1"/>
  <c r="C3226" i="16" s="1"/>
  <c r="I3083" i="16"/>
  <c r="E3083" i="16" s="1"/>
  <c r="C3083" i="16" s="1"/>
  <c r="I2939" i="16"/>
  <c r="E2939" i="16" s="1"/>
  <c r="C2939" i="16" s="1"/>
  <c r="I2794" i="16"/>
  <c r="E2794" i="16" s="1"/>
  <c r="C2794" i="16" s="1"/>
  <c r="I2638" i="16"/>
  <c r="E2638" i="16" s="1"/>
  <c r="C2638" i="16" s="1"/>
  <c r="I2493" i="16"/>
  <c r="E2493" i="16" s="1"/>
  <c r="C2493" i="16" s="1"/>
  <c r="I2349" i="16"/>
  <c r="E2349" i="16" s="1"/>
  <c r="C2349" i="16" s="1"/>
  <c r="I2206" i="16"/>
  <c r="E2206" i="16" s="1"/>
  <c r="C2206" i="16" s="1"/>
  <c r="I3761" i="16"/>
  <c r="E3761" i="16" s="1"/>
  <c r="C3761" i="16" s="1"/>
  <c r="I3730" i="16"/>
  <c r="E3730" i="16" s="1"/>
  <c r="C3730" i="16" s="1"/>
  <c r="I3585" i="16"/>
  <c r="E3585" i="16" s="1"/>
  <c r="C3585" i="16" s="1"/>
  <c r="I3441" i="16"/>
  <c r="E3441" i="16" s="1"/>
  <c r="C3441" i="16" s="1"/>
  <c r="I3297" i="16"/>
  <c r="E3297" i="16" s="1"/>
  <c r="C3297" i="16" s="1"/>
  <c r="I3153" i="16"/>
  <c r="E3153" i="16" s="1"/>
  <c r="C3153" i="16" s="1"/>
  <c r="I3009" i="16"/>
  <c r="E3009" i="16" s="1"/>
  <c r="C3009" i="16" s="1"/>
  <c r="I2865" i="16"/>
  <c r="E2865" i="16" s="1"/>
  <c r="C2865" i="16" s="1"/>
  <c r="I2721" i="16"/>
  <c r="E2721" i="16" s="1"/>
  <c r="C2721" i="16" s="1"/>
  <c r="I2577" i="16"/>
  <c r="E2577" i="16" s="1"/>
  <c r="C2577" i="16" s="1"/>
  <c r="I2421" i="16"/>
  <c r="E2421" i="16" s="1"/>
  <c r="C2421" i="16" s="1"/>
  <c r="I2278" i="16"/>
  <c r="E2278" i="16" s="1"/>
  <c r="C2278" i="16" s="1"/>
  <c r="I2134" i="16"/>
  <c r="E2134" i="16" s="1"/>
  <c r="C2134" i="16" s="1"/>
  <c r="I3824" i="16"/>
  <c r="E3824" i="16" s="1"/>
  <c r="C3824" i="16" s="1"/>
  <c r="I3680" i="16"/>
  <c r="E3680" i="16" s="1"/>
  <c r="C3680" i="16" s="1"/>
  <c r="I3536" i="16"/>
  <c r="E3536" i="16" s="1"/>
  <c r="C3536" i="16" s="1"/>
  <c r="I3380" i="16"/>
  <c r="E3380" i="16" s="1"/>
  <c r="C3380" i="16" s="1"/>
  <c r="I3236" i="16"/>
  <c r="E3236" i="16" s="1"/>
  <c r="C3236" i="16" s="1"/>
  <c r="I3092" i="16"/>
  <c r="E3092" i="16" s="1"/>
  <c r="C3092" i="16" s="1"/>
  <c r="I2947" i="16"/>
  <c r="E2947" i="16" s="1"/>
  <c r="C2947" i="16" s="1"/>
  <c r="I2804" i="16"/>
  <c r="E2804" i="16" s="1"/>
  <c r="C2804" i="16" s="1"/>
  <c r="I2660" i="16"/>
  <c r="E2660" i="16" s="1"/>
  <c r="C2660" i="16" s="1"/>
  <c r="I2516" i="16"/>
  <c r="E2516" i="16" s="1"/>
  <c r="C2516" i="16" s="1"/>
  <c r="I2373" i="16"/>
  <c r="E2373" i="16" s="1"/>
  <c r="C2373" i="16" s="1"/>
  <c r="I2228" i="16"/>
  <c r="E2228" i="16" s="1"/>
  <c r="C2228" i="16" s="1"/>
  <c r="I2084" i="16"/>
  <c r="E2084" i="16" s="1"/>
  <c r="C2084" i="16" s="1"/>
  <c r="I3726" i="16"/>
  <c r="E3726" i="16" s="1"/>
  <c r="C3726" i="16" s="1"/>
  <c r="I3583" i="16"/>
  <c r="E3583" i="16" s="1"/>
  <c r="C3583" i="16" s="1"/>
  <c r="I3439" i="16"/>
  <c r="E3439" i="16" s="1"/>
  <c r="C3439" i="16" s="1"/>
  <c r="I3296" i="16"/>
  <c r="E3296" i="16" s="1"/>
  <c r="C3296" i="16" s="1"/>
  <c r="I3152" i="16"/>
  <c r="E3152" i="16" s="1"/>
  <c r="C3152" i="16" s="1"/>
  <c r="I3008" i="16"/>
  <c r="E3008" i="16" s="1"/>
  <c r="C3008" i="16" s="1"/>
  <c r="I2864" i="16"/>
  <c r="E2864" i="16" s="1"/>
  <c r="C2864" i="16" s="1"/>
  <c r="I2718" i="16"/>
  <c r="E2718" i="16" s="1"/>
  <c r="C2718" i="16" s="1"/>
  <c r="I2575" i="16"/>
  <c r="E2575" i="16" s="1"/>
  <c r="C2575" i="16" s="1"/>
  <c r="I2431" i="16"/>
  <c r="E2431" i="16" s="1"/>
  <c r="C2431" i="16" s="1"/>
  <c r="I2287" i="16"/>
  <c r="E2287" i="16" s="1"/>
  <c r="C2287" i="16" s="1"/>
  <c r="I2143" i="16"/>
  <c r="E2143" i="16" s="1"/>
  <c r="C2143" i="16" s="1"/>
  <c r="I3486" i="16"/>
  <c r="E3486" i="16" s="1"/>
  <c r="C3486" i="16" s="1"/>
  <c r="I3331" i="16"/>
  <c r="E3331" i="16" s="1"/>
  <c r="C3331" i="16" s="1"/>
  <c r="I3175" i="16"/>
  <c r="E3175" i="16" s="1"/>
  <c r="C3175" i="16" s="1"/>
  <c r="I3030" i="16"/>
  <c r="E3030" i="16" s="1"/>
  <c r="C3030" i="16" s="1"/>
  <c r="I2886" i="16"/>
  <c r="E2886" i="16" s="1"/>
  <c r="C2886" i="16" s="1"/>
  <c r="I2742" i="16"/>
  <c r="E2742" i="16" s="1"/>
  <c r="C2742" i="16" s="1"/>
  <c r="I2599" i="16"/>
  <c r="E2599" i="16" s="1"/>
  <c r="C2599" i="16" s="1"/>
  <c r="I2454" i="16"/>
  <c r="E2454" i="16" s="1"/>
  <c r="C2454" i="16" s="1"/>
  <c r="I2298" i="16"/>
  <c r="E2298" i="16" s="1"/>
  <c r="C2298" i="16" s="1"/>
  <c r="I2154" i="16"/>
  <c r="E2154" i="16" s="1"/>
  <c r="C2154" i="16" s="1"/>
  <c r="I2010" i="16"/>
  <c r="E2010" i="16" s="1"/>
  <c r="C2010" i="16" s="1"/>
  <c r="I1865" i="16"/>
  <c r="E1865" i="16" s="1"/>
  <c r="C1865" i="16" s="1"/>
  <c r="I3485" i="16"/>
  <c r="E3485" i="16" s="1"/>
  <c r="C3485" i="16" s="1"/>
  <c r="I3341" i="16"/>
  <c r="E3341" i="16" s="1"/>
  <c r="C3341" i="16" s="1"/>
  <c r="I3197" i="16"/>
  <c r="E3197" i="16" s="1"/>
  <c r="C3197" i="16" s="1"/>
  <c r="I3052" i="16"/>
  <c r="E3052" i="16" s="1"/>
  <c r="C3052" i="16" s="1"/>
  <c r="I2910" i="16"/>
  <c r="E2910" i="16" s="1"/>
  <c r="C2910" i="16" s="1"/>
  <c r="I2766" i="16"/>
  <c r="E2766" i="16" s="1"/>
  <c r="C2766" i="16" s="1"/>
  <c r="I2621" i="16"/>
  <c r="E2621" i="16" s="1"/>
  <c r="C2621" i="16" s="1"/>
  <c r="I2477" i="16"/>
  <c r="E2477" i="16" s="1"/>
  <c r="C2477" i="16" s="1"/>
  <c r="I2333" i="16"/>
  <c r="E2333" i="16" s="1"/>
  <c r="C2333" i="16" s="1"/>
  <c r="I2190" i="16"/>
  <c r="E2190" i="16" s="1"/>
  <c r="C2190" i="16" s="1"/>
  <c r="I2046" i="16"/>
  <c r="E2046" i="16" s="1"/>
  <c r="C2046" i="16" s="1"/>
  <c r="I1900" i="16"/>
  <c r="E1900" i="16" s="1"/>
  <c r="C1900" i="16" s="1"/>
  <c r="I3569" i="16"/>
  <c r="E3569" i="16" s="1"/>
  <c r="C3569" i="16" s="1"/>
  <c r="I3700" i="16"/>
  <c r="E3700" i="16" s="1"/>
  <c r="C3700" i="16" s="1"/>
  <c r="I3556" i="16"/>
  <c r="E3556" i="16" s="1"/>
  <c r="C3556" i="16" s="1"/>
  <c r="I3412" i="16"/>
  <c r="E3412" i="16" s="1"/>
  <c r="C3412" i="16" s="1"/>
  <c r="I3268" i="16"/>
  <c r="E3268" i="16" s="1"/>
  <c r="C3268" i="16" s="1"/>
  <c r="I3124" i="16"/>
  <c r="E3124" i="16" s="1"/>
  <c r="C3124" i="16" s="1"/>
  <c r="I2979" i="16"/>
  <c r="E2979" i="16" s="1"/>
  <c r="C2979" i="16" s="1"/>
  <c r="I2837" i="16"/>
  <c r="E2837" i="16" s="1"/>
  <c r="C2837" i="16" s="1"/>
  <c r="I2692" i="16"/>
  <c r="E2692" i="16" s="1"/>
  <c r="C2692" i="16" s="1"/>
  <c r="I2548" i="16"/>
  <c r="E2548" i="16" s="1"/>
  <c r="C2548" i="16" s="1"/>
  <c r="I2405" i="16"/>
  <c r="E2405" i="16" s="1"/>
  <c r="C2405" i="16" s="1"/>
  <c r="I2248" i="16"/>
  <c r="E2248" i="16" s="1"/>
  <c r="C2248" i="16" s="1"/>
  <c r="I2104" i="16"/>
  <c r="E2104" i="16" s="1"/>
  <c r="C2104" i="16" s="1"/>
  <c r="I3783" i="16"/>
  <c r="E3783" i="16" s="1"/>
  <c r="C3783" i="16" s="1"/>
  <c r="I3627" i="16"/>
  <c r="E3627" i="16" s="1"/>
  <c r="C3627" i="16" s="1"/>
  <c r="I3483" i="16"/>
  <c r="E3483" i="16" s="1"/>
  <c r="C3483" i="16" s="1"/>
  <c r="I3340" i="16"/>
  <c r="E3340" i="16" s="1"/>
  <c r="C3340" i="16" s="1"/>
  <c r="I3195" i="16"/>
  <c r="E3195" i="16" s="1"/>
  <c r="C3195" i="16" s="1"/>
  <c r="I3051" i="16"/>
  <c r="E3051" i="16" s="1"/>
  <c r="C3051" i="16" s="1"/>
  <c r="I2907" i="16"/>
  <c r="E2907" i="16" s="1"/>
  <c r="C2907" i="16" s="1"/>
  <c r="I2762" i="16"/>
  <c r="E2762" i="16" s="1"/>
  <c r="C2762" i="16" s="1"/>
  <c r="I2618" i="16"/>
  <c r="E2618" i="16" s="1"/>
  <c r="C2618" i="16" s="1"/>
  <c r="I2476" i="16"/>
  <c r="E2476" i="16" s="1"/>
  <c r="C2476" i="16" s="1"/>
  <c r="I2332" i="16"/>
  <c r="E2332" i="16" s="1"/>
  <c r="C2332" i="16" s="1"/>
  <c r="I2188" i="16"/>
  <c r="E2188" i="16" s="1"/>
  <c r="C2188" i="16" s="1"/>
  <c r="I3521" i="16"/>
  <c r="E3521" i="16" s="1"/>
  <c r="C3521" i="16" s="1"/>
  <c r="I3710" i="16"/>
  <c r="E3710" i="16" s="1"/>
  <c r="C3710" i="16" s="1"/>
  <c r="I3566" i="16"/>
  <c r="E3566" i="16" s="1"/>
  <c r="C3566" i="16" s="1"/>
  <c r="I3422" i="16"/>
  <c r="E3422" i="16" s="1"/>
  <c r="C3422" i="16" s="1"/>
  <c r="I3278" i="16"/>
  <c r="E3278" i="16" s="1"/>
  <c r="C3278" i="16" s="1"/>
  <c r="I3134" i="16"/>
  <c r="E3134" i="16" s="1"/>
  <c r="C3134" i="16" s="1"/>
  <c r="I2990" i="16"/>
  <c r="E2990" i="16" s="1"/>
  <c r="C2990" i="16" s="1"/>
  <c r="I2846" i="16"/>
  <c r="E2846" i="16" s="1"/>
  <c r="C2846" i="16" s="1"/>
  <c r="I2678" i="16"/>
  <c r="E2678" i="16" s="1"/>
  <c r="C2678" i="16" s="1"/>
  <c r="I2534" i="16"/>
  <c r="E2534" i="16" s="1"/>
  <c r="C2534" i="16" s="1"/>
  <c r="I2391" i="16"/>
  <c r="E2391" i="16" s="1"/>
  <c r="C2391" i="16" s="1"/>
  <c r="I2245" i="16"/>
  <c r="E2245" i="16" s="1"/>
  <c r="C2245" i="16" s="1"/>
  <c r="I3619" i="16"/>
  <c r="E3619" i="16" s="1"/>
  <c r="C3619" i="16" s="1"/>
  <c r="I3745" i="16"/>
  <c r="E3745" i="16" s="1"/>
  <c r="C3745" i="16" s="1"/>
  <c r="I3601" i="16"/>
  <c r="E3601" i="16" s="1"/>
  <c r="C3601" i="16" s="1"/>
  <c r="I3457" i="16"/>
  <c r="E3457" i="16" s="1"/>
  <c r="C3457" i="16" s="1"/>
  <c r="I3313" i="16"/>
  <c r="E3313" i="16" s="1"/>
  <c r="C3313" i="16" s="1"/>
  <c r="I3169" i="16"/>
  <c r="E3169" i="16" s="1"/>
  <c r="C3169" i="16" s="1"/>
  <c r="I3025" i="16"/>
  <c r="E3025" i="16" s="1"/>
  <c r="C3025" i="16" s="1"/>
  <c r="I2881" i="16"/>
  <c r="E2881" i="16" s="1"/>
  <c r="C2881" i="16" s="1"/>
  <c r="I2737" i="16"/>
  <c r="E2737" i="16" s="1"/>
  <c r="C2737" i="16" s="1"/>
  <c r="I2593" i="16"/>
  <c r="E2593" i="16" s="1"/>
  <c r="C2593" i="16" s="1"/>
  <c r="I2449" i="16"/>
  <c r="E2449" i="16" s="1"/>
  <c r="C2449" i="16" s="1"/>
  <c r="I2293" i="16"/>
  <c r="E2293" i="16" s="1"/>
  <c r="C2293" i="16" s="1"/>
  <c r="I2148" i="16"/>
  <c r="E2148" i="16" s="1"/>
  <c r="C2148" i="16" s="1"/>
  <c r="I2028" i="16"/>
  <c r="E2028" i="16" s="1"/>
  <c r="C2028" i="16" s="1"/>
  <c r="I1884" i="16"/>
  <c r="E1884" i="16" s="1"/>
  <c r="C1884" i="16" s="1"/>
  <c r="I1740" i="16"/>
  <c r="E1740" i="16" s="1"/>
  <c r="C1740" i="16" s="1"/>
  <c r="I1596" i="16"/>
  <c r="E1596" i="16" s="1"/>
  <c r="C1596" i="16" s="1"/>
  <c r="I1452" i="16"/>
  <c r="E1452" i="16" s="1"/>
  <c r="C1452" i="16" s="1"/>
  <c r="I1308" i="16"/>
  <c r="E1308" i="16" s="1"/>
  <c r="C1308" i="16" s="1"/>
  <c r="I1164" i="16"/>
  <c r="E1164" i="16" s="1"/>
  <c r="C1164" i="16" s="1"/>
  <c r="I3828" i="16"/>
  <c r="E3828" i="16" s="1"/>
  <c r="C3828" i="16" s="1"/>
  <c r="I3684" i="16"/>
  <c r="E3684" i="16" s="1"/>
  <c r="C3684" i="16" s="1"/>
  <c r="I3540" i="16"/>
  <c r="E3540" i="16" s="1"/>
  <c r="C3540" i="16" s="1"/>
  <c r="I3396" i="16"/>
  <c r="E3396" i="16" s="1"/>
  <c r="C3396" i="16" s="1"/>
  <c r="I3252" i="16"/>
  <c r="E3252" i="16" s="1"/>
  <c r="C3252" i="16" s="1"/>
  <c r="I3107" i="16"/>
  <c r="E3107" i="16" s="1"/>
  <c r="C3107" i="16" s="1"/>
  <c r="I2963" i="16"/>
  <c r="E2963" i="16" s="1"/>
  <c r="C2963" i="16" s="1"/>
  <c r="I2820" i="16"/>
  <c r="E2820" i="16" s="1"/>
  <c r="C2820" i="16" s="1"/>
  <c r="I2675" i="16"/>
  <c r="E2675" i="16" s="1"/>
  <c r="C2675" i="16" s="1"/>
  <c r="I2520" i="16"/>
  <c r="E2520" i="16" s="1"/>
  <c r="C2520" i="16" s="1"/>
  <c r="I2376" i="16"/>
  <c r="E2376" i="16" s="1"/>
  <c r="C2376" i="16" s="1"/>
  <c r="I2233" i="16"/>
  <c r="E2233" i="16" s="1"/>
  <c r="C2233" i="16" s="1"/>
  <c r="I3571" i="16"/>
  <c r="E3571" i="16" s="1"/>
  <c r="C3571" i="16" s="1"/>
  <c r="I3742" i="16"/>
  <c r="E3742" i="16" s="1"/>
  <c r="C3742" i="16" s="1"/>
  <c r="I3600" i="16"/>
  <c r="E3600" i="16" s="1"/>
  <c r="C3600" i="16" s="1"/>
  <c r="I3455" i="16"/>
  <c r="E3455" i="16" s="1"/>
  <c r="C3455" i="16" s="1"/>
  <c r="I3311" i="16"/>
  <c r="E3311" i="16" s="1"/>
  <c r="C3311" i="16" s="1"/>
  <c r="I3168" i="16"/>
  <c r="E3168" i="16" s="1"/>
  <c r="C3168" i="16" s="1"/>
  <c r="I3024" i="16"/>
  <c r="E3024" i="16" s="1"/>
  <c r="C3024" i="16" s="1"/>
  <c r="I2879" i="16"/>
  <c r="E2879" i="16" s="1"/>
  <c r="C2879" i="16" s="1"/>
  <c r="I2735" i="16"/>
  <c r="E2735" i="16" s="1"/>
  <c r="C2735" i="16" s="1"/>
  <c r="I2591" i="16"/>
  <c r="E2591" i="16" s="1"/>
  <c r="C2591" i="16" s="1"/>
  <c r="I2447" i="16"/>
  <c r="E2447" i="16" s="1"/>
  <c r="C2447" i="16" s="1"/>
  <c r="I2303" i="16"/>
  <c r="E2303" i="16" s="1"/>
  <c r="C2303" i="16" s="1"/>
  <c r="I2159" i="16"/>
  <c r="E2159" i="16" s="1"/>
  <c r="C2159" i="16" s="1"/>
  <c r="I3791" i="16"/>
  <c r="E3791" i="16" s="1"/>
  <c r="C3791" i="16" s="1"/>
  <c r="I3647" i="16"/>
  <c r="E3647" i="16" s="1"/>
  <c r="C3647" i="16" s="1"/>
  <c r="I3502" i="16"/>
  <c r="E3502" i="16" s="1"/>
  <c r="C3502" i="16" s="1"/>
  <c r="I3358" i="16"/>
  <c r="E3358" i="16" s="1"/>
  <c r="C3358" i="16" s="1"/>
  <c r="I3214" i="16"/>
  <c r="E3214" i="16" s="1"/>
  <c r="C3214" i="16" s="1"/>
  <c r="I3070" i="16"/>
  <c r="E3070" i="16" s="1"/>
  <c r="C3070" i="16" s="1"/>
  <c r="I2926" i="16"/>
  <c r="E2926" i="16" s="1"/>
  <c r="C2926" i="16" s="1"/>
  <c r="I2782" i="16"/>
  <c r="E2782" i="16" s="1"/>
  <c r="C2782" i="16" s="1"/>
  <c r="I2626" i="16"/>
  <c r="E2626" i="16" s="1"/>
  <c r="C2626" i="16" s="1"/>
  <c r="I2482" i="16"/>
  <c r="E2482" i="16" s="1"/>
  <c r="C2482" i="16" s="1"/>
  <c r="I2338" i="16"/>
  <c r="E2338" i="16" s="1"/>
  <c r="C2338" i="16" s="1"/>
  <c r="I2194" i="16"/>
  <c r="E2194" i="16" s="1"/>
  <c r="C2194" i="16" s="1"/>
  <c r="I3654" i="16"/>
  <c r="E3654" i="16" s="1"/>
  <c r="C3654" i="16" s="1"/>
  <c r="I3716" i="16"/>
  <c r="E3716" i="16" s="1"/>
  <c r="C3716" i="16" s="1"/>
  <c r="I3573" i="16"/>
  <c r="E3573" i="16" s="1"/>
  <c r="C3573" i="16" s="1"/>
  <c r="I3429" i="16"/>
  <c r="E3429" i="16" s="1"/>
  <c r="C3429" i="16" s="1"/>
  <c r="I3285" i="16"/>
  <c r="E3285" i="16" s="1"/>
  <c r="C3285" i="16" s="1"/>
  <c r="I3141" i="16"/>
  <c r="E3141" i="16" s="1"/>
  <c r="C3141" i="16" s="1"/>
  <c r="I2997" i="16"/>
  <c r="E2997" i="16" s="1"/>
  <c r="C2997" i="16" s="1"/>
  <c r="I2853" i="16"/>
  <c r="E2853" i="16" s="1"/>
  <c r="C2853" i="16" s="1"/>
  <c r="I2709" i="16"/>
  <c r="E2709" i="16" s="1"/>
  <c r="C2709" i="16" s="1"/>
  <c r="I2565" i="16"/>
  <c r="E2565" i="16" s="1"/>
  <c r="C2565" i="16" s="1"/>
  <c r="I2409" i="16"/>
  <c r="E2409" i="16" s="1"/>
  <c r="C2409" i="16" s="1"/>
  <c r="I2265" i="16"/>
  <c r="E2265" i="16" s="1"/>
  <c r="C2265" i="16" s="1"/>
  <c r="I2121" i="16"/>
  <c r="E2121" i="16" s="1"/>
  <c r="C2121" i="16" s="1"/>
  <c r="I3813" i="16"/>
  <c r="E3813" i="16" s="1"/>
  <c r="C3813" i="16" s="1"/>
  <c r="I3668" i="16"/>
  <c r="E3668" i="16" s="1"/>
  <c r="C3668" i="16" s="1"/>
  <c r="I3511" i="16"/>
  <c r="E3511" i="16" s="1"/>
  <c r="C3511" i="16" s="1"/>
  <c r="I3368" i="16"/>
  <c r="E3368" i="16" s="1"/>
  <c r="C3368" i="16" s="1"/>
  <c r="I3224" i="16"/>
  <c r="E3224" i="16" s="1"/>
  <c r="C3224" i="16" s="1"/>
  <c r="I3079" i="16"/>
  <c r="E3079" i="16" s="1"/>
  <c r="C3079" i="16" s="1"/>
  <c r="I2936" i="16"/>
  <c r="E2936" i="16" s="1"/>
  <c r="C2936" i="16" s="1"/>
  <c r="I2792" i="16"/>
  <c r="E2792" i="16" s="1"/>
  <c r="C2792" i="16" s="1"/>
  <c r="I2648" i="16"/>
  <c r="E2648" i="16" s="1"/>
  <c r="C2648" i="16" s="1"/>
  <c r="I2504" i="16"/>
  <c r="E2504" i="16" s="1"/>
  <c r="C2504" i="16" s="1"/>
  <c r="I2360" i="16"/>
  <c r="E2360" i="16" s="1"/>
  <c r="C2360" i="16" s="1"/>
  <c r="I2215" i="16"/>
  <c r="E2215" i="16" s="1"/>
  <c r="C2215" i="16" s="1"/>
  <c r="I3822" i="16"/>
  <c r="E3822" i="16" s="1"/>
  <c r="C3822" i="16" s="1"/>
  <c r="I3714" i="16"/>
  <c r="E3714" i="16" s="1"/>
  <c r="C3714" i="16" s="1"/>
  <c r="I3570" i="16"/>
  <c r="E3570" i="16" s="1"/>
  <c r="C3570" i="16" s="1"/>
  <c r="I3427" i="16"/>
  <c r="E3427" i="16" s="1"/>
  <c r="C3427" i="16" s="1"/>
  <c r="I3283" i="16"/>
  <c r="E3283" i="16" s="1"/>
  <c r="C3283" i="16" s="1"/>
  <c r="I3140" i="16"/>
  <c r="E3140" i="16" s="1"/>
  <c r="C3140" i="16" s="1"/>
  <c r="I2996" i="16"/>
  <c r="E2996" i="16" s="1"/>
  <c r="C2996" i="16" s="1"/>
  <c r="I2851" i="16"/>
  <c r="E2851" i="16" s="1"/>
  <c r="C2851" i="16" s="1"/>
  <c r="I2707" i="16"/>
  <c r="E2707" i="16" s="1"/>
  <c r="C2707" i="16" s="1"/>
  <c r="I2563" i="16"/>
  <c r="E2563" i="16" s="1"/>
  <c r="C2563" i="16" s="1"/>
  <c r="I2419" i="16"/>
  <c r="E2419" i="16" s="1"/>
  <c r="C2419" i="16" s="1"/>
  <c r="I2275" i="16"/>
  <c r="E2275" i="16" s="1"/>
  <c r="C2275" i="16" s="1"/>
  <c r="I2131" i="16"/>
  <c r="E2131" i="16" s="1"/>
  <c r="C2131" i="16" s="1"/>
  <c r="I3474" i="16"/>
  <c r="E3474" i="16" s="1"/>
  <c r="C3474" i="16" s="1"/>
  <c r="I3317" i="16"/>
  <c r="E3317" i="16" s="1"/>
  <c r="C3317" i="16" s="1"/>
  <c r="I3161" i="16"/>
  <c r="E3161" i="16" s="1"/>
  <c r="C3161" i="16" s="1"/>
  <c r="I3018" i="16"/>
  <c r="E3018" i="16" s="1"/>
  <c r="C3018" i="16" s="1"/>
  <c r="I2875" i="16"/>
  <c r="E2875" i="16" s="1"/>
  <c r="C2875" i="16" s="1"/>
  <c r="I2730" i="16"/>
  <c r="E2730" i="16" s="1"/>
  <c r="C2730" i="16" s="1"/>
  <c r="I2587" i="16"/>
  <c r="E2587" i="16" s="1"/>
  <c r="C2587" i="16" s="1"/>
  <c r="I2430" i="16"/>
  <c r="E2430" i="16" s="1"/>
  <c r="C2430" i="16" s="1"/>
  <c r="I2286" i="16"/>
  <c r="E2286" i="16" s="1"/>
  <c r="C2286" i="16" s="1"/>
  <c r="I2142" i="16"/>
  <c r="E2142" i="16" s="1"/>
  <c r="C2142" i="16" s="1"/>
  <c r="I1999" i="16"/>
  <c r="E1999" i="16" s="1"/>
  <c r="C1999" i="16" s="1"/>
  <c r="I1854" i="16"/>
  <c r="E1854" i="16" s="1"/>
  <c r="C1854" i="16" s="1"/>
  <c r="I3472" i="16"/>
  <c r="E3472" i="16" s="1"/>
  <c r="C3472" i="16" s="1"/>
  <c r="I3329" i="16"/>
  <c r="E3329" i="16" s="1"/>
  <c r="C3329" i="16" s="1"/>
  <c r="I3186" i="16"/>
  <c r="E3186" i="16" s="1"/>
  <c r="C3186" i="16" s="1"/>
  <c r="I3041" i="16"/>
  <c r="E3041" i="16" s="1"/>
  <c r="C3041" i="16" s="1"/>
  <c r="I2898" i="16"/>
  <c r="E2898" i="16" s="1"/>
  <c r="C2898" i="16" s="1"/>
  <c r="I2753" i="16"/>
  <c r="E2753" i="16" s="1"/>
  <c r="C2753" i="16" s="1"/>
  <c r="I2609" i="16"/>
  <c r="E2609" i="16" s="1"/>
  <c r="C2609" i="16" s="1"/>
  <c r="I2464" i="16"/>
  <c r="E2464" i="16" s="1"/>
  <c r="C2464" i="16" s="1"/>
  <c r="I2321" i="16"/>
  <c r="E2321" i="16" s="1"/>
  <c r="C2321" i="16" s="1"/>
  <c r="I2177" i="16"/>
  <c r="E2177" i="16" s="1"/>
  <c r="C2177" i="16" s="1"/>
  <c r="I2033" i="16"/>
  <c r="E2033" i="16" s="1"/>
  <c r="C2033" i="16" s="1"/>
  <c r="I1889" i="16"/>
  <c r="E1889" i="16" s="1"/>
  <c r="C1889" i="16" s="1"/>
  <c r="I3832" i="16"/>
  <c r="E3832" i="16" s="1"/>
  <c r="C3832" i="16" s="1"/>
  <c r="I3689" i="16"/>
  <c r="E3689" i="16" s="1"/>
  <c r="C3689" i="16" s="1"/>
  <c r="I3543" i="16"/>
  <c r="E3543" i="16" s="1"/>
  <c r="C3543" i="16" s="1"/>
  <c r="I3400" i="16"/>
  <c r="E3400" i="16" s="1"/>
  <c r="C3400" i="16" s="1"/>
  <c r="I3256" i="16"/>
  <c r="E3256" i="16" s="1"/>
  <c r="C3256" i="16" s="1"/>
  <c r="I3112" i="16"/>
  <c r="E3112" i="16" s="1"/>
  <c r="C3112" i="16" s="1"/>
  <c r="I2969" i="16"/>
  <c r="E2969" i="16" s="1"/>
  <c r="C2969" i="16" s="1"/>
  <c r="I2824" i="16"/>
  <c r="E2824" i="16" s="1"/>
  <c r="C2824" i="16" s="1"/>
  <c r="I2680" i="16"/>
  <c r="E2680" i="16" s="1"/>
  <c r="C2680" i="16" s="1"/>
  <c r="I2536" i="16"/>
  <c r="E2536" i="16" s="1"/>
  <c r="C2536" i="16" s="1"/>
  <c r="I2392" i="16"/>
  <c r="E2392" i="16" s="1"/>
  <c r="C2392" i="16" s="1"/>
  <c r="I2236" i="16"/>
  <c r="E2236" i="16" s="1"/>
  <c r="C2236" i="16" s="1"/>
  <c r="I2091" i="16"/>
  <c r="E2091" i="16" s="1"/>
  <c r="C2091" i="16" s="1"/>
  <c r="I3771" i="16"/>
  <c r="E3771" i="16" s="1"/>
  <c r="C3771" i="16" s="1"/>
  <c r="I3615" i="16"/>
  <c r="E3615" i="16" s="1"/>
  <c r="C3615" i="16" s="1"/>
  <c r="I3471" i="16"/>
  <c r="E3471" i="16" s="1"/>
  <c r="C3471" i="16" s="1"/>
  <c r="I3327" i="16"/>
  <c r="E3327" i="16" s="1"/>
  <c r="C3327" i="16" s="1"/>
  <c r="I3184" i="16"/>
  <c r="E3184" i="16" s="1"/>
  <c r="C3184" i="16" s="1"/>
  <c r="I3040" i="16"/>
  <c r="E3040" i="16" s="1"/>
  <c r="C3040" i="16" s="1"/>
  <c r="I2896" i="16"/>
  <c r="E2896" i="16" s="1"/>
  <c r="C2896" i="16" s="1"/>
  <c r="I2750" i="16"/>
  <c r="E2750" i="16" s="1"/>
  <c r="C2750" i="16" s="1"/>
  <c r="I2607" i="16"/>
  <c r="E2607" i="16" s="1"/>
  <c r="C2607" i="16" s="1"/>
  <c r="I2463" i="16"/>
  <c r="E2463" i="16" s="1"/>
  <c r="C2463" i="16" s="1"/>
  <c r="I2319" i="16"/>
  <c r="E2319" i="16" s="1"/>
  <c r="C2319" i="16" s="1"/>
  <c r="I2176" i="16"/>
  <c r="E2176" i="16" s="1"/>
  <c r="C2176" i="16" s="1"/>
  <c r="I3843" i="16"/>
  <c r="E3843" i="16" s="1"/>
  <c r="C3843" i="16" s="1"/>
  <c r="I3698" i="16"/>
  <c r="E3698" i="16" s="1"/>
  <c r="C3698" i="16" s="1"/>
  <c r="I3554" i="16"/>
  <c r="E3554" i="16" s="1"/>
  <c r="C3554" i="16" s="1"/>
  <c r="I3410" i="16"/>
  <c r="E3410" i="16" s="1"/>
  <c r="C3410" i="16" s="1"/>
  <c r="I3267" i="16"/>
  <c r="E3267" i="16" s="1"/>
  <c r="C3267" i="16" s="1"/>
  <c r="I3123" i="16"/>
  <c r="E3123" i="16" s="1"/>
  <c r="C3123" i="16" s="1"/>
  <c r="I2978" i="16"/>
  <c r="E2978" i="16" s="1"/>
  <c r="C2978" i="16" s="1"/>
  <c r="I2822" i="16"/>
  <c r="E2822" i="16" s="1"/>
  <c r="C2822" i="16" s="1"/>
  <c r="I2666" i="16"/>
  <c r="E2666" i="16" s="1"/>
  <c r="C2666" i="16" s="1"/>
  <c r="I2523" i="16"/>
  <c r="E2523" i="16" s="1"/>
  <c r="C2523" i="16" s="1"/>
  <c r="I2378" i="16"/>
  <c r="E2378" i="16" s="1"/>
  <c r="C2378" i="16" s="1"/>
  <c r="I2234" i="16"/>
  <c r="E2234" i="16" s="1"/>
  <c r="C2234" i="16" s="1"/>
  <c r="I3750" i="16"/>
  <c r="E3750" i="16" s="1"/>
  <c r="C3750" i="16" s="1"/>
  <c r="I3733" i="16"/>
  <c r="E3733" i="16" s="1"/>
  <c r="C3733" i="16" s="1"/>
  <c r="I3589" i="16"/>
  <c r="E3589" i="16" s="1"/>
  <c r="C3589" i="16" s="1"/>
  <c r="I3445" i="16"/>
  <c r="E3445" i="16" s="1"/>
  <c r="C3445" i="16" s="1"/>
  <c r="I3301" i="16"/>
  <c r="E3301" i="16" s="1"/>
  <c r="C3301" i="16" s="1"/>
  <c r="I3157" i="16"/>
  <c r="E3157" i="16" s="1"/>
  <c r="C3157" i="16" s="1"/>
  <c r="I3013" i="16"/>
  <c r="E3013" i="16" s="1"/>
  <c r="C3013" i="16" s="1"/>
  <c r="I2869" i="16"/>
  <c r="E2869" i="16" s="1"/>
  <c r="C2869" i="16" s="1"/>
  <c r="I2725" i="16"/>
  <c r="E2725" i="16" s="1"/>
  <c r="C2725" i="16" s="1"/>
  <c r="I2581" i="16"/>
  <c r="E2581" i="16" s="1"/>
  <c r="C2581" i="16" s="1"/>
  <c r="I2437" i="16"/>
  <c r="E2437" i="16" s="1"/>
  <c r="C2437" i="16" s="1"/>
  <c r="I2281" i="16"/>
  <c r="E2281" i="16" s="1"/>
  <c r="C2281" i="16" s="1"/>
  <c r="I2137" i="16"/>
  <c r="E2137" i="16" s="1"/>
  <c r="C2137" i="16" s="1"/>
  <c r="I2015" i="16"/>
  <c r="E2015" i="16" s="1"/>
  <c r="C2015" i="16" s="1"/>
  <c r="I1873" i="16"/>
  <c r="E1873" i="16" s="1"/>
  <c r="C1873" i="16" s="1"/>
  <c r="I1727" i="16"/>
  <c r="E1727" i="16" s="1"/>
  <c r="C1727" i="16" s="1"/>
  <c r="I1583" i="16"/>
  <c r="E1583" i="16" s="1"/>
  <c r="C1583" i="16" s="1"/>
  <c r="I1439" i="16"/>
  <c r="E1439" i="16" s="1"/>
  <c r="C1439" i="16" s="1"/>
  <c r="I3816" i="16"/>
  <c r="E3816" i="16" s="1"/>
  <c r="C3816" i="16" s="1"/>
  <c r="I3672" i="16"/>
  <c r="E3672" i="16" s="1"/>
  <c r="C3672" i="16" s="1"/>
  <c r="I3528" i="16"/>
  <c r="E3528" i="16" s="1"/>
  <c r="C3528" i="16" s="1"/>
  <c r="I3383" i="16"/>
  <c r="E3383" i="16" s="1"/>
  <c r="C3383" i="16" s="1"/>
  <c r="I3241" i="16"/>
  <c r="E3241" i="16" s="1"/>
  <c r="C3241" i="16" s="1"/>
  <c r="I3097" i="16"/>
  <c r="E3097" i="16" s="1"/>
  <c r="C3097" i="16" s="1"/>
  <c r="I2951" i="16"/>
  <c r="E2951" i="16" s="1"/>
  <c r="C2951" i="16" s="1"/>
  <c r="I2808" i="16"/>
  <c r="E2808" i="16" s="1"/>
  <c r="C2808" i="16" s="1"/>
  <c r="I2664" i="16"/>
  <c r="E2664" i="16" s="1"/>
  <c r="C2664" i="16" s="1"/>
  <c r="I2507" i="16"/>
  <c r="E2507" i="16" s="1"/>
  <c r="C2507" i="16" s="1"/>
  <c r="I2365" i="16"/>
  <c r="E2365" i="16" s="1"/>
  <c r="C2365" i="16" s="1"/>
  <c r="I2219" i="16"/>
  <c r="E2219" i="16" s="1"/>
  <c r="C2219" i="16" s="1"/>
  <c r="I3736" i="16"/>
  <c r="E3736" i="16" s="1"/>
  <c r="C3736" i="16" s="1"/>
  <c r="I3731" i="16"/>
  <c r="E3731" i="16" s="1"/>
  <c r="C3731" i="16" s="1"/>
  <c r="I3587" i="16"/>
  <c r="E3587" i="16" s="1"/>
  <c r="C3587" i="16" s="1"/>
  <c r="I3443" i="16"/>
  <c r="E3443" i="16" s="1"/>
  <c r="C3443" i="16" s="1"/>
  <c r="I3298" i="16"/>
  <c r="E3298" i="16" s="1"/>
  <c r="C3298" i="16" s="1"/>
  <c r="I3156" i="16"/>
  <c r="E3156" i="16" s="1"/>
  <c r="C3156" i="16" s="1"/>
  <c r="I3012" i="16"/>
  <c r="E3012" i="16" s="1"/>
  <c r="C3012" i="16" s="1"/>
  <c r="I2867" i="16"/>
  <c r="E2867" i="16" s="1"/>
  <c r="C2867" i="16" s="1"/>
  <c r="I2723" i="16"/>
  <c r="E2723" i="16" s="1"/>
  <c r="C2723" i="16" s="1"/>
  <c r="I2579" i="16"/>
  <c r="E2579" i="16" s="1"/>
  <c r="C2579" i="16" s="1"/>
  <c r="I2435" i="16"/>
  <c r="E2435" i="16" s="1"/>
  <c r="C2435" i="16" s="1"/>
  <c r="I2291" i="16"/>
  <c r="E2291" i="16" s="1"/>
  <c r="C2291" i="16" s="1"/>
  <c r="I2147" i="16"/>
  <c r="E2147" i="16" s="1"/>
  <c r="C2147" i="16" s="1"/>
  <c r="I3779" i="16"/>
  <c r="E3779" i="16" s="1"/>
  <c r="C3779" i="16" s="1"/>
  <c r="I3635" i="16"/>
  <c r="E3635" i="16" s="1"/>
  <c r="C3635" i="16" s="1"/>
  <c r="I3490" i="16"/>
  <c r="E3490" i="16" s="1"/>
  <c r="C3490" i="16" s="1"/>
  <c r="I3346" i="16"/>
  <c r="E3346" i="16" s="1"/>
  <c r="C3346" i="16" s="1"/>
  <c r="I3202" i="16"/>
  <c r="E3202" i="16" s="1"/>
  <c r="C3202" i="16" s="1"/>
  <c r="I3058" i="16"/>
  <c r="E3058" i="16" s="1"/>
  <c r="C3058" i="16" s="1"/>
  <c r="I2914" i="16"/>
  <c r="E2914" i="16" s="1"/>
  <c r="C2914" i="16" s="1"/>
  <c r="I2770" i="16"/>
  <c r="E2770" i="16" s="1"/>
  <c r="C2770" i="16" s="1"/>
  <c r="I2614" i="16"/>
  <c r="E2614" i="16" s="1"/>
  <c r="C2614" i="16" s="1"/>
  <c r="I2470" i="16"/>
  <c r="E2470" i="16" s="1"/>
  <c r="C2470" i="16" s="1"/>
  <c r="I2326" i="16"/>
  <c r="E2326" i="16" s="1"/>
  <c r="C2326" i="16" s="1"/>
  <c r="I2181" i="16"/>
  <c r="E2181" i="16" s="1"/>
  <c r="C2181" i="16" s="1"/>
  <c r="I3557" i="16"/>
  <c r="E3557" i="16" s="1"/>
  <c r="C3557" i="16" s="1"/>
  <c r="I3706" i="16"/>
  <c r="E3706" i="16" s="1"/>
  <c r="C3706" i="16" s="1"/>
  <c r="I3561" i="16"/>
  <c r="E3561" i="16" s="1"/>
  <c r="C3561" i="16" s="1"/>
  <c r="I3417" i="16"/>
  <c r="E3417" i="16" s="1"/>
  <c r="C3417" i="16" s="1"/>
  <c r="I3273" i="16"/>
  <c r="E3273" i="16" s="1"/>
  <c r="C3273" i="16" s="1"/>
  <c r="I3128" i="16"/>
  <c r="E3128" i="16" s="1"/>
  <c r="C3128" i="16" s="1"/>
  <c r="I2984" i="16"/>
  <c r="E2984" i="16" s="1"/>
  <c r="C2984" i="16" s="1"/>
  <c r="I2841" i="16"/>
  <c r="E2841" i="16" s="1"/>
  <c r="C2841" i="16" s="1"/>
  <c r="I2698" i="16"/>
  <c r="E2698" i="16" s="1"/>
  <c r="C2698" i="16" s="1"/>
  <c r="I2553" i="16"/>
  <c r="E2553" i="16" s="1"/>
  <c r="C2553" i="16" s="1"/>
  <c r="I2397" i="16"/>
  <c r="E2397" i="16" s="1"/>
  <c r="C2397" i="16" s="1"/>
  <c r="I2253" i="16"/>
  <c r="E2253" i="16" s="1"/>
  <c r="C2253" i="16" s="1"/>
  <c r="I2109" i="16"/>
  <c r="E2109" i="16" s="1"/>
  <c r="C2109" i="16" s="1"/>
  <c r="I3801" i="16"/>
  <c r="E3801" i="16" s="1"/>
  <c r="C3801" i="16" s="1"/>
  <c r="I3655" i="16"/>
  <c r="E3655" i="16" s="1"/>
  <c r="C3655" i="16" s="1"/>
  <c r="I3501" i="16"/>
  <c r="E3501" i="16" s="1"/>
  <c r="C3501" i="16" s="1"/>
  <c r="I3356" i="16"/>
  <c r="E3356" i="16" s="1"/>
  <c r="C3356" i="16" s="1"/>
  <c r="I3212" i="16"/>
  <c r="E3212" i="16" s="1"/>
  <c r="C3212" i="16" s="1"/>
  <c r="I3068" i="16"/>
  <c r="E3068" i="16" s="1"/>
  <c r="C3068" i="16" s="1"/>
  <c r="I2925" i="16"/>
  <c r="E2925" i="16" s="1"/>
  <c r="C2925" i="16" s="1"/>
  <c r="I2780" i="16"/>
  <c r="E2780" i="16" s="1"/>
  <c r="C2780" i="16" s="1"/>
  <c r="I2636" i="16"/>
  <c r="E2636" i="16" s="1"/>
  <c r="C2636" i="16" s="1"/>
  <c r="I2492" i="16"/>
  <c r="E2492" i="16" s="1"/>
  <c r="C2492" i="16" s="1"/>
  <c r="I2348" i="16"/>
  <c r="E2348" i="16" s="1"/>
  <c r="C2348" i="16" s="1"/>
  <c r="I2203" i="16"/>
  <c r="E2203" i="16" s="1"/>
  <c r="C2203" i="16" s="1"/>
  <c r="I3679" i="16"/>
  <c r="E3679" i="16" s="1"/>
  <c r="C3679" i="16" s="1"/>
  <c r="I3703" i="16"/>
  <c r="E3703" i="16" s="1"/>
  <c r="C3703" i="16" s="1"/>
  <c r="I3560" i="16"/>
  <c r="E3560" i="16" s="1"/>
  <c r="C3560" i="16" s="1"/>
  <c r="I3414" i="16"/>
  <c r="E3414" i="16" s="1"/>
  <c r="C3414" i="16" s="1"/>
  <c r="I3271" i="16"/>
  <c r="E3271" i="16" s="1"/>
  <c r="C3271" i="16" s="1"/>
  <c r="I3127" i="16"/>
  <c r="E3127" i="16" s="1"/>
  <c r="C3127" i="16" s="1"/>
  <c r="I2983" i="16"/>
  <c r="E2983" i="16" s="1"/>
  <c r="C2983" i="16" s="1"/>
  <c r="I2839" i="16"/>
  <c r="E2839" i="16" s="1"/>
  <c r="C2839" i="16" s="1"/>
  <c r="I2695" i="16"/>
  <c r="E2695" i="16" s="1"/>
  <c r="C2695" i="16" s="1"/>
  <c r="I2551" i="16"/>
  <c r="E2551" i="16" s="1"/>
  <c r="C2551" i="16" s="1"/>
  <c r="I2407" i="16"/>
  <c r="E2407" i="16" s="1"/>
  <c r="C2407" i="16" s="1"/>
  <c r="I2264" i="16"/>
  <c r="E2264" i="16" s="1"/>
  <c r="C2264" i="16" s="1"/>
  <c r="I2120" i="16"/>
  <c r="E2120" i="16" s="1"/>
  <c r="C2120" i="16" s="1"/>
  <c r="I3463" i="16"/>
  <c r="E3463" i="16" s="1"/>
  <c r="C3463" i="16" s="1"/>
  <c r="I3306" i="16"/>
  <c r="E3306" i="16" s="1"/>
  <c r="C3306" i="16" s="1"/>
  <c r="I3150" i="16"/>
  <c r="E3150" i="16" s="1"/>
  <c r="C3150" i="16" s="1"/>
  <c r="I3006" i="16"/>
  <c r="E3006" i="16" s="1"/>
  <c r="C3006" i="16" s="1"/>
  <c r="I2862" i="16"/>
  <c r="E2862" i="16" s="1"/>
  <c r="C2862" i="16" s="1"/>
  <c r="I2719" i="16"/>
  <c r="E2719" i="16" s="1"/>
  <c r="C2719" i="16" s="1"/>
  <c r="I2574" i="16"/>
  <c r="E2574" i="16" s="1"/>
  <c r="C2574" i="16" s="1"/>
  <c r="I2418" i="16"/>
  <c r="E2418" i="16" s="1"/>
  <c r="C2418" i="16" s="1"/>
  <c r="I2274" i="16"/>
  <c r="E2274" i="16" s="1"/>
  <c r="C2274" i="16" s="1"/>
  <c r="I2130" i="16"/>
  <c r="E2130" i="16" s="1"/>
  <c r="C2130" i="16" s="1"/>
  <c r="I1986" i="16"/>
  <c r="E1986" i="16" s="1"/>
  <c r="C1986" i="16" s="1"/>
  <c r="I1842" i="16"/>
  <c r="E1842" i="16" s="1"/>
  <c r="C1842" i="16" s="1"/>
  <c r="I3461" i="16"/>
  <c r="E3461" i="16" s="1"/>
  <c r="C3461" i="16" s="1"/>
  <c r="I3318" i="16"/>
  <c r="E3318" i="16" s="1"/>
  <c r="C3318" i="16" s="1"/>
  <c r="I3173" i="16"/>
  <c r="E3173" i="16" s="1"/>
  <c r="C3173" i="16" s="1"/>
  <c r="I3029" i="16"/>
  <c r="E3029" i="16" s="1"/>
  <c r="C3029" i="16" s="1"/>
  <c r="I2885" i="16"/>
  <c r="E2885" i="16" s="1"/>
  <c r="C2885" i="16" s="1"/>
  <c r="I2741" i="16"/>
  <c r="E2741" i="16" s="1"/>
  <c r="C2741" i="16" s="1"/>
  <c r="I2596" i="16"/>
  <c r="E2596" i="16" s="1"/>
  <c r="C2596" i="16" s="1"/>
  <c r="I2453" i="16"/>
  <c r="E2453" i="16" s="1"/>
  <c r="C2453" i="16" s="1"/>
  <c r="I2309" i="16"/>
  <c r="E2309" i="16" s="1"/>
  <c r="C2309" i="16" s="1"/>
  <c r="I2164" i="16"/>
  <c r="E2164" i="16" s="1"/>
  <c r="C2164" i="16" s="1"/>
  <c r="I2020" i="16"/>
  <c r="E2020" i="16" s="1"/>
  <c r="C2020" i="16" s="1"/>
  <c r="I1878" i="16"/>
  <c r="E1878" i="16" s="1"/>
  <c r="C1878" i="16" s="1"/>
  <c r="I3819" i="16"/>
  <c r="E3819" i="16" s="1"/>
  <c r="C3819" i="16" s="1"/>
  <c r="I3676" i="16"/>
  <c r="E3676" i="16" s="1"/>
  <c r="C3676" i="16" s="1"/>
  <c r="I3532" i="16"/>
  <c r="E3532" i="16" s="1"/>
  <c r="C3532" i="16" s="1"/>
  <c r="I3389" i="16"/>
  <c r="E3389" i="16" s="1"/>
  <c r="C3389" i="16" s="1"/>
  <c r="I3244" i="16"/>
  <c r="E3244" i="16" s="1"/>
  <c r="C3244" i="16" s="1"/>
  <c r="I3100" i="16"/>
  <c r="E3100" i="16" s="1"/>
  <c r="C3100" i="16" s="1"/>
  <c r="I2956" i="16"/>
  <c r="E2956" i="16" s="1"/>
  <c r="C2956" i="16" s="1"/>
  <c r="I2813" i="16"/>
  <c r="E2813" i="16" s="1"/>
  <c r="C2813" i="16" s="1"/>
  <c r="I2668" i="16"/>
  <c r="E2668" i="16" s="1"/>
  <c r="C2668" i="16" s="1"/>
  <c r="I2525" i="16"/>
  <c r="E2525" i="16" s="1"/>
  <c r="C2525" i="16" s="1"/>
  <c r="I2380" i="16"/>
  <c r="E2380" i="16" s="1"/>
  <c r="C2380" i="16" s="1"/>
  <c r="I2224" i="16"/>
  <c r="E2224" i="16" s="1"/>
  <c r="C2224" i="16" s="1"/>
  <c r="I3749" i="16"/>
  <c r="E3749" i="16" s="1"/>
  <c r="C3749" i="16" s="1"/>
  <c r="I3759" i="16"/>
  <c r="E3759" i="16" s="1"/>
  <c r="C3759" i="16" s="1"/>
  <c r="I3602" i="16"/>
  <c r="E3602" i="16" s="1"/>
  <c r="C3602" i="16" s="1"/>
  <c r="I3459" i="16"/>
  <c r="E3459" i="16" s="1"/>
  <c r="C3459" i="16" s="1"/>
  <c r="I3316" i="16"/>
  <c r="E3316" i="16" s="1"/>
  <c r="C3316" i="16" s="1"/>
  <c r="I3170" i="16"/>
  <c r="E3170" i="16" s="1"/>
  <c r="C3170" i="16" s="1"/>
  <c r="I3028" i="16"/>
  <c r="E3028" i="16" s="1"/>
  <c r="C3028" i="16" s="1"/>
  <c r="I2883" i="16"/>
  <c r="E2883" i="16" s="1"/>
  <c r="C2883" i="16" s="1"/>
  <c r="I2739" i="16"/>
  <c r="E2739" i="16" s="1"/>
  <c r="C2739" i="16" s="1"/>
  <c r="I2595" i="16"/>
  <c r="E2595" i="16" s="1"/>
  <c r="C2595" i="16" s="1"/>
  <c r="I2451" i="16"/>
  <c r="E2451" i="16" s="1"/>
  <c r="C2451" i="16" s="1"/>
  <c r="I2306" i="16"/>
  <c r="E2306" i="16" s="1"/>
  <c r="C2306" i="16" s="1"/>
  <c r="I2163" i="16"/>
  <c r="E2163" i="16" s="1"/>
  <c r="C2163" i="16" s="1"/>
  <c r="I3831" i="16"/>
  <c r="E3831" i="16" s="1"/>
  <c r="C3831" i="16" s="1"/>
  <c r="I3686" i="16"/>
  <c r="E3686" i="16" s="1"/>
  <c r="C3686" i="16" s="1"/>
  <c r="I3542" i="16"/>
  <c r="E3542" i="16" s="1"/>
  <c r="C3542" i="16" s="1"/>
  <c r="I3398" i="16"/>
  <c r="E3398" i="16" s="1"/>
  <c r="C3398" i="16" s="1"/>
  <c r="I3254" i="16"/>
  <c r="E3254" i="16" s="1"/>
  <c r="C3254" i="16" s="1"/>
  <c r="I3110" i="16"/>
  <c r="E3110" i="16" s="1"/>
  <c r="C3110" i="16" s="1"/>
  <c r="I2966" i="16"/>
  <c r="E2966" i="16" s="1"/>
  <c r="C2966" i="16" s="1"/>
  <c r="I2811" i="16"/>
  <c r="E2811" i="16" s="1"/>
  <c r="C2811" i="16" s="1"/>
  <c r="I2653" i="16"/>
  <c r="E2653" i="16" s="1"/>
  <c r="C2653" i="16" s="1"/>
  <c r="I2510" i="16"/>
  <c r="E2510" i="16" s="1"/>
  <c r="C2510" i="16" s="1"/>
  <c r="I2367" i="16"/>
  <c r="E2367" i="16" s="1"/>
  <c r="C2367" i="16" s="1"/>
  <c r="I2210" i="16"/>
  <c r="E2210" i="16" s="1"/>
  <c r="C2210" i="16" s="1"/>
  <c r="I3605" i="16"/>
  <c r="E3605" i="16" s="1"/>
  <c r="C3605" i="16" s="1"/>
  <c r="I3720" i="16"/>
  <c r="E3720" i="16" s="1"/>
  <c r="C3720" i="16" s="1"/>
  <c r="I3577" i="16"/>
  <c r="E3577" i="16" s="1"/>
  <c r="C3577" i="16" s="1"/>
  <c r="I3433" i="16"/>
  <c r="E3433" i="16" s="1"/>
  <c r="C3433" i="16" s="1"/>
  <c r="I3289" i="16"/>
  <c r="E3289" i="16" s="1"/>
  <c r="C3289" i="16" s="1"/>
  <c r="I3145" i="16"/>
  <c r="E3145" i="16" s="1"/>
  <c r="C3145" i="16" s="1"/>
  <c r="I3001" i="16"/>
  <c r="E3001" i="16" s="1"/>
  <c r="C3001" i="16" s="1"/>
  <c r="I2857" i="16"/>
  <c r="E2857" i="16" s="1"/>
  <c r="C2857" i="16" s="1"/>
  <c r="I2714" i="16"/>
  <c r="E2714" i="16" s="1"/>
  <c r="C2714" i="16" s="1"/>
  <c r="I2569" i="16"/>
  <c r="E2569" i="16" s="1"/>
  <c r="C2569" i="16" s="1"/>
  <c r="I2425" i="16"/>
  <c r="E2425" i="16" s="1"/>
  <c r="C2425" i="16" s="1"/>
  <c r="I2269" i="16"/>
  <c r="E2269" i="16" s="1"/>
  <c r="C2269" i="16" s="1"/>
  <c r="I2126" i="16"/>
  <c r="E2126" i="16" s="1"/>
  <c r="C2126" i="16" s="1"/>
  <c r="I2004" i="16"/>
  <c r="E2004" i="16" s="1"/>
  <c r="C2004" i="16" s="1"/>
  <c r="I1859" i="16"/>
  <c r="E1859" i="16" s="1"/>
  <c r="C1859" i="16" s="1"/>
  <c r="I1716" i="16"/>
  <c r="E1716" i="16" s="1"/>
  <c r="C1716" i="16" s="1"/>
  <c r="I1573" i="16"/>
  <c r="E1573" i="16" s="1"/>
  <c r="C1573" i="16" s="1"/>
  <c r="I1428" i="16"/>
  <c r="E1428" i="16" s="1"/>
  <c r="C1428" i="16" s="1"/>
  <c r="I1284" i="16"/>
  <c r="E1284" i="16" s="1"/>
  <c r="C1284" i="16" s="1"/>
  <c r="I1140" i="16"/>
  <c r="E1140" i="16" s="1"/>
  <c r="C1140" i="16" s="1"/>
  <c r="I3804" i="16"/>
  <c r="E3804" i="16" s="1"/>
  <c r="C3804" i="16" s="1"/>
  <c r="I3660" i="16"/>
  <c r="E3660" i="16" s="1"/>
  <c r="C3660" i="16" s="1"/>
  <c r="I3515" i="16"/>
  <c r="E3515" i="16" s="1"/>
  <c r="C3515" i="16" s="1"/>
  <c r="I3373" i="16"/>
  <c r="E3373" i="16" s="1"/>
  <c r="C3373" i="16" s="1"/>
  <c r="I3228" i="16"/>
  <c r="E3228" i="16" s="1"/>
  <c r="C3228" i="16" s="1"/>
  <c r="I3084" i="16"/>
  <c r="E3084" i="16" s="1"/>
  <c r="C3084" i="16" s="1"/>
  <c r="I2940" i="16"/>
  <c r="E2940" i="16" s="1"/>
  <c r="C2940" i="16" s="1"/>
  <c r="I2796" i="16"/>
  <c r="E2796" i="16" s="1"/>
  <c r="C2796" i="16" s="1"/>
  <c r="I2651" i="16"/>
  <c r="E2651" i="16" s="1"/>
  <c r="C2651" i="16" s="1"/>
  <c r="I2497" i="16"/>
  <c r="E2497" i="16" s="1"/>
  <c r="C2497" i="16" s="1"/>
  <c r="I2352" i="16"/>
  <c r="E2352" i="16" s="1"/>
  <c r="C2352" i="16" s="1"/>
  <c r="I2207" i="16"/>
  <c r="E2207" i="16" s="1"/>
  <c r="C2207" i="16" s="1"/>
  <c r="I3630" i="16"/>
  <c r="E3630" i="16" s="1"/>
  <c r="C3630" i="16" s="1"/>
  <c r="I3719" i="16"/>
  <c r="E3719" i="16" s="1"/>
  <c r="C3719" i="16" s="1"/>
  <c r="I3575" i="16"/>
  <c r="E3575" i="16" s="1"/>
  <c r="C3575" i="16" s="1"/>
  <c r="I3432" i="16"/>
  <c r="E3432" i="16" s="1"/>
  <c r="C3432" i="16" s="1"/>
  <c r="I3287" i="16"/>
  <c r="E3287" i="16" s="1"/>
  <c r="C3287" i="16" s="1"/>
  <c r="I3144" i="16"/>
  <c r="E3144" i="16" s="1"/>
  <c r="C3144" i="16" s="1"/>
  <c r="I3000" i="16"/>
  <c r="E3000" i="16" s="1"/>
  <c r="C3000" i="16" s="1"/>
  <c r="I2854" i="16"/>
  <c r="E2854" i="16" s="1"/>
  <c r="C2854" i="16" s="1"/>
  <c r="I2711" i="16"/>
  <c r="E2711" i="16" s="1"/>
  <c r="C2711" i="16" s="1"/>
  <c r="I2567" i="16"/>
  <c r="E2567" i="16" s="1"/>
  <c r="C2567" i="16" s="1"/>
  <c r="I2423" i="16"/>
  <c r="E2423" i="16" s="1"/>
  <c r="C2423" i="16" s="1"/>
  <c r="I2279" i="16"/>
  <c r="E2279" i="16" s="1"/>
  <c r="C2279" i="16" s="1"/>
  <c r="I2136" i="16"/>
  <c r="E2136" i="16" s="1"/>
  <c r="C2136" i="16" s="1"/>
  <c r="I3766" i="16"/>
  <c r="E3766" i="16" s="1"/>
  <c r="C3766" i="16" s="1"/>
  <c r="I3621" i="16"/>
  <c r="E3621" i="16" s="1"/>
  <c r="C3621" i="16" s="1"/>
  <c r="I3478" i="16"/>
  <c r="E3478" i="16" s="1"/>
  <c r="C3478" i="16" s="1"/>
  <c r="I3334" i="16"/>
  <c r="E3334" i="16" s="1"/>
  <c r="C3334" i="16" s="1"/>
  <c r="I3189" i="16"/>
  <c r="E3189" i="16" s="1"/>
  <c r="C3189" i="16" s="1"/>
  <c r="I3046" i="16"/>
  <c r="E3046" i="16" s="1"/>
  <c r="C3046" i="16" s="1"/>
  <c r="I2902" i="16"/>
  <c r="E2902" i="16" s="1"/>
  <c r="C2902" i="16" s="1"/>
  <c r="I2758" i="16"/>
  <c r="E2758" i="16" s="1"/>
  <c r="C2758" i="16" s="1"/>
  <c r="I2602" i="16"/>
  <c r="E2602" i="16" s="1"/>
  <c r="C2602" i="16" s="1"/>
  <c r="I2459" i="16"/>
  <c r="E2459" i="16" s="1"/>
  <c r="C2459" i="16" s="1"/>
  <c r="I2315" i="16"/>
  <c r="E2315" i="16" s="1"/>
  <c r="C2315" i="16" s="1"/>
  <c r="I2170" i="16"/>
  <c r="E2170" i="16" s="1"/>
  <c r="C2170" i="16" s="1"/>
  <c r="I3838" i="16"/>
  <c r="E3838" i="16" s="1"/>
  <c r="C3838" i="16" s="1"/>
  <c r="I3692" i="16"/>
  <c r="E3692" i="16" s="1"/>
  <c r="C3692" i="16" s="1"/>
  <c r="I3549" i="16"/>
  <c r="E3549" i="16" s="1"/>
  <c r="C3549" i="16" s="1"/>
  <c r="I3404" i="16"/>
  <c r="E3404" i="16" s="1"/>
  <c r="C3404" i="16" s="1"/>
  <c r="I3260" i="16"/>
  <c r="E3260" i="16" s="1"/>
  <c r="C3260" i="16" s="1"/>
  <c r="I3117" i="16"/>
  <c r="E3117" i="16" s="1"/>
  <c r="C3117" i="16" s="1"/>
  <c r="I2973" i="16"/>
  <c r="E2973" i="16" s="1"/>
  <c r="C2973" i="16" s="1"/>
  <c r="I2828" i="16"/>
  <c r="E2828" i="16" s="1"/>
  <c r="C2828" i="16" s="1"/>
  <c r="I2685" i="16"/>
  <c r="E2685" i="16" s="1"/>
  <c r="C2685" i="16" s="1"/>
  <c r="I2541" i="16"/>
  <c r="E2541" i="16" s="1"/>
  <c r="C2541" i="16" s="1"/>
  <c r="I2386" i="16"/>
  <c r="E2386" i="16" s="1"/>
  <c r="C2386" i="16" s="1"/>
  <c r="I2241" i="16"/>
  <c r="E2241" i="16" s="1"/>
  <c r="C2241" i="16" s="1"/>
  <c r="I2098" i="16"/>
  <c r="E2098" i="16" s="1"/>
  <c r="C2098" i="16" s="1"/>
  <c r="I3788" i="16"/>
  <c r="E3788" i="16" s="1"/>
  <c r="C3788" i="16" s="1"/>
  <c r="I3644" i="16"/>
  <c r="E3644" i="16" s="1"/>
  <c r="C3644" i="16" s="1"/>
  <c r="I3489" i="16"/>
  <c r="E3489" i="16" s="1"/>
  <c r="C3489" i="16" s="1"/>
  <c r="I3344" i="16"/>
  <c r="E3344" i="16" s="1"/>
  <c r="C3344" i="16" s="1"/>
  <c r="I3200" i="16"/>
  <c r="E3200" i="16" s="1"/>
  <c r="C3200" i="16" s="1"/>
  <c r="I3055" i="16"/>
  <c r="E3055" i="16" s="1"/>
  <c r="C3055" i="16" s="1"/>
  <c r="I2911" i="16"/>
  <c r="E2911" i="16" s="1"/>
  <c r="C2911" i="16" s="1"/>
  <c r="I2768" i="16"/>
  <c r="E2768" i="16" s="1"/>
  <c r="C2768" i="16" s="1"/>
  <c r="I2624" i="16"/>
  <c r="E2624" i="16" s="1"/>
  <c r="C2624" i="16" s="1"/>
  <c r="I2480" i="16"/>
  <c r="E2480" i="16" s="1"/>
  <c r="C2480" i="16" s="1"/>
  <c r="I2336" i="16"/>
  <c r="E2336" i="16" s="1"/>
  <c r="C2336" i="16" s="1"/>
  <c r="I2191" i="16"/>
  <c r="E2191" i="16" s="1"/>
  <c r="C2191" i="16" s="1"/>
  <c r="I3835" i="16"/>
  <c r="E3835" i="16" s="1"/>
  <c r="C3835" i="16" s="1"/>
  <c r="I3691" i="16"/>
  <c r="E3691" i="16" s="1"/>
  <c r="C3691" i="16" s="1"/>
  <c r="I3547" i="16"/>
  <c r="E3547" i="16" s="1"/>
  <c r="C3547" i="16" s="1"/>
  <c r="I3403" i="16"/>
  <c r="E3403" i="16" s="1"/>
  <c r="C3403" i="16" s="1"/>
  <c r="I3259" i="16"/>
  <c r="E3259" i="16" s="1"/>
  <c r="C3259" i="16" s="1"/>
  <c r="I3116" i="16"/>
  <c r="E3116" i="16" s="1"/>
  <c r="C3116" i="16" s="1"/>
  <c r="I2970" i="16"/>
  <c r="E2970" i="16" s="1"/>
  <c r="C2970" i="16" s="1"/>
  <c r="I2827" i="16"/>
  <c r="E2827" i="16" s="1"/>
  <c r="C2827" i="16" s="1"/>
  <c r="I2682" i="16"/>
  <c r="E2682" i="16" s="1"/>
  <c r="C2682" i="16" s="1"/>
  <c r="I2540" i="16"/>
  <c r="E2540" i="16" s="1"/>
  <c r="C2540" i="16" s="1"/>
  <c r="I2395" i="16"/>
  <c r="E2395" i="16" s="1"/>
  <c r="C2395" i="16" s="1"/>
  <c r="I2252" i="16"/>
  <c r="E2252" i="16" s="1"/>
  <c r="C2252" i="16" s="1"/>
  <c r="I2108" i="16"/>
  <c r="E2108" i="16" s="1"/>
  <c r="C2108" i="16" s="1"/>
  <c r="I3450" i="16"/>
  <c r="E3450" i="16" s="1"/>
  <c r="C3450" i="16" s="1"/>
  <c r="I3282" i="16"/>
  <c r="E3282" i="16" s="1"/>
  <c r="C3282" i="16" s="1"/>
  <c r="I3138" i="16"/>
  <c r="E3138" i="16" s="1"/>
  <c r="C3138" i="16" s="1"/>
  <c r="I2994" i="16"/>
  <c r="E2994" i="16" s="1"/>
  <c r="C2994" i="16" s="1"/>
  <c r="I2850" i="16"/>
  <c r="E2850" i="16" s="1"/>
  <c r="C2850" i="16" s="1"/>
  <c r="I2705" i="16"/>
  <c r="E2705" i="16" s="1"/>
  <c r="C2705" i="16" s="1"/>
  <c r="I2562" i="16"/>
  <c r="E2562" i="16" s="1"/>
  <c r="C2562" i="16" s="1"/>
  <c r="I2406" i="16"/>
  <c r="E2406" i="16" s="1"/>
  <c r="C2406" i="16" s="1"/>
  <c r="I2262" i="16"/>
  <c r="E2262" i="16" s="1"/>
  <c r="C2262" i="16" s="1"/>
  <c r="I2118" i="16"/>
  <c r="E2118" i="16" s="1"/>
  <c r="C2118" i="16" s="1"/>
  <c r="I1973" i="16"/>
  <c r="E1973" i="16" s="1"/>
  <c r="C1973" i="16" s="1"/>
  <c r="I1830" i="16"/>
  <c r="E1830" i="16" s="1"/>
  <c r="C1830" i="16" s="1"/>
  <c r="I3449" i="16"/>
  <c r="E3449" i="16" s="1"/>
  <c r="C3449" i="16" s="1"/>
  <c r="I3305" i="16"/>
  <c r="E3305" i="16" s="1"/>
  <c r="C3305" i="16" s="1"/>
  <c r="I3162" i="16"/>
  <c r="E3162" i="16" s="1"/>
  <c r="C3162" i="16" s="1"/>
  <c r="I3017" i="16"/>
  <c r="E3017" i="16" s="1"/>
  <c r="C3017" i="16" s="1"/>
  <c r="I2873" i="16"/>
  <c r="E2873" i="16" s="1"/>
  <c r="C2873" i="16" s="1"/>
  <c r="I2729" i="16"/>
  <c r="E2729" i="16" s="1"/>
  <c r="C2729" i="16" s="1"/>
  <c r="I2585" i="16"/>
  <c r="E2585" i="16" s="1"/>
  <c r="C2585" i="16" s="1"/>
  <c r="I2441" i="16"/>
  <c r="E2441" i="16" s="1"/>
  <c r="C2441" i="16" s="1"/>
  <c r="I2297" i="16"/>
  <c r="E2297" i="16" s="1"/>
  <c r="C2297" i="16" s="1"/>
  <c r="I2153" i="16"/>
  <c r="E2153" i="16" s="1"/>
  <c r="C2153" i="16" s="1"/>
  <c r="I2009" i="16"/>
  <c r="E2009" i="16" s="1"/>
  <c r="C2009" i="16" s="1"/>
  <c r="I1866" i="16"/>
  <c r="E1866" i="16" s="1"/>
  <c r="C1866" i="16" s="1"/>
  <c r="I3808" i="16"/>
  <c r="E3808" i="16" s="1"/>
  <c r="C3808" i="16" s="1"/>
  <c r="I3664" i="16"/>
  <c r="E3664" i="16" s="1"/>
  <c r="C3664" i="16" s="1"/>
  <c r="I3519" i="16"/>
  <c r="E3519" i="16" s="1"/>
  <c r="C3519" i="16" s="1"/>
  <c r="I3376" i="16"/>
  <c r="E3376" i="16" s="1"/>
  <c r="C3376" i="16" s="1"/>
  <c r="I3232" i="16"/>
  <c r="E3232" i="16" s="1"/>
  <c r="C3232" i="16" s="1"/>
  <c r="I3087" i="16"/>
  <c r="E3087" i="16" s="1"/>
  <c r="C3087" i="16" s="1"/>
  <c r="I2944" i="16"/>
  <c r="E2944" i="16" s="1"/>
  <c r="C2944" i="16" s="1"/>
  <c r="I2800" i="16"/>
  <c r="E2800" i="16" s="1"/>
  <c r="C2800" i="16" s="1"/>
  <c r="I2655" i="16"/>
  <c r="E2655" i="16" s="1"/>
  <c r="C2655" i="16" s="1"/>
  <c r="I2512" i="16"/>
  <c r="E2512" i="16" s="1"/>
  <c r="C2512" i="16" s="1"/>
  <c r="I2368" i="16"/>
  <c r="E2368" i="16" s="1"/>
  <c r="C2368" i="16" s="1"/>
  <c r="I2213" i="16"/>
  <c r="E2213" i="16" s="1"/>
  <c r="C2213" i="16" s="1"/>
  <c r="I3594" i="16"/>
  <c r="E3594" i="16" s="1"/>
  <c r="C3594" i="16" s="1"/>
  <c r="I3748" i="16"/>
  <c r="E3748" i="16" s="1"/>
  <c r="C3748" i="16" s="1"/>
  <c r="I3590" i="16"/>
  <c r="E3590" i="16" s="1"/>
  <c r="C3590" i="16" s="1"/>
  <c r="I3447" i="16"/>
  <c r="E3447" i="16" s="1"/>
  <c r="C3447" i="16" s="1"/>
  <c r="I3304" i="16"/>
  <c r="E3304" i="16" s="1"/>
  <c r="C3304" i="16" s="1"/>
  <c r="I3160" i="16"/>
  <c r="E3160" i="16" s="1"/>
  <c r="C3160" i="16" s="1"/>
  <c r="I3014" i="16"/>
  <c r="E3014" i="16" s="1"/>
  <c r="C3014" i="16" s="1"/>
  <c r="I2871" i="16"/>
  <c r="E2871" i="16" s="1"/>
  <c r="C2871" i="16" s="1"/>
  <c r="I2727" i="16"/>
  <c r="E2727" i="16" s="1"/>
  <c r="C2727" i="16" s="1"/>
  <c r="I2583" i="16"/>
  <c r="E2583" i="16" s="1"/>
  <c r="C2583" i="16" s="1"/>
  <c r="I2439" i="16"/>
  <c r="E2439" i="16" s="1"/>
  <c r="C2439" i="16" s="1"/>
  <c r="I2294" i="16"/>
  <c r="E2294" i="16" s="1"/>
  <c r="C2294" i="16" s="1"/>
  <c r="I2152" i="16"/>
  <c r="E2152" i="16" s="1"/>
  <c r="C2152" i="16" s="1"/>
  <c r="I3818" i="16"/>
  <c r="E3818" i="16" s="1"/>
  <c r="C3818" i="16" s="1"/>
  <c r="I3673" i="16"/>
  <c r="E3673" i="16" s="1"/>
  <c r="C3673" i="16" s="1"/>
  <c r="I3530" i="16"/>
  <c r="E3530" i="16" s="1"/>
  <c r="C3530" i="16" s="1"/>
  <c r="I3386" i="16"/>
  <c r="E3386" i="16" s="1"/>
  <c r="C3386" i="16" s="1"/>
  <c r="I3242" i="16"/>
  <c r="E3242" i="16" s="1"/>
  <c r="C3242" i="16" s="1"/>
  <c r="I3098" i="16"/>
  <c r="E3098" i="16" s="1"/>
  <c r="C3098" i="16" s="1"/>
  <c r="I2954" i="16"/>
  <c r="E2954" i="16" s="1"/>
  <c r="C2954" i="16" s="1"/>
  <c r="I2786" i="16"/>
  <c r="E2786" i="16" s="1"/>
  <c r="C2786" i="16" s="1"/>
  <c r="I2642" i="16"/>
  <c r="E2642" i="16" s="1"/>
  <c r="C2642" i="16" s="1"/>
  <c r="I2498" i="16"/>
  <c r="E2498" i="16" s="1"/>
  <c r="C2498" i="16" s="1"/>
  <c r="I2354" i="16"/>
  <c r="E2354" i="16" s="1"/>
  <c r="C2354" i="16" s="1"/>
  <c r="I2198" i="16"/>
  <c r="E2198" i="16" s="1"/>
  <c r="C2198" i="16" s="1"/>
  <c r="I3509" i="16"/>
  <c r="E3509" i="16" s="1"/>
  <c r="C3509" i="16" s="1"/>
  <c r="I3708" i="16"/>
  <c r="E3708" i="16" s="1"/>
  <c r="C3708" i="16" s="1"/>
  <c r="I3565" i="16"/>
  <c r="E3565" i="16" s="1"/>
  <c r="C3565" i="16" s="1"/>
  <c r="I3421" i="16"/>
  <c r="E3421" i="16" s="1"/>
  <c r="C3421" i="16" s="1"/>
  <c r="I3277" i="16"/>
  <c r="E3277" i="16" s="1"/>
  <c r="C3277" i="16" s="1"/>
  <c r="I3133" i="16"/>
  <c r="E3133" i="16" s="1"/>
  <c r="C3133" i="16" s="1"/>
  <c r="I2988" i="16"/>
  <c r="E2988" i="16" s="1"/>
  <c r="C2988" i="16" s="1"/>
  <c r="I2844" i="16"/>
  <c r="E2844" i="16" s="1"/>
  <c r="C2844" i="16" s="1"/>
  <c r="I2701" i="16"/>
  <c r="E2701" i="16" s="1"/>
  <c r="C2701" i="16" s="1"/>
  <c r="I2557" i="16"/>
  <c r="E2557" i="16" s="1"/>
  <c r="C2557" i="16" s="1"/>
  <c r="I2413" i="16"/>
  <c r="E2413" i="16" s="1"/>
  <c r="C2413" i="16" s="1"/>
  <c r="I2257" i="16"/>
  <c r="E2257" i="16" s="1"/>
  <c r="C2257" i="16" s="1"/>
  <c r="I2112" i="16"/>
  <c r="E2112" i="16" s="1"/>
  <c r="C2112" i="16" s="1"/>
  <c r="I1993" i="16"/>
  <c r="E1993" i="16" s="1"/>
  <c r="C1993" i="16" s="1"/>
  <c r="I1848" i="16"/>
  <c r="E1848" i="16" s="1"/>
  <c r="C1848" i="16" s="1"/>
  <c r="I1704" i="16"/>
  <c r="E1704" i="16" s="1"/>
  <c r="C1704" i="16" s="1"/>
  <c r="I1561" i="16"/>
  <c r="E1561" i="16" s="1"/>
  <c r="C1561" i="16" s="1"/>
  <c r="I3792" i="16"/>
  <c r="E3792" i="16" s="1"/>
  <c r="C3792" i="16" s="1"/>
  <c r="I3648" i="16"/>
  <c r="E3648" i="16" s="1"/>
  <c r="C3648" i="16" s="1"/>
  <c r="I3504" i="16"/>
  <c r="E3504" i="16" s="1"/>
  <c r="C3504" i="16" s="1"/>
  <c r="I3360" i="16"/>
  <c r="E3360" i="16" s="1"/>
  <c r="C3360" i="16" s="1"/>
  <c r="I3215" i="16"/>
  <c r="E3215" i="16" s="1"/>
  <c r="C3215" i="16" s="1"/>
  <c r="I3072" i="16"/>
  <c r="E3072" i="16" s="1"/>
  <c r="C3072" i="16" s="1"/>
  <c r="I2927" i="16"/>
  <c r="E2927" i="16" s="1"/>
  <c r="C2927" i="16" s="1"/>
  <c r="I2784" i="16"/>
  <c r="E2784" i="16" s="1"/>
  <c r="C2784" i="16" s="1"/>
  <c r="I2628" i="16"/>
  <c r="E2628" i="16" s="1"/>
  <c r="C2628" i="16" s="1"/>
  <c r="I2484" i="16"/>
  <c r="E2484" i="16" s="1"/>
  <c r="C2484" i="16" s="1"/>
  <c r="I2340" i="16"/>
  <c r="E2340" i="16" s="1"/>
  <c r="C2340" i="16" s="1"/>
  <c r="I2196" i="16"/>
  <c r="E2196" i="16" s="1"/>
  <c r="C2196" i="16" s="1"/>
  <c r="I3533" i="16"/>
  <c r="E3533" i="16" s="1"/>
  <c r="C3533" i="16" s="1"/>
  <c r="I3707" i="16"/>
  <c r="E3707" i="16" s="1"/>
  <c r="C3707" i="16" s="1"/>
  <c r="I3563" i="16"/>
  <c r="E3563" i="16" s="1"/>
  <c r="C3563" i="16" s="1"/>
  <c r="I3419" i="16"/>
  <c r="E3419" i="16" s="1"/>
  <c r="C3419" i="16" s="1"/>
  <c r="I3274" i="16"/>
  <c r="E3274" i="16" s="1"/>
  <c r="C3274" i="16" s="1"/>
  <c r="I3130" i="16"/>
  <c r="E3130" i="16" s="1"/>
  <c r="C3130" i="16" s="1"/>
  <c r="I2986" i="16"/>
  <c r="E2986" i="16" s="1"/>
  <c r="C2986" i="16" s="1"/>
  <c r="I2843" i="16"/>
  <c r="E2843" i="16" s="1"/>
  <c r="C2843" i="16" s="1"/>
  <c r="I2699" i="16"/>
  <c r="E2699" i="16" s="1"/>
  <c r="C2699" i="16" s="1"/>
  <c r="I2555" i="16"/>
  <c r="E2555" i="16" s="1"/>
  <c r="C2555" i="16" s="1"/>
  <c r="I2412" i="16"/>
  <c r="E2412" i="16" s="1"/>
  <c r="C2412" i="16" s="1"/>
  <c r="I2268" i="16"/>
  <c r="E2268" i="16" s="1"/>
  <c r="C2268" i="16" s="1"/>
  <c r="I2124" i="16"/>
  <c r="E2124" i="16" s="1"/>
  <c r="C2124" i="16" s="1"/>
  <c r="I3754" i="16"/>
  <c r="E3754" i="16" s="1"/>
  <c r="C3754" i="16" s="1"/>
  <c r="I3609" i="16"/>
  <c r="E3609" i="16" s="1"/>
  <c r="C3609" i="16" s="1"/>
  <c r="I3466" i="16"/>
  <c r="E3466" i="16" s="1"/>
  <c r="C3466" i="16" s="1"/>
  <c r="I3322" i="16"/>
  <c r="E3322" i="16" s="1"/>
  <c r="C3322" i="16" s="1"/>
  <c r="I3179" i="16"/>
  <c r="E3179" i="16" s="1"/>
  <c r="C3179" i="16" s="1"/>
  <c r="I3034" i="16"/>
  <c r="E3034" i="16" s="1"/>
  <c r="C3034" i="16" s="1"/>
  <c r="I2889" i="16"/>
  <c r="E2889" i="16" s="1"/>
  <c r="C2889" i="16" s="1"/>
  <c r="I2745" i="16"/>
  <c r="E2745" i="16" s="1"/>
  <c r="C2745" i="16" s="1"/>
  <c r="I2590" i="16"/>
  <c r="E2590" i="16" s="1"/>
  <c r="C2590" i="16" s="1"/>
  <c r="I2446" i="16"/>
  <c r="E2446" i="16" s="1"/>
  <c r="C2446" i="16" s="1"/>
  <c r="I2301" i="16"/>
  <c r="E2301" i="16" s="1"/>
  <c r="C2301" i="16" s="1"/>
  <c r="I2158" i="16"/>
  <c r="E2158" i="16" s="1"/>
  <c r="C2158" i="16" s="1"/>
  <c r="I3825" i="16"/>
  <c r="E3825" i="16" s="1"/>
  <c r="C3825" i="16" s="1"/>
  <c r="I3681" i="16"/>
  <c r="E3681" i="16" s="1"/>
  <c r="C3681" i="16" s="1"/>
  <c r="I3537" i="16"/>
  <c r="E3537" i="16" s="1"/>
  <c r="C3537" i="16" s="1"/>
  <c r="I3394" i="16"/>
  <c r="E3394" i="16" s="1"/>
  <c r="C3394" i="16" s="1"/>
  <c r="I3249" i="16"/>
  <c r="E3249" i="16" s="1"/>
  <c r="C3249" i="16" s="1"/>
  <c r="I3105" i="16"/>
  <c r="E3105" i="16" s="1"/>
  <c r="C3105" i="16" s="1"/>
  <c r="I2962" i="16"/>
  <c r="E2962" i="16" s="1"/>
  <c r="C2962" i="16" s="1"/>
  <c r="I2817" i="16"/>
  <c r="E2817" i="16" s="1"/>
  <c r="C2817" i="16" s="1"/>
  <c r="I2673" i="16"/>
  <c r="E2673" i="16" s="1"/>
  <c r="C2673" i="16" s="1"/>
  <c r="I2528" i="16"/>
  <c r="E2528" i="16" s="1"/>
  <c r="C2528" i="16" s="1"/>
  <c r="I2372" i="16"/>
  <c r="E2372" i="16" s="1"/>
  <c r="C2372" i="16" s="1"/>
  <c r="I2229" i="16"/>
  <c r="E2229" i="16" s="1"/>
  <c r="C2229" i="16" s="1"/>
  <c r="I2085" i="16"/>
  <c r="E2085" i="16" s="1"/>
  <c r="C2085" i="16" s="1"/>
  <c r="I3775" i="16"/>
  <c r="E3775" i="16" s="1"/>
  <c r="C3775" i="16" s="1"/>
  <c r="I3633" i="16"/>
  <c r="E3633" i="16" s="1"/>
  <c r="C3633" i="16" s="1"/>
  <c r="I3476" i="16"/>
  <c r="E3476" i="16" s="1"/>
  <c r="C3476" i="16" s="1"/>
  <c r="I3332" i="16"/>
  <c r="E3332" i="16" s="1"/>
  <c r="C3332" i="16" s="1"/>
  <c r="I3188" i="16"/>
  <c r="E3188" i="16" s="1"/>
  <c r="C3188" i="16" s="1"/>
  <c r="I3044" i="16"/>
  <c r="E3044" i="16" s="1"/>
  <c r="C3044" i="16" s="1"/>
  <c r="I2900" i="16"/>
  <c r="E2900" i="16" s="1"/>
  <c r="C2900" i="16" s="1"/>
  <c r="I2756" i="16"/>
  <c r="E2756" i="16" s="1"/>
  <c r="C2756" i="16" s="1"/>
  <c r="I2612" i="16"/>
  <c r="E2612" i="16" s="1"/>
  <c r="C2612" i="16" s="1"/>
  <c r="I2469" i="16"/>
  <c r="E2469" i="16" s="1"/>
  <c r="C2469" i="16" s="1"/>
  <c r="I2324" i="16"/>
  <c r="E2324" i="16" s="1"/>
  <c r="C2324" i="16" s="1"/>
  <c r="I2180" i="16"/>
  <c r="E2180" i="16" s="1"/>
  <c r="C2180" i="16" s="1"/>
  <c r="I3823" i="16"/>
  <c r="E3823" i="16" s="1"/>
  <c r="C3823" i="16" s="1"/>
  <c r="I3678" i="16"/>
  <c r="E3678" i="16" s="1"/>
  <c r="C3678" i="16" s="1"/>
  <c r="I3535" i="16"/>
  <c r="E3535" i="16" s="1"/>
  <c r="C3535" i="16" s="1"/>
  <c r="I3392" i="16"/>
  <c r="E3392" i="16" s="1"/>
  <c r="C3392" i="16" s="1"/>
  <c r="I3247" i="16"/>
  <c r="E3247" i="16" s="1"/>
  <c r="C3247" i="16" s="1"/>
  <c r="I3102" i="16"/>
  <c r="E3102" i="16" s="1"/>
  <c r="C3102" i="16" s="1"/>
  <c r="I2959" i="16"/>
  <c r="E2959" i="16" s="1"/>
  <c r="C2959" i="16" s="1"/>
  <c r="I2815" i="16"/>
  <c r="E2815" i="16" s="1"/>
  <c r="C2815" i="16" s="1"/>
  <c r="I2671" i="16"/>
  <c r="E2671" i="16" s="1"/>
  <c r="C2671" i="16" s="1"/>
  <c r="I2527" i="16"/>
  <c r="E2527" i="16" s="1"/>
  <c r="C2527" i="16" s="1"/>
  <c r="I2383" i="16"/>
  <c r="E2383" i="16" s="1"/>
  <c r="C2383" i="16" s="1"/>
  <c r="I2240" i="16"/>
  <c r="E2240" i="16" s="1"/>
  <c r="C2240" i="16" s="1"/>
  <c r="I2096" i="16"/>
  <c r="E2096" i="16" s="1"/>
  <c r="C2096" i="16" s="1"/>
  <c r="I3438" i="16"/>
  <c r="E3438" i="16" s="1"/>
  <c r="C3438" i="16" s="1"/>
  <c r="I3270" i="16"/>
  <c r="E3270" i="16" s="1"/>
  <c r="C3270" i="16" s="1"/>
  <c r="I3126" i="16"/>
  <c r="E3126" i="16" s="1"/>
  <c r="C3126" i="16" s="1"/>
  <c r="I2982" i="16"/>
  <c r="E2982" i="16" s="1"/>
  <c r="C2982" i="16" s="1"/>
  <c r="I2838" i="16"/>
  <c r="E2838" i="16" s="1"/>
  <c r="C2838" i="16" s="1"/>
  <c r="I2694" i="16"/>
  <c r="E2694" i="16" s="1"/>
  <c r="C2694" i="16" s="1"/>
  <c r="I2550" i="16"/>
  <c r="E2550" i="16" s="1"/>
  <c r="C2550" i="16" s="1"/>
  <c r="I2394" i="16"/>
  <c r="E2394" i="16" s="1"/>
  <c r="C2394" i="16" s="1"/>
  <c r="I2250" i="16"/>
  <c r="E2250" i="16" s="1"/>
  <c r="C2250" i="16" s="1"/>
  <c r="I2106" i="16"/>
  <c r="E2106" i="16" s="1"/>
  <c r="C2106" i="16" s="1"/>
  <c r="I1962" i="16"/>
  <c r="E1962" i="16" s="1"/>
  <c r="C1962" i="16" s="1"/>
  <c r="I1818" i="16"/>
  <c r="E1818" i="16" s="1"/>
  <c r="C1818" i="16" s="1"/>
  <c r="I3436" i="16"/>
  <c r="E3436" i="16" s="1"/>
  <c r="C3436" i="16" s="1"/>
  <c r="I3293" i="16"/>
  <c r="E3293" i="16" s="1"/>
  <c r="C3293" i="16" s="1"/>
  <c r="I3148" i="16"/>
  <c r="E3148" i="16" s="1"/>
  <c r="C3148" i="16" s="1"/>
  <c r="I3004" i="16"/>
  <c r="E3004" i="16" s="1"/>
  <c r="C3004" i="16" s="1"/>
  <c r="I2861" i="16"/>
  <c r="E2861" i="16" s="1"/>
  <c r="C2861" i="16" s="1"/>
  <c r="I2717" i="16"/>
  <c r="E2717" i="16" s="1"/>
  <c r="C2717" i="16" s="1"/>
  <c r="I2573" i="16"/>
  <c r="E2573" i="16" s="1"/>
  <c r="C2573" i="16" s="1"/>
  <c r="I2429" i="16"/>
  <c r="E2429" i="16" s="1"/>
  <c r="C2429" i="16" s="1"/>
  <c r="I2284" i="16"/>
  <c r="E2284" i="16" s="1"/>
  <c r="C2284" i="16" s="1"/>
  <c r="I2141" i="16"/>
  <c r="E2141" i="16" s="1"/>
  <c r="C2141" i="16" s="1"/>
  <c r="I1997" i="16"/>
  <c r="E1997" i="16" s="1"/>
  <c r="C1997" i="16" s="1"/>
  <c r="I1852" i="16"/>
  <c r="E1852" i="16" s="1"/>
  <c r="C1852" i="16" s="1"/>
  <c r="I3796" i="16"/>
  <c r="E3796" i="16" s="1"/>
  <c r="C3796" i="16" s="1"/>
  <c r="I3652" i="16"/>
  <c r="E3652" i="16" s="1"/>
  <c r="C3652" i="16" s="1"/>
  <c r="I3508" i="16"/>
  <c r="E3508" i="16" s="1"/>
  <c r="C3508" i="16" s="1"/>
  <c r="I3364" i="16"/>
  <c r="E3364" i="16" s="1"/>
  <c r="C3364" i="16" s="1"/>
  <c r="I3220" i="16"/>
  <c r="E3220" i="16" s="1"/>
  <c r="C3220" i="16" s="1"/>
  <c r="I3075" i="16"/>
  <c r="E3075" i="16" s="1"/>
  <c r="C3075" i="16" s="1"/>
  <c r="I2932" i="16"/>
  <c r="E2932" i="16" s="1"/>
  <c r="C2932" i="16" s="1"/>
  <c r="I2788" i="16"/>
  <c r="E2788" i="16" s="1"/>
  <c r="C2788" i="16" s="1"/>
  <c r="I2644" i="16"/>
  <c r="E2644" i="16" s="1"/>
  <c r="C2644" i="16" s="1"/>
  <c r="I2501" i="16"/>
  <c r="E2501" i="16" s="1"/>
  <c r="C2501" i="16" s="1"/>
  <c r="I2355" i="16"/>
  <c r="E2355" i="16" s="1"/>
  <c r="C2355" i="16" s="1"/>
  <c r="I2199" i="16"/>
  <c r="E2199" i="16" s="1"/>
  <c r="C2199" i="16" s="1"/>
  <c r="I3725" i="16"/>
  <c r="E3725" i="16" s="1"/>
  <c r="C3725" i="16" s="1"/>
  <c r="I3735" i="16"/>
  <c r="E3735" i="16" s="1"/>
  <c r="C3735" i="16" s="1"/>
  <c r="I3579" i="16"/>
  <c r="E3579" i="16" s="1"/>
  <c r="C3579" i="16" s="1"/>
  <c r="I3435" i="16"/>
  <c r="E3435" i="16" s="1"/>
  <c r="C3435" i="16" s="1"/>
  <c r="I3292" i="16"/>
  <c r="E3292" i="16" s="1"/>
  <c r="C3292" i="16" s="1"/>
  <c r="I3147" i="16"/>
  <c r="E3147" i="16" s="1"/>
  <c r="C3147" i="16" s="1"/>
  <c r="I3002" i="16"/>
  <c r="E3002" i="16" s="1"/>
  <c r="C3002" i="16" s="1"/>
  <c r="I2858" i="16"/>
  <c r="E2858" i="16" s="1"/>
  <c r="C2858" i="16" s="1"/>
  <c r="I2715" i="16"/>
  <c r="E2715" i="16" s="1"/>
  <c r="C2715" i="16" s="1"/>
  <c r="I2571" i="16"/>
  <c r="E2571" i="16" s="1"/>
  <c r="C2571" i="16" s="1"/>
  <c r="I2427" i="16"/>
  <c r="E2427" i="16" s="1"/>
  <c r="C2427" i="16" s="1"/>
  <c r="I2283" i="16"/>
  <c r="E2283" i="16" s="1"/>
  <c r="C2283" i="16" s="1"/>
  <c r="I2140" i="16"/>
  <c r="E2140" i="16" s="1"/>
  <c r="C2140" i="16" s="1"/>
  <c r="I3807" i="16"/>
  <c r="E3807" i="16" s="1"/>
  <c r="C3807" i="16" s="1"/>
  <c r="I3663" i="16"/>
  <c r="E3663" i="16" s="1"/>
  <c r="C3663" i="16" s="1"/>
  <c r="I3518" i="16"/>
  <c r="E3518" i="16" s="1"/>
  <c r="C3518" i="16" s="1"/>
  <c r="I3374" i="16"/>
  <c r="E3374" i="16" s="1"/>
  <c r="C3374" i="16" s="1"/>
  <c r="I3230" i="16"/>
  <c r="E3230" i="16" s="1"/>
  <c r="C3230" i="16" s="1"/>
  <c r="I3086" i="16"/>
  <c r="E3086" i="16" s="1"/>
  <c r="C3086" i="16" s="1"/>
  <c r="I2942" i="16"/>
  <c r="E2942" i="16" s="1"/>
  <c r="C2942" i="16" s="1"/>
  <c r="I2775" i="16"/>
  <c r="E2775" i="16" s="1"/>
  <c r="C2775" i="16" s="1"/>
  <c r="I2630" i="16"/>
  <c r="E2630" i="16" s="1"/>
  <c r="C2630" i="16" s="1"/>
  <c r="I2486" i="16"/>
  <c r="E2486" i="16" s="1"/>
  <c r="C2486" i="16" s="1"/>
  <c r="I2342" i="16"/>
  <c r="E2342" i="16" s="1"/>
  <c r="C2342" i="16" s="1"/>
  <c r="I2186" i="16"/>
  <c r="E2186" i="16" s="1"/>
  <c r="C2186" i="16" s="1"/>
  <c r="I3841" i="16"/>
  <c r="E3841" i="16" s="1"/>
  <c r="C3841" i="16" s="1"/>
  <c r="I3697" i="16"/>
  <c r="E3697" i="16" s="1"/>
  <c r="C3697" i="16" s="1"/>
  <c r="I3553" i="16"/>
  <c r="E3553" i="16" s="1"/>
  <c r="C3553" i="16" s="1"/>
  <c r="I3408" i="16"/>
  <c r="E3408" i="16" s="1"/>
  <c r="C3408" i="16" s="1"/>
  <c r="I3264" i="16"/>
  <c r="E3264" i="16" s="1"/>
  <c r="C3264" i="16" s="1"/>
  <c r="I3121" i="16"/>
  <c r="E3121" i="16" s="1"/>
  <c r="C3121" i="16" s="1"/>
  <c r="I2977" i="16"/>
  <c r="E2977" i="16" s="1"/>
  <c r="C2977" i="16" s="1"/>
  <c r="I2832" i="16"/>
  <c r="E2832" i="16" s="1"/>
  <c r="C2832" i="16" s="1"/>
  <c r="I2689" i="16"/>
  <c r="E2689" i="16" s="1"/>
  <c r="C2689" i="16" s="1"/>
  <c r="I2545" i="16"/>
  <c r="E2545" i="16" s="1"/>
  <c r="C2545" i="16" s="1"/>
  <c r="I2389" i="16"/>
  <c r="E2389" i="16" s="1"/>
  <c r="C2389" i="16" s="1"/>
  <c r="I2246" i="16"/>
  <c r="E2246" i="16" s="1"/>
  <c r="C2246" i="16" s="1"/>
  <c r="I2101" i="16"/>
  <c r="E2101" i="16" s="1"/>
  <c r="C2101" i="16" s="1"/>
  <c r="I1979" i="16"/>
  <c r="E1979" i="16" s="1"/>
  <c r="C1979" i="16" s="1"/>
  <c r="I1835" i="16"/>
  <c r="E1835" i="16" s="1"/>
  <c r="C1835" i="16" s="1"/>
  <c r="I1693" i="16"/>
  <c r="E1693" i="16" s="1"/>
  <c r="C1693" i="16" s="1"/>
  <c r="I1548" i="16"/>
  <c r="E1548" i="16" s="1"/>
  <c r="C1548" i="16" s="1"/>
  <c r="I1404" i="16"/>
  <c r="E1404" i="16" s="1"/>
  <c r="C1404" i="16" s="1"/>
  <c r="I1260" i="16"/>
  <c r="E1260" i="16" s="1"/>
  <c r="C1260" i="16" s="1"/>
  <c r="I1116" i="16"/>
  <c r="E1116" i="16" s="1"/>
  <c r="C1116" i="16" s="1"/>
  <c r="I3780" i="16"/>
  <c r="E3780" i="16" s="1"/>
  <c r="C3780" i="16" s="1"/>
  <c r="I3636" i="16"/>
  <c r="E3636" i="16" s="1"/>
  <c r="C3636" i="16" s="1"/>
  <c r="I3491" i="16"/>
  <c r="E3491" i="16" s="1"/>
  <c r="C3491" i="16" s="1"/>
  <c r="I3349" i="16"/>
  <c r="E3349" i="16" s="1"/>
  <c r="C3349" i="16" s="1"/>
  <c r="I3203" i="16"/>
  <c r="E3203" i="16" s="1"/>
  <c r="C3203" i="16" s="1"/>
  <c r="I3059" i="16"/>
  <c r="E3059" i="16" s="1"/>
  <c r="C3059" i="16" s="1"/>
  <c r="I2916" i="16"/>
  <c r="E2916" i="16" s="1"/>
  <c r="C2916" i="16" s="1"/>
  <c r="I2772" i="16"/>
  <c r="E2772" i="16" s="1"/>
  <c r="C2772" i="16" s="1"/>
  <c r="I2616" i="16"/>
  <c r="E2616" i="16" s="1"/>
  <c r="C2616" i="16" s="1"/>
  <c r="I2472" i="16"/>
  <c r="E2472" i="16" s="1"/>
  <c r="C2472" i="16" s="1"/>
  <c r="I2328" i="16"/>
  <c r="E2328" i="16" s="1"/>
  <c r="C2328" i="16" s="1"/>
  <c r="I2184" i="16"/>
  <c r="E2184" i="16" s="1"/>
  <c r="C2184" i="16" s="1"/>
  <c r="I3839" i="16"/>
  <c r="E3839" i="16" s="1"/>
  <c r="C3839" i="16" s="1"/>
  <c r="I3695" i="16"/>
  <c r="E3695" i="16" s="1"/>
  <c r="C3695" i="16" s="1"/>
  <c r="I3550" i="16"/>
  <c r="E3550" i="16" s="1"/>
  <c r="C3550" i="16" s="1"/>
  <c r="I3407" i="16"/>
  <c r="E3407" i="16" s="1"/>
  <c r="C3407" i="16" s="1"/>
  <c r="I3263" i="16"/>
  <c r="E3263" i="16" s="1"/>
  <c r="C3263" i="16" s="1"/>
  <c r="I3118" i="16"/>
  <c r="E3118" i="16" s="1"/>
  <c r="C3118" i="16" s="1"/>
  <c r="I2976" i="16"/>
  <c r="E2976" i="16" s="1"/>
  <c r="C2976" i="16" s="1"/>
  <c r="I2831" i="16"/>
  <c r="E2831" i="16" s="1"/>
  <c r="C2831" i="16" s="1"/>
  <c r="I2687" i="16"/>
  <c r="E2687" i="16" s="1"/>
  <c r="C2687" i="16" s="1"/>
  <c r="I2543" i="16"/>
  <c r="E2543" i="16" s="1"/>
  <c r="C2543" i="16" s="1"/>
  <c r="I2399" i="16"/>
  <c r="E2399" i="16" s="1"/>
  <c r="C2399" i="16" s="1"/>
  <c r="I2256" i="16"/>
  <c r="E2256" i="16" s="1"/>
  <c r="C2256" i="16" s="1"/>
  <c r="I2111" i="16"/>
  <c r="E2111" i="16" s="1"/>
  <c r="C2111" i="16" s="1"/>
  <c r="I3743" i="16"/>
  <c r="E3743" i="16" s="1"/>
  <c r="C3743" i="16" s="1"/>
  <c r="I3598" i="16"/>
  <c r="E3598" i="16" s="1"/>
  <c r="C3598" i="16" s="1"/>
  <c r="I3454" i="16"/>
  <c r="E3454" i="16" s="1"/>
  <c r="C3454" i="16" s="1"/>
  <c r="I3310" i="16"/>
  <c r="E3310" i="16" s="1"/>
  <c r="C3310" i="16" s="1"/>
  <c r="I3166" i="16"/>
  <c r="E3166" i="16" s="1"/>
  <c r="C3166" i="16" s="1"/>
  <c r="I3022" i="16"/>
  <c r="E3022" i="16" s="1"/>
  <c r="C3022" i="16" s="1"/>
  <c r="I2878" i="16"/>
  <c r="E2878" i="16" s="1"/>
  <c r="C2878" i="16" s="1"/>
  <c r="I2734" i="16"/>
  <c r="E2734" i="16" s="1"/>
  <c r="C2734" i="16" s="1"/>
  <c r="I2578" i="16"/>
  <c r="E2578" i="16" s="1"/>
  <c r="C2578" i="16" s="1"/>
  <c r="I2434" i="16"/>
  <c r="E2434" i="16" s="1"/>
  <c r="C2434" i="16" s="1"/>
  <c r="I2290" i="16"/>
  <c r="E2290" i="16" s="1"/>
  <c r="C2290" i="16" s="1"/>
  <c r="I2146" i="16"/>
  <c r="E2146" i="16" s="1"/>
  <c r="C2146" i="16" s="1"/>
  <c r="I3812" i="16"/>
  <c r="E3812" i="16" s="1"/>
  <c r="C3812" i="16" s="1"/>
  <c r="I3669" i="16"/>
  <c r="E3669" i="16" s="1"/>
  <c r="C3669" i="16" s="1"/>
  <c r="I3525" i="16"/>
  <c r="E3525" i="16" s="1"/>
  <c r="C3525" i="16" s="1"/>
  <c r="I3381" i="16"/>
  <c r="E3381" i="16" s="1"/>
  <c r="C3381" i="16" s="1"/>
  <c r="I3238" i="16"/>
  <c r="E3238" i="16" s="1"/>
  <c r="C3238" i="16" s="1"/>
  <c r="I3094" i="16"/>
  <c r="E3094" i="16" s="1"/>
  <c r="C3094" i="16" s="1"/>
  <c r="I2949" i="16"/>
  <c r="E2949" i="16" s="1"/>
  <c r="C2949" i="16" s="1"/>
  <c r="I2806" i="16"/>
  <c r="E2806" i="16" s="1"/>
  <c r="C2806" i="16" s="1"/>
  <c r="I2661" i="16"/>
  <c r="E2661" i="16" s="1"/>
  <c r="C2661" i="16" s="1"/>
  <c r="I2517" i="16"/>
  <c r="E2517" i="16" s="1"/>
  <c r="C2517" i="16" s="1"/>
  <c r="I2361" i="16"/>
  <c r="E2361" i="16" s="1"/>
  <c r="C2361" i="16" s="1"/>
  <c r="I2217" i="16"/>
  <c r="E2217" i="16" s="1"/>
  <c r="C2217" i="16" s="1"/>
  <c r="I2073" i="16"/>
  <c r="E2073" i="16" s="1"/>
  <c r="C2073" i="16" s="1"/>
  <c r="I3765" i="16"/>
  <c r="E3765" i="16" s="1"/>
  <c r="C3765" i="16" s="1"/>
  <c r="I3620" i="16"/>
  <c r="E3620" i="16" s="1"/>
  <c r="C3620" i="16" s="1"/>
  <c r="I3464" i="16"/>
  <c r="E3464" i="16" s="1"/>
  <c r="C3464" i="16" s="1"/>
  <c r="I3320" i="16"/>
  <c r="E3320" i="16" s="1"/>
  <c r="C3320" i="16" s="1"/>
  <c r="I3176" i="16"/>
  <c r="E3176" i="16" s="1"/>
  <c r="C3176" i="16" s="1"/>
  <c r="I3033" i="16"/>
  <c r="E3033" i="16" s="1"/>
  <c r="C3033" i="16" s="1"/>
  <c r="I2887" i="16"/>
  <c r="E2887" i="16" s="1"/>
  <c r="C2887" i="16" s="1"/>
  <c r="I2743" i="16"/>
  <c r="E2743" i="16" s="1"/>
  <c r="C2743" i="16" s="1"/>
  <c r="I2600" i="16"/>
  <c r="E2600" i="16" s="1"/>
  <c r="C2600" i="16" s="1"/>
  <c r="I2456" i="16"/>
  <c r="E2456" i="16" s="1"/>
  <c r="C2456" i="16" s="1"/>
  <c r="I2312" i="16"/>
  <c r="E2312" i="16" s="1"/>
  <c r="C2312" i="16" s="1"/>
  <c r="I2169" i="16"/>
  <c r="E2169" i="16" s="1"/>
  <c r="C2169" i="16" s="1"/>
  <c r="I3811" i="16"/>
  <c r="E3811" i="16" s="1"/>
  <c r="C3811" i="16" s="1"/>
  <c r="I3667" i="16"/>
  <c r="E3667" i="16" s="1"/>
  <c r="C3667" i="16" s="1"/>
  <c r="I3523" i="16"/>
  <c r="E3523" i="16" s="1"/>
  <c r="C3523" i="16" s="1"/>
  <c r="I3379" i="16"/>
  <c r="E3379" i="16" s="1"/>
  <c r="C3379" i="16" s="1"/>
  <c r="I3234" i="16"/>
  <c r="E3234" i="16" s="1"/>
  <c r="C3234" i="16" s="1"/>
  <c r="I3091" i="16"/>
  <c r="E3091" i="16" s="1"/>
  <c r="C3091" i="16" s="1"/>
  <c r="I2948" i="16"/>
  <c r="E2948" i="16" s="1"/>
  <c r="C2948" i="16" s="1"/>
  <c r="I2803" i="16"/>
  <c r="E2803" i="16" s="1"/>
  <c r="C2803" i="16" s="1"/>
  <c r="I2659" i="16"/>
  <c r="E2659" i="16" s="1"/>
  <c r="C2659" i="16" s="1"/>
  <c r="I2515" i="16"/>
  <c r="E2515" i="16" s="1"/>
  <c r="C2515" i="16" s="1"/>
  <c r="I2371" i="16"/>
  <c r="E2371" i="16" s="1"/>
  <c r="C2371" i="16" s="1"/>
  <c r="I2227" i="16"/>
  <c r="E2227" i="16" s="1"/>
  <c r="C2227" i="16" s="1"/>
  <c r="I3715" i="16"/>
  <c r="E3715" i="16" s="1"/>
  <c r="C3715" i="16" s="1"/>
  <c r="I3425" i="16"/>
  <c r="E3425" i="16" s="1"/>
  <c r="C3425" i="16" s="1"/>
  <c r="I3258" i="16"/>
  <c r="E3258" i="16" s="1"/>
  <c r="C3258" i="16" s="1"/>
  <c r="I3113" i="16"/>
  <c r="E3113" i="16" s="1"/>
  <c r="C3113" i="16" s="1"/>
  <c r="I2971" i="16"/>
  <c r="E2971" i="16" s="1"/>
  <c r="C2971" i="16" s="1"/>
  <c r="I2826" i="16"/>
  <c r="E2826" i="16" s="1"/>
  <c r="C2826" i="16" s="1"/>
  <c r="I2683" i="16"/>
  <c r="E2683" i="16" s="1"/>
  <c r="C2683" i="16" s="1"/>
  <c r="I2538" i="16"/>
  <c r="E2538" i="16" s="1"/>
  <c r="C2538" i="16" s="1"/>
  <c r="I2381" i="16"/>
  <c r="E2381" i="16" s="1"/>
  <c r="C2381" i="16" s="1"/>
  <c r="I2237" i="16"/>
  <c r="E2237" i="16" s="1"/>
  <c r="C2237" i="16" s="1"/>
  <c r="I2094" i="16"/>
  <c r="E2094" i="16" s="1"/>
  <c r="C2094" i="16" s="1"/>
  <c r="I1950" i="16"/>
  <c r="E1950" i="16" s="1"/>
  <c r="C1950" i="16" s="1"/>
  <c r="I1806" i="16"/>
  <c r="E1806" i="16" s="1"/>
  <c r="C1806" i="16" s="1"/>
  <c r="I3426" i="16"/>
  <c r="E3426" i="16" s="1"/>
  <c r="C3426" i="16" s="1"/>
  <c r="I3281" i="16"/>
  <c r="E3281" i="16" s="1"/>
  <c r="C3281" i="16" s="1"/>
  <c r="I3137" i="16"/>
  <c r="E3137" i="16" s="1"/>
  <c r="C3137" i="16" s="1"/>
  <c r="I2993" i="16"/>
  <c r="E2993" i="16" s="1"/>
  <c r="C2993" i="16" s="1"/>
  <c r="I2849" i="16"/>
  <c r="E2849" i="16" s="1"/>
  <c r="C2849" i="16" s="1"/>
  <c r="I2706" i="16"/>
  <c r="E2706" i="16" s="1"/>
  <c r="C2706" i="16" s="1"/>
  <c r="I2560" i="16"/>
  <c r="E2560" i="16" s="1"/>
  <c r="C2560" i="16" s="1"/>
  <c r="I2417" i="16"/>
  <c r="E2417" i="16" s="1"/>
  <c r="C2417" i="16" s="1"/>
  <c r="I2273" i="16"/>
  <c r="E2273" i="16" s="1"/>
  <c r="C2273" i="16" s="1"/>
  <c r="I2129" i="16"/>
  <c r="E2129" i="16" s="1"/>
  <c r="C2129" i="16" s="1"/>
  <c r="I1985" i="16"/>
  <c r="E1985" i="16" s="1"/>
  <c r="C1985" i="16" s="1"/>
  <c r="I1841" i="16"/>
  <c r="E1841" i="16" s="1"/>
  <c r="C1841" i="16" s="1"/>
  <c r="I3785" i="16"/>
  <c r="E3785" i="16" s="1"/>
  <c r="C3785" i="16" s="1"/>
  <c r="I3640" i="16"/>
  <c r="E3640" i="16" s="1"/>
  <c r="C3640" i="16" s="1"/>
  <c r="I3496" i="16"/>
  <c r="E3496" i="16" s="1"/>
  <c r="C3496" i="16" s="1"/>
  <c r="I3352" i="16"/>
  <c r="E3352" i="16" s="1"/>
  <c r="C3352" i="16" s="1"/>
  <c r="I3208" i="16"/>
  <c r="E3208" i="16" s="1"/>
  <c r="C3208" i="16" s="1"/>
  <c r="I3064" i="16"/>
  <c r="E3064" i="16" s="1"/>
  <c r="C3064" i="16" s="1"/>
  <c r="I2919" i="16"/>
  <c r="E2919" i="16" s="1"/>
  <c r="C2919" i="16" s="1"/>
  <c r="I2776" i="16"/>
  <c r="E2776" i="16" s="1"/>
  <c r="C2776" i="16" s="1"/>
  <c r="I2632" i="16"/>
  <c r="E2632" i="16" s="1"/>
  <c r="C2632" i="16" s="1"/>
  <c r="I2488" i="16"/>
  <c r="E2488" i="16" s="1"/>
  <c r="C2488" i="16" s="1"/>
  <c r="I2331" i="16"/>
  <c r="E2331" i="16" s="1"/>
  <c r="C2331" i="16" s="1"/>
  <c r="I2187" i="16"/>
  <c r="E2187" i="16" s="1"/>
  <c r="C2187" i="16" s="1"/>
  <c r="I3617" i="16"/>
  <c r="E3617" i="16" s="1"/>
  <c r="C3617" i="16" s="1"/>
  <c r="I3723" i="16"/>
  <c r="E3723" i="16" s="1"/>
  <c r="C3723" i="16" s="1"/>
  <c r="I3567" i="16"/>
  <c r="E3567" i="16" s="1"/>
  <c r="C3567" i="16" s="1"/>
  <c r="I3423" i="16"/>
  <c r="E3423" i="16" s="1"/>
  <c r="C3423" i="16" s="1"/>
  <c r="I3279" i="16"/>
  <c r="E3279" i="16" s="1"/>
  <c r="C3279" i="16" s="1"/>
  <c r="I3135" i="16"/>
  <c r="E3135" i="16" s="1"/>
  <c r="C3135" i="16" s="1"/>
  <c r="I2992" i="16"/>
  <c r="E2992" i="16" s="1"/>
  <c r="C2992" i="16" s="1"/>
  <c r="I2847" i="16"/>
  <c r="E2847" i="16" s="1"/>
  <c r="C2847" i="16" s="1"/>
  <c r="I2703" i="16"/>
  <c r="E2703" i="16" s="1"/>
  <c r="C2703" i="16" s="1"/>
  <c r="I2559" i="16"/>
  <c r="E2559" i="16" s="1"/>
  <c r="C2559" i="16" s="1"/>
  <c r="I2415" i="16"/>
  <c r="E2415" i="16" s="1"/>
  <c r="C2415" i="16" s="1"/>
  <c r="I2271" i="16"/>
  <c r="E2271" i="16" s="1"/>
  <c r="C2271" i="16" s="1"/>
  <c r="I2128" i="16"/>
  <c r="E2128" i="16" s="1"/>
  <c r="C2128" i="16" s="1"/>
  <c r="I3794" i="16"/>
  <c r="E3794" i="16" s="1"/>
  <c r="C3794" i="16" s="1"/>
  <c r="I3650" i="16"/>
  <c r="E3650" i="16" s="1"/>
  <c r="C3650" i="16" s="1"/>
  <c r="I3506" i="16"/>
  <c r="E3506" i="16" s="1"/>
  <c r="C3506" i="16" s="1"/>
  <c r="I3362" i="16"/>
  <c r="E3362" i="16" s="1"/>
  <c r="C3362" i="16" s="1"/>
  <c r="I3218" i="16"/>
  <c r="E3218" i="16" s="1"/>
  <c r="C3218" i="16" s="1"/>
  <c r="I3074" i="16"/>
  <c r="E3074" i="16" s="1"/>
  <c r="C3074" i="16" s="1"/>
  <c r="I2930" i="16"/>
  <c r="E2930" i="16" s="1"/>
  <c r="C2930" i="16" s="1"/>
  <c r="I2763" i="16"/>
  <c r="E2763" i="16" s="1"/>
  <c r="C2763" i="16" s="1"/>
  <c r="I2619" i="16"/>
  <c r="E2619" i="16" s="1"/>
  <c r="C2619" i="16" s="1"/>
  <c r="I2474" i="16"/>
  <c r="E2474" i="16" s="1"/>
  <c r="C2474" i="16" s="1"/>
  <c r="I2330" i="16"/>
  <c r="E2330" i="16" s="1"/>
  <c r="C2330" i="16" s="1"/>
  <c r="I2173" i="16"/>
  <c r="E2173" i="16" s="1"/>
  <c r="C2173" i="16" s="1"/>
  <c r="I3829" i="16"/>
  <c r="E3829" i="16" s="1"/>
  <c r="C3829" i="16" s="1"/>
  <c r="I3685" i="16"/>
  <c r="E3685" i="16" s="1"/>
  <c r="C3685" i="16" s="1"/>
  <c r="I3541" i="16"/>
  <c r="E3541" i="16" s="1"/>
  <c r="C3541" i="16" s="1"/>
  <c r="I3397" i="16"/>
  <c r="E3397" i="16" s="1"/>
  <c r="C3397" i="16" s="1"/>
  <c r="I3253" i="16"/>
  <c r="E3253" i="16" s="1"/>
  <c r="C3253" i="16" s="1"/>
  <c r="I3109" i="16"/>
  <c r="E3109" i="16" s="1"/>
  <c r="C3109" i="16" s="1"/>
  <c r="I2965" i="16"/>
  <c r="E2965" i="16" s="1"/>
  <c r="C2965" i="16" s="1"/>
  <c r="I2821" i="16"/>
  <c r="E2821" i="16" s="1"/>
  <c r="C2821" i="16" s="1"/>
  <c r="I2677" i="16"/>
  <c r="E2677" i="16" s="1"/>
  <c r="C2677" i="16" s="1"/>
  <c r="I2532" i="16"/>
  <c r="E2532" i="16" s="1"/>
  <c r="C2532" i="16" s="1"/>
  <c r="I2377" i="16"/>
  <c r="E2377" i="16" s="1"/>
  <c r="C2377" i="16" s="1"/>
  <c r="I2232" i="16"/>
  <c r="E2232" i="16" s="1"/>
  <c r="C2232" i="16" s="1"/>
  <c r="I2089" i="16"/>
  <c r="E2089" i="16" s="1"/>
  <c r="C2089" i="16" s="1"/>
  <c r="I1968" i="16"/>
  <c r="E1968" i="16" s="1"/>
  <c r="C1968" i="16" s="1"/>
  <c r="I1824" i="16"/>
  <c r="E1824" i="16" s="1"/>
  <c r="C1824" i="16" s="1"/>
  <c r="I1679" i="16"/>
  <c r="E1679" i="16" s="1"/>
  <c r="C1679" i="16" s="1"/>
  <c r="I1536" i="16"/>
  <c r="E1536" i="16" s="1"/>
  <c r="C1536" i="16" s="1"/>
  <c r="I1392" i="16"/>
  <c r="E1392" i="16" s="1"/>
  <c r="C1392" i="16" s="1"/>
  <c r="I1248" i="16"/>
  <c r="E1248" i="16" s="1"/>
  <c r="C1248" i="16" s="1"/>
  <c r="I1104" i="16"/>
  <c r="E1104" i="16" s="1"/>
  <c r="C1104" i="16" s="1"/>
  <c r="I1980" i="16"/>
  <c r="E1980" i="16" s="1"/>
  <c r="C1980" i="16" s="1"/>
  <c r="I1836" i="16"/>
  <c r="E1836" i="16" s="1"/>
  <c r="C1836" i="16" s="1"/>
  <c r="I1691" i="16"/>
  <c r="E1691" i="16" s="1"/>
  <c r="C1691" i="16" s="1"/>
  <c r="I1547" i="16"/>
  <c r="E1547" i="16" s="1"/>
  <c r="C1547" i="16" s="1"/>
  <c r="I1403" i="16"/>
  <c r="E1403" i="16" s="1"/>
  <c r="C1403" i="16" s="1"/>
  <c r="I1259" i="16"/>
  <c r="E1259" i="16" s="1"/>
  <c r="C1259" i="16" s="1"/>
  <c r="I1115" i="16"/>
  <c r="E1115" i="16" s="1"/>
  <c r="C1115" i="16" s="1"/>
  <c r="I1978" i="16"/>
  <c r="E1978" i="16" s="1"/>
  <c r="C1978" i="16" s="1"/>
  <c r="I1822" i="16"/>
  <c r="E1822" i="16" s="1"/>
  <c r="C1822" i="16" s="1"/>
  <c r="I1677" i="16"/>
  <c r="E1677" i="16" s="1"/>
  <c r="C1677" i="16" s="1"/>
  <c r="I1533" i="16"/>
  <c r="E1533" i="16" s="1"/>
  <c r="C1533" i="16" s="1"/>
  <c r="I1390" i="16"/>
  <c r="E1390" i="16" s="1"/>
  <c r="C1390" i="16" s="1"/>
  <c r="I1245" i="16"/>
  <c r="E1245" i="16" s="1"/>
  <c r="C1245" i="16" s="1"/>
  <c r="I1102" i="16"/>
  <c r="E1102" i="16" s="1"/>
  <c r="C1102" i="16" s="1"/>
  <c r="I1416" i="16"/>
  <c r="E1416" i="16" s="1"/>
  <c r="C1416" i="16" s="1"/>
  <c r="I2016" i="16"/>
  <c r="E2016" i="16" s="1"/>
  <c r="C2016" i="16" s="1"/>
  <c r="I1798" i="16"/>
  <c r="E1798" i="16" s="1"/>
  <c r="C1798" i="16" s="1"/>
  <c r="I1632" i="16"/>
  <c r="E1632" i="16" s="1"/>
  <c r="C1632" i="16" s="1"/>
  <c r="I1451" i="16"/>
  <c r="E1451" i="16" s="1"/>
  <c r="C1451" i="16" s="1"/>
  <c r="I1283" i="16"/>
  <c r="E1283" i="16" s="1"/>
  <c r="C1283" i="16" s="1"/>
  <c r="I1127" i="16"/>
  <c r="E1127" i="16" s="1"/>
  <c r="C1127" i="16" s="1"/>
  <c r="I1966" i="16"/>
  <c r="E1966" i="16" s="1"/>
  <c r="C1966" i="16" s="1"/>
  <c r="I1799" i="16"/>
  <c r="E1799" i="16" s="1"/>
  <c r="C1799" i="16" s="1"/>
  <c r="I1642" i="16"/>
  <c r="E1642" i="16" s="1"/>
  <c r="C1642" i="16" s="1"/>
  <c r="I1485" i="16"/>
  <c r="E1485" i="16" s="1"/>
  <c r="C1485" i="16" s="1"/>
  <c r="I1330" i="16"/>
  <c r="E1330" i="16" s="1"/>
  <c r="C1330" i="16" s="1"/>
  <c r="I1174" i="16"/>
  <c r="E1174" i="16" s="1"/>
  <c r="C1174" i="16" s="1"/>
  <c r="I2013" i="16"/>
  <c r="E2013" i="16" s="1"/>
  <c r="C2013" i="16" s="1"/>
  <c r="I1868" i="16"/>
  <c r="E1868" i="16" s="1"/>
  <c r="C1868" i="16" s="1"/>
  <c r="I1726" i="16"/>
  <c r="E1726" i="16" s="1"/>
  <c r="C1726" i="16" s="1"/>
  <c r="I1580" i="16"/>
  <c r="E1580" i="16" s="1"/>
  <c r="C1580" i="16" s="1"/>
  <c r="I1438" i="16"/>
  <c r="E1438" i="16" s="1"/>
  <c r="C1438" i="16" s="1"/>
  <c r="I1294" i="16"/>
  <c r="E1294" i="16" s="1"/>
  <c r="C1294" i="16" s="1"/>
  <c r="I1149" i="16"/>
  <c r="E1149" i="16" s="1"/>
  <c r="C1149" i="16" s="1"/>
  <c r="I2000" i="16"/>
  <c r="E2000" i="16" s="1"/>
  <c r="C2000" i="16" s="1"/>
  <c r="I1855" i="16"/>
  <c r="E1855" i="16" s="1"/>
  <c r="C1855" i="16" s="1"/>
  <c r="I1712" i="16"/>
  <c r="E1712" i="16" s="1"/>
  <c r="C1712" i="16" s="1"/>
  <c r="I1568" i="16"/>
  <c r="E1568" i="16" s="1"/>
  <c r="C1568" i="16" s="1"/>
  <c r="I1424" i="16"/>
  <c r="E1424" i="16" s="1"/>
  <c r="C1424" i="16" s="1"/>
  <c r="I1280" i="16"/>
  <c r="E1280" i="16" s="1"/>
  <c r="C1280" i="16" s="1"/>
  <c r="I1135" i="16"/>
  <c r="E1135" i="16" s="1"/>
  <c r="C1135" i="16" s="1"/>
  <c r="I2024" i="16"/>
  <c r="E2024" i="16" s="1"/>
  <c r="C2024" i="16" s="1"/>
  <c r="I1879" i="16"/>
  <c r="E1879" i="16" s="1"/>
  <c r="C1879" i="16" s="1"/>
  <c r="I1735" i="16"/>
  <c r="E1735" i="16" s="1"/>
  <c r="C1735" i="16" s="1"/>
  <c r="I1591" i="16"/>
  <c r="E1591" i="16" s="1"/>
  <c r="C1591" i="16" s="1"/>
  <c r="I1435" i="16"/>
  <c r="E1435" i="16" s="1"/>
  <c r="C1435" i="16" s="1"/>
  <c r="I1279" i="16"/>
  <c r="E1279" i="16" s="1"/>
  <c r="C1279" i="16" s="1"/>
  <c r="I1123" i="16"/>
  <c r="E1123" i="16" s="1"/>
  <c r="C1123" i="16" s="1"/>
  <c r="I1698" i="16"/>
  <c r="E1698" i="16" s="1"/>
  <c r="C1698" i="16" s="1"/>
  <c r="I1554" i="16"/>
  <c r="E1554" i="16" s="1"/>
  <c r="C1554" i="16" s="1"/>
  <c r="I1409" i="16"/>
  <c r="E1409" i="16" s="1"/>
  <c r="C1409" i="16" s="1"/>
  <c r="I1265" i="16"/>
  <c r="E1265" i="16" s="1"/>
  <c r="C1265" i="16" s="1"/>
  <c r="I1122" i="16"/>
  <c r="E1122" i="16" s="1"/>
  <c r="C1122" i="16" s="1"/>
  <c r="I978" i="16"/>
  <c r="E978" i="16" s="1"/>
  <c r="C978" i="16" s="1"/>
  <c r="I833" i="16"/>
  <c r="E833" i="16" s="1"/>
  <c r="C833" i="16" s="1"/>
  <c r="I1673" i="16"/>
  <c r="E1673" i="16" s="1"/>
  <c r="C1673" i="16" s="1"/>
  <c r="I1529" i="16"/>
  <c r="E1529" i="16" s="1"/>
  <c r="C1529" i="16" s="1"/>
  <c r="I1385" i="16"/>
  <c r="E1385" i="16" s="1"/>
  <c r="C1385" i="16" s="1"/>
  <c r="I1241" i="16"/>
  <c r="E1241" i="16" s="1"/>
  <c r="C1241" i="16" s="1"/>
  <c r="I1096" i="16"/>
  <c r="E1096" i="16" s="1"/>
  <c r="C1096" i="16" s="1"/>
  <c r="I953" i="16"/>
  <c r="E953" i="16" s="1"/>
  <c r="C953" i="16" s="1"/>
  <c r="I2069" i="16"/>
  <c r="E2069" i="16" s="1"/>
  <c r="C2069" i="16" s="1"/>
  <c r="I1923" i="16"/>
  <c r="E1923" i="16" s="1"/>
  <c r="C1923" i="16" s="1"/>
  <c r="I1779" i="16"/>
  <c r="E1779" i="16" s="1"/>
  <c r="C1779" i="16" s="1"/>
  <c r="I1636" i="16"/>
  <c r="E1636" i="16" s="1"/>
  <c r="C1636" i="16" s="1"/>
  <c r="I1491" i="16"/>
  <c r="E1491" i="16" s="1"/>
  <c r="C1491" i="16" s="1"/>
  <c r="I1348" i="16"/>
  <c r="E1348" i="16" s="1"/>
  <c r="C1348" i="16" s="1"/>
  <c r="I1203" i="16"/>
  <c r="E1203" i="16" s="1"/>
  <c r="C1203" i="16" s="1"/>
  <c r="I2067" i="16"/>
  <c r="E2067" i="16" s="1"/>
  <c r="C2067" i="16" s="1"/>
  <c r="I1924" i="16"/>
  <c r="E1924" i="16" s="1"/>
  <c r="C1924" i="16" s="1"/>
  <c r="I1780" i="16"/>
  <c r="E1780" i="16" s="1"/>
  <c r="C1780" i="16" s="1"/>
  <c r="I1634" i="16"/>
  <c r="E1634" i="16" s="1"/>
  <c r="C1634" i="16" s="1"/>
  <c r="I1492" i="16"/>
  <c r="E1492" i="16" s="1"/>
  <c r="C1492" i="16" s="1"/>
  <c r="I1347" i="16"/>
  <c r="E1347" i="16" s="1"/>
  <c r="C1347" i="16" s="1"/>
  <c r="I1204" i="16"/>
  <c r="E1204" i="16" s="1"/>
  <c r="C1204" i="16" s="1"/>
  <c r="I2078" i="16"/>
  <c r="E2078" i="16" s="1"/>
  <c r="C2078" i="16" s="1"/>
  <c r="I1934" i="16"/>
  <c r="E1934" i="16" s="1"/>
  <c r="C1934" i="16" s="1"/>
  <c r="I1790" i="16"/>
  <c r="E1790" i="16" s="1"/>
  <c r="C1790" i="16" s="1"/>
  <c r="I1645" i="16"/>
  <c r="E1645" i="16" s="1"/>
  <c r="C1645" i="16" s="1"/>
  <c r="I1503" i="16"/>
  <c r="E1503" i="16" s="1"/>
  <c r="C1503" i="16" s="1"/>
  <c r="I1357" i="16"/>
  <c r="E1357" i="16" s="1"/>
  <c r="C1357" i="16" s="1"/>
  <c r="I1213" i="16"/>
  <c r="E1213" i="16" s="1"/>
  <c r="C1213" i="16" s="1"/>
  <c r="I2065" i="16"/>
  <c r="E2065" i="16" s="1"/>
  <c r="C2065" i="16" s="1"/>
  <c r="I1909" i="16"/>
  <c r="E1909" i="16" s="1"/>
  <c r="C1909" i="16" s="1"/>
  <c r="I1754" i="16"/>
  <c r="E1754" i="16" s="1"/>
  <c r="C1754" i="16" s="1"/>
  <c r="I1609" i="16"/>
  <c r="E1609" i="16" s="1"/>
  <c r="C1609" i="16" s="1"/>
  <c r="I1464" i="16"/>
  <c r="E1464" i="16" s="1"/>
  <c r="C1464" i="16" s="1"/>
  <c r="I1320" i="16"/>
  <c r="E1320" i="16" s="1"/>
  <c r="C1320" i="16" s="1"/>
  <c r="I1177" i="16"/>
  <c r="E1177" i="16" s="1"/>
  <c r="C1177" i="16" s="1"/>
  <c r="I1032" i="16"/>
  <c r="E1032" i="16" s="1"/>
  <c r="C1032" i="16" s="1"/>
  <c r="I972" i="16"/>
  <c r="E972" i="16" s="1"/>
  <c r="C972" i="16" s="1"/>
  <c r="I829" i="16"/>
  <c r="E829" i="16" s="1"/>
  <c r="C829" i="16" s="1"/>
  <c r="I684" i="16"/>
  <c r="E684" i="16" s="1"/>
  <c r="C684" i="16" s="1"/>
  <c r="I539" i="16"/>
  <c r="E539" i="16" s="1"/>
  <c r="C539" i="16" s="1"/>
  <c r="I396" i="16"/>
  <c r="E396" i="16" s="1"/>
  <c r="C396" i="16" s="1"/>
  <c r="I240" i="16"/>
  <c r="E240" i="16" s="1"/>
  <c r="C240" i="16" s="1"/>
  <c r="I97" i="16"/>
  <c r="E97" i="16" s="1"/>
  <c r="C97" i="16" s="1"/>
  <c r="I983" i="16"/>
  <c r="E983" i="16" s="1"/>
  <c r="C983" i="16" s="1"/>
  <c r="I839" i="16"/>
  <c r="E839" i="16" s="1"/>
  <c r="C839" i="16" s="1"/>
  <c r="I695" i="16"/>
  <c r="E695" i="16" s="1"/>
  <c r="C695" i="16" s="1"/>
  <c r="I540" i="16"/>
  <c r="E540" i="16" s="1"/>
  <c r="C540" i="16" s="1"/>
  <c r="I395" i="16"/>
  <c r="E395" i="16" s="1"/>
  <c r="C395" i="16" s="1"/>
  <c r="I251" i="16"/>
  <c r="E251" i="16" s="1"/>
  <c r="C251" i="16" s="1"/>
  <c r="I95" i="16"/>
  <c r="E95" i="16" s="1"/>
  <c r="C95" i="16" s="1"/>
  <c r="I982" i="16"/>
  <c r="E982" i="16" s="1"/>
  <c r="C982" i="16" s="1"/>
  <c r="I837" i="16"/>
  <c r="E837" i="16" s="1"/>
  <c r="C837" i="16" s="1"/>
  <c r="I682" i="16"/>
  <c r="E682" i="16" s="1"/>
  <c r="C682" i="16" s="1"/>
  <c r="I537" i="16"/>
  <c r="E537" i="16" s="1"/>
  <c r="C537" i="16" s="1"/>
  <c r="I394" i="16"/>
  <c r="E394" i="16" s="1"/>
  <c r="C394" i="16" s="1"/>
  <c r="I250" i="16"/>
  <c r="E250" i="16" s="1"/>
  <c r="C250" i="16" s="1"/>
  <c r="I106" i="16"/>
  <c r="E106" i="16" s="1"/>
  <c r="C106" i="16" s="1"/>
  <c r="I1006" i="16"/>
  <c r="E1006" i="16" s="1"/>
  <c r="C1006" i="16" s="1"/>
  <c r="I860" i="16"/>
  <c r="E860" i="16" s="1"/>
  <c r="C860" i="16" s="1"/>
  <c r="I717" i="16"/>
  <c r="E717" i="16" s="1"/>
  <c r="C717" i="16" s="1"/>
  <c r="I573" i="16"/>
  <c r="E573" i="16" s="1"/>
  <c r="C573" i="16" s="1"/>
  <c r="I429" i="16"/>
  <c r="E429" i="16" s="1"/>
  <c r="C429" i="16" s="1"/>
  <c r="I286" i="16"/>
  <c r="E286" i="16" s="1"/>
  <c r="C286" i="16" s="1"/>
  <c r="I142" i="16"/>
  <c r="E142" i="16" s="1"/>
  <c r="C142" i="16" s="1"/>
  <c r="I1017" i="16"/>
  <c r="E1017" i="16" s="1"/>
  <c r="C1017" i="16" s="1"/>
  <c r="I871" i="16"/>
  <c r="E871" i="16" s="1"/>
  <c r="C871" i="16" s="1"/>
  <c r="I728" i="16"/>
  <c r="E728" i="16" s="1"/>
  <c r="C728" i="16" s="1"/>
  <c r="I585" i="16"/>
  <c r="E585" i="16" s="1"/>
  <c r="C585" i="16" s="1"/>
  <c r="I440" i="16"/>
  <c r="E440" i="16" s="1"/>
  <c r="C440" i="16" s="1"/>
  <c r="I284" i="16"/>
  <c r="E284" i="16" s="1"/>
  <c r="C284" i="16" s="1"/>
  <c r="I139" i="16"/>
  <c r="E139" i="16" s="1"/>
  <c r="C139" i="16" s="1"/>
  <c r="I1027" i="16"/>
  <c r="E1027" i="16" s="1"/>
  <c r="C1027" i="16" s="1"/>
  <c r="I882" i="16"/>
  <c r="E882" i="16" s="1"/>
  <c r="C882" i="16" s="1"/>
  <c r="I739" i="16"/>
  <c r="E739" i="16" s="1"/>
  <c r="C739" i="16" s="1"/>
  <c r="I596" i="16"/>
  <c r="E596" i="16" s="1"/>
  <c r="C596" i="16" s="1"/>
  <c r="I451" i="16"/>
  <c r="E451" i="16" s="1"/>
  <c r="C451" i="16" s="1"/>
  <c r="I307" i="16"/>
  <c r="E307" i="16" s="1"/>
  <c r="C307" i="16" s="1"/>
  <c r="I163" i="16"/>
  <c r="E163" i="16" s="1"/>
  <c r="C163" i="16" s="1"/>
  <c r="I810" i="16"/>
  <c r="E810" i="16" s="1"/>
  <c r="C810" i="16" s="1"/>
  <c r="I666" i="16"/>
  <c r="E666" i="16" s="1"/>
  <c r="C666" i="16" s="1"/>
  <c r="I521" i="16"/>
  <c r="E521" i="16" s="1"/>
  <c r="C521" i="16" s="1"/>
  <c r="I377" i="16"/>
  <c r="E377" i="16" s="1"/>
  <c r="C377" i="16" s="1"/>
  <c r="I234" i="16"/>
  <c r="E234" i="16" s="1"/>
  <c r="C234" i="16" s="1"/>
  <c r="I90" i="16"/>
  <c r="E90" i="16" s="1"/>
  <c r="C90" i="16" s="1"/>
  <c r="I725" i="16"/>
  <c r="E725" i="16" s="1"/>
  <c r="C725" i="16" s="1"/>
  <c r="I580" i="16"/>
  <c r="E580" i="16" s="1"/>
  <c r="C580" i="16" s="1"/>
  <c r="I437" i="16"/>
  <c r="E437" i="16" s="1"/>
  <c r="C437" i="16" s="1"/>
  <c r="I293" i="16"/>
  <c r="E293" i="16" s="1"/>
  <c r="C293" i="16" s="1"/>
  <c r="I150" i="16"/>
  <c r="E150" i="16" s="1"/>
  <c r="C150" i="16" s="1"/>
  <c r="I1048" i="16"/>
  <c r="E1048" i="16" s="1"/>
  <c r="C1048" i="16" s="1"/>
  <c r="I904" i="16"/>
  <c r="E904" i="16" s="1"/>
  <c r="C904" i="16" s="1"/>
  <c r="I760" i="16"/>
  <c r="E760" i="16" s="1"/>
  <c r="C760" i="16" s="1"/>
  <c r="I616" i="16"/>
  <c r="E616" i="16" s="1"/>
  <c r="C616" i="16" s="1"/>
  <c r="I472" i="16"/>
  <c r="E472" i="16" s="1"/>
  <c r="C472" i="16" s="1"/>
  <c r="I328" i="16"/>
  <c r="E328" i="16" s="1"/>
  <c r="C328" i="16" s="1"/>
  <c r="I184" i="16"/>
  <c r="E184" i="16" s="1"/>
  <c r="C184" i="16" s="1"/>
  <c r="I1083" i="16"/>
  <c r="E1083" i="16" s="1"/>
  <c r="C1083" i="16" s="1"/>
  <c r="I939" i="16"/>
  <c r="E939" i="16" s="1"/>
  <c r="C939" i="16" s="1"/>
  <c r="I795" i="16"/>
  <c r="E795" i="16" s="1"/>
  <c r="C795" i="16" s="1"/>
  <c r="I652" i="16"/>
  <c r="E652" i="16" s="1"/>
  <c r="C652" i="16" s="1"/>
  <c r="I506" i="16"/>
  <c r="E506" i="16" s="1"/>
  <c r="C506" i="16" s="1"/>
  <c r="I363" i="16"/>
  <c r="E363" i="16" s="1"/>
  <c r="C363" i="16" s="1"/>
  <c r="I207" i="16"/>
  <c r="E207" i="16" s="1"/>
  <c r="C207" i="16" s="1"/>
  <c r="I64" i="16"/>
  <c r="E64" i="16" s="1"/>
  <c r="C64" i="16" s="1"/>
  <c r="I962" i="16"/>
  <c r="E962" i="16" s="1"/>
  <c r="C962" i="16" s="1"/>
  <c r="I818" i="16"/>
  <c r="E818" i="16" s="1"/>
  <c r="C818" i="16" s="1"/>
  <c r="I674" i="16"/>
  <c r="E674" i="16" s="1"/>
  <c r="C674" i="16" s="1"/>
  <c r="I530" i="16"/>
  <c r="E530" i="16" s="1"/>
  <c r="C530" i="16" s="1"/>
  <c r="I386" i="16"/>
  <c r="E386" i="16" s="1"/>
  <c r="C386" i="16" s="1"/>
  <c r="I242" i="16"/>
  <c r="E242" i="16" s="1"/>
  <c r="C242" i="16" s="1"/>
  <c r="I98" i="16"/>
  <c r="E98" i="16" s="1"/>
  <c r="C98" i="16" s="1"/>
  <c r="I913" i="16"/>
  <c r="E913" i="16" s="1"/>
  <c r="C913" i="16" s="1"/>
  <c r="I769" i="16"/>
  <c r="E769" i="16" s="1"/>
  <c r="C769" i="16" s="1"/>
  <c r="I625" i="16"/>
  <c r="E625" i="16" s="1"/>
  <c r="C625" i="16" s="1"/>
  <c r="I481" i="16"/>
  <c r="E481" i="16" s="1"/>
  <c r="C481" i="16" s="1"/>
  <c r="I337" i="16"/>
  <c r="E337" i="16" s="1"/>
  <c r="C337" i="16" s="1"/>
  <c r="I193" i="16"/>
  <c r="E193" i="16" s="1"/>
  <c r="C193" i="16" s="1"/>
  <c r="I54" i="16"/>
  <c r="E54" i="16" s="1"/>
  <c r="C54" i="16" s="1"/>
  <c r="I1296" i="16"/>
  <c r="E1296" i="16" s="1"/>
  <c r="C1296" i="16" s="1"/>
  <c r="I2002" i="16"/>
  <c r="E2002" i="16" s="1"/>
  <c r="C2002" i="16" s="1"/>
  <c r="I1787" i="16"/>
  <c r="E1787" i="16" s="1"/>
  <c r="C1787" i="16" s="1"/>
  <c r="I1607" i="16"/>
  <c r="E1607" i="16" s="1"/>
  <c r="C1607" i="16" s="1"/>
  <c r="I1440" i="16"/>
  <c r="E1440" i="16" s="1"/>
  <c r="C1440" i="16" s="1"/>
  <c r="I1270" i="16"/>
  <c r="E1270" i="16" s="1"/>
  <c r="C1270" i="16" s="1"/>
  <c r="I1103" i="16"/>
  <c r="E1103" i="16" s="1"/>
  <c r="C1103" i="16" s="1"/>
  <c r="I1954" i="16"/>
  <c r="E1954" i="16" s="1"/>
  <c r="C1954" i="16" s="1"/>
  <c r="I1786" i="16"/>
  <c r="E1786" i="16" s="1"/>
  <c r="C1786" i="16" s="1"/>
  <c r="I1630" i="16"/>
  <c r="E1630" i="16" s="1"/>
  <c r="C1630" i="16" s="1"/>
  <c r="I1473" i="16"/>
  <c r="E1473" i="16" s="1"/>
  <c r="C1473" i="16" s="1"/>
  <c r="I1318" i="16"/>
  <c r="E1318" i="16" s="1"/>
  <c r="C1318" i="16" s="1"/>
  <c r="I1163" i="16"/>
  <c r="E1163" i="16" s="1"/>
  <c r="C1163" i="16" s="1"/>
  <c r="I2001" i="16"/>
  <c r="E2001" i="16" s="1"/>
  <c r="C2001" i="16" s="1"/>
  <c r="I1857" i="16"/>
  <c r="E1857" i="16" s="1"/>
  <c r="C1857" i="16" s="1"/>
  <c r="I1713" i="16"/>
  <c r="E1713" i="16" s="1"/>
  <c r="C1713" i="16" s="1"/>
  <c r="I1569" i="16"/>
  <c r="E1569" i="16" s="1"/>
  <c r="C1569" i="16" s="1"/>
  <c r="I1425" i="16"/>
  <c r="E1425" i="16" s="1"/>
  <c r="C1425" i="16" s="1"/>
  <c r="I1282" i="16"/>
  <c r="E1282" i="16" s="1"/>
  <c r="C1282" i="16" s="1"/>
  <c r="I1138" i="16"/>
  <c r="E1138" i="16" s="1"/>
  <c r="C1138" i="16" s="1"/>
  <c r="I1988" i="16"/>
  <c r="E1988" i="16" s="1"/>
  <c r="C1988" i="16" s="1"/>
  <c r="I1843" i="16"/>
  <c r="E1843" i="16" s="1"/>
  <c r="C1843" i="16" s="1"/>
  <c r="I1700" i="16"/>
  <c r="E1700" i="16" s="1"/>
  <c r="C1700" i="16" s="1"/>
  <c r="I1555" i="16"/>
  <c r="E1555" i="16" s="1"/>
  <c r="C1555" i="16" s="1"/>
  <c r="I1412" i="16"/>
  <c r="E1412" i="16" s="1"/>
  <c r="C1412" i="16" s="1"/>
  <c r="I1269" i="16"/>
  <c r="E1269" i="16" s="1"/>
  <c r="C1269" i="16" s="1"/>
  <c r="I1124" i="16"/>
  <c r="E1124" i="16" s="1"/>
  <c r="C1124" i="16" s="1"/>
  <c r="I2012" i="16"/>
  <c r="E2012" i="16" s="1"/>
  <c r="C2012" i="16" s="1"/>
  <c r="I1867" i="16"/>
  <c r="E1867" i="16" s="1"/>
  <c r="C1867" i="16" s="1"/>
  <c r="I1723" i="16"/>
  <c r="E1723" i="16" s="1"/>
  <c r="C1723" i="16" s="1"/>
  <c r="I1579" i="16"/>
  <c r="E1579" i="16" s="1"/>
  <c r="C1579" i="16" s="1"/>
  <c r="I1423" i="16"/>
  <c r="E1423" i="16" s="1"/>
  <c r="C1423" i="16" s="1"/>
  <c r="I1267" i="16"/>
  <c r="E1267" i="16" s="1"/>
  <c r="C1267" i="16" s="1"/>
  <c r="I1110" i="16"/>
  <c r="E1110" i="16" s="1"/>
  <c r="C1110" i="16" s="1"/>
  <c r="I1686" i="16"/>
  <c r="E1686" i="16" s="1"/>
  <c r="C1686" i="16" s="1"/>
  <c r="I1542" i="16"/>
  <c r="E1542" i="16" s="1"/>
  <c r="C1542" i="16" s="1"/>
  <c r="I1398" i="16"/>
  <c r="E1398" i="16" s="1"/>
  <c r="C1398" i="16" s="1"/>
  <c r="I1255" i="16"/>
  <c r="E1255" i="16" s="1"/>
  <c r="C1255" i="16" s="1"/>
  <c r="I1111" i="16"/>
  <c r="E1111" i="16" s="1"/>
  <c r="C1111" i="16" s="1"/>
  <c r="I967" i="16"/>
  <c r="E967" i="16" s="1"/>
  <c r="C967" i="16" s="1"/>
  <c r="I1804" i="16"/>
  <c r="E1804" i="16" s="1"/>
  <c r="C1804" i="16" s="1"/>
  <c r="I1660" i="16"/>
  <c r="E1660" i="16" s="1"/>
  <c r="C1660" i="16" s="1"/>
  <c r="I1518" i="16"/>
  <c r="E1518" i="16" s="1"/>
  <c r="C1518" i="16" s="1"/>
  <c r="I1374" i="16"/>
  <c r="E1374" i="16" s="1"/>
  <c r="C1374" i="16" s="1"/>
  <c r="I1230" i="16"/>
  <c r="E1230" i="16" s="1"/>
  <c r="C1230" i="16" s="1"/>
  <c r="I1085" i="16"/>
  <c r="E1085" i="16" s="1"/>
  <c r="C1085" i="16" s="1"/>
  <c r="I941" i="16"/>
  <c r="E941" i="16" s="1"/>
  <c r="C941" i="16" s="1"/>
  <c r="I2056" i="16"/>
  <c r="E2056" i="16" s="1"/>
  <c r="C2056" i="16" s="1"/>
  <c r="I1912" i="16"/>
  <c r="E1912" i="16" s="1"/>
  <c r="C1912" i="16" s="1"/>
  <c r="I1768" i="16"/>
  <c r="E1768" i="16" s="1"/>
  <c r="C1768" i="16" s="1"/>
  <c r="I1624" i="16"/>
  <c r="E1624" i="16" s="1"/>
  <c r="C1624" i="16" s="1"/>
  <c r="I1480" i="16"/>
  <c r="E1480" i="16" s="1"/>
  <c r="C1480" i="16" s="1"/>
  <c r="I1336" i="16"/>
  <c r="E1336" i="16" s="1"/>
  <c r="C1336" i="16" s="1"/>
  <c r="I1192" i="16"/>
  <c r="E1192" i="16" s="1"/>
  <c r="C1192" i="16" s="1"/>
  <c r="I2055" i="16"/>
  <c r="E2055" i="16" s="1"/>
  <c r="C2055" i="16" s="1"/>
  <c r="I1911" i="16"/>
  <c r="E1911" i="16" s="1"/>
  <c r="C1911" i="16" s="1"/>
  <c r="I1767" i="16"/>
  <c r="E1767" i="16" s="1"/>
  <c r="C1767" i="16" s="1"/>
  <c r="I1623" i="16"/>
  <c r="E1623" i="16" s="1"/>
  <c r="C1623" i="16" s="1"/>
  <c r="I1478" i="16"/>
  <c r="E1478" i="16" s="1"/>
  <c r="C1478" i="16" s="1"/>
  <c r="I1335" i="16"/>
  <c r="E1335" i="16" s="1"/>
  <c r="C1335" i="16" s="1"/>
  <c r="I1191" i="16"/>
  <c r="E1191" i="16" s="1"/>
  <c r="C1191" i="16" s="1"/>
  <c r="I2066" i="16"/>
  <c r="E2066" i="16" s="1"/>
  <c r="C2066" i="16" s="1"/>
  <c r="I1921" i="16"/>
  <c r="E1921" i="16" s="1"/>
  <c r="C1921" i="16" s="1"/>
  <c r="I1778" i="16"/>
  <c r="E1778" i="16" s="1"/>
  <c r="C1778" i="16" s="1"/>
  <c r="I1635" i="16"/>
  <c r="E1635" i="16" s="1"/>
  <c r="C1635" i="16" s="1"/>
  <c r="I1490" i="16"/>
  <c r="E1490" i="16" s="1"/>
  <c r="C1490" i="16" s="1"/>
  <c r="I1346" i="16"/>
  <c r="E1346" i="16" s="1"/>
  <c r="C1346" i="16" s="1"/>
  <c r="I1202" i="16"/>
  <c r="E1202" i="16" s="1"/>
  <c r="C1202" i="16" s="1"/>
  <c r="I2054" i="16"/>
  <c r="E2054" i="16" s="1"/>
  <c r="C2054" i="16" s="1"/>
  <c r="I1896" i="16"/>
  <c r="E1896" i="16" s="1"/>
  <c r="C1896" i="16" s="1"/>
  <c r="I1742" i="16"/>
  <c r="E1742" i="16" s="1"/>
  <c r="C1742" i="16" s="1"/>
  <c r="I1598" i="16"/>
  <c r="E1598" i="16" s="1"/>
  <c r="C1598" i="16" s="1"/>
  <c r="I1453" i="16"/>
  <c r="E1453" i="16" s="1"/>
  <c r="C1453" i="16" s="1"/>
  <c r="I1310" i="16"/>
  <c r="E1310" i="16" s="1"/>
  <c r="C1310" i="16" s="1"/>
  <c r="I1166" i="16"/>
  <c r="E1166" i="16" s="1"/>
  <c r="C1166" i="16" s="1"/>
  <c r="I1022" i="16"/>
  <c r="E1022" i="16" s="1"/>
  <c r="C1022" i="16" s="1"/>
  <c r="I959" i="16"/>
  <c r="E959" i="16" s="1"/>
  <c r="C959" i="16" s="1"/>
  <c r="I816" i="16"/>
  <c r="E816" i="16" s="1"/>
  <c r="C816" i="16" s="1"/>
  <c r="I672" i="16"/>
  <c r="E672" i="16" s="1"/>
  <c r="C672" i="16" s="1"/>
  <c r="I527" i="16"/>
  <c r="E527" i="16" s="1"/>
  <c r="C527" i="16" s="1"/>
  <c r="I384" i="16"/>
  <c r="E384" i="16" s="1"/>
  <c r="C384" i="16" s="1"/>
  <c r="I229" i="16"/>
  <c r="E229" i="16" s="1"/>
  <c r="C229" i="16" s="1"/>
  <c r="I83" i="16"/>
  <c r="E83" i="16" s="1"/>
  <c r="C83" i="16" s="1"/>
  <c r="I971" i="16"/>
  <c r="E971" i="16" s="1"/>
  <c r="C971" i="16" s="1"/>
  <c r="I827" i="16"/>
  <c r="E827" i="16" s="1"/>
  <c r="C827" i="16" s="1"/>
  <c r="I683" i="16"/>
  <c r="E683" i="16" s="1"/>
  <c r="C683" i="16" s="1"/>
  <c r="I528" i="16"/>
  <c r="E528" i="16" s="1"/>
  <c r="C528" i="16" s="1"/>
  <c r="I383" i="16"/>
  <c r="E383" i="16" s="1"/>
  <c r="C383" i="16" s="1"/>
  <c r="I239" i="16"/>
  <c r="E239" i="16" s="1"/>
  <c r="C239" i="16" s="1"/>
  <c r="I84" i="16"/>
  <c r="E84" i="16" s="1"/>
  <c r="C84" i="16" s="1"/>
  <c r="I970" i="16"/>
  <c r="E970" i="16" s="1"/>
  <c r="C970" i="16" s="1"/>
  <c r="I825" i="16"/>
  <c r="E825" i="16" s="1"/>
  <c r="C825" i="16" s="1"/>
  <c r="I670" i="16"/>
  <c r="E670" i="16" s="1"/>
  <c r="C670" i="16" s="1"/>
  <c r="I525" i="16"/>
  <c r="E525" i="16" s="1"/>
  <c r="C525" i="16" s="1"/>
  <c r="I382" i="16"/>
  <c r="E382" i="16" s="1"/>
  <c r="C382" i="16" s="1"/>
  <c r="I238" i="16"/>
  <c r="E238" i="16" s="1"/>
  <c r="C238" i="16" s="1"/>
  <c r="I94" i="16"/>
  <c r="E94" i="16" s="1"/>
  <c r="C94" i="16" s="1"/>
  <c r="I994" i="16"/>
  <c r="E994" i="16" s="1"/>
  <c r="C994" i="16" s="1"/>
  <c r="I850" i="16"/>
  <c r="E850" i="16" s="1"/>
  <c r="C850" i="16" s="1"/>
  <c r="I704" i="16"/>
  <c r="E704" i="16" s="1"/>
  <c r="C704" i="16" s="1"/>
  <c r="I562" i="16"/>
  <c r="E562" i="16" s="1"/>
  <c r="C562" i="16" s="1"/>
  <c r="I417" i="16"/>
  <c r="E417" i="16" s="1"/>
  <c r="C417" i="16" s="1"/>
  <c r="I274" i="16"/>
  <c r="E274" i="16" s="1"/>
  <c r="C274" i="16" s="1"/>
  <c r="I129" i="16"/>
  <c r="E129" i="16" s="1"/>
  <c r="C129" i="16" s="1"/>
  <c r="I1004" i="16"/>
  <c r="E1004" i="16" s="1"/>
  <c r="C1004" i="16" s="1"/>
  <c r="I861" i="16"/>
  <c r="E861" i="16" s="1"/>
  <c r="C861" i="16" s="1"/>
  <c r="I716" i="16"/>
  <c r="E716" i="16" s="1"/>
  <c r="C716" i="16" s="1"/>
  <c r="I572" i="16"/>
  <c r="E572" i="16" s="1"/>
  <c r="C572" i="16" s="1"/>
  <c r="I428" i="16"/>
  <c r="E428" i="16" s="1"/>
  <c r="C428" i="16" s="1"/>
  <c r="I272" i="16"/>
  <c r="E272" i="16" s="1"/>
  <c r="C272" i="16" s="1"/>
  <c r="I127" i="16"/>
  <c r="E127" i="16" s="1"/>
  <c r="C127" i="16" s="1"/>
  <c r="I1015" i="16"/>
  <c r="E1015" i="16" s="1"/>
  <c r="C1015" i="16" s="1"/>
  <c r="I872" i="16"/>
  <c r="E872" i="16" s="1"/>
  <c r="C872" i="16" s="1"/>
  <c r="I727" i="16"/>
  <c r="E727" i="16" s="1"/>
  <c r="C727" i="16" s="1"/>
  <c r="I582" i="16"/>
  <c r="E582" i="16" s="1"/>
  <c r="C582" i="16" s="1"/>
  <c r="I438" i="16"/>
  <c r="E438" i="16" s="1"/>
  <c r="C438" i="16" s="1"/>
  <c r="I296" i="16"/>
  <c r="E296" i="16" s="1"/>
  <c r="C296" i="16" s="1"/>
  <c r="I151" i="16"/>
  <c r="E151" i="16" s="1"/>
  <c r="C151" i="16" s="1"/>
  <c r="I798" i="16"/>
  <c r="E798" i="16" s="1"/>
  <c r="C798" i="16" s="1"/>
  <c r="I654" i="16"/>
  <c r="E654" i="16" s="1"/>
  <c r="C654" i="16" s="1"/>
  <c r="I509" i="16"/>
  <c r="E509" i="16" s="1"/>
  <c r="C509" i="16" s="1"/>
  <c r="I366" i="16"/>
  <c r="E366" i="16" s="1"/>
  <c r="C366" i="16" s="1"/>
  <c r="I221" i="16"/>
  <c r="E221" i="16" s="1"/>
  <c r="C221" i="16" s="1"/>
  <c r="I78" i="16"/>
  <c r="E78" i="16" s="1"/>
  <c r="C78" i="16" s="1"/>
  <c r="I713" i="16"/>
  <c r="E713" i="16" s="1"/>
  <c r="C713" i="16" s="1"/>
  <c r="I569" i="16"/>
  <c r="E569" i="16" s="1"/>
  <c r="C569" i="16" s="1"/>
  <c r="I425" i="16"/>
  <c r="E425" i="16" s="1"/>
  <c r="C425" i="16" s="1"/>
  <c r="I282" i="16"/>
  <c r="E282" i="16" s="1"/>
  <c r="C282" i="16" s="1"/>
  <c r="I136" i="16"/>
  <c r="E136" i="16" s="1"/>
  <c r="C136" i="16" s="1"/>
  <c r="I1036" i="16"/>
  <c r="E1036" i="16" s="1"/>
  <c r="C1036" i="16" s="1"/>
  <c r="I892" i="16"/>
  <c r="E892" i="16" s="1"/>
  <c r="C892" i="16" s="1"/>
  <c r="I749" i="16"/>
  <c r="E749" i="16" s="1"/>
  <c r="C749" i="16" s="1"/>
  <c r="I604" i="16"/>
  <c r="E604" i="16" s="1"/>
  <c r="C604" i="16" s="1"/>
  <c r="I460" i="16"/>
  <c r="E460" i="16" s="1"/>
  <c r="C460" i="16" s="1"/>
  <c r="I315" i="16"/>
  <c r="E315" i="16" s="1"/>
  <c r="C315" i="16" s="1"/>
  <c r="I171" i="16"/>
  <c r="E171" i="16" s="1"/>
  <c r="C171" i="16" s="1"/>
  <c r="I1072" i="16"/>
  <c r="E1072" i="16" s="1"/>
  <c r="C1072" i="16" s="1"/>
  <c r="I927" i="16"/>
  <c r="E927" i="16" s="1"/>
  <c r="C927" i="16" s="1"/>
  <c r="I783" i="16"/>
  <c r="E783" i="16" s="1"/>
  <c r="C783" i="16" s="1"/>
  <c r="I639" i="16"/>
  <c r="E639" i="16" s="1"/>
  <c r="C639" i="16" s="1"/>
  <c r="I494" i="16"/>
  <c r="E494" i="16" s="1"/>
  <c r="C494" i="16" s="1"/>
  <c r="I351" i="16"/>
  <c r="E351" i="16" s="1"/>
  <c r="C351" i="16" s="1"/>
  <c r="I195" i="16"/>
  <c r="E195" i="16" s="1"/>
  <c r="C195" i="16" s="1"/>
  <c r="I48" i="16"/>
  <c r="E48" i="16" s="1"/>
  <c r="C48" i="16" s="1"/>
  <c r="I950" i="16"/>
  <c r="E950" i="16" s="1"/>
  <c r="C950" i="16" s="1"/>
  <c r="I806" i="16"/>
  <c r="E806" i="16" s="1"/>
  <c r="C806" i="16" s="1"/>
  <c r="I662" i="16"/>
  <c r="E662" i="16" s="1"/>
  <c r="C662" i="16" s="1"/>
  <c r="I518" i="16"/>
  <c r="E518" i="16" s="1"/>
  <c r="C518" i="16" s="1"/>
  <c r="I374" i="16"/>
  <c r="E374" i="16" s="1"/>
  <c r="C374" i="16" s="1"/>
  <c r="I230" i="16"/>
  <c r="E230" i="16" s="1"/>
  <c r="C230" i="16" s="1"/>
  <c r="I86" i="16"/>
  <c r="E86" i="16" s="1"/>
  <c r="C86" i="16" s="1"/>
  <c r="I901" i="16"/>
  <c r="E901" i="16" s="1"/>
  <c r="C901" i="16" s="1"/>
  <c r="I758" i="16"/>
  <c r="E758" i="16" s="1"/>
  <c r="C758" i="16" s="1"/>
  <c r="I613" i="16"/>
  <c r="E613" i="16" s="1"/>
  <c r="C613" i="16" s="1"/>
  <c r="I469" i="16"/>
  <c r="E469" i="16" s="1"/>
  <c r="C469" i="16" s="1"/>
  <c r="I326" i="16"/>
  <c r="E326" i="16" s="1"/>
  <c r="C326" i="16" s="1"/>
  <c r="I182" i="16"/>
  <c r="E182" i="16" s="1"/>
  <c r="C182" i="16" s="1"/>
  <c r="I1273" i="16"/>
  <c r="E1273" i="16" s="1"/>
  <c r="C1273" i="16" s="1"/>
  <c r="I1991" i="16"/>
  <c r="E1991" i="16" s="1"/>
  <c r="C1991" i="16" s="1"/>
  <c r="I1775" i="16"/>
  <c r="E1775" i="16" s="1"/>
  <c r="C1775" i="16" s="1"/>
  <c r="I1595" i="16"/>
  <c r="E1595" i="16" s="1"/>
  <c r="C1595" i="16" s="1"/>
  <c r="I1427" i="16"/>
  <c r="E1427" i="16" s="1"/>
  <c r="C1427" i="16" s="1"/>
  <c r="I1247" i="16"/>
  <c r="E1247" i="16" s="1"/>
  <c r="C1247" i="16" s="1"/>
  <c r="I1091" i="16"/>
  <c r="E1091" i="16" s="1"/>
  <c r="C1091" i="16" s="1"/>
  <c r="I1942" i="16"/>
  <c r="E1942" i="16" s="1"/>
  <c r="C1942" i="16" s="1"/>
  <c r="I1773" i="16"/>
  <c r="E1773" i="16" s="1"/>
  <c r="C1773" i="16" s="1"/>
  <c r="I1619" i="16"/>
  <c r="E1619" i="16" s="1"/>
  <c r="C1619" i="16" s="1"/>
  <c r="I1462" i="16"/>
  <c r="E1462" i="16" s="1"/>
  <c r="C1462" i="16" s="1"/>
  <c r="I1306" i="16"/>
  <c r="E1306" i="16" s="1"/>
  <c r="C1306" i="16" s="1"/>
  <c r="I1150" i="16"/>
  <c r="E1150" i="16" s="1"/>
  <c r="C1150" i="16" s="1"/>
  <c r="I1990" i="16"/>
  <c r="E1990" i="16" s="1"/>
  <c r="C1990" i="16" s="1"/>
  <c r="I1845" i="16"/>
  <c r="E1845" i="16" s="1"/>
  <c r="C1845" i="16" s="1"/>
  <c r="I1702" i="16"/>
  <c r="E1702" i="16" s="1"/>
  <c r="C1702" i="16" s="1"/>
  <c r="I1557" i="16"/>
  <c r="E1557" i="16" s="1"/>
  <c r="C1557" i="16" s="1"/>
  <c r="I1413" i="16"/>
  <c r="E1413" i="16" s="1"/>
  <c r="C1413" i="16" s="1"/>
  <c r="I1268" i="16"/>
  <c r="E1268" i="16" s="1"/>
  <c r="C1268" i="16" s="1"/>
  <c r="I1125" i="16"/>
  <c r="E1125" i="16" s="1"/>
  <c r="C1125" i="16" s="1"/>
  <c r="I1976" i="16"/>
  <c r="E1976" i="16" s="1"/>
  <c r="C1976" i="16" s="1"/>
  <c r="I1832" i="16"/>
  <c r="E1832" i="16" s="1"/>
  <c r="C1832" i="16" s="1"/>
  <c r="I1688" i="16"/>
  <c r="E1688" i="16" s="1"/>
  <c r="C1688" i="16" s="1"/>
  <c r="I1544" i="16"/>
  <c r="E1544" i="16" s="1"/>
  <c r="C1544" i="16" s="1"/>
  <c r="I1400" i="16"/>
  <c r="E1400" i="16" s="1"/>
  <c r="C1400" i="16" s="1"/>
  <c r="I1256" i="16"/>
  <c r="E1256" i="16" s="1"/>
  <c r="C1256" i="16" s="1"/>
  <c r="I1112" i="16"/>
  <c r="E1112" i="16" s="1"/>
  <c r="C1112" i="16" s="1"/>
  <c r="I1998" i="16"/>
  <c r="E1998" i="16" s="1"/>
  <c r="C1998" i="16" s="1"/>
  <c r="I1856" i="16"/>
  <c r="E1856" i="16" s="1"/>
  <c r="C1856" i="16" s="1"/>
  <c r="I1711" i="16"/>
  <c r="E1711" i="16" s="1"/>
  <c r="C1711" i="16" s="1"/>
  <c r="I1567" i="16"/>
  <c r="E1567" i="16" s="1"/>
  <c r="C1567" i="16" s="1"/>
  <c r="I1411" i="16"/>
  <c r="E1411" i="16" s="1"/>
  <c r="C1411" i="16" s="1"/>
  <c r="I1254" i="16"/>
  <c r="E1254" i="16" s="1"/>
  <c r="C1254" i="16" s="1"/>
  <c r="I1099" i="16"/>
  <c r="E1099" i="16" s="1"/>
  <c r="C1099" i="16" s="1"/>
  <c r="I1674" i="16"/>
  <c r="E1674" i="16" s="1"/>
  <c r="C1674" i="16" s="1"/>
  <c r="I1530" i="16"/>
  <c r="E1530" i="16" s="1"/>
  <c r="C1530" i="16" s="1"/>
  <c r="I1386" i="16"/>
  <c r="E1386" i="16" s="1"/>
  <c r="C1386" i="16" s="1"/>
  <c r="I1242" i="16"/>
  <c r="E1242" i="16" s="1"/>
  <c r="C1242" i="16" s="1"/>
  <c r="I1098" i="16"/>
  <c r="E1098" i="16" s="1"/>
  <c r="C1098" i="16" s="1"/>
  <c r="I954" i="16"/>
  <c r="E954" i="16" s="1"/>
  <c r="C954" i="16" s="1"/>
  <c r="I1793" i="16"/>
  <c r="E1793" i="16" s="1"/>
  <c r="C1793" i="16" s="1"/>
  <c r="I1648" i="16"/>
  <c r="E1648" i="16" s="1"/>
  <c r="C1648" i="16" s="1"/>
  <c r="I1505" i="16"/>
  <c r="E1505" i="16" s="1"/>
  <c r="C1505" i="16" s="1"/>
  <c r="I1361" i="16"/>
  <c r="E1361" i="16" s="1"/>
  <c r="C1361" i="16" s="1"/>
  <c r="I1217" i="16"/>
  <c r="E1217" i="16" s="1"/>
  <c r="C1217" i="16" s="1"/>
  <c r="I1073" i="16"/>
  <c r="E1073" i="16" s="1"/>
  <c r="C1073" i="16" s="1"/>
  <c r="I929" i="16"/>
  <c r="E929" i="16" s="1"/>
  <c r="C929" i="16" s="1"/>
  <c r="I2043" i="16"/>
  <c r="E2043" i="16" s="1"/>
  <c r="C2043" i="16" s="1"/>
  <c r="I1901" i="16"/>
  <c r="E1901" i="16" s="1"/>
  <c r="C1901" i="16" s="1"/>
  <c r="I1757" i="16"/>
  <c r="E1757" i="16" s="1"/>
  <c r="C1757" i="16" s="1"/>
  <c r="I1613" i="16"/>
  <c r="E1613" i="16" s="1"/>
  <c r="C1613" i="16" s="1"/>
  <c r="I1468" i="16"/>
  <c r="E1468" i="16" s="1"/>
  <c r="C1468" i="16" s="1"/>
  <c r="I1324" i="16"/>
  <c r="E1324" i="16" s="1"/>
  <c r="C1324" i="16" s="1"/>
  <c r="I1180" i="16"/>
  <c r="E1180" i="16" s="1"/>
  <c r="C1180" i="16" s="1"/>
  <c r="I2044" i="16"/>
  <c r="E2044" i="16" s="1"/>
  <c r="C2044" i="16" s="1"/>
  <c r="I1899" i="16"/>
  <c r="E1899" i="16" s="1"/>
  <c r="C1899" i="16" s="1"/>
  <c r="I1755" i="16"/>
  <c r="E1755" i="16" s="1"/>
  <c r="C1755" i="16" s="1"/>
  <c r="I1611" i="16"/>
  <c r="E1611" i="16" s="1"/>
  <c r="C1611" i="16" s="1"/>
  <c r="I1467" i="16"/>
  <c r="E1467" i="16" s="1"/>
  <c r="C1467" i="16" s="1"/>
  <c r="I1322" i="16"/>
  <c r="E1322" i="16" s="1"/>
  <c r="C1322" i="16" s="1"/>
  <c r="I1179" i="16"/>
  <c r="E1179" i="16" s="1"/>
  <c r="C1179" i="16" s="1"/>
  <c r="I2053" i="16"/>
  <c r="E2053" i="16" s="1"/>
  <c r="C2053" i="16" s="1"/>
  <c r="I1910" i="16"/>
  <c r="E1910" i="16" s="1"/>
  <c r="C1910" i="16" s="1"/>
  <c r="I1765" i="16"/>
  <c r="E1765" i="16" s="1"/>
  <c r="C1765" i="16" s="1"/>
  <c r="I1622" i="16"/>
  <c r="E1622" i="16" s="1"/>
  <c r="C1622" i="16" s="1"/>
  <c r="I1479" i="16"/>
  <c r="E1479" i="16" s="1"/>
  <c r="C1479" i="16" s="1"/>
  <c r="I1334" i="16"/>
  <c r="E1334" i="16" s="1"/>
  <c r="C1334" i="16" s="1"/>
  <c r="I1190" i="16"/>
  <c r="E1190" i="16" s="1"/>
  <c r="C1190" i="16" s="1"/>
  <c r="I2041" i="16"/>
  <c r="E2041" i="16" s="1"/>
  <c r="C2041" i="16" s="1"/>
  <c r="I1886" i="16"/>
  <c r="E1886" i="16" s="1"/>
  <c r="C1886" i="16" s="1"/>
  <c r="I1729" i="16"/>
  <c r="E1729" i="16" s="1"/>
  <c r="C1729" i="16" s="1"/>
  <c r="I1585" i="16"/>
  <c r="E1585" i="16" s="1"/>
  <c r="C1585" i="16" s="1"/>
  <c r="I1442" i="16"/>
  <c r="E1442" i="16" s="1"/>
  <c r="C1442" i="16" s="1"/>
  <c r="I1297" i="16"/>
  <c r="E1297" i="16" s="1"/>
  <c r="C1297" i="16" s="1"/>
  <c r="I1153" i="16"/>
  <c r="E1153" i="16" s="1"/>
  <c r="C1153" i="16" s="1"/>
  <c r="I1010" i="16"/>
  <c r="E1010" i="16" s="1"/>
  <c r="C1010" i="16" s="1"/>
  <c r="I948" i="16"/>
  <c r="E948" i="16" s="1"/>
  <c r="C948" i="16" s="1"/>
  <c r="I804" i="16"/>
  <c r="E804" i="16" s="1"/>
  <c r="C804" i="16" s="1"/>
  <c r="I660" i="16"/>
  <c r="E660" i="16" s="1"/>
  <c r="C660" i="16" s="1"/>
  <c r="I517" i="16"/>
  <c r="E517" i="16" s="1"/>
  <c r="C517" i="16" s="1"/>
  <c r="I372" i="16"/>
  <c r="E372" i="16" s="1"/>
  <c r="C372" i="16" s="1"/>
  <c r="I217" i="16"/>
  <c r="E217" i="16" s="1"/>
  <c r="C217" i="16" s="1"/>
  <c r="I60" i="16"/>
  <c r="E60" i="16" s="1"/>
  <c r="C60" i="16" s="1"/>
  <c r="I960" i="16"/>
  <c r="E960" i="16" s="1"/>
  <c r="C960" i="16" s="1"/>
  <c r="I815" i="16"/>
  <c r="E815" i="16" s="1"/>
  <c r="C815" i="16" s="1"/>
  <c r="I671" i="16"/>
  <c r="E671" i="16" s="1"/>
  <c r="C671" i="16" s="1"/>
  <c r="I515" i="16"/>
  <c r="E515" i="16" s="1"/>
  <c r="C515" i="16" s="1"/>
  <c r="I371" i="16"/>
  <c r="E371" i="16" s="1"/>
  <c r="C371" i="16" s="1"/>
  <c r="I215" i="16"/>
  <c r="E215" i="16" s="1"/>
  <c r="C215" i="16" s="1"/>
  <c r="I72" i="16"/>
  <c r="E72" i="16" s="1"/>
  <c r="C72" i="16" s="1"/>
  <c r="I958" i="16"/>
  <c r="E958" i="16" s="1"/>
  <c r="C958" i="16" s="1"/>
  <c r="I802" i="16"/>
  <c r="E802" i="16" s="1"/>
  <c r="C802" i="16" s="1"/>
  <c r="I658" i="16"/>
  <c r="E658" i="16" s="1"/>
  <c r="C658" i="16" s="1"/>
  <c r="I513" i="16"/>
  <c r="E513" i="16" s="1"/>
  <c r="C513" i="16" s="1"/>
  <c r="I370" i="16"/>
  <c r="E370" i="16" s="1"/>
  <c r="C370" i="16" s="1"/>
  <c r="I226" i="16"/>
  <c r="E226" i="16" s="1"/>
  <c r="C226" i="16" s="1"/>
  <c r="I82" i="16"/>
  <c r="E82" i="16" s="1"/>
  <c r="C82" i="16" s="1"/>
  <c r="I981" i="16"/>
  <c r="E981" i="16" s="1"/>
  <c r="C981" i="16" s="1"/>
  <c r="I838" i="16"/>
  <c r="E838" i="16" s="1"/>
  <c r="C838" i="16" s="1"/>
  <c r="I693" i="16"/>
  <c r="E693" i="16" s="1"/>
  <c r="C693" i="16" s="1"/>
  <c r="I550" i="16"/>
  <c r="E550" i="16" s="1"/>
  <c r="C550" i="16" s="1"/>
  <c r="I405" i="16"/>
  <c r="E405" i="16" s="1"/>
  <c r="C405" i="16" s="1"/>
  <c r="I261" i="16"/>
  <c r="E261" i="16" s="1"/>
  <c r="C261" i="16" s="1"/>
  <c r="I117" i="16"/>
  <c r="E117" i="16" s="1"/>
  <c r="C117" i="16" s="1"/>
  <c r="I991" i="16"/>
  <c r="E991" i="16" s="1"/>
  <c r="C991" i="16" s="1"/>
  <c r="I848" i="16"/>
  <c r="E848" i="16" s="1"/>
  <c r="C848" i="16" s="1"/>
  <c r="I705" i="16"/>
  <c r="E705" i="16" s="1"/>
  <c r="C705" i="16" s="1"/>
  <c r="I559" i="16"/>
  <c r="E559" i="16" s="1"/>
  <c r="C559" i="16" s="1"/>
  <c r="I416" i="16"/>
  <c r="E416" i="16" s="1"/>
  <c r="C416" i="16" s="1"/>
  <c r="I259" i="16"/>
  <c r="E259" i="16" s="1"/>
  <c r="C259" i="16" s="1"/>
  <c r="I115" i="16"/>
  <c r="E115" i="16" s="1"/>
  <c r="C115" i="16" s="1"/>
  <c r="I1003" i="16"/>
  <c r="E1003" i="16" s="1"/>
  <c r="C1003" i="16" s="1"/>
  <c r="I858" i="16"/>
  <c r="E858" i="16" s="1"/>
  <c r="C858" i="16" s="1"/>
  <c r="I715" i="16"/>
  <c r="E715" i="16" s="1"/>
  <c r="C715" i="16" s="1"/>
  <c r="I570" i="16"/>
  <c r="E570" i="16" s="1"/>
  <c r="C570" i="16" s="1"/>
  <c r="I427" i="16"/>
  <c r="E427" i="16" s="1"/>
  <c r="C427" i="16" s="1"/>
  <c r="I283" i="16"/>
  <c r="E283" i="16" s="1"/>
  <c r="C283" i="16" s="1"/>
  <c r="I140" i="16"/>
  <c r="E140" i="16" s="1"/>
  <c r="C140" i="16" s="1"/>
  <c r="I786" i="16"/>
  <c r="E786" i="16" s="1"/>
  <c r="C786" i="16" s="1"/>
  <c r="I642" i="16"/>
  <c r="E642" i="16" s="1"/>
  <c r="C642" i="16" s="1"/>
  <c r="I499" i="16"/>
  <c r="E499" i="16" s="1"/>
  <c r="C499" i="16" s="1"/>
  <c r="I354" i="16"/>
  <c r="E354" i="16" s="1"/>
  <c r="C354" i="16" s="1"/>
  <c r="I210" i="16"/>
  <c r="E210" i="16" s="1"/>
  <c r="C210" i="16" s="1"/>
  <c r="I66" i="16"/>
  <c r="E66" i="16" s="1"/>
  <c r="C66" i="16" s="1"/>
  <c r="I700" i="16"/>
  <c r="E700" i="16" s="1"/>
  <c r="C700" i="16" s="1"/>
  <c r="I558" i="16"/>
  <c r="E558" i="16" s="1"/>
  <c r="C558" i="16" s="1"/>
  <c r="I413" i="16"/>
  <c r="E413" i="16" s="1"/>
  <c r="C413" i="16" s="1"/>
  <c r="I269" i="16"/>
  <c r="E269" i="16" s="1"/>
  <c r="C269" i="16" s="1"/>
  <c r="I125" i="16"/>
  <c r="E125" i="16" s="1"/>
  <c r="C125" i="16" s="1"/>
  <c r="I1024" i="16"/>
  <c r="E1024" i="16" s="1"/>
  <c r="C1024" i="16" s="1"/>
  <c r="I880" i="16"/>
  <c r="E880" i="16" s="1"/>
  <c r="C880" i="16" s="1"/>
  <c r="I736" i="16"/>
  <c r="E736" i="16" s="1"/>
  <c r="C736" i="16" s="1"/>
  <c r="I592" i="16"/>
  <c r="E592" i="16" s="1"/>
  <c r="C592" i="16" s="1"/>
  <c r="I448" i="16"/>
  <c r="E448" i="16" s="1"/>
  <c r="C448" i="16" s="1"/>
  <c r="I304" i="16"/>
  <c r="E304" i="16" s="1"/>
  <c r="C304" i="16" s="1"/>
  <c r="I159" i="16"/>
  <c r="E159" i="16" s="1"/>
  <c r="C159" i="16" s="1"/>
  <c r="I1059" i="16"/>
  <c r="E1059" i="16" s="1"/>
  <c r="C1059" i="16" s="1"/>
  <c r="I915" i="16"/>
  <c r="E915" i="16" s="1"/>
  <c r="C915" i="16" s="1"/>
  <c r="I771" i="16"/>
  <c r="E771" i="16" s="1"/>
  <c r="C771" i="16" s="1"/>
  <c r="I628" i="16"/>
  <c r="E628" i="16" s="1"/>
  <c r="C628" i="16" s="1"/>
  <c r="I482" i="16"/>
  <c r="E482" i="16" s="1"/>
  <c r="C482" i="16" s="1"/>
  <c r="I339" i="16"/>
  <c r="E339" i="16" s="1"/>
  <c r="C339" i="16" s="1"/>
  <c r="I183" i="16"/>
  <c r="E183" i="16" s="1"/>
  <c r="C183" i="16" s="1"/>
  <c r="I1082" i="16"/>
  <c r="E1082" i="16" s="1"/>
  <c r="C1082" i="16" s="1"/>
  <c r="I938" i="16"/>
  <c r="E938" i="16" s="1"/>
  <c r="C938" i="16" s="1"/>
  <c r="I794" i="16"/>
  <c r="E794" i="16" s="1"/>
  <c r="C794" i="16" s="1"/>
  <c r="I650" i="16"/>
  <c r="E650" i="16" s="1"/>
  <c r="C650" i="16" s="1"/>
  <c r="I507" i="16"/>
  <c r="E507" i="16" s="1"/>
  <c r="C507" i="16" s="1"/>
  <c r="I362" i="16"/>
  <c r="E362" i="16" s="1"/>
  <c r="C362" i="16" s="1"/>
  <c r="I218" i="16"/>
  <c r="E218" i="16" s="1"/>
  <c r="C218" i="16" s="1"/>
  <c r="I74" i="16"/>
  <c r="E74" i="16" s="1"/>
  <c r="C74" i="16" s="1"/>
  <c r="I889" i="16"/>
  <c r="E889" i="16" s="1"/>
  <c r="C889" i="16" s="1"/>
  <c r="I745" i="16"/>
  <c r="E745" i="16" s="1"/>
  <c r="C745" i="16" s="1"/>
  <c r="I602" i="16"/>
  <c r="E602" i="16" s="1"/>
  <c r="C602" i="16" s="1"/>
  <c r="I457" i="16"/>
  <c r="E457" i="16" s="1"/>
  <c r="C457" i="16" s="1"/>
  <c r="I313" i="16"/>
  <c r="E313" i="16" s="1"/>
  <c r="C313" i="16" s="1"/>
  <c r="I169" i="16"/>
  <c r="E169" i="16" s="1"/>
  <c r="C169" i="16" s="1"/>
  <c r="I1223" i="16"/>
  <c r="E1223" i="16" s="1"/>
  <c r="C1223" i="16" s="1"/>
  <c r="I1955" i="16"/>
  <c r="E1955" i="16" s="1"/>
  <c r="C1955" i="16" s="1"/>
  <c r="I1751" i="16"/>
  <c r="E1751" i="16" s="1"/>
  <c r="C1751" i="16" s="1"/>
  <c r="I1584" i="16"/>
  <c r="E1584" i="16" s="1"/>
  <c r="C1584" i="16" s="1"/>
  <c r="I1415" i="16"/>
  <c r="E1415" i="16" s="1"/>
  <c r="C1415" i="16" s="1"/>
  <c r="I1235" i="16"/>
  <c r="E1235" i="16" s="1"/>
  <c r="C1235" i="16" s="1"/>
  <c r="I2086" i="16"/>
  <c r="E2086" i="16" s="1"/>
  <c r="C2086" i="16" s="1"/>
  <c r="I1930" i="16"/>
  <c r="E1930" i="16" s="1"/>
  <c r="C1930" i="16" s="1"/>
  <c r="I1763" i="16"/>
  <c r="E1763" i="16" s="1"/>
  <c r="C1763" i="16" s="1"/>
  <c r="I1606" i="16"/>
  <c r="E1606" i="16" s="1"/>
  <c r="C1606" i="16" s="1"/>
  <c r="I1450" i="16"/>
  <c r="E1450" i="16" s="1"/>
  <c r="C1450" i="16" s="1"/>
  <c r="I1293" i="16"/>
  <c r="E1293" i="16" s="1"/>
  <c r="C1293" i="16" s="1"/>
  <c r="I1137" i="16"/>
  <c r="E1137" i="16" s="1"/>
  <c r="C1137" i="16" s="1"/>
  <c r="I1977" i="16"/>
  <c r="E1977" i="16" s="1"/>
  <c r="C1977" i="16" s="1"/>
  <c r="I1834" i="16"/>
  <c r="E1834" i="16" s="1"/>
  <c r="C1834" i="16" s="1"/>
  <c r="I1689" i="16"/>
  <c r="E1689" i="16" s="1"/>
  <c r="C1689" i="16" s="1"/>
  <c r="I1545" i="16"/>
  <c r="E1545" i="16" s="1"/>
  <c r="C1545" i="16" s="1"/>
  <c r="I1401" i="16"/>
  <c r="E1401" i="16" s="1"/>
  <c r="C1401" i="16" s="1"/>
  <c r="I1257" i="16"/>
  <c r="E1257" i="16" s="1"/>
  <c r="C1257" i="16" s="1"/>
  <c r="I1113" i="16"/>
  <c r="E1113" i="16" s="1"/>
  <c r="C1113" i="16" s="1"/>
  <c r="I1963" i="16"/>
  <c r="E1963" i="16" s="1"/>
  <c r="C1963" i="16" s="1"/>
  <c r="I1819" i="16"/>
  <c r="E1819" i="16" s="1"/>
  <c r="C1819" i="16" s="1"/>
  <c r="I1676" i="16"/>
  <c r="E1676" i="16" s="1"/>
  <c r="C1676" i="16" s="1"/>
  <c r="I1532" i="16"/>
  <c r="E1532" i="16" s="1"/>
  <c r="C1532" i="16" s="1"/>
  <c r="I1388" i="16"/>
  <c r="E1388" i="16" s="1"/>
  <c r="C1388" i="16" s="1"/>
  <c r="I1244" i="16"/>
  <c r="E1244" i="16" s="1"/>
  <c r="C1244" i="16" s="1"/>
  <c r="I1100" i="16"/>
  <c r="E1100" i="16" s="1"/>
  <c r="C1100" i="16" s="1"/>
  <c r="I1987" i="16"/>
  <c r="E1987" i="16" s="1"/>
  <c r="C1987" i="16" s="1"/>
  <c r="I1844" i="16"/>
  <c r="E1844" i="16" s="1"/>
  <c r="C1844" i="16" s="1"/>
  <c r="I1699" i="16"/>
  <c r="E1699" i="16" s="1"/>
  <c r="C1699" i="16" s="1"/>
  <c r="I1556" i="16"/>
  <c r="E1556" i="16" s="1"/>
  <c r="C1556" i="16" s="1"/>
  <c r="I1399" i="16"/>
  <c r="E1399" i="16" s="1"/>
  <c r="C1399" i="16" s="1"/>
  <c r="I1243" i="16"/>
  <c r="E1243" i="16" s="1"/>
  <c r="C1243" i="16" s="1"/>
  <c r="I1087" i="16"/>
  <c r="E1087" i="16" s="1"/>
  <c r="C1087" i="16" s="1"/>
  <c r="I1662" i="16"/>
  <c r="E1662" i="16" s="1"/>
  <c r="C1662" i="16" s="1"/>
  <c r="I1517" i="16"/>
  <c r="E1517" i="16" s="1"/>
  <c r="C1517" i="16" s="1"/>
  <c r="I1373" i="16"/>
  <c r="E1373" i="16" s="1"/>
  <c r="C1373" i="16" s="1"/>
  <c r="I1229" i="16"/>
  <c r="E1229" i="16" s="1"/>
  <c r="C1229" i="16" s="1"/>
  <c r="I1086" i="16"/>
  <c r="E1086" i="16" s="1"/>
  <c r="C1086" i="16" s="1"/>
  <c r="I942" i="16"/>
  <c r="E942" i="16" s="1"/>
  <c r="C942" i="16" s="1"/>
  <c r="I1781" i="16"/>
  <c r="E1781" i="16" s="1"/>
  <c r="C1781" i="16" s="1"/>
  <c r="I1637" i="16"/>
  <c r="E1637" i="16" s="1"/>
  <c r="C1637" i="16" s="1"/>
  <c r="I1493" i="16"/>
  <c r="E1493" i="16" s="1"/>
  <c r="C1493" i="16" s="1"/>
  <c r="I1349" i="16"/>
  <c r="E1349" i="16" s="1"/>
  <c r="C1349" i="16" s="1"/>
  <c r="I1205" i="16"/>
  <c r="E1205" i="16" s="1"/>
  <c r="C1205" i="16" s="1"/>
  <c r="I1061" i="16"/>
  <c r="E1061" i="16" s="1"/>
  <c r="C1061" i="16" s="1"/>
  <c r="I916" i="16"/>
  <c r="E916" i="16" s="1"/>
  <c r="C916" i="16" s="1"/>
  <c r="I2031" i="16"/>
  <c r="E2031" i="16" s="1"/>
  <c r="C2031" i="16" s="1"/>
  <c r="I1888" i="16"/>
  <c r="E1888" i="16" s="1"/>
  <c r="C1888" i="16" s="1"/>
  <c r="I1743" i="16"/>
  <c r="E1743" i="16" s="1"/>
  <c r="C1743" i="16" s="1"/>
  <c r="I1601" i="16"/>
  <c r="E1601" i="16" s="1"/>
  <c r="C1601" i="16" s="1"/>
  <c r="I1456" i="16"/>
  <c r="E1456" i="16" s="1"/>
  <c r="C1456" i="16" s="1"/>
  <c r="I1313" i="16"/>
  <c r="E1313" i="16" s="1"/>
  <c r="C1313" i="16" s="1"/>
  <c r="I1168" i="16"/>
  <c r="E1168" i="16" s="1"/>
  <c r="C1168" i="16" s="1"/>
  <c r="I2032" i="16"/>
  <c r="E2032" i="16" s="1"/>
  <c r="C2032" i="16" s="1"/>
  <c r="I1887" i="16"/>
  <c r="E1887" i="16" s="1"/>
  <c r="C1887" i="16" s="1"/>
  <c r="I1744" i="16"/>
  <c r="E1744" i="16" s="1"/>
  <c r="C1744" i="16" s="1"/>
  <c r="I1599" i="16"/>
  <c r="E1599" i="16" s="1"/>
  <c r="C1599" i="16" s="1"/>
  <c r="I1455" i="16"/>
  <c r="E1455" i="16" s="1"/>
  <c r="C1455" i="16" s="1"/>
  <c r="I1311" i="16"/>
  <c r="E1311" i="16" s="1"/>
  <c r="C1311" i="16" s="1"/>
  <c r="I1167" i="16"/>
  <c r="E1167" i="16" s="1"/>
  <c r="C1167" i="16" s="1"/>
  <c r="I2042" i="16"/>
  <c r="E2042" i="16" s="1"/>
  <c r="C2042" i="16" s="1"/>
  <c r="I1898" i="16"/>
  <c r="E1898" i="16" s="1"/>
  <c r="C1898" i="16" s="1"/>
  <c r="I1753" i="16"/>
  <c r="E1753" i="16" s="1"/>
  <c r="C1753" i="16" s="1"/>
  <c r="I1610" i="16"/>
  <c r="E1610" i="16" s="1"/>
  <c r="C1610" i="16" s="1"/>
  <c r="I1466" i="16"/>
  <c r="E1466" i="16" s="1"/>
  <c r="C1466" i="16" s="1"/>
  <c r="I1323" i="16"/>
  <c r="E1323" i="16" s="1"/>
  <c r="C1323" i="16" s="1"/>
  <c r="I1178" i="16"/>
  <c r="E1178" i="16" s="1"/>
  <c r="C1178" i="16" s="1"/>
  <c r="I2029" i="16"/>
  <c r="E2029" i="16" s="1"/>
  <c r="C2029" i="16" s="1"/>
  <c r="I1861" i="16"/>
  <c r="E1861" i="16" s="1"/>
  <c r="C1861" i="16" s="1"/>
  <c r="I1717" i="16"/>
  <c r="E1717" i="16" s="1"/>
  <c r="C1717" i="16" s="1"/>
  <c r="I1572" i="16"/>
  <c r="E1572" i="16" s="1"/>
  <c r="C1572" i="16" s="1"/>
  <c r="I1429" i="16"/>
  <c r="E1429" i="16" s="1"/>
  <c r="C1429" i="16" s="1"/>
  <c r="I1285" i="16"/>
  <c r="E1285" i="16" s="1"/>
  <c r="C1285" i="16" s="1"/>
  <c r="I1141" i="16"/>
  <c r="E1141" i="16" s="1"/>
  <c r="C1141" i="16" s="1"/>
  <c r="I1080" i="16"/>
  <c r="E1080" i="16" s="1"/>
  <c r="C1080" i="16" s="1"/>
  <c r="I936" i="16"/>
  <c r="E936" i="16" s="1"/>
  <c r="C936" i="16" s="1"/>
  <c r="I792" i="16"/>
  <c r="E792" i="16" s="1"/>
  <c r="C792" i="16" s="1"/>
  <c r="I648" i="16"/>
  <c r="E648" i="16" s="1"/>
  <c r="C648" i="16" s="1"/>
  <c r="I504" i="16"/>
  <c r="E504" i="16" s="1"/>
  <c r="C504" i="16" s="1"/>
  <c r="I360" i="16"/>
  <c r="E360" i="16" s="1"/>
  <c r="C360" i="16" s="1"/>
  <c r="I204" i="16"/>
  <c r="E204" i="16" s="1"/>
  <c r="C204" i="16" s="1"/>
  <c r="I56" i="16"/>
  <c r="E56" i="16" s="1"/>
  <c r="C56" i="16" s="1"/>
  <c r="I947" i="16"/>
  <c r="E947" i="16" s="1"/>
  <c r="C947" i="16" s="1"/>
  <c r="I803" i="16"/>
  <c r="E803" i="16" s="1"/>
  <c r="C803" i="16" s="1"/>
  <c r="I659" i="16"/>
  <c r="E659" i="16" s="1"/>
  <c r="C659" i="16" s="1"/>
  <c r="I503" i="16"/>
  <c r="E503" i="16" s="1"/>
  <c r="C503" i="16" s="1"/>
  <c r="I359" i="16"/>
  <c r="E359" i="16" s="1"/>
  <c r="C359" i="16" s="1"/>
  <c r="I203" i="16"/>
  <c r="E203" i="16" s="1"/>
  <c r="C203" i="16" s="1"/>
  <c r="I58" i="16"/>
  <c r="E58" i="16" s="1"/>
  <c r="C58" i="16" s="1"/>
  <c r="I946" i="16"/>
  <c r="E946" i="16" s="1"/>
  <c r="C946" i="16" s="1"/>
  <c r="I791" i="16"/>
  <c r="E791" i="16" s="1"/>
  <c r="C791" i="16" s="1"/>
  <c r="I646" i="16"/>
  <c r="E646" i="16" s="1"/>
  <c r="C646" i="16" s="1"/>
  <c r="I502" i="16"/>
  <c r="E502" i="16" s="1"/>
  <c r="C502" i="16" s="1"/>
  <c r="I358" i="16"/>
  <c r="E358" i="16" s="1"/>
  <c r="C358" i="16" s="1"/>
  <c r="I214" i="16"/>
  <c r="E214" i="16" s="1"/>
  <c r="C214" i="16" s="1"/>
  <c r="I70" i="16"/>
  <c r="E70" i="16" s="1"/>
  <c r="C70" i="16" s="1"/>
  <c r="I969" i="16"/>
  <c r="E969" i="16" s="1"/>
  <c r="C969" i="16" s="1"/>
  <c r="I826" i="16"/>
  <c r="E826" i="16" s="1"/>
  <c r="C826" i="16" s="1"/>
  <c r="I681" i="16"/>
  <c r="E681" i="16" s="1"/>
  <c r="C681" i="16" s="1"/>
  <c r="I538" i="16"/>
  <c r="E538" i="16" s="1"/>
  <c r="C538" i="16" s="1"/>
  <c r="I393" i="16"/>
  <c r="E393" i="16" s="1"/>
  <c r="C393" i="16" s="1"/>
  <c r="I249" i="16"/>
  <c r="E249" i="16" s="1"/>
  <c r="C249" i="16" s="1"/>
  <c r="I105" i="16"/>
  <c r="E105" i="16" s="1"/>
  <c r="C105" i="16" s="1"/>
  <c r="I980" i="16"/>
  <c r="E980" i="16" s="1"/>
  <c r="C980" i="16" s="1"/>
  <c r="I835" i="16"/>
  <c r="E835" i="16" s="1"/>
  <c r="C835" i="16" s="1"/>
  <c r="I692" i="16"/>
  <c r="E692" i="16" s="1"/>
  <c r="C692" i="16" s="1"/>
  <c r="I547" i="16"/>
  <c r="E547" i="16" s="1"/>
  <c r="C547" i="16" s="1"/>
  <c r="I404" i="16"/>
  <c r="E404" i="16" s="1"/>
  <c r="C404" i="16" s="1"/>
  <c r="I248" i="16"/>
  <c r="E248" i="16" s="1"/>
  <c r="C248" i="16" s="1"/>
  <c r="I104" i="16"/>
  <c r="E104" i="16" s="1"/>
  <c r="C104" i="16" s="1"/>
  <c r="I992" i="16"/>
  <c r="E992" i="16" s="1"/>
  <c r="C992" i="16" s="1"/>
  <c r="I847" i="16"/>
  <c r="E847" i="16" s="1"/>
  <c r="C847" i="16" s="1"/>
  <c r="I703" i="16"/>
  <c r="E703" i="16" s="1"/>
  <c r="C703" i="16" s="1"/>
  <c r="I560" i="16"/>
  <c r="E560" i="16" s="1"/>
  <c r="C560" i="16" s="1"/>
  <c r="I415" i="16"/>
  <c r="E415" i="16" s="1"/>
  <c r="C415" i="16" s="1"/>
  <c r="I271" i="16"/>
  <c r="E271" i="16" s="1"/>
  <c r="C271" i="16" s="1"/>
  <c r="I128" i="16"/>
  <c r="E128" i="16" s="1"/>
  <c r="C128" i="16" s="1"/>
  <c r="I774" i="16"/>
  <c r="E774" i="16" s="1"/>
  <c r="C774" i="16" s="1"/>
  <c r="I630" i="16"/>
  <c r="E630" i="16" s="1"/>
  <c r="C630" i="16" s="1"/>
  <c r="I485" i="16"/>
  <c r="E485" i="16" s="1"/>
  <c r="C485" i="16" s="1"/>
  <c r="I342" i="16"/>
  <c r="E342" i="16" s="1"/>
  <c r="C342" i="16" s="1"/>
  <c r="I198" i="16"/>
  <c r="E198" i="16" s="1"/>
  <c r="C198" i="16" s="1"/>
  <c r="I55" i="16"/>
  <c r="E55" i="16" s="1"/>
  <c r="C55" i="16" s="1"/>
  <c r="I689" i="16"/>
  <c r="E689" i="16" s="1"/>
  <c r="C689" i="16" s="1"/>
  <c r="I546" i="16"/>
  <c r="E546" i="16" s="1"/>
  <c r="C546" i="16" s="1"/>
  <c r="I401" i="16"/>
  <c r="E401" i="16" s="1"/>
  <c r="C401" i="16" s="1"/>
  <c r="I257" i="16"/>
  <c r="E257" i="16" s="1"/>
  <c r="C257" i="16" s="1"/>
  <c r="I112" i="16"/>
  <c r="E112" i="16" s="1"/>
  <c r="C112" i="16" s="1"/>
  <c r="I1012" i="16"/>
  <c r="E1012" i="16" s="1"/>
  <c r="C1012" i="16" s="1"/>
  <c r="I868" i="16"/>
  <c r="E868" i="16" s="1"/>
  <c r="C868" i="16" s="1"/>
  <c r="I724" i="16"/>
  <c r="E724" i="16" s="1"/>
  <c r="C724" i="16" s="1"/>
  <c r="I581" i="16"/>
  <c r="E581" i="16" s="1"/>
  <c r="C581" i="16" s="1"/>
  <c r="I436" i="16"/>
  <c r="E436" i="16" s="1"/>
  <c r="C436" i="16" s="1"/>
  <c r="I292" i="16"/>
  <c r="E292" i="16" s="1"/>
  <c r="C292" i="16" s="1"/>
  <c r="I147" i="16"/>
  <c r="E147" i="16" s="1"/>
  <c r="C147" i="16" s="1"/>
  <c r="I1047" i="16"/>
  <c r="E1047" i="16" s="1"/>
  <c r="C1047" i="16" s="1"/>
  <c r="I902" i="16"/>
  <c r="E902" i="16" s="1"/>
  <c r="C902" i="16" s="1"/>
  <c r="I759" i="16"/>
  <c r="E759" i="16" s="1"/>
  <c r="C759" i="16" s="1"/>
  <c r="I615" i="16"/>
  <c r="E615" i="16" s="1"/>
  <c r="C615" i="16" s="1"/>
  <c r="I470" i="16"/>
  <c r="E470" i="16" s="1"/>
  <c r="C470" i="16" s="1"/>
  <c r="I327" i="16"/>
  <c r="E327" i="16" s="1"/>
  <c r="C327" i="16" s="1"/>
  <c r="I172" i="16"/>
  <c r="E172" i="16" s="1"/>
  <c r="C172" i="16" s="1"/>
  <c r="I1070" i="16"/>
  <c r="E1070" i="16" s="1"/>
  <c r="C1070" i="16" s="1"/>
  <c r="I926" i="16"/>
  <c r="E926" i="16" s="1"/>
  <c r="C926" i="16" s="1"/>
  <c r="I782" i="16"/>
  <c r="E782" i="16" s="1"/>
  <c r="C782" i="16" s="1"/>
  <c r="I638" i="16"/>
  <c r="E638" i="16" s="1"/>
  <c r="C638" i="16" s="1"/>
  <c r="I495" i="16"/>
  <c r="E495" i="16" s="1"/>
  <c r="C495" i="16" s="1"/>
  <c r="I350" i="16"/>
  <c r="E350" i="16" s="1"/>
  <c r="C350" i="16" s="1"/>
  <c r="I206" i="16"/>
  <c r="E206" i="16" s="1"/>
  <c r="C206" i="16" s="1"/>
  <c r="I62" i="16"/>
  <c r="E62" i="16" s="1"/>
  <c r="C62" i="16" s="1"/>
  <c r="I877" i="16"/>
  <c r="E877" i="16" s="1"/>
  <c r="C877" i="16" s="1"/>
  <c r="I732" i="16"/>
  <c r="E732" i="16" s="1"/>
  <c r="C732" i="16" s="1"/>
  <c r="I589" i="16"/>
  <c r="E589" i="16" s="1"/>
  <c r="C589" i="16" s="1"/>
  <c r="I445" i="16"/>
  <c r="E445" i="16" s="1"/>
  <c r="C445" i="16" s="1"/>
  <c r="I301" i="16"/>
  <c r="E301" i="16" s="1"/>
  <c r="C301" i="16" s="1"/>
  <c r="I1199" i="16"/>
  <c r="E1199" i="16" s="1"/>
  <c r="C1199" i="16" s="1"/>
  <c r="I1931" i="16"/>
  <c r="E1931" i="16" s="1"/>
  <c r="C1931" i="16" s="1"/>
  <c r="I1739" i="16"/>
  <c r="E1739" i="16" s="1"/>
  <c r="C1739" i="16" s="1"/>
  <c r="I1571" i="16"/>
  <c r="E1571" i="16" s="1"/>
  <c r="C1571" i="16" s="1"/>
  <c r="I1391" i="16"/>
  <c r="E1391" i="16" s="1"/>
  <c r="C1391" i="16" s="1"/>
  <c r="I1224" i="16"/>
  <c r="E1224" i="16" s="1"/>
  <c r="C1224" i="16" s="1"/>
  <c r="I2074" i="16"/>
  <c r="E2074" i="16" s="1"/>
  <c r="C2074" i="16" s="1"/>
  <c r="I1918" i="16"/>
  <c r="E1918" i="16" s="1"/>
  <c r="C1918" i="16" s="1"/>
  <c r="I1750" i="16"/>
  <c r="E1750" i="16" s="1"/>
  <c r="C1750" i="16" s="1"/>
  <c r="I1593" i="16"/>
  <c r="E1593" i="16" s="1"/>
  <c r="C1593" i="16" s="1"/>
  <c r="I1437" i="16"/>
  <c r="E1437" i="16" s="1"/>
  <c r="C1437" i="16" s="1"/>
  <c r="I1281" i="16"/>
  <c r="E1281" i="16" s="1"/>
  <c r="C1281" i="16" s="1"/>
  <c r="I1126" i="16"/>
  <c r="E1126" i="16" s="1"/>
  <c r="C1126" i="16" s="1"/>
  <c r="I1965" i="16"/>
  <c r="E1965" i="16" s="1"/>
  <c r="C1965" i="16" s="1"/>
  <c r="I1821" i="16"/>
  <c r="E1821" i="16" s="1"/>
  <c r="C1821" i="16" s="1"/>
  <c r="I1678" i="16"/>
  <c r="E1678" i="16" s="1"/>
  <c r="C1678" i="16" s="1"/>
  <c r="I1534" i="16"/>
  <c r="E1534" i="16" s="1"/>
  <c r="C1534" i="16" s="1"/>
  <c r="I1389" i="16"/>
  <c r="E1389" i="16" s="1"/>
  <c r="C1389" i="16" s="1"/>
  <c r="I1246" i="16"/>
  <c r="E1246" i="16" s="1"/>
  <c r="C1246" i="16" s="1"/>
  <c r="I1101" i="16"/>
  <c r="E1101" i="16" s="1"/>
  <c r="C1101" i="16" s="1"/>
  <c r="I1951" i="16"/>
  <c r="E1951" i="16" s="1"/>
  <c r="C1951" i="16" s="1"/>
  <c r="I1807" i="16"/>
  <c r="E1807" i="16" s="1"/>
  <c r="C1807" i="16" s="1"/>
  <c r="I1664" i="16"/>
  <c r="E1664" i="16" s="1"/>
  <c r="C1664" i="16" s="1"/>
  <c r="I1520" i="16"/>
  <c r="E1520" i="16" s="1"/>
  <c r="C1520" i="16" s="1"/>
  <c r="I1376" i="16"/>
  <c r="E1376" i="16" s="1"/>
  <c r="C1376" i="16" s="1"/>
  <c r="I1232" i="16"/>
  <c r="E1232" i="16" s="1"/>
  <c r="C1232" i="16" s="1"/>
  <c r="I1088" i="16"/>
  <c r="E1088" i="16" s="1"/>
  <c r="C1088" i="16" s="1"/>
  <c r="I1975" i="16"/>
  <c r="E1975" i="16" s="1"/>
  <c r="C1975" i="16" s="1"/>
  <c r="I1831" i="16"/>
  <c r="E1831" i="16" s="1"/>
  <c r="C1831" i="16" s="1"/>
  <c r="I1687" i="16"/>
  <c r="E1687" i="16" s="1"/>
  <c r="C1687" i="16" s="1"/>
  <c r="I1531" i="16"/>
  <c r="E1531" i="16" s="1"/>
  <c r="C1531" i="16" s="1"/>
  <c r="I1387" i="16"/>
  <c r="E1387" i="16" s="1"/>
  <c r="C1387" i="16" s="1"/>
  <c r="I1231" i="16"/>
  <c r="E1231" i="16" s="1"/>
  <c r="C1231" i="16" s="1"/>
  <c r="I1794" i="16"/>
  <c r="E1794" i="16" s="1"/>
  <c r="C1794" i="16" s="1"/>
  <c r="I1650" i="16"/>
  <c r="E1650" i="16" s="1"/>
  <c r="C1650" i="16" s="1"/>
  <c r="I1506" i="16"/>
  <c r="E1506" i="16" s="1"/>
  <c r="C1506" i="16" s="1"/>
  <c r="I1362" i="16"/>
  <c r="E1362" i="16" s="1"/>
  <c r="C1362" i="16" s="1"/>
  <c r="I1218" i="16"/>
  <c r="E1218" i="16" s="1"/>
  <c r="C1218" i="16" s="1"/>
  <c r="I1074" i="16"/>
  <c r="E1074" i="16" s="1"/>
  <c r="C1074" i="16" s="1"/>
  <c r="I930" i="16"/>
  <c r="E930" i="16" s="1"/>
  <c r="C930" i="16" s="1"/>
  <c r="I1770" i="16"/>
  <c r="E1770" i="16" s="1"/>
  <c r="C1770" i="16" s="1"/>
  <c r="I1626" i="16"/>
  <c r="E1626" i="16" s="1"/>
  <c r="C1626" i="16" s="1"/>
  <c r="I1481" i="16"/>
  <c r="E1481" i="16" s="1"/>
  <c r="C1481" i="16" s="1"/>
  <c r="I1337" i="16"/>
  <c r="E1337" i="16" s="1"/>
  <c r="C1337" i="16" s="1"/>
  <c r="I1193" i="16"/>
  <c r="E1193" i="16" s="1"/>
  <c r="C1193" i="16" s="1"/>
  <c r="I1049" i="16"/>
  <c r="E1049" i="16" s="1"/>
  <c r="C1049" i="16" s="1"/>
  <c r="I905" i="16"/>
  <c r="E905" i="16" s="1"/>
  <c r="C905" i="16" s="1"/>
  <c r="I2021" i="16"/>
  <c r="E2021" i="16" s="1"/>
  <c r="C2021" i="16" s="1"/>
  <c r="I1875" i="16"/>
  <c r="E1875" i="16" s="1"/>
  <c r="C1875" i="16" s="1"/>
  <c r="I1733" i="16"/>
  <c r="E1733" i="16" s="1"/>
  <c r="C1733" i="16" s="1"/>
  <c r="I1588" i="16"/>
  <c r="E1588" i="16" s="1"/>
  <c r="C1588" i="16" s="1"/>
  <c r="I1445" i="16"/>
  <c r="E1445" i="16" s="1"/>
  <c r="C1445" i="16" s="1"/>
  <c r="I1300" i="16"/>
  <c r="E1300" i="16" s="1"/>
  <c r="C1300" i="16" s="1"/>
  <c r="I1155" i="16"/>
  <c r="E1155" i="16" s="1"/>
  <c r="C1155" i="16" s="1"/>
  <c r="I2019" i="16"/>
  <c r="E2019" i="16" s="1"/>
  <c r="C2019" i="16" s="1"/>
  <c r="I1876" i="16"/>
  <c r="E1876" i="16" s="1"/>
  <c r="C1876" i="16" s="1"/>
  <c r="I1731" i="16"/>
  <c r="E1731" i="16" s="1"/>
  <c r="C1731" i="16" s="1"/>
  <c r="I1586" i="16"/>
  <c r="E1586" i="16" s="1"/>
  <c r="C1586" i="16" s="1"/>
  <c r="I1443" i="16"/>
  <c r="E1443" i="16" s="1"/>
  <c r="C1443" i="16" s="1"/>
  <c r="I1299" i="16"/>
  <c r="E1299" i="16" s="1"/>
  <c r="C1299" i="16" s="1"/>
  <c r="I1156" i="16"/>
  <c r="E1156" i="16" s="1"/>
  <c r="C1156" i="16" s="1"/>
  <c r="I2030" i="16"/>
  <c r="E2030" i="16" s="1"/>
  <c r="C2030" i="16" s="1"/>
  <c r="I1885" i="16"/>
  <c r="E1885" i="16" s="1"/>
  <c r="C1885" i="16" s="1"/>
  <c r="I1741" i="16"/>
  <c r="E1741" i="16" s="1"/>
  <c r="C1741" i="16" s="1"/>
  <c r="I1597" i="16"/>
  <c r="E1597" i="16" s="1"/>
  <c r="C1597" i="16" s="1"/>
  <c r="I1454" i="16"/>
  <c r="E1454" i="16" s="1"/>
  <c r="C1454" i="16" s="1"/>
  <c r="I1309" i="16"/>
  <c r="E1309" i="16" s="1"/>
  <c r="C1309" i="16" s="1"/>
  <c r="I1165" i="16"/>
  <c r="E1165" i="16" s="1"/>
  <c r="C1165" i="16" s="1"/>
  <c r="I2017" i="16"/>
  <c r="E2017" i="16" s="1"/>
  <c r="C2017" i="16" s="1"/>
  <c r="I1849" i="16"/>
  <c r="E1849" i="16" s="1"/>
  <c r="C1849" i="16" s="1"/>
  <c r="I1706" i="16"/>
  <c r="E1706" i="16" s="1"/>
  <c r="C1706" i="16" s="1"/>
  <c r="I1560" i="16"/>
  <c r="E1560" i="16" s="1"/>
  <c r="C1560" i="16" s="1"/>
  <c r="I1417" i="16"/>
  <c r="E1417" i="16" s="1"/>
  <c r="C1417" i="16" s="1"/>
  <c r="I1272" i="16"/>
  <c r="E1272" i="16" s="1"/>
  <c r="C1272" i="16" s="1"/>
  <c r="I1129" i="16"/>
  <c r="E1129" i="16" s="1"/>
  <c r="C1129" i="16" s="1"/>
  <c r="I1068" i="16"/>
  <c r="E1068" i="16" s="1"/>
  <c r="C1068" i="16" s="1"/>
  <c r="I924" i="16"/>
  <c r="E924" i="16" s="1"/>
  <c r="C924" i="16" s="1"/>
  <c r="I781" i="16"/>
  <c r="E781" i="16" s="1"/>
  <c r="C781" i="16" s="1"/>
  <c r="I637" i="16"/>
  <c r="E637" i="16" s="1"/>
  <c r="C637" i="16" s="1"/>
  <c r="I492" i="16"/>
  <c r="E492" i="16" s="1"/>
  <c r="C492" i="16" s="1"/>
  <c r="I348" i="16"/>
  <c r="E348" i="16" s="1"/>
  <c r="C348" i="16" s="1"/>
  <c r="I192" i="16"/>
  <c r="E192" i="16" s="1"/>
  <c r="C192" i="16" s="1"/>
  <c r="I1079" i="16"/>
  <c r="E1079" i="16" s="1"/>
  <c r="C1079" i="16" s="1"/>
  <c r="I935" i="16"/>
  <c r="E935" i="16" s="1"/>
  <c r="C935" i="16" s="1"/>
  <c r="I790" i="16"/>
  <c r="E790" i="16" s="1"/>
  <c r="C790" i="16" s="1"/>
  <c r="I647" i="16"/>
  <c r="E647" i="16" s="1"/>
  <c r="C647" i="16" s="1"/>
  <c r="I491" i="16"/>
  <c r="E491" i="16" s="1"/>
  <c r="C491" i="16" s="1"/>
  <c r="I347" i="16"/>
  <c r="E347" i="16" s="1"/>
  <c r="C347" i="16" s="1"/>
  <c r="I190" i="16"/>
  <c r="E190" i="16" s="1"/>
  <c r="C190" i="16" s="1"/>
  <c r="I46" i="16"/>
  <c r="E46" i="16" s="1"/>
  <c r="C46" i="16" s="1"/>
  <c r="I934" i="16"/>
  <c r="E934" i="16" s="1"/>
  <c r="C934" i="16" s="1"/>
  <c r="I778" i="16"/>
  <c r="E778" i="16" s="1"/>
  <c r="C778" i="16" s="1"/>
  <c r="I634" i="16"/>
  <c r="E634" i="16" s="1"/>
  <c r="C634" i="16" s="1"/>
  <c r="I490" i="16"/>
  <c r="E490" i="16" s="1"/>
  <c r="C490" i="16" s="1"/>
  <c r="I346" i="16"/>
  <c r="E346" i="16" s="1"/>
  <c r="C346" i="16" s="1"/>
  <c r="I202" i="16"/>
  <c r="E202" i="16" s="1"/>
  <c r="C202" i="16" s="1"/>
  <c r="I59" i="16"/>
  <c r="E59" i="16" s="1"/>
  <c r="C59" i="16" s="1"/>
  <c r="I956" i="16"/>
  <c r="E956" i="16" s="1"/>
  <c r="C956" i="16" s="1"/>
  <c r="I813" i="16"/>
  <c r="E813" i="16" s="1"/>
  <c r="C813" i="16" s="1"/>
  <c r="I669" i="16"/>
  <c r="E669" i="16" s="1"/>
  <c r="C669" i="16" s="1"/>
  <c r="I526" i="16"/>
  <c r="E526" i="16" s="1"/>
  <c r="C526" i="16" s="1"/>
  <c r="I381" i="16"/>
  <c r="E381" i="16" s="1"/>
  <c r="C381" i="16" s="1"/>
  <c r="I237" i="16"/>
  <c r="E237" i="16" s="1"/>
  <c r="C237" i="16" s="1"/>
  <c r="I92" i="16"/>
  <c r="E92" i="16" s="1"/>
  <c r="C92" i="16" s="1"/>
  <c r="I968" i="16"/>
  <c r="E968" i="16" s="1"/>
  <c r="C968" i="16" s="1"/>
  <c r="I824" i="16"/>
  <c r="E824" i="16" s="1"/>
  <c r="C824" i="16" s="1"/>
  <c r="I679" i="16"/>
  <c r="E679" i="16" s="1"/>
  <c r="C679" i="16" s="1"/>
  <c r="I535" i="16"/>
  <c r="E535" i="16" s="1"/>
  <c r="C535" i="16" s="1"/>
  <c r="I392" i="16"/>
  <c r="E392" i="16" s="1"/>
  <c r="C392" i="16" s="1"/>
  <c r="I236" i="16"/>
  <c r="E236" i="16" s="1"/>
  <c r="C236" i="16" s="1"/>
  <c r="I93" i="16"/>
  <c r="E93" i="16" s="1"/>
  <c r="C93" i="16" s="1"/>
  <c r="I979" i="16"/>
  <c r="E979" i="16" s="1"/>
  <c r="C979" i="16" s="1"/>
  <c r="I836" i="16"/>
  <c r="E836" i="16" s="1"/>
  <c r="C836" i="16" s="1"/>
  <c r="I691" i="16"/>
  <c r="E691" i="16" s="1"/>
  <c r="C691" i="16" s="1"/>
  <c r="I548" i="16"/>
  <c r="E548" i="16" s="1"/>
  <c r="C548" i="16" s="1"/>
  <c r="I403" i="16"/>
  <c r="E403" i="16" s="1"/>
  <c r="C403" i="16" s="1"/>
  <c r="I260" i="16"/>
  <c r="E260" i="16" s="1"/>
  <c r="C260" i="16" s="1"/>
  <c r="I116" i="16"/>
  <c r="E116" i="16" s="1"/>
  <c r="C116" i="16" s="1"/>
  <c r="I762" i="16"/>
  <c r="E762" i="16" s="1"/>
  <c r="C762" i="16" s="1"/>
  <c r="I618" i="16"/>
  <c r="E618" i="16" s="1"/>
  <c r="C618" i="16" s="1"/>
  <c r="I473" i="16"/>
  <c r="E473" i="16" s="1"/>
  <c r="C473" i="16" s="1"/>
  <c r="I330" i="16"/>
  <c r="E330" i="16" s="1"/>
  <c r="C330" i="16" s="1"/>
  <c r="I186" i="16"/>
  <c r="E186" i="16" s="1"/>
  <c r="C186" i="16" s="1"/>
  <c r="I822" i="16"/>
  <c r="E822" i="16" s="1"/>
  <c r="C822" i="16" s="1"/>
  <c r="I677" i="16"/>
  <c r="E677" i="16" s="1"/>
  <c r="C677" i="16" s="1"/>
  <c r="I533" i="16"/>
  <c r="E533" i="16" s="1"/>
  <c r="C533" i="16" s="1"/>
  <c r="I389" i="16"/>
  <c r="E389" i="16" s="1"/>
  <c r="C389" i="16" s="1"/>
  <c r="I246" i="16"/>
  <c r="E246" i="16" s="1"/>
  <c r="C246" i="16" s="1"/>
  <c r="I101" i="16"/>
  <c r="E101" i="16" s="1"/>
  <c r="C101" i="16" s="1"/>
  <c r="I1001" i="16"/>
  <c r="E1001" i="16" s="1"/>
  <c r="C1001" i="16" s="1"/>
  <c r="I857" i="16"/>
  <c r="E857" i="16" s="1"/>
  <c r="C857" i="16" s="1"/>
  <c r="I712" i="16"/>
  <c r="E712" i="16" s="1"/>
  <c r="C712" i="16" s="1"/>
  <c r="I568" i="16"/>
  <c r="E568" i="16" s="1"/>
  <c r="C568" i="16" s="1"/>
  <c r="I424" i="16"/>
  <c r="E424" i="16" s="1"/>
  <c r="C424" i="16" s="1"/>
  <c r="I280" i="16"/>
  <c r="E280" i="16" s="1"/>
  <c r="C280" i="16" s="1"/>
  <c r="I137" i="16"/>
  <c r="E137" i="16" s="1"/>
  <c r="C137" i="16" s="1"/>
  <c r="I1035" i="16"/>
  <c r="E1035" i="16" s="1"/>
  <c r="C1035" i="16" s="1"/>
  <c r="I890" i="16"/>
  <c r="E890" i="16" s="1"/>
  <c r="C890" i="16" s="1"/>
  <c r="I747" i="16"/>
  <c r="E747" i="16" s="1"/>
  <c r="C747" i="16" s="1"/>
  <c r="I603" i="16"/>
  <c r="E603" i="16" s="1"/>
  <c r="C603" i="16" s="1"/>
  <c r="I459" i="16"/>
  <c r="E459" i="16" s="1"/>
  <c r="C459" i="16" s="1"/>
  <c r="I316" i="16"/>
  <c r="E316" i="16" s="1"/>
  <c r="C316" i="16" s="1"/>
  <c r="I160" i="16"/>
  <c r="E160" i="16" s="1"/>
  <c r="C160" i="16" s="1"/>
  <c r="I1058" i="16"/>
  <c r="E1058" i="16" s="1"/>
  <c r="C1058" i="16" s="1"/>
  <c r="I914" i="16"/>
  <c r="E914" i="16" s="1"/>
  <c r="C914" i="16" s="1"/>
  <c r="I770" i="16"/>
  <c r="E770" i="16" s="1"/>
  <c r="C770" i="16" s="1"/>
  <c r="I626" i="16"/>
  <c r="E626" i="16" s="1"/>
  <c r="C626" i="16" s="1"/>
  <c r="I483" i="16"/>
  <c r="E483" i="16" s="1"/>
  <c r="C483" i="16" s="1"/>
  <c r="I1152" i="16"/>
  <c r="E1152" i="16" s="1"/>
  <c r="C1152" i="16" s="1"/>
  <c r="I1919" i="16"/>
  <c r="E1919" i="16" s="1"/>
  <c r="C1919" i="16" s="1"/>
  <c r="I1728" i="16"/>
  <c r="E1728" i="16" s="1"/>
  <c r="C1728" i="16" s="1"/>
  <c r="I1558" i="16"/>
  <c r="E1558" i="16" s="1"/>
  <c r="C1558" i="16" s="1"/>
  <c r="I1379" i="16"/>
  <c r="E1379" i="16" s="1"/>
  <c r="C1379" i="16" s="1"/>
  <c r="I1211" i="16"/>
  <c r="E1211" i="16" s="1"/>
  <c r="C1211" i="16" s="1"/>
  <c r="I2062" i="16"/>
  <c r="E2062" i="16" s="1"/>
  <c r="C2062" i="16" s="1"/>
  <c r="I1907" i="16"/>
  <c r="E1907" i="16" s="1"/>
  <c r="C1907" i="16" s="1"/>
  <c r="I1737" i="16"/>
  <c r="E1737" i="16" s="1"/>
  <c r="C1737" i="16" s="1"/>
  <c r="I1582" i="16"/>
  <c r="E1582" i="16" s="1"/>
  <c r="C1582" i="16" s="1"/>
  <c r="I1426" i="16"/>
  <c r="E1426" i="16" s="1"/>
  <c r="C1426" i="16" s="1"/>
  <c r="I1271" i="16"/>
  <c r="E1271" i="16" s="1"/>
  <c r="C1271" i="16" s="1"/>
  <c r="I1114" i="16"/>
  <c r="E1114" i="16" s="1"/>
  <c r="C1114" i="16" s="1"/>
  <c r="I1953" i="16"/>
  <c r="E1953" i="16" s="1"/>
  <c r="C1953" i="16" s="1"/>
  <c r="I1809" i="16"/>
  <c r="E1809" i="16" s="1"/>
  <c r="C1809" i="16" s="1"/>
  <c r="I1665" i="16"/>
  <c r="E1665" i="16" s="1"/>
  <c r="C1665" i="16" s="1"/>
  <c r="I1521" i="16"/>
  <c r="E1521" i="16" s="1"/>
  <c r="C1521" i="16" s="1"/>
  <c r="I1377" i="16"/>
  <c r="E1377" i="16" s="1"/>
  <c r="C1377" i="16" s="1"/>
  <c r="I1233" i="16"/>
  <c r="E1233" i="16" s="1"/>
  <c r="C1233" i="16" s="1"/>
  <c r="I1090" i="16"/>
  <c r="E1090" i="16" s="1"/>
  <c r="C1090" i="16" s="1"/>
  <c r="I1940" i="16"/>
  <c r="E1940" i="16" s="1"/>
  <c r="C1940" i="16" s="1"/>
  <c r="I1796" i="16"/>
  <c r="E1796" i="16" s="1"/>
  <c r="C1796" i="16" s="1"/>
  <c r="I1651" i="16"/>
  <c r="E1651" i="16" s="1"/>
  <c r="C1651" i="16" s="1"/>
  <c r="I1508" i="16"/>
  <c r="E1508" i="16" s="1"/>
  <c r="C1508" i="16" s="1"/>
  <c r="I1363" i="16"/>
  <c r="E1363" i="16" s="1"/>
  <c r="C1363" i="16" s="1"/>
  <c r="I1220" i="16"/>
  <c r="E1220" i="16" s="1"/>
  <c r="C1220" i="16" s="1"/>
  <c r="I1076" i="16"/>
  <c r="E1076" i="16" s="1"/>
  <c r="C1076" i="16" s="1"/>
  <c r="I1964" i="16"/>
  <c r="E1964" i="16" s="1"/>
  <c r="C1964" i="16" s="1"/>
  <c r="I1820" i="16"/>
  <c r="E1820" i="16" s="1"/>
  <c r="C1820" i="16" s="1"/>
  <c r="I1675" i="16"/>
  <c r="E1675" i="16" s="1"/>
  <c r="C1675" i="16" s="1"/>
  <c r="I1519" i="16"/>
  <c r="E1519" i="16" s="1"/>
  <c r="C1519" i="16" s="1"/>
  <c r="I1375" i="16"/>
  <c r="E1375" i="16" s="1"/>
  <c r="C1375" i="16" s="1"/>
  <c r="I1219" i="16"/>
  <c r="E1219" i="16" s="1"/>
  <c r="C1219" i="16" s="1"/>
  <c r="I1782" i="16"/>
  <c r="E1782" i="16" s="1"/>
  <c r="C1782" i="16" s="1"/>
  <c r="I1639" i="16"/>
  <c r="E1639" i="16" s="1"/>
  <c r="C1639" i="16" s="1"/>
  <c r="I1495" i="16"/>
  <c r="E1495" i="16" s="1"/>
  <c r="C1495" i="16" s="1"/>
  <c r="I1350" i="16"/>
  <c r="E1350" i="16" s="1"/>
  <c r="C1350" i="16" s="1"/>
  <c r="I1207" i="16"/>
  <c r="E1207" i="16" s="1"/>
  <c r="C1207" i="16" s="1"/>
  <c r="I1062" i="16"/>
  <c r="E1062" i="16" s="1"/>
  <c r="C1062" i="16" s="1"/>
  <c r="I918" i="16"/>
  <c r="E918" i="16" s="1"/>
  <c r="C918" i="16" s="1"/>
  <c r="I1756" i="16"/>
  <c r="E1756" i="16" s="1"/>
  <c r="C1756" i="16" s="1"/>
  <c r="I1612" i="16"/>
  <c r="E1612" i="16" s="1"/>
  <c r="C1612" i="16" s="1"/>
  <c r="I1470" i="16"/>
  <c r="E1470" i="16" s="1"/>
  <c r="C1470" i="16" s="1"/>
  <c r="I1325" i="16"/>
  <c r="E1325" i="16" s="1"/>
  <c r="C1325" i="16" s="1"/>
  <c r="I1182" i="16"/>
  <c r="E1182" i="16" s="1"/>
  <c r="C1182" i="16" s="1"/>
  <c r="I1038" i="16"/>
  <c r="E1038" i="16" s="1"/>
  <c r="C1038" i="16" s="1"/>
  <c r="I893" i="16"/>
  <c r="E893" i="16" s="1"/>
  <c r="C893" i="16" s="1"/>
  <c r="I2007" i="16"/>
  <c r="E2007" i="16" s="1"/>
  <c r="C2007" i="16" s="1"/>
  <c r="I1864" i="16"/>
  <c r="E1864" i="16" s="1"/>
  <c r="C1864" i="16" s="1"/>
  <c r="I1720" i="16"/>
  <c r="E1720" i="16" s="1"/>
  <c r="C1720" i="16" s="1"/>
  <c r="I1576" i="16"/>
  <c r="E1576" i="16" s="1"/>
  <c r="C1576" i="16" s="1"/>
  <c r="I1432" i="16"/>
  <c r="E1432" i="16" s="1"/>
  <c r="C1432" i="16" s="1"/>
  <c r="I1289" i="16"/>
  <c r="E1289" i="16" s="1"/>
  <c r="C1289" i="16" s="1"/>
  <c r="I1144" i="16"/>
  <c r="E1144" i="16" s="1"/>
  <c r="C1144" i="16" s="1"/>
  <c r="I2008" i="16"/>
  <c r="E2008" i="16" s="1"/>
  <c r="C2008" i="16" s="1"/>
  <c r="I1863" i="16"/>
  <c r="E1863" i="16" s="1"/>
  <c r="C1863" i="16" s="1"/>
  <c r="I1719" i="16"/>
  <c r="E1719" i="16" s="1"/>
  <c r="C1719" i="16" s="1"/>
  <c r="I1574" i="16"/>
  <c r="E1574" i="16" s="1"/>
  <c r="C1574" i="16" s="1"/>
  <c r="I1431" i="16"/>
  <c r="E1431" i="16" s="1"/>
  <c r="C1431" i="16" s="1"/>
  <c r="I1287" i="16"/>
  <c r="E1287" i="16" s="1"/>
  <c r="C1287" i="16" s="1"/>
  <c r="I1143" i="16"/>
  <c r="E1143" i="16" s="1"/>
  <c r="C1143" i="16" s="1"/>
  <c r="I2018" i="16"/>
  <c r="E2018" i="16" s="1"/>
  <c r="C2018" i="16" s="1"/>
  <c r="I1874" i="16"/>
  <c r="E1874" i="16" s="1"/>
  <c r="C1874" i="16" s="1"/>
  <c r="I1730" i="16"/>
  <c r="E1730" i="16" s="1"/>
  <c r="C1730" i="16" s="1"/>
  <c r="I1587" i="16"/>
  <c r="E1587" i="16" s="1"/>
  <c r="C1587" i="16" s="1"/>
  <c r="I1441" i="16"/>
  <c r="E1441" i="16" s="1"/>
  <c r="C1441" i="16" s="1"/>
  <c r="I1298" i="16"/>
  <c r="E1298" i="16" s="1"/>
  <c r="C1298" i="16" s="1"/>
  <c r="I1154" i="16"/>
  <c r="E1154" i="16" s="1"/>
  <c r="C1154" i="16" s="1"/>
  <c r="I2006" i="16"/>
  <c r="E2006" i="16" s="1"/>
  <c r="C2006" i="16" s="1"/>
  <c r="I1838" i="16"/>
  <c r="E1838" i="16" s="1"/>
  <c r="C1838" i="16" s="1"/>
  <c r="I1692" i="16"/>
  <c r="E1692" i="16" s="1"/>
  <c r="C1692" i="16" s="1"/>
  <c r="I1550" i="16"/>
  <c r="E1550" i="16" s="1"/>
  <c r="C1550" i="16" s="1"/>
  <c r="I1405" i="16"/>
  <c r="E1405" i="16" s="1"/>
  <c r="C1405" i="16" s="1"/>
  <c r="I1261" i="16"/>
  <c r="E1261" i="16" s="1"/>
  <c r="C1261" i="16" s="1"/>
  <c r="I1118" i="16"/>
  <c r="E1118" i="16" s="1"/>
  <c r="C1118" i="16" s="1"/>
  <c r="I1055" i="16"/>
  <c r="E1055" i="16" s="1"/>
  <c r="C1055" i="16" s="1"/>
  <c r="I912" i="16"/>
  <c r="E912" i="16" s="1"/>
  <c r="C912" i="16" s="1"/>
  <c r="I768" i="16"/>
  <c r="E768" i="16" s="1"/>
  <c r="C768" i="16" s="1"/>
  <c r="I624" i="16"/>
  <c r="E624" i="16" s="1"/>
  <c r="C624" i="16" s="1"/>
  <c r="I479" i="16"/>
  <c r="E479" i="16" s="1"/>
  <c r="C479" i="16" s="1"/>
  <c r="I336" i="16"/>
  <c r="E336" i="16" s="1"/>
  <c r="C336" i="16" s="1"/>
  <c r="I180" i="16"/>
  <c r="E180" i="16" s="1"/>
  <c r="C180" i="16" s="1"/>
  <c r="I1067" i="16"/>
  <c r="E1067" i="16" s="1"/>
  <c r="C1067" i="16" s="1"/>
  <c r="I923" i="16"/>
  <c r="E923" i="16" s="1"/>
  <c r="C923" i="16" s="1"/>
  <c r="I779" i="16"/>
  <c r="E779" i="16" s="1"/>
  <c r="C779" i="16" s="1"/>
  <c r="I635" i="16"/>
  <c r="E635" i="16" s="1"/>
  <c r="C635" i="16" s="1"/>
  <c r="I480" i="16"/>
  <c r="E480" i="16" s="1"/>
  <c r="C480" i="16" s="1"/>
  <c r="I334" i="16"/>
  <c r="E334" i="16" s="1"/>
  <c r="C334" i="16" s="1"/>
  <c r="I178" i="16"/>
  <c r="E178" i="16" s="1"/>
  <c r="C178" i="16" s="1"/>
  <c r="I1066" i="16"/>
  <c r="E1066" i="16" s="1"/>
  <c r="C1066" i="16" s="1"/>
  <c r="I922" i="16"/>
  <c r="E922" i="16" s="1"/>
  <c r="C922" i="16" s="1"/>
  <c r="I767" i="16"/>
  <c r="E767" i="16" s="1"/>
  <c r="C767" i="16" s="1"/>
  <c r="I622" i="16"/>
  <c r="E622" i="16" s="1"/>
  <c r="C622" i="16" s="1"/>
  <c r="I478" i="16"/>
  <c r="E478" i="16" s="1"/>
  <c r="C478" i="16" s="1"/>
  <c r="I335" i="16"/>
  <c r="E335" i="16" s="1"/>
  <c r="C335" i="16" s="1"/>
  <c r="I191" i="16"/>
  <c r="E191" i="16" s="1"/>
  <c r="C191" i="16" s="1"/>
  <c r="I52" i="16"/>
  <c r="E52" i="16" s="1"/>
  <c r="C52" i="16" s="1"/>
  <c r="I945" i="16"/>
  <c r="E945" i="16" s="1"/>
  <c r="C945" i="16" s="1"/>
  <c r="I801" i="16"/>
  <c r="E801" i="16" s="1"/>
  <c r="C801" i="16" s="1"/>
  <c r="I657" i="16"/>
  <c r="E657" i="16" s="1"/>
  <c r="C657" i="16" s="1"/>
  <c r="I514" i="16"/>
  <c r="E514" i="16" s="1"/>
  <c r="C514" i="16" s="1"/>
  <c r="I369" i="16"/>
  <c r="E369" i="16" s="1"/>
  <c r="C369" i="16" s="1"/>
  <c r="I225" i="16"/>
  <c r="E225" i="16" s="1"/>
  <c r="C225" i="16" s="1"/>
  <c r="I81" i="16"/>
  <c r="E81" i="16" s="1"/>
  <c r="C81" i="16" s="1"/>
  <c r="I957" i="16"/>
  <c r="E957" i="16" s="1"/>
  <c r="C957" i="16" s="1"/>
  <c r="I812" i="16"/>
  <c r="E812" i="16" s="1"/>
  <c r="C812" i="16" s="1"/>
  <c r="I668" i="16"/>
  <c r="E668" i="16" s="1"/>
  <c r="C668" i="16" s="1"/>
  <c r="I523" i="16"/>
  <c r="E523" i="16" s="1"/>
  <c r="C523" i="16" s="1"/>
  <c r="I379" i="16"/>
  <c r="E379" i="16" s="1"/>
  <c r="C379" i="16" s="1"/>
  <c r="I224" i="16"/>
  <c r="E224" i="16" s="1"/>
  <c r="C224" i="16" s="1"/>
  <c r="I80" i="16"/>
  <c r="E80" i="16" s="1"/>
  <c r="C80" i="16" s="1"/>
  <c r="I966" i="16"/>
  <c r="E966" i="16" s="1"/>
  <c r="C966" i="16" s="1"/>
  <c r="I823" i="16"/>
  <c r="E823" i="16" s="1"/>
  <c r="C823" i="16" s="1"/>
  <c r="I680" i="16"/>
  <c r="E680" i="16" s="1"/>
  <c r="C680" i="16" s="1"/>
  <c r="I536" i="16"/>
  <c r="E536" i="16" s="1"/>
  <c r="C536" i="16" s="1"/>
  <c r="I391" i="16"/>
  <c r="E391" i="16" s="1"/>
  <c r="C391" i="16" s="1"/>
  <c r="I247" i="16"/>
  <c r="E247" i="16" s="1"/>
  <c r="C247" i="16" s="1"/>
  <c r="I102" i="16"/>
  <c r="E102" i="16" s="1"/>
  <c r="C102" i="16" s="1"/>
  <c r="I750" i="16"/>
  <c r="E750" i="16" s="1"/>
  <c r="C750" i="16" s="1"/>
  <c r="I607" i="16"/>
  <c r="E607" i="16" s="1"/>
  <c r="C607" i="16" s="1"/>
  <c r="I462" i="16"/>
  <c r="E462" i="16" s="1"/>
  <c r="C462" i="16" s="1"/>
  <c r="I318" i="16"/>
  <c r="E318" i="16" s="1"/>
  <c r="C318" i="16" s="1"/>
  <c r="I173" i="16"/>
  <c r="E173" i="16" s="1"/>
  <c r="C173" i="16" s="1"/>
  <c r="I809" i="16"/>
  <c r="E809" i="16" s="1"/>
  <c r="C809" i="16" s="1"/>
  <c r="I665" i="16"/>
  <c r="E665" i="16" s="1"/>
  <c r="C665" i="16" s="1"/>
  <c r="I522" i="16"/>
  <c r="E522" i="16" s="1"/>
  <c r="C522" i="16" s="1"/>
  <c r="I378" i="16"/>
  <c r="E378" i="16" s="1"/>
  <c r="C378" i="16" s="1"/>
  <c r="I233" i="16"/>
  <c r="E233" i="16" s="1"/>
  <c r="C233" i="16" s="1"/>
  <c r="I88" i="16"/>
  <c r="E88" i="16" s="1"/>
  <c r="C88" i="16" s="1"/>
  <c r="I988" i="16"/>
  <c r="E988" i="16" s="1"/>
  <c r="C988" i="16" s="1"/>
  <c r="I844" i="16"/>
  <c r="E844" i="16" s="1"/>
  <c r="C844" i="16" s="1"/>
  <c r="I701" i="16"/>
  <c r="E701" i="16" s="1"/>
  <c r="C701" i="16" s="1"/>
  <c r="I556" i="16"/>
  <c r="E556" i="16" s="1"/>
  <c r="C556" i="16" s="1"/>
  <c r="I412" i="16"/>
  <c r="E412" i="16" s="1"/>
  <c r="C412" i="16" s="1"/>
  <c r="I268" i="16"/>
  <c r="E268" i="16" s="1"/>
  <c r="C268" i="16" s="1"/>
  <c r="I123" i="16"/>
  <c r="E123" i="16" s="1"/>
  <c r="C123" i="16" s="1"/>
  <c r="I1023" i="16"/>
  <c r="E1023" i="16" s="1"/>
  <c r="C1023" i="16" s="1"/>
  <c r="I879" i="16"/>
  <c r="E879" i="16" s="1"/>
  <c r="C879" i="16" s="1"/>
  <c r="I735" i="16"/>
  <c r="E735" i="16" s="1"/>
  <c r="C735" i="16" s="1"/>
  <c r="I590" i="16"/>
  <c r="E590" i="16" s="1"/>
  <c r="C590" i="16" s="1"/>
  <c r="I447" i="16"/>
  <c r="E447" i="16" s="1"/>
  <c r="C447" i="16" s="1"/>
  <c r="I290" i="16"/>
  <c r="E290" i="16" s="1"/>
  <c r="C290" i="16" s="1"/>
  <c r="I148" i="16"/>
  <c r="E148" i="16" s="1"/>
  <c r="C148" i="16" s="1"/>
  <c r="I1046" i="16"/>
  <c r="E1046" i="16" s="1"/>
  <c r="C1046" i="16" s="1"/>
  <c r="I903" i="16"/>
  <c r="E903" i="16" s="1"/>
  <c r="C903" i="16" s="1"/>
  <c r="I757" i="16"/>
  <c r="E757" i="16" s="1"/>
  <c r="C757" i="16" s="1"/>
  <c r="I614" i="16"/>
  <c r="E614" i="16" s="1"/>
  <c r="C614" i="16" s="1"/>
  <c r="I471" i="16"/>
  <c r="E471" i="16" s="1"/>
  <c r="C471" i="16" s="1"/>
  <c r="I325" i="16"/>
  <c r="E325" i="16" s="1"/>
  <c r="C325" i="16" s="1"/>
  <c r="I181" i="16"/>
  <c r="E181" i="16" s="1"/>
  <c r="C181" i="16" s="1"/>
  <c r="I996" i="16"/>
  <c r="E996" i="16" s="1"/>
  <c r="C996" i="16" s="1"/>
  <c r="I854" i="16"/>
  <c r="E854" i="16" s="1"/>
  <c r="C854" i="16" s="1"/>
  <c r="I709" i="16"/>
  <c r="E709" i="16" s="1"/>
  <c r="C709" i="16" s="1"/>
  <c r="I565" i="16"/>
  <c r="E565" i="16" s="1"/>
  <c r="C565" i="16" s="1"/>
  <c r="I421" i="16"/>
  <c r="E421" i="16" s="1"/>
  <c r="C421" i="16" s="1"/>
  <c r="I278" i="16"/>
  <c r="E278" i="16" s="1"/>
  <c r="C278" i="16" s="1"/>
  <c r="I133" i="16"/>
  <c r="E133" i="16" s="1"/>
  <c r="C133" i="16" s="1"/>
  <c r="I1128" i="16"/>
  <c r="E1128" i="16" s="1"/>
  <c r="C1128" i="16" s="1"/>
  <c r="I1895" i="16"/>
  <c r="E1895" i="16" s="1"/>
  <c r="C1895" i="16" s="1"/>
  <c r="I1715" i="16"/>
  <c r="E1715" i="16" s="1"/>
  <c r="C1715" i="16" s="1"/>
  <c r="I1535" i="16"/>
  <c r="E1535" i="16" s="1"/>
  <c r="C1535" i="16" s="1"/>
  <c r="I1367" i="16"/>
  <c r="E1367" i="16" s="1"/>
  <c r="C1367" i="16" s="1"/>
  <c r="I1200" i="16"/>
  <c r="E1200" i="16" s="1"/>
  <c r="C1200" i="16" s="1"/>
  <c r="I2050" i="16"/>
  <c r="E2050" i="16" s="1"/>
  <c r="C2050" i="16" s="1"/>
  <c r="I1882" i="16"/>
  <c r="E1882" i="16" s="1"/>
  <c r="C1882" i="16" s="1"/>
  <c r="I1725" i="16"/>
  <c r="E1725" i="16" s="1"/>
  <c r="C1725" i="16" s="1"/>
  <c r="I1570" i="16"/>
  <c r="E1570" i="16" s="1"/>
  <c r="C1570" i="16" s="1"/>
  <c r="I1414" i="16"/>
  <c r="E1414" i="16" s="1"/>
  <c r="C1414" i="16" s="1"/>
  <c r="I1258" i="16"/>
  <c r="E1258" i="16" s="1"/>
  <c r="C1258" i="16" s="1"/>
  <c r="I1089" i="16"/>
  <c r="E1089" i="16" s="1"/>
  <c r="C1089" i="16" s="1"/>
  <c r="I1941" i="16"/>
  <c r="E1941" i="16" s="1"/>
  <c r="C1941" i="16" s="1"/>
  <c r="I1797" i="16"/>
  <c r="E1797" i="16" s="1"/>
  <c r="C1797" i="16" s="1"/>
  <c r="I1653" i="16"/>
  <c r="E1653" i="16" s="1"/>
  <c r="C1653" i="16" s="1"/>
  <c r="I1509" i="16"/>
  <c r="E1509" i="16" s="1"/>
  <c r="C1509" i="16" s="1"/>
  <c r="I1365" i="16"/>
  <c r="E1365" i="16" s="1"/>
  <c r="C1365" i="16" s="1"/>
  <c r="I1221" i="16"/>
  <c r="E1221" i="16" s="1"/>
  <c r="C1221" i="16" s="1"/>
  <c r="I2071" i="16"/>
  <c r="E2071" i="16" s="1"/>
  <c r="C2071" i="16" s="1"/>
  <c r="I1928" i="16"/>
  <c r="E1928" i="16" s="1"/>
  <c r="C1928" i="16" s="1"/>
  <c r="I1783" i="16"/>
  <c r="E1783" i="16" s="1"/>
  <c r="C1783" i="16" s="1"/>
  <c r="I1641" i="16"/>
  <c r="E1641" i="16" s="1"/>
  <c r="C1641" i="16" s="1"/>
  <c r="I1496" i="16"/>
  <c r="E1496" i="16" s="1"/>
  <c r="C1496" i="16" s="1"/>
  <c r="I1352" i="16"/>
  <c r="E1352" i="16" s="1"/>
  <c r="C1352" i="16" s="1"/>
  <c r="I1209" i="16"/>
  <c r="E1209" i="16" s="1"/>
  <c r="C1209" i="16" s="1"/>
  <c r="I1064" i="16"/>
  <c r="E1064" i="16" s="1"/>
  <c r="C1064" i="16" s="1"/>
  <c r="I1952" i="16"/>
  <c r="E1952" i="16" s="1"/>
  <c r="C1952" i="16" s="1"/>
  <c r="I1808" i="16"/>
  <c r="E1808" i="16" s="1"/>
  <c r="C1808" i="16" s="1"/>
  <c r="I1663" i="16"/>
  <c r="E1663" i="16" s="1"/>
  <c r="C1663" i="16" s="1"/>
  <c r="I1507" i="16"/>
  <c r="E1507" i="16" s="1"/>
  <c r="C1507" i="16" s="1"/>
  <c r="I1364" i="16"/>
  <c r="E1364" i="16" s="1"/>
  <c r="C1364" i="16" s="1"/>
  <c r="I1206" i="16"/>
  <c r="E1206" i="16" s="1"/>
  <c r="C1206" i="16" s="1"/>
  <c r="I1769" i="16"/>
  <c r="E1769" i="16" s="1"/>
  <c r="C1769" i="16" s="1"/>
  <c r="I1625" i="16"/>
  <c r="E1625" i="16" s="1"/>
  <c r="C1625" i="16" s="1"/>
  <c r="I1482" i="16"/>
  <c r="E1482" i="16" s="1"/>
  <c r="C1482" i="16" s="1"/>
  <c r="I1338" i="16"/>
  <c r="E1338" i="16" s="1"/>
  <c r="C1338" i="16" s="1"/>
  <c r="I1194" i="16"/>
  <c r="E1194" i="16" s="1"/>
  <c r="C1194" i="16" s="1"/>
  <c r="I1050" i="16"/>
  <c r="E1050" i="16" s="1"/>
  <c r="C1050" i="16" s="1"/>
  <c r="I906" i="16"/>
  <c r="E906" i="16" s="1"/>
  <c r="C906" i="16" s="1"/>
  <c r="I1745" i="16"/>
  <c r="E1745" i="16" s="1"/>
  <c r="C1745" i="16" s="1"/>
  <c r="I1600" i="16"/>
  <c r="E1600" i="16" s="1"/>
  <c r="C1600" i="16" s="1"/>
  <c r="I1458" i="16"/>
  <c r="E1458" i="16" s="1"/>
  <c r="C1458" i="16" s="1"/>
  <c r="I1312" i="16"/>
  <c r="E1312" i="16" s="1"/>
  <c r="C1312" i="16" s="1"/>
  <c r="I1169" i="16"/>
  <c r="E1169" i="16" s="1"/>
  <c r="C1169" i="16" s="1"/>
  <c r="I1026" i="16"/>
  <c r="E1026" i="16" s="1"/>
  <c r="C1026" i="16" s="1"/>
  <c r="I881" i="16"/>
  <c r="E881" i="16" s="1"/>
  <c r="C881" i="16" s="1"/>
  <c r="I1996" i="16"/>
  <c r="E1996" i="16" s="1"/>
  <c r="C1996" i="16" s="1"/>
  <c r="I1853" i="16"/>
  <c r="E1853" i="16" s="1"/>
  <c r="C1853" i="16" s="1"/>
  <c r="I1708" i="16"/>
  <c r="E1708" i="16" s="1"/>
  <c r="C1708" i="16" s="1"/>
  <c r="I1564" i="16"/>
  <c r="E1564" i="16" s="1"/>
  <c r="C1564" i="16" s="1"/>
  <c r="I1420" i="16"/>
  <c r="E1420" i="16" s="1"/>
  <c r="C1420" i="16" s="1"/>
  <c r="I1276" i="16"/>
  <c r="E1276" i="16" s="1"/>
  <c r="C1276" i="16" s="1"/>
  <c r="I1132" i="16"/>
  <c r="E1132" i="16" s="1"/>
  <c r="C1132" i="16" s="1"/>
  <c r="I1994" i="16"/>
  <c r="E1994" i="16" s="1"/>
  <c r="C1994" i="16" s="1"/>
  <c r="I1850" i="16"/>
  <c r="E1850" i="16" s="1"/>
  <c r="C1850" i="16" s="1"/>
  <c r="I1707" i="16"/>
  <c r="E1707" i="16" s="1"/>
  <c r="C1707" i="16" s="1"/>
  <c r="I1563" i="16"/>
  <c r="E1563" i="16" s="1"/>
  <c r="C1563" i="16" s="1"/>
  <c r="I1419" i="16"/>
  <c r="E1419" i="16" s="1"/>
  <c r="C1419" i="16" s="1"/>
  <c r="I1275" i="16"/>
  <c r="E1275" i="16" s="1"/>
  <c r="C1275" i="16" s="1"/>
  <c r="I1131" i="16"/>
  <c r="E1131" i="16" s="1"/>
  <c r="C1131" i="16" s="1"/>
  <c r="I2005" i="16"/>
  <c r="E2005" i="16" s="1"/>
  <c r="C2005" i="16" s="1"/>
  <c r="I1862" i="16"/>
  <c r="E1862" i="16" s="1"/>
  <c r="C1862" i="16" s="1"/>
  <c r="I1718" i="16"/>
  <c r="E1718" i="16" s="1"/>
  <c r="C1718" i="16" s="1"/>
  <c r="I1575" i="16"/>
  <c r="E1575" i="16" s="1"/>
  <c r="C1575" i="16" s="1"/>
  <c r="I1430" i="16"/>
  <c r="E1430" i="16" s="1"/>
  <c r="C1430" i="16" s="1"/>
  <c r="I1286" i="16"/>
  <c r="E1286" i="16" s="1"/>
  <c r="C1286" i="16" s="1"/>
  <c r="I1142" i="16"/>
  <c r="E1142" i="16" s="1"/>
  <c r="C1142" i="16" s="1"/>
  <c r="I1992" i="16"/>
  <c r="E1992" i="16" s="1"/>
  <c r="C1992" i="16" s="1"/>
  <c r="I1825" i="16"/>
  <c r="E1825" i="16" s="1"/>
  <c r="C1825" i="16" s="1"/>
  <c r="I1681" i="16"/>
  <c r="E1681" i="16" s="1"/>
  <c r="C1681" i="16" s="1"/>
  <c r="I1537" i="16"/>
  <c r="E1537" i="16" s="1"/>
  <c r="C1537" i="16" s="1"/>
  <c r="I1394" i="16"/>
  <c r="E1394" i="16" s="1"/>
  <c r="C1394" i="16" s="1"/>
  <c r="I1249" i="16"/>
  <c r="E1249" i="16" s="1"/>
  <c r="C1249" i="16" s="1"/>
  <c r="I1105" i="16"/>
  <c r="E1105" i="16" s="1"/>
  <c r="C1105" i="16" s="1"/>
  <c r="I1045" i="16"/>
  <c r="E1045" i="16" s="1"/>
  <c r="C1045" i="16" s="1"/>
  <c r="I899" i="16"/>
  <c r="E899" i="16" s="1"/>
  <c r="C899" i="16" s="1"/>
  <c r="I755" i="16"/>
  <c r="E755" i="16" s="1"/>
  <c r="C755" i="16" s="1"/>
  <c r="I612" i="16"/>
  <c r="E612" i="16" s="1"/>
  <c r="C612" i="16" s="1"/>
  <c r="I468" i="16"/>
  <c r="E468" i="16" s="1"/>
  <c r="C468" i="16" s="1"/>
  <c r="I324" i="16"/>
  <c r="E324" i="16" s="1"/>
  <c r="C324" i="16" s="1"/>
  <c r="I168" i="16"/>
  <c r="E168" i="16" s="1"/>
  <c r="C168" i="16" s="1"/>
  <c r="I1056" i="16"/>
  <c r="E1056" i="16" s="1"/>
  <c r="C1056" i="16" s="1"/>
  <c r="I911" i="16"/>
  <c r="E911" i="16" s="1"/>
  <c r="C911" i="16" s="1"/>
  <c r="I766" i="16"/>
  <c r="E766" i="16" s="1"/>
  <c r="C766" i="16" s="1"/>
  <c r="I623" i="16"/>
  <c r="E623" i="16" s="1"/>
  <c r="C623" i="16" s="1"/>
  <c r="I466" i="16"/>
  <c r="E466" i="16" s="1"/>
  <c r="C466" i="16" s="1"/>
  <c r="I323" i="16"/>
  <c r="E323" i="16" s="1"/>
  <c r="C323" i="16" s="1"/>
  <c r="I167" i="16"/>
  <c r="E167" i="16" s="1"/>
  <c r="C167" i="16" s="1"/>
  <c r="I1053" i="16"/>
  <c r="E1053" i="16" s="1"/>
  <c r="C1053" i="16" s="1"/>
  <c r="I909" i="16"/>
  <c r="E909" i="16" s="1"/>
  <c r="C909" i="16" s="1"/>
  <c r="I754" i="16"/>
  <c r="E754" i="16" s="1"/>
  <c r="C754" i="16" s="1"/>
  <c r="I609" i="16"/>
  <c r="E609" i="16" s="1"/>
  <c r="C609" i="16" s="1"/>
  <c r="I467" i="16"/>
  <c r="E467" i="16" s="1"/>
  <c r="C467" i="16" s="1"/>
  <c r="I321" i="16"/>
  <c r="E321" i="16" s="1"/>
  <c r="C321" i="16" s="1"/>
  <c r="I179" i="16"/>
  <c r="E179" i="16" s="1"/>
  <c r="C179" i="16" s="1"/>
  <c r="I1077" i="16"/>
  <c r="E1077" i="16" s="1"/>
  <c r="C1077" i="16" s="1"/>
  <c r="I932" i="16"/>
  <c r="E932" i="16" s="1"/>
  <c r="C932" i="16" s="1"/>
  <c r="I788" i="16"/>
  <c r="E788" i="16" s="1"/>
  <c r="C788" i="16" s="1"/>
  <c r="I645" i="16"/>
  <c r="E645" i="16" s="1"/>
  <c r="C645" i="16" s="1"/>
  <c r="I501" i="16"/>
  <c r="E501" i="16" s="1"/>
  <c r="C501" i="16" s="1"/>
  <c r="I357" i="16"/>
  <c r="E357" i="16" s="1"/>
  <c r="C357" i="16" s="1"/>
  <c r="I213" i="16"/>
  <c r="E213" i="16" s="1"/>
  <c r="C213" i="16" s="1"/>
  <c r="I69" i="16"/>
  <c r="E69" i="16" s="1"/>
  <c r="C69" i="16" s="1"/>
  <c r="I943" i="16"/>
  <c r="E943" i="16" s="1"/>
  <c r="C943" i="16" s="1"/>
  <c r="I800" i="16"/>
  <c r="E800" i="16" s="1"/>
  <c r="C800" i="16" s="1"/>
  <c r="I656" i="16"/>
  <c r="E656" i="16" s="1"/>
  <c r="C656" i="16" s="1"/>
  <c r="I511" i="16"/>
  <c r="E511" i="16" s="1"/>
  <c r="C511" i="16" s="1"/>
  <c r="I368" i="16"/>
  <c r="E368" i="16" s="1"/>
  <c r="C368" i="16" s="1"/>
  <c r="I212" i="16"/>
  <c r="E212" i="16" s="1"/>
  <c r="C212" i="16" s="1"/>
  <c r="I68" i="16"/>
  <c r="E68" i="16" s="1"/>
  <c r="C68" i="16" s="1"/>
  <c r="I955" i="16"/>
  <c r="E955" i="16" s="1"/>
  <c r="C955" i="16" s="1"/>
  <c r="I811" i="16"/>
  <c r="E811" i="16" s="1"/>
  <c r="C811" i="16" s="1"/>
  <c r="I667" i="16"/>
  <c r="E667" i="16" s="1"/>
  <c r="C667" i="16" s="1"/>
  <c r="I524" i="16"/>
  <c r="E524" i="16" s="1"/>
  <c r="C524" i="16" s="1"/>
  <c r="I380" i="16"/>
  <c r="E380" i="16" s="1"/>
  <c r="C380" i="16" s="1"/>
  <c r="I235" i="16"/>
  <c r="E235" i="16" s="1"/>
  <c r="C235" i="16" s="1"/>
  <c r="I91" i="16"/>
  <c r="E91" i="16" s="1"/>
  <c r="C91" i="16" s="1"/>
  <c r="I738" i="16"/>
  <c r="E738" i="16" s="1"/>
  <c r="C738" i="16" s="1"/>
  <c r="I594" i="16"/>
  <c r="E594" i="16" s="1"/>
  <c r="C594" i="16" s="1"/>
  <c r="I450" i="16"/>
  <c r="E450" i="16" s="1"/>
  <c r="C450" i="16" s="1"/>
  <c r="I305" i="16"/>
  <c r="E305" i="16" s="1"/>
  <c r="C305" i="16" s="1"/>
  <c r="I162" i="16"/>
  <c r="E162" i="16" s="1"/>
  <c r="C162" i="16" s="1"/>
  <c r="I796" i="16"/>
  <c r="E796" i="16" s="1"/>
  <c r="C796" i="16" s="1"/>
  <c r="I653" i="16"/>
  <c r="E653" i="16" s="1"/>
  <c r="C653" i="16" s="1"/>
  <c r="I510" i="16"/>
  <c r="E510" i="16" s="1"/>
  <c r="C510" i="16" s="1"/>
  <c r="I365" i="16"/>
  <c r="E365" i="16" s="1"/>
  <c r="C365" i="16" s="1"/>
  <c r="I222" i="16"/>
  <c r="E222" i="16" s="1"/>
  <c r="C222" i="16" s="1"/>
  <c r="I76" i="16"/>
  <c r="E76" i="16" s="1"/>
  <c r="C76" i="16" s="1"/>
  <c r="I976" i="16"/>
  <c r="E976" i="16" s="1"/>
  <c r="C976" i="16" s="1"/>
  <c r="I832" i="16"/>
  <c r="E832" i="16" s="1"/>
  <c r="C832" i="16" s="1"/>
  <c r="I688" i="16"/>
  <c r="E688" i="16" s="1"/>
  <c r="C688" i="16" s="1"/>
  <c r="I543" i="16"/>
  <c r="E543" i="16" s="1"/>
  <c r="C543" i="16" s="1"/>
  <c r="I400" i="16"/>
  <c r="E400" i="16" s="1"/>
  <c r="C400" i="16" s="1"/>
  <c r="I255" i="16"/>
  <c r="E255" i="16" s="1"/>
  <c r="C255" i="16" s="1"/>
  <c r="I113" i="16"/>
  <c r="E113" i="16" s="1"/>
  <c r="C113" i="16" s="1"/>
  <c r="I1011" i="16"/>
  <c r="E1011" i="16" s="1"/>
  <c r="C1011" i="16" s="1"/>
  <c r="I867" i="16"/>
  <c r="E867" i="16" s="1"/>
  <c r="C867" i="16" s="1"/>
  <c r="I723" i="16"/>
  <c r="E723" i="16" s="1"/>
  <c r="C723" i="16" s="1"/>
  <c r="I578" i="16"/>
  <c r="E578" i="16" s="1"/>
  <c r="C578" i="16" s="1"/>
  <c r="I435" i="16"/>
  <c r="E435" i="16" s="1"/>
  <c r="C435" i="16" s="1"/>
  <c r="I279" i="16"/>
  <c r="E279" i="16" s="1"/>
  <c r="C279" i="16" s="1"/>
  <c r="I135" i="16"/>
  <c r="E135" i="16" s="1"/>
  <c r="C135" i="16" s="1"/>
  <c r="I1034" i="16"/>
  <c r="E1034" i="16" s="1"/>
  <c r="C1034" i="16" s="1"/>
  <c r="I891" i="16"/>
  <c r="E891" i="16" s="1"/>
  <c r="C891" i="16" s="1"/>
  <c r="I746" i="16"/>
  <c r="E746" i="16" s="1"/>
  <c r="C746" i="16" s="1"/>
  <c r="I601" i="16"/>
  <c r="E601" i="16" s="1"/>
  <c r="C601" i="16" s="1"/>
  <c r="I458" i="16"/>
  <c r="E458" i="16" s="1"/>
  <c r="C458" i="16" s="1"/>
  <c r="I314" i="16"/>
  <c r="E314" i="16" s="1"/>
  <c r="C314" i="16" s="1"/>
  <c r="I170" i="16"/>
  <c r="E170" i="16" s="1"/>
  <c r="C170" i="16" s="1"/>
  <c r="I985" i="16"/>
  <c r="E985" i="16" s="1"/>
  <c r="C985" i="16" s="1"/>
  <c r="I842" i="16"/>
  <c r="E842" i="16" s="1"/>
  <c r="C842" i="16" s="1"/>
  <c r="I697" i="16"/>
  <c r="E697" i="16" s="1"/>
  <c r="C697" i="16" s="1"/>
  <c r="I2099" i="16"/>
  <c r="E2099" i="16" s="1"/>
  <c r="C2099" i="16" s="1"/>
  <c r="I1883" i="16"/>
  <c r="E1883" i="16" s="1"/>
  <c r="C1883" i="16" s="1"/>
  <c r="I1703" i="16"/>
  <c r="E1703" i="16" s="1"/>
  <c r="C1703" i="16" s="1"/>
  <c r="I1523" i="16"/>
  <c r="E1523" i="16" s="1"/>
  <c r="C1523" i="16" s="1"/>
  <c r="I1355" i="16"/>
  <c r="E1355" i="16" s="1"/>
  <c r="C1355" i="16" s="1"/>
  <c r="I1187" i="16"/>
  <c r="E1187" i="16" s="1"/>
  <c r="C1187" i="16" s="1"/>
  <c r="I2037" i="16"/>
  <c r="E2037" i="16" s="1"/>
  <c r="C2037" i="16" s="1"/>
  <c r="I1870" i="16"/>
  <c r="E1870" i="16" s="1"/>
  <c r="C1870" i="16" s="1"/>
  <c r="I1714" i="16"/>
  <c r="E1714" i="16" s="1"/>
  <c r="C1714" i="16" s="1"/>
  <c r="I1559" i="16"/>
  <c r="E1559" i="16" s="1"/>
  <c r="C1559" i="16" s="1"/>
  <c r="I1402" i="16"/>
  <c r="E1402" i="16" s="1"/>
  <c r="C1402" i="16" s="1"/>
  <c r="I1234" i="16"/>
  <c r="E1234" i="16" s="1"/>
  <c r="C1234" i="16" s="1"/>
  <c r="I1078" i="16"/>
  <c r="E1078" i="16" s="1"/>
  <c r="C1078" i="16" s="1"/>
  <c r="I1929" i="16"/>
  <c r="E1929" i="16" s="1"/>
  <c r="C1929" i="16" s="1"/>
  <c r="I1785" i="16"/>
  <c r="E1785" i="16" s="1"/>
  <c r="C1785" i="16" s="1"/>
  <c r="I1640" i="16"/>
  <c r="E1640" i="16" s="1"/>
  <c r="C1640" i="16" s="1"/>
  <c r="I1497" i="16"/>
  <c r="E1497" i="16" s="1"/>
  <c r="C1497" i="16" s="1"/>
  <c r="I1353" i="16"/>
  <c r="E1353" i="16" s="1"/>
  <c r="C1353" i="16" s="1"/>
  <c r="I1208" i="16"/>
  <c r="E1208" i="16" s="1"/>
  <c r="C1208" i="16" s="1"/>
  <c r="I2060" i="16"/>
  <c r="E2060" i="16" s="1"/>
  <c r="C2060" i="16" s="1"/>
  <c r="I1917" i="16"/>
  <c r="E1917" i="16" s="1"/>
  <c r="C1917" i="16" s="1"/>
  <c r="I1772" i="16"/>
  <c r="E1772" i="16" s="1"/>
  <c r="C1772" i="16" s="1"/>
  <c r="I1629" i="16"/>
  <c r="E1629" i="16" s="1"/>
  <c r="C1629" i="16" s="1"/>
  <c r="I1484" i="16"/>
  <c r="E1484" i="16" s="1"/>
  <c r="C1484" i="16" s="1"/>
  <c r="I1340" i="16"/>
  <c r="E1340" i="16" s="1"/>
  <c r="C1340" i="16" s="1"/>
  <c r="I1196" i="16"/>
  <c r="E1196" i="16" s="1"/>
  <c r="C1196" i="16" s="1"/>
  <c r="I2083" i="16"/>
  <c r="E2083" i="16" s="1"/>
  <c r="C2083" i="16" s="1"/>
  <c r="I1938" i="16"/>
  <c r="E1938" i="16" s="1"/>
  <c r="C1938" i="16" s="1"/>
  <c r="I1795" i="16"/>
  <c r="E1795" i="16" s="1"/>
  <c r="C1795" i="16" s="1"/>
  <c r="I1652" i="16"/>
  <c r="E1652" i="16" s="1"/>
  <c r="C1652" i="16" s="1"/>
  <c r="I1494" i="16"/>
  <c r="E1494" i="16" s="1"/>
  <c r="C1494" i="16" s="1"/>
  <c r="I1339" i="16"/>
  <c r="E1339" i="16" s="1"/>
  <c r="C1339" i="16" s="1"/>
  <c r="I1195" i="16"/>
  <c r="E1195" i="16" s="1"/>
  <c r="C1195" i="16" s="1"/>
  <c r="I1758" i="16"/>
  <c r="E1758" i="16" s="1"/>
  <c r="C1758" i="16" s="1"/>
  <c r="I1614" i="16"/>
  <c r="E1614" i="16" s="1"/>
  <c r="C1614" i="16" s="1"/>
  <c r="I1469" i="16"/>
  <c r="E1469" i="16" s="1"/>
  <c r="C1469" i="16" s="1"/>
  <c r="I1326" i="16"/>
  <c r="E1326" i="16" s="1"/>
  <c r="C1326" i="16" s="1"/>
  <c r="I1181" i="16"/>
  <c r="E1181" i="16" s="1"/>
  <c r="C1181" i="16" s="1"/>
  <c r="I1037" i="16"/>
  <c r="E1037" i="16" s="1"/>
  <c r="C1037" i="16" s="1"/>
  <c r="I894" i="16"/>
  <c r="E894" i="16" s="1"/>
  <c r="C894" i="16" s="1"/>
  <c r="I1732" i="16"/>
  <c r="E1732" i="16" s="1"/>
  <c r="C1732" i="16" s="1"/>
  <c r="I1589" i="16"/>
  <c r="E1589" i="16" s="1"/>
  <c r="C1589" i="16" s="1"/>
  <c r="I1444" i="16"/>
  <c r="E1444" i="16" s="1"/>
  <c r="C1444" i="16" s="1"/>
  <c r="I1301" i="16"/>
  <c r="E1301" i="16" s="1"/>
  <c r="C1301" i="16" s="1"/>
  <c r="I1157" i="16"/>
  <c r="E1157" i="16" s="1"/>
  <c r="C1157" i="16" s="1"/>
  <c r="I1013" i="16"/>
  <c r="E1013" i="16" s="1"/>
  <c r="C1013" i="16" s="1"/>
  <c r="I870" i="16"/>
  <c r="E870" i="16" s="1"/>
  <c r="C870" i="16" s="1"/>
  <c r="I1983" i="16"/>
  <c r="E1983" i="16" s="1"/>
  <c r="C1983" i="16" s="1"/>
  <c r="I1839" i="16"/>
  <c r="E1839" i="16" s="1"/>
  <c r="C1839" i="16" s="1"/>
  <c r="I1697" i="16"/>
  <c r="E1697" i="16" s="1"/>
  <c r="C1697" i="16" s="1"/>
  <c r="I1551" i="16"/>
  <c r="E1551" i="16" s="1"/>
  <c r="C1551" i="16" s="1"/>
  <c r="I1408" i="16"/>
  <c r="E1408" i="16" s="1"/>
  <c r="C1408" i="16" s="1"/>
  <c r="I1263" i="16"/>
  <c r="E1263" i="16" s="1"/>
  <c r="C1263" i="16" s="1"/>
  <c r="I1120" i="16"/>
  <c r="E1120" i="16" s="1"/>
  <c r="C1120" i="16" s="1"/>
  <c r="I1984" i="16"/>
  <c r="E1984" i="16" s="1"/>
  <c r="C1984" i="16" s="1"/>
  <c r="I1840" i="16"/>
  <c r="E1840" i="16" s="1"/>
  <c r="C1840" i="16" s="1"/>
  <c r="I1695" i="16"/>
  <c r="E1695" i="16" s="1"/>
  <c r="C1695" i="16" s="1"/>
  <c r="I1552" i="16"/>
  <c r="E1552" i="16" s="1"/>
  <c r="C1552" i="16" s="1"/>
  <c r="I1407" i="16"/>
  <c r="E1407" i="16" s="1"/>
  <c r="C1407" i="16" s="1"/>
  <c r="I1264" i="16"/>
  <c r="E1264" i="16" s="1"/>
  <c r="C1264" i="16" s="1"/>
  <c r="I1119" i="16"/>
  <c r="E1119" i="16" s="1"/>
  <c r="C1119" i="16" s="1"/>
  <c r="I1995" i="16"/>
  <c r="E1995" i="16" s="1"/>
  <c r="C1995" i="16" s="1"/>
  <c r="I1851" i="16"/>
  <c r="E1851" i="16" s="1"/>
  <c r="C1851" i="16" s="1"/>
  <c r="I1705" i="16"/>
  <c r="E1705" i="16" s="1"/>
  <c r="C1705" i="16" s="1"/>
  <c r="I1562" i="16"/>
  <c r="E1562" i="16" s="1"/>
  <c r="C1562" i="16" s="1"/>
  <c r="I1418" i="16"/>
  <c r="E1418" i="16" s="1"/>
  <c r="C1418" i="16" s="1"/>
  <c r="I1274" i="16"/>
  <c r="E1274" i="16" s="1"/>
  <c r="C1274" i="16" s="1"/>
  <c r="I1130" i="16"/>
  <c r="E1130" i="16" s="1"/>
  <c r="C1130" i="16" s="1"/>
  <c r="I1982" i="16"/>
  <c r="E1982" i="16" s="1"/>
  <c r="C1982" i="16" s="1"/>
  <c r="I1813" i="16"/>
  <c r="E1813" i="16" s="1"/>
  <c r="C1813" i="16" s="1"/>
  <c r="I1669" i="16"/>
  <c r="E1669" i="16" s="1"/>
  <c r="C1669" i="16" s="1"/>
  <c r="I1525" i="16"/>
  <c r="E1525" i="16" s="1"/>
  <c r="C1525" i="16" s="1"/>
  <c r="I1380" i="16"/>
  <c r="E1380" i="16" s="1"/>
  <c r="C1380" i="16" s="1"/>
  <c r="I1237" i="16"/>
  <c r="E1237" i="16" s="1"/>
  <c r="C1237" i="16" s="1"/>
  <c r="I1093" i="16"/>
  <c r="E1093" i="16" s="1"/>
  <c r="C1093" i="16" s="1"/>
  <c r="I1033" i="16"/>
  <c r="E1033" i="16" s="1"/>
  <c r="C1033" i="16" s="1"/>
  <c r="I887" i="16"/>
  <c r="E887" i="16" s="1"/>
  <c r="C887" i="16" s="1"/>
  <c r="I744" i="16"/>
  <c r="E744" i="16" s="1"/>
  <c r="C744" i="16" s="1"/>
  <c r="I600" i="16"/>
  <c r="E600" i="16" s="1"/>
  <c r="C600" i="16" s="1"/>
  <c r="I456" i="16"/>
  <c r="E456" i="16" s="1"/>
  <c r="C456" i="16" s="1"/>
  <c r="I311" i="16"/>
  <c r="E311" i="16" s="1"/>
  <c r="C311" i="16" s="1"/>
  <c r="I155" i="16"/>
  <c r="E155" i="16" s="1"/>
  <c r="C155" i="16" s="1"/>
  <c r="I1043" i="16"/>
  <c r="E1043" i="16" s="1"/>
  <c r="C1043" i="16" s="1"/>
  <c r="I900" i="16"/>
  <c r="E900" i="16" s="1"/>
  <c r="C900" i="16" s="1"/>
  <c r="I756" i="16"/>
  <c r="E756" i="16" s="1"/>
  <c r="C756" i="16" s="1"/>
  <c r="I611" i="16"/>
  <c r="E611" i="16" s="1"/>
  <c r="C611" i="16" s="1"/>
  <c r="I455" i="16"/>
  <c r="E455" i="16" s="1"/>
  <c r="C455" i="16" s="1"/>
  <c r="I312" i="16"/>
  <c r="E312" i="16" s="1"/>
  <c r="C312" i="16" s="1"/>
  <c r="I156" i="16"/>
  <c r="E156" i="16" s="1"/>
  <c r="C156" i="16" s="1"/>
  <c r="I1041" i="16"/>
  <c r="E1041" i="16" s="1"/>
  <c r="C1041" i="16" s="1"/>
  <c r="I898" i="16"/>
  <c r="E898" i="16" s="1"/>
  <c r="C898" i="16" s="1"/>
  <c r="I742" i="16"/>
  <c r="E742" i="16" s="1"/>
  <c r="C742" i="16" s="1"/>
  <c r="I599" i="16"/>
  <c r="E599" i="16" s="1"/>
  <c r="C599" i="16" s="1"/>
  <c r="I454" i="16"/>
  <c r="E454" i="16" s="1"/>
  <c r="C454" i="16" s="1"/>
  <c r="I310" i="16"/>
  <c r="E310" i="16" s="1"/>
  <c r="C310" i="16" s="1"/>
  <c r="I165" i="16"/>
  <c r="E165" i="16" s="1"/>
  <c r="C165" i="16" s="1"/>
  <c r="I1065" i="16"/>
  <c r="E1065" i="16" s="1"/>
  <c r="C1065" i="16" s="1"/>
  <c r="I920" i="16"/>
  <c r="E920" i="16" s="1"/>
  <c r="C920" i="16" s="1"/>
  <c r="I777" i="16"/>
  <c r="E777" i="16" s="1"/>
  <c r="C777" i="16" s="1"/>
  <c r="I633" i="16"/>
  <c r="E633" i="16" s="1"/>
  <c r="C633" i="16" s="1"/>
  <c r="I489" i="16"/>
  <c r="E489" i="16" s="1"/>
  <c r="C489" i="16" s="1"/>
  <c r="I345" i="16"/>
  <c r="E345" i="16" s="1"/>
  <c r="C345" i="16" s="1"/>
  <c r="I201" i="16"/>
  <c r="E201" i="16" s="1"/>
  <c r="C201" i="16" s="1"/>
  <c r="I45" i="16"/>
  <c r="E45" i="16" s="1"/>
  <c r="C45" i="16" s="1"/>
  <c r="I933" i="16"/>
  <c r="E933" i="16" s="1"/>
  <c r="C933" i="16" s="1"/>
  <c r="I789" i="16"/>
  <c r="E789" i="16" s="1"/>
  <c r="C789" i="16" s="1"/>
  <c r="I644" i="16"/>
  <c r="E644" i="16" s="1"/>
  <c r="C644" i="16" s="1"/>
  <c r="I500" i="16"/>
  <c r="E500" i="16" s="1"/>
  <c r="C500" i="16" s="1"/>
  <c r="I356" i="16"/>
  <c r="E356" i="16" s="1"/>
  <c r="C356" i="16" s="1"/>
  <c r="I200" i="16"/>
  <c r="E200" i="16" s="1"/>
  <c r="C200" i="16" s="1"/>
  <c r="I47" i="16"/>
  <c r="E47" i="16" s="1"/>
  <c r="C47" i="16" s="1"/>
  <c r="I944" i="16"/>
  <c r="E944" i="16" s="1"/>
  <c r="C944" i="16" s="1"/>
  <c r="I799" i="16"/>
  <c r="E799" i="16" s="1"/>
  <c r="C799" i="16" s="1"/>
  <c r="I655" i="16"/>
  <c r="E655" i="16" s="1"/>
  <c r="C655" i="16" s="1"/>
  <c r="I512" i="16"/>
  <c r="E512" i="16" s="1"/>
  <c r="C512" i="16" s="1"/>
  <c r="I367" i="16"/>
  <c r="E367" i="16" s="1"/>
  <c r="C367" i="16" s="1"/>
  <c r="I223" i="16"/>
  <c r="E223" i="16" s="1"/>
  <c r="C223" i="16" s="1"/>
  <c r="I79" i="16"/>
  <c r="E79" i="16" s="1"/>
  <c r="C79" i="16" s="1"/>
  <c r="I726" i="16"/>
  <c r="E726" i="16" s="1"/>
  <c r="C726" i="16" s="1"/>
  <c r="I583" i="16"/>
  <c r="E583" i="16" s="1"/>
  <c r="C583" i="16" s="1"/>
  <c r="I439" i="16"/>
  <c r="E439" i="16" s="1"/>
  <c r="C439" i="16" s="1"/>
  <c r="I294" i="16"/>
  <c r="E294" i="16" s="1"/>
  <c r="C294" i="16" s="1"/>
  <c r="I149" i="16"/>
  <c r="E149" i="16" s="1"/>
  <c r="C149" i="16" s="1"/>
  <c r="I785" i="16"/>
  <c r="E785" i="16" s="1"/>
  <c r="C785" i="16" s="1"/>
  <c r="I641" i="16"/>
  <c r="E641" i="16" s="1"/>
  <c r="C641" i="16" s="1"/>
  <c r="I496" i="16"/>
  <c r="E496" i="16" s="1"/>
  <c r="C496" i="16" s="1"/>
  <c r="I353" i="16"/>
  <c r="E353" i="16" s="1"/>
  <c r="C353" i="16" s="1"/>
  <c r="I209" i="16"/>
  <c r="E209" i="16" s="1"/>
  <c r="C209" i="16" s="1"/>
  <c r="I65" i="16"/>
  <c r="E65" i="16" s="1"/>
  <c r="C65" i="16" s="1"/>
  <c r="I964" i="16"/>
  <c r="E964" i="16" s="1"/>
  <c r="C964" i="16" s="1"/>
  <c r="I820" i="16"/>
  <c r="E820" i="16" s="1"/>
  <c r="C820" i="16" s="1"/>
  <c r="I676" i="16"/>
  <c r="E676" i="16" s="1"/>
  <c r="C676" i="16" s="1"/>
  <c r="I531" i="16"/>
  <c r="E531" i="16" s="1"/>
  <c r="C531" i="16" s="1"/>
  <c r="I388" i="16"/>
  <c r="E388" i="16" s="1"/>
  <c r="C388" i="16" s="1"/>
  <c r="I244" i="16"/>
  <c r="E244" i="16" s="1"/>
  <c r="C244" i="16" s="1"/>
  <c r="I100" i="16"/>
  <c r="E100" i="16" s="1"/>
  <c r="C100" i="16" s="1"/>
  <c r="I999" i="16"/>
  <c r="E999" i="16" s="1"/>
  <c r="C999" i="16" s="1"/>
  <c r="I855" i="16"/>
  <c r="E855" i="16" s="1"/>
  <c r="C855" i="16" s="1"/>
  <c r="I711" i="16"/>
  <c r="E711" i="16" s="1"/>
  <c r="C711" i="16" s="1"/>
  <c r="I566" i="16"/>
  <c r="E566" i="16" s="1"/>
  <c r="C566" i="16" s="1"/>
  <c r="I423" i="16"/>
  <c r="E423" i="16" s="1"/>
  <c r="C423" i="16" s="1"/>
  <c r="I267" i="16"/>
  <c r="E267" i="16" s="1"/>
  <c r="C267" i="16" s="1"/>
  <c r="I124" i="16"/>
  <c r="E124" i="16" s="1"/>
  <c r="C124" i="16" s="1"/>
  <c r="I1021" i="16"/>
  <c r="E1021" i="16" s="1"/>
  <c r="C1021" i="16" s="1"/>
  <c r="I878" i="16"/>
  <c r="E878" i="16" s="1"/>
  <c r="C878" i="16" s="1"/>
  <c r="I734" i="16"/>
  <c r="E734" i="16" s="1"/>
  <c r="C734" i="16" s="1"/>
  <c r="I591" i="16"/>
  <c r="E591" i="16" s="1"/>
  <c r="C591" i="16" s="1"/>
  <c r="I446" i="16"/>
  <c r="E446" i="16" s="1"/>
  <c r="C446" i="16" s="1"/>
  <c r="I302" i="16"/>
  <c r="E302" i="16" s="1"/>
  <c r="C302" i="16" s="1"/>
  <c r="I158" i="16"/>
  <c r="E158" i="16" s="1"/>
  <c r="C158" i="16" s="1"/>
  <c r="I974" i="16"/>
  <c r="E974" i="16" s="1"/>
  <c r="C974" i="16" s="1"/>
  <c r="I828" i="16"/>
  <c r="E828" i="16" s="1"/>
  <c r="C828" i="16" s="1"/>
  <c r="I685" i="16"/>
  <c r="E685" i="16" s="1"/>
  <c r="C685" i="16" s="1"/>
  <c r="I542" i="16"/>
  <c r="E542" i="16" s="1"/>
  <c r="C542" i="16" s="1"/>
  <c r="I397" i="16"/>
  <c r="E397" i="16" s="1"/>
  <c r="C397" i="16" s="1"/>
  <c r="I253" i="16"/>
  <c r="E253" i="16" s="1"/>
  <c r="C253" i="16" s="1"/>
  <c r="I109" i="16"/>
  <c r="E109" i="16" s="1"/>
  <c r="C109" i="16" s="1"/>
  <c r="I2076" i="16"/>
  <c r="E2076" i="16" s="1"/>
  <c r="C2076" i="16" s="1"/>
  <c r="I1871" i="16"/>
  <c r="E1871" i="16" s="1"/>
  <c r="C1871" i="16" s="1"/>
  <c r="I1680" i="16"/>
  <c r="E1680" i="16" s="1"/>
  <c r="C1680" i="16" s="1"/>
  <c r="I1511" i="16"/>
  <c r="E1511" i="16" s="1"/>
  <c r="C1511" i="16" s="1"/>
  <c r="I1343" i="16"/>
  <c r="E1343" i="16" s="1"/>
  <c r="C1343" i="16" s="1"/>
  <c r="I1175" i="16"/>
  <c r="E1175" i="16" s="1"/>
  <c r="C1175" i="16" s="1"/>
  <c r="I2026" i="16"/>
  <c r="E2026" i="16" s="1"/>
  <c r="C2026" i="16" s="1"/>
  <c r="I1858" i="16"/>
  <c r="E1858" i="16" s="1"/>
  <c r="C1858" i="16" s="1"/>
  <c r="I1701" i="16"/>
  <c r="E1701" i="16" s="1"/>
  <c r="C1701" i="16" s="1"/>
  <c r="I1546" i="16"/>
  <c r="E1546" i="16" s="1"/>
  <c r="C1546" i="16" s="1"/>
  <c r="I1378" i="16"/>
  <c r="E1378" i="16" s="1"/>
  <c r="C1378" i="16" s="1"/>
  <c r="I1222" i="16"/>
  <c r="E1222" i="16" s="1"/>
  <c r="C1222" i="16" s="1"/>
  <c r="I2061" i="16"/>
  <c r="E2061" i="16" s="1"/>
  <c r="C2061" i="16" s="1"/>
  <c r="I1916" i="16"/>
  <c r="E1916" i="16" s="1"/>
  <c r="C1916" i="16" s="1"/>
  <c r="I1774" i="16"/>
  <c r="E1774" i="16" s="1"/>
  <c r="C1774" i="16" s="1"/>
  <c r="I1628" i="16"/>
  <c r="E1628" i="16" s="1"/>
  <c r="C1628" i="16" s="1"/>
  <c r="I1486" i="16"/>
  <c r="E1486" i="16" s="1"/>
  <c r="C1486" i="16" s="1"/>
  <c r="I1342" i="16"/>
  <c r="E1342" i="16" s="1"/>
  <c r="C1342" i="16" s="1"/>
  <c r="I1197" i="16"/>
  <c r="E1197" i="16" s="1"/>
  <c r="C1197" i="16" s="1"/>
  <c r="I2047" i="16"/>
  <c r="E2047" i="16" s="1"/>
  <c r="C2047" i="16" s="1"/>
  <c r="I1905" i="16"/>
  <c r="E1905" i="16" s="1"/>
  <c r="C1905" i="16" s="1"/>
  <c r="I1761" i="16"/>
  <c r="E1761" i="16" s="1"/>
  <c r="C1761" i="16" s="1"/>
  <c r="I1615" i="16"/>
  <c r="E1615" i="16" s="1"/>
  <c r="C1615" i="16" s="1"/>
  <c r="I1472" i="16"/>
  <c r="E1472" i="16" s="1"/>
  <c r="C1472" i="16" s="1"/>
  <c r="I1328" i="16"/>
  <c r="E1328" i="16" s="1"/>
  <c r="C1328" i="16" s="1"/>
  <c r="I1184" i="16"/>
  <c r="E1184" i="16" s="1"/>
  <c r="C1184" i="16" s="1"/>
  <c r="I2072" i="16"/>
  <c r="E2072" i="16" s="1"/>
  <c r="C2072" i="16" s="1"/>
  <c r="I1927" i="16"/>
  <c r="E1927" i="16" s="1"/>
  <c r="C1927" i="16" s="1"/>
  <c r="I1784" i="16"/>
  <c r="E1784" i="16" s="1"/>
  <c r="C1784" i="16" s="1"/>
  <c r="I1638" i="16"/>
  <c r="E1638" i="16" s="1"/>
  <c r="C1638" i="16" s="1"/>
  <c r="I1483" i="16"/>
  <c r="E1483" i="16" s="1"/>
  <c r="C1483" i="16" s="1"/>
  <c r="I1327" i="16"/>
  <c r="E1327" i="16" s="1"/>
  <c r="C1327" i="16" s="1"/>
  <c r="I1183" i="16"/>
  <c r="E1183" i="16" s="1"/>
  <c r="C1183" i="16" s="1"/>
  <c r="I1746" i="16"/>
  <c r="E1746" i="16" s="1"/>
  <c r="C1746" i="16" s="1"/>
  <c r="I1602" i="16"/>
  <c r="E1602" i="16" s="1"/>
  <c r="C1602" i="16" s="1"/>
  <c r="I1457" i="16"/>
  <c r="E1457" i="16" s="1"/>
  <c r="C1457" i="16" s="1"/>
  <c r="I1314" i="16"/>
  <c r="E1314" i="16" s="1"/>
  <c r="C1314" i="16" s="1"/>
  <c r="I1170" i="16"/>
  <c r="E1170" i="16" s="1"/>
  <c r="C1170" i="16" s="1"/>
  <c r="I1025" i="16"/>
  <c r="E1025" i="16" s="1"/>
  <c r="C1025" i="16" s="1"/>
  <c r="I883" i="16"/>
  <c r="E883" i="16" s="1"/>
  <c r="C883" i="16" s="1"/>
  <c r="I1722" i="16"/>
  <c r="E1722" i="16" s="1"/>
  <c r="C1722" i="16" s="1"/>
  <c r="I1578" i="16"/>
  <c r="E1578" i="16" s="1"/>
  <c r="C1578" i="16" s="1"/>
  <c r="I1433" i="16"/>
  <c r="E1433" i="16" s="1"/>
  <c r="C1433" i="16" s="1"/>
  <c r="I1288" i="16"/>
  <c r="E1288" i="16" s="1"/>
  <c r="C1288" i="16" s="1"/>
  <c r="I1145" i="16"/>
  <c r="E1145" i="16" s="1"/>
  <c r="C1145" i="16" s="1"/>
  <c r="I1000" i="16"/>
  <c r="E1000" i="16" s="1"/>
  <c r="C1000" i="16" s="1"/>
  <c r="I856" i="16"/>
  <c r="E856" i="16" s="1"/>
  <c r="C856" i="16" s="1"/>
  <c r="I1972" i="16"/>
  <c r="E1972" i="16" s="1"/>
  <c r="C1972" i="16" s="1"/>
  <c r="I1828" i="16"/>
  <c r="E1828" i="16" s="1"/>
  <c r="C1828" i="16" s="1"/>
  <c r="I1684" i="16"/>
  <c r="E1684" i="16" s="1"/>
  <c r="C1684" i="16" s="1"/>
  <c r="I1539" i="16"/>
  <c r="E1539" i="16" s="1"/>
  <c r="C1539" i="16" s="1"/>
  <c r="I1396" i="16"/>
  <c r="E1396" i="16" s="1"/>
  <c r="C1396" i="16" s="1"/>
  <c r="I1252" i="16"/>
  <c r="E1252" i="16" s="1"/>
  <c r="C1252" i="16" s="1"/>
  <c r="I1109" i="16"/>
  <c r="E1109" i="16" s="1"/>
  <c r="C1109" i="16" s="1"/>
  <c r="I1971" i="16"/>
  <c r="E1971" i="16" s="1"/>
  <c r="C1971" i="16" s="1"/>
  <c r="I1826" i="16"/>
  <c r="E1826" i="16" s="1"/>
  <c r="C1826" i="16" s="1"/>
  <c r="I1682" i="16"/>
  <c r="E1682" i="16" s="1"/>
  <c r="C1682" i="16" s="1"/>
  <c r="I1540" i="16"/>
  <c r="E1540" i="16" s="1"/>
  <c r="C1540" i="16" s="1"/>
  <c r="I1395" i="16"/>
  <c r="E1395" i="16" s="1"/>
  <c r="C1395" i="16" s="1"/>
  <c r="I1251" i="16"/>
  <c r="E1251" i="16" s="1"/>
  <c r="C1251" i="16" s="1"/>
  <c r="I1107" i="16"/>
  <c r="E1107" i="16" s="1"/>
  <c r="C1107" i="16" s="1"/>
  <c r="I1981" i="16"/>
  <c r="E1981" i="16" s="1"/>
  <c r="C1981" i="16" s="1"/>
  <c r="I1837" i="16"/>
  <c r="E1837" i="16" s="1"/>
  <c r="C1837" i="16" s="1"/>
  <c r="I1694" i="16"/>
  <c r="E1694" i="16" s="1"/>
  <c r="C1694" i="16" s="1"/>
  <c r="I1549" i="16"/>
  <c r="E1549" i="16" s="1"/>
  <c r="C1549" i="16" s="1"/>
  <c r="I1406" i="16"/>
  <c r="E1406" i="16" s="1"/>
  <c r="C1406" i="16" s="1"/>
  <c r="I1262" i="16"/>
  <c r="E1262" i="16" s="1"/>
  <c r="C1262" i="16" s="1"/>
  <c r="I1117" i="16"/>
  <c r="E1117" i="16" s="1"/>
  <c r="C1117" i="16" s="1"/>
  <c r="I1970" i="16"/>
  <c r="E1970" i="16" s="1"/>
  <c r="C1970" i="16" s="1"/>
  <c r="I1802" i="16"/>
  <c r="E1802" i="16" s="1"/>
  <c r="C1802" i="16" s="1"/>
  <c r="I1657" i="16"/>
  <c r="E1657" i="16" s="1"/>
  <c r="C1657" i="16" s="1"/>
  <c r="I1513" i="16"/>
  <c r="E1513" i="16" s="1"/>
  <c r="C1513" i="16" s="1"/>
  <c r="I1369" i="16"/>
  <c r="E1369" i="16" s="1"/>
  <c r="C1369" i="16" s="1"/>
  <c r="I1225" i="16"/>
  <c r="E1225" i="16" s="1"/>
  <c r="C1225" i="16" s="1"/>
  <c r="I1081" i="16"/>
  <c r="E1081" i="16" s="1"/>
  <c r="C1081" i="16" s="1"/>
  <c r="I1020" i="16"/>
  <c r="E1020" i="16" s="1"/>
  <c r="C1020" i="16" s="1"/>
  <c r="I875" i="16"/>
  <c r="E875" i="16" s="1"/>
  <c r="C875" i="16" s="1"/>
  <c r="I733" i="16"/>
  <c r="E733" i="16" s="1"/>
  <c r="C733" i="16" s="1"/>
  <c r="I588" i="16"/>
  <c r="E588" i="16" s="1"/>
  <c r="C588" i="16" s="1"/>
  <c r="I444" i="16"/>
  <c r="E444" i="16" s="1"/>
  <c r="C444" i="16" s="1"/>
  <c r="I299" i="16"/>
  <c r="E299" i="16" s="1"/>
  <c r="C299" i="16" s="1"/>
  <c r="I145" i="16"/>
  <c r="E145" i="16" s="1"/>
  <c r="C145" i="16" s="1"/>
  <c r="I1031" i="16"/>
  <c r="E1031" i="16" s="1"/>
  <c r="C1031" i="16" s="1"/>
  <c r="I888" i="16"/>
  <c r="E888" i="16" s="1"/>
  <c r="C888" i="16" s="1"/>
  <c r="I743" i="16"/>
  <c r="E743" i="16" s="1"/>
  <c r="C743" i="16" s="1"/>
  <c r="I586" i="16"/>
  <c r="E586" i="16" s="1"/>
  <c r="C586" i="16" s="1"/>
  <c r="I443" i="16"/>
  <c r="E443" i="16" s="1"/>
  <c r="C443" i="16" s="1"/>
  <c r="I300" i="16"/>
  <c r="E300" i="16" s="1"/>
  <c r="C300" i="16" s="1"/>
  <c r="I143" i="16"/>
  <c r="E143" i="16" s="1"/>
  <c r="C143" i="16" s="1"/>
  <c r="I1030" i="16"/>
  <c r="E1030" i="16" s="1"/>
  <c r="C1030" i="16" s="1"/>
  <c r="I886" i="16"/>
  <c r="E886" i="16" s="1"/>
  <c r="C886" i="16" s="1"/>
  <c r="I730" i="16"/>
  <c r="E730" i="16" s="1"/>
  <c r="C730" i="16" s="1"/>
  <c r="I587" i="16"/>
  <c r="E587" i="16" s="1"/>
  <c r="C587" i="16" s="1"/>
  <c r="I442" i="16"/>
  <c r="E442" i="16" s="1"/>
  <c r="C442" i="16" s="1"/>
  <c r="I298" i="16"/>
  <c r="E298" i="16" s="1"/>
  <c r="C298" i="16" s="1"/>
  <c r="I153" i="16"/>
  <c r="E153" i="16" s="1"/>
  <c r="C153" i="16" s="1"/>
  <c r="I1054" i="16"/>
  <c r="E1054" i="16" s="1"/>
  <c r="C1054" i="16" s="1"/>
  <c r="I910" i="16"/>
  <c r="E910" i="16" s="1"/>
  <c r="C910" i="16" s="1"/>
  <c r="I765" i="16"/>
  <c r="E765" i="16" s="1"/>
  <c r="C765" i="16" s="1"/>
  <c r="I621" i="16"/>
  <c r="E621" i="16" s="1"/>
  <c r="C621" i="16" s="1"/>
  <c r="I476" i="16"/>
  <c r="E476" i="16" s="1"/>
  <c r="C476" i="16" s="1"/>
  <c r="I333" i="16"/>
  <c r="E333" i="16" s="1"/>
  <c r="C333" i="16" s="1"/>
  <c r="I189" i="16"/>
  <c r="E189" i="16" s="1"/>
  <c r="C189" i="16" s="1"/>
  <c r="I57" i="16"/>
  <c r="E57" i="16" s="1"/>
  <c r="C57" i="16" s="1"/>
  <c r="I921" i="16"/>
  <c r="E921" i="16" s="1"/>
  <c r="C921" i="16" s="1"/>
  <c r="I775" i="16"/>
  <c r="E775" i="16" s="1"/>
  <c r="C775" i="16" s="1"/>
  <c r="I631" i="16"/>
  <c r="E631" i="16" s="1"/>
  <c r="C631" i="16" s="1"/>
  <c r="I488" i="16"/>
  <c r="E488" i="16" s="1"/>
  <c r="C488" i="16" s="1"/>
  <c r="I344" i="16"/>
  <c r="E344" i="16" s="1"/>
  <c r="C344" i="16" s="1"/>
  <c r="I188" i="16"/>
  <c r="E188" i="16" s="1"/>
  <c r="C188" i="16" s="1"/>
  <c r="I1075" i="16"/>
  <c r="E1075" i="16" s="1"/>
  <c r="C1075" i="16" s="1"/>
  <c r="I931" i="16"/>
  <c r="E931" i="16" s="1"/>
  <c r="C931" i="16" s="1"/>
  <c r="I787" i="16"/>
  <c r="E787" i="16" s="1"/>
  <c r="C787" i="16" s="1"/>
  <c r="I643" i="16"/>
  <c r="E643" i="16" s="1"/>
  <c r="C643" i="16" s="1"/>
  <c r="I498" i="16"/>
  <c r="E498" i="16" s="1"/>
  <c r="C498" i="16" s="1"/>
  <c r="I355" i="16"/>
  <c r="E355" i="16" s="1"/>
  <c r="C355" i="16" s="1"/>
  <c r="I211" i="16"/>
  <c r="E211" i="16" s="1"/>
  <c r="C211" i="16" s="1"/>
  <c r="I67" i="16"/>
  <c r="E67" i="16" s="1"/>
  <c r="C67" i="16" s="1"/>
  <c r="I714" i="16"/>
  <c r="E714" i="16" s="1"/>
  <c r="C714" i="16" s="1"/>
  <c r="I571" i="16"/>
  <c r="E571" i="16" s="1"/>
  <c r="C571" i="16" s="1"/>
  <c r="I426" i="16"/>
  <c r="E426" i="16" s="1"/>
  <c r="C426" i="16" s="1"/>
  <c r="I281" i="16"/>
  <c r="E281" i="16" s="1"/>
  <c r="C281" i="16" s="1"/>
  <c r="I138" i="16"/>
  <c r="E138" i="16" s="1"/>
  <c r="C138" i="16" s="1"/>
  <c r="I773" i="16"/>
  <c r="E773" i="16" s="1"/>
  <c r="C773" i="16" s="1"/>
  <c r="I629" i="16"/>
  <c r="E629" i="16" s="1"/>
  <c r="C629" i="16" s="1"/>
  <c r="I486" i="16"/>
  <c r="E486" i="16" s="1"/>
  <c r="C486" i="16" s="1"/>
  <c r="I341" i="16"/>
  <c r="E341" i="16" s="1"/>
  <c r="C341" i="16" s="1"/>
  <c r="I197" i="16"/>
  <c r="E197" i="16" s="1"/>
  <c r="C197" i="16" s="1"/>
  <c r="I51" i="16"/>
  <c r="E51" i="16" s="1"/>
  <c r="C51" i="16" s="1"/>
  <c r="I952" i="16"/>
  <c r="E952" i="16" s="1"/>
  <c r="C952" i="16" s="1"/>
  <c r="I808" i="16"/>
  <c r="E808" i="16" s="1"/>
  <c r="C808" i="16" s="1"/>
  <c r="I664" i="16"/>
  <c r="E664" i="16" s="1"/>
  <c r="C664" i="16" s="1"/>
  <c r="I520" i="16"/>
  <c r="E520" i="16" s="1"/>
  <c r="C520" i="16" s="1"/>
  <c r="I376" i="16"/>
  <c r="E376" i="16" s="1"/>
  <c r="C376" i="16" s="1"/>
  <c r="I231" i="16"/>
  <c r="E231" i="16" s="1"/>
  <c r="C231" i="16" s="1"/>
  <c r="I89" i="16"/>
  <c r="E89" i="16" s="1"/>
  <c r="C89" i="16" s="1"/>
  <c r="I986" i="16"/>
  <c r="E986" i="16" s="1"/>
  <c r="C986" i="16" s="1"/>
  <c r="I843" i="16"/>
  <c r="E843" i="16" s="1"/>
  <c r="C843" i="16" s="1"/>
  <c r="I699" i="16"/>
  <c r="E699" i="16" s="1"/>
  <c r="C699" i="16" s="1"/>
  <c r="I554" i="16"/>
  <c r="E554" i="16" s="1"/>
  <c r="C554" i="16" s="1"/>
  <c r="I411" i="16"/>
  <c r="E411" i="16" s="1"/>
  <c r="C411" i="16" s="1"/>
  <c r="I256" i="16"/>
  <c r="E256" i="16" s="1"/>
  <c r="C256" i="16" s="1"/>
  <c r="I111" i="16"/>
  <c r="E111" i="16" s="1"/>
  <c r="C111" i="16" s="1"/>
  <c r="I1009" i="16"/>
  <c r="E1009" i="16" s="1"/>
  <c r="C1009" i="16" s="1"/>
  <c r="I866" i="16"/>
  <c r="E866" i="16" s="1"/>
  <c r="C866" i="16" s="1"/>
  <c r="I722" i="16"/>
  <c r="E722" i="16" s="1"/>
  <c r="C722" i="16" s="1"/>
  <c r="I579" i="16"/>
  <c r="E579" i="16" s="1"/>
  <c r="C579" i="16" s="1"/>
  <c r="I434" i="16"/>
  <c r="E434" i="16" s="1"/>
  <c r="C434" i="16" s="1"/>
  <c r="I291" i="16"/>
  <c r="E291" i="16" s="1"/>
  <c r="C291" i="16" s="1"/>
  <c r="I146" i="16"/>
  <c r="E146" i="16" s="1"/>
  <c r="C146" i="16" s="1"/>
  <c r="I961" i="16"/>
  <c r="E961" i="16" s="1"/>
  <c r="C961" i="16" s="1"/>
  <c r="I817" i="16"/>
  <c r="E817" i="16" s="1"/>
  <c r="C817" i="16" s="1"/>
  <c r="I673" i="16"/>
  <c r="E673" i="16" s="1"/>
  <c r="C673" i="16" s="1"/>
  <c r="I529" i="16"/>
  <c r="E529" i="16" s="1"/>
  <c r="C529" i="16" s="1"/>
  <c r="I385" i="16"/>
  <c r="E385" i="16" s="1"/>
  <c r="C385" i="16" s="1"/>
  <c r="I241" i="16"/>
  <c r="E241" i="16" s="1"/>
  <c r="C241" i="16" s="1"/>
  <c r="I2064" i="16"/>
  <c r="E2064" i="16" s="1"/>
  <c r="C2064" i="16" s="1"/>
  <c r="I1860" i="16"/>
  <c r="E1860" i="16" s="1"/>
  <c r="C1860" i="16" s="1"/>
  <c r="I1666" i="16"/>
  <c r="E1666" i="16" s="1"/>
  <c r="C1666" i="16" s="1"/>
  <c r="I1499" i="16"/>
  <c r="E1499" i="16" s="1"/>
  <c r="C1499" i="16" s="1"/>
  <c r="I1319" i="16"/>
  <c r="E1319" i="16" s="1"/>
  <c r="C1319" i="16" s="1"/>
  <c r="I1162" i="16"/>
  <c r="E1162" i="16" s="1"/>
  <c r="C1162" i="16" s="1"/>
  <c r="I2014" i="16"/>
  <c r="E2014" i="16" s="1"/>
  <c r="C2014" i="16" s="1"/>
  <c r="I1846" i="16"/>
  <c r="E1846" i="16" s="1"/>
  <c r="C1846" i="16" s="1"/>
  <c r="I1690" i="16"/>
  <c r="E1690" i="16" s="1"/>
  <c r="C1690" i="16" s="1"/>
  <c r="I1522" i="16"/>
  <c r="E1522" i="16" s="1"/>
  <c r="C1522" i="16" s="1"/>
  <c r="I1366" i="16"/>
  <c r="E1366" i="16" s="1"/>
  <c r="C1366" i="16" s="1"/>
  <c r="I1210" i="16"/>
  <c r="E1210" i="16" s="1"/>
  <c r="C1210" i="16" s="1"/>
  <c r="I2049" i="16"/>
  <c r="E2049" i="16" s="1"/>
  <c r="C2049" i="16" s="1"/>
  <c r="I1904" i="16"/>
  <c r="E1904" i="16" s="1"/>
  <c r="C1904" i="16" s="1"/>
  <c r="I1760" i="16"/>
  <c r="E1760" i="16" s="1"/>
  <c r="C1760" i="16" s="1"/>
  <c r="I1617" i="16"/>
  <c r="E1617" i="16" s="1"/>
  <c r="C1617" i="16" s="1"/>
  <c r="I1474" i="16"/>
  <c r="E1474" i="16" s="1"/>
  <c r="C1474" i="16" s="1"/>
  <c r="I1329" i="16"/>
  <c r="E1329" i="16" s="1"/>
  <c r="C1329" i="16" s="1"/>
  <c r="I1185" i="16"/>
  <c r="E1185" i="16" s="1"/>
  <c r="C1185" i="16" s="1"/>
  <c r="I2036" i="16"/>
  <c r="E2036" i="16" s="1"/>
  <c r="C2036" i="16" s="1"/>
  <c r="I1892" i="16"/>
  <c r="E1892" i="16" s="1"/>
  <c r="C1892" i="16" s="1"/>
  <c r="I1747" i="16"/>
  <c r="E1747" i="16" s="1"/>
  <c r="C1747" i="16" s="1"/>
  <c r="I1604" i="16"/>
  <c r="E1604" i="16" s="1"/>
  <c r="C1604" i="16" s="1"/>
  <c r="I1460" i="16"/>
  <c r="E1460" i="16" s="1"/>
  <c r="C1460" i="16" s="1"/>
  <c r="I1317" i="16"/>
  <c r="E1317" i="16" s="1"/>
  <c r="C1317" i="16" s="1"/>
  <c r="I1172" i="16"/>
  <c r="E1172" i="16" s="1"/>
  <c r="C1172" i="16" s="1"/>
  <c r="I2059" i="16"/>
  <c r="E2059" i="16" s="1"/>
  <c r="C2059" i="16" s="1"/>
  <c r="I1915" i="16"/>
  <c r="E1915" i="16" s="1"/>
  <c r="C1915" i="16" s="1"/>
  <c r="I1771" i="16"/>
  <c r="E1771" i="16" s="1"/>
  <c r="C1771" i="16" s="1"/>
  <c r="I1627" i="16"/>
  <c r="E1627" i="16" s="1"/>
  <c r="C1627" i="16" s="1"/>
  <c r="I1471" i="16"/>
  <c r="E1471" i="16" s="1"/>
  <c r="C1471" i="16" s="1"/>
  <c r="I1315" i="16"/>
  <c r="E1315" i="16" s="1"/>
  <c r="C1315" i="16" s="1"/>
  <c r="I1171" i="16"/>
  <c r="E1171" i="16" s="1"/>
  <c r="C1171" i="16" s="1"/>
  <c r="I1734" i="16"/>
  <c r="E1734" i="16" s="1"/>
  <c r="C1734" i="16" s="1"/>
  <c r="I1590" i="16"/>
  <c r="E1590" i="16" s="1"/>
  <c r="C1590" i="16" s="1"/>
  <c r="I1447" i="16"/>
  <c r="E1447" i="16" s="1"/>
  <c r="C1447" i="16" s="1"/>
  <c r="I1303" i="16"/>
  <c r="E1303" i="16" s="1"/>
  <c r="C1303" i="16" s="1"/>
  <c r="I1158" i="16"/>
  <c r="E1158" i="16" s="1"/>
  <c r="C1158" i="16" s="1"/>
  <c r="I1014" i="16"/>
  <c r="E1014" i="16" s="1"/>
  <c r="C1014" i="16" s="1"/>
  <c r="I869" i="16"/>
  <c r="E869" i="16" s="1"/>
  <c r="C869" i="16" s="1"/>
  <c r="I1710" i="16"/>
  <c r="E1710" i="16" s="1"/>
  <c r="C1710" i="16" s="1"/>
  <c r="I1566" i="16"/>
  <c r="E1566" i="16" s="1"/>
  <c r="C1566" i="16" s="1"/>
  <c r="I1422" i="16"/>
  <c r="E1422" i="16" s="1"/>
  <c r="C1422" i="16" s="1"/>
  <c r="I1277" i="16"/>
  <c r="E1277" i="16" s="1"/>
  <c r="C1277" i="16" s="1"/>
  <c r="I1134" i="16"/>
  <c r="E1134" i="16" s="1"/>
  <c r="C1134" i="16" s="1"/>
  <c r="I990" i="16"/>
  <c r="E990" i="16" s="1"/>
  <c r="C990" i="16" s="1"/>
  <c r="I846" i="16"/>
  <c r="E846" i="16" s="1"/>
  <c r="C846" i="16" s="1"/>
  <c r="I1959" i="16"/>
  <c r="E1959" i="16" s="1"/>
  <c r="C1959" i="16" s="1"/>
  <c r="I1816" i="16"/>
  <c r="E1816" i="16" s="1"/>
  <c r="C1816" i="16" s="1"/>
  <c r="I1672" i="16"/>
  <c r="E1672" i="16" s="1"/>
  <c r="C1672" i="16" s="1"/>
  <c r="I1528" i="16"/>
  <c r="E1528" i="16" s="1"/>
  <c r="C1528" i="16" s="1"/>
  <c r="I1384" i="16"/>
  <c r="E1384" i="16" s="1"/>
  <c r="C1384" i="16" s="1"/>
  <c r="I1240" i="16"/>
  <c r="E1240" i="16" s="1"/>
  <c r="C1240" i="16" s="1"/>
  <c r="I1097" i="16"/>
  <c r="E1097" i="16" s="1"/>
  <c r="C1097" i="16" s="1"/>
  <c r="I1960" i="16"/>
  <c r="E1960" i="16" s="1"/>
  <c r="C1960" i="16" s="1"/>
  <c r="I1815" i="16"/>
  <c r="E1815" i="16" s="1"/>
  <c r="C1815" i="16" s="1"/>
  <c r="I1671" i="16"/>
  <c r="E1671" i="16" s="1"/>
  <c r="C1671" i="16" s="1"/>
  <c r="I1526" i="16"/>
  <c r="E1526" i="16" s="1"/>
  <c r="C1526" i="16" s="1"/>
  <c r="I1382" i="16"/>
  <c r="E1382" i="16" s="1"/>
  <c r="C1382" i="16" s="1"/>
  <c r="I1238" i="16"/>
  <c r="E1238" i="16" s="1"/>
  <c r="C1238" i="16" s="1"/>
  <c r="I1094" i="16"/>
  <c r="E1094" i="16" s="1"/>
  <c r="C1094" i="16" s="1"/>
  <c r="I1969" i="16"/>
  <c r="E1969" i="16" s="1"/>
  <c r="C1969" i="16" s="1"/>
  <c r="I1827" i="16"/>
  <c r="E1827" i="16" s="1"/>
  <c r="C1827" i="16" s="1"/>
  <c r="I1683" i="16"/>
  <c r="E1683" i="16" s="1"/>
  <c r="C1683" i="16" s="1"/>
  <c r="I1538" i="16"/>
  <c r="E1538" i="16" s="1"/>
  <c r="C1538" i="16" s="1"/>
  <c r="I1393" i="16"/>
  <c r="E1393" i="16" s="1"/>
  <c r="C1393" i="16" s="1"/>
  <c r="I1250" i="16"/>
  <c r="E1250" i="16" s="1"/>
  <c r="C1250" i="16" s="1"/>
  <c r="I1106" i="16"/>
  <c r="E1106" i="16" s="1"/>
  <c r="C1106" i="16" s="1"/>
  <c r="I1945" i="16"/>
  <c r="E1945" i="16" s="1"/>
  <c r="C1945" i="16" s="1"/>
  <c r="I1789" i="16"/>
  <c r="E1789" i="16" s="1"/>
  <c r="C1789" i="16" s="1"/>
  <c r="I1646" i="16"/>
  <c r="E1646" i="16" s="1"/>
  <c r="C1646" i="16" s="1"/>
  <c r="I1501" i="16"/>
  <c r="E1501" i="16" s="1"/>
  <c r="C1501" i="16" s="1"/>
  <c r="I1358" i="16"/>
  <c r="E1358" i="16" s="1"/>
  <c r="C1358" i="16" s="1"/>
  <c r="I1214" i="16"/>
  <c r="E1214" i="16" s="1"/>
  <c r="C1214" i="16" s="1"/>
  <c r="I1069" i="16"/>
  <c r="E1069" i="16" s="1"/>
  <c r="C1069" i="16" s="1"/>
  <c r="I1007" i="16"/>
  <c r="E1007" i="16" s="1"/>
  <c r="C1007" i="16" s="1"/>
  <c r="I865" i="16"/>
  <c r="E865" i="16" s="1"/>
  <c r="C865" i="16" s="1"/>
  <c r="I720" i="16"/>
  <c r="E720" i="16" s="1"/>
  <c r="C720" i="16" s="1"/>
  <c r="I576" i="16"/>
  <c r="E576" i="16" s="1"/>
  <c r="C576" i="16" s="1"/>
  <c r="I432" i="16"/>
  <c r="E432" i="16" s="1"/>
  <c r="C432" i="16" s="1"/>
  <c r="I288" i="16"/>
  <c r="E288" i="16" s="1"/>
  <c r="C288" i="16" s="1"/>
  <c r="I131" i="16"/>
  <c r="E131" i="16" s="1"/>
  <c r="C131" i="16" s="1"/>
  <c r="I1019" i="16"/>
  <c r="E1019" i="16" s="1"/>
  <c r="C1019" i="16" s="1"/>
  <c r="I876" i="16"/>
  <c r="E876" i="16" s="1"/>
  <c r="C876" i="16" s="1"/>
  <c r="I731" i="16"/>
  <c r="E731" i="16" s="1"/>
  <c r="C731" i="16" s="1"/>
  <c r="I574" i="16"/>
  <c r="E574" i="16" s="1"/>
  <c r="C574" i="16" s="1"/>
  <c r="I431" i="16"/>
  <c r="E431" i="16" s="1"/>
  <c r="C431" i="16" s="1"/>
  <c r="I287" i="16"/>
  <c r="E287" i="16" s="1"/>
  <c r="C287" i="16" s="1"/>
  <c r="I132" i="16"/>
  <c r="E132" i="16" s="1"/>
  <c r="C132" i="16" s="1"/>
  <c r="I1018" i="16"/>
  <c r="E1018" i="16" s="1"/>
  <c r="C1018" i="16" s="1"/>
  <c r="I874" i="16"/>
  <c r="E874" i="16" s="1"/>
  <c r="C874" i="16" s="1"/>
  <c r="I719" i="16"/>
  <c r="E719" i="16" s="1"/>
  <c r="C719" i="16" s="1"/>
  <c r="I575" i="16"/>
  <c r="E575" i="16" s="1"/>
  <c r="C575" i="16" s="1"/>
  <c r="I430" i="16"/>
  <c r="E430" i="16" s="1"/>
  <c r="C430" i="16" s="1"/>
  <c r="I285" i="16"/>
  <c r="E285" i="16" s="1"/>
  <c r="C285" i="16" s="1"/>
  <c r="I141" i="16"/>
  <c r="E141" i="16" s="1"/>
  <c r="C141" i="16" s="1"/>
  <c r="I1042" i="16"/>
  <c r="E1042" i="16" s="1"/>
  <c r="C1042" i="16" s="1"/>
  <c r="I897" i="16"/>
  <c r="E897" i="16" s="1"/>
  <c r="C897" i="16" s="1"/>
  <c r="I753" i="16"/>
  <c r="E753" i="16" s="1"/>
  <c r="C753" i="16" s="1"/>
  <c r="I610" i="16"/>
  <c r="E610" i="16" s="1"/>
  <c r="C610" i="16" s="1"/>
  <c r="I465" i="16"/>
  <c r="E465" i="16" s="1"/>
  <c r="C465" i="16" s="1"/>
  <c r="I322" i="16"/>
  <c r="E322" i="16" s="1"/>
  <c r="C322" i="16" s="1"/>
  <c r="I177" i="16"/>
  <c r="E177" i="16" s="1"/>
  <c r="C177" i="16" s="1"/>
  <c r="I1052" i="16"/>
  <c r="E1052" i="16" s="1"/>
  <c r="C1052" i="16" s="1"/>
  <c r="I908" i="16"/>
  <c r="E908" i="16" s="1"/>
  <c r="C908" i="16" s="1"/>
  <c r="I764" i="16"/>
  <c r="E764" i="16" s="1"/>
  <c r="C764" i="16" s="1"/>
  <c r="I620" i="16"/>
  <c r="E620" i="16" s="1"/>
  <c r="C620" i="16" s="1"/>
  <c r="I477" i="16"/>
  <c r="E477" i="16" s="1"/>
  <c r="C477" i="16" s="1"/>
  <c r="I332" i="16"/>
  <c r="E332" i="16" s="1"/>
  <c r="C332" i="16" s="1"/>
  <c r="I176" i="16"/>
  <c r="E176" i="16" s="1"/>
  <c r="C176" i="16" s="1"/>
  <c r="I1063" i="16"/>
  <c r="E1063" i="16" s="1"/>
  <c r="C1063" i="16" s="1"/>
  <c r="I919" i="16"/>
  <c r="E919" i="16" s="1"/>
  <c r="C919" i="16" s="1"/>
  <c r="I776" i="16"/>
  <c r="E776" i="16" s="1"/>
  <c r="C776" i="16" s="1"/>
  <c r="I632" i="16"/>
  <c r="E632" i="16" s="1"/>
  <c r="C632" i="16" s="1"/>
  <c r="I487" i="16"/>
  <c r="E487" i="16" s="1"/>
  <c r="C487" i="16" s="1"/>
  <c r="I343" i="16"/>
  <c r="E343" i="16" s="1"/>
  <c r="C343" i="16" s="1"/>
  <c r="I199" i="16"/>
  <c r="E199" i="16" s="1"/>
  <c r="C199" i="16" s="1"/>
  <c r="I50" i="16"/>
  <c r="E50" i="16" s="1"/>
  <c r="C50" i="16" s="1"/>
  <c r="I702" i="16"/>
  <c r="E702" i="16" s="1"/>
  <c r="C702" i="16" s="1"/>
  <c r="I557" i="16"/>
  <c r="E557" i="16" s="1"/>
  <c r="C557" i="16" s="1"/>
  <c r="I414" i="16"/>
  <c r="E414" i="16" s="1"/>
  <c r="C414" i="16" s="1"/>
  <c r="I270" i="16"/>
  <c r="E270" i="16" s="1"/>
  <c r="C270" i="16" s="1"/>
  <c r="I126" i="16"/>
  <c r="E126" i="16" s="1"/>
  <c r="C126" i="16" s="1"/>
  <c r="I761" i="16"/>
  <c r="E761" i="16" s="1"/>
  <c r="C761" i="16" s="1"/>
  <c r="I617" i="16"/>
  <c r="E617" i="16" s="1"/>
  <c r="C617" i="16" s="1"/>
  <c r="I474" i="16"/>
  <c r="E474" i="16" s="1"/>
  <c r="C474" i="16" s="1"/>
  <c r="I329" i="16"/>
  <c r="E329" i="16" s="1"/>
  <c r="C329" i="16" s="1"/>
  <c r="I185" i="16"/>
  <c r="E185" i="16" s="1"/>
  <c r="C185" i="16" s="1"/>
  <c r="I1084" i="16"/>
  <c r="E1084" i="16" s="1"/>
  <c r="C1084" i="16" s="1"/>
  <c r="I940" i="16"/>
  <c r="E940" i="16" s="1"/>
  <c r="C940" i="16" s="1"/>
  <c r="I797" i="16"/>
  <c r="E797" i="16" s="1"/>
  <c r="C797" i="16" s="1"/>
  <c r="I651" i="16"/>
  <c r="E651" i="16" s="1"/>
  <c r="C651" i="16" s="1"/>
  <c r="I508" i="16"/>
  <c r="E508" i="16" s="1"/>
  <c r="C508" i="16" s="1"/>
  <c r="I364" i="16"/>
  <c r="E364" i="16" s="1"/>
  <c r="C364" i="16" s="1"/>
  <c r="I220" i="16"/>
  <c r="E220" i="16" s="1"/>
  <c r="C220" i="16" s="1"/>
  <c r="I77" i="16"/>
  <c r="E77" i="16" s="1"/>
  <c r="C77" i="16" s="1"/>
  <c r="I975" i="16"/>
  <c r="E975" i="16" s="1"/>
  <c r="C975" i="16" s="1"/>
  <c r="I831" i="16"/>
  <c r="E831" i="16" s="1"/>
  <c r="C831" i="16" s="1"/>
  <c r="I687" i="16"/>
  <c r="E687" i="16" s="1"/>
  <c r="C687" i="16" s="1"/>
  <c r="I544" i="16"/>
  <c r="E544" i="16" s="1"/>
  <c r="C544" i="16" s="1"/>
  <c r="I399" i="16"/>
  <c r="E399" i="16" s="1"/>
  <c r="C399" i="16" s="1"/>
  <c r="I243" i="16"/>
  <c r="E243" i="16" s="1"/>
  <c r="C243" i="16" s="1"/>
  <c r="I99" i="16"/>
  <c r="E99" i="16" s="1"/>
  <c r="C99" i="16" s="1"/>
  <c r="I998" i="16"/>
  <c r="E998" i="16" s="1"/>
  <c r="C998" i="16" s="1"/>
  <c r="I853" i="16"/>
  <c r="E853" i="16" s="1"/>
  <c r="C853" i="16" s="1"/>
  <c r="I710" i="16"/>
  <c r="E710" i="16" s="1"/>
  <c r="C710" i="16" s="1"/>
  <c r="I567" i="16"/>
  <c r="E567" i="16" s="1"/>
  <c r="C567" i="16" s="1"/>
  <c r="I422" i="16"/>
  <c r="E422" i="16" s="1"/>
  <c r="C422" i="16" s="1"/>
  <c r="I277" i="16"/>
  <c r="E277" i="16" s="1"/>
  <c r="C277" i="16" s="1"/>
  <c r="I134" i="16"/>
  <c r="E134" i="16" s="1"/>
  <c r="C134" i="16" s="1"/>
  <c r="I949" i="16"/>
  <c r="E949" i="16" s="1"/>
  <c r="C949" i="16" s="1"/>
  <c r="I805" i="16"/>
  <c r="E805" i="16" s="1"/>
  <c r="C805" i="16" s="1"/>
  <c r="I2040" i="16"/>
  <c r="E2040" i="16" s="1"/>
  <c r="C2040" i="16" s="1"/>
  <c r="I1847" i="16"/>
  <c r="E1847" i="16" s="1"/>
  <c r="C1847" i="16" s="1"/>
  <c r="I1655" i="16"/>
  <c r="E1655" i="16" s="1"/>
  <c r="C1655" i="16" s="1"/>
  <c r="I1487" i="16"/>
  <c r="E1487" i="16" s="1"/>
  <c r="C1487" i="16" s="1"/>
  <c r="I1307" i="16"/>
  <c r="E1307" i="16" s="1"/>
  <c r="C1307" i="16" s="1"/>
  <c r="I1151" i="16"/>
  <c r="E1151" i="16" s="1"/>
  <c r="C1151" i="16" s="1"/>
  <c r="I2003" i="16"/>
  <c r="E2003" i="16" s="1"/>
  <c r="C2003" i="16" s="1"/>
  <c r="I1833" i="16"/>
  <c r="E1833" i="16" s="1"/>
  <c r="C1833" i="16" s="1"/>
  <c r="I1667" i="16"/>
  <c r="E1667" i="16" s="1"/>
  <c r="C1667" i="16" s="1"/>
  <c r="I1510" i="16"/>
  <c r="E1510" i="16" s="1"/>
  <c r="C1510" i="16" s="1"/>
  <c r="I1354" i="16"/>
  <c r="E1354" i="16" s="1"/>
  <c r="C1354" i="16" s="1"/>
  <c r="I1198" i="16"/>
  <c r="E1198" i="16" s="1"/>
  <c r="C1198" i="16" s="1"/>
  <c r="I2038" i="16"/>
  <c r="E2038" i="16" s="1"/>
  <c r="C2038" i="16" s="1"/>
  <c r="I1894" i="16"/>
  <c r="E1894" i="16" s="1"/>
  <c r="C1894" i="16" s="1"/>
  <c r="I1749" i="16"/>
  <c r="E1749" i="16" s="1"/>
  <c r="C1749" i="16" s="1"/>
  <c r="I1605" i="16"/>
  <c r="E1605" i="16" s="1"/>
  <c r="C1605" i="16" s="1"/>
  <c r="I1461" i="16"/>
  <c r="E1461" i="16" s="1"/>
  <c r="C1461" i="16" s="1"/>
  <c r="I1316" i="16"/>
  <c r="E1316" i="16" s="1"/>
  <c r="C1316" i="16" s="1"/>
  <c r="I1173" i="16"/>
  <c r="E1173" i="16" s="1"/>
  <c r="C1173" i="16" s="1"/>
  <c r="I2023" i="16"/>
  <c r="E2023" i="16" s="1"/>
  <c r="C2023" i="16" s="1"/>
  <c r="I1881" i="16"/>
  <c r="E1881" i="16" s="1"/>
  <c r="C1881" i="16" s="1"/>
  <c r="I1736" i="16"/>
  <c r="E1736" i="16" s="1"/>
  <c r="C1736" i="16" s="1"/>
  <c r="I1592" i="16"/>
  <c r="E1592" i="16" s="1"/>
  <c r="C1592" i="16" s="1"/>
  <c r="I1449" i="16"/>
  <c r="E1449" i="16" s="1"/>
  <c r="C1449" i="16" s="1"/>
  <c r="I1305" i="16"/>
  <c r="E1305" i="16" s="1"/>
  <c r="C1305" i="16" s="1"/>
  <c r="I1160" i="16"/>
  <c r="E1160" i="16" s="1"/>
  <c r="C1160" i="16" s="1"/>
  <c r="I2048" i="16"/>
  <c r="E2048" i="16" s="1"/>
  <c r="C2048" i="16" s="1"/>
  <c r="I1903" i="16"/>
  <c r="E1903" i="16" s="1"/>
  <c r="C1903" i="16" s="1"/>
  <c r="I1759" i="16"/>
  <c r="E1759" i="16" s="1"/>
  <c r="C1759" i="16" s="1"/>
  <c r="I1616" i="16"/>
  <c r="E1616" i="16" s="1"/>
  <c r="C1616" i="16" s="1"/>
  <c r="I1459" i="16"/>
  <c r="E1459" i="16" s="1"/>
  <c r="C1459" i="16" s="1"/>
  <c r="I1302" i="16"/>
  <c r="E1302" i="16" s="1"/>
  <c r="C1302" i="16" s="1"/>
  <c r="I1147" i="16"/>
  <c r="E1147" i="16" s="1"/>
  <c r="C1147" i="16" s="1"/>
  <c r="I1721" i="16"/>
  <c r="E1721" i="16" s="1"/>
  <c r="C1721" i="16" s="1"/>
  <c r="I1577" i="16"/>
  <c r="E1577" i="16" s="1"/>
  <c r="C1577" i="16" s="1"/>
  <c r="I1434" i="16"/>
  <c r="E1434" i="16" s="1"/>
  <c r="C1434" i="16" s="1"/>
  <c r="I1290" i="16"/>
  <c r="E1290" i="16" s="1"/>
  <c r="C1290" i="16" s="1"/>
  <c r="I1146" i="16"/>
  <c r="E1146" i="16" s="1"/>
  <c r="C1146" i="16" s="1"/>
  <c r="I1002" i="16"/>
  <c r="E1002" i="16" s="1"/>
  <c r="C1002" i="16" s="1"/>
  <c r="I859" i="16"/>
  <c r="E859" i="16" s="1"/>
  <c r="C859" i="16" s="1"/>
  <c r="I1696" i="16"/>
  <c r="E1696" i="16" s="1"/>
  <c r="C1696" i="16" s="1"/>
  <c r="I1553" i="16"/>
  <c r="E1553" i="16" s="1"/>
  <c r="C1553" i="16" s="1"/>
  <c r="I1410" i="16"/>
  <c r="E1410" i="16" s="1"/>
  <c r="C1410" i="16" s="1"/>
  <c r="I1266" i="16"/>
  <c r="E1266" i="16" s="1"/>
  <c r="C1266" i="16" s="1"/>
  <c r="I1121" i="16"/>
  <c r="E1121" i="16" s="1"/>
  <c r="C1121" i="16" s="1"/>
  <c r="I977" i="16"/>
  <c r="E977" i="16" s="1"/>
  <c r="C977" i="16" s="1"/>
  <c r="I834" i="16"/>
  <c r="E834" i="16" s="1"/>
  <c r="C834" i="16" s="1"/>
  <c r="I1947" i="16"/>
  <c r="E1947" i="16" s="1"/>
  <c r="C1947" i="16" s="1"/>
  <c r="I1805" i="16"/>
  <c r="E1805" i="16" s="1"/>
  <c r="C1805" i="16" s="1"/>
  <c r="I1661" i="16"/>
  <c r="E1661" i="16" s="1"/>
  <c r="C1661" i="16" s="1"/>
  <c r="I1516" i="16"/>
  <c r="E1516" i="16" s="1"/>
  <c r="C1516" i="16" s="1"/>
  <c r="I1372" i="16"/>
  <c r="E1372" i="16" s="1"/>
  <c r="C1372" i="16" s="1"/>
  <c r="I1228" i="16"/>
  <c r="E1228" i="16" s="1"/>
  <c r="C1228" i="16" s="1"/>
  <c r="I2092" i="16"/>
  <c r="E2092" i="16" s="1"/>
  <c r="C2092" i="16" s="1"/>
  <c r="I1948" i="16"/>
  <c r="E1948" i="16" s="1"/>
  <c r="C1948" i="16" s="1"/>
  <c r="I1803" i="16"/>
  <c r="E1803" i="16" s="1"/>
  <c r="C1803" i="16" s="1"/>
  <c r="I1659" i="16"/>
  <c r="E1659" i="16" s="1"/>
  <c r="C1659" i="16" s="1"/>
  <c r="I1515" i="16"/>
  <c r="E1515" i="16" s="1"/>
  <c r="C1515" i="16" s="1"/>
  <c r="I1371" i="16"/>
  <c r="E1371" i="16" s="1"/>
  <c r="C1371" i="16" s="1"/>
  <c r="I1226" i="16"/>
  <c r="E1226" i="16" s="1"/>
  <c r="C1226" i="16" s="1"/>
  <c r="I2102" i="16"/>
  <c r="E2102" i="16" s="1"/>
  <c r="C2102" i="16" s="1"/>
  <c r="I1958" i="16"/>
  <c r="E1958" i="16" s="1"/>
  <c r="C1958" i="16" s="1"/>
  <c r="I1814" i="16"/>
  <c r="E1814" i="16" s="1"/>
  <c r="C1814" i="16" s="1"/>
  <c r="I1670" i="16"/>
  <c r="E1670" i="16" s="1"/>
  <c r="C1670" i="16" s="1"/>
  <c r="I1527" i="16"/>
  <c r="E1527" i="16" s="1"/>
  <c r="C1527" i="16" s="1"/>
  <c r="I1383" i="16"/>
  <c r="E1383" i="16" s="1"/>
  <c r="C1383" i="16" s="1"/>
  <c r="I1239" i="16"/>
  <c r="E1239" i="16" s="1"/>
  <c r="C1239" i="16" s="1"/>
  <c r="I1095" i="16"/>
  <c r="E1095" i="16" s="1"/>
  <c r="C1095" i="16" s="1"/>
  <c r="I1932" i="16"/>
  <c r="E1932" i="16" s="1"/>
  <c r="C1932" i="16" s="1"/>
  <c r="I1777" i="16"/>
  <c r="E1777" i="16" s="1"/>
  <c r="C1777" i="16" s="1"/>
  <c r="I1633" i="16"/>
  <c r="E1633" i="16" s="1"/>
  <c r="C1633" i="16" s="1"/>
  <c r="I1489" i="16"/>
  <c r="E1489" i="16" s="1"/>
  <c r="C1489" i="16" s="1"/>
  <c r="I1345" i="16"/>
  <c r="E1345" i="16" s="1"/>
  <c r="C1345" i="16" s="1"/>
  <c r="I1201" i="16"/>
  <c r="E1201" i="16" s="1"/>
  <c r="C1201" i="16" s="1"/>
  <c r="I1057" i="16"/>
  <c r="E1057" i="16" s="1"/>
  <c r="C1057" i="16" s="1"/>
  <c r="I997" i="16"/>
  <c r="E997" i="16" s="1"/>
  <c r="C997" i="16" s="1"/>
  <c r="I851" i="16"/>
  <c r="E851" i="16" s="1"/>
  <c r="C851" i="16" s="1"/>
  <c r="I708" i="16"/>
  <c r="E708" i="16" s="1"/>
  <c r="C708" i="16" s="1"/>
  <c r="I564" i="16"/>
  <c r="E564" i="16" s="1"/>
  <c r="C564" i="16" s="1"/>
  <c r="I420" i="16"/>
  <c r="E420" i="16" s="1"/>
  <c r="C420" i="16" s="1"/>
  <c r="I265" i="16"/>
  <c r="E265" i="16" s="1"/>
  <c r="C265" i="16" s="1"/>
  <c r="I119" i="16"/>
  <c r="E119" i="16" s="1"/>
  <c r="C119" i="16" s="1"/>
  <c r="I1008" i="16"/>
  <c r="E1008" i="16" s="1"/>
  <c r="C1008" i="16" s="1"/>
  <c r="I863" i="16"/>
  <c r="E863" i="16" s="1"/>
  <c r="C863" i="16" s="1"/>
  <c r="I718" i="16"/>
  <c r="E718" i="16" s="1"/>
  <c r="C718" i="16" s="1"/>
  <c r="I563" i="16"/>
  <c r="E563" i="16" s="1"/>
  <c r="C563" i="16" s="1"/>
  <c r="I419" i="16"/>
  <c r="E419" i="16" s="1"/>
  <c r="C419" i="16" s="1"/>
  <c r="I276" i="16"/>
  <c r="E276" i="16" s="1"/>
  <c r="C276" i="16" s="1"/>
  <c r="I120" i="16"/>
  <c r="E120" i="16" s="1"/>
  <c r="C120" i="16" s="1"/>
  <c r="I1005" i="16"/>
  <c r="E1005" i="16" s="1"/>
  <c r="C1005" i="16" s="1"/>
  <c r="I862" i="16"/>
  <c r="E862" i="16" s="1"/>
  <c r="C862" i="16" s="1"/>
  <c r="I706" i="16"/>
  <c r="E706" i="16" s="1"/>
  <c r="C706" i="16" s="1"/>
  <c r="I561" i="16"/>
  <c r="E561" i="16" s="1"/>
  <c r="C561" i="16" s="1"/>
  <c r="I418" i="16"/>
  <c r="E418" i="16" s="1"/>
  <c r="C418" i="16" s="1"/>
  <c r="I273" i="16"/>
  <c r="E273" i="16" s="1"/>
  <c r="C273" i="16" s="1"/>
  <c r="I130" i="16"/>
  <c r="E130" i="16" s="1"/>
  <c r="C130" i="16" s="1"/>
  <c r="I1028" i="16"/>
  <c r="E1028" i="16" s="1"/>
  <c r="C1028" i="16" s="1"/>
  <c r="I885" i="16"/>
  <c r="E885" i="16" s="1"/>
  <c r="C885" i="16" s="1"/>
  <c r="I741" i="16"/>
  <c r="E741" i="16" s="1"/>
  <c r="C741" i="16" s="1"/>
  <c r="I597" i="16"/>
  <c r="E597" i="16" s="1"/>
  <c r="C597" i="16" s="1"/>
  <c r="I453" i="16"/>
  <c r="E453" i="16" s="1"/>
  <c r="C453" i="16" s="1"/>
  <c r="I309" i="16"/>
  <c r="E309" i="16" s="1"/>
  <c r="C309" i="16" s="1"/>
  <c r="I166" i="16"/>
  <c r="E166" i="16" s="1"/>
  <c r="C166" i="16" s="1"/>
  <c r="I1039" i="16"/>
  <c r="E1039" i="16" s="1"/>
  <c r="C1039" i="16" s="1"/>
  <c r="I896" i="16"/>
  <c r="E896" i="16" s="1"/>
  <c r="C896" i="16" s="1"/>
  <c r="I752" i="16"/>
  <c r="E752" i="16" s="1"/>
  <c r="C752" i="16" s="1"/>
  <c r="I608" i="16"/>
  <c r="E608" i="16" s="1"/>
  <c r="C608" i="16" s="1"/>
  <c r="I464" i="16"/>
  <c r="E464" i="16" s="1"/>
  <c r="C464" i="16" s="1"/>
  <c r="I308" i="16"/>
  <c r="E308" i="16" s="1"/>
  <c r="C308" i="16" s="1"/>
  <c r="I164" i="16"/>
  <c r="E164" i="16" s="1"/>
  <c r="C164" i="16" s="1"/>
  <c r="I1051" i="16"/>
  <c r="E1051" i="16" s="1"/>
  <c r="C1051" i="16" s="1"/>
  <c r="I907" i="16"/>
  <c r="E907" i="16" s="1"/>
  <c r="C907" i="16" s="1"/>
  <c r="I763" i="16"/>
  <c r="E763" i="16" s="1"/>
  <c r="C763" i="16" s="1"/>
  <c r="I619" i="16"/>
  <c r="E619" i="16" s="1"/>
  <c r="C619" i="16" s="1"/>
  <c r="I475" i="16"/>
  <c r="E475" i="16" s="1"/>
  <c r="C475" i="16" s="1"/>
  <c r="I331" i="16"/>
  <c r="E331" i="16" s="1"/>
  <c r="C331" i="16" s="1"/>
  <c r="I187" i="16"/>
  <c r="E187" i="16" s="1"/>
  <c r="C187" i="16" s="1"/>
  <c r="I49" i="16"/>
  <c r="E49" i="16" s="1"/>
  <c r="C49" i="16" s="1"/>
  <c r="I690" i="16"/>
  <c r="E690" i="16" s="1"/>
  <c r="C690" i="16" s="1"/>
  <c r="I545" i="16"/>
  <c r="E545" i="16" s="1"/>
  <c r="C545" i="16" s="1"/>
  <c r="I402" i="16"/>
  <c r="E402" i="16" s="1"/>
  <c r="C402" i="16" s="1"/>
  <c r="I258" i="16"/>
  <c r="E258" i="16" s="1"/>
  <c r="C258" i="16" s="1"/>
  <c r="I114" i="16"/>
  <c r="E114" i="16" s="1"/>
  <c r="C114" i="16" s="1"/>
  <c r="I748" i="16"/>
  <c r="E748" i="16" s="1"/>
  <c r="C748" i="16" s="1"/>
  <c r="I605" i="16"/>
  <c r="E605" i="16" s="1"/>
  <c r="C605" i="16" s="1"/>
  <c r="I461" i="16"/>
  <c r="E461" i="16" s="1"/>
  <c r="C461" i="16" s="1"/>
  <c r="I317" i="16"/>
  <c r="E317" i="16" s="1"/>
  <c r="C317" i="16" s="1"/>
  <c r="I174" i="16"/>
  <c r="E174" i="16" s="1"/>
  <c r="C174" i="16" s="1"/>
  <c r="I1071" i="16"/>
  <c r="E1071" i="16" s="1"/>
  <c r="C1071" i="16" s="1"/>
  <c r="I928" i="16"/>
  <c r="E928" i="16" s="1"/>
  <c r="C928" i="16" s="1"/>
  <c r="I784" i="16"/>
  <c r="E784" i="16" s="1"/>
  <c r="C784" i="16" s="1"/>
  <c r="I640" i="16"/>
  <c r="E640" i="16" s="1"/>
  <c r="C640" i="16" s="1"/>
  <c r="I497" i="16"/>
  <c r="E497" i="16" s="1"/>
  <c r="C497" i="16" s="1"/>
  <c r="I352" i="16"/>
  <c r="E352" i="16" s="1"/>
  <c r="C352" i="16" s="1"/>
  <c r="I208" i="16"/>
  <c r="E208" i="16" s="1"/>
  <c r="C208" i="16" s="1"/>
  <c r="I63" i="16"/>
  <c r="E63" i="16" s="1"/>
  <c r="C63" i="16" s="1"/>
  <c r="I963" i="16"/>
  <c r="E963" i="16" s="1"/>
  <c r="C963" i="16" s="1"/>
  <c r="I819" i="16"/>
  <c r="E819" i="16" s="1"/>
  <c r="C819" i="16" s="1"/>
  <c r="I675" i="16"/>
  <c r="E675" i="16" s="1"/>
  <c r="C675" i="16" s="1"/>
  <c r="I532" i="16"/>
  <c r="E532" i="16" s="1"/>
  <c r="C532" i="16" s="1"/>
  <c r="I387" i="16"/>
  <c r="E387" i="16" s="1"/>
  <c r="C387" i="16" s="1"/>
  <c r="I232" i="16"/>
  <c r="E232" i="16" s="1"/>
  <c r="C232" i="16" s="1"/>
  <c r="I87" i="16"/>
  <c r="E87" i="16" s="1"/>
  <c r="C87" i="16" s="1"/>
  <c r="I987" i="16"/>
  <c r="E987" i="16" s="1"/>
  <c r="C987" i="16" s="1"/>
  <c r="I841" i="16"/>
  <c r="E841" i="16" s="1"/>
  <c r="C841" i="16" s="1"/>
  <c r="I698" i="16"/>
  <c r="E698" i="16" s="1"/>
  <c r="C698" i="16" s="1"/>
  <c r="I555" i="16"/>
  <c r="E555" i="16" s="1"/>
  <c r="C555" i="16" s="1"/>
  <c r="I410" i="16"/>
  <c r="E410" i="16" s="1"/>
  <c r="C410" i="16" s="1"/>
  <c r="I266" i="16"/>
  <c r="E266" i="16" s="1"/>
  <c r="C266" i="16" s="1"/>
  <c r="I122" i="16"/>
  <c r="E122" i="16" s="1"/>
  <c r="C122" i="16" s="1"/>
  <c r="I937" i="16"/>
  <c r="E937" i="16" s="1"/>
  <c r="C937" i="16" s="1"/>
  <c r="I793" i="16"/>
  <c r="E793" i="16" s="1"/>
  <c r="C793" i="16" s="1"/>
  <c r="I649" i="16"/>
  <c r="E649" i="16" s="1"/>
  <c r="C649" i="16" s="1"/>
  <c r="I505" i="16"/>
  <c r="E505" i="16" s="1"/>
  <c r="C505" i="16" s="1"/>
  <c r="I361" i="16"/>
  <c r="E361" i="16" s="1"/>
  <c r="C361" i="16" s="1"/>
  <c r="I216" i="16"/>
  <c r="E216" i="16" s="1"/>
  <c r="C216" i="16" s="1"/>
  <c r="I73" i="16"/>
  <c r="E73" i="16" s="1"/>
  <c r="C73" i="16" s="1"/>
  <c r="I2027" i="16"/>
  <c r="E2027" i="16" s="1"/>
  <c r="C2027" i="16" s="1"/>
  <c r="I1810" i="16"/>
  <c r="E1810" i="16" s="1"/>
  <c r="C1810" i="16" s="1"/>
  <c r="I1643" i="16"/>
  <c r="E1643" i="16" s="1"/>
  <c r="C1643" i="16" s="1"/>
  <c r="I1463" i="16"/>
  <c r="E1463" i="16" s="1"/>
  <c r="C1463" i="16" s="1"/>
  <c r="I1295" i="16"/>
  <c r="E1295" i="16" s="1"/>
  <c r="C1295" i="16" s="1"/>
  <c r="I1139" i="16"/>
  <c r="E1139" i="16" s="1"/>
  <c r="C1139" i="16" s="1"/>
  <c r="I1989" i="16"/>
  <c r="E1989" i="16" s="1"/>
  <c r="C1989" i="16" s="1"/>
  <c r="I1811" i="16"/>
  <c r="E1811" i="16" s="1"/>
  <c r="C1811" i="16" s="1"/>
  <c r="I1654" i="16"/>
  <c r="E1654" i="16" s="1"/>
  <c r="C1654" i="16" s="1"/>
  <c r="I1498" i="16"/>
  <c r="E1498" i="16" s="1"/>
  <c r="C1498" i="16" s="1"/>
  <c r="I1341" i="16"/>
  <c r="E1341" i="16" s="1"/>
  <c r="C1341" i="16" s="1"/>
  <c r="I1186" i="16"/>
  <c r="E1186" i="16" s="1"/>
  <c r="C1186" i="16" s="1"/>
  <c r="I2025" i="16"/>
  <c r="E2025" i="16" s="1"/>
  <c r="C2025" i="16" s="1"/>
  <c r="I1880" i="16"/>
  <c r="E1880" i="16" s="1"/>
  <c r="C1880" i="16" s="1"/>
  <c r="I1738" i="16"/>
  <c r="E1738" i="16" s="1"/>
  <c r="C1738" i="16" s="1"/>
  <c r="I1594" i="16"/>
  <c r="E1594" i="16" s="1"/>
  <c r="C1594" i="16" s="1"/>
  <c r="I1448" i="16"/>
  <c r="E1448" i="16" s="1"/>
  <c r="C1448" i="16" s="1"/>
  <c r="I1304" i="16"/>
  <c r="E1304" i="16" s="1"/>
  <c r="C1304" i="16" s="1"/>
  <c r="I1161" i="16"/>
  <c r="E1161" i="16" s="1"/>
  <c r="C1161" i="16" s="1"/>
  <c r="I2011" i="16"/>
  <c r="E2011" i="16" s="1"/>
  <c r="C2011" i="16" s="1"/>
  <c r="I1869" i="16"/>
  <c r="E1869" i="16" s="1"/>
  <c r="C1869" i="16" s="1"/>
  <c r="I1724" i="16"/>
  <c r="E1724" i="16" s="1"/>
  <c r="C1724" i="16" s="1"/>
  <c r="I1581" i="16"/>
  <c r="E1581" i="16" s="1"/>
  <c r="C1581" i="16" s="1"/>
  <c r="I1436" i="16"/>
  <c r="E1436" i="16" s="1"/>
  <c r="C1436" i="16" s="1"/>
  <c r="I1292" i="16"/>
  <c r="E1292" i="16" s="1"/>
  <c r="C1292" i="16" s="1"/>
  <c r="I1148" i="16"/>
  <c r="E1148" i="16" s="1"/>
  <c r="C1148" i="16" s="1"/>
  <c r="I2035" i="16"/>
  <c r="E2035" i="16" s="1"/>
  <c r="C2035" i="16" s="1"/>
  <c r="I1891" i="16"/>
  <c r="E1891" i="16" s="1"/>
  <c r="C1891" i="16" s="1"/>
  <c r="I1748" i="16"/>
  <c r="E1748" i="16" s="1"/>
  <c r="C1748" i="16" s="1"/>
  <c r="I1603" i="16"/>
  <c r="E1603" i="16" s="1"/>
  <c r="C1603" i="16" s="1"/>
  <c r="I1446" i="16"/>
  <c r="E1446" i="16" s="1"/>
  <c r="C1446" i="16" s="1"/>
  <c r="I1291" i="16"/>
  <c r="E1291" i="16" s="1"/>
  <c r="C1291" i="16" s="1"/>
  <c r="I1136" i="16"/>
  <c r="E1136" i="16" s="1"/>
  <c r="C1136" i="16" s="1"/>
  <c r="I1709" i="16"/>
  <c r="E1709" i="16" s="1"/>
  <c r="C1709" i="16" s="1"/>
  <c r="I1565" i="16"/>
  <c r="E1565" i="16" s="1"/>
  <c r="C1565" i="16" s="1"/>
  <c r="I1421" i="16"/>
  <c r="E1421" i="16" s="1"/>
  <c r="C1421" i="16" s="1"/>
  <c r="I1278" i="16"/>
  <c r="E1278" i="16" s="1"/>
  <c r="C1278" i="16" s="1"/>
  <c r="I1133" i="16"/>
  <c r="E1133" i="16" s="1"/>
  <c r="C1133" i="16" s="1"/>
  <c r="I989" i="16"/>
  <c r="E989" i="16" s="1"/>
  <c r="C989" i="16" s="1"/>
  <c r="I845" i="16"/>
  <c r="E845" i="16" s="1"/>
  <c r="C845" i="16" s="1"/>
  <c r="I1685" i="16"/>
  <c r="E1685" i="16" s="1"/>
  <c r="C1685" i="16" s="1"/>
  <c r="I1541" i="16"/>
  <c r="E1541" i="16" s="1"/>
  <c r="C1541" i="16" s="1"/>
  <c r="I1397" i="16"/>
  <c r="E1397" i="16" s="1"/>
  <c r="C1397" i="16" s="1"/>
  <c r="I1253" i="16"/>
  <c r="E1253" i="16" s="1"/>
  <c r="C1253" i="16" s="1"/>
  <c r="I1108" i="16"/>
  <c r="E1108" i="16" s="1"/>
  <c r="C1108" i="16" s="1"/>
  <c r="I965" i="16"/>
  <c r="E965" i="16" s="1"/>
  <c r="C965" i="16" s="1"/>
  <c r="I2079" i="16"/>
  <c r="E2079" i="16" s="1"/>
  <c r="C2079" i="16" s="1"/>
  <c r="I1935" i="16"/>
  <c r="E1935" i="16" s="1"/>
  <c r="C1935" i="16" s="1"/>
  <c r="I1791" i="16"/>
  <c r="E1791" i="16" s="1"/>
  <c r="C1791" i="16" s="1"/>
  <c r="I1649" i="16"/>
  <c r="E1649" i="16" s="1"/>
  <c r="C1649" i="16" s="1"/>
  <c r="I1504" i="16"/>
  <c r="E1504" i="16" s="1"/>
  <c r="C1504" i="16" s="1"/>
  <c r="I1360" i="16"/>
  <c r="E1360" i="16" s="1"/>
  <c r="C1360" i="16" s="1"/>
  <c r="I1216" i="16"/>
  <c r="E1216" i="16" s="1"/>
  <c r="C1216" i="16" s="1"/>
  <c r="I2080" i="16"/>
  <c r="E2080" i="16" s="1"/>
  <c r="C2080" i="16" s="1"/>
  <c r="I1936" i="16"/>
  <c r="E1936" i="16" s="1"/>
  <c r="C1936" i="16" s="1"/>
  <c r="I1792" i="16"/>
  <c r="E1792" i="16" s="1"/>
  <c r="C1792" i="16" s="1"/>
  <c r="I1647" i="16"/>
  <c r="E1647" i="16" s="1"/>
  <c r="C1647" i="16" s="1"/>
  <c r="I1502" i="16"/>
  <c r="E1502" i="16" s="1"/>
  <c r="C1502" i="16" s="1"/>
  <c r="I1359" i="16"/>
  <c r="E1359" i="16" s="1"/>
  <c r="C1359" i="16" s="1"/>
  <c r="I1215" i="16"/>
  <c r="E1215" i="16" s="1"/>
  <c r="C1215" i="16" s="1"/>
  <c r="I2090" i="16"/>
  <c r="E2090" i="16" s="1"/>
  <c r="C2090" i="16" s="1"/>
  <c r="I1946" i="16"/>
  <c r="E1946" i="16" s="1"/>
  <c r="C1946" i="16" s="1"/>
  <c r="I1801" i="16"/>
  <c r="E1801" i="16" s="1"/>
  <c r="C1801" i="16" s="1"/>
  <c r="I1658" i="16"/>
  <c r="E1658" i="16" s="1"/>
  <c r="C1658" i="16" s="1"/>
  <c r="I1514" i="16"/>
  <c r="E1514" i="16" s="1"/>
  <c r="C1514" i="16" s="1"/>
  <c r="I1370" i="16"/>
  <c r="E1370" i="16" s="1"/>
  <c r="C1370" i="16" s="1"/>
  <c r="I1227" i="16"/>
  <c r="E1227" i="16" s="1"/>
  <c r="C1227" i="16" s="1"/>
  <c r="I2077" i="16"/>
  <c r="E2077" i="16" s="1"/>
  <c r="C2077" i="16" s="1"/>
  <c r="I1922" i="16"/>
  <c r="E1922" i="16" s="1"/>
  <c r="C1922" i="16" s="1"/>
  <c r="I1766" i="16"/>
  <c r="E1766" i="16" s="1"/>
  <c r="C1766" i="16" s="1"/>
  <c r="I1621" i="16"/>
  <c r="E1621" i="16" s="1"/>
  <c r="C1621" i="16" s="1"/>
  <c r="I1476" i="16"/>
  <c r="E1476" i="16" s="1"/>
  <c r="C1476" i="16" s="1"/>
  <c r="I1333" i="16"/>
  <c r="E1333" i="16" s="1"/>
  <c r="C1333" i="16" s="1"/>
  <c r="I1189" i="16"/>
  <c r="E1189" i="16" s="1"/>
  <c r="C1189" i="16" s="1"/>
  <c r="I1044" i="16"/>
  <c r="E1044" i="16" s="1"/>
  <c r="C1044" i="16" s="1"/>
  <c r="I984" i="16"/>
  <c r="E984" i="16" s="1"/>
  <c r="C984" i="16" s="1"/>
  <c r="I840" i="16"/>
  <c r="E840" i="16" s="1"/>
  <c r="C840" i="16" s="1"/>
  <c r="I696" i="16"/>
  <c r="E696" i="16" s="1"/>
  <c r="C696" i="16" s="1"/>
  <c r="I553" i="16"/>
  <c r="E553" i="16" s="1"/>
  <c r="C553" i="16" s="1"/>
  <c r="I408" i="16"/>
  <c r="E408" i="16" s="1"/>
  <c r="C408" i="16" s="1"/>
  <c r="I252" i="16"/>
  <c r="E252" i="16" s="1"/>
  <c r="C252" i="16" s="1"/>
  <c r="I107" i="16"/>
  <c r="E107" i="16" s="1"/>
  <c r="C107" i="16" s="1"/>
  <c r="I995" i="16"/>
  <c r="E995" i="16" s="1"/>
  <c r="C995" i="16" s="1"/>
  <c r="I852" i="16"/>
  <c r="E852" i="16" s="1"/>
  <c r="C852" i="16" s="1"/>
  <c r="I707" i="16"/>
  <c r="E707" i="16" s="1"/>
  <c r="C707" i="16" s="1"/>
  <c r="I551" i="16"/>
  <c r="E551" i="16" s="1"/>
  <c r="C551" i="16" s="1"/>
  <c r="I407" i="16"/>
  <c r="E407" i="16" s="1"/>
  <c r="C407" i="16" s="1"/>
  <c r="I263" i="16"/>
  <c r="E263" i="16" s="1"/>
  <c r="C263" i="16" s="1"/>
  <c r="I108" i="16"/>
  <c r="E108" i="16" s="1"/>
  <c r="C108" i="16" s="1"/>
  <c r="I993" i="16"/>
  <c r="E993" i="16" s="1"/>
  <c r="C993" i="16" s="1"/>
  <c r="I849" i="16"/>
  <c r="E849" i="16" s="1"/>
  <c r="C849" i="16" s="1"/>
  <c r="I694" i="16"/>
  <c r="E694" i="16" s="1"/>
  <c r="C694" i="16" s="1"/>
  <c r="I549" i="16"/>
  <c r="E549" i="16" s="1"/>
  <c r="C549" i="16" s="1"/>
  <c r="I406" i="16"/>
  <c r="E406" i="16" s="1"/>
  <c r="C406" i="16" s="1"/>
  <c r="I262" i="16"/>
  <c r="E262" i="16" s="1"/>
  <c r="C262" i="16" s="1"/>
  <c r="I118" i="16"/>
  <c r="E118" i="16" s="1"/>
  <c r="C118" i="16" s="1"/>
  <c r="I1016" i="16"/>
  <c r="E1016" i="16" s="1"/>
  <c r="C1016" i="16" s="1"/>
  <c r="I873" i="16"/>
  <c r="E873" i="16" s="1"/>
  <c r="C873" i="16" s="1"/>
  <c r="I729" i="16"/>
  <c r="E729" i="16" s="1"/>
  <c r="C729" i="16" s="1"/>
  <c r="I584" i="16"/>
  <c r="E584" i="16" s="1"/>
  <c r="C584" i="16" s="1"/>
  <c r="I441" i="16"/>
  <c r="E441" i="16" s="1"/>
  <c r="C441" i="16" s="1"/>
  <c r="I297" i="16"/>
  <c r="E297" i="16" s="1"/>
  <c r="C297" i="16" s="1"/>
  <c r="I154" i="16"/>
  <c r="E154" i="16" s="1"/>
  <c r="C154" i="16" s="1"/>
  <c r="I1029" i="16"/>
  <c r="E1029" i="16" s="1"/>
  <c r="C1029" i="16" s="1"/>
  <c r="I884" i="16"/>
  <c r="E884" i="16" s="1"/>
  <c r="C884" i="16" s="1"/>
  <c r="I740" i="16"/>
  <c r="E740" i="16" s="1"/>
  <c r="C740" i="16" s="1"/>
  <c r="I595" i="16"/>
  <c r="E595" i="16" s="1"/>
  <c r="C595" i="16" s="1"/>
  <c r="I452" i="16"/>
  <c r="E452" i="16" s="1"/>
  <c r="C452" i="16" s="1"/>
  <c r="I295" i="16"/>
  <c r="E295" i="16" s="1"/>
  <c r="C295" i="16" s="1"/>
  <c r="I152" i="16"/>
  <c r="E152" i="16" s="1"/>
  <c r="C152" i="16" s="1"/>
  <c r="I1040" i="16"/>
  <c r="E1040" i="16" s="1"/>
  <c r="C1040" i="16" s="1"/>
  <c r="I895" i="16"/>
  <c r="E895" i="16" s="1"/>
  <c r="C895" i="16" s="1"/>
  <c r="I751" i="16"/>
  <c r="E751" i="16" s="1"/>
  <c r="C751" i="16" s="1"/>
  <c r="I606" i="16"/>
  <c r="E606" i="16" s="1"/>
  <c r="C606" i="16" s="1"/>
  <c r="I463" i="16"/>
  <c r="E463" i="16" s="1"/>
  <c r="C463" i="16" s="1"/>
  <c r="I319" i="16"/>
  <c r="E319" i="16" s="1"/>
  <c r="C319" i="16" s="1"/>
  <c r="I175" i="16"/>
  <c r="E175" i="16" s="1"/>
  <c r="C175" i="16" s="1"/>
  <c r="I821" i="16"/>
  <c r="E821" i="16" s="1"/>
  <c r="C821" i="16" s="1"/>
  <c r="I678" i="16"/>
  <c r="E678" i="16" s="1"/>
  <c r="C678" i="16" s="1"/>
  <c r="I534" i="16"/>
  <c r="E534" i="16" s="1"/>
  <c r="C534" i="16" s="1"/>
  <c r="I390" i="16"/>
  <c r="E390" i="16" s="1"/>
  <c r="C390" i="16" s="1"/>
  <c r="I245" i="16"/>
  <c r="E245" i="16" s="1"/>
  <c r="C245" i="16" s="1"/>
  <c r="I103" i="16"/>
  <c r="E103" i="16" s="1"/>
  <c r="C103" i="16" s="1"/>
  <c r="I196" i="16"/>
  <c r="E196" i="16" s="1"/>
  <c r="C196" i="16" s="1"/>
  <c r="I541" i="16"/>
  <c r="E541" i="16" s="1"/>
  <c r="C541" i="16" s="1"/>
  <c r="I636" i="16"/>
  <c r="E636" i="16" s="1"/>
  <c r="C636" i="16" s="1"/>
  <c r="I205" i="16"/>
  <c r="E205" i="16" s="1"/>
  <c r="C205" i="16" s="1"/>
  <c r="I737" i="16"/>
  <c r="E737" i="16" s="1"/>
  <c r="C737" i="16" s="1"/>
  <c r="I53" i="16"/>
  <c r="E53" i="16" s="1"/>
  <c r="C53" i="16" s="1"/>
  <c r="I398" i="16"/>
  <c r="E398" i="16" s="1"/>
  <c r="C398" i="16" s="1"/>
  <c r="I577" i="16"/>
  <c r="E577" i="16" s="1"/>
  <c r="C577" i="16" s="1"/>
  <c r="I157" i="16"/>
  <c r="E157" i="16" s="1"/>
  <c r="C157" i="16" s="1"/>
  <c r="I593" i="16"/>
  <c r="E593" i="16" s="1"/>
  <c r="C593" i="16" s="1"/>
  <c r="I951" i="16"/>
  <c r="E951" i="16" s="1"/>
  <c r="C951" i="16" s="1"/>
  <c r="I338" i="16"/>
  <c r="E338" i="16" s="1"/>
  <c r="C338" i="16" s="1"/>
  <c r="I552" i="16"/>
  <c r="E552" i="16" s="1"/>
  <c r="C552" i="16" s="1"/>
  <c r="I144" i="16"/>
  <c r="E144" i="16" s="1"/>
  <c r="C144" i="16" s="1"/>
  <c r="I3390" i="16"/>
  <c r="E3390" i="16" s="1"/>
  <c r="C3390" i="16" s="1"/>
  <c r="I449" i="16"/>
  <c r="E449" i="16" s="1"/>
  <c r="C449" i="16" s="1"/>
  <c r="I807" i="16"/>
  <c r="E807" i="16" s="1"/>
  <c r="C807" i="16" s="1"/>
  <c r="I254" i="16"/>
  <c r="E254" i="16" s="1"/>
  <c r="C254" i="16" s="1"/>
  <c r="I516" i="16"/>
  <c r="E516" i="16" s="1"/>
  <c r="C516" i="16" s="1"/>
  <c r="I121" i="16"/>
  <c r="E121" i="16" s="1"/>
  <c r="C121" i="16" s="1"/>
  <c r="I3294" i="16"/>
  <c r="E3294" i="16" s="1"/>
  <c r="C3294" i="16" s="1"/>
  <c r="I306" i="16"/>
  <c r="E306" i="16" s="1"/>
  <c r="C306" i="16" s="1"/>
  <c r="I663" i="16"/>
  <c r="E663" i="16" s="1"/>
  <c r="C663" i="16" s="1"/>
  <c r="I194" i="16"/>
  <c r="E194" i="16" s="1"/>
  <c r="C194" i="16" s="1"/>
  <c r="I493" i="16"/>
  <c r="E493" i="16" s="1"/>
  <c r="C493" i="16" s="1"/>
  <c r="I96" i="16"/>
  <c r="E96" i="16" s="1"/>
  <c r="C96" i="16" s="1"/>
  <c r="I161" i="16"/>
  <c r="E161" i="16" s="1"/>
  <c r="C161" i="16" s="1"/>
  <c r="I519" i="16"/>
  <c r="E519" i="16" s="1"/>
  <c r="C519" i="16" s="1"/>
  <c r="I110" i="16"/>
  <c r="E110" i="16" s="1"/>
  <c r="C110" i="16" s="1"/>
  <c r="I433" i="16"/>
  <c r="E433" i="16" s="1"/>
  <c r="C433" i="16" s="1"/>
  <c r="I85" i="16"/>
  <c r="E85" i="16" s="1"/>
  <c r="C85" i="16" s="1"/>
  <c r="I1060" i="16"/>
  <c r="E1060" i="16" s="1"/>
  <c r="C1060" i="16" s="1"/>
  <c r="I375" i="16"/>
  <c r="E375" i="16" s="1"/>
  <c r="C375" i="16" s="1"/>
  <c r="I44" i="16"/>
  <c r="E44" i="16" s="1"/>
  <c r="C44" i="16" s="1"/>
  <c r="I409" i="16"/>
  <c r="E409" i="16" s="1"/>
  <c r="C409" i="16" s="1"/>
  <c r="I61" i="16"/>
  <c r="E61" i="16" s="1"/>
  <c r="C61" i="16" s="1"/>
  <c r="I3639" i="16"/>
  <c r="E3639" i="16" s="1"/>
  <c r="C3639" i="16" s="1"/>
  <c r="I2442" i="16"/>
  <c r="E2442" i="16" s="1"/>
  <c r="C2442" i="16" s="1"/>
  <c r="I917" i="16"/>
  <c r="E917" i="16" s="1"/>
  <c r="C917" i="16" s="1"/>
  <c r="I219" i="16"/>
  <c r="E219" i="16" s="1"/>
  <c r="C219" i="16" s="1"/>
  <c r="I925" i="16"/>
  <c r="E925" i="16" s="1"/>
  <c r="C925" i="16" s="1"/>
  <c r="I373" i="16"/>
  <c r="E373" i="16" s="1"/>
  <c r="C373" i="16" s="1"/>
  <c r="I772" i="16"/>
  <c r="E772" i="16" s="1"/>
  <c r="C772" i="16" s="1"/>
  <c r="I75" i="16"/>
  <c r="E75" i="16" s="1"/>
  <c r="C75" i="16" s="1"/>
  <c r="I864" i="16"/>
  <c r="E864" i="16" s="1"/>
  <c r="C864" i="16" s="1"/>
  <c r="I349" i="16"/>
  <c r="E349" i="16" s="1"/>
  <c r="C349" i="16" s="1"/>
  <c r="I627" i="16"/>
  <c r="E627" i="16" s="1"/>
  <c r="C627" i="16" s="1"/>
  <c r="I973" i="16"/>
  <c r="E973" i="16" s="1"/>
  <c r="C973" i="16" s="1"/>
  <c r="I780" i="16"/>
  <c r="E780" i="16" s="1"/>
  <c r="C780" i="16" s="1"/>
  <c r="I289" i="16"/>
  <c r="E289" i="16" s="1"/>
  <c r="C289" i="16" s="1"/>
  <c r="I3524" i="16"/>
  <c r="E3524" i="16" s="1"/>
  <c r="C3524" i="16" s="1"/>
  <c r="I484" i="16"/>
  <c r="E484" i="16" s="1"/>
  <c r="C484" i="16" s="1"/>
  <c r="I830" i="16"/>
  <c r="E830" i="16" s="1"/>
  <c r="C830" i="16" s="1"/>
  <c r="I721" i="16"/>
  <c r="E721" i="16" s="1"/>
  <c r="C721" i="16" s="1"/>
  <c r="I264" i="16"/>
  <c r="E264" i="16" s="1"/>
  <c r="C264" i="16" s="1"/>
  <c r="I340" i="16"/>
  <c r="E340" i="16" s="1"/>
  <c r="C340" i="16" s="1"/>
  <c r="I686" i="16"/>
  <c r="E686" i="16" s="1"/>
  <c r="C686" i="16" s="1"/>
  <c r="I661" i="16"/>
  <c r="E661" i="16" s="1"/>
  <c r="C661" i="16" s="1"/>
  <c r="I228" i="16"/>
  <c r="E228" i="16" s="1"/>
  <c r="C228" i="16" s="1"/>
  <c r="I2221" i="16"/>
  <c r="E2221" i="16" s="1"/>
  <c r="C2221" i="16" s="1"/>
  <c r="I2798" i="16"/>
  <c r="E2798" i="16" s="1"/>
  <c r="C2798" i="16" s="1"/>
  <c r="I2834" i="16"/>
  <c r="E2834" i="16" s="1"/>
  <c r="C2834" i="16" s="1"/>
  <c r="I303" i="16"/>
  <c r="E303" i="16" s="1"/>
  <c r="C303" i="16" s="1"/>
  <c r="I2344" i="16"/>
  <c r="E2344" i="16" s="1"/>
  <c r="C2344" i="16" s="1"/>
  <c r="I2697" i="16"/>
  <c r="E2697" i="16" s="1"/>
  <c r="C2697" i="16" s="1"/>
  <c r="I814" i="16"/>
  <c r="E814" i="16" s="1"/>
  <c r="C814" i="16" s="1"/>
  <c r="I71" i="16"/>
  <c r="E71" i="16" s="1"/>
  <c r="C71" i="16" s="1"/>
  <c r="I1893" i="16"/>
  <c r="E1893" i="16" s="1"/>
  <c r="C1893" i="16" s="1"/>
  <c r="I2400" i="16"/>
  <c r="E2400" i="16" s="1"/>
  <c r="C2400" i="16" s="1"/>
  <c r="I275" i="16"/>
  <c r="E275" i="16" s="1"/>
  <c r="C275" i="16" s="1"/>
  <c r="I598" i="16"/>
  <c r="E598" i="16" s="1"/>
  <c r="C598" i="16" s="1"/>
  <c r="I1956" i="16"/>
  <c r="E1956" i="16" s="1"/>
  <c r="C1956" i="16" s="1"/>
  <c r="I227" i="16"/>
  <c r="E227" i="16" s="1"/>
  <c r="C227" i="16" s="1"/>
  <c r="I1872" i="16"/>
  <c r="E1872" i="16" s="1"/>
  <c r="C1872" i="16" s="1"/>
  <c r="I2639" i="16"/>
  <c r="E2639" i="16" s="1"/>
  <c r="C2639" i="16" s="1"/>
  <c r="I1351" i="16"/>
  <c r="E1351" i="16" s="1"/>
  <c r="C1351" i="16" s="1"/>
  <c r="I1543" i="16"/>
  <c r="E1543" i="16" s="1"/>
  <c r="C1543" i="16" s="1"/>
  <c r="I320" i="16"/>
  <c r="E320" i="16" s="1"/>
  <c r="C320" i="16" s="1"/>
  <c r="I2445" i="16"/>
  <c r="E2445" i="16" s="1"/>
  <c r="C2445" i="16" s="1"/>
  <c r="I1159" i="16"/>
  <c r="E1159" i="16" s="1"/>
  <c r="C1159" i="16" s="1"/>
  <c r="I3845" i="16"/>
  <c r="E3845" i="16" s="1"/>
  <c r="C3845" i="16" s="1"/>
  <c r="D68" i="3"/>
  <c r="D93" i="3"/>
  <c r="D99" i="3" s="1"/>
  <c r="D33" i="3"/>
  <c r="F33" i="10" s="1"/>
  <c r="F29" i="3"/>
  <c r="F28" i="3"/>
  <c r="L34" i="5"/>
  <c r="I34" i="5" s="1"/>
  <c r="L18" i="5"/>
  <c r="H18" i="5" s="1"/>
  <c r="Q627" i="16" l="1"/>
  <c r="R627" i="16" s="1"/>
  <c r="N627" i="16" s="1"/>
  <c r="P627" i="16"/>
  <c r="Q1148" i="16"/>
  <c r="R1148" i="16" s="1"/>
  <c r="N1148" i="16" s="1"/>
  <c r="P1148" i="16"/>
  <c r="Q1814" i="16"/>
  <c r="R1814" i="16" s="1"/>
  <c r="N1814" i="16" s="1"/>
  <c r="P1814" i="16"/>
  <c r="Q2048" i="16"/>
  <c r="R2048" i="16" s="1"/>
  <c r="N2048" i="16" s="1"/>
  <c r="P2048" i="16"/>
  <c r="Q1749" i="16"/>
  <c r="R1749" i="16" s="1"/>
  <c r="N1749" i="16" s="1"/>
  <c r="P1749" i="16"/>
  <c r="Q1655" i="16"/>
  <c r="R1655" i="16" s="1"/>
  <c r="N1655" i="16" s="1"/>
  <c r="P1655" i="16"/>
  <c r="P99" i="16"/>
  <c r="Q99" i="16"/>
  <c r="R99" i="16" s="1"/>
  <c r="N99" i="16" s="1"/>
  <c r="Q797" i="16"/>
  <c r="R797" i="16" s="1"/>
  <c r="N797" i="16" s="1"/>
  <c r="P797" i="16"/>
  <c r="P702" i="16"/>
  <c r="Q702" i="16"/>
  <c r="R702" i="16" s="1"/>
  <c r="N702" i="16" s="1"/>
  <c r="Q620" i="16"/>
  <c r="R620" i="16" s="1"/>
  <c r="N620" i="16" s="1"/>
  <c r="P620" i="16"/>
  <c r="Q285" i="16"/>
  <c r="R285" i="16" s="1"/>
  <c r="N285" i="16" s="1"/>
  <c r="P285" i="16"/>
  <c r="Q1019" i="16"/>
  <c r="R1019" i="16" s="1"/>
  <c r="N1019" i="16" s="1"/>
  <c r="P1019" i="16"/>
  <c r="Q1646" i="16"/>
  <c r="R1646" i="16" s="1"/>
  <c r="N1646" i="16" s="1"/>
  <c r="P1646" i="16"/>
  <c r="P1382" i="16"/>
  <c r="Q1382" i="16"/>
  <c r="R1382" i="16" s="1"/>
  <c r="N1382" i="16" s="1"/>
  <c r="P846" i="16"/>
  <c r="Q846" i="16"/>
  <c r="R846" i="16" s="1"/>
  <c r="N846" i="16" s="1"/>
  <c r="Q1590" i="16"/>
  <c r="R1590" i="16" s="1"/>
  <c r="N1590" i="16" s="1"/>
  <c r="P1590" i="16"/>
  <c r="P1604" i="16"/>
  <c r="Q1604" i="16"/>
  <c r="R1604" i="16" s="1"/>
  <c r="N1604" i="16" s="1"/>
  <c r="P1366" i="16"/>
  <c r="Q1366" i="16"/>
  <c r="R1366" i="16" s="1"/>
  <c r="N1366" i="16" s="1"/>
  <c r="Q385" i="16"/>
  <c r="R385" i="16" s="1"/>
  <c r="N385" i="16" s="1"/>
  <c r="P385" i="16"/>
  <c r="P111" i="16"/>
  <c r="Q111" i="16"/>
  <c r="R111" i="16" s="1"/>
  <c r="N111" i="16" s="1"/>
  <c r="Q808" i="16"/>
  <c r="R808" i="16" s="1"/>
  <c r="N808" i="16" s="1"/>
  <c r="P808" i="16"/>
  <c r="P714" i="16"/>
  <c r="Q714" i="16"/>
  <c r="R714" i="16" s="1"/>
  <c r="N714" i="16" s="1"/>
  <c r="Q631" i="16"/>
  <c r="R631" i="16" s="1"/>
  <c r="N631" i="16" s="1"/>
  <c r="P631" i="16"/>
  <c r="P298" i="16"/>
  <c r="Q298" i="16"/>
  <c r="R298" i="16" s="1"/>
  <c r="N298" i="16" s="1"/>
  <c r="Q1031" i="16"/>
  <c r="R1031" i="16" s="1"/>
  <c r="N1031" i="16" s="1"/>
  <c r="P1031" i="16"/>
  <c r="Q1657" i="16"/>
  <c r="R1657" i="16" s="1"/>
  <c r="N1657" i="16" s="1"/>
  <c r="P1657" i="16"/>
  <c r="Q1395" i="16"/>
  <c r="R1395" i="16" s="1"/>
  <c r="N1395" i="16" s="1"/>
  <c r="P1395" i="16"/>
  <c r="Q856" i="16"/>
  <c r="R856" i="16" s="1"/>
  <c r="N856" i="16" s="1"/>
  <c r="P856" i="16"/>
  <c r="Q1602" i="16"/>
  <c r="R1602" i="16" s="1"/>
  <c r="N1602" i="16" s="1"/>
  <c r="P1602" i="16"/>
  <c r="Q1615" i="16"/>
  <c r="R1615" i="16" s="1"/>
  <c r="N1615" i="16" s="1"/>
  <c r="P1615" i="16"/>
  <c r="P1378" i="16"/>
  <c r="Q1378" i="16"/>
  <c r="R1378" i="16" s="1"/>
  <c r="N1378" i="16" s="1"/>
  <c r="P253" i="16"/>
  <c r="Q253" i="16"/>
  <c r="R253" i="16" s="1"/>
  <c r="N253" i="16" s="1"/>
  <c r="Q1021" i="16"/>
  <c r="R1021" i="16" s="1"/>
  <c r="N1021" i="16" s="1"/>
  <c r="P1021" i="16"/>
  <c r="P676" i="16"/>
  <c r="Q676" i="16"/>
  <c r="R676" i="16" s="1"/>
  <c r="N676" i="16" s="1"/>
  <c r="Q583" i="16"/>
  <c r="R583" i="16" s="1"/>
  <c r="N583" i="16" s="1"/>
  <c r="P583" i="16"/>
  <c r="Q500" i="16"/>
  <c r="R500" i="16" s="1"/>
  <c r="N500" i="16" s="1"/>
  <c r="P500" i="16"/>
  <c r="Q165" i="16"/>
  <c r="R165" i="16" s="1"/>
  <c r="N165" i="16" s="1"/>
  <c r="P165" i="16"/>
  <c r="Q900" i="16"/>
  <c r="R900" i="16" s="1"/>
  <c r="N900" i="16" s="1"/>
  <c r="P900" i="16"/>
  <c r="Q1525" i="16"/>
  <c r="R1525" i="16" s="1"/>
  <c r="N1525" i="16" s="1"/>
  <c r="P1525" i="16"/>
  <c r="Q1264" i="16"/>
  <c r="R1264" i="16" s="1"/>
  <c r="N1264" i="16" s="1"/>
  <c r="P1264" i="16"/>
  <c r="P1983" i="16"/>
  <c r="Q1983" i="16"/>
  <c r="R1983" i="16" s="1"/>
  <c r="N1983" i="16" s="1"/>
  <c r="P1469" i="16"/>
  <c r="Q1469" i="16"/>
  <c r="R1469" i="16" s="1"/>
  <c r="N1469" i="16" s="1"/>
  <c r="Q1484" i="16"/>
  <c r="R1484" i="16" s="1"/>
  <c r="N1484" i="16" s="1"/>
  <c r="P1484" i="16"/>
  <c r="P1234" i="16"/>
  <c r="Q1234" i="16"/>
  <c r="R1234" i="16" s="1"/>
  <c r="N1234" i="16" s="1"/>
  <c r="Q697" i="16"/>
  <c r="R697" i="16" s="1"/>
  <c r="N697" i="16" s="1"/>
  <c r="P697" i="16"/>
  <c r="P435" i="16"/>
  <c r="Q435" i="16"/>
  <c r="R435" i="16" s="1"/>
  <c r="N435" i="16" s="1"/>
  <c r="Q76" i="16"/>
  <c r="R76" i="16" s="1"/>
  <c r="N76" i="16" s="1"/>
  <c r="P76" i="16"/>
  <c r="Q235" i="16"/>
  <c r="R235" i="16" s="1"/>
  <c r="N235" i="16" s="1"/>
  <c r="P235" i="16"/>
  <c r="Q943" i="16"/>
  <c r="R943" i="16" s="1"/>
  <c r="N943" i="16" s="1"/>
  <c r="P943" i="16"/>
  <c r="Q609" i="16"/>
  <c r="R609" i="16" s="1"/>
  <c r="N609" i="16" s="1"/>
  <c r="P609" i="16"/>
  <c r="Q324" i="16"/>
  <c r="R324" i="16" s="1"/>
  <c r="N324" i="16" s="1"/>
  <c r="P324" i="16"/>
  <c r="P1992" i="16"/>
  <c r="Q1992" i="16"/>
  <c r="R1992" i="16" s="1"/>
  <c r="N1992" i="16" s="1"/>
  <c r="Q1707" i="16"/>
  <c r="R1707" i="16" s="1"/>
  <c r="N1707" i="16" s="1"/>
  <c r="P1707" i="16"/>
  <c r="Q1169" i="16"/>
  <c r="R1169" i="16" s="1"/>
  <c r="N1169" i="16" s="1"/>
  <c r="P1169" i="16"/>
  <c r="Q1206" i="16"/>
  <c r="R1206" i="16" s="1"/>
  <c r="N1206" i="16" s="1"/>
  <c r="P1206" i="16"/>
  <c r="P1928" i="16"/>
  <c r="Q1928" i="16"/>
  <c r="R1928" i="16" s="1"/>
  <c r="N1928" i="16" s="1"/>
  <c r="Q1725" i="16"/>
  <c r="R1725" i="16" s="1"/>
  <c r="N1725" i="16" s="1"/>
  <c r="P1725" i="16"/>
  <c r="Q565" i="16"/>
  <c r="R565" i="16" s="1"/>
  <c r="N565" i="16" s="1"/>
  <c r="P565" i="16"/>
  <c r="P290" i="16"/>
  <c r="Q290" i="16"/>
  <c r="R290" i="16" s="1"/>
  <c r="N290" i="16" s="1"/>
  <c r="Q988" i="16"/>
  <c r="R988" i="16" s="1"/>
  <c r="N988" i="16" s="1"/>
  <c r="P988" i="16"/>
  <c r="Q102" i="16"/>
  <c r="R102" i="16" s="1"/>
  <c r="N102" i="16" s="1"/>
  <c r="P102" i="16"/>
  <c r="Q812" i="16"/>
  <c r="R812" i="16" s="1"/>
  <c r="N812" i="16" s="1"/>
  <c r="P812" i="16"/>
  <c r="P478" i="16"/>
  <c r="Q478" i="16"/>
  <c r="R478" i="16" s="1"/>
  <c r="N478" i="16" s="1"/>
  <c r="Q180" i="16"/>
  <c r="R180" i="16" s="1"/>
  <c r="N180" i="16" s="1"/>
  <c r="P180" i="16"/>
  <c r="P1838" i="16"/>
  <c r="Q1838" i="16"/>
  <c r="R1838" i="16" s="1"/>
  <c r="N1838" i="16" s="1"/>
  <c r="P1574" i="16"/>
  <c r="Q1574" i="16"/>
  <c r="R1574" i="16" s="1"/>
  <c r="N1574" i="16" s="1"/>
  <c r="P1038" i="16"/>
  <c r="Q1038" i="16"/>
  <c r="R1038" i="16" s="1"/>
  <c r="N1038" i="16" s="1"/>
  <c r="Q1782" i="16"/>
  <c r="R1782" i="16" s="1"/>
  <c r="N1782" i="16" s="1"/>
  <c r="P1782" i="16"/>
  <c r="P1796" i="16"/>
  <c r="Q1796" i="16"/>
  <c r="R1796" i="16" s="1"/>
  <c r="N1796" i="16" s="1"/>
  <c r="Q1582" i="16"/>
  <c r="R1582" i="16" s="1"/>
  <c r="N1582" i="16" s="1"/>
  <c r="P1582" i="16"/>
  <c r="P770" i="16"/>
  <c r="Q770" i="16"/>
  <c r="R770" i="16" s="1"/>
  <c r="N770" i="16" s="1"/>
  <c r="Q424" i="16"/>
  <c r="R424" i="16" s="1"/>
  <c r="N424" i="16" s="1"/>
  <c r="P424" i="16"/>
  <c r="P330" i="16"/>
  <c r="Q330" i="16"/>
  <c r="R330" i="16" s="1"/>
  <c r="N330" i="16" s="1"/>
  <c r="P236" i="16"/>
  <c r="Q236" i="16"/>
  <c r="R236" i="16" s="1"/>
  <c r="N236" i="16" s="1"/>
  <c r="Q956" i="16"/>
  <c r="R956" i="16" s="1"/>
  <c r="N956" i="16" s="1"/>
  <c r="P956" i="16"/>
  <c r="Q647" i="16"/>
  <c r="R647" i="16" s="1"/>
  <c r="N647" i="16" s="1"/>
  <c r="P647" i="16"/>
  <c r="Q1272" i="16"/>
  <c r="R1272" i="16" s="1"/>
  <c r="N1272" i="16" s="1"/>
  <c r="P1272" i="16"/>
  <c r="Q2030" i="16"/>
  <c r="R2030" i="16" s="1"/>
  <c r="N2030" i="16" s="1"/>
  <c r="P2030" i="16"/>
  <c r="Q1733" i="16"/>
  <c r="R1733" i="16" s="1"/>
  <c r="N1733" i="16" s="1"/>
  <c r="P1733" i="16"/>
  <c r="P1218" i="16"/>
  <c r="Q1218" i="16"/>
  <c r="R1218" i="16" s="1"/>
  <c r="N1218" i="16" s="1"/>
  <c r="Q1232" i="16"/>
  <c r="R1232" i="16" s="1"/>
  <c r="N1232" i="16" s="1"/>
  <c r="P1232" i="16"/>
  <c r="Q1965" i="16"/>
  <c r="R1965" i="16" s="1"/>
  <c r="N1965" i="16" s="1"/>
  <c r="P1965" i="16"/>
  <c r="Q1931" i="16"/>
  <c r="R1931" i="16" s="1"/>
  <c r="N1931" i="16" s="1"/>
  <c r="P1931" i="16"/>
  <c r="Q782" i="16"/>
  <c r="R782" i="16" s="1"/>
  <c r="N782" i="16" s="1"/>
  <c r="P782" i="16"/>
  <c r="Q436" i="16"/>
  <c r="R436" i="16" s="1"/>
  <c r="N436" i="16" s="1"/>
  <c r="P436" i="16"/>
  <c r="P342" i="16"/>
  <c r="Q342" i="16"/>
  <c r="R342" i="16" s="1"/>
  <c r="N342" i="16" s="1"/>
  <c r="Q248" i="16"/>
  <c r="R248" i="16" s="1"/>
  <c r="N248" i="16" s="1"/>
  <c r="P248" i="16"/>
  <c r="Q969" i="16"/>
  <c r="R969" i="16" s="1"/>
  <c r="N969" i="16" s="1"/>
  <c r="P969" i="16"/>
  <c r="Q659" i="16"/>
  <c r="R659" i="16" s="1"/>
  <c r="N659" i="16" s="1"/>
  <c r="P659" i="16"/>
  <c r="Q1285" i="16"/>
  <c r="R1285" i="16" s="1"/>
  <c r="N1285" i="16" s="1"/>
  <c r="P1285" i="16"/>
  <c r="Q2042" i="16"/>
  <c r="R2042" i="16" s="1"/>
  <c r="N2042" i="16" s="1"/>
  <c r="P2042" i="16"/>
  <c r="Q1743" i="16"/>
  <c r="R1743" i="16" s="1"/>
  <c r="N1743" i="16" s="1"/>
  <c r="P1743" i="16"/>
  <c r="Q1229" i="16"/>
  <c r="R1229" i="16" s="1"/>
  <c r="N1229" i="16" s="1"/>
  <c r="P1229" i="16"/>
  <c r="Q1244" i="16"/>
  <c r="R1244" i="16" s="1"/>
  <c r="N1244" i="16" s="1"/>
  <c r="P1244" i="16"/>
  <c r="Q1977" i="16"/>
  <c r="R1977" i="16" s="1"/>
  <c r="N1977" i="16" s="1"/>
  <c r="P1977" i="16"/>
  <c r="P1955" i="16"/>
  <c r="Q1955" i="16"/>
  <c r="R1955" i="16" s="1"/>
  <c r="N1955" i="16" s="1"/>
  <c r="P650" i="16"/>
  <c r="Q650" i="16"/>
  <c r="R650" i="16" s="1"/>
  <c r="N650" i="16" s="1"/>
  <c r="P304" i="16"/>
  <c r="Q304" i="16"/>
  <c r="R304" i="16" s="1"/>
  <c r="N304" i="16" s="1"/>
  <c r="P210" i="16"/>
  <c r="Q210" i="16"/>
  <c r="R210" i="16" s="1"/>
  <c r="N210" i="16" s="1"/>
  <c r="P115" i="16"/>
  <c r="Q115" i="16"/>
  <c r="R115" i="16" s="1"/>
  <c r="N115" i="16" s="1"/>
  <c r="P838" i="16"/>
  <c r="Q838" i="16"/>
  <c r="R838" i="16" s="1"/>
  <c r="N838" i="16" s="1"/>
  <c r="Q515" i="16"/>
  <c r="R515" i="16" s="1"/>
  <c r="N515" i="16" s="1"/>
  <c r="P515" i="16"/>
  <c r="Q1153" i="16"/>
  <c r="R1153" i="16" s="1"/>
  <c r="N1153" i="16" s="1"/>
  <c r="P1153" i="16"/>
  <c r="Q1910" i="16"/>
  <c r="R1910" i="16" s="1"/>
  <c r="N1910" i="16" s="1"/>
  <c r="P1910" i="16"/>
  <c r="P1613" i="16"/>
  <c r="Q1613" i="16"/>
  <c r="R1613" i="16" s="1"/>
  <c r="N1613" i="16" s="1"/>
  <c r="P1098" i="16"/>
  <c r="Q1098" i="16"/>
  <c r="R1098" i="16" s="1"/>
  <c r="N1098" i="16" s="1"/>
  <c r="Q1112" i="16"/>
  <c r="R1112" i="16" s="1"/>
  <c r="N1112" i="16" s="1"/>
  <c r="P1112" i="16"/>
  <c r="Q1845" i="16"/>
  <c r="R1845" i="16" s="1"/>
  <c r="N1845" i="16" s="1"/>
  <c r="P1845" i="16"/>
  <c r="Q1775" i="16"/>
  <c r="R1775" i="16" s="1"/>
  <c r="N1775" i="16" s="1"/>
  <c r="P1775" i="16"/>
  <c r="P518" i="16"/>
  <c r="Q518" i="16"/>
  <c r="R518" i="16" s="1"/>
  <c r="N518" i="16" s="1"/>
  <c r="P171" i="16"/>
  <c r="Q171" i="16"/>
  <c r="R171" i="16" s="1"/>
  <c r="N171" i="16" s="1"/>
  <c r="Q78" i="16"/>
  <c r="R78" i="16" s="1"/>
  <c r="N78" i="16" s="1"/>
  <c r="P78" i="16"/>
  <c r="Q1015" i="16"/>
  <c r="R1015" i="16" s="1"/>
  <c r="N1015" i="16" s="1"/>
  <c r="P1015" i="16"/>
  <c r="Q704" i="16"/>
  <c r="R704" i="16" s="1"/>
  <c r="N704" i="16" s="1"/>
  <c r="P704" i="16"/>
  <c r="Q383" i="16"/>
  <c r="R383" i="16" s="1"/>
  <c r="N383" i="16" s="1"/>
  <c r="P383" i="16"/>
  <c r="P1022" i="16"/>
  <c r="Q1022" i="16"/>
  <c r="R1022" i="16" s="1"/>
  <c r="N1022" i="16" s="1"/>
  <c r="Q1778" i="16"/>
  <c r="R1778" i="16" s="1"/>
  <c r="N1778" i="16" s="1"/>
  <c r="P1778" i="16"/>
  <c r="Q1480" i="16"/>
  <c r="R1480" i="16" s="1"/>
  <c r="N1480" i="16" s="1"/>
  <c r="P1480" i="16"/>
  <c r="P967" i="16"/>
  <c r="Q967" i="16"/>
  <c r="R967" i="16" s="1"/>
  <c r="N967" i="16" s="1"/>
  <c r="P2012" i="16"/>
  <c r="Q2012" i="16"/>
  <c r="R2012" i="16" s="1"/>
  <c r="N2012" i="16" s="1"/>
  <c r="Q1713" i="16"/>
  <c r="R1713" i="16" s="1"/>
  <c r="N1713" i="16" s="1"/>
  <c r="P1713" i="16"/>
  <c r="Q1607" i="16"/>
  <c r="R1607" i="16" s="1"/>
  <c r="N1607" i="16" s="1"/>
  <c r="P1607" i="16"/>
  <c r="P242" i="16"/>
  <c r="Q242" i="16"/>
  <c r="R242" i="16" s="1"/>
  <c r="N242" i="16" s="1"/>
  <c r="P939" i="16"/>
  <c r="Q939" i="16"/>
  <c r="R939" i="16" s="1"/>
  <c r="N939" i="16" s="1"/>
  <c r="Q580" i="16"/>
  <c r="R580" i="16" s="1"/>
  <c r="N580" i="16" s="1"/>
  <c r="P580" i="16"/>
  <c r="Q739" i="16"/>
  <c r="R739" i="16" s="1"/>
  <c r="N739" i="16" s="1"/>
  <c r="P739" i="16"/>
  <c r="Q429" i="16"/>
  <c r="R429" i="16" s="1"/>
  <c r="N429" i="16" s="1"/>
  <c r="P429" i="16"/>
  <c r="P95" i="16"/>
  <c r="Q95" i="16"/>
  <c r="R95" i="16" s="1"/>
  <c r="N95" i="16" s="1"/>
  <c r="Q829" i="16"/>
  <c r="R829" i="16" s="1"/>
  <c r="N829" i="16" s="1"/>
  <c r="P829" i="16"/>
  <c r="P1503" i="16"/>
  <c r="Q1503" i="16"/>
  <c r="R1503" i="16" s="1"/>
  <c r="N1503" i="16" s="1"/>
  <c r="Q1203" i="16"/>
  <c r="R1203" i="16" s="1"/>
  <c r="N1203" i="16" s="1"/>
  <c r="P1203" i="16"/>
  <c r="Q1673" i="16"/>
  <c r="R1673" i="16" s="1"/>
  <c r="N1673" i="16" s="1"/>
  <c r="P1673" i="16"/>
  <c r="Q1735" i="16"/>
  <c r="R1735" i="16" s="1"/>
  <c r="N1735" i="16" s="1"/>
  <c r="P1735" i="16"/>
  <c r="P1438" i="16"/>
  <c r="Q1438" i="16"/>
  <c r="R1438" i="16" s="1"/>
  <c r="N1438" i="16" s="1"/>
  <c r="Q1283" i="16"/>
  <c r="R1283" i="16" s="1"/>
  <c r="N1283" i="16" s="1"/>
  <c r="P1283" i="16"/>
  <c r="P1978" i="16"/>
  <c r="Q1978" i="16"/>
  <c r="R1978" i="16" s="1"/>
  <c r="N1978" i="16" s="1"/>
  <c r="Q1679" i="16"/>
  <c r="R1679" i="16" s="1"/>
  <c r="N1679" i="16" s="1"/>
  <c r="P1679" i="16"/>
  <c r="Q3397" i="16"/>
  <c r="R3397" i="16" s="1"/>
  <c r="N3397" i="16" s="1"/>
  <c r="P3397" i="16"/>
  <c r="P3362" i="16"/>
  <c r="Q3362" i="16"/>
  <c r="R3362" i="16" s="1"/>
  <c r="N3362" i="16" s="1"/>
  <c r="Q3279" i="16"/>
  <c r="R3279" i="16" s="1"/>
  <c r="N3279" i="16" s="1"/>
  <c r="P3279" i="16"/>
  <c r="Q3208" i="16"/>
  <c r="R3208" i="16" s="1"/>
  <c r="N3208" i="16" s="1"/>
  <c r="P3208" i="16"/>
  <c r="P2849" i="16"/>
  <c r="Q2849" i="16"/>
  <c r="R2849" i="16" s="1"/>
  <c r="N2849" i="16" s="1"/>
  <c r="Q2826" i="16"/>
  <c r="R2826" i="16" s="1"/>
  <c r="N2826" i="16" s="1"/>
  <c r="P2826" i="16"/>
  <c r="Q3091" i="16"/>
  <c r="R3091" i="16" s="1"/>
  <c r="N3091" i="16" s="1"/>
  <c r="P3091" i="16"/>
  <c r="Q3033" i="16"/>
  <c r="R3033" i="16" s="1"/>
  <c r="N3033" i="16" s="1"/>
  <c r="P3033" i="16"/>
  <c r="Q2949" i="16"/>
  <c r="R2949" i="16" s="1"/>
  <c r="N2949" i="16" s="1"/>
  <c r="P2949" i="16"/>
  <c r="Q2878" i="16"/>
  <c r="R2878" i="16" s="1"/>
  <c r="N2878" i="16" s="1"/>
  <c r="P2878" i="16"/>
  <c r="Q2831" i="16"/>
  <c r="R2831" i="16" s="1"/>
  <c r="N2831" i="16" s="1"/>
  <c r="P2831" i="16"/>
  <c r="Q2772" i="16"/>
  <c r="R2772" i="16" s="1"/>
  <c r="N2772" i="16" s="1"/>
  <c r="P2772" i="16"/>
  <c r="Q1693" i="16"/>
  <c r="R1693" i="16" s="1"/>
  <c r="N1693" i="16" s="1"/>
  <c r="P1693" i="16"/>
  <c r="P3408" i="16"/>
  <c r="Q3408" i="16"/>
  <c r="R3408" i="16" s="1"/>
  <c r="N3408" i="16" s="1"/>
  <c r="Q3374" i="16"/>
  <c r="R3374" i="16" s="1"/>
  <c r="N3374" i="16" s="1"/>
  <c r="P3374" i="16"/>
  <c r="Q3292" i="16"/>
  <c r="R3292" i="16" s="1"/>
  <c r="N3292" i="16" s="1"/>
  <c r="P3292" i="16"/>
  <c r="Q3220" i="16"/>
  <c r="R3220" i="16" s="1"/>
  <c r="N3220" i="16" s="1"/>
  <c r="P3220" i="16"/>
  <c r="P2861" i="16"/>
  <c r="Q2861" i="16"/>
  <c r="R2861" i="16" s="1"/>
  <c r="N2861" i="16" s="1"/>
  <c r="Q2838" i="16"/>
  <c r="R2838" i="16" s="1"/>
  <c r="N2838" i="16" s="1"/>
  <c r="P2838" i="16"/>
  <c r="Q3102" i="16"/>
  <c r="R3102" i="16" s="1"/>
  <c r="N3102" i="16" s="1"/>
  <c r="P3102" i="16"/>
  <c r="P3044" i="16"/>
  <c r="Q3044" i="16"/>
  <c r="R3044" i="16" s="1"/>
  <c r="N3044" i="16" s="1"/>
  <c r="P2962" i="16"/>
  <c r="Q2962" i="16"/>
  <c r="R2962" i="16" s="1"/>
  <c r="N2962" i="16" s="1"/>
  <c r="Q2889" i="16"/>
  <c r="R2889" i="16" s="1"/>
  <c r="N2889" i="16" s="1"/>
  <c r="P2889" i="16"/>
  <c r="Q2843" i="16"/>
  <c r="R2843" i="16" s="1"/>
  <c r="N2843" i="16" s="1"/>
  <c r="P2843" i="16"/>
  <c r="Q2784" i="16"/>
  <c r="R2784" i="16" s="1"/>
  <c r="N2784" i="16" s="1"/>
  <c r="P2784" i="16"/>
  <c r="Q2112" i="16"/>
  <c r="R2112" i="16" s="1"/>
  <c r="N2112" i="16" s="1"/>
  <c r="P2112" i="16"/>
  <c r="Q3509" i="16"/>
  <c r="R3509" i="16" s="1"/>
  <c r="N3509" i="16" s="1"/>
  <c r="P3509" i="16"/>
  <c r="P3818" i="16"/>
  <c r="Q3818" i="16"/>
  <c r="R3818" i="16" s="1"/>
  <c r="N3818" i="16" s="1"/>
  <c r="Q3748" i="16"/>
  <c r="R3748" i="16" s="1"/>
  <c r="N3748" i="16" s="1"/>
  <c r="P3748" i="16"/>
  <c r="Q3664" i="16"/>
  <c r="R3664" i="16" s="1"/>
  <c r="N3664" i="16" s="1"/>
  <c r="P3664" i="16"/>
  <c r="Q3305" i="16"/>
  <c r="R3305" i="16" s="1"/>
  <c r="N3305" i="16" s="1"/>
  <c r="P3305" i="16"/>
  <c r="Q3282" i="16"/>
  <c r="R3282" i="16" s="1"/>
  <c r="N3282" i="16" s="1"/>
  <c r="P3282" i="16"/>
  <c r="P3547" i="16"/>
  <c r="Q3547" i="16"/>
  <c r="R3547" i="16" s="1"/>
  <c r="N3547" i="16" s="1"/>
  <c r="Q3489" i="16"/>
  <c r="R3489" i="16" s="1"/>
  <c r="N3489" i="16" s="1"/>
  <c r="P3489" i="16"/>
  <c r="Q3404" i="16"/>
  <c r="R3404" i="16" s="1"/>
  <c r="N3404" i="16" s="1"/>
  <c r="P3404" i="16"/>
  <c r="Q3334" i="16"/>
  <c r="R3334" i="16" s="1"/>
  <c r="N3334" i="16" s="1"/>
  <c r="P3334" i="16"/>
  <c r="Q3287" i="16"/>
  <c r="R3287" i="16" s="1"/>
  <c r="N3287" i="16" s="1"/>
  <c r="P3287" i="16"/>
  <c r="P3228" i="16"/>
  <c r="Q3228" i="16"/>
  <c r="R3228" i="16" s="1"/>
  <c r="N3228" i="16" s="1"/>
  <c r="Q2126" i="16"/>
  <c r="R2126" i="16" s="1"/>
  <c r="N2126" i="16" s="1"/>
  <c r="P2126" i="16"/>
  <c r="Q3605" i="16"/>
  <c r="R3605" i="16" s="1"/>
  <c r="N3605" i="16" s="1"/>
  <c r="P3605" i="16"/>
  <c r="P3831" i="16"/>
  <c r="Q3831" i="16"/>
  <c r="R3831" i="16" s="1"/>
  <c r="N3831" i="16" s="1"/>
  <c r="Q3759" i="16"/>
  <c r="R3759" i="16" s="1"/>
  <c r="N3759" i="16" s="1"/>
  <c r="P3759" i="16"/>
  <c r="Q3676" i="16"/>
  <c r="R3676" i="16" s="1"/>
  <c r="N3676" i="16" s="1"/>
  <c r="P3676" i="16"/>
  <c r="P3318" i="16"/>
  <c r="Q3318" i="16"/>
  <c r="R3318" i="16" s="1"/>
  <c r="N3318" i="16" s="1"/>
  <c r="P3306" i="16"/>
  <c r="Q3306" i="16"/>
  <c r="R3306" i="16" s="1"/>
  <c r="N3306" i="16" s="1"/>
  <c r="Q3560" i="16"/>
  <c r="R3560" i="16" s="1"/>
  <c r="N3560" i="16" s="1"/>
  <c r="P3560" i="16"/>
  <c r="Q3501" i="16"/>
  <c r="R3501" i="16" s="1"/>
  <c r="N3501" i="16" s="1"/>
  <c r="P3501" i="16"/>
  <c r="Q3417" i="16"/>
  <c r="R3417" i="16" s="1"/>
  <c r="N3417" i="16" s="1"/>
  <c r="P3417" i="16"/>
  <c r="Q3346" i="16"/>
  <c r="R3346" i="16" s="1"/>
  <c r="N3346" i="16" s="1"/>
  <c r="P3346" i="16"/>
  <c r="Q3298" i="16"/>
  <c r="R3298" i="16" s="1"/>
  <c r="N3298" i="16" s="1"/>
  <c r="P3298" i="16"/>
  <c r="Q3241" i="16"/>
  <c r="R3241" i="16" s="1"/>
  <c r="N3241" i="16" s="1"/>
  <c r="P3241" i="16"/>
  <c r="P2437" i="16"/>
  <c r="Q2437" i="16"/>
  <c r="R2437" i="16" s="1"/>
  <c r="N2437" i="16" s="1"/>
  <c r="P2378" i="16"/>
  <c r="Q2378" i="16"/>
  <c r="R2378" i="16" s="1"/>
  <c r="N2378" i="16" s="1"/>
  <c r="Q2319" i="16"/>
  <c r="R2319" i="16" s="1"/>
  <c r="N2319" i="16" s="1"/>
  <c r="P2319" i="16"/>
  <c r="Q2236" i="16"/>
  <c r="R2236" i="16" s="1"/>
  <c r="N2236" i="16" s="1"/>
  <c r="P2236" i="16"/>
  <c r="Q1889" i="16"/>
  <c r="R1889" i="16" s="1"/>
  <c r="N1889" i="16" s="1"/>
  <c r="P1889" i="16"/>
  <c r="Q1854" i="16"/>
  <c r="R1854" i="16" s="1"/>
  <c r="N1854" i="16" s="1"/>
  <c r="P1854" i="16"/>
  <c r="P2131" i="16"/>
  <c r="Q2131" i="16"/>
  <c r="R2131" i="16" s="1"/>
  <c r="N2131" i="16" s="1"/>
  <c r="P3822" i="16"/>
  <c r="Q3822" i="16"/>
  <c r="R3822" i="16" s="1"/>
  <c r="N3822" i="16" s="1"/>
  <c r="Q3813" i="16"/>
  <c r="R3813" i="16" s="1"/>
  <c r="N3813" i="16" s="1"/>
  <c r="P3813" i="16"/>
  <c r="Q3716" i="16"/>
  <c r="R3716" i="16" s="1"/>
  <c r="N3716" i="16" s="1"/>
  <c r="P3716" i="16"/>
  <c r="Q3647" i="16"/>
  <c r="R3647" i="16" s="1"/>
  <c r="N3647" i="16" s="1"/>
  <c r="P3647" i="16"/>
  <c r="Q3600" i="16"/>
  <c r="R3600" i="16" s="1"/>
  <c r="N3600" i="16" s="1"/>
  <c r="P3600" i="16"/>
  <c r="Q3540" i="16"/>
  <c r="R3540" i="16" s="1"/>
  <c r="N3540" i="16" s="1"/>
  <c r="P3540" i="16"/>
  <c r="P2449" i="16"/>
  <c r="Q2449" i="16"/>
  <c r="R2449" i="16" s="1"/>
  <c r="N2449" i="16" s="1"/>
  <c r="Q2391" i="16"/>
  <c r="R2391" i="16" s="1"/>
  <c r="N2391" i="16" s="1"/>
  <c r="P2391" i="16"/>
  <c r="Q2332" i="16"/>
  <c r="R2332" i="16" s="1"/>
  <c r="N2332" i="16" s="1"/>
  <c r="P2332" i="16"/>
  <c r="Q2248" i="16"/>
  <c r="R2248" i="16" s="1"/>
  <c r="N2248" i="16" s="1"/>
  <c r="P2248" i="16"/>
  <c r="P1900" i="16"/>
  <c r="Q1900" i="16"/>
  <c r="R1900" i="16" s="1"/>
  <c r="N1900" i="16" s="1"/>
  <c r="Q1865" i="16"/>
  <c r="R1865" i="16" s="1"/>
  <c r="N1865" i="16" s="1"/>
  <c r="P1865" i="16"/>
  <c r="P2143" i="16"/>
  <c r="Q2143" i="16"/>
  <c r="R2143" i="16" s="1"/>
  <c r="N2143" i="16" s="1"/>
  <c r="Q2084" i="16"/>
  <c r="R2084" i="16" s="1"/>
  <c r="N2084" i="16" s="1"/>
  <c r="P2084" i="16"/>
  <c r="Q3824" i="16"/>
  <c r="R3824" i="16" s="1"/>
  <c r="N3824" i="16" s="1"/>
  <c r="P3824" i="16"/>
  <c r="Q3730" i="16"/>
  <c r="R3730" i="16" s="1"/>
  <c r="N3730" i="16" s="1"/>
  <c r="P3730" i="16"/>
  <c r="Q3657" i="16"/>
  <c r="R3657" i="16" s="1"/>
  <c r="N3657" i="16" s="1"/>
  <c r="P3657" i="16"/>
  <c r="Q3612" i="16"/>
  <c r="R3612" i="16" s="1"/>
  <c r="N3612" i="16" s="1"/>
  <c r="P3612" i="16"/>
  <c r="Q3552" i="16"/>
  <c r="R3552" i="16" s="1"/>
  <c r="N3552" i="16" s="1"/>
  <c r="P3552" i="16"/>
  <c r="P1608" i="16"/>
  <c r="Q1608" i="16"/>
  <c r="R1608" i="16" s="1"/>
  <c r="N1608" i="16" s="1"/>
  <c r="Q3324" i="16"/>
  <c r="R3324" i="16" s="1"/>
  <c r="N3324" i="16" s="1"/>
  <c r="P3324" i="16"/>
  <c r="Q3290" i="16"/>
  <c r="R3290" i="16" s="1"/>
  <c r="N3290" i="16" s="1"/>
  <c r="P3290" i="16"/>
  <c r="Q3207" i="16"/>
  <c r="R3207" i="16" s="1"/>
  <c r="N3207" i="16" s="1"/>
  <c r="P3207" i="16"/>
  <c r="P3136" i="16"/>
  <c r="Q3136" i="16"/>
  <c r="R3136" i="16" s="1"/>
  <c r="N3136" i="16" s="1"/>
  <c r="P2777" i="16"/>
  <c r="Q2777" i="16"/>
  <c r="R2777" i="16" s="1"/>
  <c r="N2777" i="16" s="1"/>
  <c r="Q2754" i="16"/>
  <c r="R2754" i="16" s="1"/>
  <c r="N2754" i="16" s="1"/>
  <c r="P2754" i="16"/>
  <c r="P3019" i="16"/>
  <c r="Q3019" i="16"/>
  <c r="R3019" i="16" s="1"/>
  <c r="N3019" i="16" s="1"/>
  <c r="P2960" i="16"/>
  <c r="Q2960" i="16"/>
  <c r="R2960" i="16" s="1"/>
  <c r="N2960" i="16" s="1"/>
  <c r="Q2877" i="16"/>
  <c r="R2877" i="16" s="1"/>
  <c r="N2877" i="16" s="1"/>
  <c r="P2877" i="16"/>
  <c r="P2805" i="16"/>
  <c r="Q2805" i="16"/>
  <c r="R2805" i="16" s="1"/>
  <c r="N2805" i="16" s="1"/>
  <c r="Q2759" i="16"/>
  <c r="R2759" i="16" s="1"/>
  <c r="N2759" i="16" s="1"/>
  <c r="P2759" i="16"/>
  <c r="Q2700" i="16"/>
  <c r="R2700" i="16" s="1"/>
  <c r="N2700" i="16" s="1"/>
  <c r="P2700" i="16"/>
  <c r="P1620" i="16"/>
  <c r="Q1620" i="16"/>
  <c r="R1620" i="16" s="1"/>
  <c r="N1620" i="16" s="1"/>
  <c r="Q3337" i="16"/>
  <c r="R3337" i="16" s="1"/>
  <c r="N3337" i="16" s="1"/>
  <c r="P3337" i="16"/>
  <c r="P3302" i="16"/>
  <c r="Q3302" i="16"/>
  <c r="R3302" i="16" s="1"/>
  <c r="N3302" i="16" s="1"/>
  <c r="Q3219" i="16"/>
  <c r="R3219" i="16" s="1"/>
  <c r="N3219" i="16" s="1"/>
  <c r="P3219" i="16"/>
  <c r="Q3149" i="16"/>
  <c r="R3149" i="16" s="1"/>
  <c r="N3149" i="16" s="1"/>
  <c r="P3149" i="16"/>
  <c r="Q2790" i="16"/>
  <c r="R2790" i="16" s="1"/>
  <c r="N2790" i="16" s="1"/>
  <c r="P2790" i="16"/>
  <c r="P2765" i="16"/>
  <c r="Q2765" i="16"/>
  <c r="R2765" i="16" s="1"/>
  <c r="N2765" i="16" s="1"/>
  <c r="Q3031" i="16"/>
  <c r="R3031" i="16" s="1"/>
  <c r="N3031" i="16" s="1"/>
  <c r="P3031" i="16"/>
  <c r="P2972" i="16"/>
  <c r="Q2972" i="16"/>
  <c r="R2972" i="16" s="1"/>
  <c r="N2972" i="16" s="1"/>
  <c r="Q2890" i="16"/>
  <c r="R2890" i="16" s="1"/>
  <c r="N2890" i="16" s="1"/>
  <c r="P2890" i="16"/>
  <c r="Q2818" i="16"/>
  <c r="R2818" i="16" s="1"/>
  <c r="N2818" i="16" s="1"/>
  <c r="P2818" i="16"/>
  <c r="Q2771" i="16"/>
  <c r="R2771" i="16" s="1"/>
  <c r="N2771" i="16" s="1"/>
  <c r="P2771" i="16"/>
  <c r="Q2712" i="16"/>
  <c r="R2712" i="16" s="1"/>
  <c r="N2712" i="16" s="1"/>
  <c r="P2712" i="16"/>
  <c r="P1776" i="16"/>
  <c r="Q1776" i="16"/>
  <c r="R1776" i="16" s="1"/>
  <c r="N1776" i="16" s="1"/>
  <c r="Q3493" i="16"/>
  <c r="R3493" i="16" s="1"/>
  <c r="N3493" i="16" s="1"/>
  <c r="P3493" i="16"/>
  <c r="Q3458" i="16"/>
  <c r="R3458" i="16" s="1"/>
  <c r="N3458" i="16" s="1"/>
  <c r="P3458" i="16"/>
  <c r="Q3375" i="16"/>
  <c r="R3375" i="16" s="1"/>
  <c r="N3375" i="16" s="1"/>
  <c r="P3375" i="16"/>
  <c r="Q3303" i="16"/>
  <c r="R3303" i="16" s="1"/>
  <c r="N3303" i="16" s="1"/>
  <c r="P3303" i="16"/>
  <c r="Q2945" i="16"/>
  <c r="R2945" i="16" s="1"/>
  <c r="N2945" i="16" s="1"/>
  <c r="P2945" i="16"/>
  <c r="Q2921" i="16"/>
  <c r="R2921" i="16" s="1"/>
  <c r="N2921" i="16" s="1"/>
  <c r="P2921" i="16"/>
  <c r="Q3187" i="16"/>
  <c r="R3187" i="16" s="1"/>
  <c r="N3187" i="16" s="1"/>
  <c r="P3187" i="16"/>
  <c r="Q3129" i="16"/>
  <c r="R3129" i="16" s="1"/>
  <c r="N3129" i="16" s="1"/>
  <c r="P3129" i="16"/>
  <c r="P3045" i="16"/>
  <c r="Q3045" i="16"/>
  <c r="R3045" i="16" s="1"/>
  <c r="N3045" i="16" s="1"/>
  <c r="Q2974" i="16"/>
  <c r="R2974" i="16" s="1"/>
  <c r="N2974" i="16" s="1"/>
  <c r="P2974" i="16"/>
  <c r="P2928" i="16"/>
  <c r="Q2928" i="16"/>
  <c r="R2928" i="16" s="1"/>
  <c r="N2928" i="16" s="1"/>
  <c r="Q2868" i="16"/>
  <c r="R2868" i="16" s="1"/>
  <c r="N2868" i="16" s="1"/>
  <c r="P2868" i="16"/>
  <c r="Q1500" i="16"/>
  <c r="R1500" i="16" s="1"/>
  <c r="N1500" i="16" s="1"/>
  <c r="P1500" i="16"/>
  <c r="P3217" i="16"/>
  <c r="Q3217" i="16"/>
  <c r="R3217" i="16" s="1"/>
  <c r="N3217" i="16" s="1"/>
  <c r="Q3182" i="16"/>
  <c r="R3182" i="16" s="1"/>
  <c r="N3182" i="16" s="1"/>
  <c r="P3182" i="16"/>
  <c r="P3099" i="16"/>
  <c r="Q3099" i="16"/>
  <c r="R3099" i="16" s="1"/>
  <c r="N3099" i="16" s="1"/>
  <c r="Q3027" i="16"/>
  <c r="R3027" i="16" s="1"/>
  <c r="N3027" i="16" s="1"/>
  <c r="P3027" i="16"/>
  <c r="P2669" i="16"/>
  <c r="Q2669" i="16"/>
  <c r="R2669" i="16" s="1"/>
  <c r="N2669" i="16" s="1"/>
  <c r="Q2646" i="16"/>
  <c r="R2646" i="16" s="1"/>
  <c r="N2646" i="16" s="1"/>
  <c r="P2646" i="16"/>
  <c r="P2912" i="16"/>
  <c r="Q2912" i="16"/>
  <c r="R2912" i="16" s="1"/>
  <c r="N2912" i="16" s="1"/>
  <c r="Q2852" i="16"/>
  <c r="R2852" i="16" s="1"/>
  <c r="N2852" i="16" s="1"/>
  <c r="P2852" i="16"/>
  <c r="P2769" i="16"/>
  <c r="Q2769" i="16"/>
  <c r="R2769" i="16" s="1"/>
  <c r="N2769" i="16" s="1"/>
  <c r="Q2686" i="16"/>
  <c r="R2686" i="16" s="1"/>
  <c r="N2686" i="16" s="1"/>
  <c r="P2686" i="16"/>
  <c r="Q2652" i="16"/>
  <c r="R2652" i="16" s="1"/>
  <c r="N2652" i="16" s="1"/>
  <c r="P2652" i="16"/>
  <c r="Q2580" i="16"/>
  <c r="R2580" i="16" s="1"/>
  <c r="N2580" i="16" s="1"/>
  <c r="P2580" i="16"/>
  <c r="P1656" i="16"/>
  <c r="Q1656" i="16"/>
  <c r="R1656" i="16" s="1"/>
  <c r="N1656" i="16" s="1"/>
  <c r="P3372" i="16"/>
  <c r="Q3372" i="16"/>
  <c r="R3372" i="16" s="1"/>
  <c r="N3372" i="16" s="1"/>
  <c r="Q3338" i="16"/>
  <c r="R3338" i="16" s="1"/>
  <c r="N3338" i="16" s="1"/>
  <c r="P3338" i="16"/>
  <c r="Q3255" i="16"/>
  <c r="R3255" i="16" s="1"/>
  <c r="N3255" i="16" s="1"/>
  <c r="P3255" i="16"/>
  <c r="Q3183" i="16"/>
  <c r="R3183" i="16" s="1"/>
  <c r="N3183" i="16" s="1"/>
  <c r="P3183" i="16"/>
  <c r="P2825" i="16"/>
  <c r="Q2825" i="16"/>
  <c r="R2825" i="16" s="1"/>
  <c r="N2825" i="16" s="1"/>
  <c r="Q2802" i="16"/>
  <c r="R2802" i="16" s="1"/>
  <c r="N2802" i="16" s="1"/>
  <c r="P2802" i="16"/>
  <c r="Q3066" i="16"/>
  <c r="R3066" i="16" s="1"/>
  <c r="N3066" i="16" s="1"/>
  <c r="P3066" i="16"/>
  <c r="Q3007" i="16"/>
  <c r="R3007" i="16" s="1"/>
  <c r="N3007" i="16" s="1"/>
  <c r="P3007" i="16"/>
  <c r="Q2924" i="16"/>
  <c r="R2924" i="16" s="1"/>
  <c r="N2924" i="16" s="1"/>
  <c r="P2924" i="16"/>
  <c r="P2855" i="16"/>
  <c r="Q2855" i="16"/>
  <c r="R2855" i="16" s="1"/>
  <c r="N2855" i="16" s="1"/>
  <c r="Q2807" i="16"/>
  <c r="R2807" i="16" s="1"/>
  <c r="N2807" i="16" s="1"/>
  <c r="P2807" i="16"/>
  <c r="Q2748" i="16"/>
  <c r="R2748" i="16" s="1"/>
  <c r="N2748" i="16" s="1"/>
  <c r="P2748" i="16"/>
  <c r="Q1236" i="16"/>
  <c r="R1236" i="16" s="1"/>
  <c r="N1236" i="16" s="1"/>
  <c r="P1236" i="16"/>
  <c r="Q2953" i="16"/>
  <c r="R2953" i="16" s="1"/>
  <c r="N2953" i="16" s="1"/>
  <c r="P2953" i="16"/>
  <c r="Q2918" i="16"/>
  <c r="R2918" i="16" s="1"/>
  <c r="N2918" i="16" s="1"/>
  <c r="P2918" i="16"/>
  <c r="P2835" i="16"/>
  <c r="Q2835" i="16"/>
  <c r="R2835" i="16" s="1"/>
  <c r="N2835" i="16" s="1"/>
  <c r="Q2764" i="16"/>
  <c r="R2764" i="16" s="1"/>
  <c r="N2764" i="16" s="1"/>
  <c r="P2764" i="16"/>
  <c r="P2404" i="16"/>
  <c r="Q2404" i="16"/>
  <c r="R2404" i="16" s="1"/>
  <c r="N2404" i="16" s="1"/>
  <c r="P2370" i="16"/>
  <c r="Q2370" i="16"/>
  <c r="R2370" i="16" s="1"/>
  <c r="N2370" i="16" s="1"/>
  <c r="Q2647" i="16"/>
  <c r="R2647" i="16" s="1"/>
  <c r="N2647" i="16" s="1"/>
  <c r="P2647" i="16"/>
  <c r="Q2588" i="16"/>
  <c r="R2588" i="16" s="1"/>
  <c r="N2588" i="16" s="1"/>
  <c r="P2588" i="16"/>
  <c r="P2505" i="16"/>
  <c r="Q2505" i="16"/>
  <c r="R2505" i="16" s="1"/>
  <c r="N2505" i="16" s="1"/>
  <c r="Q2422" i="16"/>
  <c r="R2422" i="16" s="1"/>
  <c r="N2422" i="16" s="1"/>
  <c r="P2422" i="16"/>
  <c r="Q2387" i="16"/>
  <c r="R2387" i="16" s="1"/>
  <c r="N2387" i="16" s="1"/>
  <c r="P2387" i="16"/>
  <c r="Q2316" i="16"/>
  <c r="R2316" i="16" s="1"/>
  <c r="N2316" i="16" s="1"/>
  <c r="P2316" i="16"/>
  <c r="Q152" i="16"/>
  <c r="R152" i="16" s="1"/>
  <c r="N152" i="16" s="1"/>
  <c r="P152" i="16"/>
  <c r="Q114" i="16"/>
  <c r="R114" i="16" s="1"/>
  <c r="N114" i="16" s="1"/>
  <c r="P114" i="16"/>
  <c r="Q593" i="16"/>
  <c r="R593" i="16" s="1"/>
  <c r="N593" i="16" s="1"/>
  <c r="P593" i="16"/>
  <c r="Q352" i="16"/>
  <c r="R352" i="16" s="1"/>
  <c r="N352" i="16" s="1"/>
  <c r="P352" i="16"/>
  <c r="Q1958" i="16"/>
  <c r="R1958" i="16" s="1"/>
  <c r="N1958" i="16" s="1"/>
  <c r="P1958" i="16"/>
  <c r="Q1160" i="16"/>
  <c r="R1160" i="16" s="1"/>
  <c r="N1160" i="16" s="1"/>
  <c r="P1160" i="16"/>
  <c r="Q1847" i="16"/>
  <c r="R1847" i="16" s="1"/>
  <c r="N1847" i="16" s="1"/>
  <c r="P1847" i="16"/>
  <c r="Q243" i="16"/>
  <c r="R243" i="16" s="1"/>
  <c r="N243" i="16" s="1"/>
  <c r="P243" i="16"/>
  <c r="Q940" i="16"/>
  <c r="R940" i="16" s="1"/>
  <c r="N940" i="16" s="1"/>
  <c r="P940" i="16"/>
  <c r="Q50" i="16"/>
  <c r="R50" i="16" s="1"/>
  <c r="N50" i="16" s="1"/>
  <c r="P50" i="16"/>
  <c r="Q764" i="16"/>
  <c r="R764" i="16" s="1"/>
  <c r="N764" i="16" s="1"/>
  <c r="P764" i="16"/>
  <c r="P430" i="16"/>
  <c r="Q430" i="16"/>
  <c r="R430" i="16" s="1"/>
  <c r="N430" i="16" s="1"/>
  <c r="Q131" i="16"/>
  <c r="R131" i="16" s="1"/>
  <c r="N131" i="16" s="1"/>
  <c r="P131" i="16"/>
  <c r="Q1789" i="16"/>
  <c r="R1789" i="16" s="1"/>
  <c r="N1789" i="16" s="1"/>
  <c r="P1789" i="16"/>
  <c r="P1526" i="16"/>
  <c r="Q1526" i="16"/>
  <c r="R1526" i="16" s="1"/>
  <c r="N1526" i="16" s="1"/>
  <c r="P990" i="16"/>
  <c r="Q990" i="16"/>
  <c r="R990" i="16" s="1"/>
  <c r="N990" i="16" s="1"/>
  <c r="Q1734" i="16"/>
  <c r="R1734" i="16" s="1"/>
  <c r="N1734" i="16" s="1"/>
  <c r="P1734" i="16"/>
  <c r="Q1747" i="16"/>
  <c r="R1747" i="16" s="1"/>
  <c r="N1747" i="16" s="1"/>
  <c r="P1747" i="16"/>
  <c r="P1522" i="16"/>
  <c r="Q1522" i="16"/>
  <c r="R1522" i="16" s="1"/>
  <c r="N1522" i="16" s="1"/>
  <c r="Q529" i="16"/>
  <c r="R529" i="16" s="1"/>
  <c r="N529" i="16" s="1"/>
  <c r="P529" i="16"/>
  <c r="Q256" i="16"/>
  <c r="R256" i="16" s="1"/>
  <c r="N256" i="16" s="1"/>
  <c r="P256" i="16"/>
  <c r="Q952" i="16"/>
  <c r="R952" i="16" s="1"/>
  <c r="N952" i="16" s="1"/>
  <c r="P952" i="16"/>
  <c r="P67" i="16"/>
  <c r="Q67" i="16"/>
  <c r="R67" i="16" s="1"/>
  <c r="N67" i="16" s="1"/>
  <c r="Q775" i="16"/>
  <c r="R775" i="16" s="1"/>
  <c r="N775" i="16" s="1"/>
  <c r="P775" i="16"/>
  <c r="P442" i="16"/>
  <c r="Q442" i="16"/>
  <c r="R442" i="16" s="1"/>
  <c r="N442" i="16" s="1"/>
  <c r="Q145" i="16"/>
  <c r="R145" i="16" s="1"/>
  <c r="N145" i="16" s="1"/>
  <c r="P145" i="16"/>
  <c r="Q1802" i="16"/>
  <c r="R1802" i="16" s="1"/>
  <c r="N1802" i="16" s="1"/>
  <c r="P1802" i="16"/>
  <c r="Q1540" i="16"/>
  <c r="R1540" i="16" s="1"/>
  <c r="N1540" i="16" s="1"/>
  <c r="P1540" i="16"/>
  <c r="Q1000" i="16"/>
  <c r="R1000" i="16" s="1"/>
  <c r="N1000" i="16" s="1"/>
  <c r="P1000" i="16"/>
  <c r="Q1746" i="16"/>
  <c r="R1746" i="16" s="1"/>
  <c r="N1746" i="16" s="1"/>
  <c r="P1746" i="16"/>
  <c r="Q1761" i="16"/>
  <c r="R1761" i="16" s="1"/>
  <c r="N1761" i="16" s="1"/>
  <c r="P1761" i="16"/>
  <c r="P1546" i="16"/>
  <c r="Q1546" i="16"/>
  <c r="R1546" i="16" s="1"/>
  <c r="N1546" i="16" s="1"/>
  <c r="P397" i="16"/>
  <c r="Q397" i="16"/>
  <c r="R397" i="16" s="1"/>
  <c r="N397" i="16" s="1"/>
  <c r="Q124" i="16"/>
  <c r="R124" i="16" s="1"/>
  <c r="N124" i="16" s="1"/>
  <c r="P124" i="16"/>
  <c r="P820" i="16"/>
  <c r="Q820" i="16"/>
  <c r="R820" i="16" s="1"/>
  <c r="N820" i="16" s="1"/>
  <c r="P726" i="16"/>
  <c r="Q726" i="16"/>
  <c r="R726" i="16" s="1"/>
  <c r="N726" i="16" s="1"/>
  <c r="Q644" i="16"/>
  <c r="R644" i="16" s="1"/>
  <c r="N644" i="16" s="1"/>
  <c r="P644" i="16"/>
  <c r="P310" i="16"/>
  <c r="Q310" i="16"/>
  <c r="R310" i="16" s="1"/>
  <c r="N310" i="16" s="1"/>
  <c r="Q1043" i="16"/>
  <c r="R1043" i="16" s="1"/>
  <c r="N1043" i="16" s="1"/>
  <c r="P1043" i="16"/>
  <c r="Q1669" i="16"/>
  <c r="R1669" i="16" s="1"/>
  <c r="N1669" i="16" s="1"/>
  <c r="P1669" i="16"/>
  <c r="Q1407" i="16"/>
  <c r="R1407" i="16" s="1"/>
  <c r="N1407" i="16" s="1"/>
  <c r="P1407" i="16"/>
  <c r="P870" i="16"/>
  <c r="Q870" i="16"/>
  <c r="R870" i="16" s="1"/>
  <c r="N870" i="16" s="1"/>
  <c r="P1614" i="16"/>
  <c r="Q1614" i="16"/>
  <c r="R1614" i="16" s="1"/>
  <c r="N1614" i="16" s="1"/>
  <c r="Q1629" i="16"/>
  <c r="R1629" i="16" s="1"/>
  <c r="N1629" i="16" s="1"/>
  <c r="P1629" i="16"/>
  <c r="P1402" i="16"/>
  <c r="Q1402" i="16"/>
  <c r="R1402" i="16" s="1"/>
  <c r="N1402" i="16" s="1"/>
  <c r="P842" i="16"/>
  <c r="Q842" i="16"/>
  <c r="R842" i="16" s="1"/>
  <c r="N842" i="16" s="1"/>
  <c r="Q578" i="16"/>
  <c r="R578" i="16" s="1"/>
  <c r="N578" i="16" s="1"/>
  <c r="P578" i="16"/>
  <c r="P222" i="16"/>
  <c r="Q222" i="16"/>
  <c r="R222" i="16" s="1"/>
  <c r="N222" i="16" s="1"/>
  <c r="P380" i="16"/>
  <c r="Q380" i="16"/>
  <c r="R380" i="16" s="1"/>
  <c r="N380" i="16" s="1"/>
  <c r="Q69" i="16"/>
  <c r="R69" i="16" s="1"/>
  <c r="N69" i="16" s="1"/>
  <c r="P69" i="16"/>
  <c r="P754" i="16"/>
  <c r="Q754" i="16"/>
  <c r="R754" i="16" s="1"/>
  <c r="N754" i="16" s="1"/>
  <c r="Q468" i="16"/>
  <c r="R468" i="16" s="1"/>
  <c r="N468" i="16" s="1"/>
  <c r="P468" i="16"/>
  <c r="Q1142" i="16"/>
  <c r="R1142" i="16" s="1"/>
  <c r="N1142" i="16" s="1"/>
  <c r="P1142" i="16"/>
  <c r="Q1850" i="16"/>
  <c r="R1850" i="16" s="1"/>
  <c r="N1850" i="16" s="1"/>
  <c r="P1850" i="16"/>
  <c r="Q1312" i="16"/>
  <c r="R1312" i="16" s="1"/>
  <c r="N1312" i="16" s="1"/>
  <c r="P1312" i="16"/>
  <c r="P1364" i="16"/>
  <c r="Q1364" i="16"/>
  <c r="R1364" i="16" s="1"/>
  <c r="N1364" i="16" s="1"/>
  <c r="P2071" i="16"/>
  <c r="Q2071" i="16"/>
  <c r="R2071" i="16" s="1"/>
  <c r="N2071" i="16" s="1"/>
  <c r="Q1882" i="16"/>
  <c r="R1882" i="16" s="1"/>
  <c r="N1882" i="16" s="1"/>
  <c r="P1882" i="16"/>
  <c r="Q709" i="16"/>
  <c r="R709" i="16" s="1"/>
  <c r="N709" i="16" s="1"/>
  <c r="P709" i="16"/>
  <c r="Q447" i="16"/>
  <c r="R447" i="16" s="1"/>
  <c r="N447" i="16" s="1"/>
  <c r="P447" i="16"/>
  <c r="Q88" i="16"/>
  <c r="R88" i="16" s="1"/>
  <c r="N88" i="16" s="1"/>
  <c r="P88" i="16"/>
  <c r="Q247" i="16"/>
  <c r="R247" i="16" s="1"/>
  <c r="N247" i="16" s="1"/>
  <c r="P247" i="16"/>
  <c r="Q957" i="16"/>
  <c r="R957" i="16" s="1"/>
  <c r="N957" i="16" s="1"/>
  <c r="P957" i="16"/>
  <c r="P622" i="16"/>
  <c r="Q622" i="16"/>
  <c r="R622" i="16" s="1"/>
  <c r="N622" i="16" s="1"/>
  <c r="Q336" i="16"/>
  <c r="R336" i="16" s="1"/>
  <c r="N336" i="16" s="1"/>
  <c r="P336" i="16"/>
  <c r="Q2006" i="16"/>
  <c r="R2006" i="16" s="1"/>
  <c r="N2006" i="16" s="1"/>
  <c r="P2006" i="16"/>
  <c r="Q1719" i="16"/>
  <c r="R1719" i="16" s="1"/>
  <c r="N1719" i="16" s="1"/>
  <c r="P1719" i="16"/>
  <c r="P1182" i="16"/>
  <c r="Q1182" i="16"/>
  <c r="R1182" i="16" s="1"/>
  <c r="N1182" i="16" s="1"/>
  <c r="Q1219" i="16"/>
  <c r="R1219" i="16" s="1"/>
  <c r="N1219" i="16" s="1"/>
  <c r="P1219" i="16"/>
  <c r="P1940" i="16"/>
  <c r="Q1940" i="16"/>
  <c r="R1940" i="16" s="1"/>
  <c r="N1940" i="16" s="1"/>
  <c r="Q1737" i="16"/>
  <c r="R1737" i="16" s="1"/>
  <c r="N1737" i="16" s="1"/>
  <c r="P1737" i="16"/>
  <c r="P914" i="16"/>
  <c r="Q914" i="16"/>
  <c r="R914" i="16" s="1"/>
  <c r="N914" i="16" s="1"/>
  <c r="Q568" i="16"/>
  <c r="R568" i="16" s="1"/>
  <c r="N568" i="16" s="1"/>
  <c r="P568" i="16"/>
  <c r="Q473" i="16"/>
  <c r="R473" i="16" s="1"/>
  <c r="N473" i="16" s="1"/>
  <c r="P473" i="16"/>
  <c r="Q392" i="16"/>
  <c r="R392" i="16" s="1"/>
  <c r="N392" i="16" s="1"/>
  <c r="P392" i="16"/>
  <c r="P59" i="16"/>
  <c r="Q59" i="16"/>
  <c r="R59" i="16" s="1"/>
  <c r="N59" i="16" s="1"/>
  <c r="P790" i="16"/>
  <c r="Q790" i="16"/>
  <c r="R790" i="16" s="1"/>
  <c r="N790" i="16" s="1"/>
  <c r="Q1417" i="16"/>
  <c r="R1417" i="16" s="1"/>
  <c r="N1417" i="16" s="1"/>
  <c r="P1417" i="16"/>
  <c r="P1156" i="16"/>
  <c r="Q1156" i="16"/>
  <c r="R1156" i="16" s="1"/>
  <c r="N1156" i="16" s="1"/>
  <c r="Q1875" i="16"/>
  <c r="R1875" i="16" s="1"/>
  <c r="N1875" i="16" s="1"/>
  <c r="P1875" i="16"/>
  <c r="P1362" i="16"/>
  <c r="Q1362" i="16"/>
  <c r="R1362" i="16" s="1"/>
  <c r="N1362" i="16" s="1"/>
  <c r="Q1376" i="16"/>
  <c r="R1376" i="16" s="1"/>
  <c r="N1376" i="16" s="1"/>
  <c r="P1376" i="16"/>
  <c r="P1126" i="16"/>
  <c r="Q1126" i="16"/>
  <c r="R1126" i="16" s="1"/>
  <c r="N1126" i="16" s="1"/>
  <c r="Q1199" i="16"/>
  <c r="R1199" i="16" s="1"/>
  <c r="N1199" i="16" s="1"/>
  <c r="P1199" i="16"/>
  <c r="Q926" i="16"/>
  <c r="R926" i="16" s="1"/>
  <c r="N926" i="16" s="1"/>
  <c r="P926" i="16"/>
  <c r="Q581" i="16"/>
  <c r="R581" i="16" s="1"/>
  <c r="N581" i="16" s="1"/>
  <c r="P581" i="16"/>
  <c r="Q485" i="16"/>
  <c r="R485" i="16" s="1"/>
  <c r="N485" i="16" s="1"/>
  <c r="P485" i="16"/>
  <c r="Q404" i="16"/>
  <c r="R404" i="16" s="1"/>
  <c r="N404" i="16" s="1"/>
  <c r="P404" i="16"/>
  <c r="Q70" i="16"/>
  <c r="R70" i="16" s="1"/>
  <c r="N70" i="16" s="1"/>
  <c r="P70" i="16"/>
  <c r="Q803" i="16"/>
  <c r="R803" i="16" s="1"/>
  <c r="N803" i="16" s="1"/>
  <c r="P803" i="16"/>
  <c r="Q1429" i="16"/>
  <c r="R1429" i="16" s="1"/>
  <c r="N1429" i="16" s="1"/>
  <c r="P1429" i="16"/>
  <c r="Q1167" i="16"/>
  <c r="R1167" i="16" s="1"/>
  <c r="N1167" i="16" s="1"/>
  <c r="P1167" i="16"/>
  <c r="P1888" i="16"/>
  <c r="Q1888" i="16"/>
  <c r="R1888" i="16" s="1"/>
  <c r="N1888" i="16" s="1"/>
  <c r="Q1373" i="16"/>
  <c r="R1373" i="16" s="1"/>
  <c r="N1373" i="16" s="1"/>
  <c r="P1373" i="16"/>
  <c r="Q1388" i="16"/>
  <c r="R1388" i="16" s="1"/>
  <c r="N1388" i="16" s="1"/>
  <c r="P1388" i="16"/>
  <c r="Q1137" i="16"/>
  <c r="R1137" i="16" s="1"/>
  <c r="N1137" i="16" s="1"/>
  <c r="P1137" i="16"/>
  <c r="Q1223" i="16"/>
  <c r="R1223" i="16" s="1"/>
  <c r="N1223" i="16" s="1"/>
  <c r="P1223" i="16"/>
  <c r="P794" i="16"/>
  <c r="Q794" i="16"/>
  <c r="R794" i="16" s="1"/>
  <c r="N794" i="16" s="1"/>
  <c r="Q448" i="16"/>
  <c r="R448" i="16" s="1"/>
  <c r="N448" i="16" s="1"/>
  <c r="P448" i="16"/>
  <c r="P354" i="16"/>
  <c r="Q354" i="16"/>
  <c r="R354" i="16" s="1"/>
  <c r="N354" i="16" s="1"/>
  <c r="Q259" i="16"/>
  <c r="R259" i="16" s="1"/>
  <c r="N259" i="16" s="1"/>
  <c r="P259" i="16"/>
  <c r="Q981" i="16"/>
  <c r="R981" i="16" s="1"/>
  <c r="N981" i="16" s="1"/>
  <c r="P981" i="16"/>
  <c r="Q671" i="16"/>
  <c r="R671" i="16" s="1"/>
  <c r="N671" i="16" s="1"/>
  <c r="P671" i="16"/>
  <c r="Q1297" i="16"/>
  <c r="R1297" i="16" s="1"/>
  <c r="N1297" i="16" s="1"/>
  <c r="P1297" i="16"/>
  <c r="Q2053" i="16"/>
  <c r="R2053" i="16" s="1"/>
  <c r="N2053" i="16" s="1"/>
  <c r="P2053" i="16"/>
  <c r="P1757" i="16"/>
  <c r="Q1757" i="16"/>
  <c r="R1757" i="16" s="1"/>
  <c r="N1757" i="16" s="1"/>
  <c r="P1242" i="16"/>
  <c r="Q1242" i="16"/>
  <c r="R1242" i="16" s="1"/>
  <c r="N1242" i="16" s="1"/>
  <c r="Q1256" i="16"/>
  <c r="R1256" i="16" s="1"/>
  <c r="N1256" i="16" s="1"/>
  <c r="P1256" i="16"/>
  <c r="Q1990" i="16"/>
  <c r="R1990" i="16" s="1"/>
  <c r="N1990" i="16" s="1"/>
  <c r="P1990" i="16"/>
  <c r="P1991" i="16"/>
  <c r="Q1991" i="16"/>
  <c r="R1991" i="16" s="1"/>
  <c r="N1991" i="16" s="1"/>
  <c r="P662" i="16"/>
  <c r="Q662" i="16"/>
  <c r="R662" i="16" s="1"/>
  <c r="N662" i="16" s="1"/>
  <c r="P315" i="16"/>
  <c r="Q315" i="16"/>
  <c r="R315" i="16" s="1"/>
  <c r="N315" i="16" s="1"/>
  <c r="Q221" i="16"/>
  <c r="R221" i="16" s="1"/>
  <c r="N221" i="16" s="1"/>
  <c r="P221" i="16"/>
  <c r="Q127" i="16"/>
  <c r="R127" i="16" s="1"/>
  <c r="N127" i="16" s="1"/>
  <c r="P127" i="16"/>
  <c r="P850" i="16"/>
  <c r="Q850" i="16"/>
  <c r="R850" i="16" s="1"/>
  <c r="N850" i="16" s="1"/>
  <c r="Q528" i="16"/>
  <c r="R528" i="16" s="1"/>
  <c r="N528" i="16" s="1"/>
  <c r="P528" i="16"/>
  <c r="P1166" i="16"/>
  <c r="Q1166" i="16"/>
  <c r="R1166" i="16" s="1"/>
  <c r="N1166" i="16" s="1"/>
  <c r="Q1921" i="16"/>
  <c r="R1921" i="16" s="1"/>
  <c r="N1921" i="16" s="1"/>
  <c r="P1921" i="16"/>
  <c r="P1624" i="16"/>
  <c r="Q1624" i="16"/>
  <c r="R1624" i="16" s="1"/>
  <c r="N1624" i="16" s="1"/>
  <c r="P1111" i="16"/>
  <c r="Q1111" i="16"/>
  <c r="R1111" i="16" s="1"/>
  <c r="N1111" i="16" s="1"/>
  <c r="Q1124" i="16"/>
  <c r="R1124" i="16" s="1"/>
  <c r="N1124" i="16" s="1"/>
  <c r="P1124" i="16"/>
  <c r="Q1857" i="16"/>
  <c r="R1857" i="16" s="1"/>
  <c r="N1857" i="16" s="1"/>
  <c r="P1857" i="16"/>
  <c r="Q1787" i="16"/>
  <c r="R1787" i="16" s="1"/>
  <c r="N1787" i="16" s="1"/>
  <c r="P1787" i="16"/>
  <c r="P386" i="16"/>
  <c r="Q386" i="16"/>
  <c r="R386" i="16" s="1"/>
  <c r="N386" i="16" s="1"/>
  <c r="P1083" i="16"/>
  <c r="Q1083" i="16"/>
  <c r="R1083" i="16" s="1"/>
  <c r="N1083" i="16" s="1"/>
  <c r="Q725" i="16"/>
  <c r="R725" i="16" s="1"/>
  <c r="N725" i="16" s="1"/>
  <c r="P725" i="16"/>
  <c r="P882" i="16"/>
  <c r="Q882" i="16"/>
  <c r="R882" i="16" s="1"/>
  <c r="N882" i="16" s="1"/>
  <c r="Q573" i="16"/>
  <c r="R573" i="16" s="1"/>
  <c r="N573" i="16" s="1"/>
  <c r="P573" i="16"/>
  <c r="Q251" i="16"/>
  <c r="R251" i="16" s="1"/>
  <c r="N251" i="16" s="1"/>
  <c r="P251" i="16"/>
  <c r="Q972" i="16"/>
  <c r="R972" i="16" s="1"/>
  <c r="N972" i="16" s="1"/>
  <c r="P972" i="16"/>
  <c r="P1645" i="16"/>
  <c r="Q1645" i="16"/>
  <c r="R1645" i="16" s="1"/>
  <c r="N1645" i="16" s="1"/>
  <c r="Q1348" i="16"/>
  <c r="R1348" i="16" s="1"/>
  <c r="N1348" i="16" s="1"/>
  <c r="P1348" i="16"/>
  <c r="Q833" i="16"/>
  <c r="R833" i="16" s="1"/>
  <c r="N833" i="16" s="1"/>
  <c r="P833" i="16"/>
  <c r="Q1879" i="16"/>
  <c r="R1879" i="16" s="1"/>
  <c r="N1879" i="16" s="1"/>
  <c r="P1879" i="16"/>
  <c r="P1580" i="16"/>
  <c r="Q1580" i="16"/>
  <c r="R1580" i="16" s="1"/>
  <c r="N1580" i="16" s="1"/>
  <c r="Q1451" i="16"/>
  <c r="R1451" i="16" s="1"/>
  <c r="N1451" i="16" s="1"/>
  <c r="P1451" i="16"/>
  <c r="Q1115" i="16"/>
  <c r="R1115" i="16" s="1"/>
  <c r="N1115" i="16" s="1"/>
  <c r="P1115" i="16"/>
  <c r="P1824" i="16"/>
  <c r="Q1824" i="16"/>
  <c r="R1824" i="16" s="1"/>
  <c r="N1824" i="16" s="1"/>
  <c r="Q3541" i="16"/>
  <c r="R3541" i="16" s="1"/>
  <c r="N3541" i="16" s="1"/>
  <c r="P3541" i="16"/>
  <c r="P3506" i="16"/>
  <c r="Q3506" i="16"/>
  <c r="R3506" i="16" s="1"/>
  <c r="N3506" i="16" s="1"/>
  <c r="Q3423" i="16"/>
  <c r="R3423" i="16" s="1"/>
  <c r="N3423" i="16" s="1"/>
  <c r="P3423" i="16"/>
  <c r="P3352" i="16"/>
  <c r="Q3352" i="16"/>
  <c r="R3352" i="16" s="1"/>
  <c r="N3352" i="16" s="1"/>
  <c r="Q2993" i="16"/>
  <c r="R2993" i="16" s="1"/>
  <c r="N2993" i="16" s="1"/>
  <c r="P2993" i="16"/>
  <c r="Q2971" i="16"/>
  <c r="R2971" i="16" s="1"/>
  <c r="N2971" i="16" s="1"/>
  <c r="P2971" i="16"/>
  <c r="P3234" i="16"/>
  <c r="Q3234" i="16"/>
  <c r="R3234" i="16" s="1"/>
  <c r="N3234" i="16" s="1"/>
  <c r="P3176" i="16"/>
  <c r="Q3176" i="16"/>
  <c r="R3176" i="16" s="1"/>
  <c r="N3176" i="16" s="1"/>
  <c r="Q3094" i="16"/>
  <c r="R3094" i="16" s="1"/>
  <c r="N3094" i="16" s="1"/>
  <c r="P3094" i="16"/>
  <c r="P3022" i="16"/>
  <c r="Q3022" i="16"/>
  <c r="R3022" i="16" s="1"/>
  <c r="N3022" i="16" s="1"/>
  <c r="P2976" i="16"/>
  <c r="Q2976" i="16"/>
  <c r="R2976" i="16" s="1"/>
  <c r="N2976" i="16" s="1"/>
  <c r="P2916" i="16"/>
  <c r="Q2916" i="16"/>
  <c r="R2916" i="16" s="1"/>
  <c r="N2916" i="16" s="1"/>
  <c r="Q1835" i="16"/>
  <c r="R1835" i="16" s="1"/>
  <c r="N1835" i="16" s="1"/>
  <c r="P1835" i="16"/>
  <c r="Q3553" i="16"/>
  <c r="R3553" i="16" s="1"/>
  <c r="N3553" i="16" s="1"/>
  <c r="P3553" i="16"/>
  <c r="Q3518" i="16"/>
  <c r="R3518" i="16" s="1"/>
  <c r="N3518" i="16" s="1"/>
  <c r="P3518" i="16"/>
  <c r="Q3435" i="16"/>
  <c r="R3435" i="16" s="1"/>
  <c r="N3435" i="16" s="1"/>
  <c r="P3435" i="16"/>
  <c r="P3364" i="16"/>
  <c r="Q3364" i="16"/>
  <c r="R3364" i="16" s="1"/>
  <c r="N3364" i="16" s="1"/>
  <c r="P3004" i="16"/>
  <c r="Q3004" i="16"/>
  <c r="R3004" i="16" s="1"/>
  <c r="N3004" i="16" s="1"/>
  <c r="Q2982" i="16"/>
  <c r="R2982" i="16" s="1"/>
  <c r="N2982" i="16" s="1"/>
  <c r="P2982" i="16"/>
  <c r="Q3247" i="16"/>
  <c r="R3247" i="16" s="1"/>
  <c r="N3247" i="16" s="1"/>
  <c r="P3247" i="16"/>
  <c r="Q3188" i="16"/>
  <c r="R3188" i="16" s="1"/>
  <c r="N3188" i="16" s="1"/>
  <c r="P3188" i="16"/>
  <c r="Q3105" i="16"/>
  <c r="R3105" i="16" s="1"/>
  <c r="N3105" i="16" s="1"/>
  <c r="P3105" i="16"/>
  <c r="Q3034" i="16"/>
  <c r="R3034" i="16" s="1"/>
  <c r="N3034" i="16" s="1"/>
  <c r="P3034" i="16"/>
  <c r="Q2986" i="16"/>
  <c r="R2986" i="16" s="1"/>
  <c r="N2986" i="16" s="1"/>
  <c r="P2986" i="16"/>
  <c r="Q2927" i="16"/>
  <c r="R2927" i="16" s="1"/>
  <c r="N2927" i="16" s="1"/>
  <c r="P2927" i="16"/>
  <c r="Q2257" i="16"/>
  <c r="R2257" i="16" s="1"/>
  <c r="N2257" i="16" s="1"/>
  <c r="P2257" i="16"/>
  <c r="Q2198" i="16"/>
  <c r="R2198" i="16" s="1"/>
  <c r="N2198" i="16" s="1"/>
  <c r="P2198" i="16"/>
  <c r="Q2152" i="16"/>
  <c r="R2152" i="16" s="1"/>
  <c r="N2152" i="16" s="1"/>
  <c r="P2152" i="16"/>
  <c r="Q3594" i="16"/>
  <c r="R3594" i="16" s="1"/>
  <c r="N3594" i="16" s="1"/>
  <c r="P3594" i="16"/>
  <c r="P3808" i="16"/>
  <c r="Q3808" i="16"/>
  <c r="R3808" i="16" s="1"/>
  <c r="N3808" i="16" s="1"/>
  <c r="Q3449" i="16"/>
  <c r="R3449" i="16" s="1"/>
  <c r="N3449" i="16" s="1"/>
  <c r="P3449" i="16"/>
  <c r="Q3450" i="16"/>
  <c r="R3450" i="16" s="1"/>
  <c r="N3450" i="16" s="1"/>
  <c r="P3450" i="16"/>
  <c r="Q3691" i="16"/>
  <c r="R3691" i="16" s="1"/>
  <c r="N3691" i="16" s="1"/>
  <c r="P3691" i="16"/>
  <c r="Q3644" i="16"/>
  <c r="R3644" i="16" s="1"/>
  <c r="N3644" i="16" s="1"/>
  <c r="P3644" i="16"/>
  <c r="P3549" i="16"/>
  <c r="Q3549" i="16"/>
  <c r="R3549" i="16" s="1"/>
  <c r="N3549" i="16" s="1"/>
  <c r="Q3478" i="16"/>
  <c r="R3478" i="16" s="1"/>
  <c r="N3478" i="16" s="1"/>
  <c r="P3478" i="16"/>
  <c r="P3432" i="16"/>
  <c r="Q3432" i="16"/>
  <c r="R3432" i="16" s="1"/>
  <c r="N3432" i="16" s="1"/>
  <c r="P3373" i="16"/>
  <c r="Q3373" i="16"/>
  <c r="R3373" i="16" s="1"/>
  <c r="N3373" i="16" s="1"/>
  <c r="Q2269" i="16"/>
  <c r="R2269" i="16" s="1"/>
  <c r="N2269" i="16" s="1"/>
  <c r="P2269" i="16"/>
  <c r="Q2210" i="16"/>
  <c r="R2210" i="16" s="1"/>
  <c r="N2210" i="16" s="1"/>
  <c r="P2210" i="16"/>
  <c r="Q2163" i="16"/>
  <c r="R2163" i="16" s="1"/>
  <c r="N2163" i="16" s="1"/>
  <c r="P2163" i="16"/>
  <c r="Q3749" i="16"/>
  <c r="R3749" i="16" s="1"/>
  <c r="N3749" i="16" s="1"/>
  <c r="P3749" i="16"/>
  <c r="Q3819" i="16"/>
  <c r="R3819" i="16" s="1"/>
  <c r="N3819" i="16" s="1"/>
  <c r="P3819" i="16"/>
  <c r="Q3461" i="16"/>
  <c r="R3461" i="16" s="1"/>
  <c r="N3461" i="16" s="1"/>
  <c r="P3461" i="16"/>
  <c r="Q3463" i="16"/>
  <c r="R3463" i="16" s="1"/>
  <c r="N3463" i="16" s="1"/>
  <c r="P3463" i="16"/>
  <c r="Q3703" i="16"/>
  <c r="R3703" i="16" s="1"/>
  <c r="N3703" i="16" s="1"/>
  <c r="P3703" i="16"/>
  <c r="P3655" i="16"/>
  <c r="Q3655" i="16"/>
  <c r="R3655" i="16" s="1"/>
  <c r="N3655" i="16" s="1"/>
  <c r="Q3561" i="16"/>
  <c r="R3561" i="16" s="1"/>
  <c r="N3561" i="16" s="1"/>
  <c r="P3561" i="16"/>
  <c r="Q3490" i="16"/>
  <c r="R3490" i="16" s="1"/>
  <c r="N3490" i="16" s="1"/>
  <c r="P3490" i="16"/>
  <c r="P3443" i="16"/>
  <c r="Q3443" i="16"/>
  <c r="R3443" i="16" s="1"/>
  <c r="N3443" i="16" s="1"/>
  <c r="Q3383" i="16"/>
  <c r="R3383" i="16" s="1"/>
  <c r="N3383" i="16" s="1"/>
  <c r="P3383" i="16"/>
  <c r="P2581" i="16"/>
  <c r="Q2581" i="16"/>
  <c r="R2581" i="16" s="1"/>
  <c r="N2581" i="16" s="1"/>
  <c r="P2523" i="16"/>
  <c r="Q2523" i="16"/>
  <c r="R2523" i="16" s="1"/>
  <c r="N2523" i="16" s="1"/>
  <c r="P2463" i="16"/>
  <c r="Q2463" i="16"/>
  <c r="R2463" i="16" s="1"/>
  <c r="N2463" i="16" s="1"/>
  <c r="Q2392" i="16"/>
  <c r="R2392" i="16" s="1"/>
  <c r="N2392" i="16" s="1"/>
  <c r="P2392" i="16"/>
  <c r="Q2033" i="16"/>
  <c r="R2033" i="16" s="1"/>
  <c r="N2033" i="16" s="1"/>
  <c r="P2033" i="16"/>
  <c r="P1999" i="16"/>
  <c r="Q1999" i="16"/>
  <c r="R1999" i="16" s="1"/>
  <c r="N1999" i="16" s="1"/>
  <c r="Q2275" i="16"/>
  <c r="R2275" i="16" s="1"/>
  <c r="N2275" i="16" s="1"/>
  <c r="P2275" i="16"/>
  <c r="P2215" i="16"/>
  <c r="Q2215" i="16"/>
  <c r="R2215" i="16" s="1"/>
  <c r="N2215" i="16" s="1"/>
  <c r="Q2121" i="16"/>
  <c r="R2121" i="16" s="1"/>
  <c r="N2121" i="16" s="1"/>
  <c r="P2121" i="16"/>
  <c r="P3654" i="16"/>
  <c r="Q3654" i="16"/>
  <c r="R3654" i="16" s="1"/>
  <c r="N3654" i="16" s="1"/>
  <c r="P3791" i="16"/>
  <c r="Q3791" i="16"/>
  <c r="R3791" i="16" s="1"/>
  <c r="N3791" i="16" s="1"/>
  <c r="Q3742" i="16"/>
  <c r="R3742" i="16" s="1"/>
  <c r="N3742" i="16" s="1"/>
  <c r="P3742" i="16"/>
  <c r="Q3684" i="16"/>
  <c r="R3684" i="16" s="1"/>
  <c r="N3684" i="16" s="1"/>
  <c r="P3684" i="16"/>
  <c r="P2593" i="16"/>
  <c r="Q2593" i="16"/>
  <c r="R2593" i="16" s="1"/>
  <c r="N2593" i="16" s="1"/>
  <c r="Q2534" i="16"/>
  <c r="R2534" i="16" s="1"/>
  <c r="N2534" i="16" s="1"/>
  <c r="P2534" i="16"/>
  <c r="P2476" i="16"/>
  <c r="Q2476" i="16"/>
  <c r="R2476" i="16" s="1"/>
  <c r="N2476" i="16" s="1"/>
  <c r="P2405" i="16"/>
  <c r="Q2405" i="16"/>
  <c r="R2405" i="16" s="1"/>
  <c r="N2405" i="16" s="1"/>
  <c r="Q2046" i="16"/>
  <c r="R2046" i="16" s="1"/>
  <c r="N2046" i="16" s="1"/>
  <c r="P2046" i="16"/>
  <c r="Q2010" i="16"/>
  <c r="R2010" i="16" s="1"/>
  <c r="N2010" i="16" s="1"/>
  <c r="P2010" i="16"/>
  <c r="Q2287" i="16"/>
  <c r="R2287" i="16" s="1"/>
  <c r="N2287" i="16" s="1"/>
  <c r="P2287" i="16"/>
  <c r="Q2228" i="16"/>
  <c r="R2228" i="16" s="1"/>
  <c r="N2228" i="16" s="1"/>
  <c r="P2228" i="16"/>
  <c r="Q2134" i="16"/>
  <c r="R2134" i="16" s="1"/>
  <c r="N2134" i="16" s="1"/>
  <c r="P2134" i="16"/>
  <c r="P3761" i="16"/>
  <c r="Q3761" i="16"/>
  <c r="R3761" i="16" s="1"/>
  <c r="N3761" i="16" s="1"/>
  <c r="Q3803" i="16"/>
  <c r="R3803" i="16" s="1"/>
  <c r="N3803" i="16" s="1"/>
  <c r="P3803" i="16"/>
  <c r="Q3755" i="16"/>
  <c r="R3755" i="16" s="1"/>
  <c r="N3755" i="16" s="1"/>
  <c r="P3755" i="16"/>
  <c r="Q3696" i="16"/>
  <c r="R3696" i="16" s="1"/>
  <c r="N3696" i="16" s="1"/>
  <c r="P3696" i="16"/>
  <c r="P1752" i="16"/>
  <c r="Q1752" i="16"/>
  <c r="R1752" i="16" s="1"/>
  <c r="N1752" i="16" s="1"/>
  <c r="P3468" i="16"/>
  <c r="Q3468" i="16"/>
  <c r="R3468" i="16" s="1"/>
  <c r="N3468" i="16" s="1"/>
  <c r="P3434" i="16"/>
  <c r="Q3434" i="16"/>
  <c r="R3434" i="16" s="1"/>
  <c r="N3434" i="16" s="1"/>
  <c r="Q3350" i="16"/>
  <c r="R3350" i="16" s="1"/>
  <c r="N3350" i="16" s="1"/>
  <c r="P3350" i="16"/>
  <c r="Q3280" i="16"/>
  <c r="R3280" i="16" s="1"/>
  <c r="N3280" i="16" s="1"/>
  <c r="P3280" i="16"/>
  <c r="Q2922" i="16"/>
  <c r="R2922" i="16" s="1"/>
  <c r="N2922" i="16" s="1"/>
  <c r="P2922" i="16"/>
  <c r="Q2897" i="16"/>
  <c r="R2897" i="16" s="1"/>
  <c r="N2897" i="16" s="1"/>
  <c r="P2897" i="16"/>
  <c r="Q3163" i="16"/>
  <c r="R3163" i="16" s="1"/>
  <c r="N3163" i="16" s="1"/>
  <c r="P3163" i="16"/>
  <c r="P3104" i="16"/>
  <c r="Q3104" i="16"/>
  <c r="R3104" i="16" s="1"/>
  <c r="N3104" i="16" s="1"/>
  <c r="Q3021" i="16"/>
  <c r="R3021" i="16" s="1"/>
  <c r="N3021" i="16" s="1"/>
  <c r="P3021" i="16"/>
  <c r="Q2950" i="16"/>
  <c r="R2950" i="16" s="1"/>
  <c r="N2950" i="16" s="1"/>
  <c r="P2950" i="16"/>
  <c r="P2904" i="16"/>
  <c r="Q2904" i="16"/>
  <c r="R2904" i="16" s="1"/>
  <c r="N2904" i="16" s="1"/>
  <c r="P2845" i="16"/>
  <c r="Q2845" i="16"/>
  <c r="R2845" i="16" s="1"/>
  <c r="N2845" i="16" s="1"/>
  <c r="P1764" i="16"/>
  <c r="Q1764" i="16"/>
  <c r="R1764" i="16" s="1"/>
  <c r="N1764" i="16" s="1"/>
  <c r="Q3481" i="16"/>
  <c r="R3481" i="16" s="1"/>
  <c r="N3481" i="16" s="1"/>
  <c r="P3481" i="16"/>
  <c r="Q3446" i="16"/>
  <c r="R3446" i="16" s="1"/>
  <c r="N3446" i="16" s="1"/>
  <c r="P3446" i="16"/>
  <c r="Q3363" i="16"/>
  <c r="R3363" i="16" s="1"/>
  <c r="N3363" i="16" s="1"/>
  <c r="P3363" i="16"/>
  <c r="Q3291" i="16"/>
  <c r="R3291" i="16" s="1"/>
  <c r="N3291" i="16" s="1"/>
  <c r="P3291" i="16"/>
  <c r="Q2933" i="16"/>
  <c r="R2933" i="16" s="1"/>
  <c r="N2933" i="16" s="1"/>
  <c r="P2933" i="16"/>
  <c r="Q2909" i="16"/>
  <c r="R2909" i="16" s="1"/>
  <c r="N2909" i="16" s="1"/>
  <c r="P2909" i="16"/>
  <c r="Q3174" i="16"/>
  <c r="R3174" i="16" s="1"/>
  <c r="N3174" i="16" s="1"/>
  <c r="P3174" i="16"/>
  <c r="Q3115" i="16"/>
  <c r="R3115" i="16" s="1"/>
  <c r="N3115" i="16" s="1"/>
  <c r="P3115" i="16"/>
  <c r="P3032" i="16"/>
  <c r="Q3032" i="16"/>
  <c r="R3032" i="16" s="1"/>
  <c r="N3032" i="16" s="1"/>
  <c r="Q2961" i="16"/>
  <c r="R2961" i="16" s="1"/>
  <c r="N2961" i="16" s="1"/>
  <c r="P2961" i="16"/>
  <c r="Q2915" i="16"/>
  <c r="R2915" i="16" s="1"/>
  <c r="N2915" i="16" s="1"/>
  <c r="P2915" i="16"/>
  <c r="Q2856" i="16"/>
  <c r="R2856" i="16" s="1"/>
  <c r="N2856" i="16" s="1"/>
  <c r="P2856" i="16"/>
  <c r="P1920" i="16"/>
  <c r="Q1920" i="16"/>
  <c r="R1920" i="16" s="1"/>
  <c r="N1920" i="16" s="1"/>
  <c r="P3638" i="16"/>
  <c r="Q3638" i="16"/>
  <c r="R3638" i="16" s="1"/>
  <c r="N3638" i="16" s="1"/>
  <c r="P3603" i="16"/>
  <c r="Q3603" i="16"/>
  <c r="R3603" i="16" s="1"/>
  <c r="N3603" i="16" s="1"/>
  <c r="Q3520" i="16"/>
  <c r="R3520" i="16" s="1"/>
  <c r="N3520" i="16" s="1"/>
  <c r="P3520" i="16"/>
  <c r="P3448" i="16"/>
  <c r="Q3448" i="16"/>
  <c r="R3448" i="16" s="1"/>
  <c r="N3448" i="16" s="1"/>
  <c r="Q3089" i="16"/>
  <c r="R3089" i="16" s="1"/>
  <c r="N3089" i="16" s="1"/>
  <c r="P3089" i="16"/>
  <c r="Q3067" i="16"/>
  <c r="R3067" i="16" s="1"/>
  <c r="N3067" i="16" s="1"/>
  <c r="P3067" i="16"/>
  <c r="P3330" i="16"/>
  <c r="Q3330" i="16"/>
  <c r="R3330" i="16" s="1"/>
  <c r="N3330" i="16" s="1"/>
  <c r="Q3272" i="16"/>
  <c r="R3272" i="16" s="1"/>
  <c r="N3272" i="16" s="1"/>
  <c r="P3272" i="16"/>
  <c r="P3190" i="16"/>
  <c r="Q3190" i="16"/>
  <c r="R3190" i="16" s="1"/>
  <c r="N3190" i="16" s="1"/>
  <c r="Q3119" i="16"/>
  <c r="R3119" i="16" s="1"/>
  <c r="N3119" i="16" s="1"/>
  <c r="P3119" i="16"/>
  <c r="Q3071" i="16"/>
  <c r="R3071" i="16" s="1"/>
  <c r="N3071" i="16" s="1"/>
  <c r="P3071" i="16"/>
  <c r="Q3011" i="16"/>
  <c r="R3011" i="16" s="1"/>
  <c r="N3011" i="16" s="1"/>
  <c r="P3011" i="16"/>
  <c r="P1644" i="16"/>
  <c r="Q1644" i="16"/>
  <c r="R1644" i="16" s="1"/>
  <c r="N1644" i="16" s="1"/>
  <c r="P3361" i="16"/>
  <c r="Q3361" i="16"/>
  <c r="R3361" i="16" s="1"/>
  <c r="N3361" i="16" s="1"/>
  <c r="P3326" i="16"/>
  <c r="Q3326" i="16"/>
  <c r="R3326" i="16" s="1"/>
  <c r="N3326" i="16" s="1"/>
  <c r="P3243" i="16"/>
  <c r="Q3243" i="16"/>
  <c r="R3243" i="16" s="1"/>
  <c r="N3243" i="16" s="1"/>
  <c r="P3172" i="16"/>
  <c r="Q3172" i="16"/>
  <c r="R3172" i="16" s="1"/>
  <c r="N3172" i="16" s="1"/>
  <c r="Q2812" i="16"/>
  <c r="R2812" i="16" s="1"/>
  <c r="N2812" i="16" s="1"/>
  <c r="P2812" i="16"/>
  <c r="P2789" i="16"/>
  <c r="Q2789" i="16"/>
  <c r="R2789" i="16" s="1"/>
  <c r="N2789" i="16" s="1"/>
  <c r="P3056" i="16"/>
  <c r="Q3056" i="16"/>
  <c r="R3056" i="16" s="1"/>
  <c r="N3056" i="16" s="1"/>
  <c r="Q2995" i="16"/>
  <c r="R2995" i="16" s="1"/>
  <c r="N2995" i="16" s="1"/>
  <c r="P2995" i="16"/>
  <c r="Q2913" i="16"/>
  <c r="R2913" i="16" s="1"/>
  <c r="N2913" i="16" s="1"/>
  <c r="P2913" i="16"/>
  <c r="Q2842" i="16"/>
  <c r="R2842" i="16" s="1"/>
  <c r="N2842" i="16" s="1"/>
  <c r="P2842" i="16"/>
  <c r="Q2795" i="16"/>
  <c r="R2795" i="16" s="1"/>
  <c r="N2795" i="16" s="1"/>
  <c r="P2795" i="16"/>
  <c r="Q2736" i="16"/>
  <c r="R2736" i="16" s="1"/>
  <c r="N2736" i="16" s="1"/>
  <c r="P2736" i="16"/>
  <c r="P1800" i="16"/>
  <c r="Q1800" i="16"/>
  <c r="R1800" i="16" s="1"/>
  <c r="N1800" i="16" s="1"/>
  <c r="Q3517" i="16"/>
  <c r="R3517" i="16" s="1"/>
  <c r="N3517" i="16" s="1"/>
  <c r="P3517" i="16"/>
  <c r="Q3482" i="16"/>
  <c r="R3482" i="16" s="1"/>
  <c r="N3482" i="16" s="1"/>
  <c r="P3482" i="16"/>
  <c r="Q3399" i="16"/>
  <c r="R3399" i="16" s="1"/>
  <c r="N3399" i="16" s="1"/>
  <c r="P3399" i="16"/>
  <c r="Q3328" i="16"/>
  <c r="R3328" i="16" s="1"/>
  <c r="N3328" i="16" s="1"/>
  <c r="P3328" i="16"/>
  <c r="P2968" i="16"/>
  <c r="Q2968" i="16"/>
  <c r="R2968" i="16" s="1"/>
  <c r="N2968" i="16" s="1"/>
  <c r="Q2946" i="16"/>
  <c r="R2946" i="16" s="1"/>
  <c r="N2946" i="16" s="1"/>
  <c r="P2946" i="16"/>
  <c r="Q3211" i="16"/>
  <c r="R3211" i="16" s="1"/>
  <c r="N3211" i="16" s="1"/>
  <c r="P3211" i="16"/>
  <c r="Q3151" i="16"/>
  <c r="R3151" i="16" s="1"/>
  <c r="N3151" i="16" s="1"/>
  <c r="P3151" i="16"/>
  <c r="P3069" i="16"/>
  <c r="Q3069" i="16"/>
  <c r="R3069" i="16" s="1"/>
  <c r="N3069" i="16" s="1"/>
  <c r="Q2998" i="16"/>
  <c r="R2998" i="16" s="1"/>
  <c r="N2998" i="16" s="1"/>
  <c r="P2998" i="16"/>
  <c r="P2952" i="16"/>
  <c r="Q2952" i="16"/>
  <c r="R2952" i="16" s="1"/>
  <c r="N2952" i="16" s="1"/>
  <c r="P2892" i="16"/>
  <c r="Q2892" i="16"/>
  <c r="R2892" i="16" s="1"/>
  <c r="N2892" i="16" s="1"/>
  <c r="Q1381" i="16"/>
  <c r="R1381" i="16" s="1"/>
  <c r="N1381" i="16" s="1"/>
  <c r="P1381" i="16"/>
  <c r="P3096" i="16"/>
  <c r="Q3096" i="16"/>
  <c r="R3096" i="16" s="1"/>
  <c r="N3096" i="16" s="1"/>
  <c r="Q3063" i="16"/>
  <c r="R3063" i="16" s="1"/>
  <c r="N3063" i="16" s="1"/>
  <c r="P3063" i="16"/>
  <c r="P2980" i="16"/>
  <c r="Q2980" i="16"/>
  <c r="R2980" i="16" s="1"/>
  <c r="N2980" i="16" s="1"/>
  <c r="P2908" i="16"/>
  <c r="Q2908" i="16"/>
  <c r="R2908" i="16" s="1"/>
  <c r="N2908" i="16" s="1"/>
  <c r="P2549" i="16"/>
  <c r="Q2549" i="16"/>
  <c r="R2549" i="16" s="1"/>
  <c r="N2549" i="16" s="1"/>
  <c r="Q2526" i="16"/>
  <c r="R2526" i="16" s="1"/>
  <c r="N2526" i="16" s="1"/>
  <c r="P2526" i="16"/>
  <c r="Q2791" i="16"/>
  <c r="R2791" i="16" s="1"/>
  <c r="N2791" i="16" s="1"/>
  <c r="P2791" i="16"/>
  <c r="Q2732" i="16"/>
  <c r="R2732" i="16" s="1"/>
  <c r="N2732" i="16" s="1"/>
  <c r="P2732" i="16"/>
  <c r="P2649" i="16"/>
  <c r="Q2649" i="16"/>
  <c r="R2649" i="16" s="1"/>
  <c r="N2649" i="16" s="1"/>
  <c r="Q2566" i="16"/>
  <c r="R2566" i="16" s="1"/>
  <c r="N2566" i="16" s="1"/>
  <c r="P2566" i="16"/>
  <c r="P2531" i="16"/>
  <c r="Q2531" i="16"/>
  <c r="R2531" i="16" s="1"/>
  <c r="N2531" i="16" s="1"/>
  <c r="P2461" i="16"/>
  <c r="Q2461" i="16"/>
  <c r="R2461" i="16" s="1"/>
  <c r="N2461" i="16" s="1"/>
  <c r="Q409" i="16"/>
  <c r="R409" i="16" s="1"/>
  <c r="N409" i="16" s="1"/>
  <c r="P409" i="16"/>
  <c r="P1880" i="16"/>
  <c r="Q1880" i="16"/>
  <c r="R1880" i="16" s="1"/>
  <c r="N1880" i="16" s="1"/>
  <c r="Q275" i="16"/>
  <c r="R275" i="16" s="1"/>
  <c r="N275" i="16" s="1"/>
  <c r="P275" i="16"/>
  <c r="Q1791" i="16"/>
  <c r="R1791" i="16" s="1"/>
  <c r="N1791" i="16" s="1"/>
  <c r="P1791" i="16"/>
  <c r="Q1201" i="16"/>
  <c r="R1201" i="16" s="1"/>
  <c r="N1201" i="16" s="1"/>
  <c r="P1201" i="16"/>
  <c r="P1146" i="16"/>
  <c r="Q1146" i="16"/>
  <c r="R1146" i="16" s="1"/>
  <c r="N1146" i="16" s="1"/>
  <c r="P3845" i="16"/>
  <c r="Q3845" i="16"/>
  <c r="R3845" i="16" s="1"/>
  <c r="N3845" i="16" s="1"/>
  <c r="P686" i="16"/>
  <c r="Q686" i="16"/>
  <c r="R686" i="16" s="1"/>
  <c r="N686" i="16" s="1"/>
  <c r="Q375" i="16"/>
  <c r="R375" i="16" s="1"/>
  <c r="N375" i="16" s="1"/>
  <c r="P375" i="16"/>
  <c r="Q157" i="16"/>
  <c r="R157" i="16" s="1"/>
  <c r="N157" i="16" s="1"/>
  <c r="P157" i="16"/>
  <c r="Q452" i="16"/>
  <c r="R452" i="16" s="1"/>
  <c r="N452" i="16" s="1"/>
  <c r="P452" i="16"/>
  <c r="Q852" i="16"/>
  <c r="R852" i="16" s="1"/>
  <c r="N852" i="16" s="1"/>
  <c r="P852" i="16"/>
  <c r="P1476" i="16"/>
  <c r="Q1476" i="16"/>
  <c r="R1476" i="16" s="1"/>
  <c r="N1476" i="16" s="1"/>
  <c r="P1215" i="16"/>
  <c r="Q1215" i="16"/>
  <c r="R1215" i="16" s="1"/>
  <c r="N1215" i="16" s="1"/>
  <c r="Q1935" i="16"/>
  <c r="R1935" i="16" s="1"/>
  <c r="N1935" i="16" s="1"/>
  <c r="P1935" i="16"/>
  <c r="Q1421" i="16"/>
  <c r="R1421" i="16" s="1"/>
  <c r="N1421" i="16" s="1"/>
  <c r="P1421" i="16"/>
  <c r="Q1436" i="16"/>
  <c r="R1436" i="16" s="1"/>
  <c r="N1436" i="16" s="1"/>
  <c r="P1436" i="16"/>
  <c r="P1186" i="16"/>
  <c r="Q1186" i="16"/>
  <c r="R1186" i="16" s="1"/>
  <c r="N1186" i="16" s="1"/>
  <c r="Q73" i="16"/>
  <c r="R73" i="16" s="1"/>
  <c r="N73" i="16" s="1"/>
  <c r="P73" i="16"/>
  <c r="Q841" i="16"/>
  <c r="R841" i="16" s="1"/>
  <c r="N841" i="16" s="1"/>
  <c r="P841" i="16"/>
  <c r="Q497" i="16"/>
  <c r="R497" i="16" s="1"/>
  <c r="N497" i="16" s="1"/>
  <c r="P497" i="16"/>
  <c r="P402" i="16"/>
  <c r="Q402" i="16"/>
  <c r="R402" i="16" s="1"/>
  <c r="N402" i="16" s="1"/>
  <c r="Q308" i="16"/>
  <c r="R308" i="16" s="1"/>
  <c r="N308" i="16" s="1"/>
  <c r="P308" i="16"/>
  <c r="Q1028" i="16"/>
  <c r="R1028" i="16" s="1"/>
  <c r="N1028" i="16" s="1"/>
  <c r="P1028" i="16"/>
  <c r="P718" i="16"/>
  <c r="Q718" i="16"/>
  <c r="R718" i="16" s="1"/>
  <c r="N718" i="16" s="1"/>
  <c r="Q1345" i="16"/>
  <c r="R1345" i="16" s="1"/>
  <c r="N1345" i="16" s="1"/>
  <c r="P1345" i="16"/>
  <c r="Q2102" i="16"/>
  <c r="R2102" i="16" s="1"/>
  <c r="N2102" i="16" s="1"/>
  <c r="P2102" i="16"/>
  <c r="Q1805" i="16"/>
  <c r="R1805" i="16" s="1"/>
  <c r="N1805" i="16" s="1"/>
  <c r="P1805" i="16"/>
  <c r="P1290" i="16"/>
  <c r="Q1290" i="16"/>
  <c r="R1290" i="16" s="1"/>
  <c r="N1290" i="16" s="1"/>
  <c r="Q1305" i="16"/>
  <c r="R1305" i="16" s="1"/>
  <c r="N1305" i="16" s="1"/>
  <c r="P1305" i="16"/>
  <c r="Q2038" i="16"/>
  <c r="R2038" i="16" s="1"/>
  <c r="N2038" i="16" s="1"/>
  <c r="P2038" i="16"/>
  <c r="Q2040" i="16"/>
  <c r="R2040" i="16" s="1"/>
  <c r="N2040" i="16" s="1"/>
  <c r="P2040" i="16"/>
  <c r="Q399" i="16"/>
  <c r="R399" i="16" s="1"/>
  <c r="N399" i="16" s="1"/>
  <c r="P399" i="16"/>
  <c r="Q1084" i="16"/>
  <c r="R1084" i="16" s="1"/>
  <c r="N1084" i="16" s="1"/>
  <c r="P1084" i="16"/>
  <c r="Q199" i="16"/>
  <c r="R199" i="16" s="1"/>
  <c r="N199" i="16" s="1"/>
  <c r="P199" i="16"/>
  <c r="Q908" i="16"/>
  <c r="R908" i="16" s="1"/>
  <c r="N908" i="16" s="1"/>
  <c r="P908" i="16"/>
  <c r="Q575" i="16"/>
  <c r="R575" i="16" s="1"/>
  <c r="N575" i="16" s="1"/>
  <c r="P575" i="16"/>
  <c r="Q288" i="16"/>
  <c r="R288" i="16" s="1"/>
  <c r="N288" i="16" s="1"/>
  <c r="P288" i="16"/>
  <c r="Q1945" i="16"/>
  <c r="R1945" i="16" s="1"/>
  <c r="N1945" i="16" s="1"/>
  <c r="P1945" i="16"/>
  <c r="Q1671" i="16"/>
  <c r="R1671" i="16" s="1"/>
  <c r="N1671" i="16" s="1"/>
  <c r="P1671" i="16"/>
  <c r="P1134" i="16"/>
  <c r="Q1134" i="16"/>
  <c r="R1134" i="16" s="1"/>
  <c r="N1134" i="16" s="1"/>
  <c r="Q1171" i="16"/>
  <c r="R1171" i="16" s="1"/>
  <c r="N1171" i="16" s="1"/>
  <c r="P1171" i="16"/>
  <c r="P1892" i="16"/>
  <c r="Q1892" i="16"/>
  <c r="R1892" i="16" s="1"/>
  <c r="N1892" i="16" s="1"/>
  <c r="Q1690" i="16"/>
  <c r="R1690" i="16" s="1"/>
  <c r="N1690" i="16" s="1"/>
  <c r="P1690" i="16"/>
  <c r="Q673" i="16"/>
  <c r="R673" i="16" s="1"/>
  <c r="N673" i="16" s="1"/>
  <c r="P673" i="16"/>
  <c r="Q411" i="16"/>
  <c r="R411" i="16" s="1"/>
  <c r="N411" i="16" s="1"/>
  <c r="P411" i="16"/>
  <c r="Q51" i="16"/>
  <c r="R51" i="16" s="1"/>
  <c r="N51" i="16" s="1"/>
  <c r="P51" i="16"/>
  <c r="Q211" i="16"/>
  <c r="R211" i="16" s="1"/>
  <c r="N211" i="16" s="1"/>
  <c r="P211" i="16"/>
  <c r="Q921" i="16"/>
  <c r="R921" i="16" s="1"/>
  <c r="N921" i="16" s="1"/>
  <c r="P921" i="16"/>
  <c r="Q587" i="16"/>
  <c r="R587" i="16" s="1"/>
  <c r="N587" i="16" s="1"/>
  <c r="P587" i="16"/>
  <c r="Q299" i="16"/>
  <c r="R299" i="16" s="1"/>
  <c r="N299" i="16" s="1"/>
  <c r="P299" i="16"/>
  <c r="Q1970" i="16"/>
  <c r="R1970" i="16" s="1"/>
  <c r="N1970" i="16" s="1"/>
  <c r="P1970" i="16"/>
  <c r="Q1682" i="16"/>
  <c r="R1682" i="16" s="1"/>
  <c r="N1682" i="16" s="1"/>
  <c r="P1682" i="16"/>
  <c r="Q1145" i="16"/>
  <c r="R1145" i="16" s="1"/>
  <c r="N1145" i="16" s="1"/>
  <c r="P1145" i="16"/>
  <c r="Q1183" i="16"/>
  <c r="R1183" i="16" s="1"/>
  <c r="N1183" i="16" s="1"/>
  <c r="P1183" i="16"/>
  <c r="Q1905" i="16"/>
  <c r="R1905" i="16" s="1"/>
  <c r="N1905" i="16" s="1"/>
  <c r="P1905" i="16"/>
  <c r="Q1701" i="16"/>
  <c r="R1701" i="16" s="1"/>
  <c r="N1701" i="16" s="1"/>
  <c r="P1701" i="16"/>
  <c r="Q542" i="16"/>
  <c r="R542" i="16" s="1"/>
  <c r="N542" i="16" s="1"/>
  <c r="P542" i="16"/>
  <c r="Q267" i="16"/>
  <c r="R267" i="16" s="1"/>
  <c r="N267" i="16" s="1"/>
  <c r="P267" i="16"/>
  <c r="P964" i="16"/>
  <c r="Q964" i="16"/>
  <c r="R964" i="16" s="1"/>
  <c r="N964" i="16" s="1"/>
  <c r="P79" i="16"/>
  <c r="Q79" i="16"/>
  <c r="R79" i="16" s="1"/>
  <c r="N79" i="16" s="1"/>
  <c r="Q789" i="16"/>
  <c r="R789" i="16" s="1"/>
  <c r="N789" i="16" s="1"/>
  <c r="P789" i="16"/>
  <c r="P454" i="16"/>
  <c r="Q454" i="16"/>
  <c r="R454" i="16" s="1"/>
  <c r="N454" i="16" s="1"/>
  <c r="P155" i="16"/>
  <c r="Q155" i="16"/>
  <c r="R155" i="16" s="1"/>
  <c r="N155" i="16" s="1"/>
  <c r="Q1813" i="16"/>
  <c r="R1813" i="16" s="1"/>
  <c r="N1813" i="16" s="1"/>
  <c r="P1813" i="16"/>
  <c r="Q1552" i="16"/>
  <c r="R1552" i="16" s="1"/>
  <c r="N1552" i="16" s="1"/>
  <c r="P1552" i="16"/>
  <c r="Q1013" i="16"/>
  <c r="R1013" i="16" s="1"/>
  <c r="N1013" i="16" s="1"/>
  <c r="P1013" i="16"/>
  <c r="P1758" i="16"/>
  <c r="Q1758" i="16"/>
  <c r="R1758" i="16" s="1"/>
  <c r="N1758" i="16" s="1"/>
  <c r="P1772" i="16"/>
  <c r="Q1772" i="16"/>
  <c r="R1772" i="16" s="1"/>
  <c r="N1772" i="16" s="1"/>
  <c r="Q1559" i="16"/>
  <c r="R1559" i="16" s="1"/>
  <c r="N1559" i="16" s="1"/>
  <c r="P1559" i="16"/>
  <c r="Q985" i="16"/>
  <c r="R985" i="16" s="1"/>
  <c r="N985" i="16" s="1"/>
  <c r="P985" i="16"/>
  <c r="P723" i="16"/>
  <c r="Q723" i="16"/>
  <c r="R723" i="16" s="1"/>
  <c r="N723" i="16" s="1"/>
  <c r="Q365" i="16"/>
  <c r="R365" i="16" s="1"/>
  <c r="N365" i="16" s="1"/>
  <c r="P365" i="16"/>
  <c r="P524" i="16"/>
  <c r="Q524" i="16"/>
  <c r="R524" i="16" s="1"/>
  <c r="N524" i="16" s="1"/>
  <c r="Q213" i="16"/>
  <c r="R213" i="16" s="1"/>
  <c r="N213" i="16" s="1"/>
  <c r="P213" i="16"/>
  <c r="Q909" i="16"/>
  <c r="R909" i="16" s="1"/>
  <c r="N909" i="16" s="1"/>
  <c r="P909" i="16"/>
  <c r="Q612" i="16"/>
  <c r="R612" i="16" s="1"/>
  <c r="N612" i="16" s="1"/>
  <c r="P612" i="16"/>
  <c r="Q1286" i="16"/>
  <c r="R1286" i="16" s="1"/>
  <c r="N1286" i="16" s="1"/>
  <c r="P1286" i="16"/>
  <c r="Q1994" i="16"/>
  <c r="R1994" i="16" s="1"/>
  <c r="N1994" i="16" s="1"/>
  <c r="P1994" i="16"/>
  <c r="P1458" i="16"/>
  <c r="Q1458" i="16"/>
  <c r="R1458" i="16" s="1"/>
  <c r="N1458" i="16" s="1"/>
  <c r="Q1507" i="16"/>
  <c r="R1507" i="16" s="1"/>
  <c r="N1507" i="16" s="1"/>
  <c r="P1507" i="16"/>
  <c r="Q1221" i="16"/>
  <c r="R1221" i="16" s="1"/>
  <c r="N1221" i="16" s="1"/>
  <c r="P1221" i="16"/>
  <c r="P2050" i="16"/>
  <c r="Q2050" i="16"/>
  <c r="R2050" i="16" s="1"/>
  <c r="N2050" i="16" s="1"/>
  <c r="P854" i="16"/>
  <c r="Q854" i="16"/>
  <c r="R854" i="16" s="1"/>
  <c r="N854" i="16" s="1"/>
  <c r="P590" i="16"/>
  <c r="Q590" i="16"/>
  <c r="R590" i="16" s="1"/>
  <c r="N590" i="16" s="1"/>
  <c r="Q233" i="16"/>
  <c r="R233" i="16" s="1"/>
  <c r="N233" i="16" s="1"/>
  <c r="P233" i="16"/>
  <c r="Q391" i="16"/>
  <c r="R391" i="16" s="1"/>
  <c r="N391" i="16" s="1"/>
  <c r="P391" i="16"/>
  <c r="Q81" i="16"/>
  <c r="R81" i="16" s="1"/>
  <c r="N81" i="16" s="1"/>
  <c r="P81" i="16"/>
  <c r="Q767" i="16"/>
  <c r="R767" i="16" s="1"/>
  <c r="N767" i="16" s="1"/>
  <c r="P767" i="16"/>
  <c r="Q479" i="16"/>
  <c r="R479" i="16" s="1"/>
  <c r="N479" i="16" s="1"/>
  <c r="P479" i="16"/>
  <c r="P1154" i="16"/>
  <c r="Q1154" i="16"/>
  <c r="R1154" i="16" s="1"/>
  <c r="N1154" i="16" s="1"/>
  <c r="Q1863" i="16"/>
  <c r="R1863" i="16" s="1"/>
  <c r="N1863" i="16" s="1"/>
  <c r="P1863" i="16"/>
  <c r="Q1325" i="16"/>
  <c r="R1325" i="16" s="1"/>
  <c r="N1325" i="16" s="1"/>
  <c r="P1325" i="16"/>
  <c r="Q1375" i="16"/>
  <c r="R1375" i="16" s="1"/>
  <c r="N1375" i="16" s="1"/>
  <c r="P1375" i="16"/>
  <c r="P1090" i="16"/>
  <c r="Q1090" i="16"/>
  <c r="R1090" i="16" s="1"/>
  <c r="N1090" i="16" s="1"/>
  <c r="P1907" i="16"/>
  <c r="Q1907" i="16"/>
  <c r="R1907" i="16" s="1"/>
  <c r="N1907" i="16" s="1"/>
  <c r="P1058" i="16"/>
  <c r="Q1058" i="16"/>
  <c r="R1058" i="16" s="1"/>
  <c r="N1058" i="16" s="1"/>
  <c r="Q712" i="16"/>
  <c r="R712" i="16" s="1"/>
  <c r="N712" i="16" s="1"/>
  <c r="P712" i="16"/>
  <c r="P618" i="16"/>
  <c r="Q618" i="16"/>
  <c r="R618" i="16" s="1"/>
  <c r="N618" i="16" s="1"/>
  <c r="Q535" i="16"/>
  <c r="R535" i="16" s="1"/>
  <c r="N535" i="16" s="1"/>
  <c r="P535" i="16"/>
  <c r="P202" i="16"/>
  <c r="Q202" i="16"/>
  <c r="R202" i="16" s="1"/>
  <c r="N202" i="16" s="1"/>
  <c r="Q935" i="16"/>
  <c r="R935" i="16" s="1"/>
  <c r="N935" i="16" s="1"/>
  <c r="P935" i="16"/>
  <c r="Q1560" i="16"/>
  <c r="R1560" i="16" s="1"/>
  <c r="N1560" i="16" s="1"/>
  <c r="P1560" i="16"/>
  <c r="P1299" i="16"/>
  <c r="Q1299" i="16"/>
  <c r="R1299" i="16" s="1"/>
  <c r="N1299" i="16" s="1"/>
  <c r="Q2021" i="16"/>
  <c r="R2021" i="16" s="1"/>
  <c r="N2021" i="16" s="1"/>
  <c r="P2021" i="16"/>
  <c r="P1506" i="16"/>
  <c r="Q1506" i="16"/>
  <c r="R1506" i="16" s="1"/>
  <c r="N1506" i="16" s="1"/>
  <c r="Q1520" i="16"/>
  <c r="R1520" i="16" s="1"/>
  <c r="N1520" i="16" s="1"/>
  <c r="P1520" i="16"/>
  <c r="Q1281" i="16"/>
  <c r="R1281" i="16" s="1"/>
  <c r="N1281" i="16" s="1"/>
  <c r="P1281" i="16"/>
  <c r="Q301" i="16"/>
  <c r="R301" i="16" s="1"/>
  <c r="N301" i="16" s="1"/>
  <c r="P301" i="16"/>
  <c r="Q1070" i="16"/>
  <c r="R1070" i="16" s="1"/>
  <c r="N1070" i="16" s="1"/>
  <c r="P1070" i="16"/>
  <c r="Q724" i="16"/>
  <c r="R724" i="16" s="1"/>
  <c r="N724" i="16" s="1"/>
  <c r="P724" i="16"/>
  <c r="P630" i="16"/>
  <c r="Q630" i="16"/>
  <c r="R630" i="16" s="1"/>
  <c r="N630" i="16" s="1"/>
  <c r="Q547" i="16"/>
  <c r="R547" i="16" s="1"/>
  <c r="N547" i="16" s="1"/>
  <c r="P547" i="16"/>
  <c r="P214" i="16"/>
  <c r="Q214" i="16"/>
  <c r="R214" i="16" s="1"/>
  <c r="N214" i="16" s="1"/>
  <c r="Q947" i="16"/>
  <c r="R947" i="16" s="1"/>
  <c r="N947" i="16" s="1"/>
  <c r="P947" i="16"/>
  <c r="Q1572" i="16"/>
  <c r="R1572" i="16" s="1"/>
  <c r="N1572" i="16" s="1"/>
  <c r="P1572" i="16"/>
  <c r="Q1311" i="16"/>
  <c r="R1311" i="16" s="1"/>
  <c r="N1311" i="16" s="1"/>
  <c r="P1311" i="16"/>
  <c r="P2031" i="16"/>
  <c r="Q2031" i="16"/>
  <c r="R2031" i="16" s="1"/>
  <c r="N2031" i="16" s="1"/>
  <c r="Q1517" i="16"/>
  <c r="R1517" i="16" s="1"/>
  <c r="N1517" i="16" s="1"/>
  <c r="P1517" i="16"/>
  <c r="Q1532" i="16"/>
  <c r="R1532" i="16" s="1"/>
  <c r="N1532" i="16" s="1"/>
  <c r="P1532" i="16"/>
  <c r="Q1293" i="16"/>
  <c r="R1293" i="16" s="1"/>
  <c r="N1293" i="16" s="1"/>
  <c r="P1293" i="16"/>
  <c r="Q169" i="16"/>
  <c r="R169" i="16" s="1"/>
  <c r="N169" i="16" s="1"/>
  <c r="P169" i="16"/>
  <c r="P938" i="16"/>
  <c r="Q938" i="16"/>
  <c r="R938" i="16" s="1"/>
  <c r="N938" i="16" s="1"/>
  <c r="Q592" i="16"/>
  <c r="R592" i="16" s="1"/>
  <c r="N592" i="16" s="1"/>
  <c r="P592" i="16"/>
  <c r="Q499" i="16"/>
  <c r="R499" i="16" s="1"/>
  <c r="N499" i="16" s="1"/>
  <c r="P499" i="16"/>
  <c r="Q416" i="16"/>
  <c r="R416" i="16" s="1"/>
  <c r="N416" i="16" s="1"/>
  <c r="P416" i="16"/>
  <c r="Q82" i="16"/>
  <c r="R82" i="16" s="1"/>
  <c r="N82" i="16" s="1"/>
  <c r="P82" i="16"/>
  <c r="P815" i="16"/>
  <c r="Q815" i="16"/>
  <c r="R815" i="16" s="1"/>
  <c r="N815" i="16" s="1"/>
  <c r="P1442" i="16"/>
  <c r="Q1442" i="16"/>
  <c r="R1442" i="16" s="1"/>
  <c r="N1442" i="16" s="1"/>
  <c r="Q1179" i="16"/>
  <c r="R1179" i="16" s="1"/>
  <c r="N1179" i="16" s="1"/>
  <c r="P1179" i="16"/>
  <c r="P1901" i="16"/>
  <c r="Q1901" i="16"/>
  <c r="R1901" i="16" s="1"/>
  <c r="N1901" i="16" s="1"/>
  <c r="P1386" i="16"/>
  <c r="Q1386" i="16"/>
  <c r="R1386" i="16" s="1"/>
  <c r="N1386" i="16" s="1"/>
  <c r="Q1400" i="16"/>
  <c r="R1400" i="16" s="1"/>
  <c r="N1400" i="16" s="1"/>
  <c r="P1400" i="16"/>
  <c r="P1150" i="16"/>
  <c r="Q1150" i="16"/>
  <c r="R1150" i="16" s="1"/>
  <c r="N1150" i="16" s="1"/>
  <c r="Q1273" i="16"/>
  <c r="R1273" i="16" s="1"/>
  <c r="N1273" i="16" s="1"/>
  <c r="P1273" i="16"/>
  <c r="P806" i="16"/>
  <c r="Q806" i="16"/>
  <c r="R806" i="16" s="1"/>
  <c r="N806" i="16" s="1"/>
  <c r="P460" i="16"/>
  <c r="Q460" i="16"/>
  <c r="R460" i="16" s="1"/>
  <c r="N460" i="16" s="1"/>
  <c r="P366" i="16"/>
  <c r="Q366" i="16"/>
  <c r="R366" i="16" s="1"/>
  <c r="N366" i="16" s="1"/>
  <c r="Q272" i="16"/>
  <c r="R272" i="16" s="1"/>
  <c r="N272" i="16" s="1"/>
  <c r="P272" i="16"/>
  <c r="P994" i="16"/>
  <c r="Q994" i="16"/>
  <c r="R994" i="16" s="1"/>
  <c r="N994" i="16" s="1"/>
  <c r="Q683" i="16"/>
  <c r="R683" i="16" s="1"/>
  <c r="N683" i="16" s="1"/>
  <c r="P683" i="16"/>
  <c r="P1310" i="16"/>
  <c r="Q1310" i="16"/>
  <c r="R1310" i="16" s="1"/>
  <c r="N1310" i="16" s="1"/>
  <c r="Q2066" i="16"/>
  <c r="R2066" i="16" s="1"/>
  <c r="N2066" i="16" s="1"/>
  <c r="P2066" i="16"/>
  <c r="P1768" i="16"/>
  <c r="Q1768" i="16"/>
  <c r="R1768" i="16" s="1"/>
  <c r="N1768" i="16" s="1"/>
  <c r="P1255" i="16"/>
  <c r="Q1255" i="16"/>
  <c r="R1255" i="16" s="1"/>
  <c r="N1255" i="16" s="1"/>
  <c r="Q1269" i="16"/>
  <c r="R1269" i="16" s="1"/>
  <c r="N1269" i="16" s="1"/>
  <c r="P1269" i="16"/>
  <c r="Q2001" i="16"/>
  <c r="R2001" i="16" s="1"/>
  <c r="N2001" i="16" s="1"/>
  <c r="P2001" i="16"/>
  <c r="Q2002" i="16"/>
  <c r="R2002" i="16" s="1"/>
  <c r="N2002" i="16" s="1"/>
  <c r="P2002" i="16"/>
  <c r="P530" i="16"/>
  <c r="Q530" i="16"/>
  <c r="R530" i="16" s="1"/>
  <c r="N530" i="16" s="1"/>
  <c r="Q184" i="16"/>
  <c r="R184" i="16" s="1"/>
  <c r="N184" i="16" s="1"/>
  <c r="P184" i="16"/>
  <c r="Q90" i="16"/>
  <c r="R90" i="16" s="1"/>
  <c r="N90" i="16" s="1"/>
  <c r="P90" i="16"/>
  <c r="Q1027" i="16"/>
  <c r="R1027" i="16" s="1"/>
  <c r="N1027" i="16" s="1"/>
  <c r="P1027" i="16"/>
  <c r="Q717" i="16"/>
  <c r="R717" i="16" s="1"/>
  <c r="N717" i="16" s="1"/>
  <c r="P717" i="16"/>
  <c r="Q395" i="16"/>
  <c r="R395" i="16" s="1"/>
  <c r="N395" i="16" s="1"/>
  <c r="P395" i="16"/>
  <c r="Q1032" i="16"/>
  <c r="R1032" i="16" s="1"/>
  <c r="N1032" i="16" s="1"/>
  <c r="P1032" i="16"/>
  <c r="P1790" i="16"/>
  <c r="Q1790" i="16"/>
  <c r="R1790" i="16" s="1"/>
  <c r="N1790" i="16" s="1"/>
  <c r="Q1491" i="16"/>
  <c r="R1491" i="16" s="1"/>
  <c r="N1491" i="16" s="1"/>
  <c r="P1491" i="16"/>
  <c r="P978" i="16"/>
  <c r="Q978" i="16"/>
  <c r="R978" i="16" s="1"/>
  <c r="N978" i="16" s="1"/>
  <c r="Q2024" i="16"/>
  <c r="R2024" i="16" s="1"/>
  <c r="N2024" i="16" s="1"/>
  <c r="P2024" i="16"/>
  <c r="Q1726" i="16"/>
  <c r="R1726" i="16" s="1"/>
  <c r="N1726" i="16" s="1"/>
  <c r="P1726" i="16"/>
  <c r="P1632" i="16"/>
  <c r="Q1632" i="16"/>
  <c r="R1632" i="16" s="1"/>
  <c r="N1632" i="16" s="1"/>
  <c r="Q1259" i="16"/>
  <c r="R1259" i="16" s="1"/>
  <c r="N1259" i="16" s="1"/>
  <c r="P1259" i="16"/>
  <c r="Q1968" i="16"/>
  <c r="R1968" i="16" s="1"/>
  <c r="N1968" i="16" s="1"/>
  <c r="P1968" i="16"/>
  <c r="Q3685" i="16"/>
  <c r="R3685" i="16" s="1"/>
  <c r="N3685" i="16" s="1"/>
  <c r="P3685" i="16"/>
  <c r="Q3650" i="16"/>
  <c r="R3650" i="16" s="1"/>
  <c r="N3650" i="16" s="1"/>
  <c r="P3650" i="16"/>
  <c r="P3567" i="16"/>
  <c r="Q3567" i="16"/>
  <c r="R3567" i="16" s="1"/>
  <c r="N3567" i="16" s="1"/>
  <c r="Q3496" i="16"/>
  <c r="R3496" i="16" s="1"/>
  <c r="N3496" i="16" s="1"/>
  <c r="P3496" i="16"/>
  <c r="Q3137" i="16"/>
  <c r="R3137" i="16" s="1"/>
  <c r="N3137" i="16" s="1"/>
  <c r="P3137" i="16"/>
  <c r="Q3113" i="16"/>
  <c r="R3113" i="16" s="1"/>
  <c r="N3113" i="16" s="1"/>
  <c r="P3113" i="16"/>
  <c r="Q3379" i="16"/>
  <c r="R3379" i="16" s="1"/>
  <c r="N3379" i="16" s="1"/>
  <c r="P3379" i="16"/>
  <c r="Q3320" i="16"/>
  <c r="R3320" i="16" s="1"/>
  <c r="N3320" i="16" s="1"/>
  <c r="P3320" i="16"/>
  <c r="P3238" i="16"/>
  <c r="Q3238" i="16"/>
  <c r="R3238" i="16" s="1"/>
  <c r="N3238" i="16" s="1"/>
  <c r="P3166" i="16"/>
  <c r="Q3166" i="16"/>
  <c r="R3166" i="16" s="1"/>
  <c r="N3166" i="16" s="1"/>
  <c r="Q3118" i="16"/>
  <c r="R3118" i="16" s="1"/>
  <c r="N3118" i="16" s="1"/>
  <c r="P3118" i="16"/>
  <c r="Q3059" i="16"/>
  <c r="R3059" i="16" s="1"/>
  <c r="N3059" i="16" s="1"/>
  <c r="P3059" i="16"/>
  <c r="P1979" i="16"/>
  <c r="Q1979" i="16"/>
  <c r="R1979" i="16" s="1"/>
  <c r="N1979" i="16" s="1"/>
  <c r="Q3697" i="16"/>
  <c r="R3697" i="16" s="1"/>
  <c r="N3697" i="16" s="1"/>
  <c r="P3697" i="16"/>
  <c r="Q3663" i="16"/>
  <c r="R3663" i="16" s="1"/>
  <c r="N3663" i="16" s="1"/>
  <c r="P3663" i="16"/>
  <c r="P3579" i="16"/>
  <c r="Q3579" i="16"/>
  <c r="R3579" i="16" s="1"/>
  <c r="N3579" i="16" s="1"/>
  <c r="Q3508" i="16"/>
  <c r="R3508" i="16" s="1"/>
  <c r="N3508" i="16" s="1"/>
  <c r="P3508" i="16"/>
  <c r="P3148" i="16"/>
  <c r="Q3148" i="16"/>
  <c r="R3148" i="16" s="1"/>
  <c r="N3148" i="16" s="1"/>
  <c r="Q3126" i="16"/>
  <c r="R3126" i="16" s="1"/>
  <c r="N3126" i="16" s="1"/>
  <c r="P3126" i="16"/>
  <c r="P3392" i="16"/>
  <c r="Q3392" i="16"/>
  <c r="R3392" i="16" s="1"/>
  <c r="N3392" i="16" s="1"/>
  <c r="P3332" i="16"/>
  <c r="Q3332" i="16"/>
  <c r="R3332" i="16" s="1"/>
  <c r="N3332" i="16" s="1"/>
  <c r="Q3249" i="16"/>
  <c r="R3249" i="16" s="1"/>
  <c r="N3249" i="16" s="1"/>
  <c r="P3249" i="16"/>
  <c r="Q3179" i="16"/>
  <c r="R3179" i="16" s="1"/>
  <c r="N3179" i="16" s="1"/>
  <c r="P3179" i="16"/>
  <c r="Q3130" i="16"/>
  <c r="R3130" i="16" s="1"/>
  <c r="N3130" i="16" s="1"/>
  <c r="P3130" i="16"/>
  <c r="P3072" i="16"/>
  <c r="Q3072" i="16"/>
  <c r="R3072" i="16" s="1"/>
  <c r="N3072" i="16" s="1"/>
  <c r="P2413" i="16"/>
  <c r="Q2413" i="16"/>
  <c r="R2413" i="16" s="1"/>
  <c r="N2413" i="16" s="1"/>
  <c r="P2354" i="16"/>
  <c r="Q2354" i="16"/>
  <c r="R2354" i="16" s="1"/>
  <c r="N2354" i="16" s="1"/>
  <c r="P2294" i="16"/>
  <c r="Q2294" i="16"/>
  <c r="R2294" i="16" s="1"/>
  <c r="N2294" i="16" s="1"/>
  <c r="Q2213" i="16"/>
  <c r="R2213" i="16" s="1"/>
  <c r="N2213" i="16" s="1"/>
  <c r="P2213" i="16"/>
  <c r="Q1866" i="16"/>
  <c r="R1866" i="16" s="1"/>
  <c r="N1866" i="16" s="1"/>
  <c r="P1866" i="16"/>
  <c r="P1830" i="16"/>
  <c r="Q1830" i="16"/>
  <c r="R1830" i="16" s="1"/>
  <c r="N1830" i="16" s="1"/>
  <c r="Q2108" i="16"/>
  <c r="R2108" i="16" s="1"/>
  <c r="N2108" i="16" s="1"/>
  <c r="P2108" i="16"/>
  <c r="P3835" i="16"/>
  <c r="Q3835" i="16"/>
  <c r="R3835" i="16" s="1"/>
  <c r="N3835" i="16" s="1"/>
  <c r="Q3788" i="16"/>
  <c r="R3788" i="16" s="1"/>
  <c r="N3788" i="16" s="1"/>
  <c r="P3788" i="16"/>
  <c r="P3692" i="16"/>
  <c r="Q3692" i="16"/>
  <c r="R3692" i="16" s="1"/>
  <c r="N3692" i="16" s="1"/>
  <c r="Q3621" i="16"/>
  <c r="R3621" i="16" s="1"/>
  <c r="N3621" i="16" s="1"/>
  <c r="P3621" i="16"/>
  <c r="P3575" i="16"/>
  <c r="Q3575" i="16"/>
  <c r="R3575" i="16" s="1"/>
  <c r="N3575" i="16" s="1"/>
  <c r="Q3515" i="16"/>
  <c r="R3515" i="16" s="1"/>
  <c r="N3515" i="16" s="1"/>
  <c r="P3515" i="16"/>
  <c r="P2425" i="16"/>
  <c r="Q2425" i="16"/>
  <c r="R2425" i="16" s="1"/>
  <c r="N2425" i="16" s="1"/>
  <c r="Q2367" i="16"/>
  <c r="R2367" i="16" s="1"/>
  <c r="N2367" i="16" s="1"/>
  <c r="P2367" i="16"/>
  <c r="Q2306" i="16"/>
  <c r="R2306" i="16" s="1"/>
  <c r="N2306" i="16" s="1"/>
  <c r="P2306" i="16"/>
  <c r="Q2224" i="16"/>
  <c r="R2224" i="16" s="1"/>
  <c r="N2224" i="16" s="1"/>
  <c r="P2224" i="16"/>
  <c r="Q1878" i="16"/>
  <c r="R1878" i="16" s="1"/>
  <c r="N1878" i="16" s="1"/>
  <c r="P1878" i="16"/>
  <c r="Q1842" i="16"/>
  <c r="R1842" i="16" s="1"/>
  <c r="N1842" i="16" s="1"/>
  <c r="P1842" i="16"/>
  <c r="Q2120" i="16"/>
  <c r="R2120" i="16" s="1"/>
  <c r="N2120" i="16" s="1"/>
  <c r="P2120" i="16"/>
  <c r="Q3679" i="16"/>
  <c r="R3679" i="16" s="1"/>
  <c r="N3679" i="16" s="1"/>
  <c r="P3679" i="16"/>
  <c r="P3801" i="16"/>
  <c r="Q3801" i="16"/>
  <c r="R3801" i="16" s="1"/>
  <c r="N3801" i="16" s="1"/>
  <c r="P3706" i="16"/>
  <c r="Q3706" i="16"/>
  <c r="R3706" i="16" s="1"/>
  <c r="N3706" i="16" s="1"/>
  <c r="P3635" i="16"/>
  <c r="Q3635" i="16"/>
  <c r="R3635" i="16" s="1"/>
  <c r="N3635" i="16" s="1"/>
  <c r="Q3587" i="16"/>
  <c r="R3587" i="16" s="1"/>
  <c r="N3587" i="16" s="1"/>
  <c r="P3587" i="16"/>
  <c r="Q3528" i="16"/>
  <c r="R3528" i="16" s="1"/>
  <c r="N3528" i="16" s="1"/>
  <c r="P3528" i="16"/>
  <c r="P2725" i="16"/>
  <c r="Q2725" i="16"/>
  <c r="R2725" i="16" s="1"/>
  <c r="N2725" i="16" s="1"/>
  <c r="Q2666" i="16"/>
  <c r="R2666" i="16" s="1"/>
  <c r="N2666" i="16" s="1"/>
  <c r="P2666" i="16"/>
  <c r="P2607" i="16"/>
  <c r="Q2607" i="16"/>
  <c r="R2607" i="16" s="1"/>
  <c r="N2607" i="16" s="1"/>
  <c r="Q2536" i="16"/>
  <c r="R2536" i="16" s="1"/>
  <c r="N2536" i="16" s="1"/>
  <c r="P2536" i="16"/>
  <c r="Q2177" i="16"/>
  <c r="R2177" i="16" s="1"/>
  <c r="N2177" i="16" s="1"/>
  <c r="P2177" i="16"/>
  <c r="Q2142" i="16"/>
  <c r="R2142" i="16" s="1"/>
  <c r="N2142" i="16" s="1"/>
  <c r="P2142" i="16"/>
  <c r="P2419" i="16"/>
  <c r="Q2419" i="16"/>
  <c r="R2419" i="16" s="1"/>
  <c r="N2419" i="16" s="1"/>
  <c r="Q2360" i="16"/>
  <c r="R2360" i="16" s="1"/>
  <c r="N2360" i="16" s="1"/>
  <c r="P2360" i="16"/>
  <c r="Q2265" i="16"/>
  <c r="R2265" i="16" s="1"/>
  <c r="N2265" i="16" s="1"/>
  <c r="P2265" i="16"/>
  <c r="P2194" i="16"/>
  <c r="Q2194" i="16"/>
  <c r="R2194" i="16" s="1"/>
  <c r="N2194" i="16" s="1"/>
  <c r="P2159" i="16"/>
  <c r="Q2159" i="16"/>
  <c r="R2159" i="16" s="1"/>
  <c r="N2159" i="16" s="1"/>
  <c r="P3571" i="16"/>
  <c r="Q3571" i="16"/>
  <c r="R3571" i="16" s="1"/>
  <c r="N3571" i="16" s="1"/>
  <c r="Q3828" i="16"/>
  <c r="R3828" i="16" s="1"/>
  <c r="N3828" i="16" s="1"/>
  <c r="P3828" i="16"/>
  <c r="P2737" i="16"/>
  <c r="Q2737" i="16"/>
  <c r="R2737" i="16" s="1"/>
  <c r="N2737" i="16" s="1"/>
  <c r="Q2678" i="16"/>
  <c r="R2678" i="16" s="1"/>
  <c r="N2678" i="16" s="1"/>
  <c r="P2678" i="16"/>
  <c r="Q2618" i="16"/>
  <c r="R2618" i="16" s="1"/>
  <c r="N2618" i="16" s="1"/>
  <c r="P2618" i="16"/>
  <c r="Q2548" i="16"/>
  <c r="R2548" i="16" s="1"/>
  <c r="N2548" i="16" s="1"/>
  <c r="P2548" i="16"/>
  <c r="Q2190" i="16"/>
  <c r="R2190" i="16" s="1"/>
  <c r="N2190" i="16" s="1"/>
  <c r="P2190" i="16"/>
  <c r="Q2154" i="16"/>
  <c r="R2154" i="16" s="1"/>
  <c r="N2154" i="16" s="1"/>
  <c r="P2154" i="16"/>
  <c r="P2431" i="16"/>
  <c r="Q2431" i="16"/>
  <c r="R2431" i="16" s="1"/>
  <c r="N2431" i="16" s="1"/>
  <c r="Q2373" i="16"/>
  <c r="R2373" i="16" s="1"/>
  <c r="N2373" i="16" s="1"/>
  <c r="P2373" i="16"/>
  <c r="P2278" i="16"/>
  <c r="Q2278" i="16"/>
  <c r="R2278" i="16" s="1"/>
  <c r="N2278" i="16" s="1"/>
  <c r="Q2206" i="16"/>
  <c r="R2206" i="16" s="1"/>
  <c r="N2206" i="16" s="1"/>
  <c r="P2206" i="16"/>
  <c r="Q2172" i="16"/>
  <c r="R2172" i="16" s="1"/>
  <c r="N2172" i="16" s="1"/>
  <c r="P2172" i="16"/>
  <c r="Q3727" i="16"/>
  <c r="R3727" i="16" s="1"/>
  <c r="N3727" i="16" s="1"/>
  <c r="P3727" i="16"/>
  <c r="Q3840" i="16"/>
  <c r="R3840" i="16" s="1"/>
  <c r="N3840" i="16" s="1"/>
  <c r="P3840" i="16"/>
  <c r="Q1897" i="16"/>
  <c r="R1897" i="16" s="1"/>
  <c r="N1897" i="16" s="1"/>
  <c r="P1897" i="16"/>
  <c r="Q3613" i="16"/>
  <c r="R3613" i="16" s="1"/>
  <c r="N3613" i="16" s="1"/>
  <c r="P3613" i="16"/>
  <c r="P3578" i="16"/>
  <c r="Q3578" i="16"/>
  <c r="R3578" i="16" s="1"/>
  <c r="N3578" i="16" s="1"/>
  <c r="P3494" i="16"/>
  <c r="Q3494" i="16"/>
  <c r="R3494" i="16" s="1"/>
  <c r="N3494" i="16" s="1"/>
  <c r="P3424" i="16"/>
  <c r="Q3424" i="16"/>
  <c r="R3424" i="16" s="1"/>
  <c r="N3424" i="16" s="1"/>
  <c r="Q3065" i="16"/>
  <c r="R3065" i="16" s="1"/>
  <c r="N3065" i="16" s="1"/>
  <c r="P3065" i="16"/>
  <c r="Q3043" i="16"/>
  <c r="R3043" i="16" s="1"/>
  <c r="N3043" i="16" s="1"/>
  <c r="P3043" i="16"/>
  <c r="Q3307" i="16"/>
  <c r="R3307" i="16" s="1"/>
  <c r="N3307" i="16" s="1"/>
  <c r="P3307" i="16"/>
  <c r="Q3248" i="16"/>
  <c r="R3248" i="16" s="1"/>
  <c r="N3248" i="16" s="1"/>
  <c r="P3248" i="16"/>
  <c r="Q3165" i="16"/>
  <c r="R3165" i="16" s="1"/>
  <c r="N3165" i="16" s="1"/>
  <c r="P3165" i="16"/>
  <c r="P3093" i="16"/>
  <c r="Q3093" i="16"/>
  <c r="R3093" i="16" s="1"/>
  <c r="N3093" i="16" s="1"/>
  <c r="P3048" i="16"/>
  <c r="Q3048" i="16"/>
  <c r="R3048" i="16" s="1"/>
  <c r="N3048" i="16" s="1"/>
  <c r="Q2989" i="16"/>
  <c r="R2989" i="16" s="1"/>
  <c r="N2989" i="16" s="1"/>
  <c r="P2989" i="16"/>
  <c r="P1908" i="16"/>
  <c r="Q1908" i="16"/>
  <c r="R1908" i="16" s="1"/>
  <c r="N1908" i="16" s="1"/>
  <c r="Q3626" i="16"/>
  <c r="R3626" i="16" s="1"/>
  <c r="N3626" i="16" s="1"/>
  <c r="P3626" i="16"/>
  <c r="P3591" i="16"/>
  <c r="Q3591" i="16"/>
  <c r="R3591" i="16" s="1"/>
  <c r="N3591" i="16" s="1"/>
  <c r="P3507" i="16"/>
  <c r="Q3507" i="16"/>
  <c r="R3507" i="16" s="1"/>
  <c r="N3507" i="16" s="1"/>
  <c r="Q3437" i="16"/>
  <c r="R3437" i="16" s="1"/>
  <c r="N3437" i="16" s="1"/>
  <c r="P3437" i="16"/>
  <c r="Q3077" i="16"/>
  <c r="R3077" i="16" s="1"/>
  <c r="N3077" i="16" s="1"/>
  <c r="P3077" i="16"/>
  <c r="Q3054" i="16"/>
  <c r="R3054" i="16" s="1"/>
  <c r="N3054" i="16" s="1"/>
  <c r="P3054" i="16"/>
  <c r="Q3319" i="16"/>
  <c r="R3319" i="16" s="1"/>
  <c r="N3319" i="16" s="1"/>
  <c r="P3319" i="16"/>
  <c r="Q3261" i="16"/>
  <c r="R3261" i="16" s="1"/>
  <c r="N3261" i="16" s="1"/>
  <c r="P3261" i="16"/>
  <c r="Q3177" i="16"/>
  <c r="R3177" i="16" s="1"/>
  <c r="N3177" i="16" s="1"/>
  <c r="P3177" i="16"/>
  <c r="Q3106" i="16"/>
  <c r="R3106" i="16" s="1"/>
  <c r="N3106" i="16" s="1"/>
  <c r="P3106" i="16"/>
  <c r="P3060" i="16"/>
  <c r="Q3060" i="16"/>
  <c r="R3060" i="16" s="1"/>
  <c r="N3060" i="16" s="1"/>
  <c r="Q2999" i="16"/>
  <c r="R2999" i="16" s="1"/>
  <c r="N2999" i="16" s="1"/>
  <c r="P2999" i="16"/>
  <c r="P2063" i="16"/>
  <c r="Q2063" i="16"/>
  <c r="R2063" i="16" s="1"/>
  <c r="N2063" i="16" s="1"/>
  <c r="Q3781" i="16"/>
  <c r="R3781" i="16" s="1"/>
  <c r="N3781" i="16" s="1"/>
  <c r="P3781" i="16"/>
  <c r="Q3746" i="16"/>
  <c r="R3746" i="16" s="1"/>
  <c r="N3746" i="16" s="1"/>
  <c r="P3746" i="16"/>
  <c r="Q3675" i="16"/>
  <c r="R3675" i="16" s="1"/>
  <c r="N3675" i="16" s="1"/>
  <c r="P3675" i="16"/>
  <c r="Q3592" i="16"/>
  <c r="R3592" i="16" s="1"/>
  <c r="N3592" i="16" s="1"/>
  <c r="P3592" i="16"/>
  <c r="Q3233" i="16"/>
  <c r="R3233" i="16" s="1"/>
  <c r="N3233" i="16" s="1"/>
  <c r="P3233" i="16"/>
  <c r="Q3210" i="16"/>
  <c r="R3210" i="16" s="1"/>
  <c r="N3210" i="16" s="1"/>
  <c r="P3210" i="16"/>
  <c r="Q3475" i="16"/>
  <c r="R3475" i="16" s="1"/>
  <c r="N3475" i="16" s="1"/>
  <c r="P3475" i="16"/>
  <c r="P3416" i="16"/>
  <c r="Q3416" i="16"/>
  <c r="R3416" i="16" s="1"/>
  <c r="N3416" i="16" s="1"/>
  <c r="P3333" i="16"/>
  <c r="Q3333" i="16"/>
  <c r="R3333" i="16" s="1"/>
  <c r="N3333" i="16" s="1"/>
  <c r="P3262" i="16"/>
  <c r="Q3262" i="16"/>
  <c r="R3262" i="16" s="1"/>
  <c r="N3262" i="16" s="1"/>
  <c r="Q3216" i="16"/>
  <c r="R3216" i="16" s="1"/>
  <c r="N3216" i="16" s="1"/>
  <c r="P3216" i="16"/>
  <c r="P3155" i="16"/>
  <c r="Q3155" i="16"/>
  <c r="R3155" i="16" s="1"/>
  <c r="N3155" i="16" s="1"/>
  <c r="P1788" i="16"/>
  <c r="Q1788" i="16"/>
  <c r="R1788" i="16" s="1"/>
  <c r="N1788" i="16" s="1"/>
  <c r="P3505" i="16"/>
  <c r="Q3505" i="16"/>
  <c r="R3505" i="16" s="1"/>
  <c r="N3505" i="16" s="1"/>
  <c r="Q3470" i="16"/>
  <c r="R3470" i="16" s="1"/>
  <c r="N3470" i="16" s="1"/>
  <c r="P3470" i="16"/>
  <c r="P3387" i="16"/>
  <c r="Q3387" i="16"/>
  <c r="R3387" i="16" s="1"/>
  <c r="N3387" i="16" s="1"/>
  <c r="Q3315" i="16"/>
  <c r="R3315" i="16" s="1"/>
  <c r="N3315" i="16" s="1"/>
  <c r="P3315" i="16"/>
  <c r="Q2957" i="16"/>
  <c r="R2957" i="16" s="1"/>
  <c r="N2957" i="16" s="1"/>
  <c r="P2957" i="16"/>
  <c r="Q2935" i="16"/>
  <c r="R2935" i="16" s="1"/>
  <c r="N2935" i="16" s="1"/>
  <c r="P2935" i="16"/>
  <c r="Q3199" i="16"/>
  <c r="R3199" i="16" s="1"/>
  <c r="N3199" i="16" s="1"/>
  <c r="P3199" i="16"/>
  <c r="Q3139" i="16"/>
  <c r="R3139" i="16" s="1"/>
  <c r="N3139" i="16" s="1"/>
  <c r="P3139" i="16"/>
  <c r="Q3057" i="16"/>
  <c r="R3057" i="16" s="1"/>
  <c r="N3057" i="16" s="1"/>
  <c r="P3057" i="16"/>
  <c r="Q2987" i="16"/>
  <c r="R2987" i="16" s="1"/>
  <c r="N2987" i="16" s="1"/>
  <c r="P2987" i="16"/>
  <c r="Q2938" i="16"/>
  <c r="R2938" i="16" s="1"/>
  <c r="N2938" i="16" s="1"/>
  <c r="P2938" i="16"/>
  <c r="P2880" i="16"/>
  <c r="Q2880" i="16"/>
  <c r="R2880" i="16" s="1"/>
  <c r="N2880" i="16" s="1"/>
  <c r="Q1944" i="16"/>
  <c r="R1944" i="16" s="1"/>
  <c r="N1944" i="16" s="1"/>
  <c r="P1944" i="16"/>
  <c r="Q3661" i="16"/>
  <c r="R3661" i="16" s="1"/>
  <c r="N3661" i="16" s="1"/>
  <c r="P3661" i="16"/>
  <c r="Q3625" i="16"/>
  <c r="R3625" i="16" s="1"/>
  <c r="N3625" i="16" s="1"/>
  <c r="P3625" i="16"/>
  <c r="Q3544" i="16"/>
  <c r="R3544" i="16" s="1"/>
  <c r="N3544" i="16" s="1"/>
  <c r="P3544" i="16"/>
  <c r="Q3473" i="16"/>
  <c r="R3473" i="16" s="1"/>
  <c r="N3473" i="16" s="1"/>
  <c r="P3473" i="16"/>
  <c r="Q3114" i="16"/>
  <c r="R3114" i="16" s="1"/>
  <c r="N3114" i="16" s="1"/>
  <c r="P3114" i="16"/>
  <c r="Q3090" i="16"/>
  <c r="R3090" i="16" s="1"/>
  <c r="N3090" i="16" s="1"/>
  <c r="P3090" i="16"/>
  <c r="Q3355" i="16"/>
  <c r="R3355" i="16" s="1"/>
  <c r="N3355" i="16" s="1"/>
  <c r="P3355" i="16"/>
  <c r="P3295" i="16"/>
  <c r="Q3295" i="16"/>
  <c r="R3295" i="16" s="1"/>
  <c r="N3295" i="16" s="1"/>
  <c r="Q3213" i="16"/>
  <c r="R3213" i="16" s="1"/>
  <c r="N3213" i="16" s="1"/>
  <c r="P3213" i="16"/>
  <c r="Q3142" i="16"/>
  <c r="R3142" i="16" s="1"/>
  <c r="N3142" i="16" s="1"/>
  <c r="P3142" i="16"/>
  <c r="Q3095" i="16"/>
  <c r="R3095" i="16" s="1"/>
  <c r="N3095" i="16" s="1"/>
  <c r="P3095" i="16"/>
  <c r="P3036" i="16"/>
  <c r="Q3036" i="16"/>
  <c r="R3036" i="16" s="1"/>
  <c r="N3036" i="16" s="1"/>
  <c r="Q1524" i="16"/>
  <c r="R1524" i="16" s="1"/>
  <c r="N1524" i="16" s="1"/>
  <c r="P1524" i="16"/>
  <c r="Q3240" i="16"/>
  <c r="R3240" i="16" s="1"/>
  <c r="N3240" i="16" s="1"/>
  <c r="P3240" i="16"/>
  <c r="P3206" i="16"/>
  <c r="Q3206" i="16"/>
  <c r="R3206" i="16" s="1"/>
  <c r="N3206" i="16" s="1"/>
  <c r="Q3122" i="16"/>
  <c r="R3122" i="16" s="1"/>
  <c r="N3122" i="16" s="1"/>
  <c r="P3122" i="16"/>
  <c r="Q3053" i="16"/>
  <c r="R3053" i="16" s="1"/>
  <c r="N3053" i="16" s="1"/>
  <c r="P3053" i="16"/>
  <c r="P2693" i="16"/>
  <c r="Q2693" i="16"/>
  <c r="R2693" i="16" s="1"/>
  <c r="N2693" i="16" s="1"/>
  <c r="Q2670" i="16"/>
  <c r="R2670" i="16" s="1"/>
  <c r="N2670" i="16" s="1"/>
  <c r="P2670" i="16"/>
  <c r="Q2934" i="16"/>
  <c r="R2934" i="16" s="1"/>
  <c r="N2934" i="16" s="1"/>
  <c r="P2934" i="16"/>
  <c r="P2876" i="16"/>
  <c r="Q2876" i="16"/>
  <c r="R2876" i="16" s="1"/>
  <c r="N2876" i="16" s="1"/>
  <c r="P2793" i="16"/>
  <c r="Q2793" i="16"/>
  <c r="R2793" i="16" s="1"/>
  <c r="N2793" i="16" s="1"/>
  <c r="Q2722" i="16"/>
  <c r="R2722" i="16" s="1"/>
  <c r="N2722" i="16" s="1"/>
  <c r="P2722" i="16"/>
  <c r="Q2676" i="16"/>
  <c r="R2676" i="16" s="1"/>
  <c r="N2676" i="16" s="1"/>
  <c r="P2676" i="16"/>
  <c r="P2603" i="16"/>
  <c r="Q2603" i="16"/>
  <c r="R2603" i="16" s="1"/>
  <c r="N2603" i="16" s="1"/>
  <c r="P228" i="16"/>
  <c r="Q228" i="16"/>
  <c r="R228" i="16" s="1"/>
  <c r="N228" i="16" s="1"/>
  <c r="Q1649" i="16"/>
  <c r="R1649" i="16" s="1"/>
  <c r="N1649" i="16" s="1"/>
  <c r="P1649" i="16"/>
  <c r="Q1516" i="16"/>
  <c r="R1516" i="16" s="1"/>
  <c r="N1516" i="16" s="1"/>
  <c r="P1516" i="16"/>
  <c r="Q707" i="16"/>
  <c r="R707" i="16" s="1"/>
  <c r="N707" i="16" s="1"/>
  <c r="P707" i="16"/>
  <c r="P258" i="16"/>
  <c r="Q258" i="16"/>
  <c r="R258" i="16" s="1"/>
  <c r="N258" i="16" s="1"/>
  <c r="Q1661" i="16"/>
  <c r="R1661" i="16" s="1"/>
  <c r="N1661" i="16" s="1"/>
  <c r="P1661" i="16"/>
  <c r="Q1894" i="16"/>
  <c r="R1894" i="16" s="1"/>
  <c r="N1894" i="16" s="1"/>
  <c r="P1894" i="16"/>
  <c r="Q2400" i="16"/>
  <c r="R2400" i="16" s="1"/>
  <c r="N2400" i="16" s="1"/>
  <c r="P2400" i="16"/>
  <c r="Q864" i="16"/>
  <c r="R864" i="16" s="1"/>
  <c r="N864" i="16" s="1"/>
  <c r="P864" i="16"/>
  <c r="P3294" i="16"/>
  <c r="Q3294" i="16"/>
  <c r="R3294" i="16" s="1"/>
  <c r="N3294" i="16" s="1"/>
  <c r="Q534" i="16"/>
  <c r="R534" i="16" s="1"/>
  <c r="N534" i="16" s="1"/>
  <c r="P534" i="16"/>
  <c r="Q118" i="16"/>
  <c r="R118" i="16" s="1"/>
  <c r="N118" i="16" s="1"/>
  <c r="P118" i="16"/>
  <c r="Q1159" i="16"/>
  <c r="R1159" i="16" s="1"/>
  <c r="N1159" i="16" s="1"/>
  <c r="P1159" i="16"/>
  <c r="Q1893" i="16"/>
  <c r="R1893" i="16" s="1"/>
  <c r="N1893" i="16" s="1"/>
  <c r="P1893" i="16"/>
  <c r="Q340" i="16"/>
  <c r="R340" i="16" s="1"/>
  <c r="N340" i="16" s="1"/>
  <c r="P340" i="16"/>
  <c r="P75" i="16"/>
  <c r="Q75" i="16"/>
  <c r="R75" i="16" s="1"/>
  <c r="N75" i="16" s="1"/>
  <c r="Q1060" i="16"/>
  <c r="R1060" i="16" s="1"/>
  <c r="N1060" i="16" s="1"/>
  <c r="P1060" i="16"/>
  <c r="P121" i="16"/>
  <c r="Q121" i="16"/>
  <c r="R121" i="16" s="1"/>
  <c r="N121" i="16" s="1"/>
  <c r="Q577" i="16"/>
  <c r="R577" i="16" s="1"/>
  <c r="N577" i="16" s="1"/>
  <c r="P577" i="16"/>
  <c r="Q678" i="16"/>
  <c r="R678" i="16" s="1"/>
  <c r="N678" i="16" s="1"/>
  <c r="P678" i="16"/>
  <c r="Q595" i="16"/>
  <c r="R595" i="16" s="1"/>
  <c r="N595" i="16" s="1"/>
  <c r="P595" i="16"/>
  <c r="P262" i="16"/>
  <c r="Q262" i="16"/>
  <c r="R262" i="16" s="1"/>
  <c r="N262" i="16" s="1"/>
  <c r="Q995" i="16"/>
  <c r="R995" i="16" s="1"/>
  <c r="N995" i="16" s="1"/>
  <c r="P995" i="16"/>
  <c r="P1621" i="16"/>
  <c r="Q1621" i="16"/>
  <c r="R1621" i="16" s="1"/>
  <c r="N1621" i="16" s="1"/>
  <c r="Q1359" i="16"/>
  <c r="R1359" i="16" s="1"/>
  <c r="N1359" i="16" s="1"/>
  <c r="P1359" i="16"/>
  <c r="P2079" i="16"/>
  <c r="Q2079" i="16"/>
  <c r="R2079" i="16" s="1"/>
  <c r="N2079" i="16" s="1"/>
  <c r="Q1565" i="16"/>
  <c r="R1565" i="16" s="1"/>
  <c r="N1565" i="16" s="1"/>
  <c r="P1565" i="16"/>
  <c r="Q1581" i="16"/>
  <c r="R1581" i="16" s="1"/>
  <c r="N1581" i="16" s="1"/>
  <c r="P1581" i="16"/>
  <c r="Q1341" i="16"/>
  <c r="R1341" i="16" s="1"/>
  <c r="N1341" i="16" s="1"/>
  <c r="P1341" i="16"/>
  <c r="Q216" i="16"/>
  <c r="R216" i="16" s="1"/>
  <c r="N216" i="16" s="1"/>
  <c r="P216" i="16"/>
  <c r="Q987" i="16"/>
  <c r="R987" i="16" s="1"/>
  <c r="N987" i="16" s="1"/>
  <c r="P987" i="16"/>
  <c r="Q640" i="16"/>
  <c r="R640" i="16" s="1"/>
  <c r="N640" i="16" s="1"/>
  <c r="P640" i="16"/>
  <c r="Q545" i="16"/>
  <c r="R545" i="16" s="1"/>
  <c r="N545" i="16" s="1"/>
  <c r="P545" i="16"/>
  <c r="Q464" i="16"/>
  <c r="R464" i="16" s="1"/>
  <c r="N464" i="16" s="1"/>
  <c r="P464" i="16"/>
  <c r="P130" i="16"/>
  <c r="Q130" i="16"/>
  <c r="R130" i="16" s="1"/>
  <c r="N130" i="16" s="1"/>
  <c r="Q863" i="16"/>
  <c r="R863" i="16" s="1"/>
  <c r="N863" i="16" s="1"/>
  <c r="P863" i="16"/>
  <c r="Q1489" i="16"/>
  <c r="R1489" i="16" s="1"/>
  <c r="N1489" i="16" s="1"/>
  <c r="P1489" i="16"/>
  <c r="Q1226" i="16"/>
  <c r="R1226" i="16" s="1"/>
  <c r="N1226" i="16" s="1"/>
  <c r="P1226" i="16"/>
  <c r="P1947" i="16"/>
  <c r="Q1947" i="16"/>
  <c r="R1947" i="16" s="1"/>
  <c r="N1947" i="16" s="1"/>
  <c r="P1434" i="16"/>
  <c r="Q1434" i="16"/>
  <c r="R1434" i="16" s="1"/>
  <c r="N1434" i="16" s="1"/>
  <c r="Q1449" i="16"/>
  <c r="R1449" i="16" s="1"/>
  <c r="N1449" i="16" s="1"/>
  <c r="P1449" i="16"/>
  <c r="P1198" i="16"/>
  <c r="Q1198" i="16"/>
  <c r="R1198" i="16" s="1"/>
  <c r="N1198" i="16" s="1"/>
  <c r="Q805" i="16"/>
  <c r="R805" i="16" s="1"/>
  <c r="N805" i="16" s="1"/>
  <c r="P805" i="16"/>
  <c r="Q544" i="16"/>
  <c r="R544" i="16" s="1"/>
  <c r="N544" i="16" s="1"/>
  <c r="P544" i="16"/>
  <c r="Q185" i="16"/>
  <c r="R185" i="16" s="1"/>
  <c r="N185" i="16" s="1"/>
  <c r="P185" i="16"/>
  <c r="Q343" i="16"/>
  <c r="R343" i="16" s="1"/>
  <c r="N343" i="16" s="1"/>
  <c r="P343" i="16"/>
  <c r="Q1052" i="16"/>
  <c r="R1052" i="16" s="1"/>
  <c r="N1052" i="16" s="1"/>
  <c r="P1052" i="16"/>
  <c r="Q719" i="16"/>
  <c r="R719" i="16" s="1"/>
  <c r="N719" i="16" s="1"/>
  <c r="P719" i="16"/>
  <c r="Q432" i="16"/>
  <c r="R432" i="16" s="1"/>
  <c r="N432" i="16" s="1"/>
  <c r="P432" i="16"/>
  <c r="P1106" i="16"/>
  <c r="Q1106" i="16"/>
  <c r="R1106" i="16" s="1"/>
  <c r="N1106" i="16" s="1"/>
  <c r="Q1815" i="16"/>
  <c r="R1815" i="16" s="1"/>
  <c r="N1815" i="16" s="1"/>
  <c r="P1815" i="16"/>
  <c r="Q1277" i="16"/>
  <c r="R1277" i="16" s="1"/>
  <c r="N1277" i="16" s="1"/>
  <c r="P1277" i="16"/>
  <c r="Q1315" i="16"/>
  <c r="R1315" i="16" s="1"/>
  <c r="N1315" i="16" s="1"/>
  <c r="P1315" i="16"/>
  <c r="Q2036" i="16"/>
  <c r="R2036" i="16" s="1"/>
  <c r="N2036" i="16" s="1"/>
  <c r="P2036" i="16"/>
  <c r="Q1846" i="16"/>
  <c r="R1846" i="16" s="1"/>
  <c r="N1846" i="16" s="1"/>
  <c r="P1846" i="16"/>
  <c r="Q817" i="16"/>
  <c r="R817" i="16" s="1"/>
  <c r="N817" i="16" s="1"/>
  <c r="P817" i="16"/>
  <c r="P554" i="16"/>
  <c r="Q554" i="16"/>
  <c r="R554" i="16" s="1"/>
  <c r="N554" i="16" s="1"/>
  <c r="Q197" i="16"/>
  <c r="R197" i="16" s="1"/>
  <c r="N197" i="16" s="1"/>
  <c r="P197" i="16"/>
  <c r="Q355" i="16"/>
  <c r="R355" i="16" s="1"/>
  <c r="N355" i="16" s="1"/>
  <c r="P355" i="16"/>
  <c r="Q57" i="16"/>
  <c r="R57" i="16" s="1"/>
  <c r="N57" i="16" s="1"/>
  <c r="P57" i="16"/>
  <c r="P730" i="16"/>
  <c r="Q730" i="16"/>
  <c r="R730" i="16" s="1"/>
  <c r="N730" i="16" s="1"/>
  <c r="Q444" i="16"/>
  <c r="R444" i="16" s="1"/>
  <c r="N444" i="16" s="1"/>
  <c r="P444" i="16"/>
  <c r="Q1117" i="16"/>
  <c r="R1117" i="16" s="1"/>
  <c r="N1117" i="16" s="1"/>
  <c r="P1117" i="16"/>
  <c r="Q1826" i="16"/>
  <c r="R1826" i="16" s="1"/>
  <c r="N1826" i="16" s="1"/>
  <c r="P1826" i="16"/>
  <c r="Q1288" i="16"/>
  <c r="R1288" i="16" s="1"/>
  <c r="N1288" i="16" s="1"/>
  <c r="P1288" i="16"/>
  <c r="Q1327" i="16"/>
  <c r="R1327" i="16" s="1"/>
  <c r="N1327" i="16" s="1"/>
  <c r="P1327" i="16"/>
  <c r="P2047" i="16"/>
  <c r="Q2047" i="16"/>
  <c r="R2047" i="16" s="1"/>
  <c r="N2047" i="16" s="1"/>
  <c r="Q1858" i="16"/>
  <c r="R1858" i="16" s="1"/>
  <c r="N1858" i="16" s="1"/>
  <c r="P1858" i="16"/>
  <c r="P685" i="16"/>
  <c r="Q685" i="16"/>
  <c r="R685" i="16" s="1"/>
  <c r="N685" i="16" s="1"/>
  <c r="Q423" i="16"/>
  <c r="R423" i="16" s="1"/>
  <c r="N423" i="16" s="1"/>
  <c r="P423" i="16"/>
  <c r="Q65" i="16"/>
  <c r="R65" i="16" s="1"/>
  <c r="N65" i="16" s="1"/>
  <c r="P65" i="16"/>
  <c r="Q223" i="16"/>
  <c r="R223" i="16" s="1"/>
  <c r="N223" i="16" s="1"/>
  <c r="P223" i="16"/>
  <c r="Q933" i="16"/>
  <c r="R933" i="16" s="1"/>
  <c r="N933" i="16" s="1"/>
  <c r="P933" i="16"/>
  <c r="Q599" i="16"/>
  <c r="R599" i="16" s="1"/>
  <c r="N599" i="16" s="1"/>
  <c r="P599" i="16"/>
  <c r="Q311" i="16"/>
  <c r="R311" i="16" s="1"/>
  <c r="N311" i="16" s="1"/>
  <c r="P311" i="16"/>
  <c r="P1982" i="16"/>
  <c r="Q1982" i="16"/>
  <c r="R1982" i="16" s="1"/>
  <c r="N1982" i="16" s="1"/>
  <c r="Q1695" i="16"/>
  <c r="R1695" i="16" s="1"/>
  <c r="N1695" i="16" s="1"/>
  <c r="P1695" i="16"/>
  <c r="Q1157" i="16"/>
  <c r="R1157" i="16" s="1"/>
  <c r="N1157" i="16" s="1"/>
  <c r="P1157" i="16"/>
  <c r="Q1195" i="16"/>
  <c r="R1195" i="16" s="1"/>
  <c r="N1195" i="16" s="1"/>
  <c r="P1195" i="16"/>
  <c r="Q1917" i="16"/>
  <c r="R1917" i="16" s="1"/>
  <c r="N1917" i="16" s="1"/>
  <c r="P1917" i="16"/>
  <c r="Q1714" i="16"/>
  <c r="R1714" i="16" s="1"/>
  <c r="N1714" i="16" s="1"/>
  <c r="P1714" i="16"/>
  <c r="P170" i="16"/>
  <c r="Q170" i="16"/>
  <c r="R170" i="16" s="1"/>
  <c r="N170" i="16" s="1"/>
  <c r="P867" i="16"/>
  <c r="Q867" i="16"/>
  <c r="R867" i="16" s="1"/>
  <c r="N867" i="16" s="1"/>
  <c r="P510" i="16"/>
  <c r="Q510" i="16"/>
  <c r="R510" i="16" s="1"/>
  <c r="N510" i="16" s="1"/>
  <c r="Q667" i="16"/>
  <c r="R667" i="16" s="1"/>
  <c r="N667" i="16" s="1"/>
  <c r="P667" i="16"/>
  <c r="Q357" i="16"/>
  <c r="R357" i="16" s="1"/>
  <c r="N357" i="16" s="1"/>
  <c r="P357" i="16"/>
  <c r="Q1053" i="16"/>
  <c r="R1053" i="16" s="1"/>
  <c r="N1053" i="16" s="1"/>
  <c r="P1053" i="16"/>
  <c r="Q755" i="16"/>
  <c r="R755" i="16" s="1"/>
  <c r="N755" i="16" s="1"/>
  <c r="P755" i="16"/>
  <c r="Q1430" i="16"/>
  <c r="R1430" i="16" s="1"/>
  <c r="N1430" i="16" s="1"/>
  <c r="P1430" i="16"/>
  <c r="Q1132" i="16"/>
  <c r="R1132" i="16" s="1"/>
  <c r="N1132" i="16" s="1"/>
  <c r="P1132" i="16"/>
  <c r="P1600" i="16"/>
  <c r="Q1600" i="16"/>
  <c r="R1600" i="16" s="1"/>
  <c r="N1600" i="16" s="1"/>
  <c r="Q1663" i="16"/>
  <c r="R1663" i="16" s="1"/>
  <c r="N1663" i="16" s="1"/>
  <c r="P1663" i="16"/>
  <c r="Q1365" i="16"/>
  <c r="R1365" i="16" s="1"/>
  <c r="N1365" i="16" s="1"/>
  <c r="P1365" i="16"/>
  <c r="Q1200" i="16"/>
  <c r="R1200" i="16" s="1"/>
  <c r="N1200" i="16" s="1"/>
  <c r="P1200" i="16"/>
  <c r="Q996" i="16"/>
  <c r="R996" i="16" s="1"/>
  <c r="N996" i="16" s="1"/>
  <c r="P996" i="16"/>
  <c r="Q735" i="16"/>
  <c r="R735" i="16" s="1"/>
  <c r="N735" i="16" s="1"/>
  <c r="P735" i="16"/>
  <c r="P378" i="16"/>
  <c r="Q378" i="16"/>
  <c r="R378" i="16" s="1"/>
  <c r="N378" i="16" s="1"/>
  <c r="Q536" i="16"/>
  <c r="R536" i="16" s="1"/>
  <c r="N536" i="16" s="1"/>
  <c r="P536" i="16"/>
  <c r="Q225" i="16"/>
  <c r="R225" i="16" s="1"/>
  <c r="N225" i="16" s="1"/>
  <c r="P225" i="16"/>
  <c r="P922" i="16"/>
  <c r="Q922" i="16"/>
  <c r="R922" i="16" s="1"/>
  <c r="N922" i="16" s="1"/>
  <c r="Q624" i="16"/>
  <c r="R624" i="16" s="1"/>
  <c r="N624" i="16" s="1"/>
  <c r="P624" i="16"/>
  <c r="P1298" i="16"/>
  <c r="Q1298" i="16"/>
  <c r="R1298" i="16" s="1"/>
  <c r="N1298" i="16" s="1"/>
  <c r="Q2008" i="16"/>
  <c r="R2008" i="16" s="1"/>
  <c r="N2008" i="16" s="1"/>
  <c r="P2008" i="16"/>
  <c r="P1470" i="16"/>
  <c r="Q1470" i="16"/>
  <c r="R1470" i="16" s="1"/>
  <c r="N1470" i="16" s="1"/>
  <c r="Q1519" i="16"/>
  <c r="R1519" i="16" s="1"/>
  <c r="N1519" i="16" s="1"/>
  <c r="P1519" i="16"/>
  <c r="Q1233" i="16"/>
  <c r="R1233" i="16" s="1"/>
  <c r="N1233" i="16" s="1"/>
  <c r="P1233" i="16"/>
  <c r="Q2062" i="16"/>
  <c r="R2062" i="16" s="1"/>
  <c r="N2062" i="16" s="1"/>
  <c r="P2062" i="16"/>
  <c r="Q160" i="16"/>
  <c r="R160" i="16" s="1"/>
  <c r="N160" i="16" s="1"/>
  <c r="P160" i="16"/>
  <c r="Q857" i="16"/>
  <c r="R857" i="16" s="1"/>
  <c r="N857" i="16" s="1"/>
  <c r="P857" i="16"/>
  <c r="P762" i="16"/>
  <c r="Q762" i="16"/>
  <c r="R762" i="16" s="1"/>
  <c r="N762" i="16" s="1"/>
  <c r="Q679" i="16"/>
  <c r="R679" i="16" s="1"/>
  <c r="N679" i="16" s="1"/>
  <c r="P679" i="16"/>
  <c r="P346" i="16"/>
  <c r="Q346" i="16"/>
  <c r="R346" i="16" s="1"/>
  <c r="N346" i="16" s="1"/>
  <c r="Q1079" i="16"/>
  <c r="R1079" i="16" s="1"/>
  <c r="N1079" i="16" s="1"/>
  <c r="P1079" i="16"/>
  <c r="Q1706" i="16"/>
  <c r="R1706" i="16" s="1"/>
  <c r="N1706" i="16" s="1"/>
  <c r="P1706" i="16"/>
  <c r="P1443" i="16"/>
  <c r="Q1443" i="16"/>
  <c r="R1443" i="16" s="1"/>
  <c r="N1443" i="16" s="1"/>
  <c r="Q905" i="16"/>
  <c r="R905" i="16" s="1"/>
  <c r="N905" i="16" s="1"/>
  <c r="P905" i="16"/>
  <c r="Q1650" i="16"/>
  <c r="R1650" i="16" s="1"/>
  <c r="N1650" i="16" s="1"/>
  <c r="P1650" i="16"/>
  <c r="P1664" i="16"/>
  <c r="Q1664" i="16"/>
  <c r="R1664" i="16" s="1"/>
  <c r="N1664" i="16" s="1"/>
  <c r="Q1437" i="16"/>
  <c r="R1437" i="16" s="1"/>
  <c r="N1437" i="16" s="1"/>
  <c r="P1437" i="16"/>
  <c r="Q445" i="16"/>
  <c r="R445" i="16" s="1"/>
  <c r="N445" i="16" s="1"/>
  <c r="P445" i="16"/>
  <c r="Q172" i="16"/>
  <c r="R172" i="16" s="1"/>
  <c r="N172" i="16" s="1"/>
  <c r="P172" i="16"/>
  <c r="Q868" i="16"/>
  <c r="R868" i="16" s="1"/>
  <c r="N868" i="16" s="1"/>
  <c r="P868" i="16"/>
  <c r="P774" i="16"/>
  <c r="Q774" i="16"/>
  <c r="R774" i="16" s="1"/>
  <c r="N774" i="16" s="1"/>
  <c r="Q692" i="16"/>
  <c r="R692" i="16" s="1"/>
  <c r="N692" i="16" s="1"/>
  <c r="P692" i="16"/>
  <c r="P358" i="16"/>
  <c r="Q358" i="16"/>
  <c r="R358" i="16" s="1"/>
  <c r="N358" i="16" s="1"/>
  <c r="Q56" i="16"/>
  <c r="R56" i="16" s="1"/>
  <c r="N56" i="16" s="1"/>
  <c r="P56" i="16"/>
  <c r="Q1717" i="16"/>
  <c r="R1717" i="16" s="1"/>
  <c r="N1717" i="16" s="1"/>
  <c r="P1717" i="16"/>
  <c r="Q1455" i="16"/>
  <c r="R1455" i="16" s="1"/>
  <c r="N1455" i="16" s="1"/>
  <c r="P1455" i="16"/>
  <c r="Q916" i="16"/>
  <c r="R916" i="16" s="1"/>
  <c r="N916" i="16" s="1"/>
  <c r="P916" i="16"/>
  <c r="Q1662" i="16"/>
  <c r="R1662" i="16" s="1"/>
  <c r="N1662" i="16" s="1"/>
  <c r="P1662" i="16"/>
  <c r="P1676" i="16"/>
  <c r="Q1676" i="16"/>
  <c r="R1676" i="16" s="1"/>
  <c r="N1676" i="16" s="1"/>
  <c r="P1450" i="16"/>
  <c r="Q1450" i="16"/>
  <c r="R1450" i="16" s="1"/>
  <c r="N1450" i="16" s="1"/>
  <c r="Q313" i="16"/>
  <c r="R313" i="16" s="1"/>
  <c r="N313" i="16" s="1"/>
  <c r="P313" i="16"/>
  <c r="P1082" i="16"/>
  <c r="Q1082" i="16"/>
  <c r="R1082" i="16" s="1"/>
  <c r="N1082" i="16" s="1"/>
  <c r="Q736" i="16"/>
  <c r="R736" i="16" s="1"/>
  <c r="N736" i="16" s="1"/>
  <c r="P736" i="16"/>
  <c r="P642" i="16"/>
  <c r="Q642" i="16"/>
  <c r="R642" i="16" s="1"/>
  <c r="N642" i="16" s="1"/>
  <c r="Q559" i="16"/>
  <c r="R559" i="16" s="1"/>
  <c r="N559" i="16" s="1"/>
  <c r="P559" i="16"/>
  <c r="P226" i="16"/>
  <c r="Q226" i="16"/>
  <c r="R226" i="16" s="1"/>
  <c r="N226" i="16" s="1"/>
  <c r="Q960" i="16"/>
  <c r="R960" i="16" s="1"/>
  <c r="N960" i="16" s="1"/>
  <c r="P960" i="16"/>
  <c r="Q1585" i="16"/>
  <c r="R1585" i="16" s="1"/>
  <c r="N1585" i="16" s="1"/>
  <c r="P1585" i="16"/>
  <c r="P1322" i="16"/>
  <c r="Q1322" i="16"/>
  <c r="R1322" i="16" s="1"/>
  <c r="N1322" i="16" s="1"/>
  <c r="Q2043" i="16"/>
  <c r="R2043" i="16" s="1"/>
  <c r="N2043" i="16" s="1"/>
  <c r="P2043" i="16"/>
  <c r="P1530" i="16"/>
  <c r="Q1530" i="16"/>
  <c r="R1530" i="16" s="1"/>
  <c r="N1530" i="16" s="1"/>
  <c r="Q1544" i="16"/>
  <c r="R1544" i="16" s="1"/>
  <c r="N1544" i="16" s="1"/>
  <c r="P1544" i="16"/>
  <c r="P1306" i="16"/>
  <c r="Q1306" i="16"/>
  <c r="R1306" i="16" s="1"/>
  <c r="N1306" i="16" s="1"/>
  <c r="Q182" i="16"/>
  <c r="R182" i="16" s="1"/>
  <c r="N182" i="16" s="1"/>
  <c r="P182" i="16"/>
  <c r="P950" i="16"/>
  <c r="Q950" i="16"/>
  <c r="R950" i="16" s="1"/>
  <c r="N950" i="16" s="1"/>
  <c r="P604" i="16"/>
  <c r="Q604" i="16"/>
  <c r="R604" i="16" s="1"/>
  <c r="N604" i="16" s="1"/>
  <c r="Q509" i="16"/>
  <c r="R509" i="16" s="1"/>
  <c r="N509" i="16" s="1"/>
  <c r="P509" i="16"/>
  <c r="Q428" i="16"/>
  <c r="R428" i="16" s="1"/>
  <c r="N428" i="16" s="1"/>
  <c r="P428" i="16"/>
  <c r="P94" i="16"/>
  <c r="Q94" i="16"/>
  <c r="R94" i="16" s="1"/>
  <c r="N94" i="16" s="1"/>
  <c r="Q827" i="16"/>
  <c r="R827" i="16" s="1"/>
  <c r="N827" i="16" s="1"/>
  <c r="P827" i="16"/>
  <c r="Q1453" i="16"/>
  <c r="R1453" i="16" s="1"/>
  <c r="N1453" i="16" s="1"/>
  <c r="P1453" i="16"/>
  <c r="Q1191" i="16"/>
  <c r="R1191" i="16" s="1"/>
  <c r="N1191" i="16" s="1"/>
  <c r="P1191" i="16"/>
  <c r="Q1912" i="16"/>
  <c r="R1912" i="16" s="1"/>
  <c r="N1912" i="16" s="1"/>
  <c r="P1912" i="16"/>
  <c r="Q1398" i="16"/>
  <c r="R1398" i="16" s="1"/>
  <c r="N1398" i="16" s="1"/>
  <c r="P1398" i="16"/>
  <c r="Q1412" i="16"/>
  <c r="R1412" i="16" s="1"/>
  <c r="N1412" i="16" s="1"/>
  <c r="P1412" i="16"/>
  <c r="Q1163" i="16"/>
  <c r="R1163" i="16" s="1"/>
  <c r="N1163" i="16" s="1"/>
  <c r="P1163" i="16"/>
  <c r="Q1296" i="16"/>
  <c r="R1296" i="16" s="1"/>
  <c r="N1296" i="16" s="1"/>
  <c r="P1296" i="16"/>
  <c r="P674" i="16"/>
  <c r="Q674" i="16"/>
  <c r="R674" i="16" s="1"/>
  <c r="N674" i="16" s="1"/>
  <c r="Q328" i="16"/>
  <c r="R328" i="16" s="1"/>
  <c r="N328" i="16" s="1"/>
  <c r="P328" i="16"/>
  <c r="P234" i="16"/>
  <c r="Q234" i="16"/>
  <c r="R234" i="16" s="1"/>
  <c r="N234" i="16" s="1"/>
  <c r="P139" i="16"/>
  <c r="Q139" i="16"/>
  <c r="R139" i="16" s="1"/>
  <c r="N139" i="16" s="1"/>
  <c r="Q860" i="16"/>
  <c r="R860" i="16" s="1"/>
  <c r="N860" i="16" s="1"/>
  <c r="P860" i="16"/>
  <c r="Q540" i="16"/>
  <c r="R540" i="16" s="1"/>
  <c r="N540" i="16" s="1"/>
  <c r="P540" i="16"/>
  <c r="Q1177" i="16"/>
  <c r="R1177" i="16" s="1"/>
  <c r="N1177" i="16" s="1"/>
  <c r="P1177" i="16"/>
  <c r="P1934" i="16"/>
  <c r="Q1934" i="16"/>
  <c r="R1934" i="16" s="1"/>
  <c r="N1934" i="16" s="1"/>
  <c r="P1636" i="16"/>
  <c r="Q1636" i="16"/>
  <c r="R1636" i="16" s="1"/>
  <c r="N1636" i="16" s="1"/>
  <c r="P1122" i="16"/>
  <c r="Q1122" i="16"/>
  <c r="R1122" i="16" s="1"/>
  <c r="N1122" i="16" s="1"/>
  <c r="Q1135" i="16"/>
  <c r="R1135" i="16" s="1"/>
  <c r="N1135" i="16" s="1"/>
  <c r="P1135" i="16"/>
  <c r="P1868" i="16"/>
  <c r="Q1868" i="16"/>
  <c r="R1868" i="16" s="1"/>
  <c r="N1868" i="16" s="1"/>
  <c r="Q1798" i="16"/>
  <c r="R1798" i="16" s="1"/>
  <c r="N1798" i="16" s="1"/>
  <c r="P1798" i="16"/>
  <c r="Q1403" i="16"/>
  <c r="R1403" i="16" s="1"/>
  <c r="N1403" i="16" s="1"/>
  <c r="P1403" i="16"/>
  <c r="Q2089" i="16"/>
  <c r="R2089" i="16" s="1"/>
  <c r="N2089" i="16" s="1"/>
  <c r="P2089" i="16"/>
  <c r="Q3829" i="16"/>
  <c r="R3829" i="16" s="1"/>
  <c r="N3829" i="16" s="1"/>
  <c r="P3829" i="16"/>
  <c r="Q3794" i="16"/>
  <c r="R3794" i="16" s="1"/>
  <c r="N3794" i="16" s="1"/>
  <c r="P3794" i="16"/>
  <c r="P3723" i="16"/>
  <c r="Q3723" i="16"/>
  <c r="R3723" i="16" s="1"/>
  <c r="N3723" i="16" s="1"/>
  <c r="Q3640" i="16"/>
  <c r="R3640" i="16" s="1"/>
  <c r="N3640" i="16" s="1"/>
  <c r="P3640" i="16"/>
  <c r="Q3281" i="16"/>
  <c r="R3281" i="16" s="1"/>
  <c r="N3281" i="16" s="1"/>
  <c r="P3281" i="16"/>
  <c r="P3258" i="16"/>
  <c r="Q3258" i="16"/>
  <c r="R3258" i="16" s="1"/>
  <c r="N3258" i="16" s="1"/>
  <c r="P3523" i="16"/>
  <c r="Q3523" i="16"/>
  <c r="R3523" i="16" s="1"/>
  <c r="N3523" i="16" s="1"/>
  <c r="P3464" i="16"/>
  <c r="Q3464" i="16"/>
  <c r="R3464" i="16" s="1"/>
  <c r="N3464" i="16" s="1"/>
  <c r="Q3381" i="16"/>
  <c r="R3381" i="16" s="1"/>
  <c r="N3381" i="16" s="1"/>
  <c r="P3381" i="16"/>
  <c r="Q3310" i="16"/>
  <c r="R3310" i="16" s="1"/>
  <c r="N3310" i="16" s="1"/>
  <c r="P3310" i="16"/>
  <c r="Q3263" i="16"/>
  <c r="R3263" i="16" s="1"/>
  <c r="N3263" i="16" s="1"/>
  <c r="P3263" i="16"/>
  <c r="Q3203" i="16"/>
  <c r="R3203" i="16" s="1"/>
  <c r="N3203" i="16" s="1"/>
  <c r="P3203" i="16"/>
  <c r="Q2101" i="16"/>
  <c r="R2101" i="16" s="1"/>
  <c r="N2101" i="16" s="1"/>
  <c r="P2101" i="16"/>
  <c r="Q3841" i="16"/>
  <c r="R3841" i="16" s="1"/>
  <c r="N3841" i="16" s="1"/>
  <c r="P3841" i="16"/>
  <c r="Q3807" i="16"/>
  <c r="R3807" i="16" s="1"/>
  <c r="N3807" i="16" s="1"/>
  <c r="P3807" i="16"/>
  <c r="P3735" i="16"/>
  <c r="Q3735" i="16"/>
  <c r="R3735" i="16" s="1"/>
  <c r="N3735" i="16" s="1"/>
  <c r="Q3652" i="16"/>
  <c r="R3652" i="16" s="1"/>
  <c r="N3652" i="16" s="1"/>
  <c r="P3652" i="16"/>
  <c r="Q3293" i="16"/>
  <c r="R3293" i="16" s="1"/>
  <c r="N3293" i="16" s="1"/>
  <c r="P3293" i="16"/>
  <c r="P3270" i="16"/>
  <c r="Q3270" i="16"/>
  <c r="R3270" i="16" s="1"/>
  <c r="N3270" i="16" s="1"/>
  <c r="Q3535" i="16"/>
  <c r="R3535" i="16" s="1"/>
  <c r="N3535" i="16" s="1"/>
  <c r="P3535" i="16"/>
  <c r="P3476" i="16"/>
  <c r="Q3476" i="16"/>
  <c r="R3476" i="16" s="1"/>
  <c r="N3476" i="16" s="1"/>
  <c r="Q3394" i="16"/>
  <c r="R3394" i="16" s="1"/>
  <c r="N3394" i="16" s="1"/>
  <c r="P3394" i="16"/>
  <c r="P3322" i="16"/>
  <c r="Q3322" i="16"/>
  <c r="R3322" i="16" s="1"/>
  <c r="N3322" i="16" s="1"/>
  <c r="P3274" i="16"/>
  <c r="Q3274" i="16"/>
  <c r="R3274" i="16" s="1"/>
  <c r="N3274" i="16" s="1"/>
  <c r="Q3215" i="16"/>
  <c r="R3215" i="16" s="1"/>
  <c r="N3215" i="16" s="1"/>
  <c r="P3215" i="16"/>
  <c r="P2557" i="16"/>
  <c r="Q2557" i="16"/>
  <c r="R2557" i="16" s="1"/>
  <c r="N2557" i="16" s="1"/>
  <c r="Q2498" i="16"/>
  <c r="R2498" i="16" s="1"/>
  <c r="N2498" i="16" s="1"/>
  <c r="P2498" i="16"/>
  <c r="P2439" i="16"/>
  <c r="Q2439" i="16"/>
  <c r="R2439" i="16" s="1"/>
  <c r="N2439" i="16" s="1"/>
  <c r="Q2368" i="16"/>
  <c r="R2368" i="16" s="1"/>
  <c r="N2368" i="16" s="1"/>
  <c r="P2368" i="16"/>
  <c r="Q2009" i="16"/>
  <c r="R2009" i="16" s="1"/>
  <c r="N2009" i="16" s="1"/>
  <c r="P2009" i="16"/>
  <c r="P1973" i="16"/>
  <c r="Q1973" i="16"/>
  <c r="R1973" i="16" s="1"/>
  <c r="N1973" i="16" s="1"/>
  <c r="Q2252" i="16"/>
  <c r="R2252" i="16" s="1"/>
  <c r="N2252" i="16" s="1"/>
  <c r="P2252" i="16"/>
  <c r="P2191" i="16"/>
  <c r="Q2191" i="16"/>
  <c r="R2191" i="16" s="1"/>
  <c r="N2191" i="16" s="1"/>
  <c r="Q2098" i="16"/>
  <c r="R2098" i="16" s="1"/>
  <c r="N2098" i="16" s="1"/>
  <c r="P2098" i="16"/>
  <c r="Q3838" i="16"/>
  <c r="R3838" i="16" s="1"/>
  <c r="N3838" i="16" s="1"/>
  <c r="P3838" i="16"/>
  <c r="Q3766" i="16"/>
  <c r="R3766" i="16" s="1"/>
  <c r="N3766" i="16" s="1"/>
  <c r="P3766" i="16"/>
  <c r="P3719" i="16"/>
  <c r="Q3719" i="16"/>
  <c r="R3719" i="16" s="1"/>
  <c r="N3719" i="16" s="1"/>
  <c r="P3660" i="16"/>
  <c r="Q3660" i="16"/>
  <c r="R3660" i="16" s="1"/>
  <c r="N3660" i="16" s="1"/>
  <c r="P2569" i="16"/>
  <c r="Q2569" i="16"/>
  <c r="R2569" i="16" s="1"/>
  <c r="N2569" i="16" s="1"/>
  <c r="Q2510" i="16"/>
  <c r="R2510" i="16" s="1"/>
  <c r="N2510" i="16" s="1"/>
  <c r="P2510" i="16"/>
  <c r="Q2451" i="16"/>
  <c r="R2451" i="16" s="1"/>
  <c r="N2451" i="16" s="1"/>
  <c r="P2451" i="16"/>
  <c r="Q2380" i="16"/>
  <c r="R2380" i="16" s="1"/>
  <c r="N2380" i="16" s="1"/>
  <c r="P2380" i="16"/>
  <c r="Q2020" i="16"/>
  <c r="R2020" i="16" s="1"/>
  <c r="N2020" i="16" s="1"/>
  <c r="P2020" i="16"/>
  <c r="Q1986" i="16"/>
  <c r="R1986" i="16" s="1"/>
  <c r="N1986" i="16" s="1"/>
  <c r="P1986" i="16"/>
  <c r="Q2264" i="16"/>
  <c r="R2264" i="16" s="1"/>
  <c r="N2264" i="16" s="1"/>
  <c r="P2264" i="16"/>
  <c r="P2203" i="16"/>
  <c r="Q2203" i="16"/>
  <c r="R2203" i="16" s="1"/>
  <c r="N2203" i="16" s="1"/>
  <c r="Q2109" i="16"/>
  <c r="R2109" i="16" s="1"/>
  <c r="N2109" i="16" s="1"/>
  <c r="P2109" i="16"/>
  <c r="Q3557" i="16"/>
  <c r="R3557" i="16" s="1"/>
  <c r="N3557" i="16" s="1"/>
  <c r="P3557" i="16"/>
  <c r="Q3779" i="16"/>
  <c r="R3779" i="16" s="1"/>
  <c r="N3779" i="16" s="1"/>
  <c r="P3779" i="16"/>
  <c r="Q3731" i="16"/>
  <c r="R3731" i="16" s="1"/>
  <c r="N3731" i="16" s="1"/>
  <c r="P3731" i="16"/>
  <c r="Q3672" i="16"/>
  <c r="R3672" i="16" s="1"/>
  <c r="N3672" i="16" s="1"/>
  <c r="P3672" i="16"/>
  <c r="Q2869" i="16"/>
  <c r="R2869" i="16" s="1"/>
  <c r="N2869" i="16" s="1"/>
  <c r="P2869" i="16"/>
  <c r="Q2822" i="16"/>
  <c r="R2822" i="16" s="1"/>
  <c r="N2822" i="16" s="1"/>
  <c r="P2822" i="16"/>
  <c r="Q2750" i="16"/>
  <c r="R2750" i="16" s="1"/>
  <c r="N2750" i="16" s="1"/>
  <c r="P2750" i="16"/>
  <c r="Q2680" i="16"/>
  <c r="R2680" i="16" s="1"/>
  <c r="N2680" i="16" s="1"/>
  <c r="P2680" i="16"/>
  <c r="Q2321" i="16"/>
  <c r="R2321" i="16" s="1"/>
  <c r="N2321" i="16" s="1"/>
  <c r="P2321" i="16"/>
  <c r="P2286" i="16"/>
  <c r="Q2286" i="16"/>
  <c r="R2286" i="16" s="1"/>
  <c r="N2286" i="16" s="1"/>
  <c r="P2563" i="16"/>
  <c r="Q2563" i="16"/>
  <c r="R2563" i="16" s="1"/>
  <c r="N2563" i="16" s="1"/>
  <c r="Q2504" i="16"/>
  <c r="R2504" i="16" s="1"/>
  <c r="N2504" i="16" s="1"/>
  <c r="P2504" i="16"/>
  <c r="P2409" i="16"/>
  <c r="Q2409" i="16"/>
  <c r="R2409" i="16" s="1"/>
  <c r="N2409" i="16" s="1"/>
  <c r="Q2338" i="16"/>
  <c r="R2338" i="16" s="1"/>
  <c r="N2338" i="16" s="1"/>
  <c r="P2338" i="16"/>
  <c r="Q2303" i="16"/>
  <c r="R2303" i="16" s="1"/>
  <c r="N2303" i="16" s="1"/>
  <c r="P2303" i="16"/>
  <c r="Q2233" i="16"/>
  <c r="R2233" i="16" s="1"/>
  <c r="N2233" i="16" s="1"/>
  <c r="P2233" i="16"/>
  <c r="Q1164" i="16"/>
  <c r="R1164" i="16" s="1"/>
  <c r="N1164" i="16" s="1"/>
  <c r="P1164" i="16"/>
  <c r="Q2881" i="16"/>
  <c r="R2881" i="16" s="1"/>
  <c r="N2881" i="16" s="1"/>
  <c r="P2881" i="16"/>
  <c r="Q2846" i="16"/>
  <c r="R2846" i="16" s="1"/>
  <c r="N2846" i="16" s="1"/>
  <c r="P2846" i="16"/>
  <c r="Q2762" i="16"/>
  <c r="R2762" i="16" s="1"/>
  <c r="N2762" i="16" s="1"/>
  <c r="P2762" i="16"/>
  <c r="Q2692" i="16"/>
  <c r="R2692" i="16" s="1"/>
  <c r="N2692" i="16" s="1"/>
  <c r="P2692" i="16"/>
  <c r="Q2333" i="16"/>
  <c r="R2333" i="16" s="1"/>
  <c r="N2333" i="16" s="1"/>
  <c r="P2333" i="16"/>
  <c r="P2298" i="16"/>
  <c r="Q2298" i="16"/>
  <c r="R2298" i="16" s="1"/>
  <c r="N2298" i="16" s="1"/>
  <c r="P2575" i="16"/>
  <c r="Q2575" i="16"/>
  <c r="R2575" i="16" s="1"/>
  <c r="N2575" i="16" s="1"/>
  <c r="Q2516" i="16"/>
  <c r="R2516" i="16" s="1"/>
  <c r="N2516" i="16" s="1"/>
  <c r="P2516" i="16"/>
  <c r="P2421" i="16"/>
  <c r="Q2421" i="16"/>
  <c r="R2421" i="16" s="1"/>
  <c r="N2421" i="16" s="1"/>
  <c r="Q2349" i="16"/>
  <c r="R2349" i="16" s="1"/>
  <c r="N2349" i="16" s="1"/>
  <c r="P2349" i="16"/>
  <c r="P2314" i="16"/>
  <c r="Q2314" i="16"/>
  <c r="R2314" i="16" s="1"/>
  <c r="N2314" i="16" s="1"/>
  <c r="Q2244" i="16"/>
  <c r="R2244" i="16" s="1"/>
  <c r="N2244" i="16" s="1"/>
  <c r="P2244" i="16"/>
  <c r="Q1331" i="16"/>
  <c r="R1331" i="16" s="1"/>
  <c r="N1331" i="16" s="1"/>
  <c r="P1331" i="16"/>
  <c r="P2039" i="16"/>
  <c r="Q2039" i="16"/>
  <c r="R2039" i="16" s="1"/>
  <c r="N2039" i="16" s="1"/>
  <c r="Q3757" i="16"/>
  <c r="R3757" i="16" s="1"/>
  <c r="N3757" i="16" s="1"/>
  <c r="P3757" i="16"/>
  <c r="P3722" i="16"/>
  <c r="Q3722" i="16"/>
  <c r="R3722" i="16" s="1"/>
  <c r="N3722" i="16" s="1"/>
  <c r="Q3651" i="16"/>
  <c r="R3651" i="16" s="1"/>
  <c r="N3651" i="16" s="1"/>
  <c r="P3651" i="16"/>
  <c r="Q3568" i="16"/>
  <c r="R3568" i="16" s="1"/>
  <c r="N3568" i="16" s="1"/>
  <c r="P3568" i="16"/>
  <c r="Q3209" i="16"/>
  <c r="R3209" i="16" s="1"/>
  <c r="N3209" i="16" s="1"/>
  <c r="P3209" i="16"/>
  <c r="Q3185" i="16"/>
  <c r="R3185" i="16" s="1"/>
  <c r="N3185" i="16" s="1"/>
  <c r="P3185" i="16"/>
  <c r="Q3451" i="16"/>
  <c r="R3451" i="16" s="1"/>
  <c r="N3451" i="16" s="1"/>
  <c r="P3451" i="16"/>
  <c r="P3391" i="16"/>
  <c r="Q3391" i="16"/>
  <c r="R3391" i="16" s="1"/>
  <c r="N3391" i="16" s="1"/>
  <c r="Q3309" i="16"/>
  <c r="R3309" i="16" s="1"/>
  <c r="N3309" i="16" s="1"/>
  <c r="P3309" i="16"/>
  <c r="P3237" i="16"/>
  <c r="Q3237" i="16"/>
  <c r="R3237" i="16" s="1"/>
  <c r="N3237" i="16" s="1"/>
  <c r="Q3192" i="16"/>
  <c r="R3192" i="16" s="1"/>
  <c r="N3192" i="16" s="1"/>
  <c r="P3192" i="16"/>
  <c r="P3132" i="16"/>
  <c r="Q3132" i="16"/>
  <c r="R3132" i="16" s="1"/>
  <c r="N3132" i="16" s="1"/>
  <c r="Q2052" i="16"/>
  <c r="R2052" i="16" s="1"/>
  <c r="N2052" i="16" s="1"/>
  <c r="P2052" i="16"/>
  <c r="Q3769" i="16"/>
  <c r="R3769" i="16" s="1"/>
  <c r="N3769" i="16" s="1"/>
  <c r="P3769" i="16"/>
  <c r="Q3734" i="16"/>
  <c r="R3734" i="16" s="1"/>
  <c r="N3734" i="16" s="1"/>
  <c r="P3734" i="16"/>
  <c r="P3662" i="16"/>
  <c r="Q3662" i="16"/>
  <c r="R3662" i="16" s="1"/>
  <c r="N3662" i="16" s="1"/>
  <c r="Q3580" i="16"/>
  <c r="R3580" i="16" s="1"/>
  <c r="N3580" i="16" s="1"/>
  <c r="P3580" i="16"/>
  <c r="P3222" i="16"/>
  <c r="Q3222" i="16"/>
  <c r="R3222" i="16" s="1"/>
  <c r="N3222" i="16" s="1"/>
  <c r="P3198" i="16"/>
  <c r="Q3198" i="16"/>
  <c r="R3198" i="16" s="1"/>
  <c r="N3198" i="16" s="1"/>
  <c r="Q3462" i="16"/>
  <c r="R3462" i="16" s="1"/>
  <c r="N3462" i="16" s="1"/>
  <c r="P3462" i="16"/>
  <c r="Q3405" i="16"/>
  <c r="R3405" i="16" s="1"/>
  <c r="N3405" i="16" s="1"/>
  <c r="P3405" i="16"/>
  <c r="Q3321" i="16"/>
  <c r="R3321" i="16" s="1"/>
  <c r="N3321" i="16" s="1"/>
  <c r="P3321" i="16"/>
  <c r="Q3251" i="16"/>
  <c r="R3251" i="16" s="1"/>
  <c r="N3251" i="16" s="1"/>
  <c r="P3251" i="16"/>
  <c r="Q3204" i="16"/>
  <c r="R3204" i="16" s="1"/>
  <c r="N3204" i="16" s="1"/>
  <c r="P3204" i="16"/>
  <c r="Q3143" i="16"/>
  <c r="R3143" i="16" s="1"/>
  <c r="N3143" i="16" s="1"/>
  <c r="P3143" i="16"/>
  <c r="Q2185" i="16"/>
  <c r="R2185" i="16" s="1"/>
  <c r="N2185" i="16" s="1"/>
  <c r="P2185" i="16"/>
  <c r="Q2125" i="16"/>
  <c r="R2125" i="16" s="1"/>
  <c r="N2125" i="16" s="1"/>
  <c r="P2125" i="16"/>
  <c r="P3582" i="16"/>
  <c r="Q3582" i="16"/>
  <c r="R3582" i="16" s="1"/>
  <c r="N3582" i="16" s="1"/>
  <c r="Q3820" i="16"/>
  <c r="R3820" i="16" s="1"/>
  <c r="N3820" i="16" s="1"/>
  <c r="P3820" i="16"/>
  <c r="P3737" i="16"/>
  <c r="Q3737" i="16"/>
  <c r="R3737" i="16" s="1"/>
  <c r="N3737" i="16" s="1"/>
  <c r="Q3377" i="16"/>
  <c r="R3377" i="16" s="1"/>
  <c r="N3377" i="16" s="1"/>
  <c r="P3377" i="16"/>
  <c r="Q3367" i="16"/>
  <c r="R3367" i="16" s="1"/>
  <c r="N3367" i="16" s="1"/>
  <c r="P3367" i="16"/>
  <c r="Q3618" i="16"/>
  <c r="R3618" i="16" s="1"/>
  <c r="N3618" i="16" s="1"/>
  <c r="P3618" i="16"/>
  <c r="Q3572" i="16"/>
  <c r="R3572" i="16" s="1"/>
  <c r="N3572" i="16" s="1"/>
  <c r="P3572" i="16"/>
  <c r="P3477" i="16"/>
  <c r="Q3477" i="16"/>
  <c r="R3477" i="16" s="1"/>
  <c r="N3477" i="16" s="1"/>
  <c r="Q3406" i="16"/>
  <c r="R3406" i="16" s="1"/>
  <c r="N3406" i="16" s="1"/>
  <c r="P3406" i="16"/>
  <c r="Q3359" i="16"/>
  <c r="R3359" i="16" s="1"/>
  <c r="N3359" i="16" s="1"/>
  <c r="P3359" i="16"/>
  <c r="P3300" i="16"/>
  <c r="Q3300" i="16"/>
  <c r="R3300" i="16" s="1"/>
  <c r="N3300" i="16" s="1"/>
  <c r="Q1933" i="16"/>
  <c r="R1933" i="16" s="1"/>
  <c r="N1933" i="16" s="1"/>
  <c r="P1933" i="16"/>
  <c r="P3649" i="16"/>
  <c r="Q3649" i="16"/>
  <c r="R3649" i="16" s="1"/>
  <c r="N3649" i="16" s="1"/>
  <c r="Q3614" i="16"/>
  <c r="R3614" i="16" s="1"/>
  <c r="N3614" i="16" s="1"/>
  <c r="P3614" i="16"/>
  <c r="Q3531" i="16"/>
  <c r="R3531" i="16" s="1"/>
  <c r="N3531" i="16" s="1"/>
  <c r="P3531" i="16"/>
  <c r="P3460" i="16"/>
  <c r="Q3460" i="16"/>
  <c r="R3460" i="16" s="1"/>
  <c r="N3460" i="16" s="1"/>
  <c r="Q3101" i="16"/>
  <c r="R3101" i="16" s="1"/>
  <c r="N3101" i="16" s="1"/>
  <c r="P3101" i="16"/>
  <c r="Q3078" i="16"/>
  <c r="R3078" i="16" s="1"/>
  <c r="N3078" i="16" s="1"/>
  <c r="P3078" i="16"/>
  <c r="Q3343" i="16"/>
  <c r="R3343" i="16" s="1"/>
  <c r="N3343" i="16" s="1"/>
  <c r="P3343" i="16"/>
  <c r="Q3284" i="16"/>
  <c r="R3284" i="16" s="1"/>
  <c r="N3284" i="16" s="1"/>
  <c r="P3284" i="16"/>
  <c r="Q3201" i="16"/>
  <c r="R3201" i="16" s="1"/>
  <c r="N3201" i="16" s="1"/>
  <c r="P3201" i="16"/>
  <c r="Q3131" i="16"/>
  <c r="R3131" i="16" s="1"/>
  <c r="N3131" i="16" s="1"/>
  <c r="P3131" i="16"/>
  <c r="P3082" i="16"/>
  <c r="Q3082" i="16"/>
  <c r="R3082" i="16" s="1"/>
  <c r="N3082" i="16" s="1"/>
  <c r="Q3023" i="16"/>
  <c r="R3023" i="16" s="1"/>
  <c r="N3023" i="16" s="1"/>
  <c r="P3023" i="16"/>
  <c r="P2087" i="16"/>
  <c r="Q2087" i="16"/>
  <c r="R2087" i="16" s="1"/>
  <c r="N2087" i="16" s="1"/>
  <c r="Q3805" i="16"/>
  <c r="R3805" i="16" s="1"/>
  <c r="N3805" i="16" s="1"/>
  <c r="P3805" i="16"/>
  <c r="Q3770" i="16"/>
  <c r="R3770" i="16" s="1"/>
  <c r="N3770" i="16" s="1"/>
  <c r="P3770" i="16"/>
  <c r="Q3699" i="16"/>
  <c r="R3699" i="16" s="1"/>
  <c r="N3699" i="16" s="1"/>
  <c r="P3699" i="16"/>
  <c r="Q3616" i="16"/>
  <c r="R3616" i="16" s="1"/>
  <c r="N3616" i="16" s="1"/>
  <c r="P3616" i="16"/>
  <c r="Q3257" i="16"/>
  <c r="R3257" i="16" s="1"/>
  <c r="N3257" i="16" s="1"/>
  <c r="P3257" i="16"/>
  <c r="Q3235" i="16"/>
  <c r="R3235" i="16" s="1"/>
  <c r="N3235" i="16" s="1"/>
  <c r="P3235" i="16"/>
  <c r="Q3498" i="16"/>
  <c r="R3498" i="16" s="1"/>
  <c r="N3498" i="16" s="1"/>
  <c r="P3498" i="16"/>
  <c r="P3440" i="16"/>
  <c r="Q3440" i="16"/>
  <c r="R3440" i="16" s="1"/>
  <c r="N3440" i="16" s="1"/>
  <c r="Q3357" i="16"/>
  <c r="R3357" i="16" s="1"/>
  <c r="N3357" i="16" s="1"/>
  <c r="P3357" i="16"/>
  <c r="P3286" i="16"/>
  <c r="Q3286" i="16"/>
  <c r="R3286" i="16" s="1"/>
  <c r="N3286" i="16" s="1"/>
  <c r="Q3239" i="16"/>
  <c r="R3239" i="16" s="1"/>
  <c r="N3239" i="16" s="1"/>
  <c r="P3239" i="16"/>
  <c r="P3180" i="16"/>
  <c r="Q3180" i="16"/>
  <c r="R3180" i="16" s="1"/>
  <c r="N3180" i="16" s="1"/>
  <c r="P1668" i="16"/>
  <c r="Q1668" i="16"/>
  <c r="R1668" i="16" s="1"/>
  <c r="N1668" i="16" s="1"/>
  <c r="Q3385" i="16"/>
  <c r="R3385" i="16" s="1"/>
  <c r="N3385" i="16" s="1"/>
  <c r="P3385" i="16"/>
  <c r="Q3351" i="16"/>
  <c r="R3351" i="16" s="1"/>
  <c r="N3351" i="16" s="1"/>
  <c r="P3351" i="16"/>
  <c r="P3266" i="16"/>
  <c r="Q3266" i="16"/>
  <c r="R3266" i="16" s="1"/>
  <c r="N3266" i="16" s="1"/>
  <c r="Q3196" i="16"/>
  <c r="R3196" i="16" s="1"/>
  <c r="N3196" i="16" s="1"/>
  <c r="P3196" i="16"/>
  <c r="Q2836" i="16"/>
  <c r="R2836" i="16" s="1"/>
  <c r="N2836" i="16" s="1"/>
  <c r="P2836" i="16"/>
  <c r="Q2814" i="16"/>
  <c r="R2814" i="16" s="1"/>
  <c r="N2814" i="16" s="1"/>
  <c r="P2814" i="16"/>
  <c r="P3080" i="16"/>
  <c r="Q3080" i="16"/>
  <c r="R3080" i="16" s="1"/>
  <c r="N3080" i="16" s="1"/>
  <c r="P3020" i="16"/>
  <c r="Q3020" i="16"/>
  <c r="R3020" i="16" s="1"/>
  <c r="N3020" i="16" s="1"/>
  <c r="Q2937" i="16"/>
  <c r="R2937" i="16" s="1"/>
  <c r="N2937" i="16" s="1"/>
  <c r="P2937" i="16"/>
  <c r="Q2866" i="16"/>
  <c r="R2866" i="16" s="1"/>
  <c r="N2866" i="16" s="1"/>
  <c r="P2866" i="16"/>
  <c r="Q2819" i="16"/>
  <c r="R2819" i="16" s="1"/>
  <c r="N2819" i="16" s="1"/>
  <c r="P2819" i="16"/>
  <c r="P2760" i="16"/>
  <c r="Q2760" i="16"/>
  <c r="R2760" i="16" s="1"/>
  <c r="N2760" i="16" s="1"/>
  <c r="Q1133" i="16"/>
  <c r="R1133" i="16" s="1"/>
  <c r="N1133" i="16" s="1"/>
  <c r="P1133" i="16"/>
  <c r="P1002" i="16"/>
  <c r="Q1002" i="16"/>
  <c r="R1002" i="16" s="1"/>
  <c r="N1002" i="16" s="1"/>
  <c r="P1333" i="16"/>
  <c r="Q1333" i="16"/>
  <c r="R1333" i="16" s="1"/>
  <c r="N1333" i="16" s="1"/>
  <c r="Q885" i="16"/>
  <c r="R885" i="16" s="1"/>
  <c r="N885" i="16" s="1"/>
  <c r="P885" i="16"/>
  <c r="Q264" i="16"/>
  <c r="R264" i="16" s="1"/>
  <c r="N264" i="16" s="1"/>
  <c r="P264" i="16"/>
  <c r="Q772" i="16"/>
  <c r="R772" i="16" s="1"/>
  <c r="N772" i="16" s="1"/>
  <c r="P772" i="16"/>
  <c r="Q85" i="16"/>
  <c r="R85" i="16" s="1"/>
  <c r="N85" i="16" s="1"/>
  <c r="P85" i="16"/>
  <c r="Q516" i="16"/>
  <c r="R516" i="16" s="1"/>
  <c r="N516" i="16" s="1"/>
  <c r="P516" i="16"/>
  <c r="P398" i="16"/>
  <c r="Q398" i="16"/>
  <c r="R398" i="16" s="1"/>
  <c r="N398" i="16" s="1"/>
  <c r="P821" i="16"/>
  <c r="Q821" i="16"/>
  <c r="R821" i="16" s="1"/>
  <c r="N821" i="16" s="1"/>
  <c r="Q740" i="16"/>
  <c r="R740" i="16" s="1"/>
  <c r="N740" i="16" s="1"/>
  <c r="P740" i="16"/>
  <c r="P406" i="16"/>
  <c r="Q406" i="16"/>
  <c r="R406" i="16" s="1"/>
  <c r="N406" i="16" s="1"/>
  <c r="P107" i="16"/>
  <c r="Q107" i="16"/>
  <c r="R107" i="16" s="1"/>
  <c r="N107" i="16" s="1"/>
  <c r="P1766" i="16"/>
  <c r="Q1766" i="16"/>
  <c r="R1766" i="16" s="1"/>
  <c r="N1766" i="16" s="1"/>
  <c r="P1502" i="16"/>
  <c r="Q1502" i="16"/>
  <c r="R1502" i="16" s="1"/>
  <c r="N1502" i="16" s="1"/>
  <c r="Q965" i="16"/>
  <c r="R965" i="16" s="1"/>
  <c r="N965" i="16" s="1"/>
  <c r="P965" i="16"/>
  <c r="Q1709" i="16"/>
  <c r="R1709" i="16" s="1"/>
  <c r="N1709" i="16" s="1"/>
  <c r="P1709" i="16"/>
  <c r="P1724" i="16"/>
  <c r="Q1724" i="16"/>
  <c r="R1724" i="16" s="1"/>
  <c r="N1724" i="16" s="1"/>
  <c r="P1498" i="16"/>
  <c r="Q1498" i="16"/>
  <c r="R1498" i="16" s="1"/>
  <c r="N1498" i="16" s="1"/>
  <c r="Q361" i="16"/>
  <c r="R361" i="16" s="1"/>
  <c r="N361" i="16" s="1"/>
  <c r="P361" i="16"/>
  <c r="P87" i="16"/>
  <c r="Q87" i="16"/>
  <c r="R87" i="16" s="1"/>
  <c r="N87" i="16" s="1"/>
  <c r="Q784" i="16"/>
  <c r="R784" i="16" s="1"/>
  <c r="N784" i="16" s="1"/>
  <c r="P784" i="16"/>
  <c r="P690" i="16"/>
  <c r="Q690" i="16"/>
  <c r="R690" i="16" s="1"/>
  <c r="N690" i="16" s="1"/>
  <c r="Q608" i="16"/>
  <c r="R608" i="16" s="1"/>
  <c r="N608" i="16" s="1"/>
  <c r="P608" i="16"/>
  <c r="Q273" i="16"/>
  <c r="R273" i="16" s="1"/>
  <c r="N273" i="16" s="1"/>
  <c r="P273" i="16"/>
  <c r="Q1008" i="16"/>
  <c r="R1008" i="16" s="1"/>
  <c r="N1008" i="16" s="1"/>
  <c r="P1008" i="16"/>
  <c r="Q1633" i="16"/>
  <c r="R1633" i="16" s="1"/>
  <c r="N1633" i="16" s="1"/>
  <c r="P1633" i="16"/>
  <c r="P1371" i="16"/>
  <c r="Q1371" i="16"/>
  <c r="R1371" i="16" s="1"/>
  <c r="N1371" i="16" s="1"/>
  <c r="P834" i="16"/>
  <c r="Q834" i="16"/>
  <c r="R834" i="16" s="1"/>
  <c r="N834" i="16" s="1"/>
  <c r="Q1577" i="16"/>
  <c r="R1577" i="16" s="1"/>
  <c r="N1577" i="16" s="1"/>
  <c r="P1577" i="16"/>
  <c r="P1592" i="16"/>
  <c r="Q1592" i="16"/>
  <c r="R1592" i="16" s="1"/>
  <c r="N1592" i="16" s="1"/>
  <c r="P1354" i="16"/>
  <c r="Q1354" i="16"/>
  <c r="R1354" i="16" s="1"/>
  <c r="N1354" i="16" s="1"/>
  <c r="Q949" i="16"/>
  <c r="R949" i="16" s="1"/>
  <c r="N949" i="16" s="1"/>
  <c r="P949" i="16"/>
  <c r="Q687" i="16"/>
  <c r="R687" i="16" s="1"/>
  <c r="N687" i="16" s="1"/>
  <c r="P687" i="16"/>
  <c r="Q329" i="16"/>
  <c r="R329" i="16" s="1"/>
  <c r="N329" i="16" s="1"/>
  <c r="P329" i="16"/>
  <c r="Q487" i="16"/>
  <c r="R487" i="16" s="1"/>
  <c r="N487" i="16" s="1"/>
  <c r="P487" i="16"/>
  <c r="Q177" i="16"/>
  <c r="R177" i="16" s="1"/>
  <c r="N177" i="16" s="1"/>
  <c r="P177" i="16"/>
  <c r="P874" i="16"/>
  <c r="Q874" i="16"/>
  <c r="R874" i="16" s="1"/>
  <c r="N874" i="16" s="1"/>
  <c r="Q576" i="16"/>
  <c r="R576" i="16" s="1"/>
  <c r="N576" i="16" s="1"/>
  <c r="P576" i="16"/>
  <c r="P1250" i="16"/>
  <c r="Q1250" i="16"/>
  <c r="R1250" i="16" s="1"/>
  <c r="N1250" i="16" s="1"/>
  <c r="Q1960" i="16"/>
  <c r="R1960" i="16" s="1"/>
  <c r="N1960" i="16" s="1"/>
  <c r="P1960" i="16"/>
  <c r="P1422" i="16"/>
  <c r="Q1422" i="16"/>
  <c r="R1422" i="16" s="1"/>
  <c r="N1422" i="16" s="1"/>
  <c r="Q1471" i="16"/>
  <c r="R1471" i="16" s="1"/>
  <c r="N1471" i="16" s="1"/>
  <c r="P1471" i="16"/>
  <c r="Q1185" i="16"/>
  <c r="R1185" i="16" s="1"/>
  <c r="N1185" i="16" s="1"/>
  <c r="P1185" i="16"/>
  <c r="Q2014" i="16"/>
  <c r="R2014" i="16" s="1"/>
  <c r="N2014" i="16" s="1"/>
  <c r="P2014" i="16"/>
  <c r="Q961" i="16"/>
  <c r="R961" i="16" s="1"/>
  <c r="N961" i="16" s="1"/>
  <c r="P961" i="16"/>
  <c r="Q699" i="16"/>
  <c r="R699" i="16" s="1"/>
  <c r="N699" i="16" s="1"/>
  <c r="P699" i="16"/>
  <c r="Q341" i="16"/>
  <c r="R341" i="16" s="1"/>
  <c r="N341" i="16" s="1"/>
  <c r="P341" i="16"/>
  <c r="P498" i="16"/>
  <c r="Q498" i="16"/>
  <c r="R498" i="16" s="1"/>
  <c r="N498" i="16" s="1"/>
  <c r="Q189" i="16"/>
  <c r="R189" i="16" s="1"/>
  <c r="N189" i="16" s="1"/>
  <c r="P189" i="16"/>
  <c r="P886" i="16"/>
  <c r="Q886" i="16"/>
  <c r="R886" i="16" s="1"/>
  <c r="N886" i="16" s="1"/>
  <c r="Q588" i="16"/>
  <c r="R588" i="16" s="1"/>
  <c r="N588" i="16" s="1"/>
  <c r="P588" i="16"/>
  <c r="P1262" i="16"/>
  <c r="Q1262" i="16"/>
  <c r="R1262" i="16" s="1"/>
  <c r="N1262" i="16" s="1"/>
  <c r="P1971" i="16"/>
  <c r="Q1971" i="16"/>
  <c r="R1971" i="16" s="1"/>
  <c r="N1971" i="16" s="1"/>
  <c r="Q1433" i="16"/>
  <c r="R1433" i="16" s="1"/>
  <c r="N1433" i="16" s="1"/>
  <c r="P1433" i="16"/>
  <c r="Q1483" i="16"/>
  <c r="R1483" i="16" s="1"/>
  <c r="N1483" i="16" s="1"/>
  <c r="P1483" i="16"/>
  <c r="Q1197" i="16"/>
  <c r="R1197" i="16" s="1"/>
  <c r="N1197" i="16" s="1"/>
  <c r="P1197" i="16"/>
  <c r="Q2026" i="16"/>
  <c r="R2026" i="16" s="1"/>
  <c r="N2026" i="16" s="1"/>
  <c r="P2026" i="16"/>
  <c r="P828" i="16"/>
  <c r="Q828" i="16"/>
  <c r="R828" i="16" s="1"/>
  <c r="N828" i="16" s="1"/>
  <c r="P566" i="16"/>
  <c r="Q566" i="16"/>
  <c r="R566" i="16" s="1"/>
  <c r="N566" i="16" s="1"/>
  <c r="Q209" i="16"/>
  <c r="R209" i="16" s="1"/>
  <c r="N209" i="16" s="1"/>
  <c r="P209" i="16"/>
  <c r="Q367" i="16"/>
  <c r="R367" i="16" s="1"/>
  <c r="N367" i="16" s="1"/>
  <c r="P367" i="16"/>
  <c r="Q45" i="16"/>
  <c r="R45" i="16" s="1"/>
  <c r="N45" i="16" s="1"/>
  <c r="P45" i="16"/>
  <c r="P742" i="16"/>
  <c r="Q742" i="16"/>
  <c r="R742" i="16" s="1"/>
  <c r="N742" i="16" s="1"/>
  <c r="Q456" i="16"/>
  <c r="R456" i="16" s="1"/>
  <c r="N456" i="16" s="1"/>
  <c r="P456" i="16"/>
  <c r="P1130" i="16"/>
  <c r="Q1130" i="16"/>
  <c r="R1130" i="16" s="1"/>
  <c r="N1130" i="16" s="1"/>
  <c r="P1840" i="16"/>
  <c r="Q1840" i="16"/>
  <c r="R1840" i="16" s="1"/>
  <c r="N1840" i="16" s="1"/>
  <c r="Q1301" i="16"/>
  <c r="R1301" i="16" s="1"/>
  <c r="N1301" i="16" s="1"/>
  <c r="P1301" i="16"/>
  <c r="Q1339" i="16"/>
  <c r="R1339" i="16" s="1"/>
  <c r="N1339" i="16" s="1"/>
  <c r="P1339" i="16"/>
  <c r="Q2060" i="16"/>
  <c r="R2060" i="16" s="1"/>
  <c r="N2060" i="16" s="1"/>
  <c r="P2060" i="16"/>
  <c r="Q1870" i="16"/>
  <c r="R1870" i="16" s="1"/>
  <c r="N1870" i="16" s="1"/>
  <c r="P1870" i="16"/>
  <c r="P314" i="16"/>
  <c r="Q314" i="16"/>
  <c r="R314" i="16" s="1"/>
  <c r="N314" i="16" s="1"/>
  <c r="P1011" i="16"/>
  <c r="Q1011" i="16"/>
  <c r="R1011" i="16" s="1"/>
  <c r="N1011" i="16" s="1"/>
  <c r="Q653" i="16"/>
  <c r="R653" i="16" s="1"/>
  <c r="N653" i="16" s="1"/>
  <c r="P653" i="16"/>
  <c r="Q811" i="16"/>
  <c r="R811" i="16" s="1"/>
  <c r="N811" i="16" s="1"/>
  <c r="P811" i="16"/>
  <c r="Q501" i="16"/>
  <c r="R501" i="16" s="1"/>
  <c r="N501" i="16" s="1"/>
  <c r="P501" i="16"/>
  <c r="Q167" i="16"/>
  <c r="R167" i="16" s="1"/>
  <c r="N167" i="16" s="1"/>
  <c r="P167" i="16"/>
  <c r="Q899" i="16"/>
  <c r="R899" i="16" s="1"/>
  <c r="N899" i="16" s="1"/>
  <c r="P899" i="16"/>
  <c r="P1575" i="16"/>
  <c r="Q1575" i="16"/>
  <c r="R1575" i="16" s="1"/>
  <c r="N1575" i="16" s="1"/>
  <c r="Q1276" i="16"/>
  <c r="R1276" i="16" s="1"/>
  <c r="N1276" i="16" s="1"/>
  <c r="P1276" i="16"/>
  <c r="Q1745" i="16"/>
  <c r="R1745" i="16" s="1"/>
  <c r="N1745" i="16" s="1"/>
  <c r="P1745" i="16"/>
  <c r="P1808" i="16"/>
  <c r="Q1808" i="16"/>
  <c r="R1808" i="16" s="1"/>
  <c r="N1808" i="16" s="1"/>
  <c r="Q1509" i="16"/>
  <c r="R1509" i="16" s="1"/>
  <c r="N1509" i="16" s="1"/>
  <c r="P1509" i="16"/>
  <c r="Q1367" i="16"/>
  <c r="R1367" i="16" s="1"/>
  <c r="N1367" i="16" s="1"/>
  <c r="P1367" i="16"/>
  <c r="Q181" i="16"/>
  <c r="R181" i="16" s="1"/>
  <c r="N181" i="16" s="1"/>
  <c r="P181" i="16"/>
  <c r="Q879" i="16"/>
  <c r="R879" i="16" s="1"/>
  <c r="N879" i="16" s="1"/>
  <c r="P879" i="16"/>
  <c r="P522" i="16"/>
  <c r="Q522" i="16"/>
  <c r="R522" i="16" s="1"/>
  <c r="N522" i="16" s="1"/>
  <c r="Q680" i="16"/>
  <c r="R680" i="16" s="1"/>
  <c r="N680" i="16" s="1"/>
  <c r="P680" i="16"/>
  <c r="Q369" i="16"/>
  <c r="R369" i="16" s="1"/>
  <c r="N369" i="16" s="1"/>
  <c r="P369" i="16"/>
  <c r="P1066" i="16"/>
  <c r="Q1066" i="16"/>
  <c r="R1066" i="16" s="1"/>
  <c r="N1066" i="16" s="1"/>
  <c r="Q768" i="16"/>
  <c r="R768" i="16" s="1"/>
  <c r="N768" i="16" s="1"/>
  <c r="P768" i="16"/>
  <c r="Q1441" i="16"/>
  <c r="R1441" i="16" s="1"/>
  <c r="N1441" i="16" s="1"/>
  <c r="P1441" i="16"/>
  <c r="Q1144" i="16"/>
  <c r="R1144" i="16" s="1"/>
  <c r="N1144" i="16" s="1"/>
  <c r="P1144" i="16"/>
  <c r="P1612" i="16"/>
  <c r="Q1612" i="16"/>
  <c r="R1612" i="16" s="1"/>
  <c r="N1612" i="16" s="1"/>
  <c r="Q1675" i="16"/>
  <c r="R1675" i="16" s="1"/>
  <c r="N1675" i="16" s="1"/>
  <c r="P1675" i="16"/>
  <c r="Q1377" i="16"/>
  <c r="R1377" i="16" s="1"/>
  <c r="N1377" i="16" s="1"/>
  <c r="P1377" i="16"/>
  <c r="Q1211" i="16"/>
  <c r="R1211" i="16" s="1"/>
  <c r="N1211" i="16" s="1"/>
  <c r="P1211" i="16"/>
  <c r="Q316" i="16"/>
  <c r="R316" i="16" s="1"/>
  <c r="N316" i="16" s="1"/>
  <c r="P316" i="16"/>
  <c r="Q1001" i="16"/>
  <c r="R1001" i="16" s="1"/>
  <c r="N1001" i="16" s="1"/>
  <c r="P1001" i="16"/>
  <c r="Q116" i="16"/>
  <c r="R116" i="16" s="1"/>
  <c r="N116" i="16" s="1"/>
  <c r="P116" i="16"/>
  <c r="Q824" i="16"/>
  <c r="R824" i="16" s="1"/>
  <c r="N824" i="16" s="1"/>
  <c r="P824" i="16"/>
  <c r="Q490" i="16"/>
  <c r="R490" i="16" s="1"/>
  <c r="N490" i="16" s="1"/>
  <c r="P490" i="16"/>
  <c r="Q192" i="16"/>
  <c r="R192" i="16" s="1"/>
  <c r="N192" i="16" s="1"/>
  <c r="P192" i="16"/>
  <c r="Q1849" i="16"/>
  <c r="R1849" i="16" s="1"/>
  <c r="N1849" i="16" s="1"/>
  <c r="P1849" i="16"/>
  <c r="P1586" i="16"/>
  <c r="Q1586" i="16"/>
  <c r="R1586" i="16" s="1"/>
  <c r="N1586" i="16" s="1"/>
  <c r="Q1049" i="16"/>
  <c r="R1049" i="16" s="1"/>
  <c r="N1049" i="16" s="1"/>
  <c r="P1049" i="16"/>
  <c r="Q1794" i="16"/>
  <c r="R1794" i="16" s="1"/>
  <c r="N1794" i="16" s="1"/>
  <c r="P1794" i="16"/>
  <c r="Q1807" i="16"/>
  <c r="R1807" i="16" s="1"/>
  <c r="N1807" i="16" s="1"/>
  <c r="P1807" i="16"/>
  <c r="Q1593" i="16"/>
  <c r="R1593" i="16" s="1"/>
  <c r="N1593" i="16" s="1"/>
  <c r="P1593" i="16"/>
  <c r="Q589" i="16"/>
  <c r="R589" i="16" s="1"/>
  <c r="N589" i="16" s="1"/>
  <c r="P589" i="16"/>
  <c r="P327" i="16"/>
  <c r="Q327" i="16"/>
  <c r="R327" i="16" s="1"/>
  <c r="N327" i="16" s="1"/>
  <c r="Q1012" i="16"/>
  <c r="R1012" i="16" s="1"/>
  <c r="N1012" i="16" s="1"/>
  <c r="P1012" i="16"/>
  <c r="Q128" i="16"/>
  <c r="R128" i="16" s="1"/>
  <c r="N128" i="16" s="1"/>
  <c r="P128" i="16"/>
  <c r="Q835" i="16"/>
  <c r="R835" i="16" s="1"/>
  <c r="N835" i="16" s="1"/>
  <c r="P835" i="16"/>
  <c r="P502" i="16"/>
  <c r="Q502" i="16"/>
  <c r="R502" i="16" s="1"/>
  <c r="N502" i="16" s="1"/>
  <c r="Q204" i="16"/>
  <c r="R204" i="16" s="1"/>
  <c r="N204" i="16" s="1"/>
  <c r="P204" i="16"/>
  <c r="Q1861" i="16"/>
  <c r="R1861" i="16" s="1"/>
  <c r="N1861" i="16" s="1"/>
  <c r="P1861" i="16"/>
  <c r="Q1599" i="16"/>
  <c r="R1599" i="16" s="1"/>
  <c r="N1599" i="16" s="1"/>
  <c r="P1599" i="16"/>
  <c r="Q1061" i="16"/>
  <c r="R1061" i="16" s="1"/>
  <c r="N1061" i="16" s="1"/>
  <c r="P1061" i="16"/>
  <c r="Q1087" i="16"/>
  <c r="R1087" i="16" s="1"/>
  <c r="N1087" i="16" s="1"/>
  <c r="P1087" i="16"/>
  <c r="Q1819" i="16"/>
  <c r="R1819" i="16" s="1"/>
  <c r="N1819" i="16" s="1"/>
  <c r="P1819" i="16"/>
  <c r="Q1606" i="16"/>
  <c r="R1606" i="16" s="1"/>
  <c r="N1606" i="16" s="1"/>
  <c r="P1606" i="16"/>
  <c r="Q457" i="16"/>
  <c r="R457" i="16" s="1"/>
  <c r="N457" i="16" s="1"/>
  <c r="P457" i="16"/>
  <c r="Q183" i="16"/>
  <c r="R183" i="16" s="1"/>
  <c r="N183" i="16" s="1"/>
  <c r="P183" i="16"/>
  <c r="Q880" i="16"/>
  <c r="R880" i="16" s="1"/>
  <c r="N880" i="16" s="1"/>
  <c r="P880" i="16"/>
  <c r="P786" i="16"/>
  <c r="Q786" i="16"/>
  <c r="R786" i="16" s="1"/>
  <c r="N786" i="16" s="1"/>
  <c r="Q705" i="16"/>
  <c r="R705" i="16" s="1"/>
  <c r="N705" i="16" s="1"/>
  <c r="P705" i="16"/>
  <c r="P370" i="16"/>
  <c r="Q370" i="16"/>
  <c r="R370" i="16" s="1"/>
  <c r="N370" i="16" s="1"/>
  <c r="P60" i="16"/>
  <c r="Q60" i="16"/>
  <c r="R60" i="16" s="1"/>
  <c r="N60" i="16" s="1"/>
  <c r="Q1729" i="16"/>
  <c r="R1729" i="16" s="1"/>
  <c r="N1729" i="16" s="1"/>
  <c r="P1729" i="16"/>
  <c r="Q1467" i="16"/>
  <c r="R1467" i="16" s="1"/>
  <c r="N1467" i="16" s="1"/>
  <c r="P1467" i="16"/>
  <c r="Q929" i="16"/>
  <c r="R929" i="16" s="1"/>
  <c r="N929" i="16" s="1"/>
  <c r="P929" i="16"/>
  <c r="Q1674" i="16"/>
  <c r="R1674" i="16" s="1"/>
  <c r="N1674" i="16" s="1"/>
  <c r="P1674" i="16"/>
  <c r="P1688" i="16"/>
  <c r="Q1688" i="16"/>
  <c r="R1688" i="16" s="1"/>
  <c r="N1688" i="16" s="1"/>
  <c r="P1462" i="16"/>
  <c r="Q1462" i="16"/>
  <c r="R1462" i="16" s="1"/>
  <c r="N1462" i="16" s="1"/>
  <c r="Q326" i="16"/>
  <c r="R326" i="16" s="1"/>
  <c r="N326" i="16" s="1"/>
  <c r="P326" i="16"/>
  <c r="Q48" i="16"/>
  <c r="R48" i="16" s="1"/>
  <c r="N48" i="16" s="1"/>
  <c r="P48" i="16"/>
  <c r="P749" i="16"/>
  <c r="Q749" i="16"/>
  <c r="R749" i="16" s="1"/>
  <c r="N749" i="16" s="1"/>
  <c r="P654" i="16"/>
  <c r="Q654" i="16"/>
  <c r="R654" i="16" s="1"/>
  <c r="N654" i="16" s="1"/>
  <c r="Q572" i="16"/>
  <c r="R572" i="16" s="1"/>
  <c r="N572" i="16" s="1"/>
  <c r="P572" i="16"/>
  <c r="P238" i="16"/>
  <c r="Q238" i="16"/>
  <c r="R238" i="16" s="1"/>
  <c r="N238" i="16" s="1"/>
  <c r="Q971" i="16"/>
  <c r="R971" i="16" s="1"/>
  <c r="N971" i="16" s="1"/>
  <c r="P971" i="16"/>
  <c r="Q1598" i="16"/>
  <c r="R1598" i="16" s="1"/>
  <c r="N1598" i="16" s="1"/>
  <c r="P1598" i="16"/>
  <c r="Q1335" i="16"/>
  <c r="R1335" i="16" s="1"/>
  <c r="N1335" i="16" s="1"/>
  <c r="P1335" i="16"/>
  <c r="Q2056" i="16"/>
  <c r="R2056" i="16" s="1"/>
  <c r="N2056" i="16" s="1"/>
  <c r="P2056" i="16"/>
  <c r="Q1542" i="16"/>
  <c r="R1542" i="16" s="1"/>
  <c r="N1542" i="16" s="1"/>
  <c r="P1542" i="16"/>
  <c r="Q1555" i="16"/>
  <c r="R1555" i="16" s="1"/>
  <c r="N1555" i="16" s="1"/>
  <c r="P1555" i="16"/>
  <c r="P1318" i="16"/>
  <c r="Q1318" i="16"/>
  <c r="R1318" i="16" s="1"/>
  <c r="N1318" i="16" s="1"/>
  <c r="P54" i="16"/>
  <c r="Q54" i="16"/>
  <c r="R54" i="16" s="1"/>
  <c r="N54" i="16" s="1"/>
  <c r="P818" i="16"/>
  <c r="Q818" i="16"/>
  <c r="R818" i="16" s="1"/>
  <c r="N818" i="16" s="1"/>
  <c r="Q472" i="16"/>
  <c r="R472" i="16" s="1"/>
  <c r="N472" i="16" s="1"/>
  <c r="P472" i="16"/>
  <c r="Q377" i="16"/>
  <c r="R377" i="16" s="1"/>
  <c r="N377" i="16" s="1"/>
  <c r="P377" i="16"/>
  <c r="P284" i="16"/>
  <c r="Q284" i="16"/>
  <c r="R284" i="16" s="1"/>
  <c r="N284" i="16" s="1"/>
  <c r="P1006" i="16"/>
  <c r="Q1006" i="16"/>
  <c r="R1006" i="16" s="1"/>
  <c r="N1006" i="16" s="1"/>
  <c r="Q695" i="16"/>
  <c r="R695" i="16" s="1"/>
  <c r="N695" i="16" s="1"/>
  <c r="P695" i="16"/>
  <c r="Q1320" i="16"/>
  <c r="R1320" i="16" s="1"/>
  <c r="N1320" i="16" s="1"/>
  <c r="P1320" i="16"/>
  <c r="P2078" i="16"/>
  <c r="Q2078" i="16"/>
  <c r="R2078" i="16" s="1"/>
  <c r="N2078" i="16" s="1"/>
  <c r="Q1779" i="16"/>
  <c r="R1779" i="16" s="1"/>
  <c r="N1779" i="16" s="1"/>
  <c r="P1779" i="16"/>
  <c r="Q1265" i="16"/>
  <c r="R1265" i="16" s="1"/>
  <c r="N1265" i="16" s="1"/>
  <c r="P1265" i="16"/>
  <c r="Q1280" i="16"/>
  <c r="R1280" i="16" s="1"/>
  <c r="N1280" i="16" s="1"/>
  <c r="P1280" i="16"/>
  <c r="Q2013" i="16"/>
  <c r="R2013" i="16" s="1"/>
  <c r="N2013" i="16" s="1"/>
  <c r="P2013" i="16"/>
  <c r="Q2016" i="16"/>
  <c r="R2016" i="16" s="1"/>
  <c r="N2016" i="16" s="1"/>
  <c r="P2016" i="16"/>
  <c r="Q1547" i="16"/>
  <c r="R1547" i="16" s="1"/>
  <c r="N1547" i="16" s="1"/>
  <c r="P1547" i="16"/>
  <c r="Q2232" i="16"/>
  <c r="R2232" i="16" s="1"/>
  <c r="N2232" i="16" s="1"/>
  <c r="P2232" i="16"/>
  <c r="Q2173" i="16"/>
  <c r="R2173" i="16" s="1"/>
  <c r="N2173" i="16" s="1"/>
  <c r="P2173" i="16"/>
  <c r="Q2128" i="16"/>
  <c r="R2128" i="16" s="1"/>
  <c r="N2128" i="16" s="1"/>
  <c r="P2128" i="16"/>
  <c r="Q3617" i="16"/>
  <c r="R3617" i="16" s="1"/>
  <c r="N3617" i="16" s="1"/>
  <c r="P3617" i="16"/>
  <c r="Q3785" i="16"/>
  <c r="R3785" i="16" s="1"/>
  <c r="N3785" i="16" s="1"/>
  <c r="P3785" i="16"/>
  <c r="Q3426" i="16"/>
  <c r="R3426" i="16" s="1"/>
  <c r="N3426" i="16" s="1"/>
  <c r="P3426" i="16"/>
  <c r="Q3425" i="16"/>
  <c r="R3425" i="16" s="1"/>
  <c r="N3425" i="16" s="1"/>
  <c r="P3425" i="16"/>
  <c r="Q3667" i="16"/>
  <c r="R3667" i="16" s="1"/>
  <c r="N3667" i="16" s="1"/>
  <c r="P3667" i="16"/>
  <c r="Q3620" i="16"/>
  <c r="R3620" i="16" s="1"/>
  <c r="N3620" i="16" s="1"/>
  <c r="P3620" i="16"/>
  <c r="Q3525" i="16"/>
  <c r="R3525" i="16" s="1"/>
  <c r="N3525" i="16" s="1"/>
  <c r="P3525" i="16"/>
  <c r="P3454" i="16"/>
  <c r="Q3454" i="16"/>
  <c r="R3454" i="16" s="1"/>
  <c r="N3454" i="16" s="1"/>
  <c r="Q3407" i="16"/>
  <c r="R3407" i="16" s="1"/>
  <c r="N3407" i="16" s="1"/>
  <c r="P3407" i="16"/>
  <c r="Q3349" i="16"/>
  <c r="R3349" i="16" s="1"/>
  <c r="N3349" i="16" s="1"/>
  <c r="P3349" i="16"/>
  <c r="Q2246" i="16"/>
  <c r="R2246" i="16" s="1"/>
  <c r="N2246" i="16" s="1"/>
  <c r="P2246" i="16"/>
  <c r="Q2186" i="16"/>
  <c r="R2186" i="16" s="1"/>
  <c r="N2186" i="16" s="1"/>
  <c r="P2186" i="16"/>
  <c r="Q2140" i="16"/>
  <c r="R2140" i="16" s="1"/>
  <c r="N2140" i="16" s="1"/>
  <c r="P2140" i="16"/>
  <c r="Q3725" i="16"/>
  <c r="R3725" i="16" s="1"/>
  <c r="N3725" i="16" s="1"/>
  <c r="P3725" i="16"/>
  <c r="Q3796" i="16"/>
  <c r="R3796" i="16" s="1"/>
  <c r="N3796" i="16" s="1"/>
  <c r="P3796" i="16"/>
  <c r="P3436" i="16"/>
  <c r="Q3436" i="16"/>
  <c r="R3436" i="16" s="1"/>
  <c r="N3436" i="16" s="1"/>
  <c r="P3438" i="16"/>
  <c r="Q3438" i="16"/>
  <c r="R3438" i="16" s="1"/>
  <c r="N3438" i="16" s="1"/>
  <c r="P3678" i="16"/>
  <c r="Q3678" i="16"/>
  <c r="R3678" i="16" s="1"/>
  <c r="N3678" i="16" s="1"/>
  <c r="Q3633" i="16"/>
  <c r="R3633" i="16" s="1"/>
  <c r="N3633" i="16" s="1"/>
  <c r="P3633" i="16"/>
  <c r="Q3537" i="16"/>
  <c r="R3537" i="16" s="1"/>
  <c r="N3537" i="16" s="1"/>
  <c r="P3537" i="16"/>
  <c r="Q3466" i="16"/>
  <c r="R3466" i="16" s="1"/>
  <c r="N3466" i="16" s="1"/>
  <c r="P3466" i="16"/>
  <c r="Q3419" i="16"/>
  <c r="R3419" i="16" s="1"/>
  <c r="N3419" i="16" s="1"/>
  <c r="P3419" i="16"/>
  <c r="P3360" i="16"/>
  <c r="Q3360" i="16"/>
  <c r="R3360" i="16" s="1"/>
  <c r="N3360" i="16" s="1"/>
  <c r="P2701" i="16"/>
  <c r="Q2701" i="16"/>
  <c r="R2701" i="16" s="1"/>
  <c r="N2701" i="16" s="1"/>
  <c r="Q2642" i="16"/>
  <c r="R2642" i="16" s="1"/>
  <c r="N2642" i="16" s="1"/>
  <c r="P2642" i="16"/>
  <c r="P2583" i="16"/>
  <c r="Q2583" i="16"/>
  <c r="R2583" i="16" s="1"/>
  <c r="N2583" i="16" s="1"/>
  <c r="Q2512" i="16"/>
  <c r="R2512" i="16" s="1"/>
  <c r="N2512" i="16" s="1"/>
  <c r="P2512" i="16"/>
  <c r="Q2153" i="16"/>
  <c r="R2153" i="16" s="1"/>
  <c r="N2153" i="16" s="1"/>
  <c r="P2153" i="16"/>
  <c r="P2118" i="16"/>
  <c r="Q2118" i="16"/>
  <c r="R2118" i="16" s="1"/>
  <c r="N2118" i="16" s="1"/>
  <c r="Q2395" i="16"/>
  <c r="R2395" i="16" s="1"/>
  <c r="N2395" i="16" s="1"/>
  <c r="P2395" i="16"/>
  <c r="Q2336" i="16"/>
  <c r="R2336" i="16" s="1"/>
  <c r="N2336" i="16" s="1"/>
  <c r="P2336" i="16"/>
  <c r="Q2241" i="16"/>
  <c r="R2241" i="16" s="1"/>
  <c r="N2241" i="16" s="1"/>
  <c r="P2241" i="16"/>
  <c r="Q2170" i="16"/>
  <c r="R2170" i="16" s="1"/>
  <c r="N2170" i="16" s="1"/>
  <c r="P2170" i="16"/>
  <c r="Q2136" i="16"/>
  <c r="R2136" i="16" s="1"/>
  <c r="N2136" i="16" s="1"/>
  <c r="P2136" i="16"/>
  <c r="Q3630" i="16"/>
  <c r="R3630" i="16" s="1"/>
  <c r="N3630" i="16" s="1"/>
  <c r="P3630" i="16"/>
  <c r="P3804" i="16"/>
  <c r="Q3804" i="16"/>
  <c r="R3804" i="16" s="1"/>
  <c r="N3804" i="16" s="1"/>
  <c r="Q2714" i="16"/>
  <c r="R2714" i="16" s="1"/>
  <c r="N2714" i="16" s="1"/>
  <c r="P2714" i="16"/>
  <c r="P2653" i="16"/>
  <c r="Q2653" i="16"/>
  <c r="R2653" i="16" s="1"/>
  <c r="N2653" i="16" s="1"/>
  <c r="Q2595" i="16"/>
  <c r="R2595" i="16" s="1"/>
  <c r="N2595" i="16" s="1"/>
  <c r="P2595" i="16"/>
  <c r="P2525" i="16"/>
  <c r="Q2525" i="16"/>
  <c r="R2525" i="16" s="1"/>
  <c r="N2525" i="16" s="1"/>
  <c r="Q2164" i="16"/>
  <c r="R2164" i="16" s="1"/>
  <c r="N2164" i="16" s="1"/>
  <c r="P2164" i="16"/>
  <c r="Q2130" i="16"/>
  <c r="R2130" i="16" s="1"/>
  <c r="N2130" i="16" s="1"/>
  <c r="P2130" i="16"/>
  <c r="P2407" i="16"/>
  <c r="Q2407" i="16"/>
  <c r="R2407" i="16" s="1"/>
  <c r="N2407" i="16" s="1"/>
  <c r="Q2348" i="16"/>
  <c r="R2348" i="16" s="1"/>
  <c r="N2348" i="16" s="1"/>
  <c r="P2348" i="16"/>
  <c r="Q2253" i="16"/>
  <c r="R2253" i="16" s="1"/>
  <c r="N2253" i="16" s="1"/>
  <c r="P2253" i="16"/>
  <c r="Q2181" i="16"/>
  <c r="R2181" i="16" s="1"/>
  <c r="N2181" i="16" s="1"/>
  <c r="P2181" i="16"/>
  <c r="P2147" i="16"/>
  <c r="Q2147" i="16"/>
  <c r="R2147" i="16" s="1"/>
  <c r="N2147" i="16" s="1"/>
  <c r="P3736" i="16"/>
  <c r="Q3736" i="16"/>
  <c r="R3736" i="16" s="1"/>
  <c r="N3736" i="16" s="1"/>
  <c r="Q3816" i="16"/>
  <c r="R3816" i="16" s="1"/>
  <c r="N3816" i="16" s="1"/>
  <c r="P3816" i="16"/>
  <c r="Q3013" i="16"/>
  <c r="R3013" i="16" s="1"/>
  <c r="N3013" i="16" s="1"/>
  <c r="P3013" i="16"/>
  <c r="Q2978" i="16"/>
  <c r="R2978" i="16" s="1"/>
  <c r="N2978" i="16" s="1"/>
  <c r="P2978" i="16"/>
  <c r="P2896" i="16"/>
  <c r="Q2896" i="16"/>
  <c r="R2896" i="16" s="1"/>
  <c r="N2896" i="16" s="1"/>
  <c r="Q2824" i="16"/>
  <c r="R2824" i="16" s="1"/>
  <c r="N2824" i="16" s="1"/>
  <c r="P2824" i="16"/>
  <c r="Q2464" i="16"/>
  <c r="R2464" i="16" s="1"/>
  <c r="N2464" i="16" s="1"/>
  <c r="P2464" i="16"/>
  <c r="Q2430" i="16"/>
  <c r="R2430" i="16" s="1"/>
  <c r="N2430" i="16" s="1"/>
  <c r="P2430" i="16"/>
  <c r="Q2707" i="16"/>
  <c r="R2707" i="16" s="1"/>
  <c r="N2707" i="16" s="1"/>
  <c r="P2707" i="16"/>
  <c r="Q2648" i="16"/>
  <c r="R2648" i="16" s="1"/>
  <c r="N2648" i="16" s="1"/>
  <c r="P2648" i="16"/>
  <c r="Q2565" i="16"/>
  <c r="R2565" i="16" s="1"/>
  <c r="N2565" i="16" s="1"/>
  <c r="P2565" i="16"/>
  <c r="P2482" i="16"/>
  <c r="Q2482" i="16"/>
  <c r="R2482" i="16" s="1"/>
  <c r="N2482" i="16" s="1"/>
  <c r="P2447" i="16"/>
  <c r="Q2447" i="16"/>
  <c r="R2447" i="16" s="1"/>
  <c r="N2447" i="16" s="1"/>
  <c r="Q2376" i="16"/>
  <c r="R2376" i="16" s="1"/>
  <c r="N2376" i="16" s="1"/>
  <c r="P2376" i="16"/>
  <c r="Q1308" i="16"/>
  <c r="R1308" i="16" s="1"/>
  <c r="N1308" i="16" s="1"/>
  <c r="P1308" i="16"/>
  <c r="Q3025" i="16"/>
  <c r="R3025" i="16" s="1"/>
  <c r="N3025" i="16" s="1"/>
  <c r="P3025" i="16"/>
  <c r="Q2990" i="16"/>
  <c r="R2990" i="16" s="1"/>
  <c r="N2990" i="16" s="1"/>
  <c r="P2990" i="16"/>
  <c r="Q2907" i="16"/>
  <c r="R2907" i="16" s="1"/>
  <c r="N2907" i="16" s="1"/>
  <c r="P2907" i="16"/>
  <c r="P2837" i="16"/>
  <c r="Q2837" i="16"/>
  <c r="R2837" i="16" s="1"/>
  <c r="N2837" i="16" s="1"/>
  <c r="P2477" i="16"/>
  <c r="Q2477" i="16"/>
  <c r="R2477" i="16" s="1"/>
  <c r="N2477" i="16" s="1"/>
  <c r="Q2454" i="16"/>
  <c r="R2454" i="16" s="1"/>
  <c r="N2454" i="16" s="1"/>
  <c r="P2454" i="16"/>
  <c r="Q2718" i="16"/>
  <c r="R2718" i="16" s="1"/>
  <c r="N2718" i="16" s="1"/>
  <c r="P2718" i="16"/>
  <c r="Q2660" i="16"/>
  <c r="R2660" i="16" s="1"/>
  <c r="N2660" i="16" s="1"/>
  <c r="P2660" i="16"/>
  <c r="P2577" i="16"/>
  <c r="Q2577" i="16"/>
  <c r="R2577" i="16" s="1"/>
  <c r="N2577" i="16" s="1"/>
  <c r="P2493" i="16"/>
  <c r="Q2493" i="16"/>
  <c r="R2493" i="16" s="1"/>
  <c r="N2493" i="16" s="1"/>
  <c r="Q2458" i="16"/>
  <c r="R2458" i="16" s="1"/>
  <c r="N2458" i="16" s="1"/>
  <c r="P2458" i="16"/>
  <c r="Q2388" i="16"/>
  <c r="R2388" i="16" s="1"/>
  <c r="N2388" i="16" s="1"/>
  <c r="P2388" i="16"/>
  <c r="Q1475" i="16"/>
  <c r="R1475" i="16" s="1"/>
  <c r="N1475" i="16" s="1"/>
  <c r="P1475" i="16"/>
  <c r="Q2160" i="16"/>
  <c r="R2160" i="16" s="1"/>
  <c r="N2160" i="16" s="1"/>
  <c r="P2160" i="16"/>
  <c r="Q3762" i="16"/>
  <c r="R3762" i="16" s="1"/>
  <c r="N3762" i="16" s="1"/>
  <c r="P3762" i="16"/>
  <c r="Q3641" i="16"/>
  <c r="R3641" i="16" s="1"/>
  <c r="N3641" i="16" s="1"/>
  <c r="P3641" i="16"/>
  <c r="P3795" i="16"/>
  <c r="Q3795" i="16"/>
  <c r="R3795" i="16" s="1"/>
  <c r="N3795" i="16" s="1"/>
  <c r="Q3712" i="16"/>
  <c r="R3712" i="16" s="1"/>
  <c r="N3712" i="16" s="1"/>
  <c r="P3712" i="16"/>
  <c r="Q3353" i="16"/>
  <c r="R3353" i="16" s="1"/>
  <c r="N3353" i="16" s="1"/>
  <c r="P3353" i="16"/>
  <c r="Q3342" i="16"/>
  <c r="R3342" i="16" s="1"/>
  <c r="N3342" i="16" s="1"/>
  <c r="P3342" i="16"/>
  <c r="Q3596" i="16"/>
  <c r="R3596" i="16" s="1"/>
  <c r="N3596" i="16" s="1"/>
  <c r="P3596" i="16"/>
  <c r="Q3548" i="16"/>
  <c r="R3548" i="16" s="1"/>
  <c r="N3548" i="16" s="1"/>
  <c r="P3548" i="16"/>
  <c r="P3452" i="16"/>
  <c r="Q3452" i="16"/>
  <c r="R3452" i="16" s="1"/>
  <c r="N3452" i="16" s="1"/>
  <c r="P3382" i="16"/>
  <c r="Q3382" i="16"/>
  <c r="R3382" i="16" s="1"/>
  <c r="N3382" i="16" s="1"/>
  <c r="Q3335" i="16"/>
  <c r="R3335" i="16" s="1"/>
  <c r="N3335" i="16" s="1"/>
  <c r="P3335" i="16"/>
  <c r="Q3276" i="16"/>
  <c r="R3276" i="16" s="1"/>
  <c r="N3276" i="16" s="1"/>
  <c r="P3276" i="16"/>
  <c r="Q2174" i="16"/>
  <c r="R2174" i="16" s="1"/>
  <c r="N2174" i="16" s="1"/>
  <c r="P2174" i="16"/>
  <c r="Q2114" i="16"/>
  <c r="R2114" i="16" s="1"/>
  <c r="N2114" i="16" s="1"/>
  <c r="P2114" i="16"/>
  <c r="Q3773" i="16"/>
  <c r="R3773" i="16" s="1"/>
  <c r="N3773" i="16" s="1"/>
  <c r="P3773" i="16"/>
  <c r="P3806" i="16"/>
  <c r="Q3806" i="16"/>
  <c r="R3806" i="16" s="1"/>
  <c r="N3806" i="16" s="1"/>
  <c r="Q3724" i="16"/>
  <c r="R3724" i="16" s="1"/>
  <c r="N3724" i="16" s="1"/>
  <c r="P3724" i="16"/>
  <c r="Q3365" i="16"/>
  <c r="R3365" i="16" s="1"/>
  <c r="N3365" i="16" s="1"/>
  <c r="P3365" i="16"/>
  <c r="Q3354" i="16"/>
  <c r="R3354" i="16" s="1"/>
  <c r="N3354" i="16" s="1"/>
  <c r="P3354" i="16"/>
  <c r="Q3606" i="16"/>
  <c r="R3606" i="16" s="1"/>
  <c r="N3606" i="16" s="1"/>
  <c r="P3606" i="16"/>
  <c r="P3559" i="16"/>
  <c r="Q3559" i="16"/>
  <c r="R3559" i="16" s="1"/>
  <c r="N3559" i="16" s="1"/>
  <c r="Q3465" i="16"/>
  <c r="R3465" i="16" s="1"/>
  <c r="N3465" i="16" s="1"/>
  <c r="P3465" i="16"/>
  <c r="Q3393" i="16"/>
  <c r="R3393" i="16" s="1"/>
  <c r="N3393" i="16" s="1"/>
  <c r="P3393" i="16"/>
  <c r="Q3347" i="16"/>
  <c r="R3347" i="16" s="1"/>
  <c r="N3347" i="16" s="1"/>
  <c r="P3347" i="16"/>
  <c r="Q3288" i="16"/>
  <c r="R3288" i="16" s="1"/>
  <c r="N3288" i="16" s="1"/>
  <c r="P3288" i="16"/>
  <c r="Q2329" i="16"/>
  <c r="R2329" i="16" s="1"/>
  <c r="N2329" i="16" s="1"/>
  <c r="P2329" i="16"/>
  <c r="P2282" i="16"/>
  <c r="Q2282" i="16"/>
  <c r="R2282" i="16" s="1"/>
  <c r="N2282" i="16" s="1"/>
  <c r="P2223" i="16"/>
  <c r="Q2223" i="16"/>
  <c r="R2223" i="16" s="1"/>
  <c r="N2223" i="16" s="1"/>
  <c r="P2139" i="16"/>
  <c r="Q2139" i="16"/>
  <c r="R2139" i="16" s="1"/>
  <c r="N2139" i="16" s="1"/>
  <c r="P3643" i="16"/>
  <c r="Q3643" i="16"/>
  <c r="R3643" i="16" s="1"/>
  <c r="N3643" i="16" s="1"/>
  <c r="Q3701" i="16"/>
  <c r="R3701" i="16" s="1"/>
  <c r="N3701" i="16" s="1"/>
  <c r="P3701" i="16"/>
  <c r="Q3522" i="16"/>
  <c r="R3522" i="16" s="1"/>
  <c r="N3522" i="16" s="1"/>
  <c r="P3522" i="16"/>
  <c r="Q3763" i="16"/>
  <c r="R3763" i="16" s="1"/>
  <c r="N3763" i="16" s="1"/>
  <c r="P3763" i="16"/>
  <c r="Q3717" i="16"/>
  <c r="R3717" i="16" s="1"/>
  <c r="N3717" i="16" s="1"/>
  <c r="P3717" i="16"/>
  <c r="P3622" i="16"/>
  <c r="Q3622" i="16"/>
  <c r="R3622" i="16" s="1"/>
  <c r="N3622" i="16" s="1"/>
  <c r="P3551" i="16"/>
  <c r="Q3551" i="16"/>
  <c r="R3551" i="16" s="1"/>
  <c r="N3551" i="16" s="1"/>
  <c r="P3503" i="16"/>
  <c r="Q3503" i="16"/>
  <c r="R3503" i="16" s="1"/>
  <c r="N3503" i="16" s="1"/>
  <c r="Q3444" i="16"/>
  <c r="R3444" i="16" s="1"/>
  <c r="N3444" i="16" s="1"/>
  <c r="P3444" i="16"/>
  <c r="P2075" i="16"/>
  <c r="Q2075" i="16"/>
  <c r="R2075" i="16" s="1"/>
  <c r="N2075" i="16" s="1"/>
  <c r="Q3793" i="16"/>
  <c r="R3793" i="16" s="1"/>
  <c r="N3793" i="16" s="1"/>
  <c r="P3793" i="16"/>
  <c r="Q3758" i="16"/>
  <c r="R3758" i="16" s="1"/>
  <c r="N3758" i="16" s="1"/>
  <c r="P3758" i="16"/>
  <c r="Q3687" i="16"/>
  <c r="R3687" i="16" s="1"/>
  <c r="N3687" i="16" s="1"/>
  <c r="P3687" i="16"/>
  <c r="Q3604" i="16"/>
  <c r="R3604" i="16" s="1"/>
  <c r="N3604" i="16" s="1"/>
  <c r="P3604" i="16"/>
  <c r="Q3245" i="16"/>
  <c r="R3245" i="16" s="1"/>
  <c r="N3245" i="16" s="1"/>
  <c r="P3245" i="16"/>
  <c r="Q3221" i="16"/>
  <c r="R3221" i="16" s="1"/>
  <c r="N3221" i="16" s="1"/>
  <c r="P3221" i="16"/>
  <c r="P3487" i="16"/>
  <c r="Q3487" i="16"/>
  <c r="R3487" i="16" s="1"/>
  <c r="N3487" i="16" s="1"/>
  <c r="P3428" i="16"/>
  <c r="Q3428" i="16"/>
  <c r="R3428" i="16" s="1"/>
  <c r="N3428" i="16" s="1"/>
  <c r="Q3345" i="16"/>
  <c r="R3345" i="16" s="1"/>
  <c r="N3345" i="16" s="1"/>
  <c r="P3345" i="16"/>
  <c r="Q3275" i="16"/>
  <c r="R3275" i="16" s="1"/>
  <c r="N3275" i="16" s="1"/>
  <c r="P3275" i="16"/>
  <c r="P3227" i="16"/>
  <c r="Q3227" i="16"/>
  <c r="R3227" i="16" s="1"/>
  <c r="N3227" i="16" s="1"/>
  <c r="Q3167" i="16"/>
  <c r="R3167" i="16" s="1"/>
  <c r="N3167" i="16" s="1"/>
  <c r="P3167" i="16"/>
  <c r="P2209" i="16"/>
  <c r="Q2209" i="16"/>
  <c r="R2209" i="16" s="1"/>
  <c r="N2209" i="16" s="1"/>
  <c r="P2150" i="16"/>
  <c r="Q2150" i="16"/>
  <c r="R2150" i="16" s="1"/>
  <c r="N2150" i="16" s="1"/>
  <c r="P2103" i="16"/>
  <c r="Q2103" i="16"/>
  <c r="R2103" i="16" s="1"/>
  <c r="N2103" i="16" s="1"/>
  <c r="Q3842" i="16"/>
  <c r="R3842" i="16" s="1"/>
  <c r="N3842" i="16" s="1"/>
  <c r="P3842" i="16"/>
  <c r="P3760" i="16"/>
  <c r="Q3760" i="16"/>
  <c r="R3760" i="16" s="1"/>
  <c r="N3760" i="16" s="1"/>
  <c r="Q3401" i="16"/>
  <c r="R3401" i="16" s="1"/>
  <c r="N3401" i="16" s="1"/>
  <c r="P3401" i="16"/>
  <c r="Q3402" i="16"/>
  <c r="R3402" i="16" s="1"/>
  <c r="N3402" i="16" s="1"/>
  <c r="P3402" i="16"/>
  <c r="P3642" i="16"/>
  <c r="Q3642" i="16"/>
  <c r="R3642" i="16" s="1"/>
  <c r="N3642" i="16" s="1"/>
  <c r="P3595" i="16"/>
  <c r="Q3595" i="16"/>
  <c r="R3595" i="16" s="1"/>
  <c r="N3595" i="16" s="1"/>
  <c r="Q3500" i="16"/>
  <c r="R3500" i="16" s="1"/>
  <c r="N3500" i="16" s="1"/>
  <c r="P3500" i="16"/>
  <c r="Q3430" i="16"/>
  <c r="R3430" i="16" s="1"/>
  <c r="N3430" i="16" s="1"/>
  <c r="P3430" i="16"/>
  <c r="P3384" i="16"/>
  <c r="Q3384" i="16"/>
  <c r="R3384" i="16" s="1"/>
  <c r="N3384" i="16" s="1"/>
  <c r="Q3325" i="16"/>
  <c r="R3325" i="16" s="1"/>
  <c r="N3325" i="16" s="1"/>
  <c r="P3325" i="16"/>
  <c r="P1812" i="16"/>
  <c r="Q1812" i="16"/>
  <c r="R1812" i="16" s="1"/>
  <c r="N1812" i="16" s="1"/>
  <c r="Q3529" i="16"/>
  <c r="R3529" i="16" s="1"/>
  <c r="N3529" i="16" s="1"/>
  <c r="P3529" i="16"/>
  <c r="P3495" i="16"/>
  <c r="Q3495" i="16"/>
  <c r="R3495" i="16" s="1"/>
  <c r="N3495" i="16" s="1"/>
  <c r="Q3411" i="16"/>
  <c r="R3411" i="16" s="1"/>
  <c r="N3411" i="16" s="1"/>
  <c r="P3411" i="16"/>
  <c r="Q3339" i="16"/>
  <c r="R3339" i="16" s="1"/>
  <c r="N3339" i="16" s="1"/>
  <c r="P3339" i="16"/>
  <c r="Q2981" i="16"/>
  <c r="R2981" i="16" s="1"/>
  <c r="N2981" i="16" s="1"/>
  <c r="P2981" i="16"/>
  <c r="Q2958" i="16"/>
  <c r="R2958" i="16" s="1"/>
  <c r="N2958" i="16" s="1"/>
  <c r="P2958" i="16"/>
  <c r="Q3223" i="16"/>
  <c r="R3223" i="16" s="1"/>
  <c r="N3223" i="16" s="1"/>
  <c r="P3223" i="16"/>
  <c r="P3164" i="16"/>
  <c r="Q3164" i="16"/>
  <c r="R3164" i="16" s="1"/>
  <c r="N3164" i="16" s="1"/>
  <c r="Q3081" i="16"/>
  <c r="R3081" i="16" s="1"/>
  <c r="N3081" i="16" s="1"/>
  <c r="P3081" i="16"/>
  <c r="Q3010" i="16"/>
  <c r="R3010" i="16" s="1"/>
  <c r="N3010" i="16" s="1"/>
  <c r="P3010" i="16"/>
  <c r="P2964" i="16"/>
  <c r="Q2964" i="16"/>
  <c r="R2964" i="16" s="1"/>
  <c r="N2964" i="16" s="1"/>
  <c r="P2903" i="16"/>
  <c r="Q2903" i="16"/>
  <c r="R2903" i="16" s="1"/>
  <c r="N2903" i="16" s="1"/>
  <c r="Q245" i="16"/>
  <c r="R245" i="16" s="1"/>
  <c r="N245" i="16" s="1"/>
  <c r="P245" i="16"/>
  <c r="Q208" i="16"/>
  <c r="R208" i="16" s="1"/>
  <c r="N208" i="16" s="1"/>
  <c r="P208" i="16"/>
  <c r="Q44" i="16"/>
  <c r="R44" i="16" s="1"/>
  <c r="N44" i="16" s="1"/>
  <c r="P44" i="16"/>
  <c r="Q1292" i="16"/>
  <c r="R1292" i="16" s="1"/>
  <c r="N1292" i="16" s="1"/>
  <c r="P1292" i="16"/>
  <c r="P71" i="16"/>
  <c r="Q71" i="16"/>
  <c r="R71" i="16" s="1"/>
  <c r="N71" i="16" s="1"/>
  <c r="Q175" i="16"/>
  <c r="R175" i="16" s="1"/>
  <c r="N175" i="16" s="1"/>
  <c r="P175" i="16"/>
  <c r="Q1647" i="16"/>
  <c r="R1647" i="16" s="1"/>
  <c r="N1647" i="16" s="1"/>
  <c r="P1647" i="16"/>
  <c r="Q1108" i="16"/>
  <c r="R1108" i="16" s="1"/>
  <c r="N1108" i="16" s="1"/>
  <c r="P1108" i="16"/>
  <c r="Q1136" i="16"/>
  <c r="R1136" i="16" s="1"/>
  <c r="N1136" i="16" s="1"/>
  <c r="P1136" i="16"/>
  <c r="Q1869" i="16"/>
  <c r="R1869" i="16" s="1"/>
  <c r="N1869" i="16" s="1"/>
  <c r="P1869" i="16"/>
  <c r="Q1654" i="16"/>
  <c r="R1654" i="16" s="1"/>
  <c r="N1654" i="16" s="1"/>
  <c r="P1654" i="16"/>
  <c r="Q505" i="16"/>
  <c r="R505" i="16" s="1"/>
  <c r="N505" i="16" s="1"/>
  <c r="P505" i="16"/>
  <c r="Q232" i="16"/>
  <c r="R232" i="16" s="1"/>
  <c r="N232" i="16" s="1"/>
  <c r="P232" i="16"/>
  <c r="Q928" i="16"/>
  <c r="R928" i="16" s="1"/>
  <c r="N928" i="16" s="1"/>
  <c r="P928" i="16"/>
  <c r="P49" i="16"/>
  <c r="Q49" i="16"/>
  <c r="R49" i="16" s="1"/>
  <c r="N49" i="16" s="1"/>
  <c r="Q752" i="16"/>
  <c r="R752" i="16" s="1"/>
  <c r="N752" i="16" s="1"/>
  <c r="P752" i="16"/>
  <c r="P418" i="16"/>
  <c r="Q418" i="16"/>
  <c r="R418" i="16" s="1"/>
  <c r="N418" i="16" s="1"/>
  <c r="P119" i="16"/>
  <c r="Q119" i="16"/>
  <c r="R119" i="16" s="1"/>
  <c r="N119" i="16" s="1"/>
  <c r="Q1777" i="16"/>
  <c r="R1777" i="16" s="1"/>
  <c r="N1777" i="16" s="1"/>
  <c r="P1777" i="16"/>
  <c r="P1515" i="16"/>
  <c r="Q1515" i="16"/>
  <c r="R1515" i="16" s="1"/>
  <c r="N1515" i="16" s="1"/>
  <c r="Q977" i="16"/>
  <c r="R977" i="16" s="1"/>
  <c r="N977" i="16" s="1"/>
  <c r="P977" i="16"/>
  <c r="Q1721" i="16"/>
  <c r="R1721" i="16" s="1"/>
  <c r="N1721" i="16" s="1"/>
  <c r="P1721" i="16"/>
  <c r="P1736" i="16"/>
  <c r="Q1736" i="16"/>
  <c r="R1736" i="16" s="1"/>
  <c r="N1736" i="16" s="1"/>
  <c r="P1510" i="16"/>
  <c r="Q1510" i="16"/>
  <c r="R1510" i="16" s="1"/>
  <c r="N1510" i="16" s="1"/>
  <c r="Q134" i="16"/>
  <c r="R134" i="16" s="1"/>
  <c r="N134" i="16" s="1"/>
  <c r="P134" i="16"/>
  <c r="Q831" i="16"/>
  <c r="R831" i="16" s="1"/>
  <c r="N831" i="16" s="1"/>
  <c r="P831" i="16"/>
  <c r="P474" i="16"/>
  <c r="Q474" i="16"/>
  <c r="R474" i="16" s="1"/>
  <c r="N474" i="16" s="1"/>
  <c r="Q632" i="16"/>
  <c r="R632" i="16" s="1"/>
  <c r="N632" i="16" s="1"/>
  <c r="P632" i="16"/>
  <c r="P322" i="16"/>
  <c r="Q322" i="16"/>
  <c r="R322" i="16" s="1"/>
  <c r="N322" i="16" s="1"/>
  <c r="P1018" i="16"/>
  <c r="Q1018" i="16"/>
  <c r="R1018" i="16" s="1"/>
  <c r="N1018" i="16" s="1"/>
  <c r="Q720" i="16"/>
  <c r="R720" i="16" s="1"/>
  <c r="N720" i="16" s="1"/>
  <c r="P720" i="16"/>
  <c r="Q1393" i="16"/>
  <c r="R1393" i="16" s="1"/>
  <c r="N1393" i="16" s="1"/>
  <c r="P1393" i="16"/>
  <c r="Q1097" i="16"/>
  <c r="R1097" i="16" s="1"/>
  <c r="N1097" i="16" s="1"/>
  <c r="P1097" i="16"/>
  <c r="P1566" i="16"/>
  <c r="Q1566" i="16"/>
  <c r="R1566" i="16" s="1"/>
  <c r="N1566" i="16" s="1"/>
  <c r="Q1627" i="16"/>
  <c r="R1627" i="16" s="1"/>
  <c r="N1627" i="16" s="1"/>
  <c r="P1627" i="16"/>
  <c r="Q1329" i="16"/>
  <c r="R1329" i="16" s="1"/>
  <c r="N1329" i="16" s="1"/>
  <c r="P1329" i="16"/>
  <c r="P1162" i="16"/>
  <c r="Q1162" i="16"/>
  <c r="R1162" i="16" s="1"/>
  <c r="N1162" i="16" s="1"/>
  <c r="P146" i="16"/>
  <c r="Q146" i="16"/>
  <c r="R146" i="16" s="1"/>
  <c r="N146" i="16" s="1"/>
  <c r="Q843" i="16"/>
  <c r="R843" i="16" s="1"/>
  <c r="N843" i="16" s="1"/>
  <c r="P843" i="16"/>
  <c r="P486" i="16"/>
  <c r="Q486" i="16"/>
  <c r="R486" i="16" s="1"/>
  <c r="N486" i="16" s="1"/>
  <c r="Q643" i="16"/>
  <c r="R643" i="16" s="1"/>
  <c r="N643" i="16" s="1"/>
  <c r="P643" i="16"/>
  <c r="Q333" i="16"/>
  <c r="R333" i="16" s="1"/>
  <c r="N333" i="16" s="1"/>
  <c r="P333" i="16"/>
  <c r="P1030" i="16"/>
  <c r="Q1030" i="16"/>
  <c r="R1030" i="16" s="1"/>
  <c r="N1030" i="16" s="1"/>
  <c r="Q733" i="16"/>
  <c r="R733" i="16" s="1"/>
  <c r="N733" i="16" s="1"/>
  <c r="P733" i="16"/>
  <c r="P1406" i="16"/>
  <c r="Q1406" i="16"/>
  <c r="R1406" i="16" s="1"/>
  <c r="N1406" i="16" s="1"/>
  <c r="P1109" i="16"/>
  <c r="Q1109" i="16"/>
  <c r="R1109" i="16" s="1"/>
  <c r="N1109" i="16" s="1"/>
  <c r="Q1578" i="16"/>
  <c r="R1578" i="16" s="1"/>
  <c r="N1578" i="16" s="1"/>
  <c r="P1578" i="16"/>
  <c r="Q1638" i="16"/>
  <c r="R1638" i="16" s="1"/>
  <c r="N1638" i="16" s="1"/>
  <c r="P1638" i="16"/>
  <c r="P1342" i="16"/>
  <c r="Q1342" i="16"/>
  <c r="R1342" i="16" s="1"/>
  <c r="N1342" i="16" s="1"/>
  <c r="Q1175" i="16"/>
  <c r="R1175" i="16" s="1"/>
  <c r="N1175" i="16" s="1"/>
  <c r="P1175" i="16"/>
  <c r="Q974" i="16"/>
  <c r="R974" i="16" s="1"/>
  <c r="N974" i="16" s="1"/>
  <c r="P974" i="16"/>
  <c r="Q711" i="16"/>
  <c r="R711" i="16" s="1"/>
  <c r="N711" i="16" s="1"/>
  <c r="P711" i="16"/>
  <c r="Q353" i="16"/>
  <c r="R353" i="16" s="1"/>
  <c r="N353" i="16" s="1"/>
  <c r="P353" i="16"/>
  <c r="Q512" i="16"/>
  <c r="R512" i="16" s="1"/>
  <c r="N512" i="16" s="1"/>
  <c r="P512" i="16"/>
  <c r="Q201" i="16"/>
  <c r="R201" i="16" s="1"/>
  <c r="N201" i="16" s="1"/>
  <c r="P201" i="16"/>
  <c r="P898" i="16"/>
  <c r="Q898" i="16"/>
  <c r="R898" i="16" s="1"/>
  <c r="N898" i="16" s="1"/>
  <c r="Q600" i="16"/>
  <c r="R600" i="16" s="1"/>
  <c r="N600" i="16" s="1"/>
  <c r="P600" i="16"/>
  <c r="P1274" i="16"/>
  <c r="Q1274" i="16"/>
  <c r="R1274" i="16" s="1"/>
  <c r="N1274" i="16" s="1"/>
  <c r="Q1984" i="16"/>
  <c r="R1984" i="16" s="1"/>
  <c r="N1984" i="16" s="1"/>
  <c r="P1984" i="16"/>
  <c r="Q1444" i="16"/>
  <c r="R1444" i="16" s="1"/>
  <c r="N1444" i="16" s="1"/>
  <c r="P1444" i="16"/>
  <c r="P1494" i="16"/>
  <c r="Q1494" i="16"/>
  <c r="R1494" i="16" s="1"/>
  <c r="N1494" i="16" s="1"/>
  <c r="Q1208" i="16"/>
  <c r="R1208" i="16" s="1"/>
  <c r="N1208" i="16" s="1"/>
  <c r="P1208" i="16"/>
  <c r="Q2037" i="16"/>
  <c r="R2037" i="16" s="1"/>
  <c r="N2037" i="16" s="1"/>
  <c r="P2037" i="16"/>
  <c r="P458" i="16"/>
  <c r="Q458" i="16"/>
  <c r="R458" i="16" s="1"/>
  <c r="N458" i="16" s="1"/>
  <c r="Q113" i="16"/>
  <c r="R113" i="16" s="1"/>
  <c r="N113" i="16" s="1"/>
  <c r="P113" i="16"/>
  <c r="Q796" i="16"/>
  <c r="R796" i="16" s="1"/>
  <c r="N796" i="16" s="1"/>
  <c r="P796" i="16"/>
  <c r="Q955" i="16"/>
  <c r="R955" i="16" s="1"/>
  <c r="N955" i="16" s="1"/>
  <c r="P955" i="16"/>
  <c r="Q645" i="16"/>
  <c r="R645" i="16" s="1"/>
  <c r="N645" i="16" s="1"/>
  <c r="P645" i="16"/>
  <c r="Q323" i="16"/>
  <c r="R323" i="16" s="1"/>
  <c r="N323" i="16" s="1"/>
  <c r="P323" i="16"/>
  <c r="Q1045" i="16"/>
  <c r="R1045" i="16" s="1"/>
  <c r="N1045" i="16" s="1"/>
  <c r="P1045" i="16"/>
  <c r="P1718" i="16"/>
  <c r="Q1718" i="16"/>
  <c r="R1718" i="16" s="1"/>
  <c r="N1718" i="16" s="1"/>
  <c r="Q1420" i="16"/>
  <c r="R1420" i="16" s="1"/>
  <c r="N1420" i="16" s="1"/>
  <c r="P1420" i="16"/>
  <c r="P906" i="16"/>
  <c r="Q906" i="16"/>
  <c r="R906" i="16" s="1"/>
  <c r="N906" i="16" s="1"/>
  <c r="Q1952" i="16"/>
  <c r="R1952" i="16" s="1"/>
  <c r="N1952" i="16" s="1"/>
  <c r="P1952" i="16"/>
  <c r="Q1653" i="16"/>
  <c r="R1653" i="16" s="1"/>
  <c r="N1653" i="16" s="1"/>
  <c r="P1653" i="16"/>
  <c r="Q1535" i="16"/>
  <c r="R1535" i="16" s="1"/>
  <c r="N1535" i="16" s="1"/>
  <c r="P1535" i="16"/>
  <c r="Q325" i="16"/>
  <c r="R325" i="16" s="1"/>
  <c r="N325" i="16" s="1"/>
  <c r="P325" i="16"/>
  <c r="Q1023" i="16"/>
  <c r="R1023" i="16" s="1"/>
  <c r="N1023" i="16" s="1"/>
  <c r="P1023" i="16"/>
  <c r="Q665" i="16"/>
  <c r="R665" i="16" s="1"/>
  <c r="N665" i="16" s="1"/>
  <c r="P665" i="16"/>
  <c r="Q823" i="16"/>
  <c r="R823" i="16" s="1"/>
  <c r="N823" i="16" s="1"/>
  <c r="P823" i="16"/>
  <c r="Q514" i="16"/>
  <c r="R514" i="16" s="1"/>
  <c r="N514" i="16" s="1"/>
  <c r="P514" i="16"/>
  <c r="P178" i="16"/>
  <c r="Q178" i="16"/>
  <c r="R178" i="16" s="1"/>
  <c r="N178" i="16" s="1"/>
  <c r="Q912" i="16"/>
  <c r="R912" i="16" s="1"/>
  <c r="N912" i="16" s="1"/>
  <c r="P912" i="16"/>
  <c r="Q1587" i="16"/>
  <c r="R1587" i="16" s="1"/>
  <c r="N1587" i="16" s="1"/>
  <c r="P1587" i="16"/>
  <c r="Q1289" i="16"/>
  <c r="R1289" i="16" s="1"/>
  <c r="N1289" i="16" s="1"/>
  <c r="P1289" i="16"/>
  <c r="P1756" i="16"/>
  <c r="Q1756" i="16"/>
  <c r="R1756" i="16" s="1"/>
  <c r="N1756" i="16" s="1"/>
  <c r="P1820" i="16"/>
  <c r="Q1820" i="16"/>
  <c r="R1820" i="16" s="1"/>
  <c r="N1820" i="16" s="1"/>
  <c r="Q1521" i="16"/>
  <c r="R1521" i="16" s="1"/>
  <c r="N1521" i="16" s="1"/>
  <c r="P1521" i="16"/>
  <c r="Q1379" i="16"/>
  <c r="R1379" i="16" s="1"/>
  <c r="N1379" i="16" s="1"/>
  <c r="P1379" i="16"/>
  <c r="Q459" i="16"/>
  <c r="R459" i="16" s="1"/>
  <c r="N459" i="16" s="1"/>
  <c r="P459" i="16"/>
  <c r="Q101" i="16"/>
  <c r="R101" i="16" s="1"/>
  <c r="N101" i="16" s="1"/>
  <c r="P101" i="16"/>
  <c r="P260" i="16"/>
  <c r="Q260" i="16"/>
  <c r="R260" i="16" s="1"/>
  <c r="N260" i="16" s="1"/>
  <c r="Q968" i="16"/>
  <c r="R968" i="16" s="1"/>
  <c r="N968" i="16" s="1"/>
  <c r="P968" i="16"/>
  <c r="P634" i="16"/>
  <c r="Q634" i="16"/>
  <c r="R634" i="16" s="1"/>
  <c r="N634" i="16" s="1"/>
  <c r="Q348" i="16"/>
  <c r="R348" i="16" s="1"/>
  <c r="N348" i="16" s="1"/>
  <c r="P348" i="16"/>
  <c r="Q2017" i="16"/>
  <c r="R2017" i="16" s="1"/>
  <c r="N2017" i="16" s="1"/>
  <c r="P2017" i="16"/>
  <c r="P1731" i="16"/>
  <c r="Q1731" i="16"/>
  <c r="R1731" i="16" s="1"/>
  <c r="N1731" i="16" s="1"/>
  <c r="Q1193" i="16"/>
  <c r="R1193" i="16" s="1"/>
  <c r="N1193" i="16" s="1"/>
  <c r="P1193" i="16"/>
  <c r="Q1231" i="16"/>
  <c r="R1231" i="16" s="1"/>
  <c r="N1231" i="16" s="1"/>
  <c r="P1231" i="16"/>
  <c r="P1951" i="16"/>
  <c r="Q1951" i="16"/>
  <c r="R1951" i="16" s="1"/>
  <c r="N1951" i="16" s="1"/>
  <c r="Q1750" i="16"/>
  <c r="R1750" i="16" s="1"/>
  <c r="N1750" i="16" s="1"/>
  <c r="P1750" i="16"/>
  <c r="Q732" i="16"/>
  <c r="R732" i="16" s="1"/>
  <c r="N732" i="16" s="1"/>
  <c r="P732" i="16"/>
  <c r="P470" i="16"/>
  <c r="Q470" i="16"/>
  <c r="R470" i="16" s="1"/>
  <c r="N470" i="16" s="1"/>
  <c r="Q112" i="16"/>
  <c r="R112" i="16" s="1"/>
  <c r="N112" i="16" s="1"/>
  <c r="P112" i="16"/>
  <c r="Q271" i="16"/>
  <c r="R271" i="16" s="1"/>
  <c r="N271" i="16" s="1"/>
  <c r="P271" i="16"/>
  <c r="Q980" i="16"/>
  <c r="R980" i="16" s="1"/>
  <c r="N980" i="16" s="1"/>
  <c r="P980" i="16"/>
  <c r="P646" i="16"/>
  <c r="Q646" i="16"/>
  <c r="R646" i="16" s="1"/>
  <c r="N646" i="16" s="1"/>
  <c r="Q360" i="16"/>
  <c r="R360" i="16" s="1"/>
  <c r="N360" i="16" s="1"/>
  <c r="P360" i="16"/>
  <c r="Q2029" i="16"/>
  <c r="R2029" i="16" s="1"/>
  <c r="N2029" i="16" s="1"/>
  <c r="P2029" i="16"/>
  <c r="P1744" i="16"/>
  <c r="Q1744" i="16"/>
  <c r="R1744" i="16" s="1"/>
  <c r="N1744" i="16" s="1"/>
  <c r="Q1205" i="16"/>
  <c r="R1205" i="16" s="1"/>
  <c r="N1205" i="16" s="1"/>
  <c r="P1205" i="16"/>
  <c r="Q1243" i="16"/>
  <c r="R1243" i="16" s="1"/>
  <c r="N1243" i="16" s="1"/>
  <c r="P1243" i="16"/>
  <c r="P1963" i="16"/>
  <c r="Q1963" i="16"/>
  <c r="R1963" i="16" s="1"/>
  <c r="N1963" i="16" s="1"/>
  <c r="Q1763" i="16"/>
  <c r="R1763" i="16" s="1"/>
  <c r="N1763" i="16" s="1"/>
  <c r="P1763" i="16"/>
  <c r="P602" i="16"/>
  <c r="Q602" i="16"/>
  <c r="R602" i="16" s="1"/>
  <c r="N602" i="16" s="1"/>
  <c r="Q339" i="16"/>
  <c r="R339" i="16" s="1"/>
  <c r="N339" i="16" s="1"/>
  <c r="P339" i="16"/>
  <c r="Q1024" i="16"/>
  <c r="R1024" i="16" s="1"/>
  <c r="N1024" i="16" s="1"/>
  <c r="P1024" i="16"/>
  <c r="Q140" i="16"/>
  <c r="R140" i="16" s="1"/>
  <c r="N140" i="16" s="1"/>
  <c r="P140" i="16"/>
  <c r="Q848" i="16"/>
  <c r="R848" i="16" s="1"/>
  <c r="N848" i="16" s="1"/>
  <c r="P848" i="16"/>
  <c r="Q513" i="16"/>
  <c r="R513" i="16" s="1"/>
  <c r="N513" i="16" s="1"/>
  <c r="P513" i="16"/>
  <c r="Q217" i="16"/>
  <c r="R217" i="16" s="1"/>
  <c r="N217" i="16" s="1"/>
  <c r="P217" i="16"/>
  <c r="Q1886" i="16"/>
  <c r="R1886" i="16" s="1"/>
  <c r="N1886" i="16" s="1"/>
  <c r="P1886" i="16"/>
  <c r="Q1611" i="16"/>
  <c r="R1611" i="16" s="1"/>
  <c r="N1611" i="16" s="1"/>
  <c r="P1611" i="16"/>
  <c r="Q1073" i="16"/>
  <c r="R1073" i="16" s="1"/>
  <c r="N1073" i="16" s="1"/>
  <c r="P1073" i="16"/>
  <c r="Q1099" i="16"/>
  <c r="R1099" i="16" s="1"/>
  <c r="N1099" i="16" s="1"/>
  <c r="P1099" i="16"/>
  <c r="P1832" i="16"/>
  <c r="Q1832" i="16"/>
  <c r="R1832" i="16" s="1"/>
  <c r="N1832" i="16" s="1"/>
  <c r="Q1619" i="16"/>
  <c r="R1619" i="16" s="1"/>
  <c r="N1619" i="16" s="1"/>
  <c r="P1619" i="16"/>
  <c r="P469" i="16"/>
  <c r="Q469" i="16"/>
  <c r="R469" i="16" s="1"/>
  <c r="N469" i="16" s="1"/>
  <c r="Q195" i="16"/>
  <c r="R195" i="16" s="1"/>
  <c r="N195" i="16" s="1"/>
  <c r="P195" i="16"/>
  <c r="P892" i="16"/>
  <c r="Q892" i="16"/>
  <c r="R892" i="16" s="1"/>
  <c r="N892" i="16" s="1"/>
  <c r="P798" i="16"/>
  <c r="Q798" i="16"/>
  <c r="R798" i="16" s="1"/>
  <c r="N798" i="16" s="1"/>
  <c r="P716" i="16"/>
  <c r="Q716" i="16"/>
  <c r="R716" i="16" s="1"/>
  <c r="N716" i="16" s="1"/>
  <c r="P382" i="16"/>
  <c r="Q382" i="16"/>
  <c r="R382" i="16" s="1"/>
  <c r="N382" i="16" s="1"/>
  <c r="Q83" i="16"/>
  <c r="R83" i="16" s="1"/>
  <c r="N83" i="16" s="1"/>
  <c r="P83" i="16"/>
  <c r="Q1742" i="16"/>
  <c r="R1742" i="16" s="1"/>
  <c r="N1742" i="16" s="1"/>
  <c r="P1742" i="16"/>
  <c r="P1478" i="16"/>
  <c r="Q1478" i="16"/>
  <c r="R1478" i="16" s="1"/>
  <c r="N1478" i="16" s="1"/>
  <c r="Q941" i="16"/>
  <c r="R941" i="16" s="1"/>
  <c r="N941" i="16" s="1"/>
  <c r="P941" i="16"/>
  <c r="P1686" i="16"/>
  <c r="Q1686" i="16"/>
  <c r="R1686" i="16" s="1"/>
  <c r="N1686" i="16" s="1"/>
  <c r="P1700" i="16"/>
  <c r="Q1700" i="16"/>
  <c r="R1700" i="16" s="1"/>
  <c r="N1700" i="16" s="1"/>
  <c r="Q1473" i="16"/>
  <c r="R1473" i="16" s="1"/>
  <c r="N1473" i="16" s="1"/>
  <c r="P1473" i="16"/>
  <c r="Q193" i="16"/>
  <c r="R193" i="16" s="1"/>
  <c r="N193" i="16" s="1"/>
  <c r="P193" i="16"/>
  <c r="P962" i="16"/>
  <c r="Q962" i="16"/>
  <c r="R962" i="16" s="1"/>
  <c r="N962" i="16" s="1"/>
  <c r="Q616" i="16"/>
  <c r="R616" i="16" s="1"/>
  <c r="N616" i="16" s="1"/>
  <c r="P616" i="16"/>
  <c r="Q521" i="16"/>
  <c r="R521" i="16" s="1"/>
  <c r="N521" i="16" s="1"/>
  <c r="P521" i="16"/>
  <c r="Q440" i="16"/>
  <c r="R440" i="16" s="1"/>
  <c r="N440" i="16" s="1"/>
  <c r="P440" i="16"/>
  <c r="P106" i="16"/>
  <c r="Q106" i="16"/>
  <c r="R106" i="16" s="1"/>
  <c r="N106" i="16" s="1"/>
  <c r="Q839" i="16"/>
  <c r="R839" i="16" s="1"/>
  <c r="N839" i="16" s="1"/>
  <c r="P839" i="16"/>
  <c r="Q1464" i="16"/>
  <c r="R1464" i="16" s="1"/>
  <c r="N1464" i="16" s="1"/>
  <c r="P1464" i="16"/>
  <c r="Q1204" i="16"/>
  <c r="R1204" i="16" s="1"/>
  <c r="N1204" i="16" s="1"/>
  <c r="P1204" i="16"/>
  <c r="Q1923" i="16"/>
  <c r="R1923" i="16" s="1"/>
  <c r="N1923" i="16" s="1"/>
  <c r="P1923" i="16"/>
  <c r="Q1409" i="16"/>
  <c r="R1409" i="16" s="1"/>
  <c r="N1409" i="16" s="1"/>
  <c r="P1409" i="16"/>
  <c r="Q1424" i="16"/>
  <c r="R1424" i="16" s="1"/>
  <c r="N1424" i="16" s="1"/>
  <c r="P1424" i="16"/>
  <c r="P1174" i="16"/>
  <c r="Q1174" i="16"/>
  <c r="R1174" i="16" s="1"/>
  <c r="N1174" i="16" s="1"/>
  <c r="Q1416" i="16"/>
  <c r="R1416" i="16" s="1"/>
  <c r="N1416" i="16" s="1"/>
  <c r="P1416" i="16"/>
  <c r="Q1691" i="16"/>
  <c r="R1691" i="16" s="1"/>
  <c r="N1691" i="16" s="1"/>
  <c r="P1691" i="16"/>
  <c r="Q2377" i="16"/>
  <c r="R2377" i="16" s="1"/>
  <c r="N2377" i="16" s="1"/>
  <c r="P2377" i="16"/>
  <c r="P2330" i="16"/>
  <c r="Q2330" i="16"/>
  <c r="R2330" i="16" s="1"/>
  <c r="N2330" i="16" s="1"/>
  <c r="P2271" i="16"/>
  <c r="Q2271" i="16"/>
  <c r="R2271" i="16" s="1"/>
  <c r="N2271" i="16" s="1"/>
  <c r="Q2187" i="16"/>
  <c r="R2187" i="16" s="1"/>
  <c r="N2187" i="16" s="1"/>
  <c r="P2187" i="16"/>
  <c r="Q1841" i="16"/>
  <c r="R1841" i="16" s="1"/>
  <c r="N1841" i="16" s="1"/>
  <c r="P1841" i="16"/>
  <c r="Q1806" i="16"/>
  <c r="R1806" i="16" s="1"/>
  <c r="N1806" i="16" s="1"/>
  <c r="P1806" i="16"/>
  <c r="Q3715" i="16"/>
  <c r="R3715" i="16" s="1"/>
  <c r="N3715" i="16" s="1"/>
  <c r="P3715" i="16"/>
  <c r="Q3811" i="16"/>
  <c r="R3811" i="16" s="1"/>
  <c r="N3811" i="16" s="1"/>
  <c r="P3811" i="16"/>
  <c r="Q3765" i="16"/>
  <c r="R3765" i="16" s="1"/>
  <c r="N3765" i="16" s="1"/>
  <c r="P3765" i="16"/>
  <c r="Q3669" i="16"/>
  <c r="R3669" i="16" s="1"/>
  <c r="N3669" i="16" s="1"/>
  <c r="P3669" i="16"/>
  <c r="P3598" i="16"/>
  <c r="Q3598" i="16"/>
  <c r="R3598" i="16" s="1"/>
  <c r="N3598" i="16" s="1"/>
  <c r="Q3550" i="16"/>
  <c r="R3550" i="16" s="1"/>
  <c r="N3550" i="16" s="1"/>
  <c r="P3550" i="16"/>
  <c r="P3491" i="16"/>
  <c r="Q3491" i="16"/>
  <c r="R3491" i="16" s="1"/>
  <c r="N3491" i="16" s="1"/>
  <c r="Q2389" i="16"/>
  <c r="R2389" i="16" s="1"/>
  <c r="N2389" i="16" s="1"/>
  <c r="P2389" i="16"/>
  <c r="P2342" i="16"/>
  <c r="Q2342" i="16"/>
  <c r="R2342" i="16" s="1"/>
  <c r="N2342" i="16" s="1"/>
  <c r="Q2283" i="16"/>
  <c r="R2283" i="16" s="1"/>
  <c r="N2283" i="16" s="1"/>
  <c r="P2283" i="16"/>
  <c r="P2199" i="16"/>
  <c r="Q2199" i="16"/>
  <c r="R2199" i="16" s="1"/>
  <c r="N2199" i="16" s="1"/>
  <c r="P1852" i="16"/>
  <c r="Q1852" i="16"/>
  <c r="R1852" i="16" s="1"/>
  <c r="N1852" i="16" s="1"/>
  <c r="Q1818" i="16"/>
  <c r="R1818" i="16" s="1"/>
  <c r="N1818" i="16" s="1"/>
  <c r="P1818" i="16"/>
  <c r="Q2096" i="16"/>
  <c r="R2096" i="16" s="1"/>
  <c r="N2096" i="16" s="1"/>
  <c r="P2096" i="16"/>
  <c r="Q3823" i="16"/>
  <c r="R3823" i="16" s="1"/>
  <c r="N3823" i="16" s="1"/>
  <c r="P3823" i="16"/>
  <c r="Q3775" i="16"/>
  <c r="R3775" i="16" s="1"/>
  <c r="N3775" i="16" s="1"/>
  <c r="P3775" i="16"/>
  <c r="Q3681" i="16"/>
  <c r="R3681" i="16" s="1"/>
  <c r="N3681" i="16" s="1"/>
  <c r="P3681" i="16"/>
  <c r="Q3609" i="16"/>
  <c r="R3609" i="16" s="1"/>
  <c r="N3609" i="16" s="1"/>
  <c r="P3609" i="16"/>
  <c r="P3563" i="16"/>
  <c r="Q3563" i="16"/>
  <c r="R3563" i="16" s="1"/>
  <c r="N3563" i="16" s="1"/>
  <c r="Q3504" i="16"/>
  <c r="R3504" i="16" s="1"/>
  <c r="N3504" i="16" s="1"/>
  <c r="P3504" i="16"/>
  <c r="Q2844" i="16"/>
  <c r="R2844" i="16" s="1"/>
  <c r="N2844" i="16" s="1"/>
  <c r="P2844" i="16"/>
  <c r="Q2786" i="16"/>
  <c r="R2786" i="16" s="1"/>
  <c r="N2786" i="16" s="1"/>
  <c r="P2786" i="16"/>
  <c r="Q2727" i="16"/>
  <c r="R2727" i="16" s="1"/>
  <c r="N2727" i="16" s="1"/>
  <c r="P2727" i="16"/>
  <c r="Q2655" i="16"/>
  <c r="R2655" i="16" s="1"/>
  <c r="N2655" i="16" s="1"/>
  <c r="P2655" i="16"/>
  <c r="P2297" i="16"/>
  <c r="Q2297" i="16"/>
  <c r="R2297" i="16" s="1"/>
  <c r="N2297" i="16" s="1"/>
  <c r="P2262" i="16"/>
  <c r="Q2262" i="16"/>
  <c r="R2262" i="16" s="1"/>
  <c r="N2262" i="16" s="1"/>
  <c r="Q2540" i="16"/>
  <c r="R2540" i="16" s="1"/>
  <c r="N2540" i="16" s="1"/>
  <c r="P2540" i="16"/>
  <c r="Q2480" i="16"/>
  <c r="R2480" i="16" s="1"/>
  <c r="N2480" i="16" s="1"/>
  <c r="P2480" i="16"/>
  <c r="P2386" i="16"/>
  <c r="Q2386" i="16"/>
  <c r="R2386" i="16" s="1"/>
  <c r="N2386" i="16" s="1"/>
  <c r="Q2315" i="16"/>
  <c r="R2315" i="16" s="1"/>
  <c r="N2315" i="16" s="1"/>
  <c r="P2315" i="16"/>
  <c r="Q2279" i="16"/>
  <c r="R2279" i="16" s="1"/>
  <c r="N2279" i="16" s="1"/>
  <c r="P2279" i="16"/>
  <c r="P2207" i="16"/>
  <c r="Q2207" i="16"/>
  <c r="R2207" i="16" s="1"/>
  <c r="N2207" i="16" s="1"/>
  <c r="Q1140" i="16"/>
  <c r="R1140" i="16" s="1"/>
  <c r="N1140" i="16" s="1"/>
  <c r="P1140" i="16"/>
  <c r="Q2857" i="16"/>
  <c r="R2857" i="16" s="1"/>
  <c r="N2857" i="16" s="1"/>
  <c r="P2857" i="16"/>
  <c r="P2811" i="16"/>
  <c r="Q2811" i="16"/>
  <c r="R2811" i="16" s="1"/>
  <c r="N2811" i="16" s="1"/>
  <c r="P2739" i="16"/>
  <c r="Q2739" i="16"/>
  <c r="R2739" i="16" s="1"/>
  <c r="N2739" i="16" s="1"/>
  <c r="Q2668" i="16"/>
  <c r="R2668" i="16" s="1"/>
  <c r="N2668" i="16" s="1"/>
  <c r="P2668" i="16"/>
  <c r="Q2309" i="16"/>
  <c r="R2309" i="16" s="1"/>
  <c r="N2309" i="16" s="1"/>
  <c r="P2309" i="16"/>
  <c r="P2274" i="16"/>
  <c r="Q2274" i="16"/>
  <c r="R2274" i="16" s="1"/>
  <c r="N2274" i="16" s="1"/>
  <c r="P2551" i="16"/>
  <c r="Q2551" i="16"/>
  <c r="R2551" i="16" s="1"/>
  <c r="N2551" i="16" s="1"/>
  <c r="Q2492" i="16"/>
  <c r="R2492" i="16" s="1"/>
  <c r="N2492" i="16" s="1"/>
  <c r="P2492" i="16"/>
  <c r="Q2397" i="16"/>
  <c r="R2397" i="16" s="1"/>
  <c r="N2397" i="16" s="1"/>
  <c r="P2397" i="16"/>
  <c r="P2326" i="16"/>
  <c r="Q2326" i="16"/>
  <c r="R2326" i="16" s="1"/>
  <c r="N2326" i="16" s="1"/>
  <c r="Q2291" i="16"/>
  <c r="R2291" i="16" s="1"/>
  <c r="N2291" i="16" s="1"/>
  <c r="P2291" i="16"/>
  <c r="P2219" i="16"/>
  <c r="Q2219" i="16"/>
  <c r="R2219" i="16" s="1"/>
  <c r="N2219" i="16" s="1"/>
  <c r="Q1439" i="16"/>
  <c r="R1439" i="16" s="1"/>
  <c r="N1439" i="16" s="1"/>
  <c r="P1439" i="16"/>
  <c r="Q3157" i="16"/>
  <c r="R3157" i="16" s="1"/>
  <c r="N3157" i="16" s="1"/>
  <c r="P3157" i="16"/>
  <c r="Q3123" i="16"/>
  <c r="R3123" i="16" s="1"/>
  <c r="N3123" i="16" s="1"/>
  <c r="P3123" i="16"/>
  <c r="P3040" i="16"/>
  <c r="Q3040" i="16"/>
  <c r="R3040" i="16" s="1"/>
  <c r="N3040" i="16" s="1"/>
  <c r="Q2969" i="16"/>
  <c r="R2969" i="16" s="1"/>
  <c r="N2969" i="16" s="1"/>
  <c r="P2969" i="16"/>
  <c r="P2609" i="16"/>
  <c r="Q2609" i="16"/>
  <c r="R2609" i="16" s="1"/>
  <c r="N2609" i="16" s="1"/>
  <c r="P2587" i="16"/>
  <c r="Q2587" i="16"/>
  <c r="R2587" i="16" s="1"/>
  <c r="N2587" i="16" s="1"/>
  <c r="P2851" i="16"/>
  <c r="Q2851" i="16"/>
  <c r="R2851" i="16" s="1"/>
  <c r="N2851" i="16" s="1"/>
  <c r="Q2792" i="16"/>
  <c r="R2792" i="16" s="1"/>
  <c r="N2792" i="16" s="1"/>
  <c r="P2792" i="16"/>
  <c r="Q2709" i="16"/>
  <c r="R2709" i="16" s="1"/>
  <c r="N2709" i="16" s="1"/>
  <c r="P2709" i="16"/>
  <c r="P2626" i="16"/>
  <c r="Q2626" i="16"/>
  <c r="R2626" i="16" s="1"/>
  <c r="N2626" i="16" s="1"/>
  <c r="P2591" i="16"/>
  <c r="Q2591" i="16"/>
  <c r="R2591" i="16" s="1"/>
  <c r="N2591" i="16" s="1"/>
  <c r="Q2520" i="16"/>
  <c r="R2520" i="16" s="1"/>
  <c r="N2520" i="16" s="1"/>
  <c r="P2520" i="16"/>
  <c r="Q1452" i="16"/>
  <c r="R1452" i="16" s="1"/>
  <c r="N1452" i="16" s="1"/>
  <c r="P1452" i="16"/>
  <c r="Q3169" i="16"/>
  <c r="R3169" i="16" s="1"/>
  <c r="N3169" i="16" s="1"/>
  <c r="P3169" i="16"/>
  <c r="Q3134" i="16"/>
  <c r="R3134" i="16" s="1"/>
  <c r="N3134" i="16" s="1"/>
  <c r="P3134" i="16"/>
  <c r="Q3051" i="16"/>
  <c r="R3051" i="16" s="1"/>
  <c r="N3051" i="16" s="1"/>
  <c r="P3051" i="16"/>
  <c r="Q2979" i="16"/>
  <c r="R2979" i="16" s="1"/>
  <c r="N2979" i="16" s="1"/>
  <c r="P2979" i="16"/>
  <c r="P2621" i="16"/>
  <c r="Q2621" i="16"/>
  <c r="R2621" i="16" s="1"/>
  <c r="N2621" i="16" s="1"/>
  <c r="P2599" i="16"/>
  <c r="Q2599" i="16"/>
  <c r="R2599" i="16" s="1"/>
  <c r="N2599" i="16" s="1"/>
  <c r="Q2864" i="16"/>
  <c r="R2864" i="16" s="1"/>
  <c r="N2864" i="16" s="1"/>
  <c r="P2864" i="16"/>
  <c r="Q2804" i="16"/>
  <c r="R2804" i="16" s="1"/>
  <c r="N2804" i="16" s="1"/>
  <c r="P2804" i="16"/>
  <c r="P2721" i="16"/>
  <c r="Q2721" i="16"/>
  <c r="R2721" i="16" s="1"/>
  <c r="N2721" i="16" s="1"/>
  <c r="Q2638" i="16"/>
  <c r="R2638" i="16" s="1"/>
  <c r="N2638" i="16" s="1"/>
  <c r="P2638" i="16"/>
  <c r="Q2604" i="16"/>
  <c r="R2604" i="16" s="1"/>
  <c r="N2604" i="16" s="1"/>
  <c r="P2604" i="16"/>
  <c r="P2533" i="16"/>
  <c r="Q2533" i="16"/>
  <c r="R2533" i="16" s="1"/>
  <c r="N2533" i="16" s="1"/>
  <c r="Q1618" i="16"/>
  <c r="R1618" i="16" s="1"/>
  <c r="N1618" i="16" s="1"/>
  <c r="P1618" i="16"/>
  <c r="P2305" i="16"/>
  <c r="Q2305" i="16"/>
  <c r="R2305" i="16" s="1"/>
  <c r="N2305" i="16" s="1"/>
  <c r="Q2258" i="16"/>
  <c r="R2258" i="16" s="1"/>
  <c r="N2258" i="16" s="1"/>
  <c r="P2258" i="16"/>
  <c r="Q2200" i="16"/>
  <c r="R2200" i="16" s="1"/>
  <c r="N2200" i="16" s="1"/>
  <c r="P2200" i="16"/>
  <c r="P2116" i="16"/>
  <c r="Q2116" i="16"/>
  <c r="R2116" i="16" s="1"/>
  <c r="N2116" i="16" s="1"/>
  <c r="Q3688" i="16"/>
  <c r="R3688" i="16" s="1"/>
  <c r="N3688" i="16" s="1"/>
  <c r="P3688" i="16"/>
  <c r="Q3497" i="16"/>
  <c r="R3497" i="16" s="1"/>
  <c r="N3497" i="16" s="1"/>
  <c r="P3497" i="16"/>
  <c r="P3499" i="16"/>
  <c r="Q3499" i="16"/>
  <c r="R3499" i="16" s="1"/>
  <c r="N3499" i="16" s="1"/>
  <c r="P3739" i="16"/>
  <c r="Q3739" i="16"/>
  <c r="R3739" i="16" s="1"/>
  <c r="N3739" i="16" s="1"/>
  <c r="Q3693" i="16"/>
  <c r="R3693" i="16" s="1"/>
  <c r="N3693" i="16" s="1"/>
  <c r="P3693" i="16"/>
  <c r="Q3597" i="16"/>
  <c r="R3597" i="16" s="1"/>
  <c r="N3597" i="16" s="1"/>
  <c r="P3597" i="16"/>
  <c r="P3526" i="16"/>
  <c r="Q3526" i="16"/>
  <c r="R3526" i="16" s="1"/>
  <c r="N3526" i="16" s="1"/>
  <c r="P3480" i="16"/>
  <c r="Q3480" i="16"/>
  <c r="R3480" i="16" s="1"/>
  <c r="N3480" i="16" s="1"/>
  <c r="P3420" i="16"/>
  <c r="Q3420" i="16"/>
  <c r="R3420" i="16" s="1"/>
  <c r="N3420" i="16" s="1"/>
  <c r="P2318" i="16"/>
  <c r="Q2318" i="16"/>
  <c r="R2318" i="16" s="1"/>
  <c r="N2318" i="16" s="1"/>
  <c r="Q2270" i="16"/>
  <c r="R2270" i="16" s="1"/>
  <c r="N2270" i="16" s="1"/>
  <c r="P2270" i="16"/>
  <c r="P2211" i="16"/>
  <c r="Q2211" i="16"/>
  <c r="R2211" i="16" s="1"/>
  <c r="N2211" i="16" s="1"/>
  <c r="P2127" i="16"/>
  <c r="Q2127" i="16"/>
  <c r="R2127" i="16" s="1"/>
  <c r="N2127" i="16" s="1"/>
  <c r="Q3809" i="16"/>
  <c r="R3809" i="16" s="1"/>
  <c r="N3809" i="16" s="1"/>
  <c r="P3809" i="16"/>
  <c r="Q3581" i="16"/>
  <c r="R3581" i="16" s="1"/>
  <c r="N3581" i="16" s="1"/>
  <c r="P3581" i="16"/>
  <c r="Q3510" i="16"/>
  <c r="R3510" i="16" s="1"/>
  <c r="N3510" i="16" s="1"/>
  <c r="P3510" i="16"/>
  <c r="Q3751" i="16"/>
  <c r="R3751" i="16" s="1"/>
  <c r="N3751" i="16" s="1"/>
  <c r="P3751" i="16"/>
  <c r="Q3704" i="16"/>
  <c r="R3704" i="16" s="1"/>
  <c r="N3704" i="16" s="1"/>
  <c r="P3704" i="16"/>
  <c r="Q3610" i="16"/>
  <c r="R3610" i="16" s="1"/>
  <c r="N3610" i="16" s="1"/>
  <c r="P3610" i="16"/>
  <c r="Q3538" i="16"/>
  <c r="R3538" i="16" s="1"/>
  <c r="N3538" i="16" s="1"/>
  <c r="P3538" i="16"/>
  <c r="Q3492" i="16"/>
  <c r="R3492" i="16" s="1"/>
  <c r="N3492" i="16" s="1"/>
  <c r="P3492" i="16"/>
  <c r="Q3431" i="16"/>
  <c r="R3431" i="16" s="1"/>
  <c r="N3431" i="16" s="1"/>
  <c r="P3431" i="16"/>
  <c r="P2485" i="16"/>
  <c r="Q2485" i="16"/>
  <c r="R2485" i="16" s="1"/>
  <c r="N2485" i="16" s="1"/>
  <c r="Q2426" i="16"/>
  <c r="R2426" i="16" s="1"/>
  <c r="N2426" i="16" s="1"/>
  <c r="P2426" i="16"/>
  <c r="P2366" i="16"/>
  <c r="Q2366" i="16"/>
  <c r="R2366" i="16" s="1"/>
  <c r="N2366" i="16" s="1"/>
  <c r="Q2285" i="16"/>
  <c r="R2285" i="16" s="1"/>
  <c r="N2285" i="16" s="1"/>
  <c r="P2285" i="16"/>
  <c r="Q1937" i="16"/>
  <c r="R1937" i="16" s="1"/>
  <c r="N1937" i="16" s="1"/>
  <c r="P1937" i="16"/>
  <c r="P1902" i="16"/>
  <c r="Q1902" i="16"/>
  <c r="R1902" i="16" s="1"/>
  <c r="N1902" i="16" s="1"/>
  <c r="P2179" i="16"/>
  <c r="Q2179" i="16"/>
  <c r="R2179" i="16" s="1"/>
  <c r="N2179" i="16" s="1"/>
  <c r="P2119" i="16"/>
  <c r="Q2119" i="16"/>
  <c r="R2119" i="16" s="1"/>
  <c r="N2119" i="16" s="1"/>
  <c r="Q3665" i="16"/>
  <c r="R3665" i="16" s="1"/>
  <c r="N3665" i="16" s="1"/>
  <c r="P3665" i="16"/>
  <c r="Q3764" i="16"/>
  <c r="R3764" i="16" s="1"/>
  <c r="N3764" i="16" s="1"/>
  <c r="P3764" i="16"/>
  <c r="P3694" i="16"/>
  <c r="Q3694" i="16"/>
  <c r="R3694" i="16" s="1"/>
  <c r="N3694" i="16" s="1"/>
  <c r="P3646" i="16"/>
  <c r="Q3646" i="16"/>
  <c r="R3646" i="16" s="1"/>
  <c r="N3646" i="16" s="1"/>
  <c r="P3588" i="16"/>
  <c r="Q3588" i="16"/>
  <c r="R3588" i="16" s="1"/>
  <c r="N3588" i="16" s="1"/>
  <c r="Q2197" i="16"/>
  <c r="R2197" i="16" s="1"/>
  <c r="N2197" i="16" s="1"/>
  <c r="P2197" i="16"/>
  <c r="Q2138" i="16"/>
  <c r="R2138" i="16" s="1"/>
  <c r="N2138" i="16" s="1"/>
  <c r="P2138" i="16"/>
  <c r="P3702" i="16"/>
  <c r="Q3702" i="16"/>
  <c r="R3702" i="16" s="1"/>
  <c r="N3702" i="16" s="1"/>
  <c r="Q3830" i="16"/>
  <c r="R3830" i="16" s="1"/>
  <c r="N3830" i="16" s="1"/>
  <c r="P3830" i="16"/>
  <c r="P3747" i="16"/>
  <c r="Q3747" i="16"/>
  <c r="R3747" i="16" s="1"/>
  <c r="N3747" i="16" s="1"/>
  <c r="P3388" i="16"/>
  <c r="Q3388" i="16"/>
  <c r="R3388" i="16" s="1"/>
  <c r="N3388" i="16" s="1"/>
  <c r="Q3378" i="16"/>
  <c r="R3378" i="16" s="1"/>
  <c r="N3378" i="16" s="1"/>
  <c r="P3378" i="16"/>
  <c r="P3631" i="16"/>
  <c r="Q3631" i="16"/>
  <c r="R3631" i="16" s="1"/>
  <c r="N3631" i="16" s="1"/>
  <c r="P3584" i="16"/>
  <c r="Q3584" i="16"/>
  <c r="R3584" i="16" s="1"/>
  <c r="N3584" i="16" s="1"/>
  <c r="Q3488" i="16"/>
  <c r="R3488" i="16" s="1"/>
  <c r="N3488" i="16" s="1"/>
  <c r="P3488" i="16"/>
  <c r="Q3418" i="16"/>
  <c r="R3418" i="16" s="1"/>
  <c r="N3418" i="16" s="1"/>
  <c r="P3418" i="16"/>
  <c r="P3371" i="16"/>
  <c r="Q3371" i="16"/>
  <c r="R3371" i="16" s="1"/>
  <c r="N3371" i="16" s="1"/>
  <c r="Q3312" i="16"/>
  <c r="R3312" i="16" s="1"/>
  <c r="N3312" i="16" s="1"/>
  <c r="P3312" i="16"/>
  <c r="P2353" i="16"/>
  <c r="Q2353" i="16"/>
  <c r="R2353" i="16" s="1"/>
  <c r="N2353" i="16" s="1"/>
  <c r="Q2307" i="16"/>
  <c r="R2307" i="16" s="1"/>
  <c r="N2307" i="16" s="1"/>
  <c r="P2307" i="16"/>
  <c r="P2247" i="16"/>
  <c r="Q2247" i="16"/>
  <c r="R2247" i="16" s="1"/>
  <c r="N2247" i="16" s="1"/>
  <c r="Q2165" i="16"/>
  <c r="R2165" i="16" s="1"/>
  <c r="N2165" i="16" s="1"/>
  <c r="P2165" i="16"/>
  <c r="Q1817" i="16"/>
  <c r="R1817" i="16" s="1"/>
  <c r="N1817" i="16" s="1"/>
  <c r="P1817" i="16"/>
  <c r="P3690" i="16"/>
  <c r="Q3690" i="16"/>
  <c r="R3690" i="16" s="1"/>
  <c r="N3690" i="16" s="1"/>
  <c r="Q3546" i="16"/>
  <c r="R3546" i="16" s="1"/>
  <c r="N3546" i="16" s="1"/>
  <c r="P3546" i="16"/>
  <c r="Q3787" i="16"/>
  <c r="R3787" i="16" s="1"/>
  <c r="N3787" i="16" s="1"/>
  <c r="P3787" i="16"/>
  <c r="Q3740" i="16"/>
  <c r="R3740" i="16" s="1"/>
  <c r="N3740" i="16" s="1"/>
  <c r="P3740" i="16"/>
  <c r="Q3645" i="16"/>
  <c r="R3645" i="16" s="1"/>
  <c r="N3645" i="16" s="1"/>
  <c r="P3645" i="16"/>
  <c r="Q3574" i="16"/>
  <c r="R3574" i="16" s="1"/>
  <c r="N3574" i="16" s="1"/>
  <c r="P3574" i="16"/>
  <c r="P3527" i="16"/>
  <c r="Q3527" i="16"/>
  <c r="R3527" i="16" s="1"/>
  <c r="N3527" i="16" s="1"/>
  <c r="Q3469" i="16"/>
  <c r="R3469" i="16" s="1"/>
  <c r="N3469" i="16" s="1"/>
  <c r="P3469" i="16"/>
  <c r="P1957" i="16"/>
  <c r="Q1957" i="16"/>
  <c r="R1957" i="16" s="1"/>
  <c r="N1957" i="16" s="1"/>
  <c r="P3674" i="16"/>
  <c r="Q3674" i="16"/>
  <c r="R3674" i="16" s="1"/>
  <c r="N3674" i="16" s="1"/>
  <c r="Q3637" i="16"/>
  <c r="R3637" i="16" s="1"/>
  <c r="N3637" i="16" s="1"/>
  <c r="P3637" i="16"/>
  <c r="P3555" i="16"/>
  <c r="Q3555" i="16"/>
  <c r="R3555" i="16" s="1"/>
  <c r="N3555" i="16" s="1"/>
  <c r="Q3484" i="16"/>
  <c r="R3484" i="16" s="1"/>
  <c r="N3484" i="16" s="1"/>
  <c r="P3484" i="16"/>
  <c r="Q3125" i="16"/>
  <c r="R3125" i="16" s="1"/>
  <c r="N3125" i="16" s="1"/>
  <c r="P3125" i="16"/>
  <c r="Q3103" i="16"/>
  <c r="R3103" i="16" s="1"/>
  <c r="N3103" i="16" s="1"/>
  <c r="P3103" i="16"/>
  <c r="Q3366" i="16"/>
  <c r="R3366" i="16" s="1"/>
  <c r="N3366" i="16" s="1"/>
  <c r="P3366" i="16"/>
  <c r="Q3308" i="16"/>
  <c r="R3308" i="16" s="1"/>
  <c r="N3308" i="16" s="1"/>
  <c r="P3308" i="16"/>
  <c r="Q3225" i="16"/>
  <c r="R3225" i="16" s="1"/>
  <c r="N3225" i="16" s="1"/>
  <c r="P3225" i="16"/>
  <c r="Q3154" i="16"/>
  <c r="R3154" i="16" s="1"/>
  <c r="N3154" i="16" s="1"/>
  <c r="P3154" i="16"/>
  <c r="P3108" i="16"/>
  <c r="Q3108" i="16"/>
  <c r="R3108" i="16" s="1"/>
  <c r="N3108" i="16" s="1"/>
  <c r="P3047" i="16"/>
  <c r="Q3047" i="16"/>
  <c r="R3047" i="16" s="1"/>
  <c r="N3047" i="16" s="1"/>
  <c r="Q873" i="16"/>
  <c r="R873" i="16" s="1"/>
  <c r="N873" i="16" s="1"/>
  <c r="P873" i="16"/>
  <c r="Q1051" i="16"/>
  <c r="R1051" i="16" s="1"/>
  <c r="N1051" i="16" s="1"/>
  <c r="P1051" i="16"/>
  <c r="P306" i="16"/>
  <c r="Q306" i="16"/>
  <c r="R306" i="16" s="1"/>
  <c r="N306" i="16" s="1"/>
  <c r="P698" i="16"/>
  <c r="Q698" i="16"/>
  <c r="R698" i="16" s="1"/>
  <c r="N698" i="16" s="1"/>
  <c r="Q721" i="16"/>
  <c r="R721" i="16" s="1"/>
  <c r="N721" i="16" s="1"/>
  <c r="P721" i="16"/>
  <c r="Q549" i="16"/>
  <c r="R549" i="16" s="1"/>
  <c r="N549" i="16" s="1"/>
  <c r="P549" i="16"/>
  <c r="P830" i="16"/>
  <c r="Q830" i="16"/>
  <c r="R830" i="16" s="1"/>
  <c r="N830" i="16" s="1"/>
  <c r="Q110" i="16"/>
  <c r="R110" i="16" s="1"/>
  <c r="N110" i="16" s="1"/>
  <c r="P110" i="16"/>
  <c r="Q737" i="16"/>
  <c r="R737" i="16" s="1"/>
  <c r="N737" i="16" s="1"/>
  <c r="P737" i="16"/>
  <c r="Q1029" i="16"/>
  <c r="R1029" i="16" s="1"/>
  <c r="N1029" i="16" s="1"/>
  <c r="P1029" i="16"/>
  <c r="Q408" i="16"/>
  <c r="R408" i="16" s="1"/>
  <c r="N408" i="16" s="1"/>
  <c r="P408" i="16"/>
  <c r="P1792" i="16"/>
  <c r="Q1792" i="16"/>
  <c r="R1792" i="16" s="1"/>
  <c r="N1792" i="16" s="1"/>
  <c r="Q1291" i="16"/>
  <c r="R1291" i="16" s="1"/>
  <c r="N1291" i="16" s="1"/>
  <c r="P1291" i="16"/>
  <c r="P2011" i="16"/>
  <c r="Q2011" i="16"/>
  <c r="R2011" i="16" s="1"/>
  <c r="N2011" i="16" s="1"/>
  <c r="Q1811" i="16"/>
  <c r="R1811" i="16" s="1"/>
  <c r="N1811" i="16" s="1"/>
  <c r="P1811" i="16"/>
  <c r="Q649" i="16"/>
  <c r="R649" i="16" s="1"/>
  <c r="N649" i="16" s="1"/>
  <c r="P649" i="16"/>
  <c r="Q387" i="16"/>
  <c r="R387" i="16" s="1"/>
  <c r="N387" i="16" s="1"/>
  <c r="P387" i="16"/>
  <c r="Q1071" i="16"/>
  <c r="R1071" i="16" s="1"/>
  <c r="N1071" i="16" s="1"/>
  <c r="P1071" i="16"/>
  <c r="Q187" i="16"/>
  <c r="R187" i="16" s="1"/>
  <c r="N187" i="16" s="1"/>
  <c r="P187" i="16"/>
  <c r="Q896" i="16"/>
  <c r="R896" i="16" s="1"/>
  <c r="N896" i="16" s="1"/>
  <c r="P896" i="16"/>
  <c r="Q561" i="16"/>
  <c r="R561" i="16" s="1"/>
  <c r="N561" i="16" s="1"/>
  <c r="P561" i="16"/>
  <c r="Q265" i="16"/>
  <c r="R265" i="16" s="1"/>
  <c r="N265" i="16" s="1"/>
  <c r="P265" i="16"/>
  <c r="P1932" i="16"/>
  <c r="Q1932" i="16"/>
  <c r="R1932" i="16" s="1"/>
  <c r="N1932" i="16" s="1"/>
  <c r="P1659" i="16"/>
  <c r="Q1659" i="16"/>
  <c r="R1659" i="16" s="1"/>
  <c r="N1659" i="16" s="1"/>
  <c r="Q1121" i="16"/>
  <c r="R1121" i="16" s="1"/>
  <c r="N1121" i="16" s="1"/>
  <c r="P1121" i="16"/>
  <c r="Q1147" i="16"/>
  <c r="R1147" i="16" s="1"/>
  <c r="N1147" i="16" s="1"/>
  <c r="P1147" i="16"/>
  <c r="Q1881" i="16"/>
  <c r="R1881" i="16" s="1"/>
  <c r="N1881" i="16" s="1"/>
  <c r="P1881" i="16"/>
  <c r="Q1667" i="16"/>
  <c r="R1667" i="16" s="1"/>
  <c r="N1667" i="16" s="1"/>
  <c r="P1667" i="16"/>
  <c r="P277" i="16"/>
  <c r="Q277" i="16"/>
  <c r="R277" i="16" s="1"/>
  <c r="N277" i="16" s="1"/>
  <c r="Q975" i="16"/>
  <c r="R975" i="16" s="1"/>
  <c r="N975" i="16" s="1"/>
  <c r="P975" i="16"/>
  <c r="Q617" i="16"/>
  <c r="R617" i="16" s="1"/>
  <c r="N617" i="16" s="1"/>
  <c r="P617" i="16"/>
  <c r="Q776" i="16"/>
  <c r="R776" i="16" s="1"/>
  <c r="N776" i="16" s="1"/>
  <c r="P776" i="16"/>
  <c r="Q465" i="16"/>
  <c r="R465" i="16" s="1"/>
  <c r="N465" i="16" s="1"/>
  <c r="P465" i="16"/>
  <c r="Q132" i="16"/>
  <c r="R132" i="16" s="1"/>
  <c r="N132" i="16" s="1"/>
  <c r="P132" i="16"/>
  <c r="Q865" i="16"/>
  <c r="R865" i="16" s="1"/>
  <c r="N865" i="16" s="1"/>
  <c r="P865" i="16"/>
  <c r="P1538" i="16"/>
  <c r="Q1538" i="16"/>
  <c r="R1538" i="16" s="1"/>
  <c r="N1538" i="16" s="1"/>
  <c r="Q1240" i="16"/>
  <c r="R1240" i="16" s="1"/>
  <c r="N1240" i="16" s="1"/>
  <c r="P1240" i="16"/>
  <c r="Q1710" i="16"/>
  <c r="R1710" i="16" s="1"/>
  <c r="N1710" i="16" s="1"/>
  <c r="P1710" i="16"/>
  <c r="Q1771" i="16"/>
  <c r="R1771" i="16" s="1"/>
  <c r="N1771" i="16" s="1"/>
  <c r="P1771" i="16"/>
  <c r="P1474" i="16"/>
  <c r="Q1474" i="16"/>
  <c r="R1474" i="16" s="1"/>
  <c r="N1474" i="16" s="1"/>
  <c r="Q1319" i="16"/>
  <c r="R1319" i="16" s="1"/>
  <c r="N1319" i="16" s="1"/>
  <c r="P1319" i="16"/>
  <c r="Q291" i="16"/>
  <c r="R291" i="16" s="1"/>
  <c r="N291" i="16" s="1"/>
  <c r="P291" i="16"/>
  <c r="P986" i="16"/>
  <c r="Q986" i="16"/>
  <c r="R986" i="16" s="1"/>
  <c r="N986" i="16" s="1"/>
  <c r="Q629" i="16"/>
  <c r="R629" i="16" s="1"/>
  <c r="N629" i="16" s="1"/>
  <c r="P629" i="16"/>
  <c r="Q787" i="16"/>
  <c r="R787" i="16" s="1"/>
  <c r="N787" i="16" s="1"/>
  <c r="P787" i="16"/>
  <c r="Q476" i="16"/>
  <c r="R476" i="16" s="1"/>
  <c r="N476" i="16" s="1"/>
  <c r="P476" i="16"/>
  <c r="Q143" i="16"/>
  <c r="R143" i="16" s="1"/>
  <c r="N143" i="16" s="1"/>
  <c r="P143" i="16"/>
  <c r="Q875" i="16"/>
  <c r="R875" i="16" s="1"/>
  <c r="N875" i="16" s="1"/>
  <c r="P875" i="16"/>
  <c r="Q1549" i="16"/>
  <c r="R1549" i="16" s="1"/>
  <c r="N1549" i="16" s="1"/>
  <c r="P1549" i="16"/>
  <c r="P1252" i="16"/>
  <c r="Q1252" i="16"/>
  <c r="R1252" i="16" s="1"/>
  <c r="N1252" i="16" s="1"/>
  <c r="Q1722" i="16"/>
  <c r="R1722" i="16" s="1"/>
  <c r="N1722" i="16" s="1"/>
  <c r="P1722" i="16"/>
  <c r="P1784" i="16"/>
  <c r="Q1784" i="16"/>
  <c r="R1784" i="16" s="1"/>
  <c r="N1784" i="16" s="1"/>
  <c r="P1486" i="16"/>
  <c r="Q1486" i="16"/>
  <c r="R1486" i="16" s="1"/>
  <c r="N1486" i="16" s="1"/>
  <c r="Q1343" i="16"/>
  <c r="R1343" i="16" s="1"/>
  <c r="N1343" i="16" s="1"/>
  <c r="P1343" i="16"/>
  <c r="P158" i="16"/>
  <c r="Q158" i="16"/>
  <c r="R158" i="16" s="1"/>
  <c r="N158" i="16" s="1"/>
  <c r="Q855" i="16"/>
  <c r="R855" i="16" s="1"/>
  <c r="N855" i="16" s="1"/>
  <c r="P855" i="16"/>
  <c r="Q496" i="16"/>
  <c r="R496" i="16" s="1"/>
  <c r="N496" i="16" s="1"/>
  <c r="P496" i="16"/>
  <c r="Q655" i="16"/>
  <c r="R655" i="16" s="1"/>
  <c r="N655" i="16" s="1"/>
  <c r="P655" i="16"/>
  <c r="Q345" i="16"/>
  <c r="R345" i="16" s="1"/>
  <c r="N345" i="16" s="1"/>
  <c r="P345" i="16"/>
  <c r="Q1041" i="16"/>
  <c r="R1041" i="16" s="1"/>
  <c r="N1041" i="16" s="1"/>
  <c r="P1041" i="16"/>
  <c r="Q744" i="16"/>
  <c r="R744" i="16" s="1"/>
  <c r="N744" i="16" s="1"/>
  <c r="P744" i="16"/>
  <c r="P1418" i="16"/>
  <c r="Q1418" i="16"/>
  <c r="R1418" i="16" s="1"/>
  <c r="N1418" i="16" s="1"/>
  <c r="Q1120" i="16"/>
  <c r="R1120" i="16" s="1"/>
  <c r="N1120" i="16" s="1"/>
  <c r="P1120" i="16"/>
  <c r="Q1589" i="16"/>
  <c r="R1589" i="16" s="1"/>
  <c r="N1589" i="16" s="1"/>
  <c r="P1589" i="16"/>
  <c r="Q1652" i="16"/>
  <c r="R1652" i="16" s="1"/>
  <c r="N1652" i="16" s="1"/>
  <c r="P1652" i="16"/>
  <c r="Q1353" i="16"/>
  <c r="R1353" i="16" s="1"/>
  <c r="N1353" i="16" s="1"/>
  <c r="P1353" i="16"/>
  <c r="Q1187" i="16"/>
  <c r="R1187" i="16" s="1"/>
  <c r="N1187" i="16" s="1"/>
  <c r="P1187" i="16"/>
  <c r="Q601" i="16"/>
  <c r="R601" i="16" s="1"/>
  <c r="N601" i="16" s="1"/>
  <c r="P601" i="16"/>
  <c r="Q255" i="16"/>
  <c r="R255" i="16" s="1"/>
  <c r="N255" i="16" s="1"/>
  <c r="P255" i="16"/>
  <c r="P162" i="16"/>
  <c r="Q162" i="16"/>
  <c r="R162" i="16" s="1"/>
  <c r="N162" i="16" s="1"/>
  <c r="P68" i="16"/>
  <c r="Q68" i="16"/>
  <c r="R68" i="16" s="1"/>
  <c r="N68" i="16" s="1"/>
  <c r="Q788" i="16"/>
  <c r="R788" i="16" s="1"/>
  <c r="N788" i="16" s="1"/>
  <c r="P788" i="16"/>
  <c r="P466" i="16"/>
  <c r="Q466" i="16"/>
  <c r="R466" i="16" s="1"/>
  <c r="N466" i="16" s="1"/>
  <c r="Q1105" i="16"/>
  <c r="R1105" i="16" s="1"/>
  <c r="N1105" i="16" s="1"/>
  <c r="P1105" i="16"/>
  <c r="P1862" i="16"/>
  <c r="Q1862" i="16"/>
  <c r="R1862" i="16" s="1"/>
  <c r="N1862" i="16" s="1"/>
  <c r="Q1564" i="16"/>
  <c r="R1564" i="16" s="1"/>
  <c r="N1564" i="16" s="1"/>
  <c r="P1564" i="16"/>
  <c r="P1050" i="16"/>
  <c r="Q1050" i="16"/>
  <c r="R1050" i="16" s="1"/>
  <c r="N1050" i="16" s="1"/>
  <c r="Q1064" i="16"/>
  <c r="R1064" i="16" s="1"/>
  <c r="N1064" i="16" s="1"/>
  <c r="P1064" i="16"/>
  <c r="Q1797" i="16"/>
  <c r="R1797" i="16" s="1"/>
  <c r="N1797" i="16" s="1"/>
  <c r="P1797" i="16"/>
  <c r="Q1715" i="16"/>
  <c r="R1715" i="16" s="1"/>
  <c r="N1715" i="16" s="1"/>
  <c r="P1715" i="16"/>
  <c r="Q471" i="16"/>
  <c r="R471" i="16" s="1"/>
  <c r="N471" i="16" s="1"/>
  <c r="P471" i="16"/>
  <c r="Q123" i="16"/>
  <c r="R123" i="16" s="1"/>
  <c r="N123" i="16" s="1"/>
  <c r="P123" i="16"/>
  <c r="Q809" i="16"/>
  <c r="R809" i="16" s="1"/>
  <c r="N809" i="16" s="1"/>
  <c r="P809" i="16"/>
  <c r="P966" i="16"/>
  <c r="Q966" i="16"/>
  <c r="R966" i="16" s="1"/>
  <c r="N966" i="16" s="1"/>
  <c r="Q657" i="16"/>
  <c r="R657" i="16" s="1"/>
  <c r="N657" i="16" s="1"/>
  <c r="P657" i="16"/>
  <c r="Q334" i="16"/>
  <c r="R334" i="16" s="1"/>
  <c r="N334" i="16" s="1"/>
  <c r="P334" i="16"/>
  <c r="Q1055" i="16"/>
  <c r="R1055" i="16" s="1"/>
  <c r="N1055" i="16" s="1"/>
  <c r="P1055" i="16"/>
  <c r="Q1730" i="16"/>
  <c r="R1730" i="16" s="1"/>
  <c r="N1730" i="16" s="1"/>
  <c r="P1730" i="16"/>
  <c r="Q1432" i="16"/>
  <c r="R1432" i="16" s="1"/>
  <c r="N1432" i="16" s="1"/>
  <c r="P1432" i="16"/>
  <c r="P918" i="16"/>
  <c r="Q918" i="16"/>
  <c r="R918" i="16" s="1"/>
  <c r="N918" i="16" s="1"/>
  <c r="Q1964" i="16"/>
  <c r="R1964" i="16" s="1"/>
  <c r="N1964" i="16" s="1"/>
  <c r="P1964" i="16"/>
  <c r="Q1665" i="16"/>
  <c r="R1665" i="16" s="1"/>
  <c r="N1665" i="16" s="1"/>
  <c r="P1665" i="16"/>
  <c r="P1558" i="16"/>
  <c r="Q1558" i="16"/>
  <c r="R1558" i="16" s="1"/>
  <c r="N1558" i="16" s="1"/>
  <c r="Q603" i="16"/>
  <c r="R603" i="16" s="1"/>
  <c r="N603" i="16" s="1"/>
  <c r="P603" i="16"/>
  <c r="P246" i="16"/>
  <c r="Q246" i="16"/>
  <c r="R246" i="16" s="1"/>
  <c r="N246" i="16" s="1"/>
  <c r="Q403" i="16"/>
  <c r="R403" i="16" s="1"/>
  <c r="N403" i="16" s="1"/>
  <c r="P403" i="16"/>
  <c r="Q92" i="16"/>
  <c r="R92" i="16" s="1"/>
  <c r="N92" i="16" s="1"/>
  <c r="P92" i="16"/>
  <c r="P778" i="16"/>
  <c r="Q778" i="16"/>
  <c r="R778" i="16" s="1"/>
  <c r="N778" i="16" s="1"/>
  <c r="Q492" i="16"/>
  <c r="R492" i="16" s="1"/>
  <c r="N492" i="16" s="1"/>
  <c r="P492" i="16"/>
  <c r="Q1165" i="16"/>
  <c r="R1165" i="16" s="1"/>
  <c r="N1165" i="16" s="1"/>
  <c r="P1165" i="16"/>
  <c r="Q1876" i="16"/>
  <c r="R1876" i="16" s="1"/>
  <c r="N1876" i="16" s="1"/>
  <c r="P1876" i="16"/>
  <c r="Q1337" i="16"/>
  <c r="R1337" i="16" s="1"/>
  <c r="N1337" i="16" s="1"/>
  <c r="P1337" i="16"/>
  <c r="Q1387" i="16"/>
  <c r="R1387" i="16" s="1"/>
  <c r="N1387" i="16" s="1"/>
  <c r="P1387" i="16"/>
  <c r="Q1101" i="16"/>
  <c r="R1101" i="16" s="1"/>
  <c r="N1101" i="16" s="1"/>
  <c r="P1101" i="16"/>
  <c r="Q1918" i="16"/>
  <c r="R1918" i="16" s="1"/>
  <c r="N1918" i="16" s="1"/>
  <c r="P1918" i="16"/>
  <c r="Q877" i="16"/>
  <c r="R877" i="16" s="1"/>
  <c r="N877" i="16" s="1"/>
  <c r="P877" i="16"/>
  <c r="Q615" i="16"/>
  <c r="R615" i="16" s="1"/>
  <c r="N615" i="16" s="1"/>
  <c r="P615" i="16"/>
  <c r="Q257" i="16"/>
  <c r="R257" i="16" s="1"/>
  <c r="N257" i="16" s="1"/>
  <c r="P257" i="16"/>
  <c r="Q415" i="16"/>
  <c r="R415" i="16" s="1"/>
  <c r="N415" i="16" s="1"/>
  <c r="P415" i="16"/>
  <c r="Q105" i="16"/>
  <c r="R105" i="16" s="1"/>
  <c r="N105" i="16" s="1"/>
  <c r="P105" i="16"/>
  <c r="Q791" i="16"/>
  <c r="R791" i="16" s="1"/>
  <c r="N791" i="16" s="1"/>
  <c r="P791" i="16"/>
  <c r="Q504" i="16"/>
  <c r="R504" i="16" s="1"/>
  <c r="N504" i="16" s="1"/>
  <c r="P504" i="16"/>
  <c r="P1178" i="16"/>
  <c r="Q1178" i="16"/>
  <c r="R1178" i="16" s="1"/>
  <c r="N1178" i="16" s="1"/>
  <c r="Q1887" i="16"/>
  <c r="R1887" i="16" s="1"/>
  <c r="N1887" i="16" s="1"/>
  <c r="P1887" i="16"/>
  <c r="Q1349" i="16"/>
  <c r="R1349" i="16" s="1"/>
  <c r="N1349" i="16" s="1"/>
  <c r="P1349" i="16"/>
  <c r="Q1399" i="16"/>
  <c r="R1399" i="16" s="1"/>
  <c r="N1399" i="16" s="1"/>
  <c r="P1399" i="16"/>
  <c r="Q1113" i="16"/>
  <c r="R1113" i="16" s="1"/>
  <c r="N1113" i="16" s="1"/>
  <c r="P1113" i="16"/>
  <c r="Q1930" i="16"/>
  <c r="R1930" i="16" s="1"/>
  <c r="N1930" i="16" s="1"/>
  <c r="P1930" i="16"/>
  <c r="Q745" i="16"/>
  <c r="R745" i="16" s="1"/>
  <c r="N745" i="16" s="1"/>
  <c r="P745" i="16"/>
  <c r="P482" i="16"/>
  <c r="Q482" i="16"/>
  <c r="R482" i="16" s="1"/>
  <c r="N482" i="16" s="1"/>
  <c r="P125" i="16"/>
  <c r="Q125" i="16"/>
  <c r="R125" i="16" s="1"/>
  <c r="N125" i="16" s="1"/>
  <c r="Q283" i="16"/>
  <c r="R283" i="16" s="1"/>
  <c r="N283" i="16" s="1"/>
  <c r="P283" i="16"/>
  <c r="Q991" i="16"/>
  <c r="R991" i="16" s="1"/>
  <c r="N991" i="16" s="1"/>
  <c r="P991" i="16"/>
  <c r="P658" i="16"/>
  <c r="Q658" i="16"/>
  <c r="R658" i="16" s="1"/>
  <c r="N658" i="16" s="1"/>
  <c r="Q372" i="16"/>
  <c r="R372" i="16" s="1"/>
  <c r="N372" i="16" s="1"/>
  <c r="P372" i="16"/>
  <c r="Q2041" i="16"/>
  <c r="R2041" i="16" s="1"/>
  <c r="N2041" i="16" s="1"/>
  <c r="P2041" i="16"/>
  <c r="Q1755" i="16"/>
  <c r="R1755" i="16" s="1"/>
  <c r="N1755" i="16" s="1"/>
  <c r="P1755" i="16"/>
  <c r="Q1217" i="16"/>
  <c r="R1217" i="16" s="1"/>
  <c r="N1217" i="16" s="1"/>
  <c r="P1217" i="16"/>
  <c r="P1254" i="16"/>
  <c r="Q1254" i="16"/>
  <c r="R1254" i="16" s="1"/>
  <c r="N1254" i="16" s="1"/>
  <c r="Q1976" i="16"/>
  <c r="R1976" i="16" s="1"/>
  <c r="N1976" i="16" s="1"/>
  <c r="P1976" i="16"/>
  <c r="Q1773" i="16"/>
  <c r="R1773" i="16" s="1"/>
  <c r="N1773" i="16" s="1"/>
  <c r="P1773" i="16"/>
  <c r="P613" i="16"/>
  <c r="Q613" i="16"/>
  <c r="R613" i="16" s="1"/>
  <c r="N613" i="16" s="1"/>
  <c r="Q351" i="16"/>
  <c r="R351" i="16" s="1"/>
  <c r="N351" i="16" s="1"/>
  <c r="P351" i="16"/>
  <c r="P1036" i="16"/>
  <c r="Q1036" i="16"/>
  <c r="R1036" i="16" s="1"/>
  <c r="N1036" i="16" s="1"/>
  <c r="Q151" i="16"/>
  <c r="R151" i="16" s="1"/>
  <c r="N151" i="16" s="1"/>
  <c r="P151" i="16"/>
  <c r="Q861" i="16"/>
  <c r="R861" i="16" s="1"/>
  <c r="N861" i="16" s="1"/>
  <c r="P861" i="16"/>
  <c r="Q525" i="16"/>
  <c r="R525" i="16" s="1"/>
  <c r="N525" i="16" s="1"/>
  <c r="P525" i="16"/>
  <c r="P229" i="16"/>
  <c r="Q229" i="16"/>
  <c r="R229" i="16" s="1"/>
  <c r="N229" i="16" s="1"/>
  <c r="P1896" i="16"/>
  <c r="Q1896" i="16"/>
  <c r="R1896" i="16" s="1"/>
  <c r="N1896" i="16" s="1"/>
  <c r="Q1623" i="16"/>
  <c r="R1623" i="16" s="1"/>
  <c r="N1623" i="16" s="1"/>
  <c r="P1623" i="16"/>
  <c r="Q1085" i="16"/>
  <c r="R1085" i="16" s="1"/>
  <c r="N1085" i="16" s="1"/>
  <c r="P1085" i="16"/>
  <c r="P1110" i="16"/>
  <c r="Q1110" i="16"/>
  <c r="R1110" i="16" s="1"/>
  <c r="N1110" i="16" s="1"/>
  <c r="Q1843" i="16"/>
  <c r="R1843" i="16" s="1"/>
  <c r="N1843" i="16" s="1"/>
  <c r="P1843" i="16"/>
  <c r="Q1630" i="16"/>
  <c r="R1630" i="16" s="1"/>
  <c r="N1630" i="16" s="1"/>
  <c r="P1630" i="16"/>
  <c r="Q337" i="16"/>
  <c r="R337" i="16" s="1"/>
  <c r="N337" i="16" s="1"/>
  <c r="P337" i="16"/>
  <c r="Q64" i="16"/>
  <c r="R64" i="16" s="1"/>
  <c r="N64" i="16" s="1"/>
  <c r="P64" i="16"/>
  <c r="Q760" i="16"/>
  <c r="R760" i="16" s="1"/>
  <c r="N760" i="16" s="1"/>
  <c r="P760" i="16"/>
  <c r="P666" i="16"/>
  <c r="Q666" i="16"/>
  <c r="R666" i="16" s="1"/>
  <c r="N666" i="16" s="1"/>
  <c r="Q585" i="16"/>
  <c r="R585" i="16" s="1"/>
  <c r="N585" i="16" s="1"/>
  <c r="P585" i="16"/>
  <c r="Q250" i="16"/>
  <c r="R250" i="16" s="1"/>
  <c r="N250" i="16" s="1"/>
  <c r="P250" i="16"/>
  <c r="Q983" i="16"/>
  <c r="R983" i="16" s="1"/>
  <c r="N983" i="16" s="1"/>
  <c r="P983" i="16"/>
  <c r="Q1609" i="16"/>
  <c r="R1609" i="16" s="1"/>
  <c r="N1609" i="16" s="1"/>
  <c r="P1609" i="16"/>
  <c r="Q1347" i="16"/>
  <c r="R1347" i="16" s="1"/>
  <c r="N1347" i="16" s="1"/>
  <c r="P1347" i="16"/>
  <c r="Q2069" i="16"/>
  <c r="R2069" i="16" s="1"/>
  <c r="N2069" i="16" s="1"/>
  <c r="P2069" i="16"/>
  <c r="P1554" i="16"/>
  <c r="Q1554" i="16"/>
  <c r="R1554" i="16" s="1"/>
  <c r="N1554" i="16" s="1"/>
  <c r="Q1568" i="16"/>
  <c r="R1568" i="16" s="1"/>
  <c r="N1568" i="16" s="1"/>
  <c r="P1568" i="16"/>
  <c r="P1330" i="16"/>
  <c r="Q1330" i="16"/>
  <c r="R1330" i="16" s="1"/>
  <c r="N1330" i="16" s="1"/>
  <c r="P1102" i="16"/>
  <c r="Q1102" i="16"/>
  <c r="R1102" i="16" s="1"/>
  <c r="N1102" i="16" s="1"/>
  <c r="P1836" i="16"/>
  <c r="Q1836" i="16"/>
  <c r="R1836" i="16" s="1"/>
  <c r="N1836" i="16" s="1"/>
  <c r="Q2532" i="16"/>
  <c r="R2532" i="16" s="1"/>
  <c r="N2532" i="16" s="1"/>
  <c r="P2532" i="16"/>
  <c r="Q2474" i="16"/>
  <c r="R2474" i="16" s="1"/>
  <c r="N2474" i="16" s="1"/>
  <c r="P2474" i="16"/>
  <c r="P2415" i="16"/>
  <c r="Q2415" i="16"/>
  <c r="R2415" i="16" s="1"/>
  <c r="N2415" i="16" s="1"/>
  <c r="P2331" i="16"/>
  <c r="Q2331" i="16"/>
  <c r="R2331" i="16" s="1"/>
  <c r="N2331" i="16" s="1"/>
  <c r="Q1985" i="16"/>
  <c r="R1985" i="16" s="1"/>
  <c r="N1985" i="16" s="1"/>
  <c r="P1985" i="16"/>
  <c r="Q1950" i="16"/>
  <c r="R1950" i="16" s="1"/>
  <c r="N1950" i="16" s="1"/>
  <c r="P1950" i="16"/>
  <c r="Q2227" i="16"/>
  <c r="R2227" i="16" s="1"/>
  <c r="N2227" i="16" s="1"/>
  <c r="P2227" i="16"/>
  <c r="Q2169" i="16"/>
  <c r="R2169" i="16" s="1"/>
  <c r="N2169" i="16" s="1"/>
  <c r="P2169" i="16"/>
  <c r="Q2073" i="16"/>
  <c r="R2073" i="16" s="1"/>
  <c r="N2073" i="16" s="1"/>
  <c r="P2073" i="16"/>
  <c r="Q3812" i="16"/>
  <c r="R3812" i="16" s="1"/>
  <c r="N3812" i="16" s="1"/>
  <c r="P3812" i="16"/>
  <c r="Q3743" i="16"/>
  <c r="R3743" i="16" s="1"/>
  <c r="N3743" i="16" s="1"/>
  <c r="P3743" i="16"/>
  <c r="Q3695" i="16"/>
  <c r="R3695" i="16" s="1"/>
  <c r="N3695" i="16" s="1"/>
  <c r="P3695" i="16"/>
  <c r="Q3636" i="16"/>
  <c r="R3636" i="16" s="1"/>
  <c r="N3636" i="16" s="1"/>
  <c r="P3636" i="16"/>
  <c r="P2545" i="16"/>
  <c r="Q2545" i="16"/>
  <c r="R2545" i="16" s="1"/>
  <c r="N2545" i="16" s="1"/>
  <c r="Q2486" i="16"/>
  <c r="R2486" i="16" s="1"/>
  <c r="N2486" i="16" s="1"/>
  <c r="P2486" i="16"/>
  <c r="P2427" i="16"/>
  <c r="Q2427" i="16"/>
  <c r="R2427" i="16" s="1"/>
  <c r="N2427" i="16" s="1"/>
  <c r="Q2355" i="16"/>
  <c r="R2355" i="16" s="1"/>
  <c r="N2355" i="16" s="1"/>
  <c r="P2355" i="16"/>
  <c r="Q1997" i="16"/>
  <c r="R1997" i="16" s="1"/>
  <c r="N1997" i="16" s="1"/>
  <c r="P1997" i="16"/>
  <c r="Q1962" i="16"/>
  <c r="R1962" i="16" s="1"/>
  <c r="N1962" i="16" s="1"/>
  <c r="P1962" i="16"/>
  <c r="Q2240" i="16"/>
  <c r="R2240" i="16" s="1"/>
  <c r="N2240" i="16" s="1"/>
  <c r="P2240" i="16"/>
  <c r="Q2180" i="16"/>
  <c r="R2180" i="16" s="1"/>
  <c r="N2180" i="16" s="1"/>
  <c r="P2180" i="16"/>
  <c r="Q2085" i="16"/>
  <c r="R2085" i="16" s="1"/>
  <c r="N2085" i="16" s="1"/>
  <c r="P2085" i="16"/>
  <c r="Q3825" i="16"/>
  <c r="R3825" i="16" s="1"/>
  <c r="N3825" i="16" s="1"/>
  <c r="P3825" i="16"/>
  <c r="P3754" i="16"/>
  <c r="Q3754" i="16"/>
  <c r="R3754" i="16" s="1"/>
  <c r="N3754" i="16" s="1"/>
  <c r="Q3707" i="16"/>
  <c r="R3707" i="16" s="1"/>
  <c r="N3707" i="16" s="1"/>
  <c r="P3707" i="16"/>
  <c r="Q3648" i="16"/>
  <c r="R3648" i="16" s="1"/>
  <c r="N3648" i="16" s="1"/>
  <c r="P3648" i="16"/>
  <c r="P2988" i="16"/>
  <c r="Q2988" i="16"/>
  <c r="R2988" i="16" s="1"/>
  <c r="N2988" i="16" s="1"/>
  <c r="Q2954" i="16"/>
  <c r="R2954" i="16" s="1"/>
  <c r="N2954" i="16" s="1"/>
  <c r="P2954" i="16"/>
  <c r="P2871" i="16"/>
  <c r="Q2871" i="16"/>
  <c r="R2871" i="16" s="1"/>
  <c r="N2871" i="16" s="1"/>
  <c r="Q2800" i="16"/>
  <c r="R2800" i="16" s="1"/>
  <c r="N2800" i="16" s="1"/>
  <c r="P2800" i="16"/>
  <c r="P2441" i="16"/>
  <c r="Q2441" i="16"/>
  <c r="R2441" i="16" s="1"/>
  <c r="N2441" i="16" s="1"/>
  <c r="P2406" i="16"/>
  <c r="Q2406" i="16"/>
  <c r="R2406" i="16" s="1"/>
  <c r="N2406" i="16" s="1"/>
  <c r="Q2682" i="16"/>
  <c r="R2682" i="16" s="1"/>
  <c r="N2682" i="16" s="1"/>
  <c r="P2682" i="16"/>
  <c r="Q2624" i="16"/>
  <c r="R2624" i="16" s="1"/>
  <c r="N2624" i="16" s="1"/>
  <c r="P2624" i="16"/>
  <c r="P2541" i="16"/>
  <c r="Q2541" i="16"/>
  <c r="R2541" i="16" s="1"/>
  <c r="N2541" i="16" s="1"/>
  <c r="P2459" i="16"/>
  <c r="Q2459" i="16"/>
  <c r="R2459" i="16" s="1"/>
  <c r="N2459" i="16" s="1"/>
  <c r="P2423" i="16"/>
  <c r="Q2423" i="16"/>
  <c r="R2423" i="16" s="1"/>
  <c r="N2423" i="16" s="1"/>
  <c r="Q2352" i="16"/>
  <c r="R2352" i="16" s="1"/>
  <c r="N2352" i="16" s="1"/>
  <c r="P2352" i="16"/>
  <c r="Q1284" i="16"/>
  <c r="R1284" i="16" s="1"/>
  <c r="N1284" i="16" s="1"/>
  <c r="P1284" i="16"/>
  <c r="Q3001" i="16"/>
  <c r="R3001" i="16" s="1"/>
  <c r="N3001" i="16" s="1"/>
  <c r="P3001" i="16"/>
  <c r="Q2966" i="16"/>
  <c r="R2966" i="16" s="1"/>
  <c r="N2966" i="16" s="1"/>
  <c r="P2966" i="16"/>
  <c r="P2883" i="16"/>
  <c r="Q2883" i="16"/>
  <c r="R2883" i="16" s="1"/>
  <c r="N2883" i="16" s="1"/>
  <c r="P2813" i="16"/>
  <c r="Q2813" i="16"/>
  <c r="R2813" i="16" s="1"/>
  <c r="N2813" i="16" s="1"/>
  <c r="P2453" i="16"/>
  <c r="Q2453" i="16"/>
  <c r="R2453" i="16" s="1"/>
  <c r="N2453" i="16" s="1"/>
  <c r="Q2418" i="16"/>
  <c r="R2418" i="16" s="1"/>
  <c r="N2418" i="16" s="1"/>
  <c r="P2418" i="16"/>
  <c r="Q2695" i="16"/>
  <c r="R2695" i="16" s="1"/>
  <c r="N2695" i="16" s="1"/>
  <c r="P2695" i="16"/>
  <c r="Q2636" i="16"/>
  <c r="R2636" i="16" s="1"/>
  <c r="N2636" i="16" s="1"/>
  <c r="P2636" i="16"/>
  <c r="P2553" i="16"/>
  <c r="Q2553" i="16"/>
  <c r="R2553" i="16" s="1"/>
  <c r="N2553" i="16" s="1"/>
  <c r="Q2470" i="16"/>
  <c r="R2470" i="16" s="1"/>
  <c r="N2470" i="16" s="1"/>
  <c r="P2470" i="16"/>
  <c r="P2435" i="16"/>
  <c r="Q2435" i="16"/>
  <c r="R2435" i="16" s="1"/>
  <c r="N2435" i="16" s="1"/>
  <c r="Q2365" i="16"/>
  <c r="R2365" i="16" s="1"/>
  <c r="N2365" i="16" s="1"/>
  <c r="P2365" i="16"/>
  <c r="Q1583" i="16"/>
  <c r="R1583" i="16" s="1"/>
  <c r="N1583" i="16" s="1"/>
  <c r="P1583" i="16"/>
  <c r="Q3301" i="16"/>
  <c r="R3301" i="16" s="1"/>
  <c r="N3301" i="16" s="1"/>
  <c r="P3301" i="16"/>
  <c r="Q3267" i="16"/>
  <c r="R3267" i="16" s="1"/>
  <c r="N3267" i="16" s="1"/>
  <c r="P3267" i="16"/>
  <c r="P3184" i="16"/>
  <c r="Q3184" i="16"/>
  <c r="R3184" i="16" s="1"/>
  <c r="N3184" i="16" s="1"/>
  <c r="P3112" i="16"/>
  <c r="Q3112" i="16"/>
  <c r="R3112" i="16" s="1"/>
  <c r="N3112" i="16" s="1"/>
  <c r="P2753" i="16"/>
  <c r="Q2753" i="16"/>
  <c r="R2753" i="16" s="1"/>
  <c r="N2753" i="16" s="1"/>
  <c r="Q2730" i="16"/>
  <c r="R2730" i="16" s="1"/>
  <c r="N2730" i="16" s="1"/>
  <c r="P2730" i="16"/>
  <c r="P2996" i="16"/>
  <c r="Q2996" i="16"/>
  <c r="R2996" i="16" s="1"/>
  <c r="N2996" i="16" s="1"/>
  <c r="P2936" i="16"/>
  <c r="Q2936" i="16"/>
  <c r="R2936" i="16" s="1"/>
  <c r="N2936" i="16" s="1"/>
  <c r="P2853" i="16"/>
  <c r="Q2853" i="16"/>
  <c r="R2853" i="16" s="1"/>
  <c r="N2853" i="16" s="1"/>
  <c r="Q2782" i="16"/>
  <c r="R2782" i="16" s="1"/>
  <c r="N2782" i="16" s="1"/>
  <c r="P2782" i="16"/>
  <c r="Q2735" i="16"/>
  <c r="R2735" i="16" s="1"/>
  <c r="N2735" i="16" s="1"/>
  <c r="P2735" i="16"/>
  <c r="Q2675" i="16"/>
  <c r="R2675" i="16" s="1"/>
  <c r="N2675" i="16" s="1"/>
  <c r="P2675" i="16"/>
  <c r="P1596" i="16"/>
  <c r="Q1596" i="16"/>
  <c r="R1596" i="16" s="1"/>
  <c r="N1596" i="16" s="1"/>
  <c r="Q3313" i="16"/>
  <c r="R3313" i="16" s="1"/>
  <c r="N3313" i="16" s="1"/>
  <c r="P3313" i="16"/>
  <c r="P3278" i="16"/>
  <c r="Q3278" i="16"/>
  <c r="R3278" i="16" s="1"/>
  <c r="N3278" i="16" s="1"/>
  <c r="Q3195" i="16"/>
  <c r="R3195" i="16" s="1"/>
  <c r="N3195" i="16" s="1"/>
  <c r="P3195" i="16"/>
  <c r="P3124" i="16"/>
  <c r="Q3124" i="16"/>
  <c r="R3124" i="16" s="1"/>
  <c r="N3124" i="16" s="1"/>
  <c r="Q2766" i="16"/>
  <c r="R2766" i="16" s="1"/>
  <c r="N2766" i="16" s="1"/>
  <c r="P2766" i="16"/>
  <c r="Q2742" i="16"/>
  <c r="R2742" i="16" s="1"/>
  <c r="N2742" i="16" s="1"/>
  <c r="P2742" i="16"/>
  <c r="P3008" i="16"/>
  <c r="Q3008" i="16"/>
  <c r="R3008" i="16" s="1"/>
  <c r="N3008" i="16" s="1"/>
  <c r="Q2947" i="16"/>
  <c r="R2947" i="16" s="1"/>
  <c r="N2947" i="16" s="1"/>
  <c r="P2947" i="16"/>
  <c r="Q2865" i="16"/>
  <c r="R2865" i="16" s="1"/>
  <c r="N2865" i="16" s="1"/>
  <c r="P2865" i="16"/>
  <c r="Q2794" i="16"/>
  <c r="R2794" i="16" s="1"/>
  <c r="N2794" i="16" s="1"/>
  <c r="P2794" i="16"/>
  <c r="Q2747" i="16"/>
  <c r="R2747" i="16" s="1"/>
  <c r="N2747" i="16" s="1"/>
  <c r="P2747" i="16"/>
  <c r="Q2688" i="16"/>
  <c r="R2688" i="16" s="1"/>
  <c r="N2688" i="16" s="1"/>
  <c r="P2688" i="16"/>
  <c r="Q1762" i="16"/>
  <c r="R1762" i="16" s="1"/>
  <c r="N1762" i="16" s="1"/>
  <c r="P1762" i="16"/>
  <c r="Q2460" i="16"/>
  <c r="R2460" i="16" s="1"/>
  <c r="N2460" i="16" s="1"/>
  <c r="P2460" i="16"/>
  <c r="P2403" i="16"/>
  <c r="Q2403" i="16"/>
  <c r="R2403" i="16" s="1"/>
  <c r="N2403" i="16" s="1"/>
  <c r="Q2343" i="16"/>
  <c r="R2343" i="16" s="1"/>
  <c r="N2343" i="16" s="1"/>
  <c r="P2343" i="16"/>
  <c r="P2261" i="16"/>
  <c r="Q2261" i="16"/>
  <c r="R2261" i="16" s="1"/>
  <c r="N2261" i="16" s="1"/>
  <c r="Q1913" i="16"/>
  <c r="R1913" i="16" s="1"/>
  <c r="N1913" i="16" s="1"/>
  <c r="P1913" i="16"/>
  <c r="Q1877" i="16"/>
  <c r="R1877" i="16" s="1"/>
  <c r="N1877" i="16" s="1"/>
  <c r="P1877" i="16"/>
  <c r="P2156" i="16"/>
  <c r="Q2156" i="16"/>
  <c r="R2156" i="16" s="1"/>
  <c r="N2156" i="16" s="1"/>
  <c r="P2095" i="16"/>
  <c r="Q2095" i="16"/>
  <c r="R2095" i="16" s="1"/>
  <c r="N2095" i="16" s="1"/>
  <c r="Q3836" i="16"/>
  <c r="R3836" i="16" s="1"/>
  <c r="N3836" i="16" s="1"/>
  <c r="P3836" i="16"/>
  <c r="Q3741" i="16"/>
  <c r="R3741" i="16" s="1"/>
  <c r="N3741" i="16" s="1"/>
  <c r="P3741" i="16"/>
  <c r="Q3670" i="16"/>
  <c r="R3670" i="16" s="1"/>
  <c r="N3670" i="16" s="1"/>
  <c r="P3670" i="16"/>
  <c r="Q3624" i="16"/>
  <c r="R3624" i="16" s="1"/>
  <c r="N3624" i="16" s="1"/>
  <c r="P3624" i="16"/>
  <c r="Q3564" i="16"/>
  <c r="R3564" i="16" s="1"/>
  <c r="N3564" i="16" s="1"/>
  <c r="P3564" i="16"/>
  <c r="P2473" i="16"/>
  <c r="Q2473" i="16"/>
  <c r="R2473" i="16" s="1"/>
  <c r="N2473" i="16" s="1"/>
  <c r="Q2414" i="16"/>
  <c r="R2414" i="16" s="1"/>
  <c r="N2414" i="16" s="1"/>
  <c r="P2414" i="16"/>
  <c r="Q2356" i="16"/>
  <c r="R2356" i="16" s="1"/>
  <c r="N2356" i="16" s="1"/>
  <c r="P2356" i="16"/>
  <c r="Q2272" i="16"/>
  <c r="R2272" i="16" s="1"/>
  <c r="N2272" i="16" s="1"/>
  <c r="P2272" i="16"/>
  <c r="Q1925" i="16"/>
  <c r="R1925" i="16" s="1"/>
  <c r="N1925" i="16" s="1"/>
  <c r="P1925" i="16"/>
  <c r="Q1890" i="16"/>
  <c r="R1890" i="16" s="1"/>
  <c r="N1890" i="16" s="1"/>
  <c r="P1890" i="16"/>
  <c r="P2167" i="16"/>
  <c r="Q2167" i="16"/>
  <c r="R2167" i="16" s="1"/>
  <c r="N2167" i="16" s="1"/>
  <c r="P2107" i="16"/>
  <c r="Q2107" i="16"/>
  <c r="R2107" i="16" s="1"/>
  <c r="N2107" i="16" s="1"/>
  <c r="P3826" i="16"/>
  <c r="Q3826" i="16"/>
  <c r="R3826" i="16" s="1"/>
  <c r="N3826" i="16" s="1"/>
  <c r="Q3753" i="16"/>
  <c r="R3753" i="16" s="1"/>
  <c r="N3753" i="16" s="1"/>
  <c r="P3753" i="16"/>
  <c r="P3682" i="16"/>
  <c r="Q3682" i="16"/>
  <c r="R3682" i="16" s="1"/>
  <c r="N3682" i="16" s="1"/>
  <c r="Q3634" i="16"/>
  <c r="R3634" i="16" s="1"/>
  <c r="N3634" i="16" s="1"/>
  <c r="P3634" i="16"/>
  <c r="Q3576" i="16"/>
  <c r="R3576" i="16" s="1"/>
  <c r="N3576" i="16" s="1"/>
  <c r="P3576" i="16"/>
  <c r="P2629" i="16"/>
  <c r="Q2629" i="16"/>
  <c r="R2629" i="16" s="1"/>
  <c r="N2629" i="16" s="1"/>
  <c r="Q2570" i="16"/>
  <c r="R2570" i="16" s="1"/>
  <c r="N2570" i="16" s="1"/>
  <c r="P2570" i="16"/>
  <c r="P2511" i="16"/>
  <c r="Q2511" i="16"/>
  <c r="R2511" i="16" s="1"/>
  <c r="N2511" i="16" s="1"/>
  <c r="Q2440" i="16"/>
  <c r="R2440" i="16" s="1"/>
  <c r="N2440" i="16" s="1"/>
  <c r="P2440" i="16"/>
  <c r="Q2082" i="16"/>
  <c r="R2082" i="16" s="1"/>
  <c r="N2082" i="16" s="1"/>
  <c r="P2082" i="16"/>
  <c r="P2045" i="16"/>
  <c r="Q2045" i="16"/>
  <c r="R2045" i="16" s="1"/>
  <c r="N2045" i="16" s="1"/>
  <c r="Q2323" i="16"/>
  <c r="R2323" i="16" s="1"/>
  <c r="N2323" i="16" s="1"/>
  <c r="P2323" i="16"/>
  <c r="P2263" i="16"/>
  <c r="Q2263" i="16"/>
  <c r="R2263" i="16" s="1"/>
  <c r="N2263" i="16" s="1"/>
  <c r="Q2168" i="16"/>
  <c r="R2168" i="16" s="1"/>
  <c r="N2168" i="16" s="1"/>
  <c r="P2168" i="16"/>
  <c r="Q2097" i="16"/>
  <c r="R2097" i="16" s="1"/>
  <c r="N2097" i="16" s="1"/>
  <c r="P2097" i="16"/>
  <c r="Q3677" i="16"/>
  <c r="R3677" i="16" s="1"/>
  <c r="N3677" i="16" s="1"/>
  <c r="P3677" i="16"/>
  <c r="P3790" i="16"/>
  <c r="Q3790" i="16"/>
  <c r="R3790" i="16" s="1"/>
  <c r="N3790" i="16" s="1"/>
  <c r="P3732" i="16"/>
  <c r="Q3732" i="16"/>
  <c r="R3732" i="16" s="1"/>
  <c r="N3732" i="16" s="1"/>
  <c r="Q2341" i="16"/>
  <c r="R2341" i="16" s="1"/>
  <c r="N2341" i="16" s="1"/>
  <c r="P2341" i="16"/>
  <c r="Q2295" i="16"/>
  <c r="R2295" i="16" s="1"/>
  <c r="N2295" i="16" s="1"/>
  <c r="P2295" i="16"/>
  <c r="Q2235" i="16"/>
  <c r="R2235" i="16" s="1"/>
  <c r="N2235" i="16" s="1"/>
  <c r="P2235" i="16"/>
  <c r="P2151" i="16"/>
  <c r="Q2151" i="16"/>
  <c r="R2151" i="16" s="1"/>
  <c r="N2151" i="16" s="1"/>
  <c r="P3810" i="16"/>
  <c r="Q3810" i="16"/>
  <c r="R3810" i="16" s="1"/>
  <c r="N3810" i="16" s="1"/>
  <c r="P3833" i="16"/>
  <c r="Q3833" i="16"/>
  <c r="R3833" i="16" s="1"/>
  <c r="N3833" i="16" s="1"/>
  <c r="Q3534" i="16"/>
  <c r="R3534" i="16" s="1"/>
  <c r="N3534" i="16" s="1"/>
  <c r="P3534" i="16"/>
  <c r="P3776" i="16"/>
  <c r="Q3776" i="16"/>
  <c r="R3776" i="16" s="1"/>
  <c r="N3776" i="16" s="1"/>
  <c r="P3728" i="16"/>
  <c r="Q3728" i="16"/>
  <c r="R3728" i="16" s="1"/>
  <c r="N3728" i="16" s="1"/>
  <c r="Q3632" i="16"/>
  <c r="R3632" i="16" s="1"/>
  <c r="N3632" i="16" s="1"/>
  <c r="P3632" i="16"/>
  <c r="Q3562" i="16"/>
  <c r="R3562" i="16" s="1"/>
  <c r="N3562" i="16" s="1"/>
  <c r="P3562" i="16"/>
  <c r="P3516" i="16"/>
  <c r="Q3516" i="16"/>
  <c r="R3516" i="16" s="1"/>
  <c r="N3516" i="16" s="1"/>
  <c r="P3456" i="16"/>
  <c r="Q3456" i="16"/>
  <c r="R3456" i="16" s="1"/>
  <c r="N3456" i="16" s="1"/>
  <c r="P2509" i="16"/>
  <c r="Q2509" i="16"/>
  <c r="R2509" i="16" s="1"/>
  <c r="N2509" i="16" s="1"/>
  <c r="Q2450" i="16"/>
  <c r="R2450" i="16" s="1"/>
  <c r="N2450" i="16" s="1"/>
  <c r="P2450" i="16"/>
  <c r="P2390" i="16"/>
  <c r="Q2390" i="16"/>
  <c r="R2390" i="16" s="1"/>
  <c r="N2390" i="16" s="1"/>
  <c r="Q2308" i="16"/>
  <c r="R2308" i="16" s="1"/>
  <c r="N2308" i="16" s="1"/>
  <c r="P2308" i="16"/>
  <c r="Q1961" i="16"/>
  <c r="R1961" i="16" s="1"/>
  <c r="N1961" i="16" s="1"/>
  <c r="P1961" i="16"/>
  <c r="Q1926" i="16"/>
  <c r="R1926" i="16" s="1"/>
  <c r="N1926" i="16" s="1"/>
  <c r="P1926" i="16"/>
  <c r="Q2204" i="16"/>
  <c r="R2204" i="16" s="1"/>
  <c r="N2204" i="16" s="1"/>
  <c r="P2204" i="16"/>
  <c r="Q2145" i="16"/>
  <c r="R2145" i="16" s="1"/>
  <c r="N2145" i="16" s="1"/>
  <c r="P2145" i="16"/>
  <c r="Q3607" i="16"/>
  <c r="R3607" i="16" s="1"/>
  <c r="N3607" i="16" s="1"/>
  <c r="P3607" i="16"/>
  <c r="Q3789" i="16"/>
  <c r="R3789" i="16" s="1"/>
  <c r="N3789" i="16" s="1"/>
  <c r="P3789" i="16"/>
  <c r="Q3718" i="16"/>
  <c r="R3718" i="16" s="1"/>
  <c r="N3718" i="16" s="1"/>
  <c r="P3718" i="16"/>
  <c r="Q3671" i="16"/>
  <c r="R3671" i="16" s="1"/>
  <c r="N3671" i="16" s="1"/>
  <c r="P3671" i="16"/>
  <c r="P3611" i="16"/>
  <c r="Q3611" i="16"/>
  <c r="R3611" i="16" s="1"/>
  <c r="N3611" i="16" s="1"/>
  <c r="Q2100" i="16"/>
  <c r="R2100" i="16" s="1"/>
  <c r="N2100" i="16" s="1"/>
  <c r="P2100" i="16"/>
  <c r="Q3817" i="16"/>
  <c r="R3817" i="16" s="1"/>
  <c r="N3817" i="16" s="1"/>
  <c r="P3817" i="16"/>
  <c r="Q3782" i="16"/>
  <c r="R3782" i="16" s="1"/>
  <c r="N3782" i="16" s="1"/>
  <c r="P3782" i="16"/>
  <c r="Q3711" i="16"/>
  <c r="R3711" i="16" s="1"/>
  <c r="N3711" i="16" s="1"/>
  <c r="P3711" i="16"/>
  <c r="Q3628" i="16"/>
  <c r="R3628" i="16" s="1"/>
  <c r="N3628" i="16" s="1"/>
  <c r="P3628" i="16"/>
  <c r="Q3269" i="16"/>
  <c r="R3269" i="16" s="1"/>
  <c r="N3269" i="16" s="1"/>
  <c r="P3269" i="16"/>
  <c r="P3246" i="16"/>
  <c r="Q3246" i="16"/>
  <c r="R3246" i="16" s="1"/>
  <c r="N3246" i="16" s="1"/>
  <c r="Q3512" i="16"/>
  <c r="R3512" i="16" s="1"/>
  <c r="N3512" i="16" s="1"/>
  <c r="P3512" i="16"/>
  <c r="Q3453" i="16"/>
  <c r="R3453" i="16" s="1"/>
  <c r="N3453" i="16" s="1"/>
  <c r="P3453" i="16"/>
  <c r="Q3369" i="16"/>
  <c r="R3369" i="16" s="1"/>
  <c r="N3369" i="16" s="1"/>
  <c r="P3369" i="16"/>
  <c r="Q3299" i="16"/>
  <c r="R3299" i="16" s="1"/>
  <c r="N3299" i="16" s="1"/>
  <c r="P3299" i="16"/>
  <c r="P3250" i="16"/>
  <c r="Q3250" i="16"/>
  <c r="R3250" i="16" s="1"/>
  <c r="N3250" i="16" s="1"/>
  <c r="P3191" i="16"/>
  <c r="Q3191" i="16"/>
  <c r="R3191" i="16" s="1"/>
  <c r="N3191" i="16" s="1"/>
  <c r="Q663" i="16"/>
  <c r="R663" i="16" s="1"/>
  <c r="N663" i="16" s="1"/>
  <c r="P663" i="16"/>
  <c r="Q555" i="16"/>
  <c r="R555" i="16" s="1"/>
  <c r="N555" i="16" s="1"/>
  <c r="P555" i="16"/>
  <c r="Q349" i="16"/>
  <c r="R349" i="16" s="1"/>
  <c r="N349" i="16" s="1"/>
  <c r="P349" i="16"/>
  <c r="P1278" i="16"/>
  <c r="Q1278" i="16"/>
  <c r="R1278" i="16" s="1"/>
  <c r="N1278" i="16" s="1"/>
  <c r="Q2445" i="16"/>
  <c r="R2445" i="16" s="1"/>
  <c r="N2445" i="16" s="1"/>
  <c r="P2445" i="16"/>
  <c r="P254" i="16"/>
  <c r="Q254" i="16"/>
  <c r="R254" i="16" s="1"/>
  <c r="N254" i="16" s="1"/>
  <c r="Q1543" i="16"/>
  <c r="R1543" i="16" s="1"/>
  <c r="N1543" i="16" s="1"/>
  <c r="P1543" i="16"/>
  <c r="Q925" i="16"/>
  <c r="R925" i="16" s="1"/>
  <c r="N925" i="16" s="1"/>
  <c r="P925" i="16"/>
  <c r="Q807" i="16"/>
  <c r="R807" i="16" s="1"/>
  <c r="N807" i="16" s="1"/>
  <c r="P807" i="16"/>
  <c r="Q319" i="16"/>
  <c r="R319" i="16" s="1"/>
  <c r="N319" i="16" s="1"/>
  <c r="P319" i="16"/>
  <c r="P694" i="16"/>
  <c r="Q694" i="16"/>
  <c r="R694" i="16" s="1"/>
  <c r="N694" i="16" s="1"/>
  <c r="Q2077" i="16"/>
  <c r="R2077" i="16" s="1"/>
  <c r="N2077" i="16" s="1"/>
  <c r="P2077" i="16"/>
  <c r="Q1253" i="16"/>
  <c r="R1253" i="16" s="1"/>
  <c r="N1253" i="16" s="1"/>
  <c r="P1253" i="16"/>
  <c r="P1351" i="16"/>
  <c r="Q1351" i="16"/>
  <c r="R1351" i="16" s="1"/>
  <c r="N1351" i="16" s="1"/>
  <c r="P2344" i="16"/>
  <c r="Q2344" i="16"/>
  <c r="R2344" i="16" s="1"/>
  <c r="N2344" i="16" s="1"/>
  <c r="Q484" i="16"/>
  <c r="R484" i="16" s="1"/>
  <c r="N484" i="16" s="1"/>
  <c r="P484" i="16"/>
  <c r="Q219" i="16"/>
  <c r="R219" i="16" s="1"/>
  <c r="N219" i="16" s="1"/>
  <c r="P219" i="16"/>
  <c r="Q519" i="16"/>
  <c r="R519" i="16" s="1"/>
  <c r="N519" i="16" s="1"/>
  <c r="P519" i="16"/>
  <c r="Q449" i="16"/>
  <c r="R449" i="16" s="1"/>
  <c r="N449" i="16" s="1"/>
  <c r="P449" i="16"/>
  <c r="Q205" i="16"/>
  <c r="R205" i="16" s="1"/>
  <c r="N205" i="16" s="1"/>
  <c r="P205" i="16"/>
  <c r="Q463" i="16"/>
  <c r="R463" i="16" s="1"/>
  <c r="N463" i="16" s="1"/>
  <c r="P463" i="16"/>
  <c r="P154" i="16"/>
  <c r="Q154" i="16"/>
  <c r="R154" i="16" s="1"/>
  <c r="N154" i="16" s="1"/>
  <c r="P849" i="16"/>
  <c r="Q849" i="16"/>
  <c r="R849" i="16" s="1"/>
  <c r="N849" i="16" s="1"/>
  <c r="Q553" i="16"/>
  <c r="R553" i="16" s="1"/>
  <c r="N553" i="16" s="1"/>
  <c r="P553" i="16"/>
  <c r="Q1227" i="16"/>
  <c r="R1227" i="16" s="1"/>
  <c r="N1227" i="16" s="1"/>
  <c r="P1227" i="16"/>
  <c r="P1936" i="16"/>
  <c r="Q1936" i="16"/>
  <c r="R1936" i="16" s="1"/>
  <c r="N1936" i="16" s="1"/>
  <c r="Q1397" i="16"/>
  <c r="R1397" i="16" s="1"/>
  <c r="N1397" i="16" s="1"/>
  <c r="P1397" i="16"/>
  <c r="P1446" i="16"/>
  <c r="Q1446" i="16"/>
  <c r="R1446" i="16" s="1"/>
  <c r="N1446" i="16" s="1"/>
  <c r="Q1161" i="16"/>
  <c r="R1161" i="16" s="1"/>
  <c r="N1161" i="16" s="1"/>
  <c r="P1161" i="16"/>
  <c r="Q1989" i="16"/>
  <c r="R1989" i="16" s="1"/>
  <c r="N1989" i="16" s="1"/>
  <c r="P1989" i="16"/>
  <c r="Q793" i="16"/>
  <c r="R793" i="16" s="1"/>
  <c r="N793" i="16" s="1"/>
  <c r="P793" i="16"/>
  <c r="Q532" i="16"/>
  <c r="R532" i="16" s="1"/>
  <c r="N532" i="16" s="1"/>
  <c r="P532" i="16"/>
  <c r="Q174" i="16"/>
  <c r="R174" i="16" s="1"/>
  <c r="N174" i="16" s="1"/>
  <c r="P174" i="16"/>
  <c r="Q331" i="16"/>
  <c r="R331" i="16" s="1"/>
  <c r="N331" i="16" s="1"/>
  <c r="P331" i="16"/>
  <c r="Q1039" i="16"/>
  <c r="R1039" i="16" s="1"/>
  <c r="N1039" i="16" s="1"/>
  <c r="P1039" i="16"/>
  <c r="P706" i="16"/>
  <c r="Q706" i="16"/>
  <c r="R706" i="16" s="1"/>
  <c r="N706" i="16" s="1"/>
  <c r="Q420" i="16"/>
  <c r="R420" i="16" s="1"/>
  <c r="N420" i="16" s="1"/>
  <c r="P420" i="16"/>
  <c r="Q1095" i="16"/>
  <c r="R1095" i="16" s="1"/>
  <c r="N1095" i="16" s="1"/>
  <c r="P1095" i="16"/>
  <c r="P1803" i="16"/>
  <c r="Q1803" i="16"/>
  <c r="R1803" i="16" s="1"/>
  <c r="N1803" i="16" s="1"/>
  <c r="P1266" i="16"/>
  <c r="Q1266" i="16"/>
  <c r="R1266" i="16" s="1"/>
  <c r="N1266" i="16" s="1"/>
  <c r="P1302" i="16"/>
  <c r="Q1302" i="16"/>
  <c r="R1302" i="16" s="1"/>
  <c r="N1302" i="16" s="1"/>
  <c r="P2023" i="16"/>
  <c r="Q2023" i="16"/>
  <c r="R2023" i="16" s="1"/>
  <c r="N2023" i="16" s="1"/>
  <c r="Q1833" i="16"/>
  <c r="R1833" i="16" s="1"/>
  <c r="N1833" i="16" s="1"/>
  <c r="P1833" i="16"/>
  <c r="Q422" i="16"/>
  <c r="R422" i="16" s="1"/>
  <c r="N422" i="16" s="1"/>
  <c r="P422" i="16"/>
  <c r="Q77" i="16"/>
  <c r="R77" i="16" s="1"/>
  <c r="N77" i="16" s="1"/>
  <c r="P77" i="16"/>
  <c r="P761" i="16"/>
  <c r="Q761" i="16"/>
  <c r="R761" i="16" s="1"/>
  <c r="N761" i="16" s="1"/>
  <c r="Q919" i="16"/>
  <c r="R919" i="16" s="1"/>
  <c r="N919" i="16" s="1"/>
  <c r="P919" i="16"/>
  <c r="P610" i="16"/>
  <c r="Q610" i="16"/>
  <c r="R610" i="16" s="1"/>
  <c r="N610" i="16" s="1"/>
  <c r="Q287" i="16"/>
  <c r="R287" i="16" s="1"/>
  <c r="N287" i="16" s="1"/>
  <c r="P287" i="16"/>
  <c r="Q1007" i="16"/>
  <c r="R1007" i="16" s="1"/>
  <c r="N1007" i="16" s="1"/>
  <c r="P1007" i="16"/>
  <c r="Q1683" i="16"/>
  <c r="R1683" i="16" s="1"/>
  <c r="N1683" i="16" s="1"/>
  <c r="P1683" i="16"/>
  <c r="Q1384" i="16"/>
  <c r="R1384" i="16" s="1"/>
  <c r="N1384" i="16" s="1"/>
  <c r="P1384" i="16"/>
  <c r="Q869" i="16"/>
  <c r="R869" i="16" s="1"/>
  <c r="N869" i="16" s="1"/>
  <c r="P869" i="16"/>
  <c r="Q1915" i="16"/>
  <c r="R1915" i="16" s="1"/>
  <c r="N1915" i="16" s="1"/>
  <c r="P1915" i="16"/>
  <c r="Q1617" i="16"/>
  <c r="R1617" i="16" s="1"/>
  <c r="N1617" i="16" s="1"/>
  <c r="P1617" i="16"/>
  <c r="Q1499" i="16"/>
  <c r="R1499" i="16" s="1"/>
  <c r="N1499" i="16" s="1"/>
  <c r="P1499" i="16"/>
  <c r="P434" i="16"/>
  <c r="Q434" i="16"/>
  <c r="R434" i="16" s="1"/>
  <c r="N434" i="16" s="1"/>
  <c r="Q89" i="16"/>
  <c r="R89" i="16" s="1"/>
  <c r="N89" i="16" s="1"/>
  <c r="P89" i="16"/>
  <c r="Q773" i="16"/>
  <c r="R773" i="16" s="1"/>
  <c r="N773" i="16" s="1"/>
  <c r="P773" i="16"/>
  <c r="Q931" i="16"/>
  <c r="R931" i="16" s="1"/>
  <c r="N931" i="16" s="1"/>
  <c r="P931" i="16"/>
  <c r="Q621" i="16"/>
  <c r="R621" i="16" s="1"/>
  <c r="N621" i="16" s="1"/>
  <c r="P621" i="16"/>
  <c r="Q300" i="16"/>
  <c r="R300" i="16" s="1"/>
  <c r="N300" i="16" s="1"/>
  <c r="P300" i="16"/>
  <c r="Q1020" i="16"/>
  <c r="R1020" i="16" s="1"/>
  <c r="N1020" i="16" s="1"/>
  <c r="P1020" i="16"/>
  <c r="Q1694" i="16"/>
  <c r="R1694" i="16" s="1"/>
  <c r="N1694" i="16" s="1"/>
  <c r="P1694" i="16"/>
  <c r="P1396" i="16"/>
  <c r="Q1396" i="16"/>
  <c r="R1396" i="16" s="1"/>
  <c r="N1396" i="16" s="1"/>
  <c r="Q883" i="16"/>
  <c r="R883" i="16" s="1"/>
  <c r="N883" i="16" s="1"/>
  <c r="P883" i="16"/>
  <c r="Q1927" i="16"/>
  <c r="R1927" i="16" s="1"/>
  <c r="N1927" i="16" s="1"/>
  <c r="P1927" i="16"/>
  <c r="P1628" i="16"/>
  <c r="Q1628" i="16"/>
  <c r="R1628" i="16" s="1"/>
  <c r="N1628" i="16" s="1"/>
  <c r="Q1511" i="16"/>
  <c r="R1511" i="16" s="1"/>
  <c r="N1511" i="16" s="1"/>
  <c r="P1511" i="16"/>
  <c r="P302" i="16"/>
  <c r="Q302" i="16"/>
  <c r="R302" i="16" s="1"/>
  <c r="N302" i="16" s="1"/>
  <c r="Q999" i="16"/>
  <c r="R999" i="16" s="1"/>
  <c r="N999" i="16" s="1"/>
  <c r="P999" i="16"/>
  <c r="Q641" i="16"/>
  <c r="R641" i="16" s="1"/>
  <c r="N641" i="16" s="1"/>
  <c r="P641" i="16"/>
  <c r="Q799" i="16"/>
  <c r="R799" i="16" s="1"/>
  <c r="N799" i="16" s="1"/>
  <c r="P799" i="16"/>
  <c r="Q489" i="16"/>
  <c r="R489" i="16" s="1"/>
  <c r="N489" i="16" s="1"/>
  <c r="P489" i="16"/>
  <c r="Q156" i="16"/>
  <c r="R156" i="16" s="1"/>
  <c r="N156" i="16" s="1"/>
  <c r="P156" i="16"/>
  <c r="Q887" i="16"/>
  <c r="R887" i="16" s="1"/>
  <c r="N887" i="16" s="1"/>
  <c r="P887" i="16"/>
  <c r="P1562" i="16"/>
  <c r="Q1562" i="16"/>
  <c r="R1562" i="16" s="1"/>
  <c r="N1562" i="16" s="1"/>
  <c r="Q1263" i="16"/>
  <c r="R1263" i="16" s="1"/>
  <c r="N1263" i="16" s="1"/>
  <c r="P1263" i="16"/>
  <c r="P1732" i="16"/>
  <c r="Q1732" i="16"/>
  <c r="R1732" i="16" s="1"/>
  <c r="N1732" i="16" s="1"/>
  <c r="P1795" i="16"/>
  <c r="Q1795" i="16"/>
  <c r="R1795" i="16" s="1"/>
  <c r="N1795" i="16" s="1"/>
  <c r="Q1497" i="16"/>
  <c r="R1497" i="16" s="1"/>
  <c r="N1497" i="16" s="1"/>
  <c r="P1497" i="16"/>
  <c r="Q1355" i="16"/>
  <c r="R1355" i="16" s="1"/>
  <c r="N1355" i="16" s="1"/>
  <c r="P1355" i="16"/>
  <c r="P746" i="16"/>
  <c r="Q746" i="16"/>
  <c r="R746" i="16" s="1"/>
  <c r="N746" i="16" s="1"/>
  <c r="Q400" i="16"/>
  <c r="R400" i="16" s="1"/>
  <c r="N400" i="16" s="1"/>
  <c r="P400" i="16"/>
  <c r="Q305" i="16"/>
  <c r="R305" i="16" s="1"/>
  <c r="N305" i="16" s="1"/>
  <c r="P305" i="16"/>
  <c r="P212" i="16"/>
  <c r="Q212" i="16"/>
  <c r="R212" i="16" s="1"/>
  <c r="N212" i="16" s="1"/>
  <c r="Q932" i="16"/>
  <c r="R932" i="16" s="1"/>
  <c r="N932" i="16" s="1"/>
  <c r="P932" i="16"/>
  <c r="Q623" i="16"/>
  <c r="R623" i="16" s="1"/>
  <c r="N623" i="16" s="1"/>
  <c r="P623" i="16"/>
  <c r="Q1249" i="16"/>
  <c r="R1249" i="16" s="1"/>
  <c r="N1249" i="16" s="1"/>
  <c r="P1249" i="16"/>
  <c r="P2005" i="16"/>
  <c r="Q2005" i="16"/>
  <c r="R2005" i="16" s="1"/>
  <c r="N2005" i="16" s="1"/>
  <c r="P1708" i="16"/>
  <c r="Q1708" i="16"/>
  <c r="R1708" i="16" s="1"/>
  <c r="N1708" i="16" s="1"/>
  <c r="P1194" i="16"/>
  <c r="Q1194" i="16"/>
  <c r="R1194" i="16" s="1"/>
  <c r="N1194" i="16" s="1"/>
  <c r="Q1209" i="16"/>
  <c r="R1209" i="16" s="1"/>
  <c r="N1209" i="16" s="1"/>
  <c r="P1209" i="16"/>
  <c r="Q1941" i="16"/>
  <c r="R1941" i="16" s="1"/>
  <c r="N1941" i="16" s="1"/>
  <c r="P1941" i="16"/>
  <c r="Q1895" i="16"/>
  <c r="R1895" i="16" s="1"/>
  <c r="N1895" i="16" s="1"/>
  <c r="P1895" i="16"/>
  <c r="P614" i="16"/>
  <c r="Q614" i="16"/>
  <c r="R614" i="16" s="1"/>
  <c r="N614" i="16" s="1"/>
  <c r="Q268" i="16"/>
  <c r="R268" i="16" s="1"/>
  <c r="N268" i="16" s="1"/>
  <c r="P268" i="16"/>
  <c r="Q173" i="16"/>
  <c r="R173" i="16" s="1"/>
  <c r="N173" i="16" s="1"/>
  <c r="P173" i="16"/>
  <c r="Q80" i="16"/>
  <c r="R80" i="16" s="1"/>
  <c r="N80" i="16" s="1"/>
  <c r="P80" i="16"/>
  <c r="Q801" i="16"/>
  <c r="R801" i="16" s="1"/>
  <c r="N801" i="16" s="1"/>
  <c r="P801" i="16"/>
  <c r="P480" i="16"/>
  <c r="Q480" i="16"/>
  <c r="R480" i="16" s="1"/>
  <c r="N480" i="16" s="1"/>
  <c r="Q1118" i="16"/>
  <c r="R1118" i="16" s="1"/>
  <c r="N1118" i="16" s="1"/>
  <c r="P1118" i="16"/>
  <c r="Q1874" i="16"/>
  <c r="R1874" i="16" s="1"/>
  <c r="N1874" i="16" s="1"/>
  <c r="P1874" i="16"/>
  <c r="Q1576" i="16"/>
  <c r="R1576" i="16" s="1"/>
  <c r="N1576" i="16" s="1"/>
  <c r="P1576" i="16"/>
  <c r="P1062" i="16"/>
  <c r="Q1062" i="16"/>
  <c r="R1062" i="16" s="1"/>
  <c r="N1062" i="16" s="1"/>
  <c r="Q1076" i="16"/>
  <c r="R1076" i="16" s="1"/>
  <c r="N1076" i="16" s="1"/>
  <c r="P1076" i="16"/>
  <c r="Q1809" i="16"/>
  <c r="R1809" i="16" s="1"/>
  <c r="N1809" i="16" s="1"/>
  <c r="P1809" i="16"/>
  <c r="P1728" i="16"/>
  <c r="Q1728" i="16"/>
  <c r="R1728" i="16" s="1"/>
  <c r="N1728" i="16" s="1"/>
  <c r="Q747" i="16"/>
  <c r="R747" i="16" s="1"/>
  <c r="N747" i="16" s="1"/>
  <c r="P747" i="16"/>
  <c r="Q389" i="16"/>
  <c r="R389" i="16" s="1"/>
  <c r="N389" i="16" s="1"/>
  <c r="P389" i="16"/>
  <c r="Q548" i="16"/>
  <c r="R548" i="16" s="1"/>
  <c r="N548" i="16" s="1"/>
  <c r="P548" i="16"/>
  <c r="Q237" i="16"/>
  <c r="R237" i="16" s="1"/>
  <c r="N237" i="16" s="1"/>
  <c r="P237" i="16"/>
  <c r="P934" i="16"/>
  <c r="Q934" i="16"/>
  <c r="R934" i="16" s="1"/>
  <c r="N934" i="16" s="1"/>
  <c r="Q637" i="16"/>
  <c r="R637" i="16" s="1"/>
  <c r="N637" i="16" s="1"/>
  <c r="P637" i="16"/>
  <c r="Q1309" i="16"/>
  <c r="R1309" i="16" s="1"/>
  <c r="N1309" i="16" s="1"/>
  <c r="P1309" i="16"/>
  <c r="Q2019" i="16"/>
  <c r="R2019" i="16" s="1"/>
  <c r="N2019" i="16" s="1"/>
  <c r="P2019" i="16"/>
  <c r="Q1481" i="16"/>
  <c r="R1481" i="16" s="1"/>
  <c r="N1481" i="16" s="1"/>
  <c r="P1481" i="16"/>
  <c r="Q1531" i="16"/>
  <c r="R1531" i="16" s="1"/>
  <c r="N1531" i="16" s="1"/>
  <c r="P1531" i="16"/>
  <c r="P1246" i="16"/>
  <c r="Q1246" i="16"/>
  <c r="R1246" i="16" s="1"/>
  <c r="N1246" i="16" s="1"/>
  <c r="Q2074" i="16"/>
  <c r="R2074" i="16" s="1"/>
  <c r="N2074" i="16" s="1"/>
  <c r="P2074" i="16"/>
  <c r="Q62" i="16"/>
  <c r="R62" i="16" s="1"/>
  <c r="N62" i="16" s="1"/>
  <c r="P62" i="16"/>
  <c r="Q759" i="16"/>
  <c r="R759" i="16" s="1"/>
  <c r="N759" i="16" s="1"/>
  <c r="P759" i="16"/>
  <c r="Q401" i="16"/>
  <c r="R401" i="16" s="1"/>
  <c r="N401" i="16" s="1"/>
  <c r="P401" i="16"/>
  <c r="Q560" i="16"/>
  <c r="R560" i="16" s="1"/>
  <c r="N560" i="16" s="1"/>
  <c r="P560" i="16"/>
  <c r="Q249" i="16"/>
  <c r="R249" i="16" s="1"/>
  <c r="N249" i="16" s="1"/>
  <c r="P249" i="16"/>
  <c r="P946" i="16"/>
  <c r="Q946" i="16"/>
  <c r="R946" i="16" s="1"/>
  <c r="N946" i="16" s="1"/>
  <c r="Q648" i="16"/>
  <c r="R648" i="16" s="1"/>
  <c r="N648" i="16" s="1"/>
  <c r="P648" i="16"/>
  <c r="Q1323" i="16"/>
  <c r="R1323" i="16" s="1"/>
  <c r="N1323" i="16" s="1"/>
  <c r="P1323" i="16"/>
  <c r="Q2032" i="16"/>
  <c r="R2032" i="16" s="1"/>
  <c r="N2032" i="16" s="1"/>
  <c r="P2032" i="16"/>
  <c r="Q1493" i="16"/>
  <c r="R1493" i="16" s="1"/>
  <c r="N1493" i="16" s="1"/>
  <c r="P1493" i="16"/>
  <c r="Q1556" i="16"/>
  <c r="R1556" i="16" s="1"/>
  <c r="N1556" i="16" s="1"/>
  <c r="P1556" i="16"/>
  <c r="Q1257" i="16"/>
  <c r="R1257" i="16" s="1"/>
  <c r="N1257" i="16" s="1"/>
  <c r="P1257" i="16"/>
  <c r="Q2086" i="16"/>
  <c r="R2086" i="16" s="1"/>
  <c r="N2086" i="16" s="1"/>
  <c r="P2086" i="16"/>
  <c r="Q889" i="16"/>
  <c r="R889" i="16" s="1"/>
  <c r="N889" i="16" s="1"/>
  <c r="P889" i="16"/>
  <c r="Q628" i="16"/>
  <c r="R628" i="16" s="1"/>
  <c r="N628" i="16" s="1"/>
  <c r="P628" i="16"/>
  <c r="P269" i="16"/>
  <c r="Q269" i="16"/>
  <c r="R269" i="16" s="1"/>
  <c r="N269" i="16" s="1"/>
  <c r="Q427" i="16"/>
  <c r="R427" i="16" s="1"/>
  <c r="N427" i="16" s="1"/>
  <c r="P427" i="16"/>
  <c r="P117" i="16"/>
  <c r="Q117" i="16"/>
  <c r="R117" i="16" s="1"/>
  <c r="N117" i="16" s="1"/>
  <c r="P802" i="16"/>
  <c r="Q802" i="16"/>
  <c r="R802" i="16" s="1"/>
  <c r="N802" i="16" s="1"/>
  <c r="Q517" i="16"/>
  <c r="R517" i="16" s="1"/>
  <c r="N517" i="16" s="1"/>
  <c r="P517" i="16"/>
  <c r="P1190" i="16"/>
  <c r="Q1190" i="16"/>
  <c r="R1190" i="16" s="1"/>
  <c r="N1190" i="16" s="1"/>
  <c r="Q1899" i="16"/>
  <c r="R1899" i="16" s="1"/>
  <c r="N1899" i="16" s="1"/>
  <c r="P1899" i="16"/>
  <c r="Q1361" i="16"/>
  <c r="R1361" i="16" s="1"/>
  <c r="N1361" i="16" s="1"/>
  <c r="P1361" i="16"/>
  <c r="Q1411" i="16"/>
  <c r="R1411" i="16" s="1"/>
  <c r="N1411" i="16" s="1"/>
  <c r="P1411" i="16"/>
  <c r="Q1125" i="16"/>
  <c r="R1125" i="16" s="1"/>
  <c r="N1125" i="16" s="1"/>
  <c r="P1125" i="16"/>
  <c r="Q1942" i="16"/>
  <c r="R1942" i="16" s="1"/>
  <c r="N1942" i="16" s="1"/>
  <c r="P1942" i="16"/>
  <c r="Q758" i="16"/>
  <c r="R758" i="16" s="1"/>
  <c r="N758" i="16" s="1"/>
  <c r="P758" i="16"/>
  <c r="P494" i="16"/>
  <c r="Q494" i="16"/>
  <c r="R494" i="16" s="1"/>
  <c r="N494" i="16" s="1"/>
  <c r="Q136" i="16"/>
  <c r="R136" i="16" s="1"/>
  <c r="N136" i="16" s="1"/>
  <c r="P136" i="16"/>
  <c r="Q296" i="16"/>
  <c r="R296" i="16" s="1"/>
  <c r="N296" i="16" s="1"/>
  <c r="P296" i="16"/>
  <c r="Q1004" i="16"/>
  <c r="R1004" i="16" s="1"/>
  <c r="N1004" i="16" s="1"/>
  <c r="P1004" i="16"/>
  <c r="P670" i="16"/>
  <c r="Q670" i="16"/>
  <c r="R670" i="16" s="1"/>
  <c r="N670" i="16" s="1"/>
  <c r="Q384" i="16"/>
  <c r="R384" i="16" s="1"/>
  <c r="N384" i="16" s="1"/>
  <c r="P384" i="16"/>
  <c r="Q2054" i="16"/>
  <c r="R2054" i="16" s="1"/>
  <c r="N2054" i="16" s="1"/>
  <c r="P2054" i="16"/>
  <c r="Q1767" i="16"/>
  <c r="R1767" i="16" s="1"/>
  <c r="N1767" i="16" s="1"/>
  <c r="P1767" i="16"/>
  <c r="P1230" i="16"/>
  <c r="Q1230" i="16"/>
  <c r="R1230" i="16" s="1"/>
  <c r="N1230" i="16" s="1"/>
  <c r="Q1267" i="16"/>
  <c r="R1267" i="16" s="1"/>
  <c r="N1267" i="16" s="1"/>
  <c r="P1267" i="16"/>
  <c r="Q1988" i="16"/>
  <c r="R1988" i="16" s="1"/>
  <c r="N1988" i="16" s="1"/>
  <c r="P1988" i="16"/>
  <c r="Q1786" i="16"/>
  <c r="R1786" i="16" s="1"/>
  <c r="N1786" i="16" s="1"/>
  <c r="P1786" i="16"/>
  <c r="Q481" i="16"/>
  <c r="R481" i="16" s="1"/>
  <c r="N481" i="16" s="1"/>
  <c r="P481" i="16"/>
  <c r="Q207" i="16"/>
  <c r="R207" i="16" s="1"/>
  <c r="N207" i="16" s="1"/>
  <c r="P207" i="16"/>
  <c r="Q904" i="16"/>
  <c r="R904" i="16" s="1"/>
  <c r="N904" i="16" s="1"/>
  <c r="P904" i="16"/>
  <c r="P810" i="16"/>
  <c r="Q810" i="16"/>
  <c r="R810" i="16" s="1"/>
  <c r="N810" i="16" s="1"/>
  <c r="Q728" i="16"/>
  <c r="R728" i="16" s="1"/>
  <c r="N728" i="16" s="1"/>
  <c r="P728" i="16"/>
  <c r="Q394" i="16"/>
  <c r="R394" i="16" s="1"/>
  <c r="N394" i="16" s="1"/>
  <c r="P394" i="16"/>
  <c r="Q97" i="16"/>
  <c r="R97" i="16" s="1"/>
  <c r="N97" i="16" s="1"/>
  <c r="P97" i="16"/>
  <c r="Q1754" i="16"/>
  <c r="R1754" i="16" s="1"/>
  <c r="N1754" i="16" s="1"/>
  <c r="P1754" i="16"/>
  <c r="Q1492" i="16"/>
  <c r="R1492" i="16" s="1"/>
  <c r="N1492" i="16" s="1"/>
  <c r="P1492" i="16"/>
  <c r="Q953" i="16"/>
  <c r="R953" i="16" s="1"/>
  <c r="N953" i="16" s="1"/>
  <c r="P953" i="16"/>
  <c r="Q1698" i="16"/>
  <c r="R1698" i="16" s="1"/>
  <c r="N1698" i="16" s="1"/>
  <c r="P1698" i="16"/>
  <c r="P1712" i="16"/>
  <c r="Q1712" i="16"/>
  <c r="R1712" i="16" s="1"/>
  <c r="N1712" i="16" s="1"/>
  <c r="Q1485" i="16"/>
  <c r="R1485" i="16" s="1"/>
  <c r="N1485" i="16" s="1"/>
  <c r="P1485" i="16"/>
  <c r="Q1245" i="16"/>
  <c r="R1245" i="16" s="1"/>
  <c r="N1245" i="16" s="1"/>
  <c r="P1245" i="16"/>
  <c r="Q1980" i="16"/>
  <c r="R1980" i="16" s="1"/>
  <c r="N1980" i="16" s="1"/>
  <c r="P1980" i="16"/>
  <c r="P2677" i="16"/>
  <c r="Q2677" i="16"/>
  <c r="R2677" i="16" s="1"/>
  <c r="N2677" i="16" s="1"/>
  <c r="P2619" i="16"/>
  <c r="Q2619" i="16"/>
  <c r="R2619" i="16" s="1"/>
  <c r="N2619" i="16" s="1"/>
  <c r="P2559" i="16"/>
  <c r="Q2559" i="16"/>
  <c r="R2559" i="16" s="1"/>
  <c r="N2559" i="16" s="1"/>
  <c r="Q2488" i="16"/>
  <c r="R2488" i="16" s="1"/>
  <c r="N2488" i="16" s="1"/>
  <c r="P2488" i="16"/>
  <c r="Q2129" i="16"/>
  <c r="R2129" i="16" s="1"/>
  <c r="N2129" i="16" s="1"/>
  <c r="P2129" i="16"/>
  <c r="Q2094" i="16"/>
  <c r="R2094" i="16" s="1"/>
  <c r="N2094" i="16" s="1"/>
  <c r="P2094" i="16"/>
  <c r="P2371" i="16"/>
  <c r="Q2371" i="16"/>
  <c r="R2371" i="16" s="1"/>
  <c r="N2371" i="16" s="1"/>
  <c r="Q2312" i="16"/>
  <c r="R2312" i="16" s="1"/>
  <c r="N2312" i="16" s="1"/>
  <c r="P2312" i="16"/>
  <c r="Q2217" i="16"/>
  <c r="R2217" i="16" s="1"/>
  <c r="N2217" i="16" s="1"/>
  <c r="P2217" i="16"/>
  <c r="Q2146" i="16"/>
  <c r="R2146" i="16" s="1"/>
  <c r="N2146" i="16" s="1"/>
  <c r="P2146" i="16"/>
  <c r="P2111" i="16"/>
  <c r="Q2111" i="16"/>
  <c r="R2111" i="16" s="1"/>
  <c r="N2111" i="16" s="1"/>
  <c r="P3839" i="16"/>
  <c r="Q3839" i="16"/>
  <c r="R3839" i="16" s="1"/>
  <c r="N3839" i="16" s="1"/>
  <c r="P3780" i="16"/>
  <c r="Q3780" i="16"/>
  <c r="R3780" i="16" s="1"/>
  <c r="N3780" i="16" s="1"/>
  <c r="P2689" i="16"/>
  <c r="Q2689" i="16"/>
  <c r="R2689" i="16" s="1"/>
  <c r="N2689" i="16" s="1"/>
  <c r="Q2630" i="16"/>
  <c r="R2630" i="16" s="1"/>
  <c r="N2630" i="16" s="1"/>
  <c r="P2630" i="16"/>
  <c r="P2571" i="16"/>
  <c r="Q2571" i="16"/>
  <c r="R2571" i="16" s="1"/>
  <c r="N2571" i="16" s="1"/>
  <c r="P2501" i="16"/>
  <c r="Q2501" i="16"/>
  <c r="R2501" i="16" s="1"/>
  <c r="N2501" i="16" s="1"/>
  <c r="Q2141" i="16"/>
  <c r="R2141" i="16" s="1"/>
  <c r="N2141" i="16" s="1"/>
  <c r="P2141" i="16"/>
  <c r="Q2106" i="16"/>
  <c r="R2106" i="16" s="1"/>
  <c r="N2106" i="16" s="1"/>
  <c r="P2106" i="16"/>
  <c r="Q2383" i="16"/>
  <c r="R2383" i="16" s="1"/>
  <c r="N2383" i="16" s="1"/>
  <c r="P2383" i="16"/>
  <c r="Q2324" i="16"/>
  <c r="R2324" i="16" s="1"/>
  <c r="N2324" i="16" s="1"/>
  <c r="P2324" i="16"/>
  <c r="Q2229" i="16"/>
  <c r="R2229" i="16" s="1"/>
  <c r="N2229" i="16" s="1"/>
  <c r="P2229" i="16"/>
  <c r="Q2158" i="16"/>
  <c r="R2158" i="16" s="1"/>
  <c r="N2158" i="16" s="1"/>
  <c r="P2158" i="16"/>
  <c r="Q2124" i="16"/>
  <c r="R2124" i="16" s="1"/>
  <c r="N2124" i="16" s="1"/>
  <c r="P2124" i="16"/>
  <c r="Q3533" i="16"/>
  <c r="R3533" i="16" s="1"/>
  <c r="N3533" i="16" s="1"/>
  <c r="P3533" i="16"/>
  <c r="Q3792" i="16"/>
  <c r="R3792" i="16" s="1"/>
  <c r="N3792" i="16" s="1"/>
  <c r="P3792" i="16"/>
  <c r="Q3133" i="16"/>
  <c r="R3133" i="16" s="1"/>
  <c r="N3133" i="16" s="1"/>
  <c r="P3133" i="16"/>
  <c r="Q3098" i="16"/>
  <c r="R3098" i="16" s="1"/>
  <c r="N3098" i="16" s="1"/>
  <c r="P3098" i="16"/>
  <c r="Q3014" i="16"/>
  <c r="R3014" i="16" s="1"/>
  <c r="N3014" i="16" s="1"/>
  <c r="P3014" i="16"/>
  <c r="P2944" i="16"/>
  <c r="Q2944" i="16"/>
  <c r="R2944" i="16" s="1"/>
  <c r="N2944" i="16" s="1"/>
  <c r="P2585" i="16"/>
  <c r="Q2585" i="16"/>
  <c r="R2585" i="16" s="1"/>
  <c r="N2585" i="16" s="1"/>
  <c r="Q2562" i="16"/>
  <c r="R2562" i="16" s="1"/>
  <c r="N2562" i="16" s="1"/>
  <c r="P2562" i="16"/>
  <c r="Q2827" i="16"/>
  <c r="R2827" i="16" s="1"/>
  <c r="N2827" i="16" s="1"/>
  <c r="P2827" i="16"/>
  <c r="Q2768" i="16"/>
  <c r="R2768" i="16" s="1"/>
  <c r="N2768" i="16" s="1"/>
  <c r="P2768" i="16"/>
  <c r="P2685" i="16"/>
  <c r="Q2685" i="16"/>
  <c r="R2685" i="16" s="1"/>
  <c r="N2685" i="16" s="1"/>
  <c r="Q2602" i="16"/>
  <c r="R2602" i="16" s="1"/>
  <c r="N2602" i="16" s="1"/>
  <c r="P2602" i="16"/>
  <c r="P2567" i="16"/>
  <c r="Q2567" i="16"/>
  <c r="R2567" i="16" s="1"/>
  <c r="N2567" i="16" s="1"/>
  <c r="P2497" i="16"/>
  <c r="Q2497" i="16"/>
  <c r="R2497" i="16" s="1"/>
  <c r="N2497" i="16" s="1"/>
  <c r="Q1428" i="16"/>
  <c r="R1428" i="16" s="1"/>
  <c r="N1428" i="16" s="1"/>
  <c r="P1428" i="16"/>
  <c r="P3145" i="16"/>
  <c r="Q3145" i="16"/>
  <c r="R3145" i="16" s="1"/>
  <c r="N3145" i="16" s="1"/>
  <c r="Q3110" i="16"/>
  <c r="R3110" i="16" s="1"/>
  <c r="N3110" i="16" s="1"/>
  <c r="P3110" i="16"/>
  <c r="Q3028" i="16"/>
  <c r="R3028" i="16" s="1"/>
  <c r="N3028" i="16" s="1"/>
  <c r="P3028" i="16"/>
  <c r="P2956" i="16"/>
  <c r="Q2956" i="16"/>
  <c r="R2956" i="16" s="1"/>
  <c r="N2956" i="16" s="1"/>
  <c r="Q2596" i="16"/>
  <c r="R2596" i="16" s="1"/>
  <c r="N2596" i="16" s="1"/>
  <c r="P2596" i="16"/>
  <c r="Q2574" i="16"/>
  <c r="R2574" i="16" s="1"/>
  <c r="N2574" i="16" s="1"/>
  <c r="P2574" i="16"/>
  <c r="Q2839" i="16"/>
  <c r="R2839" i="16" s="1"/>
  <c r="N2839" i="16" s="1"/>
  <c r="P2839" i="16"/>
  <c r="Q2780" i="16"/>
  <c r="R2780" i="16" s="1"/>
  <c r="N2780" i="16" s="1"/>
  <c r="P2780" i="16"/>
  <c r="P2698" i="16"/>
  <c r="Q2698" i="16"/>
  <c r="R2698" i="16" s="1"/>
  <c r="N2698" i="16" s="1"/>
  <c r="Q2614" i="16"/>
  <c r="R2614" i="16" s="1"/>
  <c r="N2614" i="16" s="1"/>
  <c r="P2614" i="16"/>
  <c r="P2579" i="16"/>
  <c r="Q2579" i="16"/>
  <c r="R2579" i="16" s="1"/>
  <c r="N2579" i="16" s="1"/>
  <c r="P2507" i="16"/>
  <c r="Q2507" i="16"/>
  <c r="R2507" i="16" s="1"/>
  <c r="N2507" i="16" s="1"/>
  <c r="Q1727" i="16"/>
  <c r="R1727" i="16" s="1"/>
  <c r="N1727" i="16" s="1"/>
  <c r="P1727" i="16"/>
  <c r="Q3445" i="16"/>
  <c r="R3445" i="16" s="1"/>
  <c r="N3445" i="16" s="1"/>
  <c r="P3445" i="16"/>
  <c r="Q3410" i="16"/>
  <c r="R3410" i="16" s="1"/>
  <c r="N3410" i="16" s="1"/>
  <c r="P3410" i="16"/>
  <c r="Q3327" i="16"/>
  <c r="R3327" i="16" s="1"/>
  <c r="N3327" i="16" s="1"/>
  <c r="P3327" i="16"/>
  <c r="Q3256" i="16"/>
  <c r="R3256" i="16" s="1"/>
  <c r="N3256" i="16" s="1"/>
  <c r="P3256" i="16"/>
  <c r="Q2898" i="16"/>
  <c r="R2898" i="16" s="1"/>
  <c r="N2898" i="16" s="1"/>
  <c r="P2898" i="16"/>
  <c r="Q2875" i="16"/>
  <c r="R2875" i="16" s="1"/>
  <c r="N2875" i="16" s="1"/>
  <c r="P2875" i="16"/>
  <c r="P3140" i="16"/>
  <c r="Q3140" i="16"/>
  <c r="R3140" i="16" s="1"/>
  <c r="N3140" i="16" s="1"/>
  <c r="Q3079" i="16"/>
  <c r="R3079" i="16" s="1"/>
  <c r="N3079" i="16" s="1"/>
  <c r="P3079" i="16"/>
  <c r="P2997" i="16"/>
  <c r="Q2997" i="16"/>
  <c r="R2997" i="16" s="1"/>
  <c r="N2997" i="16" s="1"/>
  <c r="Q2926" i="16"/>
  <c r="R2926" i="16" s="1"/>
  <c r="N2926" i="16" s="1"/>
  <c r="P2926" i="16"/>
  <c r="Q2879" i="16"/>
  <c r="R2879" i="16" s="1"/>
  <c r="N2879" i="16" s="1"/>
  <c r="P2879" i="16"/>
  <c r="Q2820" i="16"/>
  <c r="R2820" i="16" s="1"/>
  <c r="N2820" i="16" s="1"/>
  <c r="P2820" i="16"/>
  <c r="P1740" i="16"/>
  <c r="Q1740" i="16"/>
  <c r="R1740" i="16" s="1"/>
  <c r="N1740" i="16" s="1"/>
  <c r="Q3457" i="16"/>
  <c r="R3457" i="16" s="1"/>
  <c r="N3457" i="16" s="1"/>
  <c r="P3457" i="16"/>
  <c r="Q3422" i="16"/>
  <c r="R3422" i="16" s="1"/>
  <c r="N3422" i="16" s="1"/>
  <c r="P3422" i="16"/>
  <c r="P3340" i="16"/>
  <c r="Q3340" i="16"/>
  <c r="R3340" i="16" s="1"/>
  <c r="N3340" i="16" s="1"/>
  <c r="Q3268" i="16"/>
  <c r="R3268" i="16" s="1"/>
  <c r="N3268" i="16" s="1"/>
  <c r="P3268" i="16"/>
  <c r="Q2910" i="16"/>
  <c r="R2910" i="16" s="1"/>
  <c r="N2910" i="16" s="1"/>
  <c r="P2910" i="16"/>
  <c r="Q2886" i="16"/>
  <c r="R2886" i="16" s="1"/>
  <c r="N2886" i="16" s="1"/>
  <c r="P2886" i="16"/>
  <c r="P3152" i="16"/>
  <c r="Q3152" i="16"/>
  <c r="R3152" i="16" s="1"/>
  <c r="N3152" i="16" s="1"/>
  <c r="P3092" i="16"/>
  <c r="Q3092" i="16"/>
  <c r="R3092" i="16" s="1"/>
  <c r="N3092" i="16" s="1"/>
  <c r="Q3009" i="16"/>
  <c r="R3009" i="16" s="1"/>
  <c r="N3009" i="16" s="1"/>
  <c r="P3009" i="16"/>
  <c r="Q2939" i="16"/>
  <c r="R2939" i="16" s="1"/>
  <c r="N2939" i="16" s="1"/>
  <c r="P2939" i="16"/>
  <c r="Q2891" i="16"/>
  <c r="R2891" i="16" s="1"/>
  <c r="N2891" i="16" s="1"/>
  <c r="P2891" i="16"/>
  <c r="Q2833" i="16"/>
  <c r="R2833" i="16" s="1"/>
  <c r="N2833" i="16" s="1"/>
  <c r="P2833" i="16"/>
  <c r="Q1906" i="16"/>
  <c r="R1906" i="16" s="1"/>
  <c r="N1906" i="16" s="1"/>
  <c r="P1906" i="16"/>
  <c r="P2605" i="16"/>
  <c r="Q2605" i="16"/>
  <c r="R2605" i="16" s="1"/>
  <c r="N2605" i="16" s="1"/>
  <c r="Q2546" i="16"/>
  <c r="R2546" i="16" s="1"/>
  <c r="N2546" i="16" s="1"/>
  <c r="P2546" i="16"/>
  <c r="P2487" i="16"/>
  <c r="Q2487" i="16"/>
  <c r="R2487" i="16" s="1"/>
  <c r="N2487" i="16" s="1"/>
  <c r="Q2416" i="16"/>
  <c r="R2416" i="16" s="1"/>
  <c r="N2416" i="16" s="1"/>
  <c r="P2416" i="16"/>
  <c r="Q2057" i="16"/>
  <c r="R2057" i="16" s="1"/>
  <c r="N2057" i="16" s="1"/>
  <c r="P2057" i="16"/>
  <c r="Q2022" i="16"/>
  <c r="R2022" i="16" s="1"/>
  <c r="N2022" i="16" s="1"/>
  <c r="P2022" i="16"/>
  <c r="P2299" i="16"/>
  <c r="Q2299" i="16"/>
  <c r="R2299" i="16" s="1"/>
  <c r="N2299" i="16" s="1"/>
  <c r="P2239" i="16"/>
  <c r="Q2239" i="16"/>
  <c r="R2239" i="16" s="1"/>
  <c r="N2239" i="16" s="1"/>
  <c r="Q2144" i="16"/>
  <c r="R2144" i="16" s="1"/>
  <c r="N2144" i="16" s="1"/>
  <c r="P2144" i="16"/>
  <c r="Q3558" i="16"/>
  <c r="R3558" i="16" s="1"/>
  <c r="N3558" i="16" s="1"/>
  <c r="P3558" i="16"/>
  <c r="P3814" i="16"/>
  <c r="Q3814" i="16"/>
  <c r="R3814" i="16" s="1"/>
  <c r="N3814" i="16" s="1"/>
  <c r="Q3767" i="16"/>
  <c r="R3767" i="16" s="1"/>
  <c r="N3767" i="16" s="1"/>
  <c r="P3767" i="16"/>
  <c r="Q3709" i="16"/>
  <c r="R3709" i="16" s="1"/>
  <c r="N3709" i="16" s="1"/>
  <c r="P3709" i="16"/>
  <c r="P2617" i="16"/>
  <c r="Q2617" i="16"/>
  <c r="R2617" i="16" s="1"/>
  <c r="N2617" i="16" s="1"/>
  <c r="Q2558" i="16"/>
  <c r="R2558" i="16" s="1"/>
  <c r="N2558" i="16" s="1"/>
  <c r="P2558" i="16"/>
  <c r="P2499" i="16"/>
  <c r="Q2499" i="16"/>
  <c r="R2499" i="16" s="1"/>
  <c r="N2499" i="16" s="1"/>
  <c r="Q2428" i="16"/>
  <c r="R2428" i="16" s="1"/>
  <c r="N2428" i="16" s="1"/>
  <c r="P2428" i="16"/>
  <c r="Q2068" i="16"/>
  <c r="R2068" i="16" s="1"/>
  <c r="N2068" i="16" s="1"/>
  <c r="P2068" i="16"/>
  <c r="Q2034" i="16"/>
  <c r="R2034" i="16" s="1"/>
  <c r="N2034" i="16" s="1"/>
  <c r="P2034" i="16"/>
  <c r="Q2311" i="16"/>
  <c r="R2311" i="16" s="1"/>
  <c r="N2311" i="16" s="1"/>
  <c r="P2311" i="16"/>
  <c r="P2251" i="16"/>
  <c r="Q2251" i="16"/>
  <c r="R2251" i="16" s="1"/>
  <c r="N2251" i="16" s="1"/>
  <c r="Q2157" i="16"/>
  <c r="R2157" i="16" s="1"/>
  <c r="N2157" i="16" s="1"/>
  <c r="P2157" i="16"/>
  <c r="Q3738" i="16"/>
  <c r="R3738" i="16" s="1"/>
  <c r="N3738" i="16" s="1"/>
  <c r="P3738" i="16"/>
  <c r="P3837" i="16"/>
  <c r="Q3837" i="16"/>
  <c r="R3837" i="16" s="1"/>
  <c r="N3837" i="16" s="1"/>
  <c r="Q3778" i="16"/>
  <c r="R3778" i="16" s="1"/>
  <c r="N3778" i="16" s="1"/>
  <c r="P3778" i="16"/>
  <c r="Q3721" i="16"/>
  <c r="R3721" i="16" s="1"/>
  <c r="N3721" i="16" s="1"/>
  <c r="P3721" i="16"/>
  <c r="P2773" i="16"/>
  <c r="Q2773" i="16"/>
  <c r="R2773" i="16" s="1"/>
  <c r="N2773" i="16" s="1"/>
  <c r="P2713" i="16"/>
  <c r="Q2713" i="16"/>
  <c r="R2713" i="16" s="1"/>
  <c r="N2713" i="16" s="1"/>
  <c r="Q2656" i="16"/>
  <c r="R2656" i="16" s="1"/>
  <c r="N2656" i="16" s="1"/>
  <c r="P2656" i="16"/>
  <c r="Q2584" i="16"/>
  <c r="R2584" i="16" s="1"/>
  <c r="N2584" i="16" s="1"/>
  <c r="P2584" i="16"/>
  <c r="Q2226" i="16"/>
  <c r="R2226" i="16" s="1"/>
  <c r="N2226" i="16" s="1"/>
  <c r="P2226" i="16"/>
  <c r="P2189" i="16"/>
  <c r="Q2189" i="16"/>
  <c r="R2189" i="16" s="1"/>
  <c r="N2189" i="16" s="1"/>
  <c r="P2467" i="16"/>
  <c r="Q2467" i="16"/>
  <c r="R2467" i="16" s="1"/>
  <c r="N2467" i="16" s="1"/>
  <c r="Q2408" i="16"/>
  <c r="R2408" i="16" s="1"/>
  <c r="N2408" i="16" s="1"/>
  <c r="P2408" i="16"/>
  <c r="Q2313" i="16"/>
  <c r="R2313" i="16" s="1"/>
  <c r="N2313" i="16" s="1"/>
  <c r="P2313" i="16"/>
  <c r="Q2242" i="16"/>
  <c r="R2242" i="16" s="1"/>
  <c r="N2242" i="16" s="1"/>
  <c r="P2242" i="16"/>
  <c r="Q2208" i="16"/>
  <c r="R2208" i="16" s="1"/>
  <c r="N2208" i="16" s="1"/>
  <c r="P2208" i="16"/>
  <c r="P2135" i="16"/>
  <c r="Q2135" i="16"/>
  <c r="R2135" i="16" s="1"/>
  <c r="N2135" i="16" s="1"/>
  <c r="Q3713" i="16"/>
  <c r="R3713" i="16" s="1"/>
  <c r="N3713" i="16" s="1"/>
  <c r="P3713" i="16"/>
  <c r="Q2496" i="16"/>
  <c r="R2496" i="16" s="1"/>
  <c r="N2496" i="16" s="1"/>
  <c r="P2496" i="16"/>
  <c r="Q2438" i="16"/>
  <c r="R2438" i="16" s="1"/>
  <c r="N2438" i="16" s="1"/>
  <c r="P2438" i="16"/>
  <c r="P2379" i="16"/>
  <c r="Q2379" i="16"/>
  <c r="R2379" i="16" s="1"/>
  <c r="N2379" i="16" s="1"/>
  <c r="P2296" i="16"/>
  <c r="Q2296" i="16"/>
  <c r="R2296" i="16" s="1"/>
  <c r="N2296" i="16" s="1"/>
  <c r="Q1949" i="16"/>
  <c r="R1949" i="16" s="1"/>
  <c r="N1949" i="16" s="1"/>
  <c r="P1949" i="16"/>
  <c r="Q1914" i="16"/>
  <c r="R1914" i="16" s="1"/>
  <c r="N1914" i="16" s="1"/>
  <c r="P1914" i="16"/>
  <c r="Q2192" i="16"/>
  <c r="R2192" i="16" s="1"/>
  <c r="N2192" i="16" s="1"/>
  <c r="P2192" i="16"/>
  <c r="Q2132" i="16"/>
  <c r="R2132" i="16" s="1"/>
  <c r="N2132" i="16" s="1"/>
  <c r="P2132" i="16"/>
  <c r="Q3784" i="16"/>
  <c r="R3784" i="16" s="1"/>
  <c r="N3784" i="16" s="1"/>
  <c r="P3784" i="16"/>
  <c r="Q3777" i="16"/>
  <c r="R3777" i="16" s="1"/>
  <c r="N3777" i="16" s="1"/>
  <c r="P3777" i="16"/>
  <c r="Q3705" i="16"/>
  <c r="R3705" i="16" s="1"/>
  <c r="N3705" i="16" s="1"/>
  <c r="P3705" i="16"/>
  <c r="P3659" i="16"/>
  <c r="Q3659" i="16"/>
  <c r="R3659" i="16" s="1"/>
  <c r="N3659" i="16" s="1"/>
  <c r="P3599" i="16"/>
  <c r="Q3599" i="16"/>
  <c r="R3599" i="16" s="1"/>
  <c r="N3599" i="16" s="1"/>
  <c r="Q2654" i="16"/>
  <c r="R2654" i="16" s="1"/>
  <c r="N2654" i="16" s="1"/>
  <c r="P2654" i="16"/>
  <c r="Q2594" i="16"/>
  <c r="R2594" i="16" s="1"/>
  <c r="N2594" i="16" s="1"/>
  <c r="P2594" i="16"/>
  <c r="P2535" i="16"/>
  <c r="Q2535" i="16"/>
  <c r="R2535" i="16" s="1"/>
  <c r="N2535" i="16" s="1"/>
  <c r="P2465" i="16"/>
  <c r="Q2465" i="16"/>
  <c r="R2465" i="16" s="1"/>
  <c r="N2465" i="16" s="1"/>
  <c r="Q2105" i="16"/>
  <c r="R2105" i="16" s="1"/>
  <c r="N2105" i="16" s="1"/>
  <c r="P2105" i="16"/>
  <c r="Q2070" i="16"/>
  <c r="R2070" i="16" s="1"/>
  <c r="N2070" i="16" s="1"/>
  <c r="P2070" i="16"/>
  <c r="Q2347" i="16"/>
  <c r="R2347" i="16" s="1"/>
  <c r="N2347" i="16" s="1"/>
  <c r="P2347" i="16"/>
  <c r="P2289" i="16"/>
  <c r="Q2289" i="16"/>
  <c r="R2289" i="16" s="1"/>
  <c r="N2289" i="16" s="1"/>
  <c r="Q2193" i="16"/>
  <c r="R2193" i="16" s="1"/>
  <c r="N2193" i="16" s="1"/>
  <c r="P2193" i="16"/>
  <c r="P2122" i="16"/>
  <c r="Q2122" i="16"/>
  <c r="R2122" i="16" s="1"/>
  <c r="N2122" i="16" s="1"/>
  <c r="P3653" i="16"/>
  <c r="Q3653" i="16"/>
  <c r="R3653" i="16" s="1"/>
  <c r="N3653" i="16" s="1"/>
  <c r="Q3815" i="16"/>
  <c r="R3815" i="16" s="1"/>
  <c r="N3815" i="16" s="1"/>
  <c r="P3815" i="16"/>
  <c r="P3756" i="16"/>
  <c r="Q3756" i="16"/>
  <c r="R3756" i="16" s="1"/>
  <c r="N3756" i="16" s="1"/>
  <c r="P2222" i="16"/>
  <c r="Q2222" i="16"/>
  <c r="R2222" i="16" s="1"/>
  <c r="N2222" i="16" s="1"/>
  <c r="Q2162" i="16"/>
  <c r="R2162" i="16" s="1"/>
  <c r="N2162" i="16" s="1"/>
  <c r="P2162" i="16"/>
  <c r="P2115" i="16"/>
  <c r="Q2115" i="16"/>
  <c r="R2115" i="16" s="1"/>
  <c r="N2115" i="16" s="1"/>
  <c r="Q3545" i="16"/>
  <c r="R3545" i="16" s="1"/>
  <c r="N3545" i="16" s="1"/>
  <c r="P3545" i="16"/>
  <c r="P3772" i="16"/>
  <c r="Q3772" i="16"/>
  <c r="R3772" i="16" s="1"/>
  <c r="N3772" i="16" s="1"/>
  <c r="Q3413" i="16"/>
  <c r="R3413" i="16" s="1"/>
  <c r="N3413" i="16" s="1"/>
  <c r="P3413" i="16"/>
  <c r="P3415" i="16"/>
  <c r="Q3415" i="16"/>
  <c r="R3415" i="16" s="1"/>
  <c r="N3415" i="16" s="1"/>
  <c r="Q3656" i="16"/>
  <c r="R3656" i="16" s="1"/>
  <c r="N3656" i="16" s="1"/>
  <c r="P3656" i="16"/>
  <c r="Q3608" i="16"/>
  <c r="R3608" i="16" s="1"/>
  <c r="N3608" i="16" s="1"/>
  <c r="P3608" i="16"/>
  <c r="Q3514" i="16"/>
  <c r="R3514" i="16" s="1"/>
  <c r="N3514" i="16" s="1"/>
  <c r="P3514" i="16"/>
  <c r="Q3442" i="16"/>
  <c r="R3442" i="16" s="1"/>
  <c r="N3442" i="16" s="1"/>
  <c r="P3442" i="16"/>
  <c r="Q3395" i="16"/>
  <c r="R3395" i="16" s="1"/>
  <c r="N3395" i="16" s="1"/>
  <c r="P3395" i="16"/>
  <c r="P3336" i="16"/>
  <c r="Q3336" i="16"/>
  <c r="R3336" i="16" s="1"/>
  <c r="N3336" i="16" s="1"/>
  <c r="P1189" i="16"/>
  <c r="Q1189" i="16"/>
  <c r="R1189" i="16" s="1"/>
  <c r="N1189" i="16" s="1"/>
  <c r="Q1057" i="16"/>
  <c r="R1057" i="16" s="1"/>
  <c r="N1057" i="16" s="1"/>
  <c r="P1057" i="16"/>
  <c r="Q1016" i="16"/>
  <c r="R1016" i="16" s="1"/>
  <c r="N1016" i="16" s="1"/>
  <c r="P1016" i="16"/>
  <c r="Q164" i="16"/>
  <c r="R164" i="16" s="1"/>
  <c r="N164" i="16" s="1"/>
  <c r="P164" i="16"/>
  <c r="Q373" i="16"/>
  <c r="R373" i="16" s="1"/>
  <c r="N373" i="16" s="1"/>
  <c r="P373" i="16"/>
  <c r="Q252" i="16"/>
  <c r="R252" i="16" s="1"/>
  <c r="N252" i="16" s="1"/>
  <c r="P252" i="16"/>
  <c r="Q303" i="16"/>
  <c r="R303" i="16" s="1"/>
  <c r="N303" i="16" s="1"/>
  <c r="P303" i="16"/>
  <c r="Q3390" i="16"/>
  <c r="R3390" i="16" s="1"/>
  <c r="N3390" i="16" s="1"/>
  <c r="P3390" i="16"/>
  <c r="P606" i="16"/>
  <c r="Q606" i="16"/>
  <c r="R606" i="16" s="1"/>
  <c r="N606" i="16" s="1"/>
  <c r="Q297" i="16"/>
  <c r="R297" i="16" s="1"/>
  <c r="N297" i="16" s="1"/>
  <c r="P297" i="16"/>
  <c r="Q993" i="16"/>
  <c r="R993" i="16" s="1"/>
  <c r="N993" i="16" s="1"/>
  <c r="P993" i="16"/>
  <c r="Q696" i="16"/>
  <c r="R696" i="16" s="1"/>
  <c r="N696" i="16" s="1"/>
  <c r="P696" i="16"/>
  <c r="P1370" i="16"/>
  <c r="Q1370" i="16"/>
  <c r="R1370" i="16" s="1"/>
  <c r="N1370" i="16" s="1"/>
  <c r="Q2080" i="16"/>
  <c r="R2080" i="16" s="1"/>
  <c r="N2080" i="16" s="1"/>
  <c r="P2080" i="16"/>
  <c r="Q1541" i="16"/>
  <c r="R1541" i="16" s="1"/>
  <c r="N1541" i="16" s="1"/>
  <c r="P1541" i="16"/>
  <c r="Q1603" i="16"/>
  <c r="R1603" i="16" s="1"/>
  <c r="N1603" i="16" s="1"/>
  <c r="P1603" i="16"/>
  <c r="Q1304" i="16"/>
  <c r="R1304" i="16" s="1"/>
  <c r="N1304" i="16" s="1"/>
  <c r="P1304" i="16"/>
  <c r="Q1139" i="16"/>
  <c r="R1139" i="16" s="1"/>
  <c r="N1139" i="16" s="1"/>
  <c r="P1139" i="16"/>
  <c r="Q937" i="16"/>
  <c r="R937" i="16" s="1"/>
  <c r="N937" i="16" s="1"/>
  <c r="P937" i="16"/>
  <c r="Q675" i="16"/>
  <c r="R675" i="16" s="1"/>
  <c r="N675" i="16" s="1"/>
  <c r="P675" i="16"/>
  <c r="Q317" i="16"/>
  <c r="R317" i="16" s="1"/>
  <c r="N317" i="16" s="1"/>
  <c r="P317" i="16"/>
  <c r="Q475" i="16"/>
  <c r="R475" i="16" s="1"/>
  <c r="N475" i="16" s="1"/>
  <c r="P475" i="16"/>
  <c r="P166" i="16"/>
  <c r="Q166" i="16"/>
  <c r="R166" i="16" s="1"/>
  <c r="N166" i="16" s="1"/>
  <c r="P862" i="16"/>
  <c r="Q862" i="16"/>
  <c r="R862" i="16" s="1"/>
  <c r="N862" i="16" s="1"/>
  <c r="Q564" i="16"/>
  <c r="R564" i="16" s="1"/>
  <c r="N564" i="16" s="1"/>
  <c r="P564" i="16"/>
  <c r="Q1239" i="16"/>
  <c r="R1239" i="16" s="1"/>
  <c r="N1239" i="16" s="1"/>
  <c r="P1239" i="16"/>
  <c r="P1948" i="16"/>
  <c r="Q1948" i="16"/>
  <c r="R1948" i="16" s="1"/>
  <c r="N1948" i="16" s="1"/>
  <c r="P1410" i="16"/>
  <c r="Q1410" i="16"/>
  <c r="R1410" i="16" s="1"/>
  <c r="N1410" i="16" s="1"/>
  <c r="Q1459" i="16"/>
  <c r="R1459" i="16" s="1"/>
  <c r="N1459" i="16" s="1"/>
  <c r="P1459" i="16"/>
  <c r="Q1173" i="16"/>
  <c r="R1173" i="16" s="1"/>
  <c r="N1173" i="16" s="1"/>
  <c r="P1173" i="16"/>
  <c r="P2003" i="16"/>
  <c r="Q2003" i="16"/>
  <c r="R2003" i="16" s="1"/>
  <c r="N2003" i="16" s="1"/>
  <c r="P567" i="16"/>
  <c r="Q567" i="16"/>
  <c r="R567" i="16" s="1"/>
  <c r="N567" i="16" s="1"/>
  <c r="Q220" i="16"/>
  <c r="R220" i="16" s="1"/>
  <c r="N220" i="16" s="1"/>
  <c r="P220" i="16"/>
  <c r="P126" i="16"/>
  <c r="Q126" i="16"/>
  <c r="R126" i="16" s="1"/>
  <c r="N126" i="16" s="1"/>
  <c r="Q1063" i="16"/>
  <c r="R1063" i="16" s="1"/>
  <c r="N1063" i="16" s="1"/>
  <c r="P1063" i="16"/>
  <c r="Q753" i="16"/>
  <c r="R753" i="16" s="1"/>
  <c r="N753" i="16" s="1"/>
  <c r="P753" i="16"/>
  <c r="Q431" i="16"/>
  <c r="R431" i="16" s="1"/>
  <c r="N431" i="16" s="1"/>
  <c r="P431" i="16"/>
  <c r="Q1069" i="16"/>
  <c r="R1069" i="16" s="1"/>
  <c r="N1069" i="16" s="1"/>
  <c r="P1069" i="16"/>
  <c r="Q1827" i="16"/>
  <c r="R1827" i="16" s="1"/>
  <c r="N1827" i="16" s="1"/>
  <c r="P1827" i="16"/>
  <c r="Q1528" i="16"/>
  <c r="R1528" i="16" s="1"/>
  <c r="N1528" i="16" s="1"/>
  <c r="P1528" i="16"/>
  <c r="P1014" i="16"/>
  <c r="Q1014" i="16"/>
  <c r="R1014" i="16" s="1"/>
  <c r="N1014" i="16" s="1"/>
  <c r="P2059" i="16"/>
  <c r="Q2059" i="16"/>
  <c r="R2059" i="16" s="1"/>
  <c r="N2059" i="16" s="1"/>
  <c r="P1760" i="16"/>
  <c r="Q1760" i="16"/>
  <c r="R1760" i="16" s="1"/>
  <c r="N1760" i="16" s="1"/>
  <c r="Q1666" i="16"/>
  <c r="R1666" i="16" s="1"/>
  <c r="N1666" i="16" s="1"/>
  <c r="P1666" i="16"/>
  <c r="Q579" i="16"/>
  <c r="R579" i="16" s="1"/>
  <c r="N579" i="16" s="1"/>
  <c r="P579" i="16"/>
  <c r="Q231" i="16"/>
  <c r="R231" i="16" s="1"/>
  <c r="N231" i="16" s="1"/>
  <c r="P231" i="16"/>
  <c r="P138" i="16"/>
  <c r="Q138" i="16"/>
  <c r="R138" i="16" s="1"/>
  <c r="N138" i="16" s="1"/>
  <c r="Q1075" i="16"/>
  <c r="R1075" i="16" s="1"/>
  <c r="N1075" i="16" s="1"/>
  <c r="P1075" i="16"/>
  <c r="Q765" i="16"/>
  <c r="R765" i="16" s="1"/>
  <c r="N765" i="16" s="1"/>
  <c r="P765" i="16"/>
  <c r="Q443" i="16"/>
  <c r="R443" i="16" s="1"/>
  <c r="N443" i="16" s="1"/>
  <c r="P443" i="16"/>
  <c r="Q1081" i="16"/>
  <c r="R1081" i="16" s="1"/>
  <c r="N1081" i="16" s="1"/>
  <c r="P1081" i="16"/>
  <c r="Q1837" i="16"/>
  <c r="R1837" i="16" s="1"/>
  <c r="N1837" i="16" s="1"/>
  <c r="P1837" i="16"/>
  <c r="P1539" i="16"/>
  <c r="Q1539" i="16"/>
  <c r="R1539" i="16" s="1"/>
  <c r="N1539" i="16" s="1"/>
  <c r="Q1025" i="16"/>
  <c r="R1025" i="16" s="1"/>
  <c r="N1025" i="16" s="1"/>
  <c r="P1025" i="16"/>
  <c r="Q2072" i="16"/>
  <c r="R2072" i="16" s="1"/>
  <c r="N2072" i="16" s="1"/>
  <c r="P2072" i="16"/>
  <c r="Q1774" i="16"/>
  <c r="R1774" i="16" s="1"/>
  <c r="N1774" i="16" s="1"/>
  <c r="P1774" i="16"/>
  <c r="P1680" i="16"/>
  <c r="Q1680" i="16"/>
  <c r="R1680" i="16" s="1"/>
  <c r="N1680" i="16" s="1"/>
  <c r="P446" i="16"/>
  <c r="Q446" i="16"/>
  <c r="R446" i="16" s="1"/>
  <c r="N446" i="16" s="1"/>
  <c r="P100" i="16"/>
  <c r="Q100" i="16"/>
  <c r="R100" i="16" s="1"/>
  <c r="N100" i="16" s="1"/>
  <c r="Q785" i="16"/>
  <c r="R785" i="16" s="1"/>
  <c r="N785" i="16" s="1"/>
  <c r="P785" i="16"/>
  <c r="Q944" i="16"/>
  <c r="R944" i="16" s="1"/>
  <c r="N944" i="16" s="1"/>
  <c r="P944" i="16"/>
  <c r="Q633" i="16"/>
  <c r="R633" i="16" s="1"/>
  <c r="N633" i="16" s="1"/>
  <c r="P633" i="16"/>
  <c r="Q312" i="16"/>
  <c r="R312" i="16" s="1"/>
  <c r="N312" i="16" s="1"/>
  <c r="P312" i="16"/>
  <c r="Q1033" i="16"/>
  <c r="R1033" i="16" s="1"/>
  <c r="N1033" i="16" s="1"/>
  <c r="P1033" i="16"/>
  <c r="Q1705" i="16"/>
  <c r="R1705" i="16" s="1"/>
  <c r="N1705" i="16" s="1"/>
  <c r="P1705" i="16"/>
  <c r="Q1408" i="16"/>
  <c r="R1408" i="16" s="1"/>
  <c r="N1408" i="16" s="1"/>
  <c r="P1408" i="16"/>
  <c r="Q894" i="16"/>
  <c r="R894" i="16" s="1"/>
  <c r="N894" i="16" s="1"/>
  <c r="P894" i="16"/>
  <c r="P1938" i="16"/>
  <c r="Q1938" i="16"/>
  <c r="R1938" i="16" s="1"/>
  <c r="N1938" i="16" s="1"/>
  <c r="P1640" i="16"/>
  <c r="Q1640" i="16"/>
  <c r="R1640" i="16" s="1"/>
  <c r="N1640" i="16" s="1"/>
  <c r="Q1523" i="16"/>
  <c r="R1523" i="16" s="1"/>
  <c r="N1523" i="16" s="1"/>
  <c r="P1523" i="16"/>
  <c r="Q891" i="16"/>
  <c r="R891" i="16" s="1"/>
  <c r="N891" i="16" s="1"/>
  <c r="P891" i="16"/>
  <c r="Q543" i="16"/>
  <c r="R543" i="16" s="1"/>
  <c r="N543" i="16" s="1"/>
  <c r="P543" i="16"/>
  <c r="P450" i="16"/>
  <c r="Q450" i="16"/>
  <c r="R450" i="16" s="1"/>
  <c r="N450" i="16" s="1"/>
  <c r="Q368" i="16"/>
  <c r="R368" i="16" s="1"/>
  <c r="N368" i="16" s="1"/>
  <c r="P368" i="16"/>
  <c r="Q1077" i="16"/>
  <c r="R1077" i="16" s="1"/>
  <c r="N1077" i="16" s="1"/>
  <c r="P1077" i="16"/>
  <c r="P766" i="16"/>
  <c r="Q766" i="16"/>
  <c r="R766" i="16" s="1"/>
  <c r="N766" i="16" s="1"/>
  <c r="P1394" i="16"/>
  <c r="Q1394" i="16"/>
  <c r="R1394" i="16" s="1"/>
  <c r="N1394" i="16" s="1"/>
  <c r="Q1131" i="16"/>
  <c r="R1131" i="16" s="1"/>
  <c r="N1131" i="16" s="1"/>
  <c r="P1131" i="16"/>
  <c r="Q1853" i="16"/>
  <c r="R1853" i="16" s="1"/>
  <c r="N1853" i="16" s="1"/>
  <c r="P1853" i="16"/>
  <c r="P1338" i="16"/>
  <c r="Q1338" i="16"/>
  <c r="R1338" i="16" s="1"/>
  <c r="N1338" i="16" s="1"/>
  <c r="Q1352" i="16"/>
  <c r="R1352" i="16" s="1"/>
  <c r="N1352" i="16" s="1"/>
  <c r="P1352" i="16"/>
  <c r="Q1089" i="16"/>
  <c r="R1089" i="16" s="1"/>
  <c r="N1089" i="16" s="1"/>
  <c r="P1089" i="16"/>
  <c r="Q1128" i="16"/>
  <c r="R1128" i="16" s="1"/>
  <c r="N1128" i="16" s="1"/>
  <c r="P1128" i="16"/>
  <c r="Q757" i="16"/>
  <c r="R757" i="16" s="1"/>
  <c r="N757" i="16" s="1"/>
  <c r="P757" i="16"/>
  <c r="Q412" i="16"/>
  <c r="R412" i="16" s="1"/>
  <c r="N412" i="16" s="1"/>
  <c r="P412" i="16"/>
  <c r="P318" i="16"/>
  <c r="Q318" i="16"/>
  <c r="R318" i="16" s="1"/>
  <c r="N318" i="16" s="1"/>
  <c r="Q224" i="16"/>
  <c r="R224" i="16" s="1"/>
  <c r="N224" i="16" s="1"/>
  <c r="P224" i="16"/>
  <c r="Q945" i="16"/>
  <c r="R945" i="16" s="1"/>
  <c r="N945" i="16" s="1"/>
  <c r="P945" i="16"/>
  <c r="Q635" i="16"/>
  <c r="R635" i="16" s="1"/>
  <c r="N635" i="16" s="1"/>
  <c r="P635" i="16"/>
  <c r="P1261" i="16"/>
  <c r="Q1261" i="16"/>
  <c r="R1261" i="16" s="1"/>
  <c r="N1261" i="16" s="1"/>
  <c r="Q2018" i="16"/>
  <c r="R2018" i="16" s="1"/>
  <c r="N2018" i="16" s="1"/>
  <c r="P2018" i="16"/>
  <c r="P1720" i="16"/>
  <c r="Q1720" i="16"/>
  <c r="R1720" i="16" s="1"/>
  <c r="N1720" i="16" s="1"/>
  <c r="Q1207" i="16"/>
  <c r="R1207" i="16" s="1"/>
  <c r="N1207" i="16" s="1"/>
  <c r="P1207" i="16"/>
  <c r="Q1220" i="16"/>
  <c r="R1220" i="16" s="1"/>
  <c r="N1220" i="16" s="1"/>
  <c r="P1220" i="16"/>
  <c r="Q1953" i="16"/>
  <c r="R1953" i="16" s="1"/>
  <c r="N1953" i="16" s="1"/>
  <c r="P1953" i="16"/>
  <c r="Q1919" i="16"/>
  <c r="R1919" i="16" s="1"/>
  <c r="N1919" i="16" s="1"/>
  <c r="P1919" i="16"/>
  <c r="P890" i="16"/>
  <c r="Q890" i="16"/>
  <c r="R890" i="16" s="1"/>
  <c r="N890" i="16" s="1"/>
  <c r="Q533" i="16"/>
  <c r="R533" i="16" s="1"/>
  <c r="N533" i="16" s="1"/>
  <c r="P533" i="16"/>
  <c r="Q691" i="16"/>
  <c r="R691" i="16" s="1"/>
  <c r="N691" i="16" s="1"/>
  <c r="P691" i="16"/>
  <c r="Q381" i="16"/>
  <c r="R381" i="16" s="1"/>
  <c r="N381" i="16" s="1"/>
  <c r="P381" i="16"/>
  <c r="P46" i="16"/>
  <c r="Q46" i="16"/>
  <c r="R46" i="16" s="1"/>
  <c r="N46" i="16" s="1"/>
  <c r="Q781" i="16"/>
  <c r="R781" i="16" s="1"/>
  <c r="N781" i="16" s="1"/>
  <c r="P781" i="16"/>
  <c r="P1454" i="16"/>
  <c r="Q1454" i="16"/>
  <c r="R1454" i="16" s="1"/>
  <c r="N1454" i="16" s="1"/>
  <c r="Q1155" i="16"/>
  <c r="R1155" i="16" s="1"/>
  <c r="N1155" i="16" s="1"/>
  <c r="P1155" i="16"/>
  <c r="Q1626" i="16"/>
  <c r="R1626" i="16" s="1"/>
  <c r="N1626" i="16" s="1"/>
  <c r="P1626" i="16"/>
  <c r="Q1687" i="16"/>
  <c r="R1687" i="16" s="1"/>
  <c r="N1687" i="16" s="1"/>
  <c r="P1687" i="16"/>
  <c r="Q1389" i="16"/>
  <c r="R1389" i="16" s="1"/>
  <c r="N1389" i="16" s="1"/>
  <c r="P1389" i="16"/>
  <c r="Q1224" i="16"/>
  <c r="R1224" i="16" s="1"/>
  <c r="N1224" i="16" s="1"/>
  <c r="P1224" i="16"/>
  <c r="Q206" i="16"/>
  <c r="R206" i="16" s="1"/>
  <c r="N206" i="16" s="1"/>
  <c r="P206" i="16"/>
  <c r="P902" i="16"/>
  <c r="Q902" i="16"/>
  <c r="R902" i="16" s="1"/>
  <c r="N902" i="16" s="1"/>
  <c r="P546" i="16"/>
  <c r="Q546" i="16"/>
  <c r="R546" i="16" s="1"/>
  <c r="N546" i="16" s="1"/>
  <c r="Q703" i="16"/>
  <c r="R703" i="16" s="1"/>
  <c r="N703" i="16" s="1"/>
  <c r="P703" i="16"/>
  <c r="Q393" i="16"/>
  <c r="R393" i="16" s="1"/>
  <c r="N393" i="16" s="1"/>
  <c r="P393" i="16"/>
  <c r="Q58" i="16"/>
  <c r="R58" i="16" s="1"/>
  <c r="N58" i="16" s="1"/>
  <c r="P58" i="16"/>
  <c r="Q792" i="16"/>
  <c r="R792" i="16" s="1"/>
  <c r="N792" i="16" s="1"/>
  <c r="P792" i="16"/>
  <c r="P1466" i="16"/>
  <c r="Q1466" i="16"/>
  <c r="R1466" i="16" s="1"/>
  <c r="N1466" i="16" s="1"/>
  <c r="Q1168" i="16"/>
  <c r="R1168" i="16" s="1"/>
  <c r="N1168" i="16" s="1"/>
  <c r="P1168" i="16"/>
  <c r="Q1637" i="16"/>
  <c r="R1637" i="16" s="1"/>
  <c r="N1637" i="16" s="1"/>
  <c r="P1637" i="16"/>
  <c r="Q1699" i="16"/>
  <c r="R1699" i="16" s="1"/>
  <c r="N1699" i="16" s="1"/>
  <c r="P1699" i="16"/>
  <c r="Q1401" i="16"/>
  <c r="R1401" i="16" s="1"/>
  <c r="N1401" i="16" s="1"/>
  <c r="P1401" i="16"/>
  <c r="Q1235" i="16"/>
  <c r="R1235" i="16" s="1"/>
  <c r="N1235" i="16" s="1"/>
  <c r="P1235" i="16"/>
  <c r="Q74" i="16"/>
  <c r="R74" i="16" s="1"/>
  <c r="N74" i="16" s="1"/>
  <c r="P74" i="16"/>
  <c r="Q771" i="16"/>
  <c r="R771" i="16" s="1"/>
  <c r="N771" i="16" s="1"/>
  <c r="P771" i="16"/>
  <c r="Q413" i="16"/>
  <c r="R413" i="16" s="1"/>
  <c r="N413" i="16" s="1"/>
  <c r="P413" i="16"/>
  <c r="P570" i="16"/>
  <c r="Q570" i="16"/>
  <c r="R570" i="16" s="1"/>
  <c r="N570" i="16" s="1"/>
  <c r="Q261" i="16"/>
  <c r="R261" i="16" s="1"/>
  <c r="N261" i="16" s="1"/>
  <c r="P261" i="16"/>
  <c r="P958" i="16"/>
  <c r="Q958" i="16"/>
  <c r="R958" i="16" s="1"/>
  <c r="N958" i="16" s="1"/>
  <c r="Q660" i="16"/>
  <c r="R660" i="16" s="1"/>
  <c r="N660" i="16" s="1"/>
  <c r="P660" i="16"/>
  <c r="P1334" i="16"/>
  <c r="Q1334" i="16"/>
  <c r="R1334" i="16" s="1"/>
  <c r="N1334" i="16" s="1"/>
  <c r="Q2044" i="16"/>
  <c r="R2044" i="16" s="1"/>
  <c r="N2044" i="16" s="1"/>
  <c r="P2044" i="16"/>
  <c r="Q1505" i="16"/>
  <c r="R1505" i="16" s="1"/>
  <c r="N1505" i="16" s="1"/>
  <c r="P1505" i="16"/>
  <c r="Q1567" i="16"/>
  <c r="R1567" i="16" s="1"/>
  <c r="N1567" i="16" s="1"/>
  <c r="P1567" i="16"/>
  <c r="Q1268" i="16"/>
  <c r="R1268" i="16" s="1"/>
  <c r="N1268" i="16" s="1"/>
  <c r="P1268" i="16"/>
  <c r="Q1091" i="16"/>
  <c r="R1091" i="16" s="1"/>
  <c r="N1091" i="16" s="1"/>
  <c r="P1091" i="16"/>
  <c r="P901" i="16"/>
  <c r="Q901" i="16"/>
  <c r="R901" i="16" s="1"/>
  <c r="N901" i="16" s="1"/>
  <c r="Q639" i="16"/>
  <c r="R639" i="16" s="1"/>
  <c r="N639" i="16" s="1"/>
  <c r="P639" i="16"/>
  <c r="P282" i="16"/>
  <c r="Q282" i="16"/>
  <c r="R282" i="16" s="1"/>
  <c r="N282" i="16" s="1"/>
  <c r="P438" i="16"/>
  <c r="Q438" i="16"/>
  <c r="R438" i="16" s="1"/>
  <c r="N438" i="16" s="1"/>
  <c r="P129" i="16"/>
  <c r="Q129" i="16"/>
  <c r="R129" i="16" s="1"/>
  <c r="N129" i="16" s="1"/>
  <c r="Q825" i="16"/>
  <c r="R825" i="16" s="1"/>
  <c r="N825" i="16" s="1"/>
  <c r="P825" i="16"/>
  <c r="Q527" i="16"/>
  <c r="R527" i="16" s="1"/>
  <c r="N527" i="16" s="1"/>
  <c r="P527" i="16"/>
  <c r="P1202" i="16"/>
  <c r="Q1202" i="16"/>
  <c r="R1202" i="16" s="1"/>
  <c r="N1202" i="16" s="1"/>
  <c r="Q1911" i="16"/>
  <c r="R1911" i="16" s="1"/>
  <c r="N1911" i="16" s="1"/>
  <c r="P1911" i="16"/>
  <c r="P1374" i="16"/>
  <c r="Q1374" i="16"/>
  <c r="R1374" i="16" s="1"/>
  <c r="N1374" i="16" s="1"/>
  <c r="Q1423" i="16"/>
  <c r="R1423" i="16" s="1"/>
  <c r="N1423" i="16" s="1"/>
  <c r="P1423" i="16"/>
  <c r="P1138" i="16"/>
  <c r="Q1138" i="16"/>
  <c r="R1138" i="16" s="1"/>
  <c r="N1138" i="16" s="1"/>
  <c r="Q1954" i="16"/>
  <c r="R1954" i="16" s="1"/>
  <c r="N1954" i="16" s="1"/>
  <c r="P1954" i="16"/>
  <c r="Q625" i="16"/>
  <c r="R625" i="16" s="1"/>
  <c r="N625" i="16" s="1"/>
  <c r="P625" i="16"/>
  <c r="P363" i="16"/>
  <c r="Q363" i="16"/>
  <c r="R363" i="16" s="1"/>
  <c r="N363" i="16" s="1"/>
  <c r="Q1048" i="16"/>
  <c r="R1048" i="16" s="1"/>
  <c r="N1048" i="16" s="1"/>
  <c r="P1048" i="16"/>
  <c r="Q163" i="16"/>
  <c r="R163" i="16" s="1"/>
  <c r="N163" i="16" s="1"/>
  <c r="P163" i="16"/>
  <c r="Q871" i="16"/>
  <c r="R871" i="16" s="1"/>
  <c r="N871" i="16" s="1"/>
  <c r="P871" i="16"/>
  <c r="P537" i="16"/>
  <c r="Q537" i="16"/>
  <c r="R537" i="16" s="1"/>
  <c r="N537" i="16" s="1"/>
  <c r="Q240" i="16"/>
  <c r="R240" i="16" s="1"/>
  <c r="N240" i="16" s="1"/>
  <c r="P240" i="16"/>
  <c r="Q1909" i="16"/>
  <c r="R1909" i="16" s="1"/>
  <c r="N1909" i="16" s="1"/>
  <c r="P1909" i="16"/>
  <c r="Q1634" i="16"/>
  <c r="R1634" i="16" s="1"/>
  <c r="N1634" i="16" s="1"/>
  <c r="P1634" i="16"/>
  <c r="Q1096" i="16"/>
  <c r="R1096" i="16" s="1"/>
  <c r="N1096" i="16" s="1"/>
  <c r="P1096" i="16"/>
  <c r="Q1123" i="16"/>
  <c r="R1123" i="16" s="1"/>
  <c r="N1123" i="16" s="1"/>
  <c r="P1123" i="16"/>
  <c r="Q1855" i="16"/>
  <c r="R1855" i="16" s="1"/>
  <c r="N1855" i="16" s="1"/>
  <c r="P1855" i="16"/>
  <c r="Q1642" i="16"/>
  <c r="R1642" i="16" s="1"/>
  <c r="N1642" i="16" s="1"/>
  <c r="P1642" i="16"/>
  <c r="P1390" i="16"/>
  <c r="Q1390" i="16"/>
  <c r="R1390" i="16" s="1"/>
  <c r="N1390" i="16" s="1"/>
  <c r="Q1104" i="16"/>
  <c r="R1104" i="16" s="1"/>
  <c r="N1104" i="16" s="1"/>
  <c r="P1104" i="16"/>
  <c r="P2821" i="16"/>
  <c r="Q2821" i="16"/>
  <c r="R2821" i="16" s="1"/>
  <c r="N2821" i="16" s="1"/>
  <c r="Q2763" i="16"/>
  <c r="R2763" i="16" s="1"/>
  <c r="N2763" i="16" s="1"/>
  <c r="P2763" i="16"/>
  <c r="Q2703" i="16"/>
  <c r="R2703" i="16" s="1"/>
  <c r="N2703" i="16" s="1"/>
  <c r="P2703" i="16"/>
  <c r="Q2632" i="16"/>
  <c r="R2632" i="16" s="1"/>
  <c r="N2632" i="16" s="1"/>
  <c r="P2632" i="16"/>
  <c r="P2273" i="16"/>
  <c r="Q2273" i="16"/>
  <c r="R2273" i="16" s="1"/>
  <c r="N2273" i="16" s="1"/>
  <c r="Q2237" i="16"/>
  <c r="R2237" i="16" s="1"/>
  <c r="N2237" i="16" s="1"/>
  <c r="P2237" i="16"/>
  <c r="Q2515" i="16"/>
  <c r="R2515" i="16" s="1"/>
  <c r="N2515" i="16" s="1"/>
  <c r="P2515" i="16"/>
  <c r="Q2456" i="16"/>
  <c r="R2456" i="16" s="1"/>
  <c r="N2456" i="16" s="1"/>
  <c r="P2456" i="16"/>
  <c r="Q2361" i="16"/>
  <c r="R2361" i="16" s="1"/>
  <c r="N2361" i="16" s="1"/>
  <c r="P2361" i="16"/>
  <c r="P2290" i="16"/>
  <c r="Q2290" i="16"/>
  <c r="R2290" i="16" s="1"/>
  <c r="N2290" i="16" s="1"/>
  <c r="Q2256" i="16"/>
  <c r="R2256" i="16" s="1"/>
  <c r="N2256" i="16" s="1"/>
  <c r="P2256" i="16"/>
  <c r="Q2184" i="16"/>
  <c r="R2184" i="16" s="1"/>
  <c r="N2184" i="16" s="1"/>
  <c r="P2184" i="16"/>
  <c r="Q1116" i="16"/>
  <c r="R1116" i="16" s="1"/>
  <c r="N1116" i="16" s="1"/>
  <c r="P1116" i="16"/>
  <c r="Q2832" i="16"/>
  <c r="R2832" i="16" s="1"/>
  <c r="N2832" i="16" s="1"/>
  <c r="P2832" i="16"/>
  <c r="Q2775" i="16"/>
  <c r="R2775" i="16" s="1"/>
  <c r="N2775" i="16" s="1"/>
  <c r="P2775" i="16"/>
  <c r="Q2715" i="16"/>
  <c r="R2715" i="16" s="1"/>
  <c r="N2715" i="16" s="1"/>
  <c r="P2715" i="16"/>
  <c r="Q2644" i="16"/>
  <c r="R2644" i="16" s="1"/>
  <c r="N2644" i="16" s="1"/>
  <c r="P2644" i="16"/>
  <c r="Q2284" i="16"/>
  <c r="R2284" i="16" s="1"/>
  <c r="N2284" i="16" s="1"/>
  <c r="P2284" i="16"/>
  <c r="Q2250" i="16"/>
  <c r="R2250" i="16" s="1"/>
  <c r="N2250" i="16" s="1"/>
  <c r="P2250" i="16"/>
  <c r="P2527" i="16"/>
  <c r="Q2527" i="16"/>
  <c r="R2527" i="16" s="1"/>
  <c r="N2527" i="16" s="1"/>
  <c r="P2469" i="16"/>
  <c r="Q2469" i="16"/>
  <c r="R2469" i="16" s="1"/>
  <c r="N2469" i="16" s="1"/>
  <c r="Q2372" i="16"/>
  <c r="R2372" i="16" s="1"/>
  <c r="N2372" i="16" s="1"/>
  <c r="P2372" i="16"/>
  <c r="Q2301" i="16"/>
  <c r="R2301" i="16" s="1"/>
  <c r="N2301" i="16" s="1"/>
  <c r="P2301" i="16"/>
  <c r="Q2268" i="16"/>
  <c r="R2268" i="16" s="1"/>
  <c r="N2268" i="16" s="1"/>
  <c r="P2268" i="16"/>
  <c r="Q2196" i="16"/>
  <c r="R2196" i="16" s="1"/>
  <c r="N2196" i="16" s="1"/>
  <c r="P2196" i="16"/>
  <c r="Q1561" i="16"/>
  <c r="R1561" i="16" s="1"/>
  <c r="N1561" i="16" s="1"/>
  <c r="P1561" i="16"/>
  <c r="Q3277" i="16"/>
  <c r="R3277" i="16" s="1"/>
  <c r="N3277" i="16" s="1"/>
  <c r="P3277" i="16"/>
  <c r="P3242" i="16"/>
  <c r="Q3242" i="16"/>
  <c r="R3242" i="16" s="1"/>
  <c r="N3242" i="16" s="1"/>
  <c r="P3160" i="16"/>
  <c r="Q3160" i="16"/>
  <c r="R3160" i="16" s="1"/>
  <c r="N3160" i="16" s="1"/>
  <c r="Q3087" i="16"/>
  <c r="R3087" i="16" s="1"/>
  <c r="N3087" i="16" s="1"/>
  <c r="P3087" i="16"/>
  <c r="P2729" i="16"/>
  <c r="Q2729" i="16"/>
  <c r="R2729" i="16" s="1"/>
  <c r="N2729" i="16" s="1"/>
  <c r="P2705" i="16"/>
  <c r="Q2705" i="16"/>
  <c r="R2705" i="16" s="1"/>
  <c r="N2705" i="16" s="1"/>
  <c r="Q2970" i="16"/>
  <c r="R2970" i="16" s="1"/>
  <c r="N2970" i="16" s="1"/>
  <c r="P2970" i="16"/>
  <c r="P2911" i="16"/>
  <c r="Q2911" i="16"/>
  <c r="R2911" i="16" s="1"/>
  <c r="N2911" i="16" s="1"/>
  <c r="Q2828" i="16"/>
  <c r="R2828" i="16" s="1"/>
  <c r="N2828" i="16" s="1"/>
  <c r="P2828" i="16"/>
  <c r="P2758" i="16"/>
  <c r="Q2758" i="16"/>
  <c r="R2758" i="16" s="1"/>
  <c r="N2758" i="16" s="1"/>
  <c r="Q2711" i="16"/>
  <c r="R2711" i="16" s="1"/>
  <c r="N2711" i="16" s="1"/>
  <c r="P2711" i="16"/>
  <c r="Q2651" i="16"/>
  <c r="R2651" i="16" s="1"/>
  <c r="N2651" i="16" s="1"/>
  <c r="P2651" i="16"/>
  <c r="Q1573" i="16"/>
  <c r="R1573" i="16" s="1"/>
  <c r="N1573" i="16" s="1"/>
  <c r="P1573" i="16"/>
  <c r="P3289" i="16"/>
  <c r="Q3289" i="16"/>
  <c r="R3289" i="16" s="1"/>
  <c r="N3289" i="16" s="1"/>
  <c r="P3254" i="16"/>
  <c r="Q3254" i="16"/>
  <c r="R3254" i="16" s="1"/>
  <c r="N3254" i="16" s="1"/>
  <c r="P3170" i="16"/>
  <c r="Q3170" i="16"/>
  <c r="R3170" i="16" s="1"/>
  <c r="N3170" i="16" s="1"/>
  <c r="P3100" i="16"/>
  <c r="Q3100" i="16"/>
  <c r="R3100" i="16" s="1"/>
  <c r="N3100" i="16" s="1"/>
  <c r="P2741" i="16"/>
  <c r="Q2741" i="16"/>
  <c r="R2741" i="16" s="1"/>
  <c r="N2741" i="16" s="1"/>
  <c r="Q2719" i="16"/>
  <c r="R2719" i="16" s="1"/>
  <c r="N2719" i="16" s="1"/>
  <c r="P2719" i="16"/>
  <c r="Q2983" i="16"/>
  <c r="R2983" i="16" s="1"/>
  <c r="N2983" i="16" s="1"/>
  <c r="P2983" i="16"/>
  <c r="Q2925" i="16"/>
  <c r="R2925" i="16" s="1"/>
  <c r="N2925" i="16" s="1"/>
  <c r="P2925" i="16"/>
  <c r="P2841" i="16"/>
  <c r="Q2841" i="16"/>
  <c r="R2841" i="16" s="1"/>
  <c r="N2841" i="16" s="1"/>
  <c r="P2770" i="16"/>
  <c r="Q2770" i="16"/>
  <c r="R2770" i="16" s="1"/>
  <c r="N2770" i="16" s="1"/>
  <c r="Q2723" i="16"/>
  <c r="R2723" i="16" s="1"/>
  <c r="N2723" i="16" s="1"/>
  <c r="P2723" i="16"/>
  <c r="Q2664" i="16"/>
  <c r="R2664" i="16" s="1"/>
  <c r="N2664" i="16" s="1"/>
  <c r="P2664" i="16"/>
  <c r="P1873" i="16"/>
  <c r="Q1873" i="16"/>
  <c r="R1873" i="16" s="1"/>
  <c r="N1873" i="16" s="1"/>
  <c r="Q3589" i="16"/>
  <c r="R3589" i="16" s="1"/>
  <c r="N3589" i="16" s="1"/>
  <c r="P3589" i="16"/>
  <c r="Q3554" i="16"/>
  <c r="R3554" i="16" s="1"/>
  <c r="N3554" i="16" s="1"/>
  <c r="P3554" i="16"/>
  <c r="Q3471" i="16"/>
  <c r="R3471" i="16" s="1"/>
  <c r="N3471" i="16" s="1"/>
  <c r="P3471" i="16"/>
  <c r="P3400" i="16"/>
  <c r="Q3400" i="16"/>
  <c r="R3400" i="16" s="1"/>
  <c r="N3400" i="16" s="1"/>
  <c r="Q3041" i="16"/>
  <c r="R3041" i="16" s="1"/>
  <c r="N3041" i="16" s="1"/>
  <c r="P3041" i="16"/>
  <c r="Q3018" i="16"/>
  <c r="R3018" i="16" s="1"/>
  <c r="N3018" i="16" s="1"/>
  <c r="P3018" i="16"/>
  <c r="Q3283" i="16"/>
  <c r="R3283" i="16" s="1"/>
  <c r="N3283" i="16" s="1"/>
  <c r="P3283" i="16"/>
  <c r="Q3224" i="16"/>
  <c r="R3224" i="16" s="1"/>
  <c r="N3224" i="16" s="1"/>
  <c r="P3224" i="16"/>
  <c r="Q3141" i="16"/>
  <c r="R3141" i="16" s="1"/>
  <c r="N3141" i="16" s="1"/>
  <c r="P3141" i="16"/>
  <c r="Q3070" i="16"/>
  <c r="R3070" i="16" s="1"/>
  <c r="N3070" i="16" s="1"/>
  <c r="P3070" i="16"/>
  <c r="P3024" i="16"/>
  <c r="Q3024" i="16"/>
  <c r="R3024" i="16" s="1"/>
  <c r="N3024" i="16" s="1"/>
  <c r="Q2963" i="16"/>
  <c r="R2963" i="16" s="1"/>
  <c r="N2963" i="16" s="1"/>
  <c r="P2963" i="16"/>
  <c r="P1884" i="16"/>
  <c r="Q1884" i="16"/>
  <c r="R1884" i="16" s="1"/>
  <c r="N1884" i="16" s="1"/>
  <c r="Q3601" i="16"/>
  <c r="R3601" i="16" s="1"/>
  <c r="N3601" i="16" s="1"/>
  <c r="P3601" i="16"/>
  <c r="Q3566" i="16"/>
  <c r="R3566" i="16" s="1"/>
  <c r="N3566" i="16" s="1"/>
  <c r="P3566" i="16"/>
  <c r="P3483" i="16"/>
  <c r="Q3483" i="16"/>
  <c r="R3483" i="16" s="1"/>
  <c r="N3483" i="16" s="1"/>
  <c r="P3412" i="16"/>
  <c r="Q3412" i="16"/>
  <c r="R3412" i="16" s="1"/>
  <c r="N3412" i="16" s="1"/>
  <c r="P3052" i="16"/>
  <c r="Q3052" i="16"/>
  <c r="R3052" i="16" s="1"/>
  <c r="N3052" i="16" s="1"/>
  <c r="Q3030" i="16"/>
  <c r="R3030" i="16" s="1"/>
  <c r="N3030" i="16" s="1"/>
  <c r="P3030" i="16"/>
  <c r="Q3296" i="16"/>
  <c r="R3296" i="16" s="1"/>
  <c r="N3296" i="16" s="1"/>
  <c r="P3296" i="16"/>
  <c r="Q3236" i="16"/>
  <c r="R3236" i="16" s="1"/>
  <c r="N3236" i="16" s="1"/>
  <c r="P3236" i="16"/>
  <c r="Q3153" i="16"/>
  <c r="R3153" i="16" s="1"/>
  <c r="N3153" i="16" s="1"/>
  <c r="P3153" i="16"/>
  <c r="Q3083" i="16"/>
  <c r="R3083" i="16" s="1"/>
  <c r="N3083" i="16" s="1"/>
  <c r="P3083" i="16"/>
  <c r="Q3035" i="16"/>
  <c r="R3035" i="16" s="1"/>
  <c r="N3035" i="16" s="1"/>
  <c r="P3035" i="16"/>
  <c r="P2975" i="16"/>
  <c r="Q2975" i="16"/>
  <c r="R2975" i="16" s="1"/>
  <c r="N2975" i="16" s="1"/>
  <c r="P2051" i="16"/>
  <c r="Q2051" i="16"/>
  <c r="R2051" i="16" s="1"/>
  <c r="N2051" i="16" s="1"/>
  <c r="P2749" i="16"/>
  <c r="Q2749" i="16"/>
  <c r="R2749" i="16" s="1"/>
  <c r="N2749" i="16" s="1"/>
  <c r="Q2690" i="16"/>
  <c r="R2690" i="16" s="1"/>
  <c r="N2690" i="16" s="1"/>
  <c r="P2690" i="16"/>
  <c r="Q2631" i="16"/>
  <c r="R2631" i="16" s="1"/>
  <c r="N2631" i="16" s="1"/>
  <c r="P2631" i="16"/>
  <c r="P2561" i="16"/>
  <c r="Q2561" i="16"/>
  <c r="R2561" i="16" s="1"/>
  <c r="N2561" i="16" s="1"/>
  <c r="P2201" i="16"/>
  <c r="Q2201" i="16"/>
  <c r="R2201" i="16" s="1"/>
  <c r="N2201" i="16" s="1"/>
  <c r="Q2166" i="16"/>
  <c r="R2166" i="16" s="1"/>
  <c r="N2166" i="16" s="1"/>
  <c r="P2166" i="16"/>
  <c r="P2443" i="16"/>
  <c r="Q2443" i="16"/>
  <c r="R2443" i="16" s="1"/>
  <c r="N2443" i="16" s="1"/>
  <c r="Q2384" i="16"/>
  <c r="R2384" i="16" s="1"/>
  <c r="N2384" i="16" s="1"/>
  <c r="P2384" i="16"/>
  <c r="Q2288" i="16"/>
  <c r="R2288" i="16" s="1"/>
  <c r="N2288" i="16" s="1"/>
  <c r="P2288" i="16"/>
  <c r="Q2218" i="16"/>
  <c r="R2218" i="16" s="1"/>
  <c r="N2218" i="16" s="1"/>
  <c r="P2218" i="16"/>
  <c r="P2183" i="16"/>
  <c r="Q2183" i="16"/>
  <c r="R2183" i="16" s="1"/>
  <c r="N2183" i="16" s="1"/>
  <c r="Q2113" i="16"/>
  <c r="R2113" i="16" s="1"/>
  <c r="N2113" i="16" s="1"/>
  <c r="P2113" i="16"/>
  <c r="Q3844" i="16"/>
  <c r="R3844" i="16" s="1"/>
  <c r="N3844" i="16" s="1"/>
  <c r="P3844" i="16"/>
  <c r="P2761" i="16"/>
  <c r="Q2761" i="16"/>
  <c r="R2761" i="16" s="1"/>
  <c r="N2761" i="16" s="1"/>
  <c r="Q2702" i="16"/>
  <c r="R2702" i="16" s="1"/>
  <c r="N2702" i="16" s="1"/>
  <c r="P2702" i="16"/>
  <c r="Q2643" i="16"/>
  <c r="R2643" i="16" s="1"/>
  <c r="N2643" i="16" s="1"/>
  <c r="P2643" i="16"/>
  <c r="Q2572" i="16"/>
  <c r="R2572" i="16" s="1"/>
  <c r="N2572" i="16" s="1"/>
  <c r="P2572" i="16"/>
  <c r="Q2212" i="16"/>
  <c r="R2212" i="16" s="1"/>
  <c r="N2212" i="16" s="1"/>
  <c r="P2212" i="16"/>
  <c r="Q2178" i="16"/>
  <c r="R2178" i="16" s="1"/>
  <c r="N2178" i="16" s="1"/>
  <c r="P2178" i="16"/>
  <c r="P2455" i="16"/>
  <c r="Q2455" i="16"/>
  <c r="R2455" i="16" s="1"/>
  <c r="N2455" i="16" s="1"/>
  <c r="Q2396" i="16"/>
  <c r="R2396" i="16" s="1"/>
  <c r="N2396" i="16" s="1"/>
  <c r="P2396" i="16"/>
  <c r="P2302" i="16"/>
  <c r="Q2302" i="16"/>
  <c r="R2302" i="16" s="1"/>
  <c r="N2302" i="16" s="1"/>
  <c r="Q2230" i="16"/>
  <c r="R2230" i="16" s="1"/>
  <c r="N2230" i="16" s="1"/>
  <c r="P2230" i="16"/>
  <c r="P2195" i="16"/>
  <c r="Q2195" i="16"/>
  <c r="R2195" i="16" s="1"/>
  <c r="N2195" i="16" s="1"/>
  <c r="P2123" i="16"/>
  <c r="Q2123" i="16"/>
  <c r="R2123" i="16" s="1"/>
  <c r="N2123" i="16" s="1"/>
  <c r="Q3593" i="16"/>
  <c r="R3593" i="16" s="1"/>
  <c r="N3593" i="16" s="1"/>
  <c r="P3593" i="16"/>
  <c r="Q2917" i="16"/>
  <c r="R2917" i="16" s="1"/>
  <c r="N2917" i="16" s="1"/>
  <c r="P2917" i="16"/>
  <c r="Q2882" i="16"/>
  <c r="R2882" i="16" s="1"/>
  <c r="N2882" i="16" s="1"/>
  <c r="P2882" i="16"/>
  <c r="P2799" i="16"/>
  <c r="Q2799" i="16"/>
  <c r="R2799" i="16" s="1"/>
  <c r="N2799" i="16" s="1"/>
  <c r="Q2728" i="16"/>
  <c r="R2728" i="16" s="1"/>
  <c r="N2728" i="16" s="1"/>
  <c r="P2728" i="16"/>
  <c r="Q2369" i="16"/>
  <c r="R2369" i="16" s="1"/>
  <c r="N2369" i="16" s="1"/>
  <c r="P2369" i="16"/>
  <c r="Q2334" i="16"/>
  <c r="R2334" i="16" s="1"/>
  <c r="N2334" i="16" s="1"/>
  <c r="P2334" i="16"/>
  <c r="P2611" i="16"/>
  <c r="Q2611" i="16"/>
  <c r="R2611" i="16" s="1"/>
  <c r="N2611" i="16" s="1"/>
  <c r="P2552" i="16"/>
  <c r="Q2552" i="16"/>
  <c r="R2552" i="16" s="1"/>
  <c r="N2552" i="16" s="1"/>
  <c r="Q2468" i="16"/>
  <c r="R2468" i="16" s="1"/>
  <c r="N2468" i="16" s="1"/>
  <c r="P2468" i="16"/>
  <c r="Q2385" i="16"/>
  <c r="R2385" i="16" s="1"/>
  <c r="N2385" i="16" s="1"/>
  <c r="P2385" i="16"/>
  <c r="Q2351" i="16"/>
  <c r="R2351" i="16" s="1"/>
  <c r="N2351" i="16" s="1"/>
  <c r="P2351" i="16"/>
  <c r="Q2280" i="16"/>
  <c r="R2280" i="16" s="1"/>
  <c r="N2280" i="16" s="1"/>
  <c r="P2280" i="16"/>
  <c r="P1943" i="16"/>
  <c r="Q1943" i="16"/>
  <c r="R1943" i="16" s="1"/>
  <c r="N1943" i="16" s="1"/>
  <c r="P2641" i="16"/>
  <c r="Q2641" i="16"/>
  <c r="R2641" i="16" s="1"/>
  <c r="N2641" i="16" s="1"/>
  <c r="Q2582" i="16"/>
  <c r="R2582" i="16" s="1"/>
  <c r="N2582" i="16" s="1"/>
  <c r="P2582" i="16"/>
  <c r="P2522" i="16"/>
  <c r="Q2522" i="16"/>
  <c r="R2522" i="16" s="1"/>
  <c r="N2522" i="16" s="1"/>
  <c r="Q2452" i="16"/>
  <c r="R2452" i="16" s="1"/>
  <c r="N2452" i="16" s="1"/>
  <c r="P2452" i="16"/>
  <c r="Q2093" i="16"/>
  <c r="R2093" i="16" s="1"/>
  <c r="N2093" i="16" s="1"/>
  <c r="P2093" i="16"/>
  <c r="Q2058" i="16"/>
  <c r="R2058" i="16" s="1"/>
  <c r="N2058" i="16" s="1"/>
  <c r="P2058" i="16"/>
  <c r="Q2335" i="16"/>
  <c r="R2335" i="16" s="1"/>
  <c r="N2335" i="16" s="1"/>
  <c r="P2335" i="16"/>
  <c r="Q2276" i="16"/>
  <c r="R2276" i="16" s="1"/>
  <c r="N2276" i="16" s="1"/>
  <c r="P2276" i="16"/>
  <c r="Q2182" i="16"/>
  <c r="R2182" i="16" s="1"/>
  <c r="N2182" i="16" s="1"/>
  <c r="P2182" i="16"/>
  <c r="Q2110" i="16"/>
  <c r="R2110" i="16" s="1"/>
  <c r="N2110" i="16" s="1"/>
  <c r="P2110" i="16"/>
  <c r="P3798" i="16"/>
  <c r="Q3798" i="16"/>
  <c r="R3798" i="16" s="1"/>
  <c r="N3798" i="16" s="1"/>
  <c r="Q3802" i="16"/>
  <c r="R3802" i="16" s="1"/>
  <c r="N3802" i="16" s="1"/>
  <c r="P3802" i="16"/>
  <c r="Q3744" i="16"/>
  <c r="R3744" i="16" s="1"/>
  <c r="N3744" i="16" s="1"/>
  <c r="P3744" i="16"/>
  <c r="P2797" i="16"/>
  <c r="Q2797" i="16"/>
  <c r="R2797" i="16" s="1"/>
  <c r="N2797" i="16" s="1"/>
  <c r="Q2738" i="16"/>
  <c r="R2738" i="16" s="1"/>
  <c r="N2738" i="16" s="1"/>
  <c r="P2738" i="16"/>
  <c r="Q2679" i="16"/>
  <c r="R2679" i="16" s="1"/>
  <c r="N2679" i="16" s="1"/>
  <c r="P2679" i="16"/>
  <c r="Q2608" i="16"/>
  <c r="R2608" i="16" s="1"/>
  <c r="N2608" i="16" s="1"/>
  <c r="P2608" i="16"/>
  <c r="Q2249" i="16"/>
  <c r="R2249" i="16" s="1"/>
  <c r="N2249" i="16" s="1"/>
  <c r="P2249" i="16"/>
  <c r="Q2214" i="16"/>
  <c r="R2214" i="16" s="1"/>
  <c r="N2214" i="16" s="1"/>
  <c r="P2214" i="16"/>
  <c r="P2491" i="16"/>
  <c r="Q2491" i="16"/>
  <c r="R2491" i="16" s="1"/>
  <c r="N2491" i="16" s="1"/>
  <c r="Q2432" i="16"/>
  <c r="R2432" i="16" s="1"/>
  <c r="N2432" i="16" s="1"/>
  <c r="P2432" i="16"/>
  <c r="Q2337" i="16"/>
  <c r="R2337" i="16" s="1"/>
  <c r="N2337" i="16" s="1"/>
  <c r="P2337" i="16"/>
  <c r="P2266" i="16"/>
  <c r="Q2266" i="16"/>
  <c r="R2266" i="16" s="1"/>
  <c r="N2266" i="16" s="1"/>
  <c r="P2231" i="16"/>
  <c r="Q2231" i="16"/>
  <c r="R2231" i="16" s="1"/>
  <c r="N2231" i="16" s="1"/>
  <c r="Q2161" i="16"/>
  <c r="R2161" i="16" s="1"/>
  <c r="N2161" i="16" s="1"/>
  <c r="P2161" i="16"/>
  <c r="P3666" i="16"/>
  <c r="Q3666" i="16"/>
  <c r="R3666" i="16" s="1"/>
  <c r="N3666" i="16" s="1"/>
  <c r="Q2364" i="16"/>
  <c r="R2364" i="16" s="1"/>
  <c r="N2364" i="16" s="1"/>
  <c r="P2364" i="16"/>
  <c r="Q2317" i="16"/>
  <c r="R2317" i="16" s="1"/>
  <c r="N2317" i="16" s="1"/>
  <c r="P2317" i="16"/>
  <c r="P2259" i="16"/>
  <c r="Q2259" i="16"/>
  <c r="R2259" i="16" s="1"/>
  <c r="N2259" i="16" s="1"/>
  <c r="P2175" i="16"/>
  <c r="Q2175" i="16"/>
  <c r="R2175" i="16" s="1"/>
  <c r="N2175" i="16" s="1"/>
  <c r="P1829" i="16"/>
  <c r="Q1829" i="16"/>
  <c r="R1829" i="16" s="1"/>
  <c r="N1829" i="16" s="1"/>
  <c r="Q3834" i="16"/>
  <c r="R3834" i="16" s="1"/>
  <c r="N3834" i="16" s="1"/>
  <c r="P3834" i="16"/>
  <c r="Q3629" i="16"/>
  <c r="R3629" i="16" s="1"/>
  <c r="N3629" i="16" s="1"/>
  <c r="P3629" i="16"/>
  <c r="Q3799" i="16"/>
  <c r="R3799" i="16" s="1"/>
  <c r="N3799" i="16" s="1"/>
  <c r="P3799" i="16"/>
  <c r="P3752" i="16"/>
  <c r="Q3752" i="16"/>
  <c r="R3752" i="16" s="1"/>
  <c r="N3752" i="16" s="1"/>
  <c r="P3658" i="16"/>
  <c r="Q3658" i="16"/>
  <c r="R3658" i="16" s="1"/>
  <c r="N3658" i="16" s="1"/>
  <c r="Q3586" i="16"/>
  <c r="R3586" i="16" s="1"/>
  <c r="N3586" i="16" s="1"/>
  <c r="P3586" i="16"/>
  <c r="P3539" i="16"/>
  <c r="Q3539" i="16"/>
  <c r="R3539" i="16" s="1"/>
  <c r="N3539" i="16" s="1"/>
  <c r="Q3479" i="16"/>
  <c r="R3479" i="16" s="1"/>
  <c r="N3479" i="16" s="1"/>
  <c r="P3479" i="16"/>
  <c r="P551" i="16"/>
  <c r="Q551" i="16"/>
  <c r="R551" i="16" s="1"/>
  <c r="N551" i="16" s="1"/>
  <c r="Q741" i="16"/>
  <c r="R741" i="16" s="1"/>
  <c r="N741" i="16" s="1"/>
  <c r="P741" i="16"/>
  <c r="P390" i="16"/>
  <c r="Q390" i="16"/>
  <c r="R390" i="16" s="1"/>
  <c r="N390" i="16" s="1"/>
  <c r="P2027" i="16"/>
  <c r="Q2027" i="16"/>
  <c r="R2027" i="16" s="1"/>
  <c r="N2027" i="16" s="1"/>
  <c r="P814" i="16"/>
  <c r="Q814" i="16"/>
  <c r="R814" i="16" s="1"/>
  <c r="N814" i="16" s="1"/>
  <c r="Q884" i="16"/>
  <c r="R884" i="16" s="1"/>
  <c r="N884" i="16" s="1"/>
  <c r="P884" i="16"/>
  <c r="P2639" i="16"/>
  <c r="Q2639" i="16"/>
  <c r="R2639" i="16" s="1"/>
  <c r="N2639" i="16" s="1"/>
  <c r="Q161" i="16"/>
  <c r="R161" i="16" s="1"/>
  <c r="N161" i="16" s="1"/>
  <c r="P161" i="16"/>
  <c r="Q2834" i="16"/>
  <c r="R2834" i="16" s="1"/>
  <c r="N2834" i="16" s="1"/>
  <c r="P2834" i="16"/>
  <c r="Q96" i="16"/>
  <c r="R96" i="16" s="1"/>
  <c r="N96" i="16" s="1"/>
  <c r="P96" i="16"/>
  <c r="Q751" i="16"/>
  <c r="R751" i="16" s="1"/>
  <c r="N751" i="16" s="1"/>
  <c r="P751" i="16"/>
  <c r="Q108" i="16"/>
  <c r="R108" i="16" s="1"/>
  <c r="N108" i="16" s="1"/>
  <c r="P108" i="16"/>
  <c r="Q840" i="16"/>
  <c r="R840" i="16" s="1"/>
  <c r="N840" i="16" s="1"/>
  <c r="P840" i="16"/>
  <c r="P1514" i="16"/>
  <c r="Q1514" i="16"/>
  <c r="R1514" i="16" s="1"/>
  <c r="N1514" i="16" s="1"/>
  <c r="Q1216" i="16"/>
  <c r="R1216" i="16" s="1"/>
  <c r="N1216" i="16" s="1"/>
  <c r="P1216" i="16"/>
  <c r="Q1685" i="16"/>
  <c r="R1685" i="16" s="1"/>
  <c r="N1685" i="16" s="1"/>
  <c r="P1685" i="16"/>
  <c r="P1748" i="16"/>
  <c r="Q1748" i="16"/>
  <c r="R1748" i="16" s="1"/>
  <c r="N1748" i="16" s="1"/>
  <c r="Q1448" i="16"/>
  <c r="R1448" i="16" s="1"/>
  <c r="N1448" i="16" s="1"/>
  <c r="P1448" i="16"/>
  <c r="Q1295" i="16"/>
  <c r="R1295" i="16" s="1"/>
  <c r="N1295" i="16" s="1"/>
  <c r="P1295" i="16"/>
  <c r="P122" i="16"/>
  <c r="Q122" i="16"/>
  <c r="R122" i="16" s="1"/>
  <c r="N122" i="16" s="1"/>
  <c r="Q819" i="16"/>
  <c r="R819" i="16" s="1"/>
  <c r="N819" i="16" s="1"/>
  <c r="P819" i="16"/>
  <c r="Q461" i="16"/>
  <c r="R461" i="16" s="1"/>
  <c r="N461" i="16" s="1"/>
  <c r="P461" i="16"/>
  <c r="Q619" i="16"/>
  <c r="R619" i="16" s="1"/>
  <c r="N619" i="16" s="1"/>
  <c r="P619" i="16"/>
  <c r="Q309" i="16"/>
  <c r="R309" i="16" s="1"/>
  <c r="N309" i="16" s="1"/>
  <c r="P309" i="16"/>
  <c r="Q1005" i="16"/>
  <c r="R1005" i="16" s="1"/>
  <c r="N1005" i="16" s="1"/>
  <c r="P1005" i="16"/>
  <c r="Q708" i="16"/>
  <c r="R708" i="16" s="1"/>
  <c r="N708" i="16" s="1"/>
  <c r="P708" i="16"/>
  <c r="Q1383" i="16"/>
  <c r="R1383" i="16" s="1"/>
  <c r="N1383" i="16" s="1"/>
  <c r="P1383" i="16"/>
  <c r="P2092" i="16"/>
  <c r="Q2092" i="16"/>
  <c r="R2092" i="16" s="1"/>
  <c r="N2092" i="16" s="1"/>
  <c r="Q1553" i="16"/>
  <c r="R1553" i="16" s="1"/>
  <c r="N1553" i="16" s="1"/>
  <c r="P1553" i="16"/>
  <c r="P1616" i="16"/>
  <c r="Q1616" i="16"/>
  <c r="R1616" i="16" s="1"/>
  <c r="N1616" i="16" s="1"/>
  <c r="Q1316" i="16"/>
  <c r="R1316" i="16" s="1"/>
  <c r="N1316" i="16" s="1"/>
  <c r="P1316" i="16"/>
  <c r="Q1151" i="16"/>
  <c r="R1151" i="16" s="1"/>
  <c r="N1151" i="16" s="1"/>
  <c r="P1151" i="16"/>
  <c r="Q710" i="16"/>
  <c r="R710" i="16" s="1"/>
  <c r="N710" i="16" s="1"/>
  <c r="P710" i="16"/>
  <c r="Q364" i="16"/>
  <c r="R364" i="16" s="1"/>
  <c r="N364" i="16" s="1"/>
  <c r="P364" i="16"/>
  <c r="P270" i="16"/>
  <c r="Q270" i="16"/>
  <c r="R270" i="16" s="1"/>
  <c r="N270" i="16" s="1"/>
  <c r="Q176" i="16"/>
  <c r="R176" i="16" s="1"/>
  <c r="N176" i="16" s="1"/>
  <c r="P176" i="16"/>
  <c r="Q897" i="16"/>
  <c r="R897" i="16" s="1"/>
  <c r="N897" i="16" s="1"/>
  <c r="P897" i="16"/>
  <c r="P574" i="16"/>
  <c r="Q574" i="16"/>
  <c r="R574" i="16" s="1"/>
  <c r="N574" i="16" s="1"/>
  <c r="P1214" i="16"/>
  <c r="Q1214" i="16"/>
  <c r="R1214" i="16" s="1"/>
  <c r="N1214" i="16" s="1"/>
  <c r="Q1969" i="16"/>
  <c r="R1969" i="16" s="1"/>
  <c r="N1969" i="16" s="1"/>
  <c r="P1969" i="16"/>
  <c r="P1672" i="16"/>
  <c r="Q1672" i="16"/>
  <c r="R1672" i="16" s="1"/>
  <c r="N1672" i="16" s="1"/>
  <c r="P1158" i="16"/>
  <c r="Q1158" i="16"/>
  <c r="R1158" i="16" s="1"/>
  <c r="N1158" i="16" s="1"/>
  <c r="Q1172" i="16"/>
  <c r="R1172" i="16" s="1"/>
  <c r="N1172" i="16" s="1"/>
  <c r="P1172" i="16"/>
  <c r="P1904" i="16"/>
  <c r="Q1904" i="16"/>
  <c r="R1904" i="16" s="1"/>
  <c r="N1904" i="16" s="1"/>
  <c r="P1860" i="16"/>
  <c r="Q1860" i="16"/>
  <c r="R1860" i="16" s="1"/>
  <c r="N1860" i="16" s="1"/>
  <c r="P722" i="16"/>
  <c r="Q722" i="16"/>
  <c r="R722" i="16" s="1"/>
  <c r="N722" i="16" s="1"/>
  <c r="Q376" i="16"/>
  <c r="R376" i="16" s="1"/>
  <c r="N376" i="16" s="1"/>
  <c r="P376" i="16"/>
  <c r="Q281" i="16"/>
  <c r="R281" i="16" s="1"/>
  <c r="N281" i="16" s="1"/>
  <c r="P281" i="16"/>
  <c r="Q188" i="16"/>
  <c r="R188" i="16" s="1"/>
  <c r="N188" i="16" s="1"/>
  <c r="P188" i="16"/>
  <c r="P910" i="16"/>
  <c r="Q910" i="16"/>
  <c r="R910" i="16" s="1"/>
  <c r="N910" i="16" s="1"/>
  <c r="P586" i="16"/>
  <c r="Q586" i="16"/>
  <c r="R586" i="16" s="1"/>
  <c r="N586" i="16" s="1"/>
  <c r="Q1225" i="16"/>
  <c r="R1225" i="16" s="1"/>
  <c r="N1225" i="16" s="1"/>
  <c r="P1225" i="16"/>
  <c r="Q1981" i="16"/>
  <c r="R1981" i="16" s="1"/>
  <c r="N1981" i="16" s="1"/>
  <c r="P1981" i="16"/>
  <c r="Q1684" i="16"/>
  <c r="R1684" i="16" s="1"/>
  <c r="N1684" i="16" s="1"/>
  <c r="P1684" i="16"/>
  <c r="P1170" i="16"/>
  <c r="Q1170" i="16"/>
  <c r="R1170" i="16" s="1"/>
  <c r="N1170" i="16" s="1"/>
  <c r="Q1184" i="16"/>
  <c r="R1184" i="16" s="1"/>
  <c r="N1184" i="16" s="1"/>
  <c r="P1184" i="16"/>
  <c r="P1916" i="16"/>
  <c r="Q1916" i="16"/>
  <c r="R1916" i="16" s="1"/>
  <c r="N1916" i="16" s="1"/>
  <c r="Q1871" i="16"/>
  <c r="R1871" i="16" s="1"/>
  <c r="N1871" i="16" s="1"/>
  <c r="P1871" i="16"/>
  <c r="Q591" i="16"/>
  <c r="R591" i="16" s="1"/>
  <c r="N591" i="16" s="1"/>
  <c r="P591" i="16"/>
  <c r="P244" i="16"/>
  <c r="Q244" i="16"/>
  <c r="R244" i="16" s="1"/>
  <c r="N244" i="16" s="1"/>
  <c r="Q149" i="16"/>
  <c r="R149" i="16" s="1"/>
  <c r="N149" i="16" s="1"/>
  <c r="P149" i="16"/>
  <c r="P47" i="16"/>
  <c r="Q47" i="16"/>
  <c r="R47" i="16" s="1"/>
  <c r="N47" i="16" s="1"/>
  <c r="Q777" i="16"/>
  <c r="R777" i="16" s="1"/>
  <c r="N777" i="16" s="1"/>
  <c r="P777" i="16"/>
  <c r="Q455" i="16"/>
  <c r="R455" i="16" s="1"/>
  <c r="N455" i="16" s="1"/>
  <c r="P455" i="16"/>
  <c r="Q1093" i="16"/>
  <c r="R1093" i="16" s="1"/>
  <c r="N1093" i="16" s="1"/>
  <c r="P1093" i="16"/>
  <c r="Q1851" i="16"/>
  <c r="R1851" i="16" s="1"/>
  <c r="N1851" i="16" s="1"/>
  <c r="P1851" i="16"/>
  <c r="Q1551" i="16"/>
  <c r="R1551" i="16" s="1"/>
  <c r="N1551" i="16" s="1"/>
  <c r="P1551" i="16"/>
  <c r="P1037" i="16"/>
  <c r="Q1037" i="16"/>
  <c r="R1037" i="16" s="1"/>
  <c r="N1037" i="16" s="1"/>
  <c r="Q2083" i="16"/>
  <c r="R2083" i="16" s="1"/>
  <c r="N2083" i="16" s="1"/>
  <c r="P2083" i="16"/>
  <c r="Q1785" i="16"/>
  <c r="R1785" i="16" s="1"/>
  <c r="N1785" i="16" s="1"/>
  <c r="P1785" i="16"/>
  <c r="Q1703" i="16"/>
  <c r="R1703" i="16" s="1"/>
  <c r="N1703" i="16" s="1"/>
  <c r="P1703" i="16"/>
  <c r="P1034" i="16"/>
  <c r="Q1034" i="16"/>
  <c r="R1034" i="16" s="1"/>
  <c r="N1034" i="16" s="1"/>
  <c r="Q688" i="16"/>
  <c r="R688" i="16" s="1"/>
  <c r="N688" i="16" s="1"/>
  <c r="P688" i="16"/>
  <c r="P594" i="16"/>
  <c r="Q594" i="16"/>
  <c r="R594" i="16" s="1"/>
  <c r="N594" i="16" s="1"/>
  <c r="Q511" i="16"/>
  <c r="R511" i="16" s="1"/>
  <c r="N511" i="16" s="1"/>
  <c r="P511" i="16"/>
  <c r="P179" i="16"/>
  <c r="Q179" i="16"/>
  <c r="R179" i="16" s="1"/>
  <c r="N179" i="16" s="1"/>
  <c r="Q911" i="16"/>
  <c r="R911" i="16" s="1"/>
  <c r="N911" i="16" s="1"/>
  <c r="P911" i="16"/>
  <c r="Q1537" i="16"/>
  <c r="R1537" i="16" s="1"/>
  <c r="N1537" i="16" s="1"/>
  <c r="P1537" i="16"/>
  <c r="Q1275" i="16"/>
  <c r="R1275" i="16" s="1"/>
  <c r="N1275" i="16" s="1"/>
  <c r="P1275" i="16"/>
  <c r="Q1996" i="16"/>
  <c r="R1996" i="16" s="1"/>
  <c r="N1996" i="16" s="1"/>
  <c r="P1996" i="16"/>
  <c r="P1482" i="16"/>
  <c r="Q1482" i="16"/>
  <c r="R1482" i="16" s="1"/>
  <c r="N1482" i="16" s="1"/>
  <c r="Q1496" i="16"/>
  <c r="R1496" i="16" s="1"/>
  <c r="N1496" i="16" s="1"/>
  <c r="P1496" i="16"/>
  <c r="P1258" i="16"/>
  <c r="Q1258" i="16"/>
  <c r="R1258" i="16" s="1"/>
  <c r="N1258" i="16" s="1"/>
  <c r="P133" i="16"/>
  <c r="Q133" i="16"/>
  <c r="R133" i="16" s="1"/>
  <c r="N133" i="16" s="1"/>
  <c r="Q903" i="16"/>
  <c r="R903" i="16" s="1"/>
  <c r="N903" i="16" s="1"/>
  <c r="P903" i="16"/>
  <c r="Q556" i="16"/>
  <c r="R556" i="16" s="1"/>
  <c r="N556" i="16" s="1"/>
  <c r="P556" i="16"/>
  <c r="P462" i="16"/>
  <c r="Q462" i="16"/>
  <c r="R462" i="16" s="1"/>
  <c r="N462" i="16" s="1"/>
  <c r="Q379" i="16"/>
  <c r="R379" i="16" s="1"/>
  <c r="N379" i="16" s="1"/>
  <c r="P379" i="16"/>
  <c r="Q52" i="16"/>
  <c r="R52" i="16" s="1"/>
  <c r="N52" i="16" s="1"/>
  <c r="P52" i="16"/>
  <c r="Q779" i="16"/>
  <c r="R779" i="16" s="1"/>
  <c r="N779" i="16" s="1"/>
  <c r="P779" i="16"/>
  <c r="P1405" i="16"/>
  <c r="Q1405" i="16"/>
  <c r="R1405" i="16" s="1"/>
  <c r="N1405" i="16" s="1"/>
  <c r="Q1143" i="16"/>
  <c r="R1143" i="16" s="1"/>
  <c r="N1143" i="16" s="1"/>
  <c r="P1143" i="16"/>
  <c r="P1864" i="16"/>
  <c r="Q1864" i="16"/>
  <c r="R1864" i="16" s="1"/>
  <c r="N1864" i="16" s="1"/>
  <c r="P1350" i="16"/>
  <c r="Q1350" i="16"/>
  <c r="R1350" i="16" s="1"/>
  <c r="N1350" i="16" s="1"/>
  <c r="Q1363" i="16"/>
  <c r="R1363" i="16" s="1"/>
  <c r="N1363" i="16" s="1"/>
  <c r="P1363" i="16"/>
  <c r="P1114" i="16"/>
  <c r="Q1114" i="16"/>
  <c r="R1114" i="16" s="1"/>
  <c r="N1114" i="16" s="1"/>
  <c r="Q1152" i="16"/>
  <c r="R1152" i="16" s="1"/>
  <c r="N1152" i="16" s="1"/>
  <c r="P1152" i="16"/>
  <c r="Q1035" i="16"/>
  <c r="R1035" i="16" s="1"/>
  <c r="N1035" i="16" s="1"/>
  <c r="P1035" i="16"/>
  <c r="Q677" i="16"/>
  <c r="R677" i="16" s="1"/>
  <c r="N677" i="16" s="1"/>
  <c r="P677" i="16"/>
  <c r="Q836" i="16"/>
  <c r="R836" i="16" s="1"/>
  <c r="N836" i="16" s="1"/>
  <c r="P836" i="16"/>
  <c r="P526" i="16"/>
  <c r="Q526" i="16"/>
  <c r="R526" i="16" s="1"/>
  <c r="N526" i="16" s="1"/>
  <c r="P190" i="16"/>
  <c r="Q190" i="16"/>
  <c r="R190" i="16" s="1"/>
  <c r="N190" i="16" s="1"/>
  <c r="Q924" i="16"/>
  <c r="R924" i="16" s="1"/>
  <c r="N924" i="16" s="1"/>
  <c r="P924" i="16"/>
  <c r="Q1597" i="16"/>
  <c r="R1597" i="16" s="1"/>
  <c r="N1597" i="16" s="1"/>
  <c r="P1597" i="16"/>
  <c r="Q1300" i="16"/>
  <c r="R1300" i="16" s="1"/>
  <c r="N1300" i="16" s="1"/>
  <c r="P1300" i="16"/>
  <c r="Q1770" i="16"/>
  <c r="R1770" i="16" s="1"/>
  <c r="N1770" i="16" s="1"/>
  <c r="P1770" i="16"/>
  <c r="Q1831" i="16"/>
  <c r="R1831" i="16" s="1"/>
  <c r="N1831" i="16" s="1"/>
  <c r="P1831" i="16"/>
  <c r="P1534" i="16"/>
  <c r="Q1534" i="16"/>
  <c r="R1534" i="16" s="1"/>
  <c r="N1534" i="16" s="1"/>
  <c r="Q1391" i="16"/>
  <c r="R1391" i="16" s="1"/>
  <c r="N1391" i="16" s="1"/>
  <c r="P1391" i="16"/>
  <c r="Q350" i="16"/>
  <c r="R350" i="16" s="1"/>
  <c r="N350" i="16" s="1"/>
  <c r="P350" i="16"/>
  <c r="Q1047" i="16"/>
  <c r="R1047" i="16" s="1"/>
  <c r="N1047" i="16" s="1"/>
  <c r="P1047" i="16"/>
  <c r="Q689" i="16"/>
  <c r="R689" i="16" s="1"/>
  <c r="N689" i="16" s="1"/>
  <c r="P689" i="16"/>
  <c r="Q847" i="16"/>
  <c r="R847" i="16" s="1"/>
  <c r="N847" i="16" s="1"/>
  <c r="P847" i="16"/>
  <c r="Q538" i="16"/>
  <c r="R538" i="16" s="1"/>
  <c r="N538" i="16" s="1"/>
  <c r="P538" i="16"/>
  <c r="Q203" i="16"/>
  <c r="R203" i="16" s="1"/>
  <c r="N203" i="16" s="1"/>
  <c r="P203" i="16"/>
  <c r="Q936" i="16"/>
  <c r="R936" i="16" s="1"/>
  <c r="N936" i="16" s="1"/>
  <c r="P936" i="16"/>
  <c r="Q1610" i="16"/>
  <c r="R1610" i="16" s="1"/>
  <c r="N1610" i="16" s="1"/>
  <c r="P1610" i="16"/>
  <c r="Q1313" i="16"/>
  <c r="R1313" i="16" s="1"/>
  <c r="N1313" i="16" s="1"/>
  <c r="P1313" i="16"/>
  <c r="Q1781" i="16"/>
  <c r="R1781" i="16" s="1"/>
  <c r="N1781" i="16" s="1"/>
  <c r="P1781" i="16"/>
  <c r="P1844" i="16"/>
  <c r="Q1844" i="16"/>
  <c r="R1844" i="16" s="1"/>
  <c r="N1844" i="16" s="1"/>
  <c r="Q1545" i="16"/>
  <c r="R1545" i="16" s="1"/>
  <c r="N1545" i="16" s="1"/>
  <c r="P1545" i="16"/>
  <c r="Q1415" i="16"/>
  <c r="R1415" i="16" s="1"/>
  <c r="N1415" i="16" s="1"/>
  <c r="P1415" i="16"/>
  <c r="P218" i="16"/>
  <c r="Q218" i="16"/>
  <c r="R218" i="16" s="1"/>
  <c r="N218" i="16" s="1"/>
  <c r="Q915" i="16"/>
  <c r="R915" i="16" s="1"/>
  <c r="N915" i="16" s="1"/>
  <c r="P915" i="16"/>
  <c r="Q558" i="16"/>
  <c r="R558" i="16" s="1"/>
  <c r="N558" i="16" s="1"/>
  <c r="P558" i="16"/>
  <c r="Q715" i="16"/>
  <c r="R715" i="16" s="1"/>
  <c r="N715" i="16" s="1"/>
  <c r="P715" i="16"/>
  <c r="Q405" i="16"/>
  <c r="R405" i="16" s="1"/>
  <c r="N405" i="16" s="1"/>
  <c r="P405" i="16"/>
  <c r="P72" i="16"/>
  <c r="Q72" i="16"/>
  <c r="R72" i="16" s="1"/>
  <c r="N72" i="16" s="1"/>
  <c r="Q804" i="16"/>
  <c r="R804" i="16" s="1"/>
  <c r="N804" i="16" s="1"/>
  <c r="P804" i="16"/>
  <c r="Q1479" i="16"/>
  <c r="R1479" i="16" s="1"/>
  <c r="N1479" i="16" s="1"/>
  <c r="P1479" i="16"/>
  <c r="P1180" i="16"/>
  <c r="Q1180" i="16"/>
  <c r="R1180" i="16" s="1"/>
  <c r="N1180" i="16" s="1"/>
  <c r="P1648" i="16"/>
  <c r="Q1648" i="16"/>
  <c r="R1648" i="16" s="1"/>
  <c r="N1648" i="16" s="1"/>
  <c r="Q1711" i="16"/>
  <c r="R1711" i="16" s="1"/>
  <c r="N1711" i="16" s="1"/>
  <c r="P1711" i="16"/>
  <c r="Q1413" i="16"/>
  <c r="R1413" i="16" s="1"/>
  <c r="N1413" i="16" s="1"/>
  <c r="P1413" i="16"/>
  <c r="Q1247" i="16"/>
  <c r="R1247" i="16" s="1"/>
  <c r="N1247" i="16" s="1"/>
  <c r="P1247" i="16"/>
  <c r="Q86" i="16"/>
  <c r="R86" i="16" s="1"/>
  <c r="N86" i="16" s="1"/>
  <c r="P86" i="16"/>
  <c r="Q783" i="16"/>
  <c r="R783" i="16" s="1"/>
  <c r="N783" i="16" s="1"/>
  <c r="P783" i="16"/>
  <c r="Q425" i="16"/>
  <c r="R425" i="16" s="1"/>
  <c r="N425" i="16" s="1"/>
  <c r="P425" i="16"/>
  <c r="P582" i="16"/>
  <c r="Q582" i="16"/>
  <c r="R582" i="16" s="1"/>
  <c r="N582" i="16" s="1"/>
  <c r="P274" i="16"/>
  <c r="Q274" i="16"/>
  <c r="R274" i="16" s="1"/>
  <c r="N274" i="16" s="1"/>
  <c r="P970" i="16"/>
  <c r="Q970" i="16"/>
  <c r="R970" i="16" s="1"/>
  <c r="N970" i="16" s="1"/>
  <c r="Q672" i="16"/>
  <c r="R672" i="16" s="1"/>
  <c r="N672" i="16" s="1"/>
  <c r="P672" i="16"/>
  <c r="P1346" i="16"/>
  <c r="Q1346" i="16"/>
  <c r="R1346" i="16" s="1"/>
  <c r="N1346" i="16" s="1"/>
  <c r="P2055" i="16"/>
  <c r="Q2055" i="16"/>
  <c r="R2055" i="16" s="1"/>
  <c r="N2055" i="16" s="1"/>
  <c r="P1518" i="16"/>
  <c r="Q1518" i="16"/>
  <c r="R1518" i="16" s="1"/>
  <c r="N1518" i="16" s="1"/>
  <c r="P1579" i="16"/>
  <c r="Q1579" i="16"/>
  <c r="R1579" i="16" s="1"/>
  <c r="N1579" i="16" s="1"/>
  <c r="P1282" i="16"/>
  <c r="Q1282" i="16"/>
  <c r="R1282" i="16" s="1"/>
  <c r="N1282" i="16" s="1"/>
  <c r="Q1103" i="16"/>
  <c r="R1103" i="16" s="1"/>
  <c r="N1103" i="16" s="1"/>
  <c r="P1103" i="16"/>
  <c r="Q769" i="16"/>
  <c r="R769" i="16" s="1"/>
  <c r="N769" i="16" s="1"/>
  <c r="P769" i="16"/>
  <c r="Q506" i="16"/>
  <c r="R506" i="16" s="1"/>
  <c r="N506" i="16" s="1"/>
  <c r="P506" i="16"/>
  <c r="P150" i="16"/>
  <c r="Q150" i="16"/>
  <c r="R150" i="16" s="1"/>
  <c r="N150" i="16" s="1"/>
  <c r="Q307" i="16"/>
  <c r="R307" i="16" s="1"/>
  <c r="N307" i="16" s="1"/>
  <c r="P307" i="16"/>
  <c r="Q1017" i="16"/>
  <c r="R1017" i="16" s="1"/>
  <c r="N1017" i="16" s="1"/>
  <c r="P1017" i="16"/>
  <c r="P682" i="16"/>
  <c r="Q682" i="16"/>
  <c r="R682" i="16" s="1"/>
  <c r="N682" i="16" s="1"/>
  <c r="Q396" i="16"/>
  <c r="R396" i="16" s="1"/>
  <c r="N396" i="16" s="1"/>
  <c r="P396" i="16"/>
  <c r="P2065" i="16"/>
  <c r="Q2065" i="16"/>
  <c r="R2065" i="16" s="1"/>
  <c r="N2065" i="16" s="1"/>
  <c r="P1780" i="16"/>
  <c r="Q1780" i="16"/>
  <c r="R1780" i="16" s="1"/>
  <c r="N1780" i="16" s="1"/>
  <c r="Q1241" i="16"/>
  <c r="R1241" i="16" s="1"/>
  <c r="N1241" i="16" s="1"/>
  <c r="P1241" i="16"/>
  <c r="P1279" i="16"/>
  <c r="Q1279" i="16"/>
  <c r="R1279" i="16" s="1"/>
  <c r="N1279" i="16" s="1"/>
  <c r="Q2000" i="16"/>
  <c r="R2000" i="16" s="1"/>
  <c r="N2000" i="16" s="1"/>
  <c r="P2000" i="16"/>
  <c r="Q1799" i="16"/>
  <c r="R1799" i="16" s="1"/>
  <c r="N1799" i="16" s="1"/>
  <c r="P1799" i="16"/>
  <c r="Q1533" i="16"/>
  <c r="R1533" i="16" s="1"/>
  <c r="N1533" i="16" s="1"/>
  <c r="P1533" i="16"/>
  <c r="Q1248" i="16"/>
  <c r="R1248" i="16" s="1"/>
  <c r="N1248" i="16" s="1"/>
  <c r="P1248" i="16"/>
  <c r="Q2965" i="16"/>
  <c r="R2965" i="16" s="1"/>
  <c r="N2965" i="16" s="1"/>
  <c r="P2965" i="16"/>
  <c r="Q2930" i="16"/>
  <c r="R2930" i="16" s="1"/>
  <c r="N2930" i="16" s="1"/>
  <c r="P2930" i="16"/>
  <c r="Q2847" i="16"/>
  <c r="R2847" i="16" s="1"/>
  <c r="N2847" i="16" s="1"/>
  <c r="P2847" i="16"/>
  <c r="Q2776" i="16"/>
  <c r="R2776" i="16" s="1"/>
  <c r="N2776" i="16" s="1"/>
  <c r="P2776" i="16"/>
  <c r="P2417" i="16"/>
  <c r="Q2417" i="16"/>
  <c r="R2417" i="16" s="1"/>
  <c r="N2417" i="16" s="1"/>
  <c r="Q2381" i="16"/>
  <c r="R2381" i="16" s="1"/>
  <c r="N2381" i="16" s="1"/>
  <c r="P2381" i="16"/>
  <c r="P2659" i="16"/>
  <c r="Q2659" i="16"/>
  <c r="R2659" i="16" s="1"/>
  <c r="N2659" i="16" s="1"/>
  <c r="Q2600" i="16"/>
  <c r="R2600" i="16" s="1"/>
  <c r="N2600" i="16" s="1"/>
  <c r="P2600" i="16"/>
  <c r="P2517" i="16"/>
  <c r="Q2517" i="16"/>
  <c r="R2517" i="16" s="1"/>
  <c r="N2517" i="16" s="1"/>
  <c r="Q2434" i="16"/>
  <c r="R2434" i="16" s="1"/>
  <c r="N2434" i="16" s="1"/>
  <c r="P2434" i="16"/>
  <c r="Q2399" i="16"/>
  <c r="R2399" i="16" s="1"/>
  <c r="N2399" i="16" s="1"/>
  <c r="P2399" i="16"/>
  <c r="Q2328" i="16"/>
  <c r="R2328" i="16" s="1"/>
  <c r="N2328" i="16" s="1"/>
  <c r="P2328" i="16"/>
  <c r="Q1260" i="16"/>
  <c r="R1260" i="16" s="1"/>
  <c r="N1260" i="16" s="1"/>
  <c r="P1260" i="16"/>
  <c r="Q2977" i="16"/>
  <c r="R2977" i="16" s="1"/>
  <c r="N2977" i="16" s="1"/>
  <c r="P2977" i="16"/>
  <c r="Q2942" i="16"/>
  <c r="R2942" i="16" s="1"/>
  <c r="N2942" i="16" s="1"/>
  <c r="P2942" i="16"/>
  <c r="Q2858" i="16"/>
  <c r="R2858" i="16" s="1"/>
  <c r="N2858" i="16" s="1"/>
  <c r="P2858" i="16"/>
  <c r="Q2788" i="16"/>
  <c r="R2788" i="16" s="1"/>
  <c r="N2788" i="16" s="1"/>
  <c r="P2788" i="16"/>
  <c r="P2429" i="16"/>
  <c r="Q2429" i="16"/>
  <c r="R2429" i="16" s="1"/>
  <c r="N2429" i="16" s="1"/>
  <c r="P2394" i="16"/>
  <c r="Q2394" i="16"/>
  <c r="R2394" i="16" s="1"/>
  <c r="N2394" i="16" s="1"/>
  <c r="Q2671" i="16"/>
  <c r="R2671" i="16" s="1"/>
  <c r="N2671" i="16" s="1"/>
  <c r="P2671" i="16"/>
  <c r="Q2612" i="16"/>
  <c r="R2612" i="16" s="1"/>
  <c r="N2612" i="16" s="1"/>
  <c r="P2612" i="16"/>
  <c r="Q2528" i="16"/>
  <c r="R2528" i="16" s="1"/>
  <c r="N2528" i="16" s="1"/>
  <c r="P2528" i="16"/>
  <c r="P2446" i="16"/>
  <c r="Q2446" i="16"/>
  <c r="R2446" i="16" s="1"/>
  <c r="N2446" i="16" s="1"/>
  <c r="Q2412" i="16"/>
  <c r="R2412" i="16" s="1"/>
  <c r="N2412" i="16" s="1"/>
  <c r="P2412" i="16"/>
  <c r="Q2340" i="16"/>
  <c r="R2340" i="16" s="1"/>
  <c r="N2340" i="16" s="1"/>
  <c r="P2340" i="16"/>
  <c r="P1704" i="16"/>
  <c r="Q1704" i="16"/>
  <c r="R1704" i="16" s="1"/>
  <c r="N1704" i="16" s="1"/>
  <c r="Q3421" i="16"/>
  <c r="R3421" i="16" s="1"/>
  <c r="N3421" i="16" s="1"/>
  <c r="P3421" i="16"/>
  <c r="Q3386" i="16"/>
  <c r="R3386" i="16" s="1"/>
  <c r="N3386" i="16" s="1"/>
  <c r="P3386" i="16"/>
  <c r="Q3304" i="16"/>
  <c r="R3304" i="16" s="1"/>
  <c r="N3304" i="16" s="1"/>
  <c r="P3304" i="16"/>
  <c r="Q3232" i="16"/>
  <c r="R3232" i="16" s="1"/>
  <c r="N3232" i="16" s="1"/>
  <c r="P3232" i="16"/>
  <c r="Q2873" i="16"/>
  <c r="R2873" i="16" s="1"/>
  <c r="N2873" i="16" s="1"/>
  <c r="P2873" i="16"/>
  <c r="P2850" i="16"/>
  <c r="Q2850" i="16"/>
  <c r="R2850" i="16" s="1"/>
  <c r="N2850" i="16" s="1"/>
  <c r="P3116" i="16"/>
  <c r="Q3116" i="16"/>
  <c r="R3116" i="16" s="1"/>
  <c r="N3116" i="16" s="1"/>
  <c r="Q3055" i="16"/>
  <c r="R3055" i="16" s="1"/>
  <c r="N3055" i="16" s="1"/>
  <c r="P3055" i="16"/>
  <c r="Q2973" i="16"/>
  <c r="R2973" i="16" s="1"/>
  <c r="N2973" i="16" s="1"/>
  <c r="P2973" i="16"/>
  <c r="Q2902" i="16"/>
  <c r="R2902" i="16" s="1"/>
  <c r="N2902" i="16" s="1"/>
  <c r="P2902" i="16"/>
  <c r="Q2854" i="16"/>
  <c r="R2854" i="16" s="1"/>
  <c r="N2854" i="16" s="1"/>
  <c r="P2854" i="16"/>
  <c r="Q2796" i="16"/>
  <c r="R2796" i="16" s="1"/>
  <c r="N2796" i="16" s="1"/>
  <c r="P2796" i="16"/>
  <c r="P1716" i="16"/>
  <c r="Q1716" i="16"/>
  <c r="R1716" i="16" s="1"/>
  <c r="N1716" i="16" s="1"/>
  <c r="P3433" i="16"/>
  <c r="Q3433" i="16"/>
  <c r="R3433" i="16" s="1"/>
  <c r="N3433" i="16" s="1"/>
  <c r="Q3398" i="16"/>
  <c r="R3398" i="16" s="1"/>
  <c r="N3398" i="16" s="1"/>
  <c r="P3398" i="16"/>
  <c r="P3316" i="16"/>
  <c r="Q3316" i="16"/>
  <c r="R3316" i="16" s="1"/>
  <c r="N3316" i="16" s="1"/>
  <c r="Q3244" i="16"/>
  <c r="R3244" i="16" s="1"/>
  <c r="N3244" i="16" s="1"/>
  <c r="P3244" i="16"/>
  <c r="Q2885" i="16"/>
  <c r="R2885" i="16" s="1"/>
  <c r="N2885" i="16" s="1"/>
  <c r="P2885" i="16"/>
  <c r="Q2862" i="16"/>
  <c r="R2862" i="16" s="1"/>
  <c r="N2862" i="16" s="1"/>
  <c r="P2862" i="16"/>
  <c r="Q3127" i="16"/>
  <c r="R3127" i="16" s="1"/>
  <c r="N3127" i="16" s="1"/>
  <c r="P3127" i="16"/>
  <c r="P3068" i="16"/>
  <c r="Q3068" i="16"/>
  <c r="R3068" i="16" s="1"/>
  <c r="N3068" i="16" s="1"/>
  <c r="P2984" i="16"/>
  <c r="Q2984" i="16"/>
  <c r="R2984" i="16" s="1"/>
  <c r="N2984" i="16" s="1"/>
  <c r="Q2914" i="16"/>
  <c r="R2914" i="16" s="1"/>
  <c r="N2914" i="16" s="1"/>
  <c r="P2914" i="16"/>
  <c r="P2867" i="16"/>
  <c r="Q2867" i="16"/>
  <c r="R2867" i="16" s="1"/>
  <c r="N2867" i="16" s="1"/>
  <c r="Q2808" i="16"/>
  <c r="R2808" i="16" s="1"/>
  <c r="N2808" i="16" s="1"/>
  <c r="P2808" i="16"/>
  <c r="P2015" i="16"/>
  <c r="Q2015" i="16"/>
  <c r="R2015" i="16" s="1"/>
  <c r="N2015" i="16" s="1"/>
  <c r="Q3733" i="16"/>
  <c r="R3733" i="16" s="1"/>
  <c r="N3733" i="16" s="1"/>
  <c r="P3733" i="16"/>
  <c r="P3698" i="16"/>
  <c r="Q3698" i="16"/>
  <c r="R3698" i="16" s="1"/>
  <c r="N3698" i="16" s="1"/>
  <c r="P3615" i="16"/>
  <c r="Q3615" i="16"/>
  <c r="R3615" i="16" s="1"/>
  <c r="N3615" i="16" s="1"/>
  <c r="P3543" i="16"/>
  <c r="Q3543" i="16"/>
  <c r="R3543" i="16" s="1"/>
  <c r="N3543" i="16" s="1"/>
  <c r="Q3186" i="16"/>
  <c r="R3186" i="16" s="1"/>
  <c r="N3186" i="16" s="1"/>
  <c r="P3186" i="16"/>
  <c r="Q3161" i="16"/>
  <c r="R3161" i="16" s="1"/>
  <c r="N3161" i="16" s="1"/>
  <c r="P3161" i="16"/>
  <c r="Q3427" i="16"/>
  <c r="R3427" i="16" s="1"/>
  <c r="N3427" i="16" s="1"/>
  <c r="P3427" i="16"/>
  <c r="P3368" i="16"/>
  <c r="Q3368" i="16"/>
  <c r="R3368" i="16" s="1"/>
  <c r="N3368" i="16" s="1"/>
  <c r="Q3285" i="16"/>
  <c r="R3285" i="16" s="1"/>
  <c r="N3285" i="16" s="1"/>
  <c r="P3285" i="16"/>
  <c r="P3214" i="16"/>
  <c r="Q3214" i="16"/>
  <c r="R3214" i="16" s="1"/>
  <c r="N3214" i="16" s="1"/>
  <c r="P3168" i="16"/>
  <c r="Q3168" i="16"/>
  <c r="R3168" i="16" s="1"/>
  <c r="N3168" i="16" s="1"/>
  <c r="Q3107" i="16"/>
  <c r="R3107" i="16" s="1"/>
  <c r="N3107" i="16" s="1"/>
  <c r="P3107" i="16"/>
  <c r="Q2028" i="16"/>
  <c r="R2028" i="16" s="1"/>
  <c r="N2028" i="16" s="1"/>
  <c r="P2028" i="16"/>
  <c r="Q3745" i="16"/>
  <c r="R3745" i="16" s="1"/>
  <c r="N3745" i="16" s="1"/>
  <c r="P3745" i="16"/>
  <c r="P3710" i="16"/>
  <c r="Q3710" i="16"/>
  <c r="R3710" i="16" s="1"/>
  <c r="N3710" i="16" s="1"/>
  <c r="P3627" i="16"/>
  <c r="Q3627" i="16"/>
  <c r="R3627" i="16" s="1"/>
  <c r="N3627" i="16" s="1"/>
  <c r="Q3556" i="16"/>
  <c r="R3556" i="16" s="1"/>
  <c r="N3556" i="16" s="1"/>
  <c r="P3556" i="16"/>
  <c r="Q3197" i="16"/>
  <c r="R3197" i="16" s="1"/>
  <c r="N3197" i="16" s="1"/>
  <c r="P3197" i="16"/>
  <c r="Q3175" i="16"/>
  <c r="R3175" i="16" s="1"/>
  <c r="N3175" i="16" s="1"/>
  <c r="P3175" i="16"/>
  <c r="Q3439" i="16"/>
  <c r="R3439" i="16" s="1"/>
  <c r="N3439" i="16" s="1"/>
  <c r="P3439" i="16"/>
  <c r="P3380" i="16"/>
  <c r="Q3380" i="16"/>
  <c r="R3380" i="16" s="1"/>
  <c r="N3380" i="16" s="1"/>
  <c r="Q3297" i="16"/>
  <c r="R3297" i="16" s="1"/>
  <c r="N3297" i="16" s="1"/>
  <c r="P3297" i="16"/>
  <c r="P3226" i="16"/>
  <c r="Q3226" i="16"/>
  <c r="R3226" i="16" s="1"/>
  <c r="N3226" i="16" s="1"/>
  <c r="Q3178" i="16"/>
  <c r="R3178" i="16" s="1"/>
  <c r="N3178" i="16" s="1"/>
  <c r="P3178" i="16"/>
  <c r="P3120" i="16"/>
  <c r="Q3120" i="16"/>
  <c r="R3120" i="16" s="1"/>
  <c r="N3120" i="16" s="1"/>
  <c r="Q1176" i="16"/>
  <c r="R1176" i="16" s="1"/>
  <c r="N1176" i="16" s="1"/>
  <c r="P1176" i="16"/>
  <c r="Q2893" i="16"/>
  <c r="R2893" i="16" s="1"/>
  <c r="N2893" i="16" s="1"/>
  <c r="P2893" i="16"/>
  <c r="P2859" i="16"/>
  <c r="Q2859" i="16"/>
  <c r="R2859" i="16" s="1"/>
  <c r="N2859" i="16" s="1"/>
  <c r="Q2774" i="16"/>
  <c r="R2774" i="16" s="1"/>
  <c r="N2774" i="16" s="1"/>
  <c r="P2774" i="16"/>
  <c r="Q2704" i="16"/>
  <c r="R2704" i="16" s="1"/>
  <c r="N2704" i="16" s="1"/>
  <c r="P2704" i="16"/>
  <c r="Q2345" i="16"/>
  <c r="R2345" i="16" s="1"/>
  <c r="N2345" i="16" s="1"/>
  <c r="P2345" i="16"/>
  <c r="P2310" i="16"/>
  <c r="Q2310" i="16"/>
  <c r="R2310" i="16" s="1"/>
  <c r="N2310" i="16" s="1"/>
  <c r="P2586" i="16"/>
  <c r="Q2586" i="16"/>
  <c r="R2586" i="16" s="1"/>
  <c r="N2586" i="16" s="1"/>
  <c r="P2529" i="16"/>
  <c r="Q2529" i="16"/>
  <c r="R2529" i="16" s="1"/>
  <c r="N2529" i="16" s="1"/>
  <c r="P2433" i="16"/>
  <c r="Q2433" i="16"/>
  <c r="R2433" i="16" s="1"/>
  <c r="N2433" i="16" s="1"/>
  <c r="P2362" i="16"/>
  <c r="Q2362" i="16"/>
  <c r="R2362" i="16" s="1"/>
  <c r="N2362" i="16" s="1"/>
  <c r="Q2327" i="16"/>
  <c r="R2327" i="16" s="1"/>
  <c r="N2327" i="16" s="1"/>
  <c r="P2327" i="16"/>
  <c r="P2255" i="16"/>
  <c r="Q2255" i="16"/>
  <c r="R2255" i="16" s="1"/>
  <c r="N2255" i="16" s="1"/>
  <c r="Q1188" i="16"/>
  <c r="R1188" i="16" s="1"/>
  <c r="N1188" i="16" s="1"/>
  <c r="P1188" i="16"/>
  <c r="Q2905" i="16"/>
  <c r="R2905" i="16" s="1"/>
  <c r="N2905" i="16" s="1"/>
  <c r="P2905" i="16"/>
  <c r="Q2870" i="16"/>
  <c r="R2870" i="16" s="1"/>
  <c r="N2870" i="16" s="1"/>
  <c r="P2870" i="16"/>
  <c r="Q2787" i="16"/>
  <c r="R2787" i="16" s="1"/>
  <c r="N2787" i="16" s="1"/>
  <c r="P2787" i="16"/>
  <c r="Q2716" i="16"/>
  <c r="R2716" i="16" s="1"/>
  <c r="N2716" i="16" s="1"/>
  <c r="P2716" i="16"/>
  <c r="P2357" i="16"/>
  <c r="Q2357" i="16"/>
  <c r="R2357" i="16" s="1"/>
  <c r="N2357" i="16" s="1"/>
  <c r="P2322" i="16"/>
  <c r="Q2322" i="16"/>
  <c r="R2322" i="16" s="1"/>
  <c r="N2322" i="16" s="1"/>
  <c r="Q2598" i="16"/>
  <c r="R2598" i="16" s="1"/>
  <c r="N2598" i="16" s="1"/>
  <c r="P2598" i="16"/>
  <c r="P2539" i="16"/>
  <c r="Q2539" i="16"/>
  <c r="R2539" i="16" s="1"/>
  <c r="N2539" i="16" s="1"/>
  <c r="P2457" i="16"/>
  <c r="Q2457" i="16"/>
  <c r="R2457" i="16" s="1"/>
  <c r="N2457" i="16" s="1"/>
  <c r="P2374" i="16"/>
  <c r="Q2374" i="16"/>
  <c r="R2374" i="16" s="1"/>
  <c r="N2374" i="16" s="1"/>
  <c r="Q2339" i="16"/>
  <c r="R2339" i="16" s="1"/>
  <c r="N2339" i="16" s="1"/>
  <c r="P2339" i="16"/>
  <c r="P2267" i="16"/>
  <c r="Q2267" i="16"/>
  <c r="R2267" i="16" s="1"/>
  <c r="N2267" i="16" s="1"/>
  <c r="Q1344" i="16"/>
  <c r="R1344" i="16" s="1"/>
  <c r="N1344" i="16" s="1"/>
  <c r="P1344" i="16"/>
  <c r="Q3061" i="16"/>
  <c r="R3061" i="16" s="1"/>
  <c r="N3061" i="16" s="1"/>
  <c r="P3061" i="16"/>
  <c r="Q3026" i="16"/>
  <c r="R3026" i="16" s="1"/>
  <c r="N3026" i="16" s="1"/>
  <c r="P3026" i="16"/>
  <c r="Q2943" i="16"/>
  <c r="R2943" i="16" s="1"/>
  <c r="N2943" i="16" s="1"/>
  <c r="P2943" i="16"/>
  <c r="Q2872" i="16"/>
  <c r="R2872" i="16" s="1"/>
  <c r="N2872" i="16" s="1"/>
  <c r="P2872" i="16"/>
  <c r="P2513" i="16"/>
  <c r="Q2513" i="16"/>
  <c r="R2513" i="16" s="1"/>
  <c r="N2513" i="16" s="1"/>
  <c r="Q2490" i="16"/>
  <c r="R2490" i="16" s="1"/>
  <c r="N2490" i="16" s="1"/>
  <c r="P2490" i="16"/>
  <c r="Q2755" i="16"/>
  <c r="R2755" i="16" s="1"/>
  <c r="N2755" i="16" s="1"/>
  <c r="P2755" i="16"/>
  <c r="Q2696" i="16"/>
  <c r="R2696" i="16" s="1"/>
  <c r="N2696" i="16" s="1"/>
  <c r="P2696" i="16"/>
  <c r="P2613" i="16"/>
  <c r="Q2613" i="16"/>
  <c r="R2613" i="16" s="1"/>
  <c r="N2613" i="16" s="1"/>
  <c r="Q2530" i="16"/>
  <c r="R2530" i="16" s="1"/>
  <c r="N2530" i="16" s="1"/>
  <c r="P2530" i="16"/>
  <c r="P2495" i="16"/>
  <c r="Q2495" i="16"/>
  <c r="R2495" i="16" s="1"/>
  <c r="N2495" i="16" s="1"/>
  <c r="Q2424" i="16"/>
  <c r="R2424" i="16" s="1"/>
  <c r="N2424" i="16" s="1"/>
  <c r="P2424" i="16"/>
  <c r="Q2088" i="16"/>
  <c r="R2088" i="16" s="1"/>
  <c r="N2088" i="16" s="1"/>
  <c r="P2088" i="16"/>
  <c r="P2785" i="16"/>
  <c r="Q2785" i="16"/>
  <c r="R2785" i="16" s="1"/>
  <c r="N2785" i="16" s="1"/>
  <c r="Q2726" i="16"/>
  <c r="R2726" i="16" s="1"/>
  <c r="N2726" i="16" s="1"/>
  <c r="P2726" i="16"/>
  <c r="P2667" i="16"/>
  <c r="Q2667" i="16"/>
  <c r="R2667" i="16" s="1"/>
  <c r="N2667" i="16" s="1"/>
  <c r="P2597" i="16"/>
  <c r="Q2597" i="16"/>
  <c r="R2597" i="16" s="1"/>
  <c r="N2597" i="16" s="1"/>
  <c r="Q2238" i="16"/>
  <c r="R2238" i="16" s="1"/>
  <c r="N2238" i="16" s="1"/>
  <c r="P2238" i="16"/>
  <c r="Q2202" i="16"/>
  <c r="R2202" i="16" s="1"/>
  <c r="N2202" i="16" s="1"/>
  <c r="P2202" i="16"/>
  <c r="P2479" i="16"/>
  <c r="Q2479" i="16"/>
  <c r="R2479" i="16" s="1"/>
  <c r="N2479" i="16" s="1"/>
  <c r="Q2420" i="16"/>
  <c r="R2420" i="16" s="1"/>
  <c r="N2420" i="16" s="1"/>
  <c r="P2420" i="16"/>
  <c r="Q2325" i="16"/>
  <c r="R2325" i="16" s="1"/>
  <c r="N2325" i="16" s="1"/>
  <c r="P2325" i="16"/>
  <c r="Q2254" i="16"/>
  <c r="R2254" i="16" s="1"/>
  <c r="N2254" i="16" s="1"/>
  <c r="P2254" i="16"/>
  <c r="Q2220" i="16"/>
  <c r="R2220" i="16" s="1"/>
  <c r="N2220" i="16" s="1"/>
  <c r="P2220" i="16"/>
  <c r="Q2149" i="16"/>
  <c r="R2149" i="16" s="1"/>
  <c r="N2149" i="16" s="1"/>
  <c r="P2149" i="16"/>
  <c r="P3821" i="16"/>
  <c r="Q3821" i="16"/>
  <c r="R3821" i="16" s="1"/>
  <c r="N3821" i="16" s="1"/>
  <c r="Q2941" i="16"/>
  <c r="R2941" i="16" s="1"/>
  <c r="N2941" i="16" s="1"/>
  <c r="P2941" i="16"/>
  <c r="Q2906" i="16"/>
  <c r="R2906" i="16" s="1"/>
  <c r="N2906" i="16" s="1"/>
  <c r="P2906" i="16"/>
  <c r="Q2823" i="16"/>
  <c r="R2823" i="16" s="1"/>
  <c r="N2823" i="16" s="1"/>
  <c r="P2823" i="16"/>
  <c r="Q2752" i="16"/>
  <c r="R2752" i="16" s="1"/>
  <c r="N2752" i="16" s="1"/>
  <c r="P2752" i="16"/>
  <c r="Q2393" i="16"/>
  <c r="R2393" i="16" s="1"/>
  <c r="N2393" i="16" s="1"/>
  <c r="P2393" i="16"/>
  <c r="Q2359" i="16"/>
  <c r="R2359" i="16" s="1"/>
  <c r="N2359" i="16" s="1"/>
  <c r="P2359" i="16"/>
  <c r="Q2635" i="16"/>
  <c r="R2635" i="16" s="1"/>
  <c r="N2635" i="16" s="1"/>
  <c r="P2635" i="16"/>
  <c r="Q2576" i="16"/>
  <c r="R2576" i="16" s="1"/>
  <c r="N2576" i="16" s="1"/>
  <c r="P2576" i="16"/>
  <c r="P2494" i="16"/>
  <c r="Q2494" i="16"/>
  <c r="R2494" i="16" s="1"/>
  <c r="N2494" i="16" s="1"/>
  <c r="P2410" i="16"/>
  <c r="Q2410" i="16"/>
  <c r="R2410" i="16" s="1"/>
  <c r="N2410" i="16" s="1"/>
  <c r="Q2375" i="16"/>
  <c r="R2375" i="16" s="1"/>
  <c r="N2375" i="16" s="1"/>
  <c r="P2375" i="16"/>
  <c r="Q2304" i="16"/>
  <c r="R2304" i="16" s="1"/>
  <c r="N2304" i="16" s="1"/>
  <c r="P2304" i="16"/>
  <c r="Q1823" i="16"/>
  <c r="R1823" i="16" s="1"/>
  <c r="N1823" i="16" s="1"/>
  <c r="P1823" i="16"/>
  <c r="P2521" i="16"/>
  <c r="Q2521" i="16"/>
  <c r="R2521" i="16" s="1"/>
  <c r="N2521" i="16" s="1"/>
  <c r="Q2462" i="16"/>
  <c r="R2462" i="16" s="1"/>
  <c r="N2462" i="16" s="1"/>
  <c r="P2462" i="16"/>
  <c r="Q2402" i="16"/>
  <c r="R2402" i="16" s="1"/>
  <c r="N2402" i="16" s="1"/>
  <c r="P2402" i="16"/>
  <c r="Q2320" i="16"/>
  <c r="R2320" i="16" s="1"/>
  <c r="N2320" i="16" s="1"/>
  <c r="P2320" i="16"/>
  <c r="Q1974" i="16"/>
  <c r="R1974" i="16" s="1"/>
  <c r="N1974" i="16" s="1"/>
  <c r="P1974" i="16"/>
  <c r="Q1939" i="16"/>
  <c r="R1939" i="16" s="1"/>
  <c r="N1939" i="16" s="1"/>
  <c r="P1939" i="16"/>
  <c r="Q2216" i="16"/>
  <c r="R2216" i="16" s="1"/>
  <c r="N2216" i="16" s="1"/>
  <c r="P2216" i="16"/>
  <c r="P2155" i="16"/>
  <c r="Q2155" i="16"/>
  <c r="R2155" i="16" s="1"/>
  <c r="N2155" i="16" s="1"/>
  <c r="Q3774" i="16"/>
  <c r="R3774" i="16" s="1"/>
  <c r="N3774" i="16" s="1"/>
  <c r="P3774" i="16"/>
  <c r="Q3800" i="16"/>
  <c r="R3800" i="16" s="1"/>
  <c r="N3800" i="16" s="1"/>
  <c r="P3800" i="16"/>
  <c r="Q3729" i="16"/>
  <c r="R3729" i="16" s="1"/>
  <c r="N3729" i="16" s="1"/>
  <c r="P3729" i="16"/>
  <c r="Q3683" i="16"/>
  <c r="R3683" i="16" s="1"/>
  <c r="N3683" i="16" s="1"/>
  <c r="P3683" i="16"/>
  <c r="P3623" i="16"/>
  <c r="Q3623" i="16"/>
  <c r="R3623" i="16" s="1"/>
  <c r="N3623" i="16" s="1"/>
  <c r="P598" i="16"/>
  <c r="Q598" i="16"/>
  <c r="R598" i="16" s="1"/>
  <c r="N598" i="16" s="1"/>
  <c r="Q1946" i="16"/>
  <c r="R1946" i="16" s="1"/>
  <c r="N1946" i="16" s="1"/>
  <c r="P1946" i="16"/>
  <c r="Q419" i="16"/>
  <c r="R419" i="16" s="1"/>
  <c r="N419" i="16" s="1"/>
  <c r="P419" i="16"/>
  <c r="Q295" i="16"/>
  <c r="R295" i="16" s="1"/>
  <c r="N295" i="16" s="1"/>
  <c r="P295" i="16"/>
  <c r="Q2025" i="16"/>
  <c r="R2025" i="16" s="1"/>
  <c r="N2025" i="16" s="1"/>
  <c r="P2025" i="16"/>
  <c r="Q320" i="16"/>
  <c r="R320" i="16" s="1"/>
  <c r="N320" i="16" s="1"/>
  <c r="P320" i="16"/>
  <c r="P53" i="16"/>
  <c r="Q53" i="16"/>
  <c r="R53" i="16" s="1"/>
  <c r="N53" i="16" s="1"/>
  <c r="P2697" i="16"/>
  <c r="Q2697" i="16"/>
  <c r="R2697" i="16" s="1"/>
  <c r="N2697" i="16" s="1"/>
  <c r="Q917" i="16"/>
  <c r="R917" i="16" s="1"/>
  <c r="N917" i="16" s="1"/>
  <c r="P917" i="16"/>
  <c r="P1872" i="16"/>
  <c r="Q1872" i="16"/>
  <c r="R1872" i="16" s="1"/>
  <c r="N1872" i="16" s="1"/>
  <c r="Q2442" i="16"/>
  <c r="R2442" i="16" s="1"/>
  <c r="N2442" i="16" s="1"/>
  <c r="P2442" i="16"/>
  <c r="Q541" i="16"/>
  <c r="R541" i="16" s="1"/>
  <c r="N541" i="16" s="1"/>
  <c r="P541" i="16"/>
  <c r="Q227" i="16"/>
  <c r="R227" i="16" s="1"/>
  <c r="N227" i="16" s="1"/>
  <c r="P227" i="16"/>
  <c r="Q780" i="16"/>
  <c r="R780" i="16" s="1"/>
  <c r="N780" i="16" s="1"/>
  <c r="P780" i="16"/>
  <c r="Q493" i="16"/>
  <c r="R493" i="16" s="1"/>
  <c r="N493" i="16" s="1"/>
  <c r="P493" i="16"/>
  <c r="Q196" i="16"/>
  <c r="R196" i="16" s="1"/>
  <c r="N196" i="16" s="1"/>
  <c r="P196" i="16"/>
  <c r="Q584" i="16"/>
  <c r="R584" i="16" s="1"/>
  <c r="N584" i="16" s="1"/>
  <c r="P584" i="16"/>
  <c r="Q984" i="16"/>
  <c r="R984" i="16" s="1"/>
  <c r="N984" i="16" s="1"/>
  <c r="P984" i="16"/>
  <c r="Q1360" i="16"/>
  <c r="R1360" i="16" s="1"/>
  <c r="N1360" i="16" s="1"/>
  <c r="P1360" i="16"/>
  <c r="Q1891" i="16"/>
  <c r="R1891" i="16" s="1"/>
  <c r="N1891" i="16" s="1"/>
  <c r="P1891" i="16"/>
  <c r="Q1594" i="16"/>
  <c r="R1594" i="16" s="1"/>
  <c r="N1594" i="16" s="1"/>
  <c r="P1594" i="16"/>
  <c r="Q1463" i="16"/>
  <c r="R1463" i="16" s="1"/>
  <c r="N1463" i="16" s="1"/>
  <c r="P1463" i="16"/>
  <c r="P266" i="16"/>
  <c r="Q266" i="16"/>
  <c r="R266" i="16" s="1"/>
  <c r="N266" i="16" s="1"/>
  <c r="Q963" i="16"/>
  <c r="R963" i="16" s="1"/>
  <c r="N963" i="16" s="1"/>
  <c r="P963" i="16"/>
  <c r="Q605" i="16"/>
  <c r="R605" i="16" s="1"/>
  <c r="N605" i="16" s="1"/>
  <c r="P605" i="16"/>
  <c r="Q763" i="16"/>
  <c r="R763" i="16" s="1"/>
  <c r="N763" i="16" s="1"/>
  <c r="P763" i="16"/>
  <c r="Q453" i="16"/>
  <c r="R453" i="16" s="1"/>
  <c r="N453" i="16" s="1"/>
  <c r="P453" i="16"/>
  <c r="Q120" i="16"/>
  <c r="R120" i="16" s="1"/>
  <c r="N120" i="16" s="1"/>
  <c r="P120" i="16"/>
  <c r="Q851" i="16"/>
  <c r="R851" i="16" s="1"/>
  <c r="N851" i="16" s="1"/>
  <c r="P851" i="16"/>
  <c r="Q1527" i="16"/>
  <c r="R1527" i="16" s="1"/>
  <c r="N1527" i="16" s="1"/>
  <c r="P1527" i="16"/>
  <c r="Q1228" i="16"/>
  <c r="R1228" i="16" s="1"/>
  <c r="N1228" i="16" s="1"/>
  <c r="P1228" i="16"/>
  <c r="P1696" i="16"/>
  <c r="Q1696" i="16"/>
  <c r="R1696" i="16" s="1"/>
  <c r="N1696" i="16" s="1"/>
  <c r="Q1759" i="16"/>
  <c r="R1759" i="16" s="1"/>
  <c r="N1759" i="16" s="1"/>
  <c r="P1759" i="16"/>
  <c r="Q1461" i="16"/>
  <c r="R1461" i="16" s="1"/>
  <c r="N1461" i="16" s="1"/>
  <c r="P1461" i="16"/>
  <c r="Q1307" i="16"/>
  <c r="R1307" i="16" s="1"/>
  <c r="N1307" i="16" s="1"/>
  <c r="P1307" i="16"/>
  <c r="P853" i="16"/>
  <c r="Q853" i="16"/>
  <c r="R853" i="16" s="1"/>
  <c r="N853" i="16" s="1"/>
  <c r="Q508" i="16"/>
  <c r="R508" i="16" s="1"/>
  <c r="N508" i="16" s="1"/>
  <c r="P508" i="16"/>
  <c r="P414" i="16"/>
  <c r="Q414" i="16"/>
  <c r="R414" i="16" s="1"/>
  <c r="N414" i="16" s="1"/>
  <c r="Q332" i="16"/>
  <c r="R332" i="16" s="1"/>
  <c r="N332" i="16" s="1"/>
  <c r="P332" i="16"/>
  <c r="P1042" i="16"/>
  <c r="Q1042" i="16"/>
  <c r="R1042" i="16" s="1"/>
  <c r="N1042" i="16" s="1"/>
  <c r="Q731" i="16"/>
  <c r="R731" i="16" s="1"/>
  <c r="N731" i="16" s="1"/>
  <c r="P731" i="16"/>
  <c r="P1358" i="16"/>
  <c r="Q1358" i="16"/>
  <c r="R1358" i="16" s="1"/>
  <c r="N1358" i="16" s="1"/>
  <c r="P1094" i="16"/>
  <c r="Q1094" i="16"/>
  <c r="R1094" i="16" s="1"/>
  <c r="N1094" i="16" s="1"/>
  <c r="P1816" i="16"/>
  <c r="Q1816" i="16"/>
  <c r="R1816" i="16" s="1"/>
  <c r="N1816" i="16" s="1"/>
  <c r="Q1303" i="16"/>
  <c r="R1303" i="16" s="1"/>
  <c r="N1303" i="16" s="1"/>
  <c r="P1303" i="16"/>
  <c r="Q1317" i="16"/>
  <c r="R1317" i="16" s="1"/>
  <c r="N1317" i="16" s="1"/>
  <c r="P1317" i="16"/>
  <c r="Q2049" i="16"/>
  <c r="R2049" i="16" s="1"/>
  <c r="N2049" i="16" s="1"/>
  <c r="P2049" i="16"/>
  <c r="Q2064" i="16"/>
  <c r="R2064" i="16" s="1"/>
  <c r="N2064" i="16" s="1"/>
  <c r="P2064" i="16"/>
  <c r="P866" i="16"/>
  <c r="Q866" i="16"/>
  <c r="R866" i="16" s="1"/>
  <c r="N866" i="16" s="1"/>
  <c r="Q520" i="16"/>
  <c r="R520" i="16" s="1"/>
  <c r="N520" i="16" s="1"/>
  <c r="P520" i="16"/>
  <c r="P426" i="16"/>
  <c r="Q426" i="16"/>
  <c r="R426" i="16" s="1"/>
  <c r="N426" i="16" s="1"/>
  <c r="Q344" i="16"/>
  <c r="R344" i="16" s="1"/>
  <c r="N344" i="16" s="1"/>
  <c r="P344" i="16"/>
  <c r="P1054" i="16"/>
  <c r="Q1054" i="16"/>
  <c r="R1054" i="16" s="1"/>
  <c r="N1054" i="16" s="1"/>
  <c r="Q743" i="16"/>
  <c r="R743" i="16" s="1"/>
  <c r="N743" i="16" s="1"/>
  <c r="P743" i="16"/>
  <c r="Q1369" i="16"/>
  <c r="R1369" i="16" s="1"/>
  <c r="N1369" i="16" s="1"/>
  <c r="P1369" i="16"/>
  <c r="Q1107" i="16"/>
  <c r="R1107" i="16" s="1"/>
  <c r="N1107" i="16" s="1"/>
  <c r="P1107" i="16"/>
  <c r="Q1828" i="16"/>
  <c r="R1828" i="16" s="1"/>
  <c r="N1828" i="16" s="1"/>
  <c r="P1828" i="16"/>
  <c r="P1314" i="16"/>
  <c r="Q1314" i="16"/>
  <c r="R1314" i="16" s="1"/>
  <c r="N1314" i="16" s="1"/>
  <c r="Q1328" i="16"/>
  <c r="R1328" i="16" s="1"/>
  <c r="N1328" i="16" s="1"/>
  <c r="P1328" i="16"/>
  <c r="Q2061" i="16"/>
  <c r="R2061" i="16" s="1"/>
  <c r="N2061" i="16" s="1"/>
  <c r="P2061" i="16"/>
  <c r="Q2076" i="16"/>
  <c r="R2076" i="16" s="1"/>
  <c r="N2076" i="16" s="1"/>
  <c r="P2076" i="16"/>
  <c r="P734" i="16"/>
  <c r="Q734" i="16"/>
  <c r="R734" i="16" s="1"/>
  <c r="N734" i="16" s="1"/>
  <c r="P388" i="16"/>
  <c r="Q388" i="16"/>
  <c r="R388" i="16" s="1"/>
  <c r="N388" i="16" s="1"/>
  <c r="P294" i="16"/>
  <c r="Q294" i="16"/>
  <c r="R294" i="16" s="1"/>
  <c r="N294" i="16" s="1"/>
  <c r="Q200" i="16"/>
  <c r="R200" i="16" s="1"/>
  <c r="N200" i="16" s="1"/>
  <c r="P200" i="16"/>
  <c r="Q920" i="16"/>
  <c r="R920" i="16" s="1"/>
  <c r="N920" i="16" s="1"/>
  <c r="P920" i="16"/>
  <c r="Q611" i="16"/>
  <c r="R611" i="16" s="1"/>
  <c r="N611" i="16" s="1"/>
  <c r="P611" i="16"/>
  <c r="Q1237" i="16"/>
  <c r="R1237" i="16" s="1"/>
  <c r="N1237" i="16" s="1"/>
  <c r="P1237" i="16"/>
  <c r="P1995" i="16"/>
  <c r="Q1995" i="16"/>
  <c r="R1995" i="16" s="1"/>
  <c r="N1995" i="16" s="1"/>
  <c r="Q1697" i="16"/>
  <c r="R1697" i="16" s="1"/>
  <c r="N1697" i="16" s="1"/>
  <c r="P1697" i="16"/>
  <c r="P1181" i="16"/>
  <c r="Q1181" i="16"/>
  <c r="R1181" i="16" s="1"/>
  <c r="N1181" i="16" s="1"/>
  <c r="Q1196" i="16"/>
  <c r="R1196" i="16" s="1"/>
  <c r="N1196" i="16" s="1"/>
  <c r="P1196" i="16"/>
  <c r="Q1929" i="16"/>
  <c r="R1929" i="16" s="1"/>
  <c r="N1929" i="16" s="1"/>
  <c r="P1929" i="16"/>
  <c r="Q1883" i="16"/>
  <c r="R1883" i="16" s="1"/>
  <c r="N1883" i="16" s="1"/>
  <c r="P1883" i="16"/>
  <c r="Q135" i="16"/>
  <c r="R135" i="16" s="1"/>
  <c r="N135" i="16" s="1"/>
  <c r="P135" i="16"/>
  <c r="Q832" i="16"/>
  <c r="R832" i="16" s="1"/>
  <c r="N832" i="16" s="1"/>
  <c r="P832" i="16"/>
  <c r="P738" i="16"/>
  <c r="Q738" i="16"/>
  <c r="R738" i="16" s="1"/>
  <c r="N738" i="16" s="1"/>
  <c r="Q656" i="16"/>
  <c r="R656" i="16" s="1"/>
  <c r="N656" i="16" s="1"/>
  <c r="P656" i="16"/>
  <c r="Q321" i="16"/>
  <c r="R321" i="16" s="1"/>
  <c r="N321" i="16" s="1"/>
  <c r="P321" i="16"/>
  <c r="Q1056" i="16"/>
  <c r="R1056" i="16" s="1"/>
  <c r="N1056" i="16" s="1"/>
  <c r="P1056" i="16"/>
  <c r="Q1681" i="16"/>
  <c r="R1681" i="16" s="1"/>
  <c r="N1681" i="16" s="1"/>
  <c r="P1681" i="16"/>
  <c r="Q1419" i="16"/>
  <c r="R1419" i="16" s="1"/>
  <c r="N1419" i="16" s="1"/>
  <c r="P1419" i="16"/>
  <c r="Q881" i="16"/>
  <c r="R881" i="16" s="1"/>
  <c r="N881" i="16" s="1"/>
  <c r="P881" i="16"/>
  <c r="Q1625" i="16"/>
  <c r="R1625" i="16" s="1"/>
  <c r="N1625" i="16" s="1"/>
  <c r="P1625" i="16"/>
  <c r="Q1641" i="16"/>
  <c r="R1641" i="16" s="1"/>
  <c r="N1641" i="16" s="1"/>
  <c r="P1641" i="16"/>
  <c r="P1414" i="16"/>
  <c r="Q1414" i="16"/>
  <c r="R1414" i="16" s="1"/>
  <c r="N1414" i="16" s="1"/>
  <c r="P278" i="16"/>
  <c r="Q278" i="16"/>
  <c r="R278" i="16" s="1"/>
  <c r="N278" i="16" s="1"/>
  <c r="P1046" i="16"/>
  <c r="Q1046" i="16"/>
  <c r="R1046" i="16" s="1"/>
  <c r="N1046" i="16" s="1"/>
  <c r="Q701" i="16"/>
  <c r="R701" i="16" s="1"/>
  <c r="N701" i="16" s="1"/>
  <c r="P701" i="16"/>
  <c r="P607" i="16"/>
  <c r="Q607" i="16"/>
  <c r="R607" i="16" s="1"/>
  <c r="N607" i="16" s="1"/>
  <c r="Q523" i="16"/>
  <c r="R523" i="16" s="1"/>
  <c r="N523" i="16" s="1"/>
  <c r="P523" i="16"/>
  <c r="Q191" i="16"/>
  <c r="R191" i="16" s="1"/>
  <c r="N191" i="16" s="1"/>
  <c r="P191" i="16"/>
  <c r="Q923" i="16"/>
  <c r="R923" i="16" s="1"/>
  <c r="N923" i="16" s="1"/>
  <c r="P923" i="16"/>
  <c r="Q1550" i="16"/>
  <c r="R1550" i="16" s="1"/>
  <c r="N1550" i="16" s="1"/>
  <c r="P1550" i="16"/>
  <c r="Q1287" i="16"/>
  <c r="R1287" i="16" s="1"/>
  <c r="N1287" i="16" s="1"/>
  <c r="P1287" i="16"/>
  <c r="P2007" i="16"/>
  <c r="Q2007" i="16"/>
  <c r="R2007" i="16" s="1"/>
  <c r="N2007" i="16" s="1"/>
  <c r="Q1495" i="16"/>
  <c r="R1495" i="16" s="1"/>
  <c r="N1495" i="16" s="1"/>
  <c r="P1495" i="16"/>
  <c r="Q1508" i="16"/>
  <c r="R1508" i="16" s="1"/>
  <c r="N1508" i="16" s="1"/>
  <c r="P1508" i="16"/>
  <c r="Q1271" i="16"/>
  <c r="R1271" i="16" s="1"/>
  <c r="N1271" i="16" s="1"/>
  <c r="P1271" i="16"/>
  <c r="Q483" i="16"/>
  <c r="R483" i="16" s="1"/>
  <c r="N483" i="16" s="1"/>
  <c r="P483" i="16"/>
  <c r="P137" i="16"/>
  <c r="Q137" i="16"/>
  <c r="R137" i="16" s="1"/>
  <c r="N137" i="16" s="1"/>
  <c r="P822" i="16"/>
  <c r="Q822" i="16"/>
  <c r="R822" i="16" s="1"/>
  <c r="N822" i="16" s="1"/>
  <c r="Q979" i="16"/>
  <c r="R979" i="16" s="1"/>
  <c r="N979" i="16" s="1"/>
  <c r="P979" i="16"/>
  <c r="Q669" i="16"/>
  <c r="R669" i="16" s="1"/>
  <c r="N669" i="16" s="1"/>
  <c r="P669" i="16"/>
  <c r="Q347" i="16"/>
  <c r="R347" i="16" s="1"/>
  <c r="N347" i="16" s="1"/>
  <c r="P347" i="16"/>
  <c r="Q1068" i="16"/>
  <c r="R1068" i="16" s="1"/>
  <c r="N1068" i="16" s="1"/>
  <c r="P1068" i="16"/>
  <c r="Q1741" i="16"/>
  <c r="R1741" i="16" s="1"/>
  <c r="N1741" i="16" s="1"/>
  <c r="P1741" i="16"/>
  <c r="Q1445" i="16"/>
  <c r="R1445" i="16" s="1"/>
  <c r="N1445" i="16" s="1"/>
  <c r="P1445" i="16"/>
  <c r="P930" i="16"/>
  <c r="Q930" i="16"/>
  <c r="R930" i="16" s="1"/>
  <c r="N930" i="16" s="1"/>
  <c r="P1975" i="16"/>
  <c r="Q1975" i="16"/>
  <c r="R1975" i="16" s="1"/>
  <c r="N1975" i="16" s="1"/>
  <c r="Q1678" i="16"/>
  <c r="R1678" i="16" s="1"/>
  <c r="N1678" i="16" s="1"/>
  <c r="P1678" i="16"/>
  <c r="Q1571" i="16"/>
  <c r="R1571" i="16" s="1"/>
  <c r="N1571" i="16" s="1"/>
  <c r="P1571" i="16"/>
  <c r="Q495" i="16"/>
  <c r="R495" i="16" s="1"/>
  <c r="N495" i="16" s="1"/>
  <c r="P495" i="16"/>
  <c r="Q147" i="16"/>
  <c r="R147" i="16" s="1"/>
  <c r="N147" i="16" s="1"/>
  <c r="P147" i="16"/>
  <c r="P55" i="16"/>
  <c r="Q55" i="16"/>
  <c r="R55" i="16" s="1"/>
  <c r="N55" i="16" s="1"/>
  <c r="Q992" i="16"/>
  <c r="R992" i="16" s="1"/>
  <c r="N992" i="16" s="1"/>
  <c r="P992" i="16"/>
  <c r="Q681" i="16"/>
  <c r="R681" i="16" s="1"/>
  <c r="N681" i="16" s="1"/>
  <c r="P681" i="16"/>
  <c r="Q359" i="16"/>
  <c r="R359" i="16" s="1"/>
  <c r="N359" i="16" s="1"/>
  <c r="P359" i="16"/>
  <c r="Q1080" i="16"/>
  <c r="R1080" i="16" s="1"/>
  <c r="N1080" i="16" s="1"/>
  <c r="P1080" i="16"/>
  <c r="Q1753" i="16"/>
  <c r="R1753" i="16" s="1"/>
  <c r="N1753" i="16" s="1"/>
  <c r="P1753" i="16"/>
  <c r="Q1456" i="16"/>
  <c r="R1456" i="16" s="1"/>
  <c r="N1456" i="16" s="1"/>
  <c r="P1456" i="16"/>
  <c r="P942" i="16"/>
  <c r="Q942" i="16"/>
  <c r="R942" i="16" s="1"/>
  <c r="N942" i="16" s="1"/>
  <c r="P1987" i="16"/>
  <c r="Q1987" i="16"/>
  <c r="R1987" i="16" s="1"/>
  <c r="N1987" i="16" s="1"/>
  <c r="Q1689" i="16"/>
  <c r="R1689" i="16" s="1"/>
  <c r="N1689" i="16" s="1"/>
  <c r="P1689" i="16"/>
  <c r="P1584" i="16"/>
  <c r="Q1584" i="16"/>
  <c r="R1584" i="16" s="1"/>
  <c r="N1584" i="16" s="1"/>
  <c r="P362" i="16"/>
  <c r="Q362" i="16"/>
  <c r="R362" i="16" s="1"/>
  <c r="N362" i="16" s="1"/>
  <c r="Q1059" i="16"/>
  <c r="R1059" i="16" s="1"/>
  <c r="N1059" i="16" s="1"/>
  <c r="P1059" i="16"/>
  <c r="Q700" i="16"/>
  <c r="R700" i="16" s="1"/>
  <c r="N700" i="16" s="1"/>
  <c r="P700" i="16"/>
  <c r="P858" i="16"/>
  <c r="Q858" i="16"/>
  <c r="R858" i="16" s="1"/>
  <c r="N858" i="16" s="1"/>
  <c r="P550" i="16"/>
  <c r="Q550" i="16"/>
  <c r="R550" i="16" s="1"/>
  <c r="N550" i="16" s="1"/>
  <c r="Q215" i="16"/>
  <c r="R215" i="16" s="1"/>
  <c r="N215" i="16" s="1"/>
  <c r="P215" i="16"/>
  <c r="Q948" i="16"/>
  <c r="R948" i="16" s="1"/>
  <c r="N948" i="16" s="1"/>
  <c r="P948" i="16"/>
  <c r="Q1622" i="16"/>
  <c r="R1622" i="16" s="1"/>
  <c r="N1622" i="16" s="1"/>
  <c r="P1622" i="16"/>
  <c r="P1324" i="16"/>
  <c r="Q1324" i="16"/>
  <c r="R1324" i="16" s="1"/>
  <c r="N1324" i="16" s="1"/>
  <c r="Q1793" i="16"/>
  <c r="R1793" i="16" s="1"/>
  <c r="N1793" i="16" s="1"/>
  <c r="P1793" i="16"/>
  <c r="P1856" i="16"/>
  <c r="Q1856" i="16"/>
  <c r="R1856" i="16" s="1"/>
  <c r="N1856" i="16" s="1"/>
  <c r="Q1557" i="16"/>
  <c r="R1557" i="16" s="1"/>
  <c r="N1557" i="16" s="1"/>
  <c r="P1557" i="16"/>
  <c r="Q1427" i="16"/>
  <c r="R1427" i="16" s="1"/>
  <c r="N1427" i="16" s="1"/>
  <c r="P1427" i="16"/>
  <c r="Q230" i="16"/>
  <c r="R230" i="16" s="1"/>
  <c r="N230" i="16" s="1"/>
  <c r="P230" i="16"/>
  <c r="Q927" i="16"/>
  <c r="R927" i="16" s="1"/>
  <c r="N927" i="16" s="1"/>
  <c r="P927" i="16"/>
  <c r="Q569" i="16"/>
  <c r="R569" i="16" s="1"/>
  <c r="N569" i="16" s="1"/>
  <c r="P569" i="16"/>
  <c r="Q727" i="16"/>
  <c r="R727" i="16" s="1"/>
  <c r="N727" i="16" s="1"/>
  <c r="P727" i="16"/>
  <c r="Q417" i="16"/>
  <c r="R417" i="16" s="1"/>
  <c r="N417" i="16" s="1"/>
  <c r="P417" i="16"/>
  <c r="Q84" i="16"/>
  <c r="R84" i="16" s="1"/>
  <c r="N84" i="16" s="1"/>
  <c r="P84" i="16"/>
  <c r="Q816" i="16"/>
  <c r="R816" i="16" s="1"/>
  <c r="N816" i="16" s="1"/>
  <c r="P816" i="16"/>
  <c r="P1490" i="16"/>
  <c r="Q1490" i="16"/>
  <c r="R1490" i="16" s="1"/>
  <c r="N1490" i="16" s="1"/>
  <c r="Q1192" i="16"/>
  <c r="R1192" i="16" s="1"/>
  <c r="N1192" i="16" s="1"/>
  <c r="P1192" i="16"/>
  <c r="P1660" i="16"/>
  <c r="Q1660" i="16"/>
  <c r="R1660" i="16" s="1"/>
  <c r="N1660" i="16" s="1"/>
  <c r="P1723" i="16"/>
  <c r="Q1723" i="16"/>
  <c r="R1723" i="16" s="1"/>
  <c r="N1723" i="16" s="1"/>
  <c r="Q1425" i="16"/>
  <c r="R1425" i="16" s="1"/>
  <c r="N1425" i="16" s="1"/>
  <c r="P1425" i="16"/>
  <c r="P1270" i="16"/>
  <c r="Q1270" i="16"/>
  <c r="R1270" i="16" s="1"/>
  <c r="N1270" i="16" s="1"/>
  <c r="Q913" i="16"/>
  <c r="R913" i="16" s="1"/>
  <c r="N913" i="16" s="1"/>
  <c r="P913" i="16"/>
  <c r="P652" i="16"/>
  <c r="Q652" i="16"/>
  <c r="R652" i="16" s="1"/>
  <c r="N652" i="16" s="1"/>
  <c r="Q293" i="16"/>
  <c r="R293" i="16" s="1"/>
  <c r="N293" i="16" s="1"/>
  <c r="P293" i="16"/>
  <c r="Q451" i="16"/>
  <c r="R451" i="16" s="1"/>
  <c r="N451" i="16" s="1"/>
  <c r="P451" i="16"/>
  <c r="P142" i="16"/>
  <c r="Q142" i="16"/>
  <c r="R142" i="16" s="1"/>
  <c r="N142" i="16" s="1"/>
  <c r="Q837" i="16"/>
  <c r="R837" i="16" s="1"/>
  <c r="N837" i="16" s="1"/>
  <c r="P837" i="16"/>
  <c r="Q539" i="16"/>
  <c r="R539" i="16" s="1"/>
  <c r="N539" i="16" s="1"/>
  <c r="P539" i="16"/>
  <c r="P1213" i="16"/>
  <c r="Q1213" i="16"/>
  <c r="R1213" i="16" s="1"/>
  <c r="N1213" i="16" s="1"/>
  <c r="P1924" i="16"/>
  <c r="Q1924" i="16"/>
  <c r="R1924" i="16" s="1"/>
  <c r="N1924" i="16" s="1"/>
  <c r="Q1385" i="16"/>
  <c r="R1385" i="16" s="1"/>
  <c r="N1385" i="16" s="1"/>
  <c r="P1385" i="16"/>
  <c r="Q1435" i="16"/>
  <c r="R1435" i="16" s="1"/>
  <c r="N1435" i="16" s="1"/>
  <c r="P1435" i="16"/>
  <c r="Q1149" i="16"/>
  <c r="R1149" i="16" s="1"/>
  <c r="N1149" i="16" s="1"/>
  <c r="P1149" i="16"/>
  <c r="Q1966" i="16"/>
  <c r="R1966" i="16" s="1"/>
  <c r="N1966" i="16" s="1"/>
  <c r="P1966" i="16"/>
  <c r="Q1677" i="16"/>
  <c r="R1677" i="16" s="1"/>
  <c r="N1677" i="16" s="1"/>
  <c r="P1677" i="16"/>
  <c r="Q1392" i="16"/>
  <c r="R1392" i="16" s="1"/>
  <c r="N1392" i="16" s="1"/>
  <c r="P1392" i="16"/>
  <c r="Q3109" i="16"/>
  <c r="R3109" i="16" s="1"/>
  <c r="N3109" i="16" s="1"/>
  <c r="P3109" i="16"/>
  <c r="Q3074" i="16"/>
  <c r="R3074" i="16" s="1"/>
  <c r="N3074" i="16" s="1"/>
  <c r="P3074" i="16"/>
  <c r="P2992" i="16"/>
  <c r="Q2992" i="16"/>
  <c r="R2992" i="16" s="1"/>
  <c r="N2992" i="16" s="1"/>
  <c r="Q2919" i="16"/>
  <c r="R2919" i="16" s="1"/>
  <c r="N2919" i="16" s="1"/>
  <c r="P2919" i="16"/>
  <c r="Q2560" i="16"/>
  <c r="R2560" i="16" s="1"/>
  <c r="N2560" i="16" s="1"/>
  <c r="P2560" i="16"/>
  <c r="Q2538" i="16"/>
  <c r="R2538" i="16" s="1"/>
  <c r="N2538" i="16" s="1"/>
  <c r="P2538" i="16"/>
  <c r="P2803" i="16"/>
  <c r="Q2803" i="16"/>
  <c r="R2803" i="16" s="1"/>
  <c r="N2803" i="16" s="1"/>
  <c r="Q2743" i="16"/>
  <c r="R2743" i="16" s="1"/>
  <c r="N2743" i="16" s="1"/>
  <c r="P2743" i="16"/>
  <c r="P2661" i="16"/>
  <c r="Q2661" i="16"/>
  <c r="R2661" i="16" s="1"/>
  <c r="N2661" i="16" s="1"/>
  <c r="Q2578" i="16"/>
  <c r="R2578" i="16" s="1"/>
  <c r="N2578" i="16" s="1"/>
  <c r="P2578" i="16"/>
  <c r="P2543" i="16"/>
  <c r="Q2543" i="16"/>
  <c r="R2543" i="16" s="1"/>
  <c r="N2543" i="16" s="1"/>
  <c r="Q2472" i="16"/>
  <c r="R2472" i="16" s="1"/>
  <c r="N2472" i="16" s="1"/>
  <c r="P2472" i="16"/>
  <c r="Q1404" i="16"/>
  <c r="R1404" i="16" s="1"/>
  <c r="N1404" i="16" s="1"/>
  <c r="P1404" i="16"/>
  <c r="Q3121" i="16"/>
  <c r="R3121" i="16" s="1"/>
  <c r="N3121" i="16" s="1"/>
  <c r="P3121" i="16"/>
  <c r="Q3086" i="16"/>
  <c r="R3086" i="16" s="1"/>
  <c r="N3086" i="16" s="1"/>
  <c r="P3086" i="16"/>
  <c r="Q3002" i="16"/>
  <c r="R3002" i="16" s="1"/>
  <c r="N3002" i="16" s="1"/>
  <c r="P3002" i="16"/>
  <c r="P2932" i="16"/>
  <c r="Q2932" i="16"/>
  <c r="R2932" i="16" s="1"/>
  <c r="N2932" i="16" s="1"/>
  <c r="P2573" i="16"/>
  <c r="Q2573" i="16"/>
  <c r="R2573" i="16" s="1"/>
  <c r="N2573" i="16" s="1"/>
  <c r="Q2550" i="16"/>
  <c r="R2550" i="16" s="1"/>
  <c r="N2550" i="16" s="1"/>
  <c r="P2550" i="16"/>
  <c r="Q2815" i="16"/>
  <c r="R2815" i="16" s="1"/>
  <c r="N2815" i="16" s="1"/>
  <c r="P2815" i="16"/>
  <c r="Q2756" i="16"/>
  <c r="R2756" i="16" s="1"/>
  <c r="N2756" i="16" s="1"/>
  <c r="P2756" i="16"/>
  <c r="P2673" i="16"/>
  <c r="Q2673" i="16"/>
  <c r="R2673" i="16" s="1"/>
  <c r="N2673" i="16" s="1"/>
  <c r="Q2590" i="16"/>
  <c r="R2590" i="16" s="1"/>
  <c r="N2590" i="16" s="1"/>
  <c r="P2590" i="16"/>
  <c r="P2555" i="16"/>
  <c r="Q2555" i="16"/>
  <c r="R2555" i="16" s="1"/>
  <c r="N2555" i="16" s="1"/>
  <c r="Q2484" i="16"/>
  <c r="R2484" i="16" s="1"/>
  <c r="N2484" i="16" s="1"/>
  <c r="P2484" i="16"/>
  <c r="P1848" i="16"/>
  <c r="Q1848" i="16"/>
  <c r="R1848" i="16" s="1"/>
  <c r="N1848" i="16" s="1"/>
  <c r="Q3565" i="16"/>
  <c r="R3565" i="16" s="1"/>
  <c r="N3565" i="16" s="1"/>
  <c r="P3565" i="16"/>
  <c r="Q3530" i="16"/>
  <c r="R3530" i="16" s="1"/>
  <c r="N3530" i="16" s="1"/>
  <c r="P3530" i="16"/>
  <c r="Q3447" i="16"/>
  <c r="R3447" i="16" s="1"/>
  <c r="N3447" i="16" s="1"/>
  <c r="P3447" i="16"/>
  <c r="P3376" i="16"/>
  <c r="Q3376" i="16"/>
  <c r="R3376" i="16" s="1"/>
  <c r="N3376" i="16" s="1"/>
  <c r="Q3017" i="16"/>
  <c r="R3017" i="16" s="1"/>
  <c r="N3017" i="16" s="1"/>
  <c r="P3017" i="16"/>
  <c r="Q2994" i="16"/>
  <c r="R2994" i="16" s="1"/>
  <c r="N2994" i="16" s="1"/>
  <c r="P2994" i="16"/>
  <c r="Q3259" i="16"/>
  <c r="R3259" i="16" s="1"/>
  <c r="N3259" i="16" s="1"/>
  <c r="P3259" i="16"/>
  <c r="Q3200" i="16"/>
  <c r="R3200" i="16" s="1"/>
  <c r="N3200" i="16" s="1"/>
  <c r="P3200" i="16"/>
  <c r="P3117" i="16"/>
  <c r="Q3117" i="16"/>
  <c r="R3117" i="16" s="1"/>
  <c r="N3117" i="16" s="1"/>
  <c r="Q3046" i="16"/>
  <c r="R3046" i="16" s="1"/>
  <c r="N3046" i="16" s="1"/>
  <c r="P3046" i="16"/>
  <c r="P3000" i="16"/>
  <c r="Q3000" i="16"/>
  <c r="R3000" i="16" s="1"/>
  <c r="N3000" i="16" s="1"/>
  <c r="P2940" i="16"/>
  <c r="Q2940" i="16"/>
  <c r="R2940" i="16" s="1"/>
  <c r="N2940" i="16" s="1"/>
  <c r="Q1859" i="16"/>
  <c r="R1859" i="16" s="1"/>
  <c r="N1859" i="16" s="1"/>
  <c r="P1859" i="16"/>
  <c r="P3577" i="16"/>
  <c r="Q3577" i="16"/>
  <c r="R3577" i="16" s="1"/>
  <c r="N3577" i="16" s="1"/>
  <c r="Q3542" i="16"/>
  <c r="R3542" i="16" s="1"/>
  <c r="N3542" i="16" s="1"/>
  <c r="P3542" i="16"/>
  <c r="P3459" i="16"/>
  <c r="Q3459" i="16"/>
  <c r="R3459" i="16" s="1"/>
  <c r="N3459" i="16" s="1"/>
  <c r="Q3389" i="16"/>
  <c r="R3389" i="16" s="1"/>
  <c r="N3389" i="16" s="1"/>
  <c r="P3389" i="16"/>
  <c r="Q3029" i="16"/>
  <c r="R3029" i="16" s="1"/>
  <c r="N3029" i="16" s="1"/>
  <c r="P3029" i="16"/>
  <c r="Q3006" i="16"/>
  <c r="R3006" i="16" s="1"/>
  <c r="N3006" i="16" s="1"/>
  <c r="P3006" i="16"/>
  <c r="Q3271" i="16"/>
  <c r="R3271" i="16" s="1"/>
  <c r="N3271" i="16" s="1"/>
  <c r="P3271" i="16"/>
  <c r="Q3212" i="16"/>
  <c r="R3212" i="16" s="1"/>
  <c r="N3212" i="16" s="1"/>
  <c r="P3212" i="16"/>
  <c r="P3128" i="16"/>
  <c r="Q3128" i="16"/>
  <c r="R3128" i="16" s="1"/>
  <c r="N3128" i="16" s="1"/>
  <c r="Q3058" i="16"/>
  <c r="R3058" i="16" s="1"/>
  <c r="N3058" i="16" s="1"/>
  <c r="P3058" i="16"/>
  <c r="P3012" i="16"/>
  <c r="Q3012" i="16"/>
  <c r="R3012" i="16" s="1"/>
  <c r="N3012" i="16" s="1"/>
  <c r="Q2951" i="16"/>
  <c r="R2951" i="16" s="1"/>
  <c r="N2951" i="16" s="1"/>
  <c r="P2951" i="16"/>
  <c r="P2137" i="16"/>
  <c r="Q2137" i="16"/>
  <c r="R2137" i="16" s="1"/>
  <c r="N2137" i="16" s="1"/>
  <c r="Q3750" i="16"/>
  <c r="R3750" i="16" s="1"/>
  <c r="N3750" i="16" s="1"/>
  <c r="P3750" i="16"/>
  <c r="P3843" i="16"/>
  <c r="Q3843" i="16"/>
  <c r="R3843" i="16" s="1"/>
  <c r="N3843" i="16" s="1"/>
  <c r="Q3771" i="16"/>
  <c r="R3771" i="16" s="1"/>
  <c r="N3771" i="16" s="1"/>
  <c r="P3771" i="16"/>
  <c r="Q3689" i="16"/>
  <c r="R3689" i="16" s="1"/>
  <c r="N3689" i="16" s="1"/>
  <c r="P3689" i="16"/>
  <c r="Q3329" i="16"/>
  <c r="R3329" i="16" s="1"/>
  <c r="N3329" i="16" s="1"/>
  <c r="P3329" i="16"/>
  <c r="P3317" i="16"/>
  <c r="Q3317" i="16"/>
  <c r="R3317" i="16" s="1"/>
  <c r="N3317" i="16" s="1"/>
  <c r="Q3570" i="16"/>
  <c r="R3570" i="16" s="1"/>
  <c r="N3570" i="16" s="1"/>
  <c r="P3570" i="16"/>
  <c r="P3511" i="16"/>
  <c r="Q3511" i="16"/>
  <c r="R3511" i="16" s="1"/>
  <c r="N3511" i="16" s="1"/>
  <c r="Q3429" i="16"/>
  <c r="R3429" i="16" s="1"/>
  <c r="N3429" i="16" s="1"/>
  <c r="P3429" i="16"/>
  <c r="Q3358" i="16"/>
  <c r="R3358" i="16" s="1"/>
  <c r="N3358" i="16" s="1"/>
  <c r="P3358" i="16"/>
  <c r="Q3311" i="16"/>
  <c r="R3311" i="16" s="1"/>
  <c r="N3311" i="16" s="1"/>
  <c r="P3311" i="16"/>
  <c r="Q3252" i="16"/>
  <c r="R3252" i="16" s="1"/>
  <c r="N3252" i="16" s="1"/>
  <c r="P3252" i="16"/>
  <c r="Q2148" i="16"/>
  <c r="R2148" i="16" s="1"/>
  <c r="N2148" i="16" s="1"/>
  <c r="P2148" i="16"/>
  <c r="P3619" i="16"/>
  <c r="Q3619" i="16"/>
  <c r="R3619" i="16" s="1"/>
  <c r="N3619" i="16" s="1"/>
  <c r="Q3521" i="16"/>
  <c r="R3521" i="16" s="1"/>
  <c r="N3521" i="16" s="1"/>
  <c r="P3521" i="16"/>
  <c r="Q3783" i="16"/>
  <c r="R3783" i="16" s="1"/>
  <c r="N3783" i="16" s="1"/>
  <c r="P3783" i="16"/>
  <c r="Q3700" i="16"/>
  <c r="R3700" i="16" s="1"/>
  <c r="N3700" i="16" s="1"/>
  <c r="P3700" i="16"/>
  <c r="Q3341" i="16"/>
  <c r="R3341" i="16" s="1"/>
  <c r="N3341" i="16" s="1"/>
  <c r="P3341" i="16"/>
  <c r="P3331" i="16"/>
  <c r="Q3331" i="16"/>
  <c r="R3331" i="16" s="1"/>
  <c r="N3331" i="16" s="1"/>
  <c r="P3583" i="16"/>
  <c r="Q3583" i="16"/>
  <c r="R3583" i="16" s="1"/>
  <c r="N3583" i="16" s="1"/>
  <c r="Q3536" i="16"/>
  <c r="R3536" i="16" s="1"/>
  <c r="N3536" i="16" s="1"/>
  <c r="P3536" i="16"/>
  <c r="Q3441" i="16"/>
  <c r="R3441" i="16" s="1"/>
  <c r="N3441" i="16" s="1"/>
  <c r="P3441" i="16"/>
  <c r="Q3370" i="16"/>
  <c r="R3370" i="16" s="1"/>
  <c r="N3370" i="16" s="1"/>
  <c r="P3370" i="16"/>
  <c r="Q3323" i="16"/>
  <c r="R3323" i="16" s="1"/>
  <c r="N3323" i="16" s="1"/>
  <c r="P3323" i="16"/>
  <c r="Q3265" i="16"/>
  <c r="R3265" i="16" s="1"/>
  <c r="N3265" i="16" s="1"/>
  <c r="P3265" i="16"/>
  <c r="Q1321" i="16"/>
  <c r="R1321" i="16" s="1"/>
  <c r="N1321" i="16" s="1"/>
  <c r="P1321" i="16"/>
  <c r="Q3037" i="16"/>
  <c r="R3037" i="16" s="1"/>
  <c r="N3037" i="16" s="1"/>
  <c r="P3037" i="16"/>
  <c r="Q3003" i="16"/>
  <c r="R3003" i="16" s="1"/>
  <c r="N3003" i="16" s="1"/>
  <c r="P3003" i="16"/>
  <c r="P2920" i="16"/>
  <c r="Q2920" i="16"/>
  <c r="R2920" i="16" s="1"/>
  <c r="N2920" i="16" s="1"/>
  <c r="Q2848" i="16"/>
  <c r="R2848" i="16" s="1"/>
  <c r="N2848" i="16" s="1"/>
  <c r="P2848" i="16"/>
  <c r="P2489" i="16"/>
  <c r="Q2489" i="16"/>
  <c r="R2489" i="16" s="1"/>
  <c r="N2489" i="16" s="1"/>
  <c r="Q2466" i="16"/>
  <c r="R2466" i="16" s="1"/>
  <c r="N2466" i="16" s="1"/>
  <c r="P2466" i="16"/>
  <c r="P2731" i="16"/>
  <c r="Q2731" i="16"/>
  <c r="R2731" i="16" s="1"/>
  <c r="N2731" i="16" s="1"/>
  <c r="Q2672" i="16"/>
  <c r="R2672" i="16" s="1"/>
  <c r="N2672" i="16" s="1"/>
  <c r="P2672" i="16"/>
  <c r="P2589" i="16"/>
  <c r="Q2589" i="16"/>
  <c r="R2589" i="16" s="1"/>
  <c r="N2589" i="16" s="1"/>
  <c r="Q2506" i="16"/>
  <c r="R2506" i="16" s="1"/>
  <c r="N2506" i="16" s="1"/>
  <c r="P2506" i="16"/>
  <c r="P2471" i="16"/>
  <c r="Q2471" i="16"/>
  <c r="R2471" i="16" s="1"/>
  <c r="N2471" i="16" s="1"/>
  <c r="Q2401" i="16"/>
  <c r="R2401" i="16" s="1"/>
  <c r="N2401" i="16" s="1"/>
  <c r="P2401" i="16"/>
  <c r="Q1332" i="16"/>
  <c r="R1332" i="16" s="1"/>
  <c r="N1332" i="16" s="1"/>
  <c r="P1332" i="16"/>
  <c r="Q3050" i="16"/>
  <c r="R3050" i="16" s="1"/>
  <c r="N3050" i="16" s="1"/>
  <c r="P3050" i="16"/>
  <c r="Q3015" i="16"/>
  <c r="R3015" i="16" s="1"/>
  <c r="N3015" i="16" s="1"/>
  <c r="P3015" i="16"/>
  <c r="Q2931" i="16"/>
  <c r="R2931" i="16" s="1"/>
  <c r="N2931" i="16" s="1"/>
  <c r="P2931" i="16"/>
  <c r="Q2860" i="16"/>
  <c r="R2860" i="16" s="1"/>
  <c r="N2860" i="16" s="1"/>
  <c r="P2860" i="16"/>
  <c r="Q2500" i="16"/>
  <c r="R2500" i="16" s="1"/>
  <c r="N2500" i="16" s="1"/>
  <c r="P2500" i="16"/>
  <c r="Q2478" i="16"/>
  <c r="R2478" i="16" s="1"/>
  <c r="N2478" i="16" s="1"/>
  <c r="P2478" i="16"/>
  <c r="Q2744" i="16"/>
  <c r="R2744" i="16" s="1"/>
  <c r="N2744" i="16" s="1"/>
  <c r="P2744" i="16"/>
  <c r="Q2684" i="16"/>
  <c r="R2684" i="16" s="1"/>
  <c r="N2684" i="16" s="1"/>
  <c r="P2684" i="16"/>
  <c r="P2601" i="16"/>
  <c r="Q2601" i="16"/>
  <c r="R2601" i="16" s="1"/>
  <c r="N2601" i="16" s="1"/>
  <c r="Q2518" i="16"/>
  <c r="R2518" i="16" s="1"/>
  <c r="N2518" i="16" s="1"/>
  <c r="P2518" i="16"/>
  <c r="P2483" i="16"/>
  <c r="Q2483" i="16"/>
  <c r="R2483" i="16" s="1"/>
  <c r="N2483" i="16" s="1"/>
  <c r="P2411" i="16"/>
  <c r="Q2411" i="16"/>
  <c r="R2411" i="16" s="1"/>
  <c r="N2411" i="16" s="1"/>
  <c r="Q1488" i="16"/>
  <c r="R1488" i="16" s="1"/>
  <c r="N1488" i="16" s="1"/>
  <c r="P1488" i="16"/>
  <c r="Q3205" i="16"/>
  <c r="R3205" i="16" s="1"/>
  <c r="N3205" i="16" s="1"/>
  <c r="P3205" i="16"/>
  <c r="Q3171" i="16"/>
  <c r="R3171" i="16" s="1"/>
  <c r="N3171" i="16" s="1"/>
  <c r="P3171" i="16"/>
  <c r="P3088" i="16"/>
  <c r="Q3088" i="16"/>
  <c r="R3088" i="16" s="1"/>
  <c r="N3088" i="16" s="1"/>
  <c r="P3016" i="16"/>
  <c r="Q3016" i="16"/>
  <c r="R3016" i="16" s="1"/>
  <c r="N3016" i="16" s="1"/>
  <c r="P2657" i="16"/>
  <c r="Q2657" i="16"/>
  <c r="R2657" i="16" s="1"/>
  <c r="N2657" i="16" s="1"/>
  <c r="P2633" i="16"/>
  <c r="Q2633" i="16"/>
  <c r="R2633" i="16" s="1"/>
  <c r="N2633" i="16" s="1"/>
  <c r="Q2899" i="16"/>
  <c r="R2899" i="16" s="1"/>
  <c r="N2899" i="16" s="1"/>
  <c r="P2899" i="16"/>
  <c r="Q2840" i="16"/>
  <c r="R2840" i="16" s="1"/>
  <c r="N2840" i="16" s="1"/>
  <c r="P2840" i="16"/>
  <c r="Q2757" i="16"/>
  <c r="R2757" i="16" s="1"/>
  <c r="N2757" i="16" s="1"/>
  <c r="P2757" i="16"/>
  <c r="Q2674" i="16"/>
  <c r="R2674" i="16" s="1"/>
  <c r="N2674" i="16" s="1"/>
  <c r="P2674" i="16"/>
  <c r="P2640" i="16"/>
  <c r="Q2640" i="16"/>
  <c r="R2640" i="16" s="1"/>
  <c r="N2640" i="16" s="1"/>
  <c r="Q2568" i="16"/>
  <c r="R2568" i="16" s="1"/>
  <c r="N2568" i="16" s="1"/>
  <c r="P2568" i="16"/>
  <c r="Q1212" i="16"/>
  <c r="R1212" i="16" s="1"/>
  <c r="N1212" i="16" s="1"/>
  <c r="P1212" i="16"/>
  <c r="Q2929" i="16"/>
  <c r="R2929" i="16" s="1"/>
  <c r="N2929" i="16" s="1"/>
  <c r="P2929" i="16"/>
  <c r="Q2894" i="16"/>
  <c r="R2894" i="16" s="1"/>
  <c r="N2894" i="16" s="1"/>
  <c r="P2894" i="16"/>
  <c r="P2810" i="16"/>
  <c r="Q2810" i="16"/>
  <c r="R2810" i="16" s="1"/>
  <c r="N2810" i="16" s="1"/>
  <c r="Q2740" i="16"/>
  <c r="R2740" i="16" s="1"/>
  <c r="N2740" i="16" s="1"/>
  <c r="P2740" i="16"/>
  <c r="P2382" i="16"/>
  <c r="Q2382" i="16"/>
  <c r="R2382" i="16" s="1"/>
  <c r="N2382" i="16" s="1"/>
  <c r="P2346" i="16"/>
  <c r="Q2346" i="16"/>
  <c r="R2346" i="16" s="1"/>
  <c r="N2346" i="16" s="1"/>
  <c r="Q2623" i="16"/>
  <c r="R2623" i="16" s="1"/>
  <c r="N2623" i="16" s="1"/>
  <c r="P2623" i="16"/>
  <c r="Q2564" i="16"/>
  <c r="R2564" i="16" s="1"/>
  <c r="N2564" i="16" s="1"/>
  <c r="P2564" i="16"/>
  <c r="P2481" i="16"/>
  <c r="Q2481" i="16"/>
  <c r="R2481" i="16" s="1"/>
  <c r="N2481" i="16" s="1"/>
  <c r="P2398" i="16"/>
  <c r="Q2398" i="16"/>
  <c r="R2398" i="16" s="1"/>
  <c r="N2398" i="16" s="1"/>
  <c r="Q2363" i="16"/>
  <c r="R2363" i="16" s="1"/>
  <c r="N2363" i="16" s="1"/>
  <c r="P2363" i="16"/>
  <c r="Q2292" i="16"/>
  <c r="R2292" i="16" s="1"/>
  <c r="N2292" i="16" s="1"/>
  <c r="P2292" i="16"/>
  <c r="Q1368" i="16"/>
  <c r="R1368" i="16" s="1"/>
  <c r="N1368" i="16" s="1"/>
  <c r="P1368" i="16"/>
  <c r="Q3085" i="16"/>
  <c r="R3085" i="16" s="1"/>
  <c r="N3085" i="16" s="1"/>
  <c r="P3085" i="16"/>
  <c r="Q3049" i="16"/>
  <c r="R3049" i="16" s="1"/>
  <c r="N3049" i="16" s="1"/>
  <c r="P3049" i="16"/>
  <c r="Q2967" i="16"/>
  <c r="R2967" i="16" s="1"/>
  <c r="N2967" i="16" s="1"/>
  <c r="P2967" i="16"/>
  <c r="Q2895" i="16"/>
  <c r="R2895" i="16" s="1"/>
  <c r="N2895" i="16" s="1"/>
  <c r="P2895" i="16"/>
  <c r="P2537" i="16"/>
  <c r="Q2537" i="16"/>
  <c r="R2537" i="16" s="1"/>
  <c r="N2537" i="16" s="1"/>
  <c r="Q2514" i="16"/>
  <c r="R2514" i="16" s="1"/>
  <c r="N2514" i="16" s="1"/>
  <c r="P2514" i="16"/>
  <c r="Q2778" i="16"/>
  <c r="R2778" i="16" s="1"/>
  <c r="N2778" i="16" s="1"/>
  <c r="P2778" i="16"/>
  <c r="Q2720" i="16"/>
  <c r="R2720" i="16" s="1"/>
  <c r="N2720" i="16" s="1"/>
  <c r="P2720" i="16"/>
  <c r="Q2637" i="16"/>
  <c r="R2637" i="16" s="1"/>
  <c r="N2637" i="16" s="1"/>
  <c r="P2637" i="16"/>
  <c r="P2554" i="16"/>
  <c r="Q2554" i="16"/>
  <c r="R2554" i="16" s="1"/>
  <c r="N2554" i="16" s="1"/>
  <c r="P2519" i="16"/>
  <c r="Q2519" i="16"/>
  <c r="R2519" i="16" s="1"/>
  <c r="N2519" i="16" s="1"/>
  <c r="Q2448" i="16"/>
  <c r="R2448" i="16" s="1"/>
  <c r="N2448" i="16" s="1"/>
  <c r="P2448" i="16"/>
  <c r="P1967" i="16"/>
  <c r="Q1967" i="16"/>
  <c r="R1967" i="16" s="1"/>
  <c r="N1967" i="16" s="1"/>
  <c r="P2665" i="16"/>
  <c r="Q2665" i="16"/>
  <c r="R2665" i="16" s="1"/>
  <c r="N2665" i="16" s="1"/>
  <c r="Q2606" i="16"/>
  <c r="R2606" i="16" s="1"/>
  <c r="N2606" i="16" s="1"/>
  <c r="P2606" i="16"/>
  <c r="P2547" i="16"/>
  <c r="Q2547" i="16"/>
  <c r="R2547" i="16" s="1"/>
  <c r="N2547" i="16" s="1"/>
  <c r="P2475" i="16"/>
  <c r="Q2475" i="16"/>
  <c r="R2475" i="16" s="1"/>
  <c r="N2475" i="16" s="1"/>
  <c r="Q2117" i="16"/>
  <c r="R2117" i="16" s="1"/>
  <c r="N2117" i="16" s="1"/>
  <c r="P2117" i="16"/>
  <c r="Q2081" i="16"/>
  <c r="R2081" i="16" s="1"/>
  <c r="N2081" i="16" s="1"/>
  <c r="P2081" i="16"/>
  <c r="P2358" i="16"/>
  <c r="Q2358" i="16"/>
  <c r="R2358" i="16" s="1"/>
  <c r="N2358" i="16" s="1"/>
  <c r="Q2300" i="16"/>
  <c r="R2300" i="16" s="1"/>
  <c r="N2300" i="16" s="1"/>
  <c r="P2300" i="16"/>
  <c r="Q2205" i="16"/>
  <c r="R2205" i="16" s="1"/>
  <c r="N2205" i="16" s="1"/>
  <c r="P2205" i="16"/>
  <c r="Q2133" i="16"/>
  <c r="R2133" i="16" s="1"/>
  <c r="N2133" i="16" s="1"/>
  <c r="P2133" i="16"/>
  <c r="Q3786" i="16"/>
  <c r="R3786" i="16" s="1"/>
  <c r="N3786" i="16" s="1"/>
  <c r="P3786" i="16"/>
  <c r="P3827" i="16"/>
  <c r="Q3827" i="16"/>
  <c r="R3827" i="16" s="1"/>
  <c r="N3827" i="16" s="1"/>
  <c r="P3768" i="16"/>
  <c r="Q3768" i="16"/>
  <c r="R3768" i="16" s="1"/>
  <c r="N3768" i="16" s="1"/>
  <c r="Q951" i="16"/>
  <c r="R951" i="16" s="1"/>
  <c r="N951" i="16" s="1"/>
  <c r="P951" i="16"/>
  <c r="Q1810" i="16"/>
  <c r="R1810" i="16" s="1"/>
  <c r="N1810" i="16" s="1"/>
  <c r="P1810" i="16"/>
  <c r="Q661" i="16"/>
  <c r="R661" i="16" s="1"/>
  <c r="N661" i="16" s="1"/>
  <c r="P661" i="16"/>
  <c r="Q2090" i="16"/>
  <c r="R2090" i="16" s="1"/>
  <c r="N2090" i="16" s="1"/>
  <c r="P2090" i="16"/>
  <c r="Q563" i="16"/>
  <c r="R563" i="16" s="1"/>
  <c r="N563" i="16" s="1"/>
  <c r="P563" i="16"/>
  <c r="Q433" i="16"/>
  <c r="R433" i="16" s="1"/>
  <c r="N433" i="16" s="1"/>
  <c r="P433" i="16"/>
  <c r="Q1922" i="16"/>
  <c r="R1922" i="16" s="1"/>
  <c r="N1922" i="16" s="1"/>
  <c r="P1922" i="16"/>
  <c r="Q3524" i="16"/>
  <c r="R3524" i="16" s="1"/>
  <c r="N3524" i="16" s="1"/>
  <c r="P3524" i="16"/>
  <c r="Q636" i="16"/>
  <c r="R636" i="16" s="1"/>
  <c r="N636" i="16" s="1"/>
  <c r="P636" i="16"/>
  <c r="Q289" i="16"/>
  <c r="R289" i="16" s="1"/>
  <c r="N289" i="16" s="1"/>
  <c r="P289" i="16"/>
  <c r="Q144" i="16"/>
  <c r="R144" i="16" s="1"/>
  <c r="N144" i="16" s="1"/>
  <c r="P144" i="16"/>
  <c r="Q441" i="16"/>
  <c r="R441" i="16" s="1"/>
  <c r="N441" i="16" s="1"/>
  <c r="P441" i="16"/>
  <c r="Q2798" i="16"/>
  <c r="R2798" i="16" s="1"/>
  <c r="N2798" i="16" s="1"/>
  <c r="P2798" i="16"/>
  <c r="Q3639" i="16"/>
  <c r="R3639" i="16" s="1"/>
  <c r="N3639" i="16" s="1"/>
  <c r="P3639" i="16"/>
  <c r="Q552" i="16"/>
  <c r="R552" i="16" s="1"/>
  <c r="N552" i="16" s="1"/>
  <c r="P552" i="16"/>
  <c r="Q895" i="16"/>
  <c r="R895" i="16" s="1"/>
  <c r="N895" i="16" s="1"/>
  <c r="P895" i="16"/>
  <c r="P263" i="16"/>
  <c r="Q263" i="16"/>
  <c r="R263" i="16" s="1"/>
  <c r="N263" i="16" s="1"/>
  <c r="Q1658" i="16"/>
  <c r="R1658" i="16" s="1"/>
  <c r="N1658" i="16" s="1"/>
  <c r="P1658" i="16"/>
  <c r="Q845" i="16"/>
  <c r="R845" i="16" s="1"/>
  <c r="N845" i="16" s="1"/>
  <c r="P845" i="16"/>
  <c r="Q1956" i="16"/>
  <c r="R1956" i="16" s="1"/>
  <c r="N1956" i="16" s="1"/>
  <c r="P1956" i="16"/>
  <c r="Q2221" i="16"/>
  <c r="R2221" i="16" s="1"/>
  <c r="N2221" i="16" s="1"/>
  <c r="P2221" i="16"/>
  <c r="Q973" i="16"/>
  <c r="R973" i="16" s="1"/>
  <c r="N973" i="16" s="1"/>
  <c r="P973" i="16"/>
  <c r="Q61" i="16"/>
  <c r="R61" i="16" s="1"/>
  <c r="N61" i="16" s="1"/>
  <c r="P61" i="16"/>
  <c r="P194" i="16"/>
  <c r="Q194" i="16"/>
  <c r="R194" i="16" s="1"/>
  <c r="N194" i="16" s="1"/>
  <c r="P338" i="16"/>
  <c r="Q338" i="16"/>
  <c r="R338" i="16" s="1"/>
  <c r="N338" i="16" s="1"/>
  <c r="P103" i="16"/>
  <c r="Q103" i="16"/>
  <c r="R103" i="16" s="1"/>
  <c r="N103" i="16" s="1"/>
  <c r="Q1040" i="16"/>
  <c r="R1040" i="16" s="1"/>
  <c r="N1040" i="16" s="1"/>
  <c r="P1040" i="16"/>
  <c r="Q729" i="16"/>
  <c r="R729" i="16" s="1"/>
  <c r="N729" i="16" s="1"/>
  <c r="P729" i="16"/>
  <c r="P407" i="16"/>
  <c r="Q407" i="16"/>
  <c r="R407" i="16" s="1"/>
  <c r="N407" i="16" s="1"/>
  <c r="P1044" i="16"/>
  <c r="Q1044" i="16"/>
  <c r="R1044" i="16" s="1"/>
  <c r="N1044" i="16" s="1"/>
  <c r="Q1801" i="16"/>
  <c r="R1801" i="16" s="1"/>
  <c r="N1801" i="16" s="1"/>
  <c r="P1801" i="16"/>
  <c r="Q1504" i="16"/>
  <c r="R1504" i="16" s="1"/>
  <c r="N1504" i="16" s="1"/>
  <c r="P1504" i="16"/>
  <c r="Q989" i="16"/>
  <c r="R989" i="16" s="1"/>
  <c r="N989" i="16" s="1"/>
  <c r="P989" i="16"/>
  <c r="P2035" i="16"/>
  <c r="Q2035" i="16"/>
  <c r="R2035" i="16" s="1"/>
  <c r="N2035" i="16" s="1"/>
  <c r="Q1738" i="16"/>
  <c r="R1738" i="16" s="1"/>
  <c r="N1738" i="16" s="1"/>
  <c r="P1738" i="16"/>
  <c r="Q1643" i="16"/>
  <c r="R1643" i="16" s="1"/>
  <c r="N1643" i="16" s="1"/>
  <c r="P1643" i="16"/>
  <c r="P410" i="16"/>
  <c r="Q410" i="16"/>
  <c r="R410" i="16" s="1"/>
  <c r="N410" i="16" s="1"/>
  <c r="P63" i="16"/>
  <c r="Q63" i="16"/>
  <c r="R63" i="16" s="1"/>
  <c r="N63" i="16" s="1"/>
  <c r="Q748" i="16"/>
  <c r="R748" i="16" s="1"/>
  <c r="N748" i="16" s="1"/>
  <c r="P748" i="16"/>
  <c r="Q907" i="16"/>
  <c r="R907" i="16" s="1"/>
  <c r="N907" i="16" s="1"/>
  <c r="P907" i="16"/>
  <c r="Q597" i="16"/>
  <c r="R597" i="16" s="1"/>
  <c r="N597" i="16" s="1"/>
  <c r="P597" i="16"/>
  <c r="P276" i="16"/>
  <c r="Q276" i="16"/>
  <c r="R276" i="16" s="1"/>
  <c r="N276" i="16" s="1"/>
  <c r="Q997" i="16"/>
  <c r="R997" i="16" s="1"/>
  <c r="N997" i="16" s="1"/>
  <c r="P997" i="16"/>
  <c r="Q1670" i="16"/>
  <c r="R1670" i="16" s="1"/>
  <c r="N1670" i="16" s="1"/>
  <c r="P1670" i="16"/>
  <c r="Q1372" i="16"/>
  <c r="R1372" i="16" s="1"/>
  <c r="N1372" i="16" s="1"/>
  <c r="P1372" i="16"/>
  <c r="Q859" i="16"/>
  <c r="R859" i="16" s="1"/>
  <c r="N859" i="16" s="1"/>
  <c r="P859" i="16"/>
  <c r="Q1903" i="16"/>
  <c r="R1903" i="16" s="1"/>
  <c r="N1903" i="16" s="1"/>
  <c r="P1903" i="16"/>
  <c r="Q1605" i="16"/>
  <c r="R1605" i="16" s="1"/>
  <c r="N1605" i="16" s="1"/>
  <c r="P1605" i="16"/>
  <c r="Q1487" i="16"/>
  <c r="R1487" i="16" s="1"/>
  <c r="N1487" i="16" s="1"/>
  <c r="P1487" i="16"/>
  <c r="Q998" i="16"/>
  <c r="R998" i="16" s="1"/>
  <c r="N998" i="16" s="1"/>
  <c r="P998" i="16"/>
  <c r="Q651" i="16"/>
  <c r="R651" i="16" s="1"/>
  <c r="N651" i="16" s="1"/>
  <c r="P651" i="16"/>
  <c r="Q557" i="16"/>
  <c r="R557" i="16" s="1"/>
  <c r="N557" i="16" s="1"/>
  <c r="P557" i="16"/>
  <c r="Q477" i="16"/>
  <c r="R477" i="16" s="1"/>
  <c r="N477" i="16" s="1"/>
  <c r="P477" i="16"/>
  <c r="Q141" i="16"/>
  <c r="R141" i="16" s="1"/>
  <c r="N141" i="16" s="1"/>
  <c r="P141" i="16"/>
  <c r="Q876" i="16"/>
  <c r="R876" i="16" s="1"/>
  <c r="N876" i="16" s="1"/>
  <c r="P876" i="16"/>
  <c r="Q1501" i="16"/>
  <c r="R1501" i="16" s="1"/>
  <c r="N1501" i="16" s="1"/>
  <c r="P1501" i="16"/>
  <c r="P1238" i="16"/>
  <c r="Q1238" i="16"/>
  <c r="R1238" i="16" s="1"/>
  <c r="N1238" i="16" s="1"/>
  <c r="P1959" i="16"/>
  <c r="Q1959" i="16"/>
  <c r="R1959" i="16" s="1"/>
  <c r="N1959" i="16" s="1"/>
  <c r="Q1447" i="16"/>
  <c r="R1447" i="16" s="1"/>
  <c r="N1447" i="16" s="1"/>
  <c r="P1447" i="16"/>
  <c r="Q1460" i="16"/>
  <c r="R1460" i="16" s="1"/>
  <c r="N1460" i="16" s="1"/>
  <c r="P1460" i="16"/>
  <c r="P1210" i="16"/>
  <c r="Q1210" i="16"/>
  <c r="R1210" i="16" s="1"/>
  <c r="N1210" i="16" s="1"/>
  <c r="Q241" i="16"/>
  <c r="R241" i="16" s="1"/>
  <c r="N241" i="16" s="1"/>
  <c r="P241" i="16"/>
  <c r="Q1009" i="16"/>
  <c r="R1009" i="16" s="1"/>
  <c r="N1009" i="16" s="1"/>
  <c r="P1009" i="16"/>
  <c r="Q664" i="16"/>
  <c r="R664" i="16" s="1"/>
  <c r="N664" i="16" s="1"/>
  <c r="P664" i="16"/>
  <c r="Q571" i="16"/>
  <c r="R571" i="16" s="1"/>
  <c r="N571" i="16" s="1"/>
  <c r="P571" i="16"/>
  <c r="Q488" i="16"/>
  <c r="R488" i="16" s="1"/>
  <c r="N488" i="16" s="1"/>
  <c r="P488" i="16"/>
  <c r="Q153" i="16"/>
  <c r="R153" i="16" s="1"/>
  <c r="N153" i="16" s="1"/>
  <c r="P153" i="16"/>
  <c r="Q888" i="16"/>
  <c r="R888" i="16" s="1"/>
  <c r="N888" i="16" s="1"/>
  <c r="P888" i="16"/>
  <c r="Q1513" i="16"/>
  <c r="R1513" i="16" s="1"/>
  <c r="N1513" i="16" s="1"/>
  <c r="P1513" i="16"/>
  <c r="Q1251" i="16"/>
  <c r="R1251" i="16" s="1"/>
  <c r="N1251" i="16" s="1"/>
  <c r="P1251" i="16"/>
  <c r="P1972" i="16"/>
  <c r="Q1972" i="16"/>
  <c r="R1972" i="16" s="1"/>
  <c r="N1972" i="16" s="1"/>
  <c r="Q1457" i="16"/>
  <c r="R1457" i="16" s="1"/>
  <c r="N1457" i="16" s="1"/>
  <c r="P1457" i="16"/>
  <c r="Q1472" i="16"/>
  <c r="R1472" i="16" s="1"/>
  <c r="N1472" i="16" s="1"/>
  <c r="P1472" i="16"/>
  <c r="P1222" i="16"/>
  <c r="Q1222" i="16"/>
  <c r="R1222" i="16" s="1"/>
  <c r="N1222" i="16" s="1"/>
  <c r="P109" i="16"/>
  <c r="Q109" i="16"/>
  <c r="R109" i="16" s="1"/>
  <c r="N109" i="16" s="1"/>
  <c r="P878" i="16"/>
  <c r="Q878" i="16"/>
  <c r="R878" i="16" s="1"/>
  <c r="N878" i="16" s="1"/>
  <c r="P531" i="16"/>
  <c r="Q531" i="16"/>
  <c r="R531" i="16" s="1"/>
  <c r="N531" i="16" s="1"/>
  <c r="Q439" i="16"/>
  <c r="R439" i="16" s="1"/>
  <c r="N439" i="16" s="1"/>
  <c r="P439" i="16"/>
  <c r="Q356" i="16"/>
  <c r="R356" i="16" s="1"/>
  <c r="N356" i="16" s="1"/>
  <c r="P356" i="16"/>
  <c r="Q1065" i="16"/>
  <c r="R1065" i="16" s="1"/>
  <c r="N1065" i="16" s="1"/>
  <c r="P1065" i="16"/>
  <c r="Q756" i="16"/>
  <c r="R756" i="16" s="1"/>
  <c r="N756" i="16" s="1"/>
  <c r="P756" i="16"/>
  <c r="Q1380" i="16"/>
  <c r="R1380" i="16" s="1"/>
  <c r="N1380" i="16" s="1"/>
  <c r="P1380" i="16"/>
  <c r="Q1119" i="16"/>
  <c r="R1119" i="16" s="1"/>
  <c r="N1119" i="16" s="1"/>
  <c r="P1119" i="16"/>
  <c r="Q1839" i="16"/>
  <c r="R1839" i="16" s="1"/>
  <c r="N1839" i="16" s="1"/>
  <c r="P1839" i="16"/>
  <c r="Q1326" i="16"/>
  <c r="R1326" i="16" s="1"/>
  <c r="N1326" i="16" s="1"/>
  <c r="P1326" i="16"/>
  <c r="Q1340" i="16"/>
  <c r="R1340" i="16" s="1"/>
  <c r="N1340" i="16" s="1"/>
  <c r="P1340" i="16"/>
  <c r="P1078" i="16"/>
  <c r="Q1078" i="16"/>
  <c r="R1078" i="16" s="1"/>
  <c r="N1078" i="16" s="1"/>
  <c r="P2099" i="16"/>
  <c r="Q2099" i="16"/>
  <c r="R2099" i="16" s="1"/>
  <c r="N2099" i="16" s="1"/>
  <c r="Q279" i="16"/>
  <c r="R279" i="16" s="1"/>
  <c r="N279" i="16" s="1"/>
  <c r="P279" i="16"/>
  <c r="Q976" i="16"/>
  <c r="R976" i="16" s="1"/>
  <c r="N976" i="16" s="1"/>
  <c r="P976" i="16"/>
  <c r="P91" i="16"/>
  <c r="Q91" i="16"/>
  <c r="R91" i="16" s="1"/>
  <c r="N91" i="16" s="1"/>
  <c r="Q800" i="16"/>
  <c r="R800" i="16" s="1"/>
  <c r="N800" i="16" s="1"/>
  <c r="P800" i="16"/>
  <c r="P467" i="16"/>
  <c r="Q467" i="16"/>
  <c r="R467" i="16" s="1"/>
  <c r="N467" i="16" s="1"/>
  <c r="P168" i="16"/>
  <c r="Q168" i="16"/>
  <c r="R168" i="16" s="1"/>
  <c r="N168" i="16" s="1"/>
  <c r="Q1825" i="16"/>
  <c r="R1825" i="16" s="1"/>
  <c r="N1825" i="16" s="1"/>
  <c r="P1825" i="16"/>
  <c r="Q1563" i="16"/>
  <c r="R1563" i="16" s="1"/>
  <c r="N1563" i="16" s="1"/>
  <c r="P1563" i="16"/>
  <c r="P1026" i="16"/>
  <c r="Q1026" i="16"/>
  <c r="R1026" i="16" s="1"/>
  <c r="N1026" i="16" s="1"/>
  <c r="Q1769" i="16"/>
  <c r="R1769" i="16" s="1"/>
  <c r="N1769" i="16" s="1"/>
  <c r="P1769" i="16"/>
  <c r="Q1783" i="16"/>
  <c r="R1783" i="16" s="1"/>
  <c r="N1783" i="16" s="1"/>
  <c r="P1783" i="16"/>
  <c r="P1570" i="16"/>
  <c r="Q1570" i="16"/>
  <c r="R1570" i="16" s="1"/>
  <c r="N1570" i="16" s="1"/>
  <c r="Q421" i="16"/>
  <c r="R421" i="16" s="1"/>
  <c r="N421" i="16" s="1"/>
  <c r="P421" i="16"/>
  <c r="Q148" i="16"/>
  <c r="R148" i="16" s="1"/>
  <c r="N148" i="16" s="1"/>
  <c r="P148" i="16"/>
  <c r="Q844" i="16"/>
  <c r="R844" i="16" s="1"/>
  <c r="N844" i="16" s="1"/>
  <c r="P844" i="16"/>
  <c r="Q750" i="16"/>
  <c r="R750" i="16" s="1"/>
  <c r="N750" i="16" s="1"/>
  <c r="P750" i="16"/>
  <c r="Q668" i="16"/>
  <c r="R668" i="16" s="1"/>
  <c r="N668" i="16" s="1"/>
  <c r="P668" i="16"/>
  <c r="Q335" i="16"/>
  <c r="R335" i="16" s="1"/>
  <c r="N335" i="16" s="1"/>
  <c r="P335" i="16"/>
  <c r="Q1067" i="16"/>
  <c r="R1067" i="16" s="1"/>
  <c r="N1067" i="16" s="1"/>
  <c r="P1067" i="16"/>
  <c r="Q1692" i="16"/>
  <c r="R1692" i="16" s="1"/>
  <c r="N1692" i="16" s="1"/>
  <c r="P1692" i="16"/>
  <c r="Q1431" i="16"/>
  <c r="R1431" i="16" s="1"/>
  <c r="N1431" i="16" s="1"/>
  <c r="P1431" i="16"/>
  <c r="Q893" i="16"/>
  <c r="R893" i="16" s="1"/>
  <c r="N893" i="16" s="1"/>
  <c r="P893" i="16"/>
  <c r="Q1639" i="16"/>
  <c r="R1639" i="16" s="1"/>
  <c r="N1639" i="16" s="1"/>
  <c r="P1639" i="16"/>
  <c r="Q1651" i="16"/>
  <c r="R1651" i="16" s="1"/>
  <c r="N1651" i="16" s="1"/>
  <c r="P1651" i="16"/>
  <c r="P1426" i="16"/>
  <c r="Q1426" i="16"/>
  <c r="R1426" i="16" s="1"/>
  <c r="N1426" i="16" s="1"/>
  <c r="P626" i="16"/>
  <c r="Q626" i="16"/>
  <c r="R626" i="16" s="1"/>
  <c r="N626" i="16" s="1"/>
  <c r="Q280" i="16"/>
  <c r="R280" i="16" s="1"/>
  <c r="N280" i="16" s="1"/>
  <c r="P280" i="16"/>
  <c r="P186" i="16"/>
  <c r="Q186" i="16"/>
  <c r="R186" i="16" s="1"/>
  <c r="N186" i="16" s="1"/>
  <c r="Q93" i="16"/>
  <c r="R93" i="16" s="1"/>
  <c r="N93" i="16" s="1"/>
  <c r="P93" i="16"/>
  <c r="Q813" i="16"/>
  <c r="R813" i="16" s="1"/>
  <c r="N813" i="16" s="1"/>
  <c r="P813" i="16"/>
  <c r="Q491" i="16"/>
  <c r="R491" i="16" s="1"/>
  <c r="N491" i="16" s="1"/>
  <c r="P491" i="16"/>
  <c r="Q1129" i="16"/>
  <c r="R1129" i="16" s="1"/>
  <c r="N1129" i="16" s="1"/>
  <c r="P1129" i="16"/>
  <c r="Q1885" i="16"/>
  <c r="R1885" i="16" s="1"/>
  <c r="N1885" i="16" s="1"/>
  <c r="P1885" i="16"/>
  <c r="P1588" i="16"/>
  <c r="Q1588" i="16"/>
  <c r="R1588" i="16" s="1"/>
  <c r="N1588" i="16" s="1"/>
  <c r="P1074" i="16"/>
  <c r="Q1074" i="16"/>
  <c r="R1074" i="16" s="1"/>
  <c r="N1074" i="16" s="1"/>
  <c r="Q1088" i="16"/>
  <c r="R1088" i="16" s="1"/>
  <c r="N1088" i="16" s="1"/>
  <c r="P1088" i="16"/>
  <c r="Q1821" i="16"/>
  <c r="R1821" i="16" s="1"/>
  <c r="N1821" i="16" s="1"/>
  <c r="P1821" i="16"/>
  <c r="Q1739" i="16"/>
  <c r="R1739" i="16" s="1"/>
  <c r="N1739" i="16" s="1"/>
  <c r="P1739" i="16"/>
  <c r="Q638" i="16"/>
  <c r="R638" i="16" s="1"/>
  <c r="N638" i="16" s="1"/>
  <c r="P638" i="16"/>
  <c r="Q292" i="16"/>
  <c r="R292" i="16" s="1"/>
  <c r="N292" i="16" s="1"/>
  <c r="P292" i="16"/>
  <c r="P198" i="16"/>
  <c r="Q198" i="16"/>
  <c r="R198" i="16" s="1"/>
  <c r="N198" i="16" s="1"/>
  <c r="Q104" i="16"/>
  <c r="R104" i="16" s="1"/>
  <c r="N104" i="16" s="1"/>
  <c r="P104" i="16"/>
  <c r="P826" i="16"/>
  <c r="Q826" i="16"/>
  <c r="R826" i="16" s="1"/>
  <c r="N826" i="16" s="1"/>
  <c r="Q503" i="16"/>
  <c r="R503" i="16" s="1"/>
  <c r="N503" i="16" s="1"/>
  <c r="P503" i="16"/>
  <c r="Q1141" i="16"/>
  <c r="R1141" i="16" s="1"/>
  <c r="N1141" i="16" s="1"/>
  <c r="P1141" i="16"/>
  <c r="Q1898" i="16"/>
  <c r="R1898" i="16" s="1"/>
  <c r="N1898" i="16" s="1"/>
  <c r="P1898" i="16"/>
  <c r="Q1601" i="16"/>
  <c r="R1601" i="16" s="1"/>
  <c r="N1601" i="16" s="1"/>
  <c r="P1601" i="16"/>
  <c r="P1086" i="16"/>
  <c r="Q1086" i="16"/>
  <c r="R1086" i="16" s="1"/>
  <c r="N1086" i="16" s="1"/>
  <c r="Q1100" i="16"/>
  <c r="R1100" i="16" s="1"/>
  <c r="N1100" i="16" s="1"/>
  <c r="P1100" i="16"/>
  <c r="P1834" i="16"/>
  <c r="Q1834" i="16"/>
  <c r="R1834" i="16" s="1"/>
  <c r="N1834" i="16" s="1"/>
  <c r="Q1751" i="16"/>
  <c r="R1751" i="16" s="1"/>
  <c r="N1751" i="16" s="1"/>
  <c r="P1751" i="16"/>
  <c r="Q507" i="16"/>
  <c r="R507" i="16" s="1"/>
  <c r="N507" i="16" s="1"/>
  <c r="P507" i="16"/>
  <c r="Q159" i="16"/>
  <c r="R159" i="16" s="1"/>
  <c r="N159" i="16" s="1"/>
  <c r="P159" i="16"/>
  <c r="Q66" i="16"/>
  <c r="R66" i="16" s="1"/>
  <c r="N66" i="16" s="1"/>
  <c r="P66" i="16"/>
  <c r="Q1003" i="16"/>
  <c r="R1003" i="16" s="1"/>
  <c r="N1003" i="16" s="1"/>
  <c r="P1003" i="16"/>
  <c r="Q693" i="16"/>
  <c r="R693" i="16" s="1"/>
  <c r="N693" i="16" s="1"/>
  <c r="P693" i="16"/>
  <c r="Q371" i="16"/>
  <c r="R371" i="16" s="1"/>
  <c r="N371" i="16" s="1"/>
  <c r="P371" i="16"/>
  <c r="P1010" i="16"/>
  <c r="Q1010" i="16"/>
  <c r="R1010" i="16" s="1"/>
  <c r="N1010" i="16" s="1"/>
  <c r="Q1765" i="16"/>
  <c r="R1765" i="16" s="1"/>
  <c r="N1765" i="16" s="1"/>
  <c r="P1765" i="16"/>
  <c r="P1468" i="16"/>
  <c r="Q1468" i="16"/>
  <c r="R1468" i="16" s="1"/>
  <c r="N1468" i="16" s="1"/>
  <c r="P954" i="16"/>
  <c r="Q954" i="16"/>
  <c r="R954" i="16" s="1"/>
  <c r="N954" i="16" s="1"/>
  <c r="Q1998" i="16"/>
  <c r="R1998" i="16" s="1"/>
  <c r="N1998" i="16" s="1"/>
  <c r="P1998" i="16"/>
  <c r="Q1702" i="16"/>
  <c r="R1702" i="16" s="1"/>
  <c r="N1702" i="16" s="1"/>
  <c r="P1702" i="16"/>
  <c r="Q1595" i="16"/>
  <c r="R1595" i="16" s="1"/>
  <c r="N1595" i="16" s="1"/>
  <c r="P1595" i="16"/>
  <c r="P374" i="16"/>
  <c r="Q374" i="16"/>
  <c r="R374" i="16" s="1"/>
  <c r="N374" i="16" s="1"/>
  <c r="Q1072" i="16"/>
  <c r="R1072" i="16" s="1"/>
  <c r="N1072" i="16" s="1"/>
  <c r="P1072" i="16"/>
  <c r="Q713" i="16"/>
  <c r="R713" i="16" s="1"/>
  <c r="N713" i="16" s="1"/>
  <c r="P713" i="16"/>
  <c r="Q872" i="16"/>
  <c r="R872" i="16" s="1"/>
  <c r="N872" i="16" s="1"/>
  <c r="P872" i="16"/>
  <c r="P562" i="16"/>
  <c r="Q562" i="16"/>
  <c r="R562" i="16" s="1"/>
  <c r="N562" i="16" s="1"/>
  <c r="Q239" i="16"/>
  <c r="R239" i="16" s="1"/>
  <c r="N239" i="16" s="1"/>
  <c r="P239" i="16"/>
  <c r="Q959" i="16"/>
  <c r="R959" i="16" s="1"/>
  <c r="N959" i="16" s="1"/>
  <c r="P959" i="16"/>
  <c r="Q1635" i="16"/>
  <c r="R1635" i="16" s="1"/>
  <c r="N1635" i="16" s="1"/>
  <c r="P1635" i="16"/>
  <c r="Q1336" i="16"/>
  <c r="R1336" i="16" s="1"/>
  <c r="N1336" i="16" s="1"/>
  <c r="P1336" i="16"/>
  <c r="Q1804" i="16"/>
  <c r="R1804" i="16" s="1"/>
  <c r="N1804" i="16" s="1"/>
  <c r="P1804" i="16"/>
  <c r="P1867" i="16"/>
  <c r="Q1867" i="16"/>
  <c r="R1867" i="16" s="1"/>
  <c r="N1867" i="16" s="1"/>
  <c r="Q1569" i="16"/>
  <c r="R1569" i="16" s="1"/>
  <c r="N1569" i="16" s="1"/>
  <c r="P1569" i="16"/>
  <c r="Q1440" i="16"/>
  <c r="R1440" i="16" s="1"/>
  <c r="N1440" i="16" s="1"/>
  <c r="P1440" i="16"/>
  <c r="Q98" i="16"/>
  <c r="R98" i="16" s="1"/>
  <c r="N98" i="16" s="1"/>
  <c r="P98" i="16"/>
  <c r="P795" i="16"/>
  <c r="Q795" i="16"/>
  <c r="R795" i="16" s="1"/>
  <c r="N795" i="16" s="1"/>
  <c r="Q437" i="16"/>
  <c r="R437" i="16" s="1"/>
  <c r="N437" i="16" s="1"/>
  <c r="P437" i="16"/>
  <c r="Q596" i="16"/>
  <c r="R596" i="16" s="1"/>
  <c r="N596" i="16" s="1"/>
  <c r="P596" i="16"/>
  <c r="P286" i="16"/>
  <c r="Q286" i="16"/>
  <c r="R286" i="16" s="1"/>
  <c r="N286" i="16" s="1"/>
  <c r="P982" i="16"/>
  <c r="Q982" i="16"/>
  <c r="R982" i="16" s="1"/>
  <c r="N982" i="16" s="1"/>
  <c r="Q684" i="16"/>
  <c r="R684" i="16" s="1"/>
  <c r="N684" i="16" s="1"/>
  <c r="P684" i="16"/>
  <c r="P1357" i="16"/>
  <c r="Q1357" i="16"/>
  <c r="R1357" i="16" s="1"/>
  <c r="N1357" i="16" s="1"/>
  <c r="P2067" i="16"/>
  <c r="Q2067" i="16"/>
  <c r="R2067" i="16" s="1"/>
  <c r="N2067" i="16" s="1"/>
  <c r="Q1529" i="16"/>
  <c r="R1529" i="16" s="1"/>
  <c r="N1529" i="16" s="1"/>
  <c r="P1529" i="16"/>
  <c r="Q1591" i="16"/>
  <c r="R1591" i="16" s="1"/>
  <c r="N1591" i="16" s="1"/>
  <c r="P1591" i="16"/>
  <c r="P1294" i="16"/>
  <c r="Q1294" i="16"/>
  <c r="R1294" i="16" s="1"/>
  <c r="N1294" i="16" s="1"/>
  <c r="Q1127" i="16"/>
  <c r="R1127" i="16" s="1"/>
  <c r="N1127" i="16" s="1"/>
  <c r="P1127" i="16"/>
  <c r="Q1822" i="16"/>
  <c r="R1822" i="16" s="1"/>
  <c r="N1822" i="16" s="1"/>
  <c r="P1822" i="16"/>
  <c r="Q1536" i="16"/>
  <c r="R1536" i="16" s="1"/>
  <c r="N1536" i="16" s="1"/>
  <c r="P1536" i="16"/>
  <c r="Q3253" i="16"/>
  <c r="R3253" i="16" s="1"/>
  <c r="N3253" i="16" s="1"/>
  <c r="P3253" i="16"/>
  <c r="Q3218" i="16"/>
  <c r="R3218" i="16" s="1"/>
  <c r="N3218" i="16" s="1"/>
  <c r="P3218" i="16"/>
  <c r="Q3135" i="16"/>
  <c r="R3135" i="16" s="1"/>
  <c r="N3135" i="16" s="1"/>
  <c r="P3135" i="16"/>
  <c r="P3064" i="16"/>
  <c r="Q3064" i="16"/>
  <c r="R3064" i="16" s="1"/>
  <c r="N3064" i="16" s="1"/>
  <c r="Q2706" i="16"/>
  <c r="R2706" i="16" s="1"/>
  <c r="N2706" i="16" s="1"/>
  <c r="P2706" i="16"/>
  <c r="Q2683" i="16"/>
  <c r="R2683" i="16" s="1"/>
  <c r="N2683" i="16" s="1"/>
  <c r="P2683" i="16"/>
  <c r="Q2948" i="16"/>
  <c r="R2948" i="16" s="1"/>
  <c r="N2948" i="16" s="1"/>
  <c r="P2948" i="16"/>
  <c r="Q2887" i="16"/>
  <c r="R2887" i="16" s="1"/>
  <c r="N2887" i="16" s="1"/>
  <c r="P2887" i="16"/>
  <c r="Q2806" i="16"/>
  <c r="R2806" i="16" s="1"/>
  <c r="N2806" i="16" s="1"/>
  <c r="P2806" i="16"/>
  <c r="Q2734" i="16"/>
  <c r="R2734" i="16" s="1"/>
  <c r="N2734" i="16" s="1"/>
  <c r="P2734" i="16"/>
  <c r="Q2687" i="16"/>
  <c r="R2687" i="16" s="1"/>
  <c r="N2687" i="16" s="1"/>
  <c r="P2687" i="16"/>
  <c r="Q2616" i="16"/>
  <c r="R2616" i="16" s="1"/>
  <c r="N2616" i="16" s="1"/>
  <c r="P2616" i="16"/>
  <c r="Q1548" i="16"/>
  <c r="R1548" i="16" s="1"/>
  <c r="N1548" i="16" s="1"/>
  <c r="P1548" i="16"/>
  <c r="Q3264" i="16"/>
  <c r="R3264" i="16" s="1"/>
  <c r="N3264" i="16" s="1"/>
  <c r="P3264" i="16"/>
  <c r="P3230" i="16"/>
  <c r="Q3230" i="16"/>
  <c r="R3230" i="16" s="1"/>
  <c r="N3230" i="16" s="1"/>
  <c r="Q3147" i="16"/>
  <c r="R3147" i="16" s="1"/>
  <c r="N3147" i="16" s="1"/>
  <c r="P3147" i="16"/>
  <c r="Q3075" i="16"/>
  <c r="R3075" i="16" s="1"/>
  <c r="N3075" i="16" s="1"/>
  <c r="P3075" i="16"/>
  <c r="P2717" i="16"/>
  <c r="Q2717" i="16"/>
  <c r="R2717" i="16" s="1"/>
  <c r="N2717" i="16" s="1"/>
  <c r="Q2694" i="16"/>
  <c r="R2694" i="16" s="1"/>
  <c r="N2694" i="16" s="1"/>
  <c r="P2694" i="16"/>
  <c r="Q2959" i="16"/>
  <c r="R2959" i="16" s="1"/>
  <c r="N2959" i="16" s="1"/>
  <c r="P2959" i="16"/>
  <c r="P2900" i="16"/>
  <c r="Q2900" i="16"/>
  <c r="R2900" i="16" s="1"/>
  <c r="N2900" i="16" s="1"/>
  <c r="P2817" i="16"/>
  <c r="Q2817" i="16"/>
  <c r="R2817" i="16" s="1"/>
  <c r="N2817" i="16" s="1"/>
  <c r="P2745" i="16"/>
  <c r="Q2745" i="16"/>
  <c r="R2745" i="16" s="1"/>
  <c r="N2745" i="16" s="1"/>
  <c r="Q2699" i="16"/>
  <c r="R2699" i="16" s="1"/>
  <c r="N2699" i="16" s="1"/>
  <c r="P2699" i="16"/>
  <c r="Q2628" i="16"/>
  <c r="R2628" i="16" s="1"/>
  <c r="N2628" i="16" s="1"/>
  <c r="P2628" i="16"/>
  <c r="Q1993" i="16"/>
  <c r="R1993" i="16" s="1"/>
  <c r="N1993" i="16" s="1"/>
  <c r="P1993" i="16"/>
  <c r="Q3708" i="16"/>
  <c r="R3708" i="16" s="1"/>
  <c r="N3708" i="16" s="1"/>
  <c r="P3708" i="16"/>
  <c r="Q3673" i="16"/>
  <c r="R3673" i="16" s="1"/>
  <c r="N3673" i="16" s="1"/>
  <c r="P3673" i="16"/>
  <c r="Q3590" i="16"/>
  <c r="R3590" i="16" s="1"/>
  <c r="N3590" i="16" s="1"/>
  <c r="P3590" i="16"/>
  <c r="P3519" i="16"/>
  <c r="Q3519" i="16"/>
  <c r="R3519" i="16" s="1"/>
  <c r="N3519" i="16" s="1"/>
  <c r="Q3162" i="16"/>
  <c r="R3162" i="16" s="1"/>
  <c r="N3162" i="16" s="1"/>
  <c r="P3162" i="16"/>
  <c r="P3138" i="16"/>
  <c r="Q3138" i="16"/>
  <c r="R3138" i="16" s="1"/>
  <c r="N3138" i="16" s="1"/>
  <c r="Q3403" i="16"/>
  <c r="R3403" i="16" s="1"/>
  <c r="N3403" i="16" s="1"/>
  <c r="P3403" i="16"/>
  <c r="P3344" i="16"/>
  <c r="Q3344" i="16"/>
  <c r="R3344" i="16" s="1"/>
  <c r="N3344" i="16" s="1"/>
  <c r="P3260" i="16"/>
  <c r="Q3260" i="16"/>
  <c r="R3260" i="16" s="1"/>
  <c r="N3260" i="16" s="1"/>
  <c r="Q3189" i="16"/>
  <c r="R3189" i="16" s="1"/>
  <c r="N3189" i="16" s="1"/>
  <c r="P3189" i="16"/>
  <c r="P3144" i="16"/>
  <c r="Q3144" i="16"/>
  <c r="R3144" i="16" s="1"/>
  <c r="N3144" i="16" s="1"/>
  <c r="Q3084" i="16"/>
  <c r="R3084" i="16" s="1"/>
  <c r="N3084" i="16" s="1"/>
  <c r="P3084" i="16"/>
  <c r="Q2004" i="16"/>
  <c r="R2004" i="16" s="1"/>
  <c r="N2004" i="16" s="1"/>
  <c r="P2004" i="16"/>
  <c r="P3720" i="16"/>
  <c r="Q3720" i="16"/>
  <c r="R3720" i="16" s="1"/>
  <c r="N3720" i="16" s="1"/>
  <c r="P3686" i="16"/>
  <c r="Q3686" i="16"/>
  <c r="R3686" i="16" s="1"/>
  <c r="N3686" i="16" s="1"/>
  <c r="P3602" i="16"/>
  <c r="Q3602" i="16"/>
  <c r="R3602" i="16" s="1"/>
  <c r="N3602" i="16" s="1"/>
  <c r="Q3532" i="16"/>
  <c r="R3532" i="16" s="1"/>
  <c r="N3532" i="16" s="1"/>
  <c r="P3532" i="16"/>
  <c r="Q3173" i="16"/>
  <c r="R3173" i="16" s="1"/>
  <c r="N3173" i="16" s="1"/>
  <c r="P3173" i="16"/>
  <c r="Q3150" i="16"/>
  <c r="R3150" i="16" s="1"/>
  <c r="N3150" i="16" s="1"/>
  <c r="P3150" i="16"/>
  <c r="Q3414" i="16"/>
  <c r="R3414" i="16" s="1"/>
  <c r="N3414" i="16" s="1"/>
  <c r="P3414" i="16"/>
  <c r="P3356" i="16"/>
  <c r="Q3356" i="16"/>
  <c r="R3356" i="16" s="1"/>
  <c r="N3356" i="16" s="1"/>
  <c r="Q3273" i="16"/>
  <c r="R3273" i="16" s="1"/>
  <c r="N3273" i="16" s="1"/>
  <c r="P3273" i="16"/>
  <c r="P3202" i="16"/>
  <c r="Q3202" i="16"/>
  <c r="R3202" i="16" s="1"/>
  <c r="N3202" i="16" s="1"/>
  <c r="Q3156" i="16"/>
  <c r="R3156" i="16" s="1"/>
  <c r="N3156" i="16" s="1"/>
  <c r="P3156" i="16"/>
  <c r="Q3097" i="16"/>
  <c r="R3097" i="16" s="1"/>
  <c r="N3097" i="16" s="1"/>
  <c r="P3097" i="16"/>
  <c r="Q2281" i="16"/>
  <c r="R2281" i="16" s="1"/>
  <c r="N2281" i="16" s="1"/>
  <c r="P2281" i="16"/>
  <c r="Q2234" i="16"/>
  <c r="R2234" i="16" s="1"/>
  <c r="N2234" i="16" s="1"/>
  <c r="P2234" i="16"/>
  <c r="Q2176" i="16"/>
  <c r="R2176" i="16" s="1"/>
  <c r="N2176" i="16" s="1"/>
  <c r="P2176" i="16"/>
  <c r="P2091" i="16"/>
  <c r="Q2091" i="16"/>
  <c r="R2091" i="16" s="1"/>
  <c r="N2091" i="16" s="1"/>
  <c r="Q3832" i="16"/>
  <c r="R3832" i="16" s="1"/>
  <c r="N3832" i="16" s="1"/>
  <c r="P3832" i="16"/>
  <c r="P3472" i="16"/>
  <c r="Q3472" i="16"/>
  <c r="R3472" i="16" s="1"/>
  <c r="N3472" i="16" s="1"/>
  <c r="Q3474" i="16"/>
  <c r="R3474" i="16" s="1"/>
  <c r="N3474" i="16" s="1"/>
  <c r="P3474" i="16"/>
  <c r="P3714" i="16"/>
  <c r="Q3714" i="16"/>
  <c r="R3714" i="16" s="1"/>
  <c r="N3714" i="16" s="1"/>
  <c r="Q3668" i="16"/>
  <c r="R3668" i="16" s="1"/>
  <c r="N3668" i="16" s="1"/>
  <c r="P3668" i="16"/>
  <c r="Q3573" i="16"/>
  <c r="R3573" i="16" s="1"/>
  <c r="N3573" i="16" s="1"/>
  <c r="P3573" i="16"/>
  <c r="Q3502" i="16"/>
  <c r="R3502" i="16" s="1"/>
  <c r="N3502" i="16" s="1"/>
  <c r="P3502" i="16"/>
  <c r="Q3455" i="16"/>
  <c r="R3455" i="16" s="1"/>
  <c r="N3455" i="16" s="1"/>
  <c r="P3455" i="16"/>
  <c r="P3396" i="16"/>
  <c r="Q3396" i="16"/>
  <c r="R3396" i="16" s="1"/>
  <c r="N3396" i="16" s="1"/>
  <c r="Q2293" i="16"/>
  <c r="R2293" i="16" s="1"/>
  <c r="N2293" i="16" s="1"/>
  <c r="P2293" i="16"/>
  <c r="Q2245" i="16"/>
  <c r="R2245" i="16" s="1"/>
  <c r="N2245" i="16" s="1"/>
  <c r="P2245" i="16"/>
  <c r="Q2188" i="16"/>
  <c r="R2188" i="16" s="1"/>
  <c r="N2188" i="16" s="1"/>
  <c r="P2188" i="16"/>
  <c r="Q2104" i="16"/>
  <c r="R2104" i="16" s="1"/>
  <c r="N2104" i="16" s="1"/>
  <c r="P2104" i="16"/>
  <c r="Q3569" i="16"/>
  <c r="R3569" i="16" s="1"/>
  <c r="N3569" i="16" s="1"/>
  <c r="P3569" i="16"/>
  <c r="Q3485" i="16"/>
  <c r="R3485" i="16" s="1"/>
  <c r="N3485" i="16" s="1"/>
  <c r="P3485" i="16"/>
  <c r="P3486" i="16"/>
  <c r="Q3486" i="16"/>
  <c r="R3486" i="16" s="1"/>
  <c r="N3486" i="16" s="1"/>
  <c r="Q3726" i="16"/>
  <c r="R3726" i="16" s="1"/>
  <c r="N3726" i="16" s="1"/>
  <c r="P3726" i="16"/>
  <c r="Q3680" i="16"/>
  <c r="R3680" i="16" s="1"/>
  <c r="N3680" i="16" s="1"/>
  <c r="P3680" i="16"/>
  <c r="Q3585" i="16"/>
  <c r="R3585" i="16" s="1"/>
  <c r="N3585" i="16" s="1"/>
  <c r="P3585" i="16"/>
  <c r="Q3513" i="16"/>
  <c r="R3513" i="16" s="1"/>
  <c r="N3513" i="16" s="1"/>
  <c r="P3513" i="16"/>
  <c r="Q3467" i="16"/>
  <c r="R3467" i="16" s="1"/>
  <c r="N3467" i="16" s="1"/>
  <c r="P3467" i="16"/>
  <c r="Q3409" i="16"/>
  <c r="R3409" i="16" s="1"/>
  <c r="N3409" i="16" s="1"/>
  <c r="P3409" i="16"/>
  <c r="Q1465" i="16"/>
  <c r="R1465" i="16" s="1"/>
  <c r="N1465" i="16" s="1"/>
  <c r="P1465" i="16"/>
  <c r="Q3181" i="16"/>
  <c r="R3181" i="16" s="1"/>
  <c r="N3181" i="16" s="1"/>
  <c r="P3181" i="16"/>
  <c r="P3146" i="16"/>
  <c r="Q3146" i="16"/>
  <c r="R3146" i="16" s="1"/>
  <c r="N3146" i="16" s="1"/>
  <c r="Q3062" i="16"/>
  <c r="R3062" i="16" s="1"/>
  <c r="N3062" i="16" s="1"/>
  <c r="P3062" i="16"/>
  <c r="Q2991" i="16"/>
  <c r="R2991" i="16" s="1"/>
  <c r="N2991" i="16" s="1"/>
  <c r="P2991" i="16"/>
  <c r="Q2634" i="16"/>
  <c r="R2634" i="16" s="1"/>
  <c r="N2634" i="16" s="1"/>
  <c r="P2634" i="16"/>
  <c r="Q2610" i="16"/>
  <c r="R2610" i="16" s="1"/>
  <c r="N2610" i="16" s="1"/>
  <c r="P2610" i="16"/>
  <c r="P2874" i="16"/>
  <c r="Q2874" i="16"/>
  <c r="R2874" i="16" s="1"/>
  <c r="N2874" i="16" s="1"/>
  <c r="Q2816" i="16"/>
  <c r="R2816" i="16" s="1"/>
  <c r="N2816" i="16" s="1"/>
  <c r="P2816" i="16"/>
  <c r="P2733" i="16"/>
  <c r="Q2733" i="16"/>
  <c r="R2733" i="16" s="1"/>
  <c r="N2733" i="16" s="1"/>
  <c r="Q2650" i="16"/>
  <c r="R2650" i="16" s="1"/>
  <c r="N2650" i="16" s="1"/>
  <c r="P2650" i="16"/>
  <c r="P2615" i="16"/>
  <c r="Q2615" i="16"/>
  <c r="R2615" i="16" s="1"/>
  <c r="N2615" i="16" s="1"/>
  <c r="Q2544" i="16"/>
  <c r="R2544" i="16" s="1"/>
  <c r="N2544" i="16" s="1"/>
  <c r="P2544" i="16"/>
  <c r="Q1477" i="16"/>
  <c r="R1477" i="16" s="1"/>
  <c r="N1477" i="16" s="1"/>
  <c r="P1477" i="16"/>
  <c r="Q3193" i="16"/>
  <c r="R3193" i="16" s="1"/>
  <c r="N3193" i="16" s="1"/>
  <c r="P3193" i="16"/>
  <c r="Q3158" i="16"/>
  <c r="R3158" i="16" s="1"/>
  <c r="N3158" i="16" s="1"/>
  <c r="P3158" i="16"/>
  <c r="P3076" i="16"/>
  <c r="Q3076" i="16"/>
  <c r="R3076" i="16" s="1"/>
  <c r="N3076" i="16" s="1"/>
  <c r="Q3005" i="16"/>
  <c r="R3005" i="16" s="1"/>
  <c r="N3005" i="16" s="1"/>
  <c r="P3005" i="16"/>
  <c r="P2645" i="16"/>
  <c r="Q2645" i="16"/>
  <c r="R2645" i="16" s="1"/>
  <c r="N2645" i="16" s="1"/>
  <c r="Q2622" i="16"/>
  <c r="R2622" i="16" s="1"/>
  <c r="N2622" i="16" s="1"/>
  <c r="P2622" i="16"/>
  <c r="P2888" i="16"/>
  <c r="Q2888" i="16"/>
  <c r="R2888" i="16" s="1"/>
  <c r="N2888" i="16" s="1"/>
  <c r="P2829" i="16"/>
  <c r="Q2829" i="16"/>
  <c r="R2829" i="16" s="1"/>
  <c r="N2829" i="16" s="1"/>
  <c r="Q2746" i="16"/>
  <c r="R2746" i="16" s="1"/>
  <c r="N2746" i="16" s="1"/>
  <c r="P2746" i="16"/>
  <c r="Q2662" i="16"/>
  <c r="R2662" i="16" s="1"/>
  <c r="N2662" i="16" s="1"/>
  <c r="P2662" i="16"/>
  <c r="Q2627" i="16"/>
  <c r="R2627" i="16" s="1"/>
  <c r="N2627" i="16" s="1"/>
  <c r="P2627" i="16"/>
  <c r="Q2556" i="16"/>
  <c r="R2556" i="16" s="1"/>
  <c r="N2556" i="16" s="1"/>
  <c r="P2556" i="16"/>
  <c r="Q1631" i="16"/>
  <c r="R1631" i="16" s="1"/>
  <c r="N1631" i="16" s="1"/>
  <c r="P1631" i="16"/>
  <c r="P3348" i="16"/>
  <c r="Q3348" i="16"/>
  <c r="R3348" i="16" s="1"/>
  <c r="N3348" i="16" s="1"/>
  <c r="P3314" i="16"/>
  <c r="Q3314" i="16"/>
  <c r="R3314" i="16" s="1"/>
  <c r="N3314" i="16" s="1"/>
  <c r="Q3231" i="16"/>
  <c r="R3231" i="16" s="1"/>
  <c r="N3231" i="16" s="1"/>
  <c r="P3231" i="16"/>
  <c r="Q3159" i="16"/>
  <c r="R3159" i="16" s="1"/>
  <c r="N3159" i="16" s="1"/>
  <c r="P3159" i="16"/>
  <c r="P2801" i="16"/>
  <c r="Q2801" i="16"/>
  <c r="R2801" i="16" s="1"/>
  <c r="N2801" i="16" s="1"/>
  <c r="P2779" i="16"/>
  <c r="Q2779" i="16"/>
  <c r="R2779" i="16" s="1"/>
  <c r="N2779" i="16" s="1"/>
  <c r="Q3042" i="16"/>
  <c r="R3042" i="16" s="1"/>
  <c r="N3042" i="16" s="1"/>
  <c r="P3042" i="16"/>
  <c r="Q2985" i="16"/>
  <c r="R2985" i="16" s="1"/>
  <c r="N2985" i="16" s="1"/>
  <c r="P2985" i="16"/>
  <c r="Q2901" i="16"/>
  <c r="R2901" i="16" s="1"/>
  <c r="N2901" i="16" s="1"/>
  <c r="P2901" i="16"/>
  <c r="Q2830" i="16"/>
  <c r="R2830" i="16" s="1"/>
  <c r="N2830" i="16" s="1"/>
  <c r="P2830" i="16"/>
  <c r="Q2783" i="16"/>
  <c r="R2783" i="16" s="1"/>
  <c r="N2783" i="16" s="1"/>
  <c r="P2783" i="16"/>
  <c r="Q2724" i="16"/>
  <c r="R2724" i="16" s="1"/>
  <c r="N2724" i="16" s="1"/>
  <c r="P2724" i="16"/>
  <c r="Q1356" i="16"/>
  <c r="R1356" i="16" s="1"/>
  <c r="N1356" i="16" s="1"/>
  <c r="P1356" i="16"/>
  <c r="P3073" i="16"/>
  <c r="Q3073" i="16"/>
  <c r="R3073" i="16" s="1"/>
  <c r="N3073" i="16" s="1"/>
  <c r="Q3038" i="16"/>
  <c r="R3038" i="16" s="1"/>
  <c r="N3038" i="16" s="1"/>
  <c r="P3038" i="16"/>
  <c r="P2955" i="16"/>
  <c r="Q2955" i="16"/>
  <c r="R2955" i="16" s="1"/>
  <c r="N2955" i="16" s="1"/>
  <c r="P2884" i="16"/>
  <c r="Q2884" i="16"/>
  <c r="R2884" i="16" s="1"/>
  <c r="N2884" i="16" s="1"/>
  <c r="Q2524" i="16"/>
  <c r="R2524" i="16" s="1"/>
  <c r="N2524" i="16" s="1"/>
  <c r="P2524" i="16"/>
  <c r="Q2502" i="16"/>
  <c r="R2502" i="16" s="1"/>
  <c r="N2502" i="16" s="1"/>
  <c r="P2502" i="16"/>
  <c r="Q2767" i="16"/>
  <c r="R2767" i="16" s="1"/>
  <c r="N2767" i="16" s="1"/>
  <c r="P2767" i="16"/>
  <c r="Q2708" i="16"/>
  <c r="R2708" i="16" s="1"/>
  <c r="N2708" i="16" s="1"/>
  <c r="P2708" i="16"/>
  <c r="P2625" i="16"/>
  <c r="Q2625" i="16"/>
  <c r="R2625" i="16" s="1"/>
  <c r="N2625" i="16" s="1"/>
  <c r="Q2542" i="16"/>
  <c r="R2542" i="16" s="1"/>
  <c r="N2542" i="16" s="1"/>
  <c r="P2542" i="16"/>
  <c r="Q2508" i="16"/>
  <c r="R2508" i="16" s="1"/>
  <c r="N2508" i="16" s="1"/>
  <c r="P2508" i="16"/>
  <c r="Q2436" i="16"/>
  <c r="R2436" i="16" s="1"/>
  <c r="N2436" i="16" s="1"/>
  <c r="P2436" i="16"/>
  <c r="Q1512" i="16"/>
  <c r="R1512" i="16" s="1"/>
  <c r="N1512" i="16" s="1"/>
  <c r="P1512" i="16"/>
  <c r="Q3229" i="16"/>
  <c r="R3229" i="16" s="1"/>
  <c r="N3229" i="16" s="1"/>
  <c r="P3229" i="16"/>
  <c r="P3194" i="16"/>
  <c r="Q3194" i="16"/>
  <c r="R3194" i="16" s="1"/>
  <c r="N3194" i="16" s="1"/>
  <c r="Q3111" i="16"/>
  <c r="R3111" i="16" s="1"/>
  <c r="N3111" i="16" s="1"/>
  <c r="P3111" i="16"/>
  <c r="Q3039" i="16"/>
  <c r="R3039" i="16" s="1"/>
  <c r="N3039" i="16" s="1"/>
  <c r="P3039" i="16"/>
  <c r="P2681" i="16"/>
  <c r="Q2681" i="16"/>
  <c r="R2681" i="16" s="1"/>
  <c r="N2681" i="16" s="1"/>
  <c r="Q2658" i="16"/>
  <c r="R2658" i="16" s="1"/>
  <c r="N2658" i="16" s="1"/>
  <c r="P2658" i="16"/>
  <c r="Q2923" i="16"/>
  <c r="R2923" i="16" s="1"/>
  <c r="N2923" i="16" s="1"/>
  <c r="P2923" i="16"/>
  <c r="P2863" i="16"/>
  <c r="Q2863" i="16"/>
  <c r="R2863" i="16" s="1"/>
  <c r="N2863" i="16" s="1"/>
  <c r="Q2781" i="16"/>
  <c r="R2781" i="16" s="1"/>
  <c r="N2781" i="16" s="1"/>
  <c r="P2781" i="16"/>
  <c r="Q2710" i="16"/>
  <c r="R2710" i="16" s="1"/>
  <c r="N2710" i="16" s="1"/>
  <c r="P2710" i="16"/>
  <c r="Q2663" i="16"/>
  <c r="R2663" i="16" s="1"/>
  <c r="N2663" i="16" s="1"/>
  <c r="P2663" i="16"/>
  <c r="Q2592" i="16"/>
  <c r="R2592" i="16" s="1"/>
  <c r="N2592" i="16" s="1"/>
  <c r="P2592" i="16"/>
  <c r="Q1092" i="16"/>
  <c r="R1092" i="16" s="1"/>
  <c r="N1092" i="16" s="1"/>
  <c r="P1092" i="16"/>
  <c r="P2809" i="16"/>
  <c r="Q2809" i="16"/>
  <c r="R2809" i="16" s="1"/>
  <c r="N2809" i="16" s="1"/>
  <c r="Q2751" i="16"/>
  <c r="R2751" i="16" s="1"/>
  <c r="N2751" i="16" s="1"/>
  <c r="P2751" i="16"/>
  <c r="Q2691" i="16"/>
  <c r="R2691" i="16" s="1"/>
  <c r="N2691" i="16" s="1"/>
  <c r="P2691" i="16"/>
  <c r="Q2620" i="16"/>
  <c r="R2620" i="16" s="1"/>
  <c r="N2620" i="16" s="1"/>
  <c r="P2620" i="16"/>
  <c r="Q2260" i="16"/>
  <c r="R2260" i="16" s="1"/>
  <c r="N2260" i="16" s="1"/>
  <c r="P2260" i="16"/>
  <c r="Q2225" i="16"/>
  <c r="R2225" i="16" s="1"/>
  <c r="N2225" i="16" s="1"/>
  <c r="P2225" i="16"/>
  <c r="P2503" i="16"/>
  <c r="Q2503" i="16"/>
  <c r="R2503" i="16" s="1"/>
  <c r="N2503" i="16" s="1"/>
  <c r="Q2444" i="16"/>
  <c r="R2444" i="16" s="1"/>
  <c r="N2444" i="16" s="1"/>
  <c r="P2444" i="16"/>
  <c r="P2350" i="16"/>
  <c r="Q2350" i="16"/>
  <c r="R2350" i="16" s="1"/>
  <c r="N2350" i="16" s="1"/>
  <c r="Q2277" i="16"/>
  <c r="R2277" i="16" s="1"/>
  <c r="N2277" i="16" s="1"/>
  <c r="P2277" i="16"/>
  <c r="P2243" i="16"/>
  <c r="Q2243" i="16"/>
  <c r="R2243" i="16" s="1"/>
  <c r="N2243" i="16" s="1"/>
  <c r="P2171" i="16"/>
  <c r="Q2171" i="16"/>
  <c r="R2171" i="16" s="1"/>
  <c r="N2171" i="16" s="1"/>
  <c r="P3797" i="16"/>
  <c r="Q3797" i="16"/>
  <c r="R3797" i="16" s="1"/>
  <c r="N3797" i="16" s="1"/>
  <c r="A18" i="5"/>
  <c r="B18" i="5"/>
  <c r="E34" i="5"/>
  <c r="I18" i="5"/>
  <c r="A34" i="5"/>
  <c r="G18" i="5"/>
  <c r="B34" i="5"/>
  <c r="J18" i="5"/>
  <c r="H34" i="5"/>
  <c r="J34" i="5"/>
  <c r="C18" i="5"/>
  <c r="D18" i="5"/>
  <c r="E18" i="5"/>
  <c r="F18" i="5"/>
  <c r="C34" i="5"/>
  <c r="D34" i="5"/>
  <c r="F34" i="5"/>
  <c r="G34" i="5"/>
  <c r="F81" i="3"/>
  <c r="M6" i="13"/>
  <c r="M5" i="6"/>
  <c r="F109" i="3"/>
  <c r="N2" i="2"/>
  <c r="O2801" i="16" l="1"/>
  <c r="T2801" i="16"/>
  <c r="O3202" i="16"/>
  <c r="T3202" i="16"/>
  <c r="O338" i="16"/>
  <c r="T338" i="16"/>
  <c r="O2398" i="16"/>
  <c r="T2398" i="16"/>
  <c r="O2625" i="16"/>
  <c r="T2625" i="16"/>
  <c r="O2067" i="16"/>
  <c r="T2067" i="16"/>
  <c r="O1834" i="16"/>
  <c r="T1834" i="16"/>
  <c r="O2481" i="16"/>
  <c r="T2481" i="16"/>
  <c r="O2691" i="16"/>
  <c r="T2691" i="16"/>
  <c r="O2710" i="16"/>
  <c r="T2710" i="16"/>
  <c r="O3039" i="16"/>
  <c r="T3039" i="16"/>
  <c r="O2508" i="16"/>
  <c r="T2508" i="16"/>
  <c r="O2524" i="16"/>
  <c r="T2524" i="16"/>
  <c r="O2724" i="16"/>
  <c r="T2724" i="16"/>
  <c r="O1631" i="16"/>
  <c r="T1631" i="16"/>
  <c r="O3193" i="16"/>
  <c r="T3193" i="16"/>
  <c r="O2816" i="16"/>
  <c r="T2816" i="16"/>
  <c r="O3585" i="16"/>
  <c r="T3585" i="16"/>
  <c r="O2104" i="16"/>
  <c r="T2104" i="16"/>
  <c r="O3502" i="16"/>
  <c r="T3502" i="16"/>
  <c r="O3832" i="16"/>
  <c r="T3832" i="16"/>
  <c r="O3156" i="16"/>
  <c r="T3156" i="16"/>
  <c r="O3173" i="16"/>
  <c r="T3173" i="16"/>
  <c r="O3084" i="16"/>
  <c r="T3084" i="16"/>
  <c r="O1993" i="16"/>
  <c r="T1993" i="16"/>
  <c r="O2959" i="16"/>
  <c r="T2959" i="16"/>
  <c r="O3264" i="16"/>
  <c r="T3264" i="16"/>
  <c r="O2887" i="16"/>
  <c r="T2887" i="16"/>
  <c r="O3218" i="16"/>
  <c r="T3218" i="16"/>
  <c r="O1591" i="16"/>
  <c r="T1591" i="16"/>
  <c r="O1569" i="16"/>
  <c r="T1569" i="16"/>
  <c r="O239" i="16"/>
  <c r="T239" i="16"/>
  <c r="O1595" i="16"/>
  <c r="T1595" i="16"/>
  <c r="O507" i="16"/>
  <c r="T507" i="16"/>
  <c r="O1898" i="16"/>
  <c r="T1898" i="16"/>
  <c r="O292" i="16"/>
  <c r="T292" i="16"/>
  <c r="O893" i="16"/>
  <c r="T893" i="16"/>
  <c r="O750" i="16"/>
  <c r="T750" i="16"/>
  <c r="O1769" i="16"/>
  <c r="T1769" i="16"/>
  <c r="O800" i="16"/>
  <c r="T800" i="16"/>
  <c r="O1340" i="16"/>
  <c r="T1340" i="16"/>
  <c r="O1065" i="16"/>
  <c r="T1065" i="16"/>
  <c r="O888" i="16"/>
  <c r="T888" i="16"/>
  <c r="O241" i="16"/>
  <c r="T241" i="16"/>
  <c r="O1501" i="16"/>
  <c r="T1501" i="16"/>
  <c r="O998" i="16"/>
  <c r="T998" i="16"/>
  <c r="O1670" i="16"/>
  <c r="T1670" i="16"/>
  <c r="O1504" i="16"/>
  <c r="T1504" i="16"/>
  <c r="O1956" i="16"/>
  <c r="T1956" i="16"/>
  <c r="O3639" i="16"/>
  <c r="T3639" i="16"/>
  <c r="O3524" i="16"/>
  <c r="T3524" i="16"/>
  <c r="O1810" i="16"/>
  <c r="T1810" i="16"/>
  <c r="O2205" i="16"/>
  <c r="T2205" i="16"/>
  <c r="O2895" i="16"/>
  <c r="T2895" i="16"/>
  <c r="O2363" i="16"/>
  <c r="T2363" i="16"/>
  <c r="O2568" i="16"/>
  <c r="T2568" i="16"/>
  <c r="O1488" i="16"/>
  <c r="T1488" i="16"/>
  <c r="O2744" i="16"/>
  <c r="T2744" i="16"/>
  <c r="O3050" i="16"/>
  <c r="T3050" i="16"/>
  <c r="O2672" i="16"/>
  <c r="T2672" i="16"/>
  <c r="O3003" i="16"/>
  <c r="T3003" i="16"/>
  <c r="O3441" i="16"/>
  <c r="T3441" i="16"/>
  <c r="O3783" i="16"/>
  <c r="T3783" i="16"/>
  <c r="O3358" i="16"/>
  <c r="T3358" i="16"/>
  <c r="O3689" i="16"/>
  <c r="T3689" i="16"/>
  <c r="O3029" i="16"/>
  <c r="T3029" i="16"/>
  <c r="O2994" i="16"/>
  <c r="T2994" i="16"/>
  <c r="O2815" i="16"/>
  <c r="T2815" i="16"/>
  <c r="O3121" i="16"/>
  <c r="T3121" i="16"/>
  <c r="O2743" i="16"/>
  <c r="T2743" i="16"/>
  <c r="O3074" i="16"/>
  <c r="T3074" i="16"/>
  <c r="O1435" i="16"/>
  <c r="T1435" i="16"/>
  <c r="O1425" i="16"/>
  <c r="T1425" i="16"/>
  <c r="O84" i="16"/>
  <c r="T84" i="16"/>
  <c r="O1427" i="16"/>
  <c r="T1427" i="16"/>
  <c r="O948" i="16"/>
  <c r="T948" i="16"/>
  <c r="O1753" i="16"/>
  <c r="T1753" i="16"/>
  <c r="O147" i="16"/>
  <c r="T147" i="16"/>
  <c r="O1445" i="16"/>
  <c r="T1445" i="16"/>
  <c r="O1625" i="16"/>
  <c r="T1625" i="16"/>
  <c r="O656" i="16"/>
  <c r="T656" i="16"/>
  <c r="O1196" i="16"/>
  <c r="T1196" i="16"/>
  <c r="O920" i="16"/>
  <c r="T920" i="16"/>
  <c r="O2061" i="16"/>
  <c r="T2061" i="16"/>
  <c r="O743" i="16"/>
  <c r="T743" i="16"/>
  <c r="O2064" i="16"/>
  <c r="T2064" i="16"/>
  <c r="O1527" i="16"/>
  <c r="T1527" i="16"/>
  <c r="O963" i="16"/>
  <c r="T963" i="16"/>
  <c r="O984" i="16"/>
  <c r="T984" i="16"/>
  <c r="O541" i="16"/>
  <c r="T541" i="16"/>
  <c r="O320" i="16"/>
  <c r="T320" i="16"/>
  <c r="O2216" i="16"/>
  <c r="T2216" i="16"/>
  <c r="O2576" i="16"/>
  <c r="T2576" i="16"/>
  <c r="O2906" i="16"/>
  <c r="T2906" i="16"/>
  <c r="O2325" i="16"/>
  <c r="T2325" i="16"/>
  <c r="O2530" i="16"/>
  <c r="T2530" i="16"/>
  <c r="O2872" i="16"/>
  <c r="T2872" i="16"/>
  <c r="O2339" i="16"/>
  <c r="T2339" i="16"/>
  <c r="O1176" i="16"/>
  <c r="T1176" i="16"/>
  <c r="O3439" i="16"/>
  <c r="T3439" i="16"/>
  <c r="O3745" i="16"/>
  <c r="T3745" i="16"/>
  <c r="O2902" i="16"/>
  <c r="T2902" i="16"/>
  <c r="O3232" i="16"/>
  <c r="T3232" i="16"/>
  <c r="O2412" i="16"/>
  <c r="T2412" i="16"/>
  <c r="O2328" i="16"/>
  <c r="T2328" i="16"/>
  <c r="O2381" i="16"/>
  <c r="T2381" i="16"/>
  <c r="O1248" i="16"/>
  <c r="T1248" i="16"/>
  <c r="O1711" i="16"/>
  <c r="T1711" i="16"/>
  <c r="O405" i="16"/>
  <c r="T405" i="16"/>
  <c r="O1545" i="16"/>
  <c r="T1545" i="16"/>
  <c r="O203" i="16"/>
  <c r="T203" i="16"/>
  <c r="O1391" i="16"/>
  <c r="T1391" i="16"/>
  <c r="O924" i="16"/>
  <c r="T924" i="16"/>
  <c r="O1152" i="16"/>
  <c r="T1152" i="16"/>
  <c r="O903" i="16"/>
  <c r="T903" i="16"/>
  <c r="O1275" i="16"/>
  <c r="T1275" i="16"/>
  <c r="O688" i="16"/>
  <c r="T688" i="16"/>
  <c r="O1551" i="16"/>
  <c r="T1551" i="16"/>
  <c r="O149" i="16"/>
  <c r="T149" i="16"/>
  <c r="O188" i="16"/>
  <c r="T188" i="16"/>
  <c r="O1172" i="16"/>
  <c r="T1172" i="16"/>
  <c r="O897" i="16"/>
  <c r="T897" i="16"/>
  <c r="O1316" i="16"/>
  <c r="T1316" i="16"/>
  <c r="O1005" i="16"/>
  <c r="T1005" i="16"/>
  <c r="O1295" i="16"/>
  <c r="T1295" i="16"/>
  <c r="O840" i="16"/>
  <c r="T840" i="16"/>
  <c r="O3799" i="16"/>
  <c r="T3799" i="16"/>
  <c r="O2317" i="16"/>
  <c r="T2317" i="16"/>
  <c r="O2337" i="16"/>
  <c r="T2337" i="16"/>
  <c r="O2679" i="16"/>
  <c r="T2679" i="16"/>
  <c r="O2110" i="16"/>
  <c r="T2110" i="16"/>
  <c r="O2452" i="16"/>
  <c r="T2452" i="16"/>
  <c r="O2351" i="16"/>
  <c r="T2351" i="16"/>
  <c r="O2369" i="16"/>
  <c r="T2369" i="16"/>
  <c r="O2178" i="16"/>
  <c r="T2178" i="16"/>
  <c r="O3844" i="16"/>
  <c r="T3844" i="16"/>
  <c r="O3236" i="16"/>
  <c r="T3236" i="16"/>
  <c r="O3566" i="16"/>
  <c r="T3566" i="16"/>
  <c r="O3141" i="16"/>
  <c r="T3141" i="16"/>
  <c r="O3471" i="16"/>
  <c r="T3471" i="16"/>
  <c r="O2711" i="16"/>
  <c r="T2711" i="16"/>
  <c r="O2196" i="16"/>
  <c r="T2196" i="16"/>
  <c r="O2250" i="16"/>
  <c r="T2250" i="16"/>
  <c r="O1116" i="16"/>
  <c r="T1116" i="16"/>
  <c r="O2515" i="16"/>
  <c r="T2515" i="16"/>
  <c r="O1096" i="16"/>
  <c r="T1096" i="16"/>
  <c r="O163" i="16"/>
  <c r="T163" i="16"/>
  <c r="O1423" i="16"/>
  <c r="T1423" i="16"/>
  <c r="O1268" i="16"/>
  <c r="T1268" i="16"/>
  <c r="O1235" i="16"/>
  <c r="T1235" i="16"/>
  <c r="O792" i="16"/>
  <c r="T792" i="16"/>
  <c r="O206" i="16"/>
  <c r="T206" i="16"/>
  <c r="O2018" i="16"/>
  <c r="T2018" i="16"/>
  <c r="O412" i="16"/>
  <c r="T412" i="16"/>
  <c r="O1853" i="16"/>
  <c r="T1853" i="16"/>
  <c r="O894" i="16"/>
  <c r="T894" i="16"/>
  <c r="O944" i="16"/>
  <c r="T944" i="16"/>
  <c r="O2072" i="16"/>
  <c r="T2072" i="16"/>
  <c r="O765" i="16"/>
  <c r="T765" i="16"/>
  <c r="O431" i="16"/>
  <c r="T431" i="16"/>
  <c r="O564" i="16"/>
  <c r="T564" i="16"/>
  <c r="O937" i="16"/>
  <c r="T937" i="16"/>
  <c r="O303" i="16"/>
  <c r="T303" i="16"/>
  <c r="O3656" i="16"/>
  <c r="T3656" i="16"/>
  <c r="O2162" i="16"/>
  <c r="T2162" i="16"/>
  <c r="O2193" i="16"/>
  <c r="T2193" i="16"/>
  <c r="O3777" i="16"/>
  <c r="T3777" i="16"/>
  <c r="O2208" i="16"/>
  <c r="T2208" i="16"/>
  <c r="O2226" i="16"/>
  <c r="T2226" i="16"/>
  <c r="O3778" i="16"/>
  <c r="T3778" i="16"/>
  <c r="O2034" i="16"/>
  <c r="T2034" i="16"/>
  <c r="O3709" i="16"/>
  <c r="T3709" i="16"/>
  <c r="O3422" i="16"/>
  <c r="T3422" i="16"/>
  <c r="O3327" i="16"/>
  <c r="T3327" i="16"/>
  <c r="O2614" i="16"/>
  <c r="T2614" i="16"/>
  <c r="O3533" i="16"/>
  <c r="T3533" i="16"/>
  <c r="O2106" i="16"/>
  <c r="T2106" i="16"/>
  <c r="O953" i="16"/>
  <c r="T953" i="16"/>
  <c r="O1267" i="16"/>
  <c r="T1267" i="16"/>
  <c r="O1004" i="16"/>
  <c r="T1004" i="16"/>
  <c r="O1125" i="16"/>
  <c r="T1125" i="16"/>
  <c r="O2086" i="16"/>
  <c r="T2086" i="16"/>
  <c r="O648" i="16"/>
  <c r="T648" i="16"/>
  <c r="O62" i="16"/>
  <c r="T62" i="16"/>
  <c r="O1309" i="16"/>
  <c r="T1309" i="16"/>
  <c r="O747" i="16"/>
  <c r="T747" i="16"/>
  <c r="O1874" i="16"/>
  <c r="T1874" i="16"/>
  <c r="O268" i="16"/>
  <c r="T268" i="16"/>
  <c r="O305" i="16"/>
  <c r="T305" i="16"/>
  <c r="O799" i="16"/>
  <c r="T799" i="16"/>
  <c r="O1927" i="16"/>
  <c r="T1927" i="16"/>
  <c r="O621" i="16"/>
  <c r="T621" i="16"/>
  <c r="O1617" i="16"/>
  <c r="T1617" i="16"/>
  <c r="O287" i="16"/>
  <c r="T287" i="16"/>
  <c r="O1833" i="16"/>
  <c r="T1833" i="16"/>
  <c r="O420" i="16"/>
  <c r="T420" i="16"/>
  <c r="O793" i="16"/>
  <c r="T793" i="16"/>
  <c r="O1227" i="16"/>
  <c r="T1227" i="16"/>
  <c r="O449" i="16"/>
  <c r="T449" i="16"/>
  <c r="O1253" i="16"/>
  <c r="T1253" i="16"/>
  <c r="O1543" i="16"/>
  <c r="T1543" i="16"/>
  <c r="O663" i="16"/>
  <c r="T663" i="16"/>
  <c r="O3512" i="16"/>
  <c r="T3512" i="16"/>
  <c r="O3817" i="16"/>
  <c r="T3817" i="16"/>
  <c r="O3607" i="16"/>
  <c r="T3607" i="16"/>
  <c r="O3632" i="16"/>
  <c r="T3632" i="16"/>
  <c r="O3677" i="16"/>
  <c r="T3677" i="16"/>
  <c r="O2082" i="16"/>
  <c r="T2082" i="16"/>
  <c r="O3634" i="16"/>
  <c r="T3634" i="16"/>
  <c r="O1890" i="16"/>
  <c r="T1890" i="16"/>
  <c r="O3564" i="16"/>
  <c r="T3564" i="16"/>
  <c r="O2460" i="16"/>
  <c r="T2460" i="16"/>
  <c r="O2947" i="16"/>
  <c r="T2947" i="16"/>
  <c r="O2470" i="16"/>
  <c r="T2470" i="16"/>
  <c r="O3707" i="16"/>
  <c r="T3707" i="16"/>
  <c r="O1962" i="16"/>
  <c r="T1962" i="16"/>
  <c r="O3636" i="16"/>
  <c r="T3636" i="16"/>
  <c r="O2227" i="16"/>
  <c r="T2227" i="16"/>
  <c r="O2532" i="16"/>
  <c r="T2532" i="16"/>
  <c r="O2069" i="16"/>
  <c r="T2069" i="16"/>
  <c r="O861" i="16"/>
  <c r="T861" i="16"/>
  <c r="O1976" i="16"/>
  <c r="T1976" i="16"/>
  <c r="O1930" i="16"/>
  <c r="T1930" i="16"/>
  <c r="O504" i="16"/>
  <c r="T504" i="16"/>
  <c r="O877" i="16"/>
  <c r="T877" i="16"/>
  <c r="O1165" i="16"/>
  <c r="T1165" i="16"/>
  <c r="O603" i="16"/>
  <c r="T603" i="16"/>
  <c r="O1730" i="16"/>
  <c r="T1730" i="16"/>
  <c r="O123" i="16"/>
  <c r="T123" i="16"/>
  <c r="O1564" i="16"/>
  <c r="T1564" i="16"/>
  <c r="O1589" i="16"/>
  <c r="T1589" i="16"/>
  <c r="O655" i="16"/>
  <c r="T655" i="16"/>
  <c r="O476" i="16"/>
  <c r="T476" i="16"/>
  <c r="O132" i="16"/>
  <c r="T132" i="16"/>
  <c r="O1667" i="16"/>
  <c r="T1667" i="16"/>
  <c r="O265" i="16"/>
  <c r="T265" i="16"/>
  <c r="O649" i="16"/>
  <c r="T649" i="16"/>
  <c r="O1029" i="16"/>
  <c r="T1029" i="16"/>
  <c r="O3154" i="16"/>
  <c r="T3154" i="16"/>
  <c r="O3484" i="16"/>
  <c r="T3484" i="16"/>
  <c r="O3312" i="16"/>
  <c r="T3312" i="16"/>
  <c r="O3378" i="16"/>
  <c r="T3378" i="16"/>
  <c r="O2197" i="16"/>
  <c r="T2197" i="16"/>
  <c r="O2426" i="16"/>
  <c r="T2426" i="16"/>
  <c r="O3704" i="16"/>
  <c r="T3704" i="16"/>
  <c r="O3597" i="16"/>
  <c r="T3597" i="16"/>
  <c r="O2604" i="16"/>
  <c r="T2604" i="16"/>
  <c r="O2520" i="16"/>
  <c r="T2520" i="16"/>
  <c r="O1439" i="16"/>
  <c r="T1439" i="16"/>
  <c r="O2857" i="16"/>
  <c r="T2857" i="16"/>
  <c r="O2480" i="16"/>
  <c r="T2480" i="16"/>
  <c r="O2786" i="16"/>
  <c r="T2786" i="16"/>
  <c r="O3775" i="16"/>
  <c r="T3775" i="16"/>
  <c r="O2283" i="16"/>
  <c r="T2283" i="16"/>
  <c r="O3669" i="16"/>
  <c r="T3669" i="16"/>
  <c r="O2187" i="16"/>
  <c r="T2187" i="16"/>
  <c r="O839" i="16"/>
  <c r="T839" i="16"/>
  <c r="O193" i="16"/>
  <c r="T193" i="16"/>
  <c r="O1742" i="16"/>
  <c r="T1742" i="16"/>
  <c r="O195" i="16"/>
  <c r="T195" i="16"/>
  <c r="O1611" i="16"/>
  <c r="T1611" i="16"/>
  <c r="O1024" i="16"/>
  <c r="T1024" i="16"/>
  <c r="O1205" i="16"/>
  <c r="T1205" i="16"/>
  <c r="O271" i="16"/>
  <c r="T271" i="16"/>
  <c r="O1231" i="16"/>
  <c r="T1231" i="16"/>
  <c r="O968" i="16"/>
  <c r="T968" i="16"/>
  <c r="O514" i="16"/>
  <c r="T514" i="16"/>
  <c r="O1653" i="16"/>
  <c r="T1653" i="16"/>
  <c r="O323" i="16"/>
  <c r="T323" i="16"/>
  <c r="O2037" i="16"/>
  <c r="T2037" i="16"/>
  <c r="O600" i="16"/>
  <c r="T600" i="16"/>
  <c r="O974" i="16"/>
  <c r="T974" i="16"/>
  <c r="O843" i="16"/>
  <c r="T843" i="16"/>
  <c r="O1097" i="16"/>
  <c r="T1097" i="16"/>
  <c r="O977" i="16"/>
  <c r="T977" i="16"/>
  <c r="O1136" i="16"/>
  <c r="T1136" i="16"/>
  <c r="O44" i="16"/>
  <c r="T44" i="16"/>
  <c r="O3081" i="16"/>
  <c r="T3081" i="16"/>
  <c r="O3411" i="16"/>
  <c r="T3411" i="16"/>
  <c r="O3430" i="16"/>
  <c r="T3430" i="16"/>
  <c r="O3245" i="16"/>
  <c r="T3245" i="16"/>
  <c r="O3444" i="16"/>
  <c r="T3444" i="16"/>
  <c r="O3522" i="16"/>
  <c r="T3522" i="16"/>
  <c r="O2329" i="16"/>
  <c r="T2329" i="16"/>
  <c r="O3606" i="16"/>
  <c r="T3606" i="16"/>
  <c r="O2114" i="16"/>
  <c r="T2114" i="16"/>
  <c r="O3548" i="16"/>
  <c r="T3548" i="16"/>
  <c r="O3641" i="16"/>
  <c r="T3641" i="16"/>
  <c r="O2464" i="16"/>
  <c r="T2464" i="16"/>
  <c r="O2130" i="16"/>
  <c r="T2130" i="16"/>
  <c r="O2395" i="16"/>
  <c r="T2395" i="16"/>
  <c r="O2186" i="16"/>
  <c r="T2186" i="16"/>
  <c r="O3620" i="16"/>
  <c r="T3620" i="16"/>
  <c r="O2128" i="16"/>
  <c r="T2128" i="16"/>
  <c r="O1280" i="16"/>
  <c r="T1280" i="16"/>
  <c r="O971" i="16"/>
  <c r="T971" i="16"/>
  <c r="O326" i="16"/>
  <c r="T326" i="16"/>
  <c r="O1729" i="16"/>
  <c r="T1729" i="16"/>
  <c r="O183" i="16"/>
  <c r="T183" i="16"/>
  <c r="O1599" i="16"/>
  <c r="T1599" i="16"/>
  <c r="O1012" i="16"/>
  <c r="T1012" i="16"/>
  <c r="O1049" i="16"/>
  <c r="T1049" i="16"/>
  <c r="O116" i="16"/>
  <c r="T116" i="16"/>
  <c r="O680" i="16"/>
  <c r="T680" i="16"/>
  <c r="O501" i="16"/>
  <c r="T501" i="16"/>
  <c r="O2060" i="16"/>
  <c r="T2060" i="16"/>
  <c r="O2026" i="16"/>
  <c r="T2026" i="16"/>
  <c r="O588" i="16"/>
  <c r="T588" i="16"/>
  <c r="O961" i="16"/>
  <c r="T961" i="16"/>
  <c r="O687" i="16"/>
  <c r="T687" i="16"/>
  <c r="O784" i="16"/>
  <c r="T784" i="16"/>
  <c r="O965" i="16"/>
  <c r="T965" i="16"/>
  <c r="O885" i="16"/>
  <c r="T885" i="16"/>
  <c r="O2866" i="16"/>
  <c r="T2866" i="16"/>
  <c r="O3196" i="16"/>
  <c r="T3196" i="16"/>
  <c r="O3239" i="16"/>
  <c r="T3239" i="16"/>
  <c r="O3257" i="16"/>
  <c r="T3257" i="16"/>
  <c r="O3023" i="16"/>
  <c r="T3023" i="16"/>
  <c r="O3078" i="16"/>
  <c r="T3078" i="16"/>
  <c r="O1933" i="16"/>
  <c r="T1933" i="16"/>
  <c r="O3618" i="16"/>
  <c r="T3618" i="16"/>
  <c r="O2125" i="16"/>
  <c r="T2125" i="16"/>
  <c r="O3405" i="16"/>
  <c r="T3405" i="16"/>
  <c r="O3734" i="16"/>
  <c r="T3734" i="16"/>
  <c r="O3309" i="16"/>
  <c r="T3309" i="16"/>
  <c r="O3651" i="16"/>
  <c r="T3651" i="16"/>
  <c r="O2333" i="16"/>
  <c r="T2333" i="16"/>
  <c r="O2233" i="16"/>
  <c r="T2233" i="16"/>
  <c r="O3672" i="16"/>
  <c r="T3672" i="16"/>
  <c r="O2264" i="16"/>
  <c r="T2264" i="16"/>
  <c r="O2498" i="16"/>
  <c r="T2498" i="16"/>
  <c r="O3807" i="16"/>
  <c r="T3807" i="16"/>
  <c r="O3381" i="16"/>
  <c r="T3381" i="16"/>
  <c r="O540" i="16"/>
  <c r="T540" i="16"/>
  <c r="O1296" i="16"/>
  <c r="T1296" i="16"/>
  <c r="O1453" i="16"/>
  <c r="T1453" i="16"/>
  <c r="O736" i="16"/>
  <c r="T736" i="16"/>
  <c r="O916" i="16"/>
  <c r="T916" i="16"/>
  <c r="O1650" i="16"/>
  <c r="T1650" i="16"/>
  <c r="O679" i="16"/>
  <c r="T679" i="16"/>
  <c r="O1519" i="16"/>
  <c r="T1519" i="16"/>
  <c r="O225" i="16"/>
  <c r="T225" i="16"/>
  <c r="O1365" i="16"/>
  <c r="T1365" i="16"/>
  <c r="O1053" i="16"/>
  <c r="T1053" i="16"/>
  <c r="O1714" i="16"/>
  <c r="T1714" i="16"/>
  <c r="O311" i="16"/>
  <c r="T311" i="16"/>
  <c r="O1117" i="16"/>
  <c r="T1117" i="16"/>
  <c r="O1815" i="16"/>
  <c r="T1815" i="16"/>
  <c r="O185" i="16"/>
  <c r="T185" i="16"/>
  <c r="O545" i="16"/>
  <c r="T545" i="16"/>
  <c r="O1565" i="16"/>
  <c r="T1565" i="16"/>
  <c r="O595" i="16"/>
  <c r="T595" i="16"/>
  <c r="O340" i="16"/>
  <c r="T340" i="16"/>
  <c r="O864" i="16"/>
  <c r="T864" i="16"/>
  <c r="O1516" i="16"/>
  <c r="T1516" i="16"/>
  <c r="O3122" i="16"/>
  <c r="T3122" i="16"/>
  <c r="O3142" i="16"/>
  <c r="T3142" i="16"/>
  <c r="O3473" i="16"/>
  <c r="T3473" i="16"/>
  <c r="O2938" i="16"/>
  <c r="T2938" i="16"/>
  <c r="O2957" i="16"/>
  <c r="T2957" i="16"/>
  <c r="O3210" i="16"/>
  <c r="T3210" i="16"/>
  <c r="O3319" i="16"/>
  <c r="T3319" i="16"/>
  <c r="O3626" i="16"/>
  <c r="T3626" i="16"/>
  <c r="O3248" i="16"/>
  <c r="T3248" i="16"/>
  <c r="O2206" i="16"/>
  <c r="T2206" i="16"/>
  <c r="O2548" i="16"/>
  <c r="T2548" i="16"/>
  <c r="O2177" i="16"/>
  <c r="T2177" i="16"/>
  <c r="O3587" i="16"/>
  <c r="T3587" i="16"/>
  <c r="O1842" i="16"/>
  <c r="T1842" i="16"/>
  <c r="O3515" i="16"/>
  <c r="T3515" i="16"/>
  <c r="O2108" i="16"/>
  <c r="T2108" i="16"/>
  <c r="O3697" i="16"/>
  <c r="T3697" i="16"/>
  <c r="O3320" i="16"/>
  <c r="T3320" i="16"/>
  <c r="O3650" i="16"/>
  <c r="T3650" i="16"/>
  <c r="O2024" i="16"/>
  <c r="T2024" i="16"/>
  <c r="O717" i="16"/>
  <c r="T717" i="16"/>
  <c r="O2001" i="16"/>
  <c r="T2001" i="16"/>
  <c r="O683" i="16"/>
  <c r="T683" i="16"/>
  <c r="O1273" i="16"/>
  <c r="T1273" i="16"/>
  <c r="O1311" i="16"/>
  <c r="T1311" i="16"/>
  <c r="O724" i="16"/>
  <c r="T724" i="16"/>
  <c r="O2021" i="16"/>
  <c r="T2021" i="16"/>
  <c r="O1325" i="16"/>
  <c r="T1325" i="16"/>
  <c r="O391" i="16"/>
  <c r="T391" i="16"/>
  <c r="O1507" i="16"/>
  <c r="T1507" i="16"/>
  <c r="O213" i="16"/>
  <c r="T213" i="16"/>
  <c r="O1701" i="16"/>
  <c r="T1701" i="16"/>
  <c r="O299" i="16"/>
  <c r="T299" i="16"/>
  <c r="O673" i="16"/>
  <c r="T673" i="16"/>
  <c r="O1945" i="16"/>
  <c r="T1945" i="16"/>
  <c r="O399" i="16"/>
  <c r="T399" i="16"/>
  <c r="O2102" i="16"/>
  <c r="T2102" i="16"/>
  <c r="O497" i="16"/>
  <c r="T497" i="16"/>
  <c r="O1935" i="16"/>
  <c r="T1935" i="16"/>
  <c r="O375" i="16"/>
  <c r="T375" i="16"/>
  <c r="O275" i="16"/>
  <c r="T275" i="16"/>
  <c r="O2998" i="16"/>
  <c r="T2998" i="16"/>
  <c r="O3328" i="16"/>
  <c r="T3328" i="16"/>
  <c r="O2795" i="16"/>
  <c r="T2795" i="16"/>
  <c r="O2812" i="16"/>
  <c r="T2812" i="16"/>
  <c r="O3011" i="16"/>
  <c r="T3011" i="16"/>
  <c r="O3067" i="16"/>
  <c r="T3067" i="16"/>
  <c r="O3174" i="16"/>
  <c r="T3174" i="16"/>
  <c r="O3481" i="16"/>
  <c r="T3481" i="16"/>
  <c r="O2033" i="16"/>
  <c r="T2033" i="16"/>
  <c r="O3461" i="16"/>
  <c r="T3461" i="16"/>
  <c r="O3450" i="16"/>
  <c r="T3450" i="16"/>
  <c r="O2257" i="16"/>
  <c r="T2257" i="16"/>
  <c r="O3247" i="16"/>
  <c r="T3247" i="16"/>
  <c r="O3553" i="16"/>
  <c r="T3553" i="16"/>
  <c r="O1879" i="16"/>
  <c r="T1879" i="16"/>
  <c r="O573" i="16"/>
  <c r="T573" i="16"/>
  <c r="O1857" i="16"/>
  <c r="T1857" i="16"/>
  <c r="O528" i="16"/>
  <c r="T528" i="16"/>
  <c r="O1297" i="16"/>
  <c r="T1297" i="16"/>
  <c r="O1167" i="16"/>
  <c r="T1167" i="16"/>
  <c r="O581" i="16"/>
  <c r="T581" i="16"/>
  <c r="O1875" i="16"/>
  <c r="T1875" i="16"/>
  <c r="O473" i="16"/>
  <c r="T473" i="16"/>
  <c r="O247" i="16"/>
  <c r="T247" i="16"/>
  <c r="O69" i="16"/>
  <c r="T69" i="16"/>
  <c r="O1629" i="16"/>
  <c r="T1629" i="16"/>
  <c r="O145" i="16"/>
  <c r="T145" i="16"/>
  <c r="O529" i="16"/>
  <c r="T529" i="16"/>
  <c r="O1789" i="16"/>
  <c r="T1789" i="16"/>
  <c r="O243" i="16"/>
  <c r="T243" i="16"/>
  <c r="O114" i="16"/>
  <c r="T114" i="16"/>
  <c r="O2588" i="16"/>
  <c r="T2588" i="16"/>
  <c r="O2918" i="16"/>
  <c r="T2918" i="16"/>
  <c r="O2924" i="16"/>
  <c r="T2924" i="16"/>
  <c r="O3255" i="16"/>
  <c r="T3255" i="16"/>
  <c r="O2686" i="16"/>
  <c r="T2686" i="16"/>
  <c r="O3027" i="16"/>
  <c r="T3027" i="16"/>
  <c r="O2945" i="16"/>
  <c r="T2945" i="16"/>
  <c r="O2712" i="16"/>
  <c r="T2712" i="16"/>
  <c r="O3324" i="16"/>
  <c r="T3324" i="16"/>
  <c r="O3824" i="16"/>
  <c r="T3824" i="16"/>
  <c r="O2332" i="16"/>
  <c r="T2332" i="16"/>
  <c r="O3716" i="16"/>
  <c r="T3716" i="16"/>
  <c r="O2236" i="16"/>
  <c r="T2236" i="16"/>
  <c r="O3346" i="16"/>
  <c r="T3346" i="16"/>
  <c r="O3676" i="16"/>
  <c r="T3676" i="16"/>
  <c r="O3287" i="16"/>
  <c r="T3287" i="16"/>
  <c r="O3305" i="16"/>
  <c r="T3305" i="16"/>
  <c r="O2784" i="16"/>
  <c r="T2784" i="16"/>
  <c r="O2838" i="16"/>
  <c r="T2838" i="16"/>
  <c r="O1693" i="16"/>
  <c r="T1693" i="16"/>
  <c r="O3091" i="16"/>
  <c r="T3091" i="16"/>
  <c r="O3397" i="16"/>
  <c r="T3397" i="16"/>
  <c r="O1673" i="16"/>
  <c r="T1673" i="16"/>
  <c r="O739" i="16"/>
  <c r="T739" i="16"/>
  <c r="O704" i="16"/>
  <c r="T704" i="16"/>
  <c r="O1845" i="16"/>
  <c r="T1845" i="16"/>
  <c r="O515" i="16"/>
  <c r="T515" i="16"/>
  <c r="O1285" i="16"/>
  <c r="T1285" i="16"/>
  <c r="O782" i="16"/>
  <c r="T782" i="16"/>
  <c r="O2030" i="16"/>
  <c r="T2030" i="16"/>
  <c r="O424" i="16"/>
  <c r="T424" i="16"/>
  <c r="O988" i="16"/>
  <c r="T988" i="16"/>
  <c r="O1169" i="16"/>
  <c r="T1169" i="16"/>
  <c r="O235" i="16"/>
  <c r="T235" i="16"/>
  <c r="O500" i="16"/>
  <c r="T500" i="16"/>
  <c r="O1615" i="16"/>
  <c r="T1615" i="16"/>
  <c r="O1019" i="16"/>
  <c r="T1019" i="16"/>
  <c r="O1655" i="16"/>
  <c r="T1655" i="16"/>
  <c r="O2350" i="16"/>
  <c r="T2350" i="16"/>
  <c r="O1588" i="16"/>
  <c r="T1588" i="16"/>
  <c r="O63" i="16"/>
  <c r="T63" i="16"/>
  <c r="O103" i="16"/>
  <c r="T103" i="16"/>
  <c r="O2547" i="16"/>
  <c r="T2547" i="16"/>
  <c r="O2382" i="16"/>
  <c r="T2382" i="16"/>
  <c r="O3012" i="16"/>
  <c r="T3012" i="16"/>
  <c r="O2940" i="16"/>
  <c r="T2940" i="16"/>
  <c r="O1848" i="16"/>
  <c r="T1848" i="16"/>
  <c r="O142" i="16"/>
  <c r="T142" i="16"/>
  <c r="O362" i="16"/>
  <c r="T362" i="16"/>
  <c r="O822" i="16"/>
  <c r="T822" i="16"/>
  <c r="O2007" i="16"/>
  <c r="T2007" i="16"/>
  <c r="O607" i="16"/>
  <c r="T607" i="16"/>
  <c r="O1358" i="16"/>
  <c r="T1358" i="16"/>
  <c r="O853" i="16"/>
  <c r="T853" i="16"/>
  <c r="O3623" i="16"/>
  <c r="T3623" i="16"/>
  <c r="O2521" i="16"/>
  <c r="T2521" i="16"/>
  <c r="O2667" i="16"/>
  <c r="T2667" i="16"/>
  <c r="O2357" i="16"/>
  <c r="T2357" i="16"/>
  <c r="O2255" i="16"/>
  <c r="T2255" i="16"/>
  <c r="O2310" i="16"/>
  <c r="T2310" i="16"/>
  <c r="O3368" i="16"/>
  <c r="T3368" i="16"/>
  <c r="O3698" i="16"/>
  <c r="T3698" i="16"/>
  <c r="O2984" i="16"/>
  <c r="T2984" i="16"/>
  <c r="O3316" i="16"/>
  <c r="T3316" i="16"/>
  <c r="O2429" i="16"/>
  <c r="T2429" i="16"/>
  <c r="O1780" i="16"/>
  <c r="T1780" i="16"/>
  <c r="O150" i="16"/>
  <c r="T150" i="16"/>
  <c r="O1518" i="16"/>
  <c r="T1518" i="16"/>
  <c r="O582" i="16"/>
  <c r="T582" i="16"/>
  <c r="O1405" i="16"/>
  <c r="T1405" i="16"/>
  <c r="O1170" i="16"/>
  <c r="T1170" i="16"/>
  <c r="O2639" i="16"/>
  <c r="T2639" i="16"/>
  <c r="O551" i="16"/>
  <c r="T551" i="16"/>
  <c r="O2123" i="16"/>
  <c r="T2123" i="16"/>
  <c r="O2443" i="16"/>
  <c r="T2443" i="16"/>
  <c r="O2749" i="16"/>
  <c r="T2749" i="16"/>
  <c r="O2770" i="16"/>
  <c r="T2770" i="16"/>
  <c r="O3100" i="16"/>
  <c r="T3100" i="16"/>
  <c r="O2729" i="16"/>
  <c r="T2729" i="16"/>
  <c r="O2821" i="16"/>
  <c r="T2821" i="16"/>
  <c r="O129" i="16"/>
  <c r="T129" i="16"/>
  <c r="O958" i="16"/>
  <c r="T958" i="16"/>
  <c r="O1454" i="16"/>
  <c r="T1454" i="16"/>
  <c r="O890" i="16"/>
  <c r="T890" i="16"/>
  <c r="O450" i="16"/>
  <c r="T450" i="16"/>
  <c r="O1760" i="16"/>
  <c r="T1760" i="16"/>
  <c r="O2003" i="16"/>
  <c r="T2003" i="16"/>
  <c r="O1370" i="16"/>
  <c r="T1370" i="16"/>
  <c r="O1189" i="16"/>
  <c r="T1189" i="16"/>
  <c r="O2535" i="16"/>
  <c r="T2535" i="16"/>
  <c r="O2296" i="16"/>
  <c r="T2296" i="16"/>
  <c r="O2299" i="16"/>
  <c r="T2299" i="16"/>
  <c r="O2605" i="16"/>
  <c r="T2605" i="16"/>
  <c r="O3092" i="16"/>
  <c r="T3092" i="16"/>
  <c r="O2997" i="16"/>
  <c r="T2997" i="16"/>
  <c r="O2956" i="16"/>
  <c r="T2956" i="16"/>
  <c r="O2567" i="16"/>
  <c r="T2567" i="16"/>
  <c r="O2585" i="16"/>
  <c r="T2585" i="16"/>
  <c r="O3780" i="16"/>
  <c r="T3780" i="16"/>
  <c r="O2371" i="16"/>
  <c r="T2371" i="16"/>
  <c r="O2677" i="16"/>
  <c r="T2677" i="16"/>
  <c r="O810" i="16"/>
  <c r="T810" i="16"/>
  <c r="O802" i="16"/>
  <c r="T802" i="16"/>
  <c r="O1708" i="16"/>
  <c r="T1708" i="16"/>
  <c r="O1732" i="16"/>
  <c r="T1732" i="16"/>
  <c r="O2390" i="16"/>
  <c r="T2390" i="16"/>
  <c r="O2151" i="16"/>
  <c r="T2151" i="16"/>
  <c r="O2156" i="16"/>
  <c r="T2156" i="16"/>
  <c r="O3278" i="16"/>
  <c r="T3278" i="16"/>
  <c r="O2853" i="16"/>
  <c r="T2853" i="16"/>
  <c r="O3184" i="16"/>
  <c r="T3184" i="16"/>
  <c r="O2813" i="16"/>
  <c r="T2813" i="16"/>
  <c r="O2423" i="16"/>
  <c r="T2423" i="16"/>
  <c r="O2441" i="16"/>
  <c r="T2441" i="16"/>
  <c r="O666" i="16"/>
  <c r="T666" i="16"/>
  <c r="O1110" i="16"/>
  <c r="T1110" i="16"/>
  <c r="O658" i="16"/>
  <c r="T658" i="16"/>
  <c r="O162" i="16"/>
  <c r="T162" i="16"/>
  <c r="O1784" i="16"/>
  <c r="T1784" i="16"/>
  <c r="O1474" i="16"/>
  <c r="T1474" i="16"/>
  <c r="O698" i="16"/>
  <c r="T698" i="16"/>
  <c r="O3527" i="16"/>
  <c r="T3527" i="16"/>
  <c r="O3690" i="16"/>
  <c r="T3690" i="16"/>
  <c r="O2119" i="16"/>
  <c r="T2119" i="16"/>
  <c r="O2211" i="16"/>
  <c r="T2211" i="16"/>
  <c r="O2116" i="16"/>
  <c r="T2116" i="16"/>
  <c r="O2621" i="16"/>
  <c r="T2621" i="16"/>
  <c r="O2587" i="16"/>
  <c r="T2587" i="16"/>
  <c r="O2551" i="16"/>
  <c r="T2551" i="16"/>
  <c r="O1174" i="16"/>
  <c r="T1174" i="16"/>
  <c r="O1820" i="16"/>
  <c r="T1820" i="16"/>
  <c r="O1406" i="16"/>
  <c r="T1406" i="16"/>
  <c r="O474" i="16"/>
  <c r="T474" i="16"/>
  <c r="O49" i="16"/>
  <c r="T49" i="16"/>
  <c r="N39" i="16"/>
  <c r="N40" i="16" s="1"/>
  <c r="O3760" i="16"/>
  <c r="T3760" i="16"/>
  <c r="O3227" i="16"/>
  <c r="T3227" i="16"/>
  <c r="O2493" i="16"/>
  <c r="T2493" i="16"/>
  <c r="O2837" i="16"/>
  <c r="T2837" i="16"/>
  <c r="O2447" i="16"/>
  <c r="T2447" i="16"/>
  <c r="O3736" i="16"/>
  <c r="T3736" i="16"/>
  <c r="O3804" i="16"/>
  <c r="T3804" i="16"/>
  <c r="O2701" i="16"/>
  <c r="T2701" i="16"/>
  <c r="O3678" i="16"/>
  <c r="T3678" i="16"/>
  <c r="O1006" i="16"/>
  <c r="T1006" i="16"/>
  <c r="O1318" i="16"/>
  <c r="T1318" i="16"/>
  <c r="O1612" i="16"/>
  <c r="T1612" i="16"/>
  <c r="O1808" i="16"/>
  <c r="T1808" i="16"/>
  <c r="O742" i="16"/>
  <c r="T742" i="16"/>
  <c r="O1250" i="16"/>
  <c r="T1250" i="16"/>
  <c r="O1371" i="16"/>
  <c r="T1371" i="16"/>
  <c r="O821" i="16"/>
  <c r="T821" i="16"/>
  <c r="O2314" i="16"/>
  <c r="T2314" i="16"/>
  <c r="O2286" i="16"/>
  <c r="T2286" i="16"/>
  <c r="O2569" i="16"/>
  <c r="T2569" i="16"/>
  <c r="O2191" i="16"/>
  <c r="T2191" i="16"/>
  <c r="O3476" i="16"/>
  <c r="T3476" i="16"/>
  <c r="O3723" i="16"/>
  <c r="T3723" i="16"/>
  <c r="O1868" i="16"/>
  <c r="T1868" i="16"/>
  <c r="O950" i="16"/>
  <c r="T950" i="16"/>
  <c r="O1322" i="16"/>
  <c r="T1322" i="16"/>
  <c r="O774" i="16"/>
  <c r="T774" i="16"/>
  <c r="O685" i="16"/>
  <c r="T685" i="16"/>
  <c r="O554" i="16"/>
  <c r="T554" i="16"/>
  <c r="O1947" i="16"/>
  <c r="T1947" i="16"/>
  <c r="O2793" i="16"/>
  <c r="T2793" i="16"/>
  <c r="O3155" i="16"/>
  <c r="T3155" i="16"/>
  <c r="O2063" i="16"/>
  <c r="T2063" i="16"/>
  <c r="O3578" i="16"/>
  <c r="T3578" i="16"/>
  <c r="O2159" i="16"/>
  <c r="T2159" i="16"/>
  <c r="O2413" i="16"/>
  <c r="T2413" i="16"/>
  <c r="O3392" i="16"/>
  <c r="T3392" i="16"/>
  <c r="O1442" i="16"/>
  <c r="T1442" i="16"/>
  <c r="O938" i="16"/>
  <c r="T938" i="16"/>
  <c r="O618" i="16"/>
  <c r="T618" i="16"/>
  <c r="O1772" i="16"/>
  <c r="T1772" i="16"/>
  <c r="O454" i="16"/>
  <c r="T454" i="16"/>
  <c r="O2649" i="16"/>
  <c r="T2649" i="16"/>
  <c r="O2980" i="16"/>
  <c r="T2980" i="16"/>
  <c r="O1920" i="16"/>
  <c r="T1920" i="16"/>
  <c r="O3104" i="16"/>
  <c r="T3104" i="16"/>
  <c r="O3434" i="16"/>
  <c r="T3434" i="16"/>
  <c r="O3761" i="16"/>
  <c r="T3761" i="16"/>
  <c r="O2405" i="16"/>
  <c r="T2405" i="16"/>
  <c r="O3791" i="16"/>
  <c r="T3791" i="16"/>
  <c r="O3443" i="16"/>
  <c r="T3443" i="16"/>
  <c r="O3373" i="16"/>
  <c r="T3373" i="16"/>
  <c r="O3176" i="16"/>
  <c r="T3176" i="16"/>
  <c r="O3506" i="16"/>
  <c r="T3506" i="16"/>
  <c r="O1991" i="16"/>
  <c r="T1991" i="16"/>
  <c r="O794" i="16"/>
  <c r="T794" i="16"/>
  <c r="O1182" i="16"/>
  <c r="T1182" i="16"/>
  <c r="O1364" i="16"/>
  <c r="T1364" i="16"/>
  <c r="O310" i="16"/>
  <c r="T310" i="16"/>
  <c r="O1546" i="16"/>
  <c r="T1546" i="16"/>
  <c r="O2928" i="16"/>
  <c r="T2928" i="16"/>
  <c r="O2765" i="16"/>
  <c r="T2765" i="16"/>
  <c r="O1620" i="16"/>
  <c r="T1620" i="16"/>
  <c r="O3019" i="16"/>
  <c r="T3019" i="16"/>
  <c r="O2012" i="16"/>
  <c r="T2012" i="16"/>
  <c r="O1955" i="16"/>
  <c r="T1955" i="16"/>
  <c r="O1574" i="16"/>
  <c r="T1574" i="16"/>
  <c r="O1469" i="16"/>
  <c r="T1469" i="16"/>
  <c r="O298" i="16"/>
  <c r="T298" i="16"/>
  <c r="O1366" i="16"/>
  <c r="T1366" i="16"/>
  <c r="O2779" i="16"/>
  <c r="T2779" i="16"/>
  <c r="O186" i="16"/>
  <c r="T186" i="16"/>
  <c r="O1222" i="16"/>
  <c r="T1222" i="16"/>
  <c r="O2554" i="16"/>
  <c r="T2554" i="16"/>
  <c r="O2633" i="16"/>
  <c r="T2633" i="16"/>
  <c r="O2444" i="16"/>
  <c r="T2444" i="16"/>
  <c r="O2751" i="16"/>
  <c r="T2751" i="16"/>
  <c r="O2781" i="16"/>
  <c r="T2781" i="16"/>
  <c r="O3111" i="16"/>
  <c r="T3111" i="16"/>
  <c r="O2542" i="16"/>
  <c r="T2542" i="16"/>
  <c r="O2783" i="16"/>
  <c r="T2783" i="16"/>
  <c r="O2556" i="16"/>
  <c r="T2556" i="16"/>
  <c r="O2622" i="16"/>
  <c r="T2622" i="16"/>
  <c r="O1477" i="16"/>
  <c r="T1477" i="16"/>
  <c r="O3181" i="16"/>
  <c r="T3181" i="16"/>
  <c r="O3680" i="16"/>
  <c r="T3680" i="16"/>
  <c r="O2188" i="16"/>
  <c r="T2188" i="16"/>
  <c r="O3573" i="16"/>
  <c r="T3573" i="16"/>
  <c r="O3532" i="16"/>
  <c r="T3532" i="16"/>
  <c r="O3162" i="16"/>
  <c r="T3162" i="16"/>
  <c r="O2628" i="16"/>
  <c r="T2628" i="16"/>
  <c r="O2694" i="16"/>
  <c r="T2694" i="16"/>
  <c r="O1548" i="16"/>
  <c r="T1548" i="16"/>
  <c r="O2948" i="16"/>
  <c r="T2948" i="16"/>
  <c r="O3253" i="16"/>
  <c r="T3253" i="16"/>
  <c r="O1529" i="16"/>
  <c r="T1529" i="16"/>
  <c r="O596" i="16"/>
  <c r="T596" i="16"/>
  <c r="O1702" i="16"/>
  <c r="T1702" i="16"/>
  <c r="O371" i="16"/>
  <c r="T371" i="16"/>
  <c r="O1751" i="16"/>
  <c r="T1751" i="16"/>
  <c r="O1141" i="16"/>
  <c r="T1141" i="16"/>
  <c r="O638" i="16"/>
  <c r="T638" i="16"/>
  <c r="O1885" i="16"/>
  <c r="T1885" i="16"/>
  <c r="O280" i="16"/>
  <c r="T280" i="16"/>
  <c r="O1431" i="16"/>
  <c r="T1431" i="16"/>
  <c r="O844" i="16"/>
  <c r="T844" i="16"/>
  <c r="O1326" i="16"/>
  <c r="T1326" i="16"/>
  <c r="O356" i="16"/>
  <c r="T356" i="16"/>
  <c r="O1472" i="16"/>
  <c r="T1472" i="16"/>
  <c r="O153" i="16"/>
  <c r="T153" i="16"/>
  <c r="O876" i="16"/>
  <c r="T876" i="16"/>
  <c r="O1487" i="16"/>
  <c r="T1487" i="16"/>
  <c r="O997" i="16"/>
  <c r="T997" i="16"/>
  <c r="O1801" i="16"/>
  <c r="T1801" i="16"/>
  <c r="O845" i="16"/>
  <c r="T845" i="16"/>
  <c r="O2798" i="16"/>
  <c r="T2798" i="16"/>
  <c r="O1922" i="16"/>
  <c r="T1922" i="16"/>
  <c r="O951" i="16"/>
  <c r="T951" i="16"/>
  <c r="O2300" i="16"/>
  <c r="T2300" i="16"/>
  <c r="O2606" i="16"/>
  <c r="T2606" i="16"/>
  <c r="O2637" i="16"/>
  <c r="T2637" i="16"/>
  <c r="O2967" i="16"/>
  <c r="T2967" i="16"/>
  <c r="O2740" i="16"/>
  <c r="T2740" i="16"/>
  <c r="O2478" i="16"/>
  <c r="T2478" i="16"/>
  <c r="O1332" i="16"/>
  <c r="T1332" i="16"/>
  <c r="O3037" i="16"/>
  <c r="T3037" i="16"/>
  <c r="O3536" i="16"/>
  <c r="T3536" i="16"/>
  <c r="O3521" i="16"/>
  <c r="T3521" i="16"/>
  <c r="O3429" i="16"/>
  <c r="T3429" i="16"/>
  <c r="O3771" i="16"/>
  <c r="T3771" i="16"/>
  <c r="O3058" i="16"/>
  <c r="T3058" i="16"/>
  <c r="O3389" i="16"/>
  <c r="T3389" i="16"/>
  <c r="O3017" i="16"/>
  <c r="T3017" i="16"/>
  <c r="O2484" i="16"/>
  <c r="T2484" i="16"/>
  <c r="O2550" i="16"/>
  <c r="T2550" i="16"/>
  <c r="O1404" i="16"/>
  <c r="T1404" i="16"/>
  <c r="O3109" i="16"/>
  <c r="T3109" i="16"/>
  <c r="O1385" i="16"/>
  <c r="T1385" i="16"/>
  <c r="O451" i="16"/>
  <c r="T451" i="16"/>
  <c r="O417" i="16"/>
  <c r="T417" i="16"/>
  <c r="O1557" i="16"/>
  <c r="T1557" i="16"/>
  <c r="O215" i="16"/>
  <c r="T215" i="16"/>
  <c r="O1080" i="16"/>
  <c r="T1080" i="16"/>
  <c r="O495" i="16"/>
  <c r="T495" i="16"/>
  <c r="O1741" i="16"/>
  <c r="T1741" i="16"/>
  <c r="O1287" i="16"/>
  <c r="T1287" i="16"/>
  <c r="O701" i="16"/>
  <c r="T701" i="16"/>
  <c r="O881" i="16"/>
  <c r="T881" i="16"/>
  <c r="O200" i="16"/>
  <c r="T200" i="16"/>
  <c r="O1328" i="16"/>
  <c r="T1328" i="16"/>
  <c r="O2049" i="16"/>
  <c r="T2049" i="16"/>
  <c r="O731" i="16"/>
  <c r="T731" i="16"/>
  <c r="O1307" i="16"/>
  <c r="T1307" i="16"/>
  <c r="O851" i="16"/>
  <c r="T851" i="16"/>
  <c r="O584" i="16"/>
  <c r="T584" i="16"/>
  <c r="O2442" i="16"/>
  <c r="T2442" i="16"/>
  <c r="O2025" i="16"/>
  <c r="T2025" i="16"/>
  <c r="O3683" i="16"/>
  <c r="T3683" i="16"/>
  <c r="O1939" i="16"/>
  <c r="T1939" i="16"/>
  <c r="O1823" i="16"/>
  <c r="T1823" i="16"/>
  <c r="O2635" i="16"/>
  <c r="T2635" i="16"/>
  <c r="O2941" i="16"/>
  <c r="T2941" i="16"/>
  <c r="O2420" i="16"/>
  <c r="T2420" i="16"/>
  <c r="O2726" i="16"/>
  <c r="T2726" i="16"/>
  <c r="O2943" i="16"/>
  <c r="T2943" i="16"/>
  <c r="O2716" i="16"/>
  <c r="T2716" i="16"/>
  <c r="O2327" i="16"/>
  <c r="T2327" i="16"/>
  <c r="O2345" i="16"/>
  <c r="T2345" i="16"/>
  <c r="O3175" i="16"/>
  <c r="T3175" i="16"/>
  <c r="O2028" i="16"/>
  <c r="T2028" i="16"/>
  <c r="O3427" i="16"/>
  <c r="T3427" i="16"/>
  <c r="O3733" i="16"/>
  <c r="T3733" i="16"/>
  <c r="O3398" i="16"/>
  <c r="T3398" i="16"/>
  <c r="O2973" i="16"/>
  <c r="T2973" i="16"/>
  <c r="O3304" i="16"/>
  <c r="T3304" i="16"/>
  <c r="O2788" i="16"/>
  <c r="T2788" i="16"/>
  <c r="O2399" i="16"/>
  <c r="T2399" i="16"/>
  <c r="O1533" i="16"/>
  <c r="T1533" i="16"/>
  <c r="O506" i="16"/>
  <c r="T506" i="16"/>
  <c r="O425" i="16"/>
  <c r="T425" i="16"/>
  <c r="O715" i="16"/>
  <c r="T715" i="16"/>
  <c r="O538" i="16"/>
  <c r="T538" i="16"/>
  <c r="O779" i="16"/>
  <c r="T779" i="16"/>
  <c r="O1537" i="16"/>
  <c r="T1537" i="16"/>
  <c r="O1851" i="16"/>
  <c r="T1851" i="16"/>
  <c r="O1684" i="16"/>
  <c r="T1684" i="16"/>
  <c r="O281" i="16"/>
  <c r="T281" i="16"/>
  <c r="O176" i="16"/>
  <c r="T176" i="16"/>
  <c r="O309" i="16"/>
  <c r="T309" i="16"/>
  <c r="O1448" i="16"/>
  <c r="T1448" i="16"/>
  <c r="O108" i="16"/>
  <c r="T108" i="16"/>
  <c r="O884" i="16"/>
  <c r="T884" i="16"/>
  <c r="O3479" i="16"/>
  <c r="T3479" i="16"/>
  <c r="O3629" i="16"/>
  <c r="T3629" i="16"/>
  <c r="O2364" i="16"/>
  <c r="T2364" i="16"/>
  <c r="O2432" i="16"/>
  <c r="T2432" i="16"/>
  <c r="O2738" i="16"/>
  <c r="T2738" i="16"/>
  <c r="O2182" i="16"/>
  <c r="T2182" i="16"/>
  <c r="O2385" i="16"/>
  <c r="T2385" i="16"/>
  <c r="O2728" i="16"/>
  <c r="T2728" i="16"/>
  <c r="O2212" i="16"/>
  <c r="T2212" i="16"/>
  <c r="O2113" i="16"/>
  <c r="T2113" i="16"/>
  <c r="O2166" i="16"/>
  <c r="T2166" i="16"/>
  <c r="O3296" i="16"/>
  <c r="T3296" i="16"/>
  <c r="O3601" i="16"/>
  <c r="T3601" i="16"/>
  <c r="O3224" i="16"/>
  <c r="T3224" i="16"/>
  <c r="O3554" i="16"/>
  <c r="T3554" i="16"/>
  <c r="O3087" i="16"/>
  <c r="T3087" i="16"/>
  <c r="O2268" i="16"/>
  <c r="T2268" i="16"/>
  <c r="O2284" i="16"/>
  <c r="T2284" i="16"/>
  <c r="O2184" i="16"/>
  <c r="T2184" i="16"/>
  <c r="O2237" i="16"/>
  <c r="T2237" i="16"/>
  <c r="O1104" i="16"/>
  <c r="T1104" i="16"/>
  <c r="O1634" i="16"/>
  <c r="T1634" i="16"/>
  <c r="O1048" i="16"/>
  <c r="T1048" i="16"/>
  <c r="O1567" i="16"/>
  <c r="T1567" i="16"/>
  <c r="O261" i="16"/>
  <c r="T261" i="16"/>
  <c r="O1401" i="16"/>
  <c r="T1401" i="16"/>
  <c r="O58" i="16"/>
  <c r="T58" i="16"/>
  <c r="O1224" i="16"/>
  <c r="T1224" i="16"/>
  <c r="O781" i="16"/>
  <c r="T781" i="16"/>
  <c r="O1919" i="16"/>
  <c r="T1919" i="16"/>
  <c r="O757" i="16"/>
  <c r="T757" i="16"/>
  <c r="O1131" i="16"/>
  <c r="T1131" i="16"/>
  <c r="O543" i="16"/>
  <c r="T543" i="16"/>
  <c r="O1408" i="16"/>
  <c r="T1408" i="16"/>
  <c r="O785" i="16"/>
  <c r="T785" i="16"/>
  <c r="O1025" i="16"/>
  <c r="T1025" i="16"/>
  <c r="O1075" i="16"/>
  <c r="T1075" i="16"/>
  <c r="O753" i="16"/>
  <c r="T753" i="16"/>
  <c r="O1173" i="16"/>
  <c r="T1173" i="16"/>
  <c r="O1139" i="16"/>
  <c r="T1139" i="16"/>
  <c r="O696" i="16"/>
  <c r="T696" i="16"/>
  <c r="O252" i="16"/>
  <c r="T252" i="16"/>
  <c r="O2594" i="16"/>
  <c r="T2594" i="16"/>
  <c r="O3784" i="16"/>
  <c r="T3784" i="16"/>
  <c r="O2242" i="16"/>
  <c r="T2242" i="16"/>
  <c r="O2584" i="16"/>
  <c r="T2584" i="16"/>
  <c r="O2068" i="16"/>
  <c r="T2068" i="16"/>
  <c r="O3767" i="16"/>
  <c r="T3767" i="16"/>
  <c r="O2022" i="16"/>
  <c r="T2022" i="16"/>
  <c r="O1906" i="16"/>
  <c r="T1906" i="16"/>
  <c r="O3457" i="16"/>
  <c r="T3457" i="16"/>
  <c r="O3079" i="16"/>
  <c r="T3079" i="16"/>
  <c r="O3410" i="16"/>
  <c r="T3410" i="16"/>
  <c r="O3028" i="16"/>
  <c r="T3028" i="16"/>
  <c r="O2602" i="16"/>
  <c r="T2602" i="16"/>
  <c r="O2124" i="16"/>
  <c r="T2124" i="16"/>
  <c r="O2141" i="16"/>
  <c r="T2141" i="16"/>
  <c r="O2094" i="16"/>
  <c r="T2094" i="16"/>
  <c r="O1980" i="16"/>
  <c r="T1980" i="16"/>
  <c r="O1492" i="16"/>
  <c r="T1492" i="16"/>
  <c r="O904" i="16"/>
  <c r="T904" i="16"/>
  <c r="O296" i="16"/>
  <c r="T296" i="16"/>
  <c r="O1411" i="16"/>
  <c r="T1411" i="16"/>
  <c r="O1257" i="16"/>
  <c r="T1257" i="16"/>
  <c r="O2074" i="16"/>
  <c r="T2074" i="16"/>
  <c r="O637" i="16"/>
  <c r="T637" i="16"/>
  <c r="O1118" i="16"/>
  <c r="T1118" i="16"/>
  <c r="O400" i="16"/>
  <c r="T400" i="16"/>
  <c r="O1263" i="16"/>
  <c r="T1263" i="16"/>
  <c r="O641" i="16"/>
  <c r="T641" i="16"/>
  <c r="O883" i="16"/>
  <c r="T883" i="16"/>
  <c r="O931" i="16"/>
  <c r="T931" i="16"/>
  <c r="O1915" i="16"/>
  <c r="T1915" i="16"/>
  <c r="O1989" i="16"/>
  <c r="T1989" i="16"/>
  <c r="O553" i="16"/>
  <c r="T553" i="16"/>
  <c r="O519" i="16"/>
  <c r="T519" i="16"/>
  <c r="O2077" i="16"/>
  <c r="T2077" i="16"/>
  <c r="O2100" i="16"/>
  <c r="T2100" i="16"/>
  <c r="O2145" i="16"/>
  <c r="T2145" i="16"/>
  <c r="O2450" i="16"/>
  <c r="T2450" i="16"/>
  <c r="O2235" i="16"/>
  <c r="T2235" i="16"/>
  <c r="O2097" i="16"/>
  <c r="T2097" i="16"/>
  <c r="O2440" i="16"/>
  <c r="T2440" i="16"/>
  <c r="O1925" i="16"/>
  <c r="T1925" i="16"/>
  <c r="O3624" i="16"/>
  <c r="T3624" i="16"/>
  <c r="O1877" i="16"/>
  <c r="T1877" i="16"/>
  <c r="O1762" i="16"/>
  <c r="T1762" i="16"/>
  <c r="O3313" i="16"/>
  <c r="T3313" i="16"/>
  <c r="O3267" i="16"/>
  <c r="T3267" i="16"/>
  <c r="O2800" i="16"/>
  <c r="T2800" i="16"/>
  <c r="O1997" i="16"/>
  <c r="T1997" i="16"/>
  <c r="O3695" i="16"/>
  <c r="T3695" i="16"/>
  <c r="O1950" i="16"/>
  <c r="T1950" i="16"/>
  <c r="O1347" i="16"/>
  <c r="T1347" i="16"/>
  <c r="O760" i="16"/>
  <c r="T760" i="16"/>
  <c r="O1085" i="16"/>
  <c r="T1085" i="16"/>
  <c r="O151" i="16"/>
  <c r="T151" i="16"/>
  <c r="O991" i="16"/>
  <c r="T991" i="16"/>
  <c r="O1113" i="16"/>
  <c r="T1113" i="16"/>
  <c r="O791" i="16"/>
  <c r="T791" i="16"/>
  <c r="O1918" i="16"/>
  <c r="T1918" i="16"/>
  <c r="O492" i="16"/>
  <c r="T492" i="16"/>
  <c r="O1055" i="16"/>
  <c r="T1055" i="16"/>
  <c r="O471" i="16"/>
  <c r="T471" i="16"/>
  <c r="O255" i="16"/>
  <c r="T255" i="16"/>
  <c r="O1120" i="16"/>
  <c r="T1120" i="16"/>
  <c r="O496" i="16"/>
  <c r="T496" i="16"/>
  <c r="O1722" i="16"/>
  <c r="T1722" i="16"/>
  <c r="O787" i="16"/>
  <c r="T787" i="16"/>
  <c r="O1771" i="16"/>
  <c r="T1771" i="16"/>
  <c r="O465" i="16"/>
  <c r="T465" i="16"/>
  <c r="O1881" i="16"/>
  <c r="T1881" i="16"/>
  <c r="O561" i="16"/>
  <c r="T561" i="16"/>
  <c r="O1811" i="16"/>
  <c r="T1811" i="16"/>
  <c r="O737" i="16"/>
  <c r="T737" i="16"/>
  <c r="O3225" i="16"/>
  <c r="T3225" i="16"/>
  <c r="O3574" i="16"/>
  <c r="T3574" i="16"/>
  <c r="O1817" i="16"/>
  <c r="T1817" i="16"/>
  <c r="O3751" i="16"/>
  <c r="T3751" i="16"/>
  <c r="O2270" i="16"/>
  <c r="T2270" i="16"/>
  <c r="O3693" i="16"/>
  <c r="T3693" i="16"/>
  <c r="O2200" i="16"/>
  <c r="T2200" i="16"/>
  <c r="O2638" i="16"/>
  <c r="T2638" i="16"/>
  <c r="O2979" i="16"/>
  <c r="T2979" i="16"/>
  <c r="O1140" i="16"/>
  <c r="T1140" i="16"/>
  <c r="O2540" i="16"/>
  <c r="T2540" i="16"/>
  <c r="O2844" i="16"/>
  <c r="T2844" i="16"/>
  <c r="O3823" i="16"/>
  <c r="T3823" i="16"/>
  <c r="O3765" i="16"/>
  <c r="T3765" i="16"/>
  <c r="O1424" i="16"/>
  <c r="T1424" i="16"/>
  <c r="O1473" i="16"/>
  <c r="T1473" i="16"/>
  <c r="O83" i="16"/>
  <c r="T83" i="16"/>
  <c r="O1886" i="16"/>
  <c r="T1886" i="16"/>
  <c r="O339" i="16"/>
  <c r="T339" i="16"/>
  <c r="O112" i="16"/>
  <c r="T112" i="16"/>
  <c r="O1193" i="16"/>
  <c r="T1193" i="16"/>
  <c r="O823" i="16"/>
  <c r="T823" i="16"/>
  <c r="O1952" i="16"/>
  <c r="T1952" i="16"/>
  <c r="O645" i="16"/>
  <c r="T645" i="16"/>
  <c r="O1208" i="16"/>
  <c r="T1208" i="16"/>
  <c r="O1175" i="16"/>
  <c r="T1175" i="16"/>
  <c r="O733" i="16"/>
  <c r="T733" i="16"/>
  <c r="O1393" i="16"/>
  <c r="T1393" i="16"/>
  <c r="O831" i="16"/>
  <c r="T831" i="16"/>
  <c r="O928" i="16"/>
  <c r="T928" i="16"/>
  <c r="O1108" i="16"/>
  <c r="T1108" i="16"/>
  <c r="O208" i="16"/>
  <c r="T208" i="16"/>
  <c r="O3500" i="16"/>
  <c r="T3500" i="16"/>
  <c r="O3842" i="16"/>
  <c r="T3842" i="16"/>
  <c r="O3275" i="16"/>
  <c r="T3275" i="16"/>
  <c r="O3604" i="16"/>
  <c r="T3604" i="16"/>
  <c r="O3701" i="16"/>
  <c r="T3701" i="16"/>
  <c r="O3288" i="16"/>
  <c r="T3288" i="16"/>
  <c r="O3354" i="16"/>
  <c r="T3354" i="16"/>
  <c r="O2174" i="16"/>
  <c r="T2174" i="16"/>
  <c r="O3596" i="16"/>
  <c r="T3596" i="16"/>
  <c r="O3762" i="16"/>
  <c r="T3762" i="16"/>
  <c r="O2907" i="16"/>
  <c r="T2907" i="16"/>
  <c r="O2824" i="16"/>
  <c r="T2824" i="16"/>
  <c r="O2164" i="16"/>
  <c r="T2164" i="16"/>
  <c r="O3630" i="16"/>
  <c r="T3630" i="16"/>
  <c r="O2246" i="16"/>
  <c r="T2246" i="16"/>
  <c r="O3667" i="16"/>
  <c r="T3667" i="16"/>
  <c r="O2173" i="16"/>
  <c r="T2173" i="16"/>
  <c r="O1265" i="16"/>
  <c r="T1265" i="16"/>
  <c r="O1555" i="16"/>
  <c r="T1555" i="16"/>
  <c r="O457" i="16"/>
  <c r="T457" i="16"/>
  <c r="O1861" i="16"/>
  <c r="T1861" i="16"/>
  <c r="O1001" i="16"/>
  <c r="T1001" i="16"/>
  <c r="O1144" i="16"/>
  <c r="T1144" i="16"/>
  <c r="O1745" i="16"/>
  <c r="T1745" i="16"/>
  <c r="O811" i="16"/>
  <c r="T811" i="16"/>
  <c r="O1339" i="16"/>
  <c r="T1339" i="16"/>
  <c r="O45" i="16"/>
  <c r="T45" i="16"/>
  <c r="O1197" i="16"/>
  <c r="T1197" i="16"/>
  <c r="O2014" i="16"/>
  <c r="T2014" i="16"/>
  <c r="O576" i="16"/>
  <c r="T576" i="16"/>
  <c r="O949" i="16"/>
  <c r="T949" i="16"/>
  <c r="O1633" i="16"/>
  <c r="T1633" i="16"/>
  <c r="O2937" i="16"/>
  <c r="T2937" i="16"/>
  <c r="O3616" i="16"/>
  <c r="T3616" i="16"/>
  <c r="O3101" i="16"/>
  <c r="T3101" i="16"/>
  <c r="O3367" i="16"/>
  <c r="T3367" i="16"/>
  <c r="O2185" i="16"/>
  <c r="T2185" i="16"/>
  <c r="O3462" i="16"/>
  <c r="T3462" i="16"/>
  <c r="O3769" i="16"/>
  <c r="T3769" i="16"/>
  <c r="O2349" i="16"/>
  <c r="T2349" i="16"/>
  <c r="O2692" i="16"/>
  <c r="T2692" i="16"/>
  <c r="O2303" i="16"/>
  <c r="T2303" i="16"/>
  <c r="O2321" i="16"/>
  <c r="T2321" i="16"/>
  <c r="O3731" i="16"/>
  <c r="T3731" i="16"/>
  <c r="O1986" i="16"/>
  <c r="T1986" i="16"/>
  <c r="O2252" i="16"/>
  <c r="T2252" i="16"/>
  <c r="O3535" i="16"/>
  <c r="T3535" i="16"/>
  <c r="O3841" i="16"/>
  <c r="T3841" i="16"/>
  <c r="O3794" i="16"/>
  <c r="T3794" i="16"/>
  <c r="O1135" i="16"/>
  <c r="T1135" i="16"/>
  <c r="O860" i="16"/>
  <c r="T860" i="16"/>
  <c r="O1163" i="16"/>
  <c r="T1163" i="16"/>
  <c r="O827" i="16"/>
  <c r="T827" i="16"/>
  <c r="O182" i="16"/>
  <c r="T182" i="16"/>
  <c r="O1585" i="16"/>
  <c r="T1585" i="16"/>
  <c r="O1455" i="16"/>
  <c r="T1455" i="16"/>
  <c r="O868" i="16"/>
  <c r="T868" i="16"/>
  <c r="O905" i="16"/>
  <c r="T905" i="16"/>
  <c r="O536" i="16"/>
  <c r="T536" i="16"/>
  <c r="O1663" i="16"/>
  <c r="T1663" i="16"/>
  <c r="O357" i="16"/>
  <c r="T357" i="16"/>
  <c r="O1917" i="16"/>
  <c r="T1917" i="16"/>
  <c r="O599" i="16"/>
  <c r="T599" i="16"/>
  <c r="O1858" i="16"/>
  <c r="T1858" i="16"/>
  <c r="O444" i="16"/>
  <c r="T444" i="16"/>
  <c r="O817" i="16"/>
  <c r="T817" i="16"/>
  <c r="O544" i="16"/>
  <c r="T544" i="16"/>
  <c r="O1226" i="16"/>
  <c r="T1226" i="16"/>
  <c r="O640" i="16"/>
  <c r="T640" i="16"/>
  <c r="O678" i="16"/>
  <c r="T678" i="16"/>
  <c r="O1893" i="16"/>
  <c r="T1893" i="16"/>
  <c r="O2400" i="16"/>
  <c r="T2400" i="16"/>
  <c r="O1649" i="16"/>
  <c r="T1649" i="16"/>
  <c r="O3213" i="16"/>
  <c r="T3213" i="16"/>
  <c r="O3544" i="16"/>
  <c r="T3544" i="16"/>
  <c r="O2987" i="16"/>
  <c r="T2987" i="16"/>
  <c r="O3315" i="16"/>
  <c r="T3315" i="16"/>
  <c r="O3216" i="16"/>
  <c r="T3216" i="16"/>
  <c r="O3233" i="16"/>
  <c r="T3233" i="16"/>
  <c r="O2999" i="16"/>
  <c r="T2999" i="16"/>
  <c r="O3054" i="16"/>
  <c r="T3054" i="16"/>
  <c r="O3307" i="16"/>
  <c r="T3307" i="16"/>
  <c r="O3613" i="16"/>
  <c r="T3613" i="16"/>
  <c r="O2618" i="16"/>
  <c r="T2618" i="16"/>
  <c r="O2536" i="16"/>
  <c r="T2536" i="16"/>
  <c r="O1878" i="16"/>
  <c r="T1878" i="16"/>
  <c r="O3126" i="16"/>
  <c r="T3126" i="16"/>
  <c r="O3379" i="16"/>
  <c r="T3379" i="16"/>
  <c r="O3685" i="16"/>
  <c r="T3685" i="16"/>
  <c r="O1027" i="16"/>
  <c r="T1027" i="16"/>
  <c r="O1269" i="16"/>
  <c r="T1269" i="16"/>
  <c r="O169" i="16"/>
  <c r="T169" i="16"/>
  <c r="O1572" i="16"/>
  <c r="T1572" i="16"/>
  <c r="O1070" i="16"/>
  <c r="T1070" i="16"/>
  <c r="O712" i="16"/>
  <c r="T712" i="16"/>
  <c r="O1863" i="16"/>
  <c r="T1863" i="16"/>
  <c r="O233" i="16"/>
  <c r="T233" i="16"/>
  <c r="O789" i="16"/>
  <c r="T789" i="16"/>
  <c r="O1905" i="16"/>
  <c r="T1905" i="16"/>
  <c r="O587" i="16"/>
  <c r="T587" i="16"/>
  <c r="O1690" i="16"/>
  <c r="T1690" i="16"/>
  <c r="O288" i="16"/>
  <c r="T288" i="16"/>
  <c r="O2040" i="16"/>
  <c r="T2040" i="16"/>
  <c r="O1345" i="16"/>
  <c r="T1345" i="16"/>
  <c r="O841" i="16"/>
  <c r="T841" i="16"/>
  <c r="O2732" i="16"/>
  <c r="T2732" i="16"/>
  <c r="O3063" i="16"/>
  <c r="T3063" i="16"/>
  <c r="O3399" i="16"/>
  <c r="T3399" i="16"/>
  <c r="O2842" i="16"/>
  <c r="T2842" i="16"/>
  <c r="O3071" i="16"/>
  <c r="T3071" i="16"/>
  <c r="O3089" i="16"/>
  <c r="T3089" i="16"/>
  <c r="O2856" i="16"/>
  <c r="T2856" i="16"/>
  <c r="O2909" i="16"/>
  <c r="T2909" i="16"/>
  <c r="O3163" i="16"/>
  <c r="T3163" i="16"/>
  <c r="O2134" i="16"/>
  <c r="T2134" i="16"/>
  <c r="O2392" i="16"/>
  <c r="T2392" i="16"/>
  <c r="O3490" i="16"/>
  <c r="T3490" i="16"/>
  <c r="O3819" i="16"/>
  <c r="T3819" i="16"/>
  <c r="O3449" i="16"/>
  <c r="T3449" i="16"/>
  <c r="O2927" i="16"/>
  <c r="T2927" i="16"/>
  <c r="O2982" i="16"/>
  <c r="T2982" i="16"/>
  <c r="O1835" i="16"/>
  <c r="T1835" i="16"/>
  <c r="O3541" i="16"/>
  <c r="T3541" i="16"/>
  <c r="O833" i="16"/>
  <c r="T833" i="16"/>
  <c r="O1124" i="16"/>
  <c r="T1124" i="16"/>
  <c r="O1990" i="16"/>
  <c r="T1990" i="16"/>
  <c r="O671" i="16"/>
  <c r="T671" i="16"/>
  <c r="O1223" i="16"/>
  <c r="T1223" i="16"/>
  <c r="O1429" i="16"/>
  <c r="T1429" i="16"/>
  <c r="O926" i="16"/>
  <c r="T926" i="16"/>
  <c r="O568" i="16"/>
  <c r="T568" i="16"/>
  <c r="O1719" i="16"/>
  <c r="T1719" i="16"/>
  <c r="O88" i="16"/>
  <c r="T88" i="16"/>
  <c r="O1312" i="16"/>
  <c r="T1312" i="16"/>
  <c r="O644" i="16"/>
  <c r="T644" i="16"/>
  <c r="O1761" i="16"/>
  <c r="T1761" i="16"/>
  <c r="O131" i="16"/>
  <c r="T131" i="16"/>
  <c r="O1847" i="16"/>
  <c r="T1847" i="16"/>
  <c r="O152" i="16"/>
  <c r="T152" i="16"/>
  <c r="O2647" i="16"/>
  <c r="T2647" i="16"/>
  <c r="O2953" i="16"/>
  <c r="T2953" i="16"/>
  <c r="O3007" i="16"/>
  <c r="T3007" i="16"/>
  <c r="O3338" i="16"/>
  <c r="T3338" i="16"/>
  <c r="O2974" i="16"/>
  <c r="T2974" i="16"/>
  <c r="O3303" i="16"/>
  <c r="T3303" i="16"/>
  <c r="O2771" i="16"/>
  <c r="T2771" i="16"/>
  <c r="O2790" i="16"/>
  <c r="T2790" i="16"/>
  <c r="O2700" i="16"/>
  <c r="T2700" i="16"/>
  <c r="O2754" i="16"/>
  <c r="T2754" i="16"/>
  <c r="O2084" i="16"/>
  <c r="T2084" i="16"/>
  <c r="O2391" i="16"/>
  <c r="T2391" i="16"/>
  <c r="O3813" i="16"/>
  <c r="T3813" i="16"/>
  <c r="O2319" i="16"/>
  <c r="T2319" i="16"/>
  <c r="O3417" i="16"/>
  <c r="T3417" i="16"/>
  <c r="O3759" i="16"/>
  <c r="T3759" i="16"/>
  <c r="O3334" i="16"/>
  <c r="T3334" i="16"/>
  <c r="O3664" i="16"/>
  <c r="T3664" i="16"/>
  <c r="O2843" i="16"/>
  <c r="T2843" i="16"/>
  <c r="O2772" i="16"/>
  <c r="T2772" i="16"/>
  <c r="O2826" i="16"/>
  <c r="T2826" i="16"/>
  <c r="O1679" i="16"/>
  <c r="T1679" i="16"/>
  <c r="O1203" i="16"/>
  <c r="T1203" i="16"/>
  <c r="O580" i="16"/>
  <c r="T580" i="16"/>
  <c r="O1015" i="16"/>
  <c r="T1015" i="16"/>
  <c r="O1112" i="16"/>
  <c r="T1112" i="16"/>
  <c r="O1977" i="16"/>
  <c r="T1977" i="16"/>
  <c r="O659" i="16"/>
  <c r="T659" i="16"/>
  <c r="O1931" i="16"/>
  <c r="T1931" i="16"/>
  <c r="O1272" i="16"/>
  <c r="T1272" i="16"/>
  <c r="O1707" i="16"/>
  <c r="T1707" i="16"/>
  <c r="O76" i="16"/>
  <c r="T76" i="16"/>
  <c r="O583" i="16"/>
  <c r="T583" i="16"/>
  <c r="O1602" i="16"/>
  <c r="T1602" i="16"/>
  <c r="O631" i="16"/>
  <c r="T631" i="16"/>
  <c r="O285" i="16"/>
  <c r="T285" i="16"/>
  <c r="O1749" i="16"/>
  <c r="T1749" i="16"/>
  <c r="O2411" i="16"/>
  <c r="T2411" i="16"/>
  <c r="O2803" i="16"/>
  <c r="T2803" i="16"/>
  <c r="O1584" i="16"/>
  <c r="T1584" i="16"/>
  <c r="O137" i="16"/>
  <c r="T137" i="16"/>
  <c r="O738" i="16"/>
  <c r="T738" i="16"/>
  <c r="O1181" i="16"/>
  <c r="T1181" i="16"/>
  <c r="O1054" i="16"/>
  <c r="T1054" i="16"/>
  <c r="O266" i="16"/>
  <c r="T266" i="16"/>
  <c r="O2613" i="16"/>
  <c r="T2613" i="16"/>
  <c r="O2374" i="16"/>
  <c r="T2374" i="16"/>
  <c r="O3120" i="16"/>
  <c r="T3120" i="16"/>
  <c r="O3068" i="16"/>
  <c r="T3068" i="16"/>
  <c r="O2446" i="16"/>
  <c r="T2446" i="16"/>
  <c r="O2417" i="16"/>
  <c r="T2417" i="16"/>
  <c r="O2065" i="16"/>
  <c r="T2065" i="16"/>
  <c r="O2055" i="16"/>
  <c r="T2055" i="16"/>
  <c r="O1648" i="16"/>
  <c r="T1648" i="16"/>
  <c r="O1844" i="16"/>
  <c r="T1844" i="16"/>
  <c r="O1534" i="16"/>
  <c r="T1534" i="16"/>
  <c r="O190" i="16"/>
  <c r="T190" i="16"/>
  <c r="O1114" i="16"/>
  <c r="T1114" i="16"/>
  <c r="O133" i="16"/>
  <c r="T133" i="16"/>
  <c r="O1034" i="16"/>
  <c r="T1034" i="16"/>
  <c r="O244" i="16"/>
  <c r="T244" i="16"/>
  <c r="O1158" i="16"/>
  <c r="T1158" i="16"/>
  <c r="O1616" i="16"/>
  <c r="T1616" i="16"/>
  <c r="O2522" i="16"/>
  <c r="T2522" i="16"/>
  <c r="O2195" i="16"/>
  <c r="T2195" i="16"/>
  <c r="O2051" i="16"/>
  <c r="T2051" i="16"/>
  <c r="O2841" i="16"/>
  <c r="T2841" i="16"/>
  <c r="O3170" i="16"/>
  <c r="T3170" i="16"/>
  <c r="O2758" i="16"/>
  <c r="T2758" i="16"/>
  <c r="O1374" i="16"/>
  <c r="T1374" i="16"/>
  <c r="O438" i="16"/>
  <c r="T438" i="16"/>
  <c r="O1261" i="16"/>
  <c r="T1261" i="16"/>
  <c r="O2059" i="16"/>
  <c r="T2059" i="16"/>
  <c r="O862" i="16"/>
  <c r="T862" i="16"/>
  <c r="O3336" i="16"/>
  <c r="T3336" i="16"/>
  <c r="O3415" i="16"/>
  <c r="T3415" i="16"/>
  <c r="O2222" i="16"/>
  <c r="T2222" i="16"/>
  <c r="O2289" i="16"/>
  <c r="T2289" i="16"/>
  <c r="O2379" i="16"/>
  <c r="T2379" i="16"/>
  <c r="O3837" i="16"/>
  <c r="T3837" i="16"/>
  <c r="O3152" i="16"/>
  <c r="T3152" i="16"/>
  <c r="O2698" i="16"/>
  <c r="T2698" i="16"/>
  <c r="O2944" i="16"/>
  <c r="T2944" i="16"/>
  <c r="O3839" i="16"/>
  <c r="T3839" i="16"/>
  <c r="O1230" i="16"/>
  <c r="T1230" i="16"/>
  <c r="O117" i="16"/>
  <c r="T117" i="16"/>
  <c r="O946" i="16"/>
  <c r="T946" i="16"/>
  <c r="O1728" i="16"/>
  <c r="T1728" i="16"/>
  <c r="O614" i="16"/>
  <c r="T614" i="16"/>
  <c r="O2005" i="16"/>
  <c r="T2005" i="16"/>
  <c r="O610" i="16"/>
  <c r="T610" i="16"/>
  <c r="O2023" i="16"/>
  <c r="T2023" i="16"/>
  <c r="O706" i="16"/>
  <c r="T706" i="16"/>
  <c r="O254" i="16"/>
  <c r="T254" i="16"/>
  <c r="O3191" i="16"/>
  <c r="T3191" i="16"/>
  <c r="O3246" i="16"/>
  <c r="T3246" i="16"/>
  <c r="O3728" i="16"/>
  <c r="T3728" i="16"/>
  <c r="O3682" i="16"/>
  <c r="T3682" i="16"/>
  <c r="O3008" i="16"/>
  <c r="T3008" i="16"/>
  <c r="O2936" i="16"/>
  <c r="T2936" i="16"/>
  <c r="O2553" i="16"/>
  <c r="T2553" i="16"/>
  <c r="O2883" i="16"/>
  <c r="T2883" i="16"/>
  <c r="O2459" i="16"/>
  <c r="T2459" i="16"/>
  <c r="O3754" i="16"/>
  <c r="T3754" i="16"/>
  <c r="O1836" i="16"/>
  <c r="T1836" i="16"/>
  <c r="O1254" i="16"/>
  <c r="T1254" i="16"/>
  <c r="O1558" i="16"/>
  <c r="T1558" i="16"/>
  <c r="O1862" i="16"/>
  <c r="T1862" i="16"/>
  <c r="O306" i="16"/>
  <c r="T306" i="16"/>
  <c r="O3555" i="16"/>
  <c r="T3555" i="16"/>
  <c r="O3371" i="16"/>
  <c r="T3371" i="16"/>
  <c r="O3388" i="16"/>
  <c r="T3388" i="16"/>
  <c r="O3588" i="16"/>
  <c r="T3588" i="16"/>
  <c r="O2179" i="16"/>
  <c r="T2179" i="16"/>
  <c r="O2485" i="16"/>
  <c r="T2485" i="16"/>
  <c r="O2591" i="16"/>
  <c r="T2591" i="16"/>
  <c r="O2609" i="16"/>
  <c r="T2609" i="16"/>
  <c r="O2219" i="16"/>
  <c r="T2219" i="16"/>
  <c r="O2274" i="16"/>
  <c r="T2274" i="16"/>
  <c r="O2342" i="16"/>
  <c r="T2342" i="16"/>
  <c r="O2271" i="16"/>
  <c r="T2271" i="16"/>
  <c r="O106" i="16"/>
  <c r="T106" i="16"/>
  <c r="O469" i="16"/>
  <c r="T469" i="16"/>
  <c r="O1744" i="16"/>
  <c r="T1744" i="16"/>
  <c r="O260" i="16"/>
  <c r="T260" i="16"/>
  <c r="O1756" i="16"/>
  <c r="T1756" i="16"/>
  <c r="O898" i="16"/>
  <c r="T898" i="16"/>
  <c r="O146" i="16"/>
  <c r="T146" i="16"/>
  <c r="O1515" i="16"/>
  <c r="T1515" i="16"/>
  <c r="O3164" i="16"/>
  <c r="T3164" i="16"/>
  <c r="O3495" i="16"/>
  <c r="T3495" i="16"/>
  <c r="O3503" i="16"/>
  <c r="T3503" i="16"/>
  <c r="O2577" i="16"/>
  <c r="T2577" i="16"/>
  <c r="O2482" i="16"/>
  <c r="T2482" i="16"/>
  <c r="O2147" i="16"/>
  <c r="T2147" i="16"/>
  <c r="O2118" i="16"/>
  <c r="T2118" i="16"/>
  <c r="O3360" i="16"/>
  <c r="T3360" i="16"/>
  <c r="O3438" i="16"/>
  <c r="T3438" i="16"/>
  <c r="O284" i="16"/>
  <c r="T284" i="16"/>
  <c r="O238" i="16"/>
  <c r="T238" i="16"/>
  <c r="O1462" i="16"/>
  <c r="T1462" i="16"/>
  <c r="O60" i="16"/>
  <c r="T60" i="16"/>
  <c r="O327" i="16"/>
  <c r="T327" i="16"/>
  <c r="O1586" i="16"/>
  <c r="T1586" i="16"/>
  <c r="O522" i="16"/>
  <c r="T522" i="16"/>
  <c r="O886" i="16"/>
  <c r="T886" i="16"/>
  <c r="O87" i="16"/>
  <c r="T87" i="16"/>
  <c r="O1502" i="16"/>
  <c r="T1502" i="16"/>
  <c r="O398" i="16"/>
  <c r="T398" i="16"/>
  <c r="O1333" i="16"/>
  <c r="T1333" i="16"/>
  <c r="O3266" i="16"/>
  <c r="T3266" i="16"/>
  <c r="O3286" i="16"/>
  <c r="T3286" i="16"/>
  <c r="O3082" i="16"/>
  <c r="T3082" i="16"/>
  <c r="O3300" i="16"/>
  <c r="T3300" i="16"/>
  <c r="O3391" i="16"/>
  <c r="T3391" i="16"/>
  <c r="O3722" i="16"/>
  <c r="T3722" i="16"/>
  <c r="O3660" i="16"/>
  <c r="T3660" i="16"/>
  <c r="O2557" i="16"/>
  <c r="T2557" i="16"/>
  <c r="O3464" i="16"/>
  <c r="T3464" i="16"/>
  <c r="O1082" i="16"/>
  <c r="T1082" i="16"/>
  <c r="O762" i="16"/>
  <c r="T762" i="16"/>
  <c r="O1470" i="16"/>
  <c r="T1470" i="16"/>
  <c r="O1106" i="16"/>
  <c r="T1106" i="16"/>
  <c r="O2079" i="16"/>
  <c r="T2079" i="16"/>
  <c r="O2876" i="16"/>
  <c r="T2876" i="16"/>
  <c r="O3206" i="16"/>
  <c r="T3206" i="16"/>
  <c r="O1908" i="16"/>
  <c r="T1908" i="16"/>
  <c r="O2278" i="16"/>
  <c r="T2278" i="16"/>
  <c r="O2194" i="16"/>
  <c r="T2194" i="16"/>
  <c r="O3635" i="16"/>
  <c r="T3635" i="16"/>
  <c r="O3575" i="16"/>
  <c r="T3575" i="16"/>
  <c r="O1830" i="16"/>
  <c r="T1830" i="16"/>
  <c r="O3072" i="16"/>
  <c r="T3072" i="16"/>
  <c r="O1979" i="16"/>
  <c r="T1979" i="16"/>
  <c r="O978" i="16"/>
  <c r="T978" i="16"/>
  <c r="O994" i="16"/>
  <c r="T994" i="16"/>
  <c r="O1150" i="16"/>
  <c r="T1150" i="16"/>
  <c r="O815" i="16"/>
  <c r="T815" i="16"/>
  <c r="O1299" i="16"/>
  <c r="T1299" i="16"/>
  <c r="O1458" i="16"/>
  <c r="T1458" i="16"/>
  <c r="O524" i="16"/>
  <c r="T524" i="16"/>
  <c r="O1758" i="16"/>
  <c r="T1758" i="16"/>
  <c r="O1215" i="16"/>
  <c r="T1215" i="16"/>
  <c r="O686" i="16"/>
  <c r="T686" i="16"/>
  <c r="O1880" i="16"/>
  <c r="T1880" i="16"/>
  <c r="O3069" i="16"/>
  <c r="T3069" i="16"/>
  <c r="O3172" i="16"/>
  <c r="T3172" i="16"/>
  <c r="O1764" i="16"/>
  <c r="T1764" i="16"/>
  <c r="O3468" i="16"/>
  <c r="T3468" i="16"/>
  <c r="O2476" i="16"/>
  <c r="T2476" i="16"/>
  <c r="O3654" i="16"/>
  <c r="T3654" i="16"/>
  <c r="O3432" i="16"/>
  <c r="T3432" i="16"/>
  <c r="O3234" i="16"/>
  <c r="T3234" i="16"/>
  <c r="O882" i="16"/>
  <c r="T882" i="16"/>
  <c r="O850" i="16"/>
  <c r="T850" i="16"/>
  <c r="O1156" i="16"/>
  <c r="T1156" i="16"/>
  <c r="O380" i="16"/>
  <c r="T380" i="16"/>
  <c r="O1614" i="16"/>
  <c r="T1614" i="16"/>
  <c r="O442" i="16"/>
  <c r="T442" i="16"/>
  <c r="O1522" i="16"/>
  <c r="T1522" i="16"/>
  <c r="O2769" i="16"/>
  <c r="T2769" i="16"/>
  <c r="O3099" i="16"/>
  <c r="T3099" i="16"/>
  <c r="O1608" i="16"/>
  <c r="T1608" i="16"/>
  <c r="O2861" i="16"/>
  <c r="T2861" i="16"/>
  <c r="O967" i="16"/>
  <c r="T967" i="16"/>
  <c r="O838" i="16"/>
  <c r="T838" i="16"/>
  <c r="O770" i="16"/>
  <c r="T770" i="16"/>
  <c r="O1838" i="16"/>
  <c r="T1838" i="16"/>
  <c r="O290" i="16"/>
  <c r="T290" i="16"/>
  <c r="O1983" i="16"/>
  <c r="T1983" i="16"/>
  <c r="O1604" i="16"/>
  <c r="T1604" i="16"/>
  <c r="O2091" i="16"/>
  <c r="T2091" i="16"/>
  <c r="O1210" i="16"/>
  <c r="T1210" i="16"/>
  <c r="O3000" i="16"/>
  <c r="T3000" i="16"/>
  <c r="O2830" i="16"/>
  <c r="T2830" i="16"/>
  <c r="O3159" i="16"/>
  <c r="T3159" i="16"/>
  <c r="O2627" i="16"/>
  <c r="T2627" i="16"/>
  <c r="O2544" i="16"/>
  <c r="T2544" i="16"/>
  <c r="O2610" i="16"/>
  <c r="T2610" i="16"/>
  <c r="O1465" i="16"/>
  <c r="T1465" i="16"/>
  <c r="O3726" i="16"/>
  <c r="T3726" i="16"/>
  <c r="O2245" i="16"/>
  <c r="T2245" i="16"/>
  <c r="O3668" i="16"/>
  <c r="T3668" i="16"/>
  <c r="O2176" i="16"/>
  <c r="T2176" i="16"/>
  <c r="O3273" i="16"/>
  <c r="T3273" i="16"/>
  <c r="O3189" i="16"/>
  <c r="T3189" i="16"/>
  <c r="O2699" i="16"/>
  <c r="T2699" i="16"/>
  <c r="O2616" i="16"/>
  <c r="T2616" i="16"/>
  <c r="O2683" i="16"/>
  <c r="T2683" i="16"/>
  <c r="O1536" i="16"/>
  <c r="T1536" i="16"/>
  <c r="O437" i="16"/>
  <c r="T437" i="16"/>
  <c r="O1804" i="16"/>
  <c r="T1804" i="16"/>
  <c r="O872" i="16"/>
  <c r="T872" i="16"/>
  <c r="O1998" i="16"/>
  <c r="T1998" i="16"/>
  <c r="O693" i="16"/>
  <c r="T693" i="16"/>
  <c r="O503" i="16"/>
  <c r="T503" i="16"/>
  <c r="O1739" i="16"/>
  <c r="T1739" i="16"/>
  <c r="O1129" i="16"/>
  <c r="T1129" i="16"/>
  <c r="O1692" i="16"/>
  <c r="T1692" i="16"/>
  <c r="O148" i="16"/>
  <c r="T148" i="16"/>
  <c r="O1563" i="16"/>
  <c r="T1563" i="16"/>
  <c r="O976" i="16"/>
  <c r="T976" i="16"/>
  <c r="O1839" i="16"/>
  <c r="T1839" i="16"/>
  <c r="O439" i="16"/>
  <c r="T439" i="16"/>
  <c r="O1457" i="16"/>
  <c r="T1457" i="16"/>
  <c r="O488" i="16"/>
  <c r="T488" i="16"/>
  <c r="O1460" i="16"/>
  <c r="T1460" i="16"/>
  <c r="O141" i="16"/>
  <c r="T141" i="16"/>
  <c r="O1605" i="16"/>
  <c r="T1605" i="16"/>
  <c r="O1643" i="16"/>
  <c r="T1643" i="16"/>
  <c r="O1658" i="16"/>
  <c r="T1658" i="16"/>
  <c r="O441" i="16"/>
  <c r="T441" i="16"/>
  <c r="O433" i="16"/>
  <c r="T433" i="16"/>
  <c r="O2720" i="16"/>
  <c r="T2720" i="16"/>
  <c r="O3049" i="16"/>
  <c r="T3049" i="16"/>
  <c r="O2674" i="16"/>
  <c r="T2674" i="16"/>
  <c r="O2500" i="16"/>
  <c r="T2500" i="16"/>
  <c r="O2401" i="16"/>
  <c r="T2401" i="16"/>
  <c r="O2466" i="16"/>
  <c r="T2466" i="16"/>
  <c r="O1321" i="16"/>
  <c r="T1321" i="16"/>
  <c r="O3046" i="16"/>
  <c r="T3046" i="16"/>
  <c r="O2472" i="16"/>
  <c r="T2472" i="16"/>
  <c r="O2538" i="16"/>
  <c r="T2538" i="16"/>
  <c r="O1392" i="16"/>
  <c r="T1392" i="16"/>
  <c r="O293" i="16"/>
  <c r="T293" i="16"/>
  <c r="O727" i="16"/>
  <c r="T727" i="16"/>
  <c r="O1689" i="16"/>
  <c r="T1689" i="16"/>
  <c r="O359" i="16"/>
  <c r="T359" i="16"/>
  <c r="O1571" i="16"/>
  <c r="T1571" i="16"/>
  <c r="O1068" i="16"/>
  <c r="T1068" i="16"/>
  <c r="O483" i="16"/>
  <c r="T483" i="16"/>
  <c r="O1550" i="16"/>
  <c r="T1550" i="16"/>
  <c r="O1419" i="16"/>
  <c r="T1419" i="16"/>
  <c r="O832" i="16"/>
  <c r="T832" i="16"/>
  <c r="O1697" i="16"/>
  <c r="T1697" i="16"/>
  <c r="O344" i="16"/>
  <c r="T344" i="16"/>
  <c r="O1317" i="16"/>
  <c r="T1317" i="16"/>
  <c r="O1461" i="16"/>
  <c r="T1461" i="16"/>
  <c r="O120" i="16"/>
  <c r="T120" i="16"/>
  <c r="O1463" i="16"/>
  <c r="T1463" i="16"/>
  <c r="O196" i="16"/>
  <c r="T196" i="16"/>
  <c r="O295" i="16"/>
  <c r="T295" i="16"/>
  <c r="O3729" i="16"/>
  <c r="T3729" i="16"/>
  <c r="O1974" i="16"/>
  <c r="T1974" i="16"/>
  <c r="O2304" i="16"/>
  <c r="T2304" i="16"/>
  <c r="O2359" i="16"/>
  <c r="T2359" i="16"/>
  <c r="O2696" i="16"/>
  <c r="T2696" i="16"/>
  <c r="O3026" i="16"/>
  <c r="T3026" i="16"/>
  <c r="O2787" i="16"/>
  <c r="T2787" i="16"/>
  <c r="O2704" i="16"/>
  <c r="T2704" i="16"/>
  <c r="O3178" i="16"/>
  <c r="T3178" i="16"/>
  <c r="O3197" i="16"/>
  <c r="T3197" i="16"/>
  <c r="O3107" i="16"/>
  <c r="T3107" i="16"/>
  <c r="O3161" i="16"/>
  <c r="T3161" i="16"/>
  <c r="O3127" i="16"/>
  <c r="T3127" i="16"/>
  <c r="O3055" i="16"/>
  <c r="T3055" i="16"/>
  <c r="O3386" i="16"/>
  <c r="T3386" i="16"/>
  <c r="O2528" i="16"/>
  <c r="T2528" i="16"/>
  <c r="O2858" i="16"/>
  <c r="T2858" i="16"/>
  <c r="O2434" i="16"/>
  <c r="T2434" i="16"/>
  <c r="O2776" i="16"/>
  <c r="T2776" i="16"/>
  <c r="O1799" i="16"/>
  <c r="T1799" i="16"/>
  <c r="O396" i="16"/>
  <c r="T396" i="16"/>
  <c r="O769" i="16"/>
  <c r="T769" i="16"/>
  <c r="O783" i="16"/>
  <c r="T783" i="16"/>
  <c r="O558" i="16"/>
  <c r="T558" i="16"/>
  <c r="O1781" i="16"/>
  <c r="T1781" i="16"/>
  <c r="O847" i="16"/>
  <c r="T847" i="16"/>
  <c r="O1831" i="16"/>
  <c r="T1831" i="16"/>
  <c r="O1363" i="16"/>
  <c r="T1363" i="16"/>
  <c r="O52" i="16"/>
  <c r="T52" i="16"/>
  <c r="O911" i="16"/>
  <c r="T911" i="16"/>
  <c r="O1703" i="16"/>
  <c r="T1703" i="16"/>
  <c r="O1093" i="16"/>
  <c r="T1093" i="16"/>
  <c r="O591" i="16"/>
  <c r="T591" i="16"/>
  <c r="O1981" i="16"/>
  <c r="T1981" i="16"/>
  <c r="O376" i="16"/>
  <c r="T376" i="16"/>
  <c r="O1553" i="16"/>
  <c r="T1553" i="16"/>
  <c r="O619" i="16"/>
  <c r="T619" i="16"/>
  <c r="O751" i="16"/>
  <c r="T751" i="16"/>
  <c r="O3834" i="16"/>
  <c r="T3834" i="16"/>
  <c r="O2276" i="16"/>
  <c r="T2276" i="16"/>
  <c r="O2582" i="16"/>
  <c r="T2582" i="16"/>
  <c r="O2468" i="16"/>
  <c r="T2468" i="16"/>
  <c r="O2230" i="16"/>
  <c r="T2230" i="16"/>
  <c r="O2572" i="16"/>
  <c r="T2572" i="16"/>
  <c r="O3030" i="16"/>
  <c r="T3030" i="16"/>
  <c r="O3283" i="16"/>
  <c r="T3283" i="16"/>
  <c r="O3589" i="16"/>
  <c r="T3589" i="16"/>
  <c r="O2925" i="16"/>
  <c r="T2925" i="16"/>
  <c r="O2828" i="16"/>
  <c r="T2828" i="16"/>
  <c r="O2301" i="16"/>
  <c r="T2301" i="16"/>
  <c r="O2644" i="16"/>
  <c r="T2644" i="16"/>
  <c r="O2256" i="16"/>
  <c r="T2256" i="16"/>
  <c r="O1909" i="16"/>
  <c r="T1909" i="16"/>
  <c r="O1911" i="16"/>
  <c r="T1911" i="16"/>
  <c r="O1505" i="16"/>
  <c r="T1505" i="16"/>
  <c r="O1699" i="16"/>
  <c r="T1699" i="16"/>
  <c r="O393" i="16"/>
  <c r="T393" i="16"/>
  <c r="O1389" i="16"/>
  <c r="T1389" i="16"/>
  <c r="O1953" i="16"/>
  <c r="T1953" i="16"/>
  <c r="O635" i="16"/>
  <c r="T635" i="16"/>
  <c r="O1128" i="16"/>
  <c r="T1128" i="16"/>
  <c r="O891" i="16"/>
  <c r="T891" i="16"/>
  <c r="O1705" i="16"/>
  <c r="T1705" i="16"/>
  <c r="O1063" i="16"/>
  <c r="T1063" i="16"/>
  <c r="O1459" i="16"/>
  <c r="T1459" i="16"/>
  <c r="O1304" i="16"/>
  <c r="T1304" i="16"/>
  <c r="O993" i="16"/>
  <c r="T993" i="16"/>
  <c r="O373" i="16"/>
  <c r="T373" i="16"/>
  <c r="O3395" i="16"/>
  <c r="T3395" i="16"/>
  <c r="O3413" i="16"/>
  <c r="T3413" i="16"/>
  <c r="O2347" i="16"/>
  <c r="T2347" i="16"/>
  <c r="O2654" i="16"/>
  <c r="T2654" i="16"/>
  <c r="O2132" i="16"/>
  <c r="T2132" i="16"/>
  <c r="O2438" i="16"/>
  <c r="T2438" i="16"/>
  <c r="O2313" i="16"/>
  <c r="T2313" i="16"/>
  <c r="O2656" i="16"/>
  <c r="T2656" i="16"/>
  <c r="O3738" i="16"/>
  <c r="T3738" i="16"/>
  <c r="O2428" i="16"/>
  <c r="T2428" i="16"/>
  <c r="O2057" i="16"/>
  <c r="T2057" i="16"/>
  <c r="O2833" i="16"/>
  <c r="T2833" i="16"/>
  <c r="O2886" i="16"/>
  <c r="T2886" i="16"/>
  <c r="O3445" i="16"/>
  <c r="T3445" i="16"/>
  <c r="O2780" i="16"/>
  <c r="T2780" i="16"/>
  <c r="O3110" i="16"/>
  <c r="T3110" i="16"/>
  <c r="O3014" i="16"/>
  <c r="T3014" i="16"/>
  <c r="O2158" i="16"/>
  <c r="T2158" i="16"/>
  <c r="O2129" i="16"/>
  <c r="T2129" i="16"/>
  <c r="O1245" i="16"/>
  <c r="T1245" i="16"/>
  <c r="O1754" i="16"/>
  <c r="T1754" i="16"/>
  <c r="O207" i="16"/>
  <c r="T207" i="16"/>
  <c r="O1767" i="16"/>
  <c r="T1767" i="16"/>
  <c r="O136" i="16"/>
  <c r="T136" i="16"/>
  <c r="O1361" i="16"/>
  <c r="T1361" i="16"/>
  <c r="O427" i="16"/>
  <c r="T427" i="16"/>
  <c r="O1556" i="16"/>
  <c r="T1556" i="16"/>
  <c r="O249" i="16"/>
  <c r="T249" i="16"/>
  <c r="O1809" i="16"/>
  <c r="T1809" i="16"/>
  <c r="O1895" i="16"/>
  <c r="T1895" i="16"/>
  <c r="O1249" i="16"/>
  <c r="T1249" i="16"/>
  <c r="O999" i="16"/>
  <c r="T999" i="16"/>
  <c r="O773" i="16"/>
  <c r="T773" i="16"/>
  <c r="O869" i="16"/>
  <c r="T869" i="16"/>
  <c r="O919" i="16"/>
  <c r="T919" i="16"/>
  <c r="O1039" i="16"/>
  <c r="T1039" i="16"/>
  <c r="O1161" i="16"/>
  <c r="T1161" i="16"/>
  <c r="O219" i="16"/>
  <c r="T219" i="16"/>
  <c r="O2445" i="16"/>
  <c r="T2445" i="16"/>
  <c r="O3269" i="16"/>
  <c r="T3269" i="16"/>
  <c r="O2204" i="16"/>
  <c r="T2204" i="16"/>
  <c r="O2295" i="16"/>
  <c r="T2295" i="16"/>
  <c r="O2168" i="16"/>
  <c r="T2168" i="16"/>
  <c r="O3753" i="16"/>
  <c r="T3753" i="16"/>
  <c r="O2272" i="16"/>
  <c r="T2272" i="16"/>
  <c r="O3670" i="16"/>
  <c r="T3670" i="16"/>
  <c r="O1913" i="16"/>
  <c r="T1913" i="16"/>
  <c r="O2688" i="16"/>
  <c r="T2688" i="16"/>
  <c r="O2742" i="16"/>
  <c r="T2742" i="16"/>
  <c r="O3301" i="16"/>
  <c r="T3301" i="16"/>
  <c r="O2636" i="16"/>
  <c r="T2636" i="16"/>
  <c r="O2966" i="16"/>
  <c r="T2966" i="16"/>
  <c r="O3825" i="16"/>
  <c r="T3825" i="16"/>
  <c r="O2355" i="16"/>
  <c r="T2355" i="16"/>
  <c r="O3743" i="16"/>
  <c r="T3743" i="16"/>
  <c r="O1985" i="16"/>
  <c r="T1985" i="16"/>
  <c r="O1609" i="16"/>
  <c r="T1609" i="16"/>
  <c r="O64" i="16"/>
  <c r="T64" i="16"/>
  <c r="O1623" i="16"/>
  <c r="T1623" i="16"/>
  <c r="O1217" i="16"/>
  <c r="T1217" i="16"/>
  <c r="O283" i="16"/>
  <c r="T283" i="16"/>
  <c r="O1399" i="16"/>
  <c r="T1399" i="16"/>
  <c r="O105" i="16"/>
  <c r="T105" i="16"/>
  <c r="O1101" i="16"/>
  <c r="T1101" i="16"/>
  <c r="O1665" i="16"/>
  <c r="T1665" i="16"/>
  <c r="O334" i="16"/>
  <c r="T334" i="16"/>
  <c r="O1715" i="16"/>
  <c r="T1715" i="16"/>
  <c r="O1105" i="16"/>
  <c r="T1105" i="16"/>
  <c r="O601" i="16"/>
  <c r="T601" i="16"/>
  <c r="O855" i="16"/>
  <c r="T855" i="16"/>
  <c r="O629" i="16"/>
  <c r="T629" i="16"/>
  <c r="O1710" i="16"/>
  <c r="T1710" i="16"/>
  <c r="O776" i="16"/>
  <c r="T776" i="16"/>
  <c r="O1147" i="16"/>
  <c r="T1147" i="16"/>
  <c r="O896" i="16"/>
  <c r="T896" i="16"/>
  <c r="O110" i="16"/>
  <c r="T110" i="16"/>
  <c r="O1051" i="16"/>
  <c r="T1051" i="16"/>
  <c r="O3308" i="16"/>
  <c r="T3308" i="16"/>
  <c r="O3637" i="16"/>
  <c r="T3637" i="16"/>
  <c r="O3645" i="16"/>
  <c r="T3645" i="16"/>
  <c r="O2165" i="16"/>
  <c r="T2165" i="16"/>
  <c r="O3418" i="16"/>
  <c r="T3418" i="16"/>
  <c r="O3431" i="16"/>
  <c r="T3431" i="16"/>
  <c r="O3510" i="16"/>
  <c r="T3510" i="16"/>
  <c r="O2258" i="16"/>
  <c r="T2258" i="16"/>
  <c r="O3051" i="16"/>
  <c r="T3051" i="16"/>
  <c r="O2969" i="16"/>
  <c r="T2969" i="16"/>
  <c r="O2291" i="16"/>
  <c r="T2291" i="16"/>
  <c r="O2309" i="16"/>
  <c r="T2309" i="16"/>
  <c r="O3504" i="16"/>
  <c r="T3504" i="16"/>
  <c r="O2096" i="16"/>
  <c r="T2096" i="16"/>
  <c r="O2389" i="16"/>
  <c r="T2389" i="16"/>
  <c r="O3811" i="16"/>
  <c r="T3811" i="16"/>
  <c r="O1409" i="16"/>
  <c r="T1409" i="16"/>
  <c r="O440" i="16"/>
  <c r="T440" i="16"/>
  <c r="O1619" i="16"/>
  <c r="T1619" i="16"/>
  <c r="O217" i="16"/>
  <c r="T217" i="16"/>
  <c r="O2029" i="16"/>
  <c r="T2029" i="16"/>
  <c r="O101" i="16"/>
  <c r="T101" i="16"/>
  <c r="O1289" i="16"/>
  <c r="T1289" i="16"/>
  <c r="O665" i="16"/>
  <c r="T665" i="16"/>
  <c r="O955" i="16"/>
  <c r="T955" i="16"/>
  <c r="O201" i="16"/>
  <c r="T201" i="16"/>
  <c r="O720" i="16"/>
  <c r="T720" i="16"/>
  <c r="O134" i="16"/>
  <c r="T134" i="16"/>
  <c r="O1777" i="16"/>
  <c r="T1777" i="16"/>
  <c r="O232" i="16"/>
  <c r="T232" i="16"/>
  <c r="O1647" i="16"/>
  <c r="T1647" i="16"/>
  <c r="O245" i="16"/>
  <c r="T245" i="16"/>
  <c r="O3223" i="16"/>
  <c r="T3223" i="16"/>
  <c r="O3529" i="16"/>
  <c r="T3529" i="16"/>
  <c r="O3345" i="16"/>
  <c r="T3345" i="16"/>
  <c r="O3687" i="16"/>
  <c r="T3687" i="16"/>
  <c r="O3347" i="16"/>
  <c r="T3347" i="16"/>
  <c r="O3365" i="16"/>
  <c r="T3365" i="16"/>
  <c r="O3276" i="16"/>
  <c r="T3276" i="16"/>
  <c r="O3342" i="16"/>
  <c r="T3342" i="16"/>
  <c r="O2160" i="16"/>
  <c r="T2160" i="16"/>
  <c r="O2660" i="16"/>
  <c r="T2660" i="16"/>
  <c r="O2990" i="16"/>
  <c r="T2990" i="16"/>
  <c r="O2565" i="16"/>
  <c r="T2565" i="16"/>
  <c r="O2181" i="16"/>
  <c r="T2181" i="16"/>
  <c r="O2136" i="16"/>
  <c r="T2136" i="16"/>
  <c r="O2153" i="16"/>
  <c r="T2153" i="16"/>
  <c r="O3419" i="16"/>
  <c r="T3419" i="16"/>
  <c r="O3349" i="16"/>
  <c r="T3349" i="16"/>
  <c r="O3425" i="16"/>
  <c r="T3425" i="16"/>
  <c r="O2232" i="16"/>
  <c r="T2232" i="16"/>
  <c r="O1779" i="16"/>
  <c r="T1779" i="16"/>
  <c r="O377" i="16"/>
  <c r="T377" i="16"/>
  <c r="O1542" i="16"/>
  <c r="T1542" i="16"/>
  <c r="O572" i="16"/>
  <c r="T572" i="16"/>
  <c r="O1606" i="16"/>
  <c r="T1606" i="16"/>
  <c r="O204" i="16"/>
  <c r="T204" i="16"/>
  <c r="O589" i="16"/>
  <c r="T589" i="16"/>
  <c r="O1849" i="16"/>
  <c r="T1849" i="16"/>
  <c r="O316" i="16"/>
  <c r="T316" i="16"/>
  <c r="O1441" i="16"/>
  <c r="T1441" i="16"/>
  <c r="O879" i="16"/>
  <c r="T879" i="16"/>
  <c r="O1276" i="16"/>
  <c r="T1276" i="16"/>
  <c r="O653" i="16"/>
  <c r="T653" i="16"/>
  <c r="O1301" i="16"/>
  <c r="T1301" i="16"/>
  <c r="O367" i="16"/>
  <c r="T367" i="16"/>
  <c r="O1483" i="16"/>
  <c r="T1483" i="16"/>
  <c r="O189" i="16"/>
  <c r="T189" i="16"/>
  <c r="O1185" i="16"/>
  <c r="T1185" i="16"/>
  <c r="O1008" i="16"/>
  <c r="T1008" i="16"/>
  <c r="O361" i="16"/>
  <c r="T361" i="16"/>
  <c r="O516" i="16"/>
  <c r="T516" i="16"/>
  <c r="O3351" i="16"/>
  <c r="T3351" i="16"/>
  <c r="O3357" i="16"/>
  <c r="T3357" i="16"/>
  <c r="O3699" i="16"/>
  <c r="T3699" i="16"/>
  <c r="O3131" i="16"/>
  <c r="T3131" i="16"/>
  <c r="O3359" i="16"/>
  <c r="T3359" i="16"/>
  <c r="O3377" i="16"/>
  <c r="T3377" i="16"/>
  <c r="O3143" i="16"/>
  <c r="T3143" i="16"/>
  <c r="O2052" i="16"/>
  <c r="T2052" i="16"/>
  <c r="O3451" i="16"/>
  <c r="T3451" i="16"/>
  <c r="O3757" i="16"/>
  <c r="T3757" i="16"/>
  <c r="O2762" i="16"/>
  <c r="T2762" i="16"/>
  <c r="O2338" i="16"/>
  <c r="T2338" i="16"/>
  <c r="O2680" i="16"/>
  <c r="T2680" i="16"/>
  <c r="O3779" i="16"/>
  <c r="T3779" i="16"/>
  <c r="O2020" i="16"/>
  <c r="T2020" i="16"/>
  <c r="O3215" i="16"/>
  <c r="T3215" i="16"/>
  <c r="O2101" i="16"/>
  <c r="T2101" i="16"/>
  <c r="O3829" i="16"/>
  <c r="T3829" i="16"/>
  <c r="O1412" i="16"/>
  <c r="T1412" i="16"/>
  <c r="O960" i="16"/>
  <c r="T960" i="16"/>
  <c r="O313" i="16"/>
  <c r="T313" i="16"/>
  <c r="O1717" i="16"/>
  <c r="T1717" i="16"/>
  <c r="O172" i="16"/>
  <c r="T172" i="16"/>
  <c r="O857" i="16"/>
  <c r="T857" i="16"/>
  <c r="O2008" i="16"/>
  <c r="T2008" i="16"/>
  <c r="O667" i="16"/>
  <c r="T667" i="16"/>
  <c r="O1195" i="16"/>
  <c r="T1195" i="16"/>
  <c r="O933" i="16"/>
  <c r="T933" i="16"/>
  <c r="O1846" i="16"/>
  <c r="T1846" i="16"/>
  <c r="O432" i="16"/>
  <c r="T432" i="16"/>
  <c r="O805" i="16"/>
  <c r="T805" i="16"/>
  <c r="O1489" i="16"/>
  <c r="T1489" i="16"/>
  <c r="O987" i="16"/>
  <c r="T987" i="16"/>
  <c r="O1359" i="16"/>
  <c r="T1359" i="16"/>
  <c r="O577" i="16"/>
  <c r="T577" i="16"/>
  <c r="O1159" i="16"/>
  <c r="T1159" i="16"/>
  <c r="O1894" i="16"/>
  <c r="T1894" i="16"/>
  <c r="O2934" i="16"/>
  <c r="T2934" i="16"/>
  <c r="O3240" i="16"/>
  <c r="T3240" i="16"/>
  <c r="O3625" i="16"/>
  <c r="T3625" i="16"/>
  <c r="O3057" i="16"/>
  <c r="T3057" i="16"/>
  <c r="O3592" i="16"/>
  <c r="T3592" i="16"/>
  <c r="O3077" i="16"/>
  <c r="T3077" i="16"/>
  <c r="O2989" i="16"/>
  <c r="T2989" i="16"/>
  <c r="O3043" i="16"/>
  <c r="T3043" i="16"/>
  <c r="O1897" i="16"/>
  <c r="T1897" i="16"/>
  <c r="O2373" i="16"/>
  <c r="T2373" i="16"/>
  <c r="O2678" i="16"/>
  <c r="T2678" i="16"/>
  <c r="O2265" i="16"/>
  <c r="T2265" i="16"/>
  <c r="O2224" i="16"/>
  <c r="T2224" i="16"/>
  <c r="O3621" i="16"/>
  <c r="T3621" i="16"/>
  <c r="O1866" i="16"/>
  <c r="T1866" i="16"/>
  <c r="O3130" i="16"/>
  <c r="T3130" i="16"/>
  <c r="O3059" i="16"/>
  <c r="T3059" i="16"/>
  <c r="O3113" i="16"/>
  <c r="T3113" i="16"/>
  <c r="O1968" i="16"/>
  <c r="T1968" i="16"/>
  <c r="O1491" i="16"/>
  <c r="T1491" i="16"/>
  <c r="O90" i="16"/>
  <c r="T90" i="16"/>
  <c r="O272" i="16"/>
  <c r="T272" i="16"/>
  <c r="O1400" i="16"/>
  <c r="T1400" i="16"/>
  <c r="O82" i="16"/>
  <c r="T82" i="16"/>
  <c r="O1293" i="16"/>
  <c r="T1293" i="16"/>
  <c r="O947" i="16"/>
  <c r="T947" i="16"/>
  <c r="O301" i="16"/>
  <c r="T301" i="16"/>
  <c r="O1560" i="16"/>
  <c r="T1560" i="16"/>
  <c r="O1994" i="16"/>
  <c r="T1994" i="16"/>
  <c r="O365" i="16"/>
  <c r="T365" i="16"/>
  <c r="O1013" i="16"/>
  <c r="T1013" i="16"/>
  <c r="O1183" i="16"/>
  <c r="T1183" i="16"/>
  <c r="O921" i="16"/>
  <c r="T921" i="16"/>
  <c r="O575" i="16"/>
  <c r="T575" i="16"/>
  <c r="O2038" i="16"/>
  <c r="T2038" i="16"/>
  <c r="O73" i="16"/>
  <c r="T73" i="16"/>
  <c r="O409" i="16"/>
  <c r="T409" i="16"/>
  <c r="O2791" i="16"/>
  <c r="T2791" i="16"/>
  <c r="O3151" i="16"/>
  <c r="T3151" i="16"/>
  <c r="O3482" i="16"/>
  <c r="T3482" i="16"/>
  <c r="O2913" i="16"/>
  <c r="T2913" i="16"/>
  <c r="O3119" i="16"/>
  <c r="T3119" i="16"/>
  <c r="O2915" i="16"/>
  <c r="T2915" i="16"/>
  <c r="O2933" i="16"/>
  <c r="T2933" i="16"/>
  <c r="O2897" i="16"/>
  <c r="T2897" i="16"/>
  <c r="O2228" i="16"/>
  <c r="T2228" i="16"/>
  <c r="O2534" i="16"/>
  <c r="T2534" i="16"/>
  <c r="O2121" i="16"/>
  <c r="T2121" i="16"/>
  <c r="O3561" i="16"/>
  <c r="T3561" i="16"/>
  <c r="O3749" i="16"/>
  <c r="T3749" i="16"/>
  <c r="O3478" i="16"/>
  <c r="T3478" i="16"/>
  <c r="O2986" i="16"/>
  <c r="T2986" i="16"/>
  <c r="O2971" i="16"/>
  <c r="T2971" i="16"/>
  <c r="O1348" i="16"/>
  <c r="T1348" i="16"/>
  <c r="O725" i="16"/>
  <c r="T725" i="16"/>
  <c r="O127" i="16"/>
  <c r="T127" i="16"/>
  <c r="O1256" i="16"/>
  <c r="T1256" i="16"/>
  <c r="O981" i="16"/>
  <c r="T981" i="16"/>
  <c r="O1137" i="16"/>
  <c r="T1137" i="16"/>
  <c r="O803" i="16"/>
  <c r="T803" i="16"/>
  <c r="O1199" i="16"/>
  <c r="T1199" i="16"/>
  <c r="O1417" i="16"/>
  <c r="T1417" i="16"/>
  <c r="O2006" i="16"/>
  <c r="T2006" i="16"/>
  <c r="O447" i="16"/>
  <c r="T447" i="16"/>
  <c r="O1850" i="16"/>
  <c r="T1850" i="16"/>
  <c r="O1746" i="16"/>
  <c r="T1746" i="16"/>
  <c r="O775" i="16"/>
  <c r="T775" i="16"/>
  <c r="O1747" i="16"/>
  <c r="T1747" i="16"/>
  <c r="O1160" i="16"/>
  <c r="T1160" i="16"/>
  <c r="O2316" i="16"/>
  <c r="T2316" i="16"/>
  <c r="O1236" i="16"/>
  <c r="T1236" i="16"/>
  <c r="O3066" i="16"/>
  <c r="T3066" i="16"/>
  <c r="O2852" i="16"/>
  <c r="T2852" i="16"/>
  <c r="O3182" i="16"/>
  <c r="T3182" i="16"/>
  <c r="O3375" i="16"/>
  <c r="T3375" i="16"/>
  <c r="O2818" i="16"/>
  <c r="T2818" i="16"/>
  <c r="O3149" i="16"/>
  <c r="T3149" i="16"/>
  <c r="O2759" i="16"/>
  <c r="T2759" i="16"/>
  <c r="O3552" i="16"/>
  <c r="T3552" i="16"/>
  <c r="O3501" i="16"/>
  <c r="T3501" i="16"/>
  <c r="O3404" i="16"/>
  <c r="T3404" i="16"/>
  <c r="O3748" i="16"/>
  <c r="T3748" i="16"/>
  <c r="O2889" i="16"/>
  <c r="T2889" i="16"/>
  <c r="O3220" i="16"/>
  <c r="T3220" i="16"/>
  <c r="O2831" i="16"/>
  <c r="T2831" i="16"/>
  <c r="O1480" i="16"/>
  <c r="T1480" i="16"/>
  <c r="O78" i="16"/>
  <c r="T78" i="16"/>
  <c r="O1244" i="16"/>
  <c r="T1244" i="16"/>
  <c r="O969" i="16"/>
  <c r="T969" i="16"/>
  <c r="O1965" i="16"/>
  <c r="T1965" i="16"/>
  <c r="O647" i="16"/>
  <c r="T647" i="16"/>
  <c r="O1582" i="16"/>
  <c r="T1582" i="16"/>
  <c r="O180" i="16"/>
  <c r="T180" i="16"/>
  <c r="O565" i="16"/>
  <c r="T565" i="16"/>
  <c r="O1264" i="16"/>
  <c r="T1264" i="16"/>
  <c r="O856" i="16"/>
  <c r="T856" i="16"/>
  <c r="O1590" i="16"/>
  <c r="T1590" i="16"/>
  <c r="O620" i="16"/>
  <c r="T620" i="16"/>
  <c r="O2048" i="16"/>
  <c r="T2048" i="16"/>
  <c r="O562" i="16"/>
  <c r="T562" i="16"/>
  <c r="O1026" i="16"/>
  <c r="T1026" i="16"/>
  <c r="O2731" i="16"/>
  <c r="T2731" i="16"/>
  <c r="O2955" i="16"/>
  <c r="T2955" i="16"/>
  <c r="O3768" i="16"/>
  <c r="T3768" i="16"/>
  <c r="O3016" i="16"/>
  <c r="T3016" i="16"/>
  <c r="O3843" i="16"/>
  <c r="T3843" i="16"/>
  <c r="O2573" i="16"/>
  <c r="T2573" i="16"/>
  <c r="O1924" i="16"/>
  <c r="T1924" i="16"/>
  <c r="O1660" i="16"/>
  <c r="T1660" i="16"/>
  <c r="O1856" i="16"/>
  <c r="T1856" i="16"/>
  <c r="O550" i="16"/>
  <c r="T550" i="16"/>
  <c r="O1046" i="16"/>
  <c r="T1046" i="16"/>
  <c r="O294" i="16"/>
  <c r="T294" i="16"/>
  <c r="O1314" i="16"/>
  <c r="T1314" i="16"/>
  <c r="O1042" i="16"/>
  <c r="T1042" i="16"/>
  <c r="O1872" i="16"/>
  <c r="T1872" i="16"/>
  <c r="O3821" i="16"/>
  <c r="T3821" i="16"/>
  <c r="O2479" i="16"/>
  <c r="T2479" i="16"/>
  <c r="O2785" i="16"/>
  <c r="T2785" i="16"/>
  <c r="O2457" i="16"/>
  <c r="T2457" i="16"/>
  <c r="O2362" i="16"/>
  <c r="T2362" i="16"/>
  <c r="O2015" i="16"/>
  <c r="T2015" i="16"/>
  <c r="O3433" i="16"/>
  <c r="T3433" i="16"/>
  <c r="O1346" i="16"/>
  <c r="T1346" i="16"/>
  <c r="O1180" i="16"/>
  <c r="T1180" i="16"/>
  <c r="O526" i="16"/>
  <c r="T526" i="16"/>
  <c r="O1258" i="16"/>
  <c r="T1258" i="16"/>
  <c r="O1672" i="16"/>
  <c r="T1672" i="16"/>
  <c r="O270" i="16"/>
  <c r="T270" i="16"/>
  <c r="O1748" i="16"/>
  <c r="T1748" i="16"/>
  <c r="O814" i="16"/>
  <c r="T814" i="16"/>
  <c r="O3539" i="16"/>
  <c r="T3539" i="16"/>
  <c r="O3666" i="16"/>
  <c r="T3666" i="16"/>
  <c r="O2491" i="16"/>
  <c r="T2491" i="16"/>
  <c r="O2797" i="16"/>
  <c r="T2797" i="16"/>
  <c r="O2799" i="16"/>
  <c r="T2799" i="16"/>
  <c r="O2183" i="16"/>
  <c r="T2183" i="16"/>
  <c r="O2201" i="16"/>
  <c r="T2201" i="16"/>
  <c r="O2975" i="16"/>
  <c r="T2975" i="16"/>
  <c r="O1884" i="16"/>
  <c r="T1884" i="16"/>
  <c r="O3254" i="16"/>
  <c r="T3254" i="16"/>
  <c r="O3160" i="16"/>
  <c r="T3160" i="16"/>
  <c r="O2273" i="16"/>
  <c r="T2273" i="16"/>
  <c r="O1390" i="16"/>
  <c r="T1390" i="16"/>
  <c r="O363" i="16"/>
  <c r="T363" i="16"/>
  <c r="O282" i="16"/>
  <c r="T282" i="16"/>
  <c r="O570" i="16"/>
  <c r="T570" i="16"/>
  <c r="O46" i="16"/>
  <c r="T46" i="16"/>
  <c r="O1394" i="16"/>
  <c r="T1394" i="16"/>
  <c r="O100" i="16"/>
  <c r="T100" i="16"/>
  <c r="O1539" i="16"/>
  <c r="T1539" i="16"/>
  <c r="O138" i="16"/>
  <c r="T138" i="16"/>
  <c r="O1014" i="16"/>
  <c r="T1014" i="16"/>
  <c r="O166" i="16"/>
  <c r="T166" i="16"/>
  <c r="O3756" i="16"/>
  <c r="T3756" i="16"/>
  <c r="O3814" i="16"/>
  <c r="T3814" i="16"/>
  <c r="O1740" i="16"/>
  <c r="T1740" i="16"/>
  <c r="O3140" i="16"/>
  <c r="T3140" i="16"/>
  <c r="O2685" i="16"/>
  <c r="T2685" i="16"/>
  <c r="O2501" i="16"/>
  <c r="T2501" i="16"/>
  <c r="O2111" i="16"/>
  <c r="T2111" i="16"/>
  <c r="O1246" i="16"/>
  <c r="T1246" i="16"/>
  <c r="O934" i="16"/>
  <c r="T934" i="16"/>
  <c r="O480" i="16"/>
  <c r="T480" i="16"/>
  <c r="O746" i="16"/>
  <c r="T746" i="16"/>
  <c r="O1562" i="16"/>
  <c r="T1562" i="16"/>
  <c r="O1396" i="16"/>
  <c r="T1396" i="16"/>
  <c r="O1302" i="16"/>
  <c r="T1302" i="16"/>
  <c r="O849" i="16"/>
  <c r="T849" i="16"/>
  <c r="O694" i="16"/>
  <c r="T694" i="16"/>
  <c r="O3250" i="16"/>
  <c r="T3250" i="16"/>
  <c r="O3611" i="16"/>
  <c r="T3611" i="16"/>
  <c r="O2509" i="16"/>
  <c r="T2509" i="16"/>
  <c r="O3776" i="16"/>
  <c r="T3776" i="16"/>
  <c r="O2511" i="16"/>
  <c r="T2511" i="16"/>
  <c r="O1596" i="16"/>
  <c r="T1596" i="16"/>
  <c r="O2996" i="16"/>
  <c r="T2996" i="16"/>
  <c r="O2541" i="16"/>
  <c r="T2541" i="16"/>
  <c r="O2871" i="16"/>
  <c r="T2871" i="16"/>
  <c r="O1102" i="16"/>
  <c r="T1102" i="16"/>
  <c r="O1036" i="16"/>
  <c r="T1036" i="16"/>
  <c r="O778" i="16"/>
  <c r="T778" i="16"/>
  <c r="O1418" i="16"/>
  <c r="T1418" i="16"/>
  <c r="O1252" i="16"/>
  <c r="T1252" i="16"/>
  <c r="O2011" i="16"/>
  <c r="T2011" i="16"/>
  <c r="O3747" i="16"/>
  <c r="T3747" i="16"/>
  <c r="O3646" i="16"/>
  <c r="T3646" i="16"/>
  <c r="O1902" i="16"/>
  <c r="T1902" i="16"/>
  <c r="O2318" i="16"/>
  <c r="T2318" i="16"/>
  <c r="O3739" i="16"/>
  <c r="T3739" i="16"/>
  <c r="O2721" i="16"/>
  <c r="T2721" i="16"/>
  <c r="O2626" i="16"/>
  <c r="T2626" i="16"/>
  <c r="O2207" i="16"/>
  <c r="T2207" i="16"/>
  <c r="O2262" i="16"/>
  <c r="T2262" i="16"/>
  <c r="O2330" i="16"/>
  <c r="T2330" i="16"/>
  <c r="O1700" i="16"/>
  <c r="T1700" i="16"/>
  <c r="O382" i="16"/>
  <c r="T382" i="16"/>
  <c r="O602" i="16"/>
  <c r="T602" i="16"/>
  <c r="O470" i="16"/>
  <c r="T470" i="16"/>
  <c r="O1731" i="16"/>
  <c r="T1731" i="16"/>
  <c r="O906" i="16"/>
  <c r="T906" i="16"/>
  <c r="O1494" i="16"/>
  <c r="T1494" i="16"/>
  <c r="O1342" i="16"/>
  <c r="T1342" i="16"/>
  <c r="O1030" i="16"/>
  <c r="T1030" i="16"/>
  <c r="O1162" i="16"/>
  <c r="T1162" i="16"/>
  <c r="O3595" i="16"/>
  <c r="T3595" i="16"/>
  <c r="O2103" i="16"/>
  <c r="T2103" i="16"/>
  <c r="O3551" i="16"/>
  <c r="T3551" i="16"/>
  <c r="O3643" i="16"/>
  <c r="T3643" i="16"/>
  <c r="O2896" i="16"/>
  <c r="T2896" i="16"/>
  <c r="O2525" i="16"/>
  <c r="T2525" i="16"/>
  <c r="O3436" i="16"/>
  <c r="T3436" i="16"/>
  <c r="O1688" i="16"/>
  <c r="T1688" i="16"/>
  <c r="O370" i="16"/>
  <c r="T370" i="16"/>
  <c r="O874" i="16"/>
  <c r="T874" i="16"/>
  <c r="O1354" i="16"/>
  <c r="T1354" i="16"/>
  <c r="O1766" i="16"/>
  <c r="T1766" i="16"/>
  <c r="O1002" i="16"/>
  <c r="T1002" i="16"/>
  <c r="O3020" i="16"/>
  <c r="T3020" i="16"/>
  <c r="O3460" i="16"/>
  <c r="T3460" i="16"/>
  <c r="O3198" i="16"/>
  <c r="T3198" i="16"/>
  <c r="O2421" i="16"/>
  <c r="T2421" i="16"/>
  <c r="O3719" i="16"/>
  <c r="T3719" i="16"/>
  <c r="O1973" i="16"/>
  <c r="T1973" i="16"/>
  <c r="O3270" i="16"/>
  <c r="T3270" i="16"/>
  <c r="O3523" i="16"/>
  <c r="T3523" i="16"/>
  <c r="O1122" i="16"/>
  <c r="T1122" i="16"/>
  <c r="O139" i="16"/>
  <c r="T139" i="16"/>
  <c r="O94" i="16"/>
  <c r="T94" i="16"/>
  <c r="O1306" i="16"/>
  <c r="T1306" i="16"/>
  <c r="O1443" i="16"/>
  <c r="T1443" i="16"/>
  <c r="O378" i="16"/>
  <c r="T378" i="16"/>
  <c r="O1600" i="16"/>
  <c r="T1600" i="16"/>
  <c r="O2047" i="16"/>
  <c r="T2047" i="16"/>
  <c r="O730" i="16"/>
  <c r="T730" i="16"/>
  <c r="O228" i="16"/>
  <c r="T228" i="16"/>
  <c r="O3295" i="16"/>
  <c r="T3295" i="16"/>
  <c r="O3387" i="16"/>
  <c r="T3387" i="16"/>
  <c r="O3262" i="16"/>
  <c r="T3262" i="16"/>
  <c r="O3060" i="16"/>
  <c r="T3060" i="16"/>
  <c r="O2607" i="16"/>
  <c r="T2607" i="16"/>
  <c r="O3706" i="16"/>
  <c r="T3706" i="16"/>
  <c r="O3148" i="16"/>
  <c r="T3148" i="16"/>
  <c r="O1255" i="16"/>
  <c r="T1255" i="16"/>
  <c r="O1058" i="16"/>
  <c r="T1058" i="16"/>
  <c r="O1154" i="16"/>
  <c r="T1154" i="16"/>
  <c r="O590" i="16"/>
  <c r="T590" i="16"/>
  <c r="O79" i="16"/>
  <c r="T79" i="16"/>
  <c r="O1892" i="16"/>
  <c r="T1892" i="16"/>
  <c r="O718" i="16"/>
  <c r="T718" i="16"/>
  <c r="O1476" i="16"/>
  <c r="T1476" i="16"/>
  <c r="O3845" i="16"/>
  <c r="T3845" i="16"/>
  <c r="O3096" i="16"/>
  <c r="T3096" i="16"/>
  <c r="O3243" i="16"/>
  <c r="T3243" i="16"/>
  <c r="O3448" i="16"/>
  <c r="T3448" i="16"/>
  <c r="O2845" i="16"/>
  <c r="T2845" i="16"/>
  <c r="O1752" i="16"/>
  <c r="T1752" i="16"/>
  <c r="O2463" i="16"/>
  <c r="T2463" i="16"/>
  <c r="O3808" i="16"/>
  <c r="T3808" i="16"/>
  <c r="O3004" i="16"/>
  <c r="T3004" i="16"/>
  <c r="O2916" i="16"/>
  <c r="T2916" i="16"/>
  <c r="O1824" i="16"/>
  <c r="T1824" i="16"/>
  <c r="O1111" i="16"/>
  <c r="T1111" i="16"/>
  <c r="O914" i="16"/>
  <c r="T914" i="16"/>
  <c r="O222" i="16"/>
  <c r="T222" i="16"/>
  <c r="O870" i="16"/>
  <c r="T870" i="16"/>
  <c r="O726" i="16"/>
  <c r="T726" i="16"/>
  <c r="O430" i="16"/>
  <c r="T430" i="16"/>
  <c r="O2370" i="16"/>
  <c r="T2370" i="16"/>
  <c r="O3372" i="16"/>
  <c r="T3372" i="16"/>
  <c r="O3045" i="16"/>
  <c r="T3045" i="16"/>
  <c r="O2777" i="16"/>
  <c r="T2777" i="16"/>
  <c r="O2143" i="16"/>
  <c r="T2143" i="16"/>
  <c r="O2449" i="16"/>
  <c r="T2449" i="16"/>
  <c r="O3822" i="16"/>
  <c r="T3822" i="16"/>
  <c r="O2378" i="16"/>
  <c r="T2378" i="16"/>
  <c r="O3831" i="16"/>
  <c r="T3831" i="16"/>
  <c r="O2849" i="16"/>
  <c r="T2849" i="16"/>
  <c r="O1978" i="16"/>
  <c r="T1978" i="16"/>
  <c r="O1503" i="16"/>
  <c r="T1503" i="16"/>
  <c r="O939" i="16"/>
  <c r="T939" i="16"/>
  <c r="O1098" i="16"/>
  <c r="T1098" i="16"/>
  <c r="O115" i="16"/>
  <c r="T115" i="16"/>
  <c r="O1992" i="16"/>
  <c r="T1992" i="16"/>
  <c r="O435" i="16"/>
  <c r="T435" i="16"/>
  <c r="O676" i="16"/>
  <c r="T676" i="16"/>
  <c r="O714" i="16"/>
  <c r="T714" i="16"/>
  <c r="O3138" i="16"/>
  <c r="T3138" i="16"/>
  <c r="O1010" i="16"/>
  <c r="T1010" i="16"/>
  <c r="O1723" i="16"/>
  <c r="T1723" i="16"/>
  <c r="O3194" i="16"/>
  <c r="T3194" i="16"/>
  <c r="O3511" i="16"/>
  <c r="T3511" i="16"/>
  <c r="O3038" i="16"/>
  <c r="T3038" i="16"/>
  <c r="O3409" i="16"/>
  <c r="T3409" i="16"/>
  <c r="O2687" i="16"/>
  <c r="T2687" i="16"/>
  <c r="O2706" i="16"/>
  <c r="T2706" i="16"/>
  <c r="O1822" i="16"/>
  <c r="T1822" i="16"/>
  <c r="O1336" i="16"/>
  <c r="T1336" i="16"/>
  <c r="O713" i="16"/>
  <c r="T713" i="16"/>
  <c r="O1003" i="16"/>
  <c r="T1003" i="16"/>
  <c r="O1100" i="16"/>
  <c r="T1100" i="16"/>
  <c r="O1821" i="16"/>
  <c r="T1821" i="16"/>
  <c r="O491" i="16"/>
  <c r="T491" i="16"/>
  <c r="O1067" i="16"/>
  <c r="T1067" i="16"/>
  <c r="O421" i="16"/>
  <c r="T421" i="16"/>
  <c r="O1825" i="16"/>
  <c r="T1825" i="16"/>
  <c r="O279" i="16"/>
  <c r="T279" i="16"/>
  <c r="O1119" i="16"/>
  <c r="T1119" i="16"/>
  <c r="O571" i="16"/>
  <c r="T571" i="16"/>
  <c r="O1447" i="16"/>
  <c r="T1447" i="16"/>
  <c r="O477" i="16"/>
  <c r="T477" i="16"/>
  <c r="O1903" i="16"/>
  <c r="T1903" i="16"/>
  <c r="O597" i="16"/>
  <c r="T597" i="16"/>
  <c r="O1738" i="16"/>
  <c r="T1738" i="16"/>
  <c r="O61" i="16"/>
  <c r="T61" i="16"/>
  <c r="O144" i="16"/>
  <c r="T144" i="16"/>
  <c r="O563" i="16"/>
  <c r="T563" i="16"/>
  <c r="O2081" i="16"/>
  <c r="T2081" i="16"/>
  <c r="O2778" i="16"/>
  <c r="T2778" i="16"/>
  <c r="O3085" i="16"/>
  <c r="T3085" i="16"/>
  <c r="O2564" i="16"/>
  <c r="T2564" i="16"/>
  <c r="O2894" i="16"/>
  <c r="T2894" i="16"/>
  <c r="O2757" i="16"/>
  <c r="T2757" i="16"/>
  <c r="O2518" i="16"/>
  <c r="T2518" i="16"/>
  <c r="O2860" i="16"/>
  <c r="T2860" i="16"/>
  <c r="O3265" i="16"/>
  <c r="T3265" i="16"/>
  <c r="O2148" i="16"/>
  <c r="T2148" i="16"/>
  <c r="O3570" i="16"/>
  <c r="T3570" i="16"/>
  <c r="O3750" i="16"/>
  <c r="T3750" i="16"/>
  <c r="O3212" i="16"/>
  <c r="T3212" i="16"/>
  <c r="O3542" i="16"/>
  <c r="T3542" i="16"/>
  <c r="O3447" i="16"/>
  <c r="T3447" i="16"/>
  <c r="O2590" i="16"/>
  <c r="T2590" i="16"/>
  <c r="O2560" i="16"/>
  <c r="T2560" i="16"/>
  <c r="O1677" i="16"/>
  <c r="T1677" i="16"/>
  <c r="O1192" i="16"/>
  <c r="T1192" i="16"/>
  <c r="O569" i="16"/>
  <c r="T569" i="16"/>
  <c r="O1793" i="16"/>
  <c r="T1793" i="16"/>
  <c r="O681" i="16"/>
  <c r="T681" i="16"/>
  <c r="O1678" i="16"/>
  <c r="T1678" i="16"/>
  <c r="O347" i="16"/>
  <c r="T347" i="16"/>
  <c r="O1271" i="16"/>
  <c r="T1271" i="16"/>
  <c r="O923" i="16"/>
  <c r="T923" i="16"/>
  <c r="O1681" i="16"/>
  <c r="T1681" i="16"/>
  <c r="O135" i="16"/>
  <c r="T135" i="16"/>
  <c r="O1828" i="16"/>
  <c r="T1828" i="16"/>
  <c r="O1303" i="16"/>
  <c r="T1303" i="16"/>
  <c r="O332" i="16"/>
  <c r="T332" i="16"/>
  <c r="O1759" i="16"/>
  <c r="T1759" i="16"/>
  <c r="O453" i="16"/>
  <c r="T453" i="16"/>
  <c r="O1594" i="16"/>
  <c r="T1594" i="16"/>
  <c r="O493" i="16"/>
  <c r="T493" i="16"/>
  <c r="O917" i="16"/>
  <c r="T917" i="16"/>
  <c r="O419" i="16"/>
  <c r="T419" i="16"/>
  <c r="O3800" i="16"/>
  <c r="T3800" i="16"/>
  <c r="O2320" i="16"/>
  <c r="T2320" i="16"/>
  <c r="O2375" i="16"/>
  <c r="T2375" i="16"/>
  <c r="O2393" i="16"/>
  <c r="T2393" i="16"/>
  <c r="O2149" i="16"/>
  <c r="T2149" i="16"/>
  <c r="O2202" i="16"/>
  <c r="T2202" i="16"/>
  <c r="O2088" i="16"/>
  <c r="T2088" i="16"/>
  <c r="O2755" i="16"/>
  <c r="T2755" i="16"/>
  <c r="O3061" i="16"/>
  <c r="T3061" i="16"/>
  <c r="O2870" i="16"/>
  <c r="T2870" i="16"/>
  <c r="O2774" i="16"/>
  <c r="T2774" i="16"/>
  <c r="O3556" i="16"/>
  <c r="T3556" i="16"/>
  <c r="O3186" i="16"/>
  <c r="T3186" i="16"/>
  <c r="O2808" i="16"/>
  <c r="T2808" i="16"/>
  <c r="O2862" i="16"/>
  <c r="T2862" i="16"/>
  <c r="O3421" i="16"/>
  <c r="T3421" i="16"/>
  <c r="O2612" i="16"/>
  <c r="T2612" i="16"/>
  <c r="O2942" i="16"/>
  <c r="T2942" i="16"/>
  <c r="O2847" i="16"/>
  <c r="T2847" i="16"/>
  <c r="O2000" i="16"/>
  <c r="T2000" i="16"/>
  <c r="O1103" i="16"/>
  <c r="T1103" i="16"/>
  <c r="O672" i="16"/>
  <c r="T672" i="16"/>
  <c r="O86" i="16"/>
  <c r="T86" i="16"/>
  <c r="O1479" i="16"/>
  <c r="T1479" i="16"/>
  <c r="O915" i="16"/>
  <c r="T915" i="16"/>
  <c r="O1313" i="16"/>
  <c r="T1313" i="16"/>
  <c r="O689" i="16"/>
  <c r="T689" i="16"/>
  <c r="O1770" i="16"/>
  <c r="T1770" i="16"/>
  <c r="O836" i="16"/>
  <c r="T836" i="16"/>
  <c r="O379" i="16"/>
  <c r="T379" i="16"/>
  <c r="O1496" i="16"/>
  <c r="T1496" i="16"/>
  <c r="O1785" i="16"/>
  <c r="T1785" i="16"/>
  <c r="O455" i="16"/>
  <c r="T455" i="16"/>
  <c r="O1871" i="16"/>
  <c r="T1871" i="16"/>
  <c r="O1225" i="16"/>
  <c r="T1225" i="16"/>
  <c r="O1969" i="16"/>
  <c r="T1969" i="16"/>
  <c r="O364" i="16"/>
  <c r="T364" i="16"/>
  <c r="O461" i="16"/>
  <c r="T461" i="16"/>
  <c r="O1685" i="16"/>
  <c r="T1685" i="16"/>
  <c r="O96" i="16"/>
  <c r="T96" i="16"/>
  <c r="O3586" i="16"/>
  <c r="T3586" i="16"/>
  <c r="O2161" i="16"/>
  <c r="T2161" i="16"/>
  <c r="O2214" i="16"/>
  <c r="T2214" i="16"/>
  <c r="O3744" i="16"/>
  <c r="T3744" i="16"/>
  <c r="O2335" i="16"/>
  <c r="T2335" i="16"/>
  <c r="O2882" i="16"/>
  <c r="T2882" i="16"/>
  <c r="O2643" i="16"/>
  <c r="T2643" i="16"/>
  <c r="O2218" i="16"/>
  <c r="T2218" i="16"/>
  <c r="O3035" i="16"/>
  <c r="T3035" i="16"/>
  <c r="O2963" i="16"/>
  <c r="T2963" i="16"/>
  <c r="O3018" i="16"/>
  <c r="T3018" i="16"/>
  <c r="O2983" i="16"/>
  <c r="T2983" i="16"/>
  <c r="O2372" i="16"/>
  <c r="T2372" i="16"/>
  <c r="O2715" i="16"/>
  <c r="T2715" i="16"/>
  <c r="O2632" i="16"/>
  <c r="T2632" i="16"/>
  <c r="O1642" i="16"/>
  <c r="T1642" i="16"/>
  <c r="O240" i="16"/>
  <c r="T240" i="16"/>
  <c r="O625" i="16"/>
  <c r="T625" i="16"/>
  <c r="O639" i="16"/>
  <c r="T639" i="16"/>
  <c r="O2044" i="16"/>
  <c r="T2044" i="16"/>
  <c r="O413" i="16"/>
  <c r="T413" i="16"/>
  <c r="O1637" i="16"/>
  <c r="T1637" i="16"/>
  <c r="O703" i="16"/>
  <c r="T703" i="16"/>
  <c r="O1687" i="16"/>
  <c r="T1687" i="16"/>
  <c r="O381" i="16"/>
  <c r="T381" i="16"/>
  <c r="O1220" i="16"/>
  <c r="T1220" i="16"/>
  <c r="O945" i="16"/>
  <c r="T945" i="16"/>
  <c r="O1089" i="16"/>
  <c r="T1089" i="16"/>
  <c r="O1523" i="16"/>
  <c r="T1523" i="16"/>
  <c r="O1033" i="16"/>
  <c r="T1033" i="16"/>
  <c r="O1837" i="16"/>
  <c r="T1837" i="16"/>
  <c r="O231" i="16"/>
  <c r="T231" i="16"/>
  <c r="O1528" i="16"/>
  <c r="T1528" i="16"/>
  <c r="O475" i="16"/>
  <c r="T475" i="16"/>
  <c r="O1603" i="16"/>
  <c r="T1603" i="16"/>
  <c r="O297" i="16"/>
  <c r="T297" i="16"/>
  <c r="O164" i="16"/>
  <c r="T164" i="16"/>
  <c r="O3442" i="16"/>
  <c r="T3442" i="16"/>
  <c r="O3815" i="16"/>
  <c r="T3815" i="16"/>
  <c r="O2070" i="16"/>
  <c r="T2070" i="16"/>
  <c r="O2192" i="16"/>
  <c r="T2192" i="16"/>
  <c r="O2496" i="16"/>
  <c r="T2496" i="16"/>
  <c r="O2408" i="16"/>
  <c r="T2408" i="16"/>
  <c r="O2157" i="16"/>
  <c r="T2157" i="16"/>
  <c r="O3558" i="16"/>
  <c r="T3558" i="16"/>
  <c r="O2416" i="16"/>
  <c r="T2416" i="16"/>
  <c r="O2891" i="16"/>
  <c r="T2891" i="16"/>
  <c r="O2910" i="16"/>
  <c r="T2910" i="16"/>
  <c r="O2820" i="16"/>
  <c r="T2820" i="16"/>
  <c r="O2875" i="16"/>
  <c r="T2875" i="16"/>
  <c r="O1727" i="16"/>
  <c r="T1727" i="16"/>
  <c r="O2839" i="16"/>
  <c r="T2839" i="16"/>
  <c r="O2768" i="16"/>
  <c r="T2768" i="16"/>
  <c r="O3098" i="16"/>
  <c r="T3098" i="16"/>
  <c r="O2229" i="16"/>
  <c r="T2229" i="16"/>
  <c r="O2146" i="16"/>
  <c r="T2146" i="16"/>
  <c r="O2488" i="16"/>
  <c r="T2488" i="16"/>
  <c r="O1485" i="16"/>
  <c r="T1485" i="16"/>
  <c r="O97" i="16"/>
  <c r="T97" i="16"/>
  <c r="O481" i="16"/>
  <c r="T481" i="16"/>
  <c r="O2054" i="16"/>
  <c r="T2054" i="16"/>
  <c r="O1899" i="16"/>
  <c r="T1899" i="16"/>
  <c r="O1493" i="16"/>
  <c r="T1493" i="16"/>
  <c r="O560" i="16"/>
  <c r="T560" i="16"/>
  <c r="O1531" i="16"/>
  <c r="T1531" i="16"/>
  <c r="O237" i="16"/>
  <c r="T237" i="16"/>
  <c r="O1076" i="16"/>
  <c r="T1076" i="16"/>
  <c r="O801" i="16"/>
  <c r="T801" i="16"/>
  <c r="O1941" i="16"/>
  <c r="T1941" i="16"/>
  <c r="O623" i="16"/>
  <c r="T623" i="16"/>
  <c r="O1355" i="16"/>
  <c r="T1355" i="16"/>
  <c r="O887" i="16"/>
  <c r="T887" i="16"/>
  <c r="O1694" i="16"/>
  <c r="T1694" i="16"/>
  <c r="O89" i="16"/>
  <c r="T89" i="16"/>
  <c r="O1384" i="16"/>
  <c r="T1384" i="16"/>
  <c r="O331" i="16"/>
  <c r="T331" i="16"/>
  <c r="O484" i="16"/>
  <c r="T484" i="16"/>
  <c r="O319" i="16"/>
  <c r="T319" i="16"/>
  <c r="O3299" i="16"/>
  <c r="T3299" i="16"/>
  <c r="O3628" i="16"/>
  <c r="T3628" i="16"/>
  <c r="O3671" i="16"/>
  <c r="T3671" i="16"/>
  <c r="O1926" i="16"/>
  <c r="T1926" i="16"/>
  <c r="O3534" i="16"/>
  <c r="T3534" i="16"/>
  <c r="O2341" i="16"/>
  <c r="T2341" i="16"/>
  <c r="O2570" i="16"/>
  <c r="T2570" i="16"/>
  <c r="O2356" i="16"/>
  <c r="T2356" i="16"/>
  <c r="O3741" i="16"/>
  <c r="T3741" i="16"/>
  <c r="O2747" i="16"/>
  <c r="T2747" i="16"/>
  <c r="O2766" i="16"/>
  <c r="T2766" i="16"/>
  <c r="O2675" i="16"/>
  <c r="T2675" i="16"/>
  <c r="O2730" i="16"/>
  <c r="T2730" i="16"/>
  <c r="O1583" i="16"/>
  <c r="T1583" i="16"/>
  <c r="O2695" i="16"/>
  <c r="T2695" i="16"/>
  <c r="O3001" i="16"/>
  <c r="T3001" i="16"/>
  <c r="O2624" i="16"/>
  <c r="T2624" i="16"/>
  <c r="O2954" i="16"/>
  <c r="T2954" i="16"/>
  <c r="O2085" i="16"/>
  <c r="T2085" i="16"/>
  <c r="O3812" i="16"/>
  <c r="T3812" i="16"/>
  <c r="O983" i="16"/>
  <c r="T983" i="16"/>
  <c r="O337" i="16"/>
  <c r="T337" i="16"/>
  <c r="O351" i="16"/>
  <c r="T351" i="16"/>
  <c r="O1755" i="16"/>
  <c r="T1755" i="16"/>
  <c r="O1349" i="16"/>
  <c r="T1349" i="16"/>
  <c r="O415" i="16"/>
  <c r="T415" i="16"/>
  <c r="O1387" i="16"/>
  <c r="T1387" i="16"/>
  <c r="O92" i="16"/>
  <c r="T92" i="16"/>
  <c r="O1964" i="16"/>
  <c r="T1964" i="16"/>
  <c r="O657" i="16"/>
  <c r="T657" i="16"/>
  <c r="O1797" i="16"/>
  <c r="T1797" i="16"/>
  <c r="O1187" i="16"/>
  <c r="T1187" i="16"/>
  <c r="O744" i="16"/>
  <c r="T744" i="16"/>
  <c r="O1549" i="16"/>
  <c r="T1549" i="16"/>
  <c r="O1240" i="16"/>
  <c r="T1240" i="16"/>
  <c r="O617" i="16"/>
  <c r="T617" i="16"/>
  <c r="O1121" i="16"/>
  <c r="T1121" i="16"/>
  <c r="O187" i="16"/>
  <c r="T187" i="16"/>
  <c r="O1291" i="16"/>
  <c r="T1291" i="16"/>
  <c r="O873" i="16"/>
  <c r="T873" i="16"/>
  <c r="O3366" i="16"/>
  <c r="T3366" i="16"/>
  <c r="O3740" i="16"/>
  <c r="T3740" i="16"/>
  <c r="O3488" i="16"/>
  <c r="T3488" i="16"/>
  <c r="O3830" i="16"/>
  <c r="T3830" i="16"/>
  <c r="O1937" i="16"/>
  <c r="T1937" i="16"/>
  <c r="O3492" i="16"/>
  <c r="T3492" i="16"/>
  <c r="O3581" i="16"/>
  <c r="T3581" i="16"/>
  <c r="O2804" i="16"/>
  <c r="T2804" i="16"/>
  <c r="O3134" i="16"/>
  <c r="T3134" i="16"/>
  <c r="O2709" i="16"/>
  <c r="T2709" i="16"/>
  <c r="O2668" i="16"/>
  <c r="T2668" i="16"/>
  <c r="O2279" i="16"/>
  <c r="T2279" i="16"/>
  <c r="O1818" i="16"/>
  <c r="T1818" i="16"/>
  <c r="O3715" i="16"/>
  <c r="T3715" i="16"/>
  <c r="O2377" i="16"/>
  <c r="T2377" i="16"/>
  <c r="O1923" i="16"/>
  <c r="T1923" i="16"/>
  <c r="O521" i="16"/>
  <c r="T521" i="16"/>
  <c r="O513" i="16"/>
  <c r="T513" i="16"/>
  <c r="O1763" i="16"/>
  <c r="T1763" i="16"/>
  <c r="O360" i="16"/>
  <c r="T360" i="16"/>
  <c r="O732" i="16"/>
  <c r="T732" i="16"/>
  <c r="O2017" i="16"/>
  <c r="T2017" i="16"/>
  <c r="O459" i="16"/>
  <c r="T459" i="16"/>
  <c r="O1587" i="16"/>
  <c r="T1587" i="16"/>
  <c r="O1023" i="16"/>
  <c r="T1023" i="16"/>
  <c r="O1420" i="16"/>
  <c r="T1420" i="16"/>
  <c r="O796" i="16"/>
  <c r="T796" i="16"/>
  <c r="O1444" i="16"/>
  <c r="T1444" i="16"/>
  <c r="O512" i="16"/>
  <c r="T512" i="16"/>
  <c r="O1638" i="16"/>
  <c r="T1638" i="16"/>
  <c r="O333" i="16"/>
  <c r="T333" i="16"/>
  <c r="O1329" i="16"/>
  <c r="T1329" i="16"/>
  <c r="O505" i="16"/>
  <c r="T505" i="16"/>
  <c r="O175" i="16"/>
  <c r="T175" i="16"/>
  <c r="O2958" i="16"/>
  <c r="T2958" i="16"/>
  <c r="O3758" i="16"/>
  <c r="T3758" i="16"/>
  <c r="O3393" i="16"/>
  <c r="T3393" i="16"/>
  <c r="O3724" i="16"/>
  <c r="T3724" i="16"/>
  <c r="O3335" i="16"/>
  <c r="T3335" i="16"/>
  <c r="O3353" i="16"/>
  <c r="T3353" i="16"/>
  <c r="O1475" i="16"/>
  <c r="T1475" i="16"/>
  <c r="O2718" i="16"/>
  <c r="T2718" i="16"/>
  <c r="O3025" i="16"/>
  <c r="T3025" i="16"/>
  <c r="O2648" i="16"/>
  <c r="T2648" i="16"/>
  <c r="O2978" i="16"/>
  <c r="T2978" i="16"/>
  <c r="O2253" i="16"/>
  <c r="T2253" i="16"/>
  <c r="O2595" i="16"/>
  <c r="T2595" i="16"/>
  <c r="O2170" i="16"/>
  <c r="T2170" i="16"/>
  <c r="O2512" i="16"/>
  <c r="T2512" i="16"/>
  <c r="O3466" i="16"/>
  <c r="T3466" i="16"/>
  <c r="O3796" i="16"/>
  <c r="T3796" i="16"/>
  <c r="O3407" i="16"/>
  <c r="T3407" i="16"/>
  <c r="O3426" i="16"/>
  <c r="T3426" i="16"/>
  <c r="O1547" i="16"/>
  <c r="T1547" i="16"/>
  <c r="O472" i="16"/>
  <c r="T472" i="16"/>
  <c r="O2056" i="16"/>
  <c r="T2056" i="16"/>
  <c r="O1674" i="16"/>
  <c r="T1674" i="16"/>
  <c r="O705" i="16"/>
  <c r="T705" i="16"/>
  <c r="O1819" i="16"/>
  <c r="T1819" i="16"/>
  <c r="O1593" i="16"/>
  <c r="T1593" i="16"/>
  <c r="O192" i="16"/>
  <c r="T192" i="16"/>
  <c r="O1211" i="16"/>
  <c r="T1211" i="16"/>
  <c r="O768" i="16"/>
  <c r="T768" i="16"/>
  <c r="O181" i="16"/>
  <c r="T181" i="16"/>
  <c r="O209" i="16"/>
  <c r="T209" i="16"/>
  <c r="O1433" i="16"/>
  <c r="T1433" i="16"/>
  <c r="O1471" i="16"/>
  <c r="T1471" i="16"/>
  <c r="O177" i="16"/>
  <c r="T177" i="16"/>
  <c r="O273" i="16"/>
  <c r="T273" i="16"/>
  <c r="O85" i="16"/>
  <c r="T85" i="16"/>
  <c r="O1133" i="16"/>
  <c r="T1133" i="16"/>
  <c r="O3385" i="16"/>
  <c r="T3385" i="16"/>
  <c r="O3770" i="16"/>
  <c r="T3770" i="16"/>
  <c r="O3201" i="16"/>
  <c r="T3201" i="16"/>
  <c r="O3531" i="16"/>
  <c r="T3531" i="16"/>
  <c r="O3406" i="16"/>
  <c r="T3406" i="16"/>
  <c r="O3204" i="16"/>
  <c r="T3204" i="16"/>
  <c r="O3185" i="16"/>
  <c r="T3185" i="16"/>
  <c r="O2516" i="16"/>
  <c r="T2516" i="16"/>
  <c r="O2846" i="16"/>
  <c r="T2846" i="16"/>
  <c r="O2750" i="16"/>
  <c r="T2750" i="16"/>
  <c r="O3557" i="16"/>
  <c r="T3557" i="16"/>
  <c r="O2380" i="16"/>
  <c r="T2380" i="16"/>
  <c r="O3766" i="16"/>
  <c r="T3766" i="16"/>
  <c r="O2009" i="16"/>
  <c r="T2009" i="16"/>
  <c r="O3293" i="16"/>
  <c r="T3293" i="16"/>
  <c r="O3203" i="16"/>
  <c r="T3203" i="16"/>
  <c r="O2089" i="16"/>
  <c r="T2089" i="16"/>
  <c r="O1398" i="16"/>
  <c r="T1398" i="16"/>
  <c r="O428" i="16"/>
  <c r="T428" i="16"/>
  <c r="O1544" i="16"/>
  <c r="T1544" i="16"/>
  <c r="O56" i="16"/>
  <c r="T56" i="16"/>
  <c r="O445" i="16"/>
  <c r="T445" i="16"/>
  <c r="O1706" i="16"/>
  <c r="T1706" i="16"/>
  <c r="O160" i="16"/>
  <c r="T160" i="16"/>
  <c r="O735" i="16"/>
  <c r="T735" i="16"/>
  <c r="O1132" i="16"/>
  <c r="T1132" i="16"/>
  <c r="O1157" i="16"/>
  <c r="T1157" i="16"/>
  <c r="O223" i="16"/>
  <c r="T223" i="16"/>
  <c r="O1327" i="16"/>
  <c r="T1327" i="16"/>
  <c r="O57" i="16"/>
  <c r="T57" i="16"/>
  <c r="O2036" i="16"/>
  <c r="T2036" i="16"/>
  <c r="O719" i="16"/>
  <c r="T719" i="16"/>
  <c r="O863" i="16"/>
  <c r="T863" i="16"/>
  <c r="O216" i="16"/>
  <c r="T216" i="16"/>
  <c r="O118" i="16"/>
  <c r="T118" i="16"/>
  <c r="O1661" i="16"/>
  <c r="T1661" i="16"/>
  <c r="O2670" i="16"/>
  <c r="T2670" i="16"/>
  <c r="O1524" i="16"/>
  <c r="T1524" i="16"/>
  <c r="O3355" i="16"/>
  <c r="T3355" i="16"/>
  <c r="O3661" i="16"/>
  <c r="T3661" i="16"/>
  <c r="O3139" i="16"/>
  <c r="T3139" i="16"/>
  <c r="O3470" i="16"/>
  <c r="T3470" i="16"/>
  <c r="O3675" i="16"/>
  <c r="T3675" i="16"/>
  <c r="O3106" i="16"/>
  <c r="T3106" i="16"/>
  <c r="O3437" i="16"/>
  <c r="T3437" i="16"/>
  <c r="O3065" i="16"/>
  <c r="T3065" i="16"/>
  <c r="O3840" i="16"/>
  <c r="T3840" i="16"/>
  <c r="O2360" i="16"/>
  <c r="T2360" i="16"/>
  <c r="O2666" i="16"/>
  <c r="T2666" i="16"/>
  <c r="O2306" i="16"/>
  <c r="T2306" i="16"/>
  <c r="O2213" i="16"/>
  <c r="T2213" i="16"/>
  <c r="O3179" i="16"/>
  <c r="T3179" i="16"/>
  <c r="O3508" i="16"/>
  <c r="T3508" i="16"/>
  <c r="O3118" i="16"/>
  <c r="T3118" i="16"/>
  <c r="O3137" i="16"/>
  <c r="T3137" i="16"/>
  <c r="O1259" i="16"/>
  <c r="T1259" i="16"/>
  <c r="O184" i="16"/>
  <c r="T184" i="16"/>
  <c r="O416" i="16"/>
  <c r="T416" i="16"/>
  <c r="O1532" i="16"/>
  <c r="T1532" i="16"/>
  <c r="O1281" i="16"/>
  <c r="T1281" i="16"/>
  <c r="O935" i="16"/>
  <c r="T935" i="16"/>
  <c r="O479" i="16"/>
  <c r="T479" i="16"/>
  <c r="O1286" i="16"/>
  <c r="T1286" i="16"/>
  <c r="O1552" i="16"/>
  <c r="T1552" i="16"/>
  <c r="O1145" i="16"/>
  <c r="T1145" i="16"/>
  <c r="O211" i="16"/>
  <c r="T211" i="16"/>
  <c r="O1171" i="16"/>
  <c r="T1171" i="16"/>
  <c r="O908" i="16"/>
  <c r="T908" i="16"/>
  <c r="O1305" i="16"/>
  <c r="T1305" i="16"/>
  <c r="O1028" i="16"/>
  <c r="T1028" i="16"/>
  <c r="O852" i="16"/>
  <c r="T852" i="16"/>
  <c r="O2526" i="16"/>
  <c r="T2526" i="16"/>
  <c r="O1381" i="16"/>
  <c r="T1381" i="16"/>
  <c r="O3211" i="16"/>
  <c r="T3211" i="16"/>
  <c r="O3517" i="16"/>
  <c r="T3517" i="16"/>
  <c r="O2995" i="16"/>
  <c r="T2995" i="16"/>
  <c r="O3520" i="16"/>
  <c r="T3520" i="16"/>
  <c r="O2961" i="16"/>
  <c r="T2961" i="16"/>
  <c r="O3291" i="16"/>
  <c r="T3291" i="16"/>
  <c r="O2922" i="16"/>
  <c r="T2922" i="16"/>
  <c r="O3696" i="16"/>
  <c r="T3696" i="16"/>
  <c r="O2287" i="16"/>
  <c r="T2287" i="16"/>
  <c r="O2163" i="16"/>
  <c r="T2163" i="16"/>
  <c r="O3594" i="16"/>
  <c r="T3594" i="16"/>
  <c r="O3034" i="16"/>
  <c r="T3034" i="16"/>
  <c r="O2993" i="16"/>
  <c r="T2993" i="16"/>
  <c r="O1115" i="16"/>
  <c r="T1115" i="16"/>
  <c r="O221" i="16"/>
  <c r="T221" i="16"/>
  <c r="O259" i="16"/>
  <c r="T259" i="16"/>
  <c r="O1388" i="16"/>
  <c r="T1388" i="16"/>
  <c r="O70" i="16"/>
  <c r="T70" i="16"/>
  <c r="O1737" i="16"/>
  <c r="T1737" i="16"/>
  <c r="O336" i="16"/>
  <c r="T336" i="16"/>
  <c r="O709" i="16"/>
  <c r="T709" i="16"/>
  <c r="O1142" i="16"/>
  <c r="T1142" i="16"/>
  <c r="O578" i="16"/>
  <c r="T578" i="16"/>
  <c r="O1407" i="16"/>
  <c r="T1407" i="16"/>
  <c r="O1000" i="16"/>
  <c r="T1000" i="16"/>
  <c r="O1734" i="16"/>
  <c r="T1734" i="16"/>
  <c r="O764" i="16"/>
  <c r="T764" i="16"/>
  <c r="O1958" i="16"/>
  <c r="T1958" i="16"/>
  <c r="O2387" i="16"/>
  <c r="T2387" i="16"/>
  <c r="O2748" i="16"/>
  <c r="T2748" i="16"/>
  <c r="O2802" i="16"/>
  <c r="T2802" i="16"/>
  <c r="O3129" i="16"/>
  <c r="T3129" i="16"/>
  <c r="O3458" i="16"/>
  <c r="T3458" i="16"/>
  <c r="O2890" i="16"/>
  <c r="T2890" i="16"/>
  <c r="O3219" i="16"/>
  <c r="T3219" i="16"/>
  <c r="O3612" i="16"/>
  <c r="T3612" i="16"/>
  <c r="O1865" i="16"/>
  <c r="T1865" i="16"/>
  <c r="O3540" i="16"/>
  <c r="T3540" i="16"/>
  <c r="O3560" i="16"/>
  <c r="T3560" i="16"/>
  <c r="O3605" i="16"/>
  <c r="T3605" i="16"/>
  <c r="O3489" i="16"/>
  <c r="T3489" i="16"/>
  <c r="O3292" i="16"/>
  <c r="T3292" i="16"/>
  <c r="O2878" i="16"/>
  <c r="T2878" i="16"/>
  <c r="O3208" i="16"/>
  <c r="T3208" i="16"/>
  <c r="O1283" i="16"/>
  <c r="T1283" i="16"/>
  <c r="O829" i="16"/>
  <c r="T829" i="16"/>
  <c r="O1778" i="16"/>
  <c r="T1778" i="16"/>
  <c r="O1229" i="16"/>
  <c r="T1229" i="16"/>
  <c r="O248" i="16"/>
  <c r="T248" i="16"/>
  <c r="O1232" i="16"/>
  <c r="T1232" i="16"/>
  <c r="O956" i="16"/>
  <c r="T956" i="16"/>
  <c r="O1725" i="16"/>
  <c r="T1725" i="16"/>
  <c r="O324" i="16"/>
  <c r="T324" i="16"/>
  <c r="O697" i="16"/>
  <c r="T697" i="16"/>
  <c r="O1525" i="16"/>
  <c r="T1525" i="16"/>
  <c r="O1021" i="16"/>
  <c r="T1021" i="16"/>
  <c r="O1395" i="16"/>
  <c r="T1395" i="16"/>
  <c r="O808" i="16"/>
  <c r="T808" i="16"/>
  <c r="O1814" i="16"/>
  <c r="T1814" i="16"/>
  <c r="O2888" i="16"/>
  <c r="T2888" i="16"/>
  <c r="O2863" i="16"/>
  <c r="T2863" i="16"/>
  <c r="O3602" i="16"/>
  <c r="T3602" i="16"/>
  <c r="O194" i="16"/>
  <c r="T194" i="16"/>
  <c r="O3128" i="16"/>
  <c r="T3128" i="16"/>
  <c r="O3229" i="16"/>
  <c r="T3229" i="16"/>
  <c r="O2234" i="16"/>
  <c r="T2234" i="16"/>
  <c r="O3590" i="16"/>
  <c r="T3590" i="16"/>
  <c r="O2171" i="16"/>
  <c r="T2171" i="16"/>
  <c r="O2615" i="16"/>
  <c r="T2615" i="16"/>
  <c r="O3486" i="16"/>
  <c r="T3486" i="16"/>
  <c r="O3714" i="16"/>
  <c r="T3714" i="16"/>
  <c r="O3356" i="16"/>
  <c r="T3356" i="16"/>
  <c r="O3686" i="16"/>
  <c r="T3686" i="16"/>
  <c r="O3260" i="16"/>
  <c r="T3260" i="16"/>
  <c r="O2745" i="16"/>
  <c r="T2745" i="16"/>
  <c r="O1357" i="16"/>
  <c r="T1357" i="16"/>
  <c r="O795" i="16"/>
  <c r="T795" i="16"/>
  <c r="O954" i="16"/>
  <c r="T954" i="16"/>
  <c r="O826" i="16"/>
  <c r="T826" i="16"/>
  <c r="O1426" i="16"/>
  <c r="T1426" i="16"/>
  <c r="O531" i="16"/>
  <c r="T531" i="16"/>
  <c r="O1972" i="16"/>
  <c r="T1972" i="16"/>
  <c r="O407" i="16"/>
  <c r="T407" i="16"/>
  <c r="O263" i="16"/>
  <c r="T263" i="16"/>
  <c r="O3827" i="16"/>
  <c r="T3827" i="16"/>
  <c r="O1967" i="16"/>
  <c r="T1967" i="16"/>
  <c r="O3088" i="16"/>
  <c r="T3088" i="16"/>
  <c r="O2471" i="16"/>
  <c r="T2471" i="16"/>
  <c r="O2489" i="16"/>
  <c r="T2489" i="16"/>
  <c r="O3331" i="16"/>
  <c r="T3331" i="16"/>
  <c r="O3117" i="16"/>
  <c r="T3117" i="16"/>
  <c r="O2932" i="16"/>
  <c r="T2932" i="16"/>
  <c r="O2543" i="16"/>
  <c r="T2543" i="16"/>
  <c r="O1213" i="16"/>
  <c r="T1213" i="16"/>
  <c r="O652" i="16"/>
  <c r="T652" i="16"/>
  <c r="O858" i="16"/>
  <c r="T858" i="16"/>
  <c r="O1987" i="16"/>
  <c r="T1987" i="16"/>
  <c r="O278" i="16"/>
  <c r="T278" i="16"/>
  <c r="O1995" i="16"/>
  <c r="T1995" i="16"/>
  <c r="O388" i="16"/>
  <c r="T388" i="16"/>
  <c r="O426" i="16"/>
  <c r="T426" i="16"/>
  <c r="O2539" i="16"/>
  <c r="T2539" i="16"/>
  <c r="O2433" i="16"/>
  <c r="T2433" i="16"/>
  <c r="O3226" i="16"/>
  <c r="T3226" i="16"/>
  <c r="O3168" i="16"/>
  <c r="T3168" i="16"/>
  <c r="O1716" i="16"/>
  <c r="T1716" i="16"/>
  <c r="O3116" i="16"/>
  <c r="T3116" i="16"/>
  <c r="O2517" i="16"/>
  <c r="T2517" i="16"/>
  <c r="O682" i="16"/>
  <c r="T682" i="16"/>
  <c r="O1350" i="16"/>
  <c r="T1350" i="16"/>
  <c r="O179" i="16"/>
  <c r="T179" i="16"/>
  <c r="O722" i="16"/>
  <c r="T722" i="16"/>
  <c r="O2092" i="16"/>
  <c r="T2092" i="16"/>
  <c r="O2027" i="16"/>
  <c r="T2027" i="16"/>
  <c r="O1829" i="16"/>
  <c r="T1829" i="16"/>
  <c r="O2641" i="16"/>
  <c r="T2641" i="16"/>
  <c r="O2552" i="16"/>
  <c r="T2552" i="16"/>
  <c r="O2302" i="16"/>
  <c r="T2302" i="16"/>
  <c r="O2561" i="16"/>
  <c r="T2561" i="16"/>
  <c r="O3052" i="16"/>
  <c r="T3052" i="16"/>
  <c r="O1873" i="16"/>
  <c r="T1873" i="16"/>
  <c r="O3289" i="16"/>
  <c r="T3289" i="16"/>
  <c r="O2911" i="16"/>
  <c r="T2911" i="16"/>
  <c r="O3242" i="16"/>
  <c r="T3242" i="16"/>
  <c r="O2290" i="16"/>
  <c r="T2290" i="16"/>
  <c r="O1202" i="16"/>
  <c r="T1202" i="16"/>
  <c r="O766" i="16"/>
  <c r="T766" i="16"/>
  <c r="O446" i="16"/>
  <c r="T446" i="16"/>
  <c r="O126" i="16"/>
  <c r="T126" i="16"/>
  <c r="O1410" i="16"/>
  <c r="T1410" i="16"/>
  <c r="O3772" i="16"/>
  <c r="T3772" i="16"/>
  <c r="O3599" i="16"/>
  <c r="T3599" i="16"/>
  <c r="O2713" i="16"/>
  <c r="T2713" i="16"/>
  <c r="O2499" i="16"/>
  <c r="T2499" i="16"/>
  <c r="O3145" i="16"/>
  <c r="T3145" i="16"/>
  <c r="O2571" i="16"/>
  <c r="T2571" i="16"/>
  <c r="O494" i="16"/>
  <c r="T494" i="16"/>
  <c r="O269" i="16"/>
  <c r="T269" i="16"/>
  <c r="O302" i="16"/>
  <c r="T302" i="16"/>
  <c r="O761" i="16"/>
  <c r="T761" i="16"/>
  <c r="O1266" i="16"/>
  <c r="T1266" i="16"/>
  <c r="O1446" i="16"/>
  <c r="T1446" i="16"/>
  <c r="O154" i="16"/>
  <c r="T154" i="16"/>
  <c r="O1278" i="16"/>
  <c r="T1278" i="16"/>
  <c r="O3456" i="16"/>
  <c r="T3456" i="16"/>
  <c r="O2263" i="16"/>
  <c r="T2263" i="16"/>
  <c r="O3826" i="16"/>
  <c r="T3826" i="16"/>
  <c r="O2261" i="16"/>
  <c r="T2261" i="16"/>
  <c r="O2427" i="16"/>
  <c r="T2427" i="16"/>
  <c r="O2331" i="16"/>
  <c r="T2331" i="16"/>
  <c r="O1330" i="16"/>
  <c r="T1330" i="16"/>
  <c r="O1896" i="16"/>
  <c r="T1896" i="16"/>
  <c r="O125" i="16"/>
  <c r="T125" i="16"/>
  <c r="O466" i="16"/>
  <c r="T466" i="16"/>
  <c r="O158" i="16"/>
  <c r="T158" i="16"/>
  <c r="O986" i="16"/>
  <c r="T986" i="16"/>
  <c r="O830" i="16"/>
  <c r="T830" i="16"/>
  <c r="O3674" i="16"/>
  <c r="T3674" i="16"/>
  <c r="O2247" i="16"/>
  <c r="T2247" i="16"/>
  <c r="O3694" i="16"/>
  <c r="T3694" i="16"/>
  <c r="O3420" i="16"/>
  <c r="T3420" i="16"/>
  <c r="O3499" i="16"/>
  <c r="T3499" i="16"/>
  <c r="O2305" i="16"/>
  <c r="T2305" i="16"/>
  <c r="O3040" i="16"/>
  <c r="T3040" i="16"/>
  <c r="O2326" i="16"/>
  <c r="T2326" i="16"/>
  <c r="O2297" i="16"/>
  <c r="T2297" i="16"/>
  <c r="O3563" i="16"/>
  <c r="T3563" i="16"/>
  <c r="O3491" i="16"/>
  <c r="T3491" i="16"/>
  <c r="O1686" i="16"/>
  <c r="T1686" i="16"/>
  <c r="O716" i="16"/>
  <c r="T716" i="16"/>
  <c r="O1832" i="16"/>
  <c r="T1832" i="16"/>
  <c r="O1018" i="16"/>
  <c r="T1018" i="16"/>
  <c r="O1510" i="16"/>
  <c r="T1510" i="16"/>
  <c r="O119" i="16"/>
  <c r="T119" i="16"/>
  <c r="O2903" i="16"/>
  <c r="T2903" i="16"/>
  <c r="O1812" i="16"/>
  <c r="T1812" i="16"/>
  <c r="O3642" i="16"/>
  <c r="T3642" i="16"/>
  <c r="O2150" i="16"/>
  <c r="T2150" i="16"/>
  <c r="O3428" i="16"/>
  <c r="T3428" i="16"/>
  <c r="O3622" i="16"/>
  <c r="T3622" i="16"/>
  <c r="O2139" i="16"/>
  <c r="T2139" i="16"/>
  <c r="O2078" i="16"/>
  <c r="T2078" i="16"/>
  <c r="O654" i="16"/>
  <c r="T654" i="16"/>
  <c r="O502" i="16"/>
  <c r="T502" i="16"/>
  <c r="O1575" i="16"/>
  <c r="T1575" i="16"/>
  <c r="O1011" i="16"/>
  <c r="T1011" i="16"/>
  <c r="O1840" i="16"/>
  <c r="T1840" i="16"/>
  <c r="O498" i="16"/>
  <c r="T498" i="16"/>
  <c r="O1592" i="16"/>
  <c r="T1592" i="16"/>
  <c r="O1498" i="16"/>
  <c r="T1498" i="16"/>
  <c r="O107" i="16"/>
  <c r="T107" i="16"/>
  <c r="O3080" i="16"/>
  <c r="T3080" i="16"/>
  <c r="O3440" i="16"/>
  <c r="T3440" i="16"/>
  <c r="O3737" i="16"/>
  <c r="T3737" i="16"/>
  <c r="O3222" i="16"/>
  <c r="T3222" i="16"/>
  <c r="O3132" i="16"/>
  <c r="T3132" i="16"/>
  <c r="O2039" i="16"/>
  <c r="T2039" i="16"/>
  <c r="O2409" i="16"/>
  <c r="T2409" i="16"/>
  <c r="O3274" i="16"/>
  <c r="T3274" i="16"/>
  <c r="O3258" i="16"/>
  <c r="T3258" i="16"/>
  <c r="O1636" i="16"/>
  <c r="T1636" i="16"/>
  <c r="O234" i="16"/>
  <c r="T234" i="16"/>
  <c r="O226" i="16"/>
  <c r="T226" i="16"/>
  <c r="O1450" i="16"/>
  <c r="T1450" i="16"/>
  <c r="O1298" i="16"/>
  <c r="T1298" i="16"/>
  <c r="O510" i="16"/>
  <c r="T510" i="16"/>
  <c r="O1198" i="16"/>
  <c r="T1198" i="16"/>
  <c r="O1621" i="16"/>
  <c r="T1621" i="16"/>
  <c r="O121" i="16"/>
  <c r="T121" i="16"/>
  <c r="O2603" i="16"/>
  <c r="T2603" i="16"/>
  <c r="O3333" i="16"/>
  <c r="T3333" i="16"/>
  <c r="O3048" i="16"/>
  <c r="T3048" i="16"/>
  <c r="O2431" i="16"/>
  <c r="T2431" i="16"/>
  <c r="O2737" i="16"/>
  <c r="T2737" i="16"/>
  <c r="O3801" i="16"/>
  <c r="T3801" i="16"/>
  <c r="O3692" i="16"/>
  <c r="T3692" i="16"/>
  <c r="O1790" i="16"/>
  <c r="T1790" i="16"/>
  <c r="O1768" i="16"/>
  <c r="T1768" i="16"/>
  <c r="O366" i="16"/>
  <c r="T366" i="16"/>
  <c r="O1386" i="16"/>
  <c r="T1386" i="16"/>
  <c r="O214" i="16"/>
  <c r="T214" i="16"/>
  <c r="O1907" i="16"/>
  <c r="T1907" i="16"/>
  <c r="O854" i="16"/>
  <c r="T854" i="16"/>
  <c r="O723" i="16"/>
  <c r="T723" i="16"/>
  <c r="O964" i="16"/>
  <c r="T964" i="16"/>
  <c r="O1186" i="16"/>
  <c r="T1186" i="16"/>
  <c r="O1146" i="16"/>
  <c r="T1146" i="16"/>
  <c r="O2461" i="16"/>
  <c r="T2461" i="16"/>
  <c r="O3326" i="16"/>
  <c r="T3326" i="16"/>
  <c r="O3190" i="16"/>
  <c r="T3190" i="16"/>
  <c r="O2904" i="16"/>
  <c r="T2904" i="16"/>
  <c r="O2593" i="16"/>
  <c r="T2593" i="16"/>
  <c r="O2215" i="16"/>
  <c r="T2215" i="16"/>
  <c r="O2523" i="16"/>
  <c r="T2523" i="16"/>
  <c r="O3655" i="16"/>
  <c r="T3655" i="16"/>
  <c r="O3549" i="16"/>
  <c r="T3549" i="16"/>
  <c r="O3364" i="16"/>
  <c r="T3364" i="16"/>
  <c r="O2976" i="16"/>
  <c r="T2976" i="16"/>
  <c r="O1645" i="16"/>
  <c r="T1645" i="16"/>
  <c r="O1083" i="16"/>
  <c r="T1083" i="16"/>
  <c r="O1624" i="16"/>
  <c r="T1624" i="16"/>
  <c r="O1242" i="16"/>
  <c r="T1242" i="16"/>
  <c r="O1126" i="16"/>
  <c r="T1126" i="16"/>
  <c r="O790" i="16"/>
  <c r="T790" i="16"/>
  <c r="O820" i="16"/>
  <c r="T820" i="16"/>
  <c r="O67" i="16"/>
  <c r="T67" i="16"/>
  <c r="O2404" i="16"/>
  <c r="T2404" i="16"/>
  <c r="O1656" i="16"/>
  <c r="T1656" i="16"/>
  <c r="O2912" i="16"/>
  <c r="T2912" i="16"/>
  <c r="O3217" i="16"/>
  <c r="T3217" i="16"/>
  <c r="O2805" i="16"/>
  <c r="T2805" i="16"/>
  <c r="O3136" i="16"/>
  <c r="T3136" i="16"/>
  <c r="O2131" i="16"/>
  <c r="T2131" i="16"/>
  <c r="O2437" i="16"/>
  <c r="T2437" i="16"/>
  <c r="O3818" i="16"/>
  <c r="T3818" i="16"/>
  <c r="O2962" i="16"/>
  <c r="T2962" i="16"/>
  <c r="O242" i="16"/>
  <c r="T242" i="16"/>
  <c r="O171" i="16"/>
  <c r="T171" i="16"/>
  <c r="O1613" i="16"/>
  <c r="T1613" i="16"/>
  <c r="O210" i="16"/>
  <c r="T210" i="16"/>
  <c r="O1796" i="16"/>
  <c r="T1796" i="16"/>
  <c r="O478" i="16"/>
  <c r="T478" i="16"/>
  <c r="O846" i="16"/>
  <c r="T846" i="16"/>
  <c r="O702" i="16"/>
  <c r="T702" i="16"/>
  <c r="O286" i="16"/>
  <c r="T286" i="16"/>
  <c r="O2884" i="16"/>
  <c r="T2884" i="16"/>
  <c r="O2874" i="16"/>
  <c r="T2874" i="16"/>
  <c r="O3144" i="16"/>
  <c r="T3144" i="16"/>
  <c r="O2503" i="16"/>
  <c r="T2503" i="16"/>
  <c r="O276" i="16"/>
  <c r="T276" i="16"/>
  <c r="O2225" i="16"/>
  <c r="T2225" i="16"/>
  <c r="O3231" i="16"/>
  <c r="T3231" i="16"/>
  <c r="O2634" i="16"/>
  <c r="T2634" i="16"/>
  <c r="O2260" i="16"/>
  <c r="T2260" i="16"/>
  <c r="O2592" i="16"/>
  <c r="T2592" i="16"/>
  <c r="O2658" i="16"/>
  <c r="T2658" i="16"/>
  <c r="O1512" i="16"/>
  <c r="T1512" i="16"/>
  <c r="O2767" i="16"/>
  <c r="T2767" i="16"/>
  <c r="O2985" i="16"/>
  <c r="T2985" i="16"/>
  <c r="O2746" i="16"/>
  <c r="T2746" i="16"/>
  <c r="O2650" i="16"/>
  <c r="T2650" i="16"/>
  <c r="O2991" i="16"/>
  <c r="T2991" i="16"/>
  <c r="O3467" i="16"/>
  <c r="T3467" i="16"/>
  <c r="O3485" i="16"/>
  <c r="T3485" i="16"/>
  <c r="O3474" i="16"/>
  <c r="T3474" i="16"/>
  <c r="O2281" i="16"/>
  <c r="T2281" i="16"/>
  <c r="O3414" i="16"/>
  <c r="T3414" i="16"/>
  <c r="O3673" i="16"/>
  <c r="T3673" i="16"/>
  <c r="O3147" i="16"/>
  <c r="T3147" i="16"/>
  <c r="O2734" i="16"/>
  <c r="T2734" i="16"/>
  <c r="O1127" i="16"/>
  <c r="T1127" i="16"/>
  <c r="O684" i="16"/>
  <c r="T684" i="16"/>
  <c r="O98" i="16"/>
  <c r="T98" i="16"/>
  <c r="O1635" i="16"/>
  <c r="T1635" i="16"/>
  <c r="O1072" i="16"/>
  <c r="T1072" i="16"/>
  <c r="O66" i="16"/>
  <c r="T66" i="16"/>
  <c r="O104" i="16"/>
  <c r="T104" i="16"/>
  <c r="O1088" i="16"/>
  <c r="T1088" i="16"/>
  <c r="O813" i="16"/>
  <c r="T813" i="16"/>
  <c r="O1651" i="16"/>
  <c r="T1651" i="16"/>
  <c r="O335" i="16"/>
  <c r="T335" i="16"/>
  <c r="O1380" i="16"/>
  <c r="T1380" i="16"/>
  <c r="O1251" i="16"/>
  <c r="T1251" i="16"/>
  <c r="O664" i="16"/>
  <c r="T664" i="16"/>
  <c r="O557" i="16"/>
  <c r="T557" i="16"/>
  <c r="O859" i="16"/>
  <c r="T859" i="16"/>
  <c r="O907" i="16"/>
  <c r="T907" i="16"/>
  <c r="O729" i="16"/>
  <c r="T729" i="16"/>
  <c r="O973" i="16"/>
  <c r="T973" i="16"/>
  <c r="O895" i="16"/>
  <c r="T895" i="16"/>
  <c r="O289" i="16"/>
  <c r="T289" i="16"/>
  <c r="O2090" i="16"/>
  <c r="T2090" i="16"/>
  <c r="O3786" i="16"/>
  <c r="T3786" i="16"/>
  <c r="O2117" i="16"/>
  <c r="T2117" i="16"/>
  <c r="O2448" i="16"/>
  <c r="T2448" i="16"/>
  <c r="O2514" i="16"/>
  <c r="T2514" i="16"/>
  <c r="O1368" i="16"/>
  <c r="T1368" i="16"/>
  <c r="O2623" i="16"/>
  <c r="T2623" i="16"/>
  <c r="O2929" i="16"/>
  <c r="T2929" i="16"/>
  <c r="O2840" i="16"/>
  <c r="T2840" i="16"/>
  <c r="O3171" i="16"/>
  <c r="T3171" i="16"/>
  <c r="O2931" i="16"/>
  <c r="T2931" i="16"/>
  <c r="O2506" i="16"/>
  <c r="T2506" i="16"/>
  <c r="O2848" i="16"/>
  <c r="T2848" i="16"/>
  <c r="O3323" i="16"/>
  <c r="T3323" i="16"/>
  <c r="O3341" i="16"/>
  <c r="T3341" i="16"/>
  <c r="O3252" i="16"/>
  <c r="T3252" i="16"/>
  <c r="O3271" i="16"/>
  <c r="T3271" i="16"/>
  <c r="O3200" i="16"/>
  <c r="T3200" i="16"/>
  <c r="O3530" i="16"/>
  <c r="T3530" i="16"/>
  <c r="O3002" i="16"/>
  <c r="T3002" i="16"/>
  <c r="O2578" i="16"/>
  <c r="T2578" i="16"/>
  <c r="O2919" i="16"/>
  <c r="T2919" i="16"/>
  <c r="O1966" i="16"/>
  <c r="T1966" i="16"/>
  <c r="O539" i="16"/>
  <c r="T539" i="16"/>
  <c r="O913" i="16"/>
  <c r="T913" i="16"/>
  <c r="O927" i="16"/>
  <c r="T927" i="16"/>
  <c r="O700" i="16"/>
  <c r="T700" i="16"/>
  <c r="O992" i="16"/>
  <c r="T992" i="16"/>
  <c r="O669" i="16"/>
  <c r="T669" i="16"/>
  <c r="O1508" i="16"/>
  <c r="T1508" i="16"/>
  <c r="O191" i="16"/>
  <c r="T191" i="16"/>
  <c r="O1056" i="16"/>
  <c r="T1056" i="16"/>
  <c r="O1883" i="16"/>
  <c r="T1883" i="16"/>
  <c r="O1237" i="16"/>
  <c r="T1237" i="16"/>
  <c r="O1107" i="16"/>
  <c r="T1107" i="16"/>
  <c r="O520" i="16"/>
  <c r="T520" i="16"/>
  <c r="O763" i="16"/>
  <c r="T763" i="16"/>
  <c r="O1891" i="16"/>
  <c r="T1891" i="16"/>
  <c r="O780" i="16"/>
  <c r="T780" i="16"/>
  <c r="O1946" i="16"/>
  <c r="T1946" i="16"/>
  <c r="O3774" i="16"/>
  <c r="T3774" i="16"/>
  <c r="O2402" i="16"/>
  <c r="T2402" i="16"/>
  <c r="O2752" i="16"/>
  <c r="T2752" i="16"/>
  <c r="O2220" i="16"/>
  <c r="T2220" i="16"/>
  <c r="O2238" i="16"/>
  <c r="T2238" i="16"/>
  <c r="O2424" i="16"/>
  <c r="T2424" i="16"/>
  <c r="O2490" i="16"/>
  <c r="T2490" i="16"/>
  <c r="O1344" i="16"/>
  <c r="T1344" i="16"/>
  <c r="O2598" i="16"/>
  <c r="T2598" i="16"/>
  <c r="O2905" i="16"/>
  <c r="T2905" i="16"/>
  <c r="O3297" i="16"/>
  <c r="T3297" i="16"/>
  <c r="O2885" i="16"/>
  <c r="T2885" i="16"/>
  <c r="O2796" i="16"/>
  <c r="T2796" i="16"/>
  <c r="O2671" i="16"/>
  <c r="T2671" i="16"/>
  <c r="O2977" i="16"/>
  <c r="T2977" i="16"/>
  <c r="O2600" i="16"/>
  <c r="T2600" i="16"/>
  <c r="O2930" i="16"/>
  <c r="T2930" i="16"/>
  <c r="O1017" i="16"/>
  <c r="T1017" i="16"/>
  <c r="O1247" i="16"/>
  <c r="T1247" i="16"/>
  <c r="O804" i="16"/>
  <c r="T804" i="16"/>
  <c r="O1610" i="16"/>
  <c r="T1610" i="16"/>
  <c r="O1047" i="16"/>
  <c r="T1047" i="16"/>
  <c r="O1300" i="16"/>
  <c r="T1300" i="16"/>
  <c r="O677" i="16"/>
  <c r="T677" i="16"/>
  <c r="O511" i="16"/>
  <c r="T511" i="16"/>
  <c r="O2083" i="16"/>
  <c r="T2083" i="16"/>
  <c r="O777" i="16"/>
  <c r="T777" i="16"/>
  <c r="O710" i="16"/>
  <c r="T710" i="16"/>
  <c r="O1383" i="16"/>
  <c r="T1383" i="16"/>
  <c r="O819" i="16"/>
  <c r="T819" i="16"/>
  <c r="O1216" i="16"/>
  <c r="T1216" i="16"/>
  <c r="O2834" i="16"/>
  <c r="T2834" i="16"/>
  <c r="O2249" i="16"/>
  <c r="T2249" i="16"/>
  <c r="O3802" i="16"/>
  <c r="T3802" i="16"/>
  <c r="O2058" i="16"/>
  <c r="T2058" i="16"/>
  <c r="O2917" i="16"/>
  <c r="T2917" i="16"/>
  <c r="O2396" i="16"/>
  <c r="T2396" i="16"/>
  <c r="O2702" i="16"/>
  <c r="T2702" i="16"/>
  <c r="O2288" i="16"/>
  <c r="T2288" i="16"/>
  <c r="O2631" i="16"/>
  <c r="T2631" i="16"/>
  <c r="O3083" i="16"/>
  <c r="T3083" i="16"/>
  <c r="O3041" i="16"/>
  <c r="T3041" i="16"/>
  <c r="O2664" i="16"/>
  <c r="T2664" i="16"/>
  <c r="O2719" i="16"/>
  <c r="T2719" i="16"/>
  <c r="O1573" i="16"/>
  <c r="T1573" i="16"/>
  <c r="O2970" i="16"/>
  <c r="T2970" i="16"/>
  <c r="O3277" i="16"/>
  <c r="T3277" i="16"/>
  <c r="O2775" i="16"/>
  <c r="T2775" i="16"/>
  <c r="O2361" i="16"/>
  <c r="T2361" i="16"/>
  <c r="O2703" i="16"/>
  <c r="T2703" i="16"/>
  <c r="O1855" i="16"/>
  <c r="T1855" i="16"/>
  <c r="O1954" i="16"/>
  <c r="T1954" i="16"/>
  <c r="O527" i="16"/>
  <c r="T527" i="16"/>
  <c r="O771" i="16"/>
  <c r="T771" i="16"/>
  <c r="O1168" i="16"/>
  <c r="T1168" i="16"/>
  <c r="O1626" i="16"/>
  <c r="T1626" i="16"/>
  <c r="O691" i="16"/>
  <c r="T691" i="16"/>
  <c r="O1207" i="16"/>
  <c r="T1207" i="16"/>
  <c r="O224" i="16"/>
  <c r="T224" i="16"/>
  <c r="O1352" i="16"/>
  <c r="T1352" i="16"/>
  <c r="O1077" i="16"/>
  <c r="T1077" i="16"/>
  <c r="O312" i="16"/>
  <c r="T312" i="16"/>
  <c r="O1081" i="16"/>
  <c r="T1081" i="16"/>
  <c r="O579" i="16"/>
  <c r="T579" i="16"/>
  <c r="O1827" i="16"/>
  <c r="T1827" i="16"/>
  <c r="O220" i="16"/>
  <c r="T220" i="16"/>
  <c r="O317" i="16"/>
  <c r="T317" i="16"/>
  <c r="O1541" i="16"/>
  <c r="T1541" i="16"/>
  <c r="O1016" i="16"/>
  <c r="T1016" i="16"/>
  <c r="O3514" i="16"/>
  <c r="T3514" i="16"/>
  <c r="O3545" i="16"/>
  <c r="T3545" i="16"/>
  <c r="O2105" i="16"/>
  <c r="T2105" i="16"/>
  <c r="O1914" i="16"/>
  <c r="T1914" i="16"/>
  <c r="O3713" i="16"/>
  <c r="T3713" i="16"/>
  <c r="O2558" i="16"/>
  <c r="T2558" i="16"/>
  <c r="O2144" i="16"/>
  <c r="T2144" i="16"/>
  <c r="O2939" i="16"/>
  <c r="T2939" i="16"/>
  <c r="O3268" i="16"/>
  <c r="T3268" i="16"/>
  <c r="O2879" i="16"/>
  <c r="T2879" i="16"/>
  <c r="O2898" i="16"/>
  <c r="T2898" i="16"/>
  <c r="O2574" i="16"/>
  <c r="T2574" i="16"/>
  <c r="O1428" i="16"/>
  <c r="T1428" i="16"/>
  <c r="O2827" i="16"/>
  <c r="T2827" i="16"/>
  <c r="O3133" i="16"/>
  <c r="T3133" i="16"/>
  <c r="O2324" i="16"/>
  <c r="T2324" i="16"/>
  <c r="O2630" i="16"/>
  <c r="T2630" i="16"/>
  <c r="O2217" i="16"/>
  <c r="T2217" i="16"/>
  <c r="O394" i="16"/>
  <c r="T394" i="16"/>
  <c r="O1786" i="16"/>
  <c r="T1786" i="16"/>
  <c r="O384" i="16"/>
  <c r="T384" i="16"/>
  <c r="O758" i="16"/>
  <c r="T758" i="16"/>
  <c r="O628" i="16"/>
  <c r="T628" i="16"/>
  <c r="O2032" i="16"/>
  <c r="T2032" i="16"/>
  <c r="O401" i="16"/>
  <c r="T401" i="16"/>
  <c r="O1481" i="16"/>
  <c r="T1481" i="16"/>
  <c r="O548" i="16"/>
  <c r="T548" i="16"/>
  <c r="O80" i="16"/>
  <c r="T80" i="16"/>
  <c r="O1209" i="16"/>
  <c r="T1209" i="16"/>
  <c r="O932" i="16"/>
  <c r="T932" i="16"/>
  <c r="O1497" i="16"/>
  <c r="T1497" i="16"/>
  <c r="O156" i="16"/>
  <c r="T156" i="16"/>
  <c r="O1511" i="16"/>
  <c r="T1511" i="16"/>
  <c r="O1020" i="16"/>
  <c r="T1020" i="16"/>
  <c r="O1683" i="16"/>
  <c r="T1683" i="16"/>
  <c r="O77" i="16"/>
  <c r="T77" i="16"/>
  <c r="O174" i="16"/>
  <c r="T174" i="16"/>
  <c r="O1397" i="16"/>
  <c r="T1397" i="16"/>
  <c r="O463" i="16"/>
  <c r="T463" i="16"/>
  <c r="O807" i="16"/>
  <c r="T807" i="16"/>
  <c r="O349" i="16"/>
  <c r="T349" i="16"/>
  <c r="O3369" i="16"/>
  <c r="T3369" i="16"/>
  <c r="O3711" i="16"/>
  <c r="T3711" i="16"/>
  <c r="O3718" i="16"/>
  <c r="T3718" i="16"/>
  <c r="O1961" i="16"/>
  <c r="T1961" i="16"/>
  <c r="O2323" i="16"/>
  <c r="T2323" i="16"/>
  <c r="O2414" i="16"/>
  <c r="T2414" i="16"/>
  <c r="O3836" i="16"/>
  <c r="T3836" i="16"/>
  <c r="O2343" i="16"/>
  <c r="T2343" i="16"/>
  <c r="O2794" i="16"/>
  <c r="T2794" i="16"/>
  <c r="O2735" i="16"/>
  <c r="T2735" i="16"/>
  <c r="O2365" i="16"/>
  <c r="T2365" i="16"/>
  <c r="O2418" i="16"/>
  <c r="T2418" i="16"/>
  <c r="O1284" i="16"/>
  <c r="T1284" i="16"/>
  <c r="O2682" i="16"/>
  <c r="T2682" i="16"/>
  <c r="O2180" i="16"/>
  <c r="T2180" i="16"/>
  <c r="O2486" i="16"/>
  <c r="T2486" i="16"/>
  <c r="O2073" i="16"/>
  <c r="T2073" i="16"/>
  <c r="O1568" i="16"/>
  <c r="T1568" i="16"/>
  <c r="O250" i="16"/>
  <c r="T250" i="16"/>
  <c r="O1630" i="16"/>
  <c r="T1630" i="16"/>
  <c r="O2041" i="16"/>
  <c r="T2041" i="16"/>
  <c r="O1887" i="16"/>
  <c r="T1887" i="16"/>
  <c r="O257" i="16"/>
  <c r="T257" i="16"/>
  <c r="O1337" i="16"/>
  <c r="T1337" i="16"/>
  <c r="O403" i="16"/>
  <c r="T403" i="16"/>
  <c r="O1064" i="16"/>
  <c r="T1064" i="16"/>
  <c r="O788" i="16"/>
  <c r="T788" i="16"/>
  <c r="O1353" i="16"/>
  <c r="T1353" i="16"/>
  <c r="O1041" i="16"/>
  <c r="T1041" i="16"/>
  <c r="O1343" i="16"/>
  <c r="T1343" i="16"/>
  <c r="O875" i="16"/>
  <c r="T875" i="16"/>
  <c r="O291" i="16"/>
  <c r="T291" i="16"/>
  <c r="O975" i="16"/>
  <c r="T975" i="16"/>
  <c r="O1071" i="16"/>
  <c r="T1071" i="16"/>
  <c r="O549" i="16"/>
  <c r="T549" i="16"/>
  <c r="O3103" i="16"/>
  <c r="T3103" i="16"/>
  <c r="O3787" i="16"/>
  <c r="T3787" i="16"/>
  <c r="O2307" i="16"/>
  <c r="T2307" i="16"/>
  <c r="O3764" i="16"/>
  <c r="T3764" i="16"/>
  <c r="O2285" i="16"/>
  <c r="T2285" i="16"/>
  <c r="O3538" i="16"/>
  <c r="T3538" i="16"/>
  <c r="O3809" i="16"/>
  <c r="T3809" i="16"/>
  <c r="O3497" i="16"/>
  <c r="T3497" i="16"/>
  <c r="O1618" i="16"/>
  <c r="T1618" i="16"/>
  <c r="O2864" i="16"/>
  <c r="T2864" i="16"/>
  <c r="O3169" i="16"/>
  <c r="T3169" i="16"/>
  <c r="O2792" i="16"/>
  <c r="T2792" i="16"/>
  <c r="O3123" i="16"/>
  <c r="T3123" i="16"/>
  <c r="O2397" i="16"/>
  <c r="T2397" i="16"/>
  <c r="O2315" i="16"/>
  <c r="T2315" i="16"/>
  <c r="O2655" i="16"/>
  <c r="T2655" i="16"/>
  <c r="O3609" i="16"/>
  <c r="T3609" i="16"/>
  <c r="O3550" i="16"/>
  <c r="T3550" i="16"/>
  <c r="O1806" i="16"/>
  <c r="T1806" i="16"/>
  <c r="O1691" i="16"/>
  <c r="T1691" i="16"/>
  <c r="O1204" i="16"/>
  <c r="T1204" i="16"/>
  <c r="O616" i="16"/>
  <c r="T616" i="16"/>
  <c r="O941" i="16"/>
  <c r="T941" i="16"/>
  <c r="O1099" i="16"/>
  <c r="T1099" i="16"/>
  <c r="O848" i="16"/>
  <c r="T848" i="16"/>
  <c r="O1750" i="16"/>
  <c r="T1750" i="16"/>
  <c r="O348" i="16"/>
  <c r="T348" i="16"/>
  <c r="O1379" i="16"/>
  <c r="T1379" i="16"/>
  <c r="O912" i="16"/>
  <c r="T912" i="16"/>
  <c r="O325" i="16"/>
  <c r="T325" i="16"/>
  <c r="O113" i="16"/>
  <c r="T113" i="16"/>
  <c r="O1984" i="16"/>
  <c r="T1984" i="16"/>
  <c r="O353" i="16"/>
  <c r="T353" i="16"/>
  <c r="O1578" i="16"/>
  <c r="T1578" i="16"/>
  <c r="O643" i="16"/>
  <c r="T643" i="16"/>
  <c r="O1627" i="16"/>
  <c r="T1627" i="16"/>
  <c r="O1654" i="16"/>
  <c r="T1654" i="16"/>
  <c r="O2981" i="16"/>
  <c r="T2981" i="16"/>
  <c r="O3325" i="16"/>
  <c r="T3325" i="16"/>
  <c r="O3402" i="16"/>
  <c r="T3402" i="16"/>
  <c r="O3793" i="16"/>
  <c r="T3793" i="16"/>
  <c r="O3717" i="16"/>
  <c r="T3717" i="16"/>
  <c r="O3465" i="16"/>
  <c r="T3465" i="16"/>
  <c r="O3712" i="16"/>
  <c r="T3712" i="16"/>
  <c r="O2388" i="16"/>
  <c r="T2388" i="16"/>
  <c r="O2454" i="16"/>
  <c r="T2454" i="16"/>
  <c r="O1308" i="16"/>
  <c r="T1308" i="16"/>
  <c r="O2707" i="16"/>
  <c r="T2707" i="16"/>
  <c r="O3013" i="16"/>
  <c r="T3013" i="16"/>
  <c r="O2348" i="16"/>
  <c r="T2348" i="16"/>
  <c r="O2241" i="16"/>
  <c r="T2241" i="16"/>
  <c r="O3537" i="16"/>
  <c r="T3537" i="16"/>
  <c r="O3725" i="16"/>
  <c r="T3725" i="16"/>
  <c r="O3785" i="16"/>
  <c r="T3785" i="16"/>
  <c r="O2016" i="16"/>
  <c r="T2016" i="16"/>
  <c r="O1320" i="16"/>
  <c r="T1320" i="16"/>
  <c r="O1335" i="16"/>
  <c r="T1335" i="16"/>
  <c r="O929" i="16"/>
  <c r="T929" i="16"/>
  <c r="O1087" i="16"/>
  <c r="T1087" i="16"/>
  <c r="O835" i="16"/>
  <c r="T835" i="16"/>
  <c r="O1807" i="16"/>
  <c r="T1807" i="16"/>
  <c r="O490" i="16"/>
  <c r="T490" i="16"/>
  <c r="O1377" i="16"/>
  <c r="T1377" i="16"/>
  <c r="O1367" i="16"/>
  <c r="T1367" i="16"/>
  <c r="O899" i="16"/>
  <c r="T899" i="16"/>
  <c r="O341" i="16"/>
  <c r="T341" i="16"/>
  <c r="O487" i="16"/>
  <c r="T487" i="16"/>
  <c r="O1577" i="16"/>
  <c r="T1577" i="16"/>
  <c r="O608" i="16"/>
  <c r="T608" i="16"/>
  <c r="O772" i="16"/>
  <c r="T772" i="16"/>
  <c r="O2814" i="16"/>
  <c r="T2814" i="16"/>
  <c r="O3498" i="16"/>
  <c r="T3498" i="16"/>
  <c r="O3805" i="16"/>
  <c r="T3805" i="16"/>
  <c r="O3284" i="16"/>
  <c r="T3284" i="16"/>
  <c r="O3614" i="16"/>
  <c r="T3614" i="16"/>
  <c r="O3820" i="16"/>
  <c r="T3820" i="16"/>
  <c r="O3251" i="16"/>
  <c r="T3251" i="16"/>
  <c r="O3580" i="16"/>
  <c r="T3580" i="16"/>
  <c r="O3192" i="16"/>
  <c r="T3192" i="16"/>
  <c r="O3209" i="16"/>
  <c r="T3209" i="16"/>
  <c r="O1331" i="16"/>
  <c r="T1331" i="16"/>
  <c r="O2881" i="16"/>
  <c r="T2881" i="16"/>
  <c r="O2504" i="16"/>
  <c r="T2504" i="16"/>
  <c r="O2822" i="16"/>
  <c r="T2822" i="16"/>
  <c r="O2109" i="16"/>
  <c r="T2109" i="16"/>
  <c r="O2451" i="16"/>
  <c r="T2451" i="16"/>
  <c r="O3838" i="16"/>
  <c r="T3838" i="16"/>
  <c r="O2368" i="16"/>
  <c r="T2368" i="16"/>
  <c r="O3652" i="16"/>
  <c r="T3652" i="16"/>
  <c r="O3263" i="16"/>
  <c r="T3263" i="16"/>
  <c r="O3281" i="16"/>
  <c r="T3281" i="16"/>
  <c r="O1403" i="16"/>
  <c r="T1403" i="16"/>
  <c r="O328" i="16"/>
  <c r="T328" i="16"/>
  <c r="O1912" i="16"/>
  <c r="T1912" i="16"/>
  <c r="O509" i="16"/>
  <c r="T509" i="16"/>
  <c r="O559" i="16"/>
  <c r="T559" i="16"/>
  <c r="O1437" i="16"/>
  <c r="T1437" i="16"/>
  <c r="O1079" i="16"/>
  <c r="T1079" i="16"/>
  <c r="O2062" i="16"/>
  <c r="T2062" i="16"/>
  <c r="O624" i="16"/>
  <c r="T624" i="16"/>
  <c r="O996" i="16"/>
  <c r="T996" i="16"/>
  <c r="O1430" i="16"/>
  <c r="T1430" i="16"/>
  <c r="O1695" i="16"/>
  <c r="T1695" i="16"/>
  <c r="O65" i="16"/>
  <c r="T65" i="16"/>
  <c r="O1288" i="16"/>
  <c r="T1288" i="16"/>
  <c r="O355" i="16"/>
  <c r="T355" i="16"/>
  <c r="O1315" i="16"/>
  <c r="T1315" i="16"/>
  <c r="O1052" i="16"/>
  <c r="T1052" i="16"/>
  <c r="O1449" i="16"/>
  <c r="T1449" i="16"/>
  <c r="O1341" i="16"/>
  <c r="T1341" i="16"/>
  <c r="O995" i="16"/>
  <c r="T995" i="16"/>
  <c r="O1060" i="16"/>
  <c r="T1060" i="16"/>
  <c r="O534" i="16"/>
  <c r="T534" i="16"/>
  <c r="O2676" i="16"/>
  <c r="T2676" i="16"/>
  <c r="O3090" i="16"/>
  <c r="T3090" i="16"/>
  <c r="O1944" i="16"/>
  <c r="T1944" i="16"/>
  <c r="O3199" i="16"/>
  <c r="T3199" i="16"/>
  <c r="O3746" i="16"/>
  <c r="T3746" i="16"/>
  <c r="O3177" i="16"/>
  <c r="T3177" i="16"/>
  <c r="O3727" i="16"/>
  <c r="T3727" i="16"/>
  <c r="O2154" i="16"/>
  <c r="T2154" i="16"/>
  <c r="O3828" i="16"/>
  <c r="T3828" i="16"/>
  <c r="O3679" i="16"/>
  <c r="T3679" i="16"/>
  <c r="O2367" i="16"/>
  <c r="T2367" i="16"/>
  <c r="O3788" i="16"/>
  <c r="T3788" i="16"/>
  <c r="O3249" i="16"/>
  <c r="T3249" i="16"/>
  <c r="O3496" i="16"/>
  <c r="T3496" i="16"/>
  <c r="O1032" i="16"/>
  <c r="T1032" i="16"/>
  <c r="O2066" i="16"/>
  <c r="T2066" i="16"/>
  <c r="O499" i="16"/>
  <c r="T499" i="16"/>
  <c r="O1517" i="16"/>
  <c r="T1517" i="16"/>
  <c r="O547" i="16"/>
  <c r="T547" i="16"/>
  <c r="O1520" i="16"/>
  <c r="T1520" i="16"/>
  <c r="O767" i="16"/>
  <c r="T767" i="16"/>
  <c r="O612" i="16"/>
  <c r="T612" i="16"/>
  <c r="O985" i="16"/>
  <c r="T985" i="16"/>
  <c r="O1813" i="16"/>
  <c r="T1813" i="16"/>
  <c r="O267" i="16"/>
  <c r="T267" i="16"/>
  <c r="O1682" i="16"/>
  <c r="T1682" i="16"/>
  <c r="O51" i="16"/>
  <c r="T51" i="16"/>
  <c r="O199" i="16"/>
  <c r="T199" i="16"/>
  <c r="O308" i="16"/>
  <c r="T308" i="16"/>
  <c r="O1436" i="16"/>
  <c r="T1436" i="16"/>
  <c r="O452" i="16"/>
  <c r="T452" i="16"/>
  <c r="O1201" i="16"/>
  <c r="T1201" i="16"/>
  <c r="O2946" i="16"/>
  <c r="T2946" i="16"/>
  <c r="O3272" i="16"/>
  <c r="T3272" i="16"/>
  <c r="O3363" i="16"/>
  <c r="T3363" i="16"/>
  <c r="O2950" i="16"/>
  <c r="T2950" i="16"/>
  <c r="O3280" i="16"/>
  <c r="T3280" i="16"/>
  <c r="O3755" i="16"/>
  <c r="T3755" i="16"/>
  <c r="O2010" i="16"/>
  <c r="T2010" i="16"/>
  <c r="O3684" i="16"/>
  <c r="T3684" i="16"/>
  <c r="O2275" i="16"/>
  <c r="T2275" i="16"/>
  <c r="O3703" i="16"/>
  <c r="T3703" i="16"/>
  <c r="O2210" i="16"/>
  <c r="T2210" i="16"/>
  <c r="O3644" i="16"/>
  <c r="T3644" i="16"/>
  <c r="O2152" i="16"/>
  <c r="T2152" i="16"/>
  <c r="O3105" i="16"/>
  <c r="T3105" i="16"/>
  <c r="O3435" i="16"/>
  <c r="T3435" i="16"/>
  <c r="O1451" i="16"/>
  <c r="T1451" i="16"/>
  <c r="O972" i="16"/>
  <c r="T972" i="16"/>
  <c r="O1921" i="16"/>
  <c r="T1921" i="16"/>
  <c r="O1373" i="16"/>
  <c r="T1373" i="16"/>
  <c r="O404" i="16"/>
  <c r="T404" i="16"/>
  <c r="O1376" i="16"/>
  <c r="T1376" i="16"/>
  <c r="O1882" i="16"/>
  <c r="T1882" i="16"/>
  <c r="O468" i="16"/>
  <c r="T468" i="16"/>
  <c r="O1669" i="16"/>
  <c r="T1669" i="16"/>
  <c r="O124" i="16"/>
  <c r="T124" i="16"/>
  <c r="O1540" i="16"/>
  <c r="T1540" i="16"/>
  <c r="O952" i="16"/>
  <c r="T952" i="16"/>
  <c r="O50" i="16"/>
  <c r="T50" i="16"/>
  <c r="O352" i="16"/>
  <c r="T352" i="16"/>
  <c r="O2422" i="16"/>
  <c r="T2422" i="16"/>
  <c r="O2764" i="16"/>
  <c r="T2764" i="16"/>
  <c r="O2807" i="16"/>
  <c r="T2807" i="16"/>
  <c r="O2580" i="16"/>
  <c r="T2580" i="16"/>
  <c r="O2646" i="16"/>
  <c r="T2646" i="16"/>
  <c r="O1500" i="16"/>
  <c r="T1500" i="16"/>
  <c r="O3187" i="16"/>
  <c r="T3187" i="16"/>
  <c r="O3493" i="16"/>
  <c r="T3493" i="16"/>
  <c r="O2877" i="16"/>
  <c r="T2877" i="16"/>
  <c r="O3207" i="16"/>
  <c r="T3207" i="16"/>
  <c r="O3657" i="16"/>
  <c r="T3657" i="16"/>
  <c r="O3600" i="16"/>
  <c r="T3600" i="16"/>
  <c r="O1854" i="16"/>
  <c r="T1854" i="16"/>
  <c r="O3241" i="16"/>
  <c r="T3241" i="16"/>
  <c r="O2126" i="16"/>
  <c r="T2126" i="16"/>
  <c r="O3509" i="16"/>
  <c r="T3509" i="16"/>
  <c r="O3374" i="16"/>
  <c r="T3374" i="16"/>
  <c r="O2949" i="16"/>
  <c r="T2949" i="16"/>
  <c r="O3279" i="16"/>
  <c r="T3279" i="16"/>
  <c r="O1607" i="16"/>
  <c r="T1607" i="16"/>
  <c r="O1910" i="16"/>
  <c r="T1910" i="16"/>
  <c r="O1743" i="16"/>
  <c r="T1743" i="16"/>
  <c r="O1782" i="16"/>
  <c r="T1782" i="16"/>
  <c r="O812" i="16"/>
  <c r="T812" i="16"/>
  <c r="O609" i="16"/>
  <c r="T609" i="16"/>
  <c r="O900" i="16"/>
  <c r="T900" i="16"/>
  <c r="O1657" i="16"/>
  <c r="T1657" i="16"/>
  <c r="O797" i="16"/>
  <c r="T797" i="16"/>
  <c r="O1148" i="16"/>
  <c r="T1148" i="16"/>
  <c r="O1867" i="16"/>
  <c r="T1867" i="16"/>
  <c r="O2657" i="16"/>
  <c r="T2657" i="16"/>
  <c r="O2809" i="16"/>
  <c r="T2809" i="16"/>
  <c r="O2645" i="16"/>
  <c r="T2645" i="16"/>
  <c r="O2717" i="16"/>
  <c r="T2717" i="16"/>
  <c r="O626" i="16"/>
  <c r="T626" i="16"/>
  <c r="O2665" i="16"/>
  <c r="T2665" i="16"/>
  <c r="O2483" i="16"/>
  <c r="T2483" i="16"/>
  <c r="O3583" i="16"/>
  <c r="T3583" i="16"/>
  <c r="O2555" i="16"/>
  <c r="T2555" i="16"/>
  <c r="O2923" i="16"/>
  <c r="T2923" i="16"/>
  <c r="O2662" i="16"/>
  <c r="T2662" i="16"/>
  <c r="O3075" i="16"/>
  <c r="T3075" i="16"/>
  <c r="O2243" i="16"/>
  <c r="T2243" i="16"/>
  <c r="O3073" i="16"/>
  <c r="T3073" i="16"/>
  <c r="O3314" i="16"/>
  <c r="T3314" i="16"/>
  <c r="O3076" i="16"/>
  <c r="T3076" i="16"/>
  <c r="O3396" i="16"/>
  <c r="T3396" i="16"/>
  <c r="O3720" i="16"/>
  <c r="T3720" i="16"/>
  <c r="O3344" i="16"/>
  <c r="T3344" i="16"/>
  <c r="O2817" i="16"/>
  <c r="T2817" i="16"/>
  <c r="O3064" i="16"/>
  <c r="T3064" i="16"/>
  <c r="O1468" i="16"/>
  <c r="T1468" i="16"/>
  <c r="O1086" i="16"/>
  <c r="T1086" i="16"/>
  <c r="O1570" i="16"/>
  <c r="T1570" i="16"/>
  <c r="O168" i="16"/>
  <c r="T168" i="16"/>
  <c r="O2099" i="16"/>
  <c r="T2099" i="16"/>
  <c r="O878" i="16"/>
  <c r="T878" i="16"/>
  <c r="O1959" i="16"/>
  <c r="T1959" i="16"/>
  <c r="O2035" i="16"/>
  <c r="T2035" i="16"/>
  <c r="O2601" i="16"/>
  <c r="T2601" i="16"/>
  <c r="O3317" i="16"/>
  <c r="T3317" i="16"/>
  <c r="O2137" i="16"/>
  <c r="T2137" i="16"/>
  <c r="O3577" i="16"/>
  <c r="T3577" i="16"/>
  <c r="O2673" i="16"/>
  <c r="T2673" i="16"/>
  <c r="O1490" i="16"/>
  <c r="T1490" i="16"/>
  <c r="O1324" i="16"/>
  <c r="T1324" i="16"/>
  <c r="O942" i="16"/>
  <c r="T942" i="16"/>
  <c r="O1975" i="16"/>
  <c r="T1975" i="16"/>
  <c r="O1414" i="16"/>
  <c r="T1414" i="16"/>
  <c r="O734" i="16"/>
  <c r="T734" i="16"/>
  <c r="O1816" i="16"/>
  <c r="T1816" i="16"/>
  <c r="O414" i="16"/>
  <c r="T414" i="16"/>
  <c r="O1696" i="16"/>
  <c r="T1696" i="16"/>
  <c r="O2697" i="16"/>
  <c r="T2697" i="16"/>
  <c r="O2410" i="16"/>
  <c r="T2410" i="16"/>
  <c r="O2529" i="16"/>
  <c r="T2529" i="16"/>
  <c r="O2859" i="16"/>
  <c r="T2859" i="16"/>
  <c r="O3627" i="16"/>
  <c r="T3627" i="16"/>
  <c r="O3214" i="16"/>
  <c r="T3214" i="16"/>
  <c r="O3543" i="16"/>
  <c r="T3543" i="16"/>
  <c r="O2867" i="16"/>
  <c r="T2867" i="16"/>
  <c r="O2850" i="16"/>
  <c r="T2850" i="16"/>
  <c r="O1704" i="16"/>
  <c r="T1704" i="16"/>
  <c r="O1279" i="16"/>
  <c r="T1279" i="16"/>
  <c r="O1282" i="16"/>
  <c r="T1282" i="16"/>
  <c r="O970" i="16"/>
  <c r="T970" i="16"/>
  <c r="O218" i="16"/>
  <c r="T218" i="16"/>
  <c r="O1864" i="16"/>
  <c r="T1864" i="16"/>
  <c r="O462" i="16"/>
  <c r="T462" i="16"/>
  <c r="O1482" i="16"/>
  <c r="T1482" i="16"/>
  <c r="O1916" i="16"/>
  <c r="T1916" i="16"/>
  <c r="O586" i="16"/>
  <c r="T586" i="16"/>
  <c r="O1860" i="16"/>
  <c r="T1860" i="16"/>
  <c r="O1214" i="16"/>
  <c r="T1214" i="16"/>
  <c r="O390" i="16"/>
  <c r="T390" i="16"/>
  <c r="O3658" i="16"/>
  <c r="T3658" i="16"/>
  <c r="O2175" i="16"/>
  <c r="T2175" i="16"/>
  <c r="O2231" i="16"/>
  <c r="T2231" i="16"/>
  <c r="O1943" i="16"/>
  <c r="T1943" i="16"/>
  <c r="O2611" i="16"/>
  <c r="T2611" i="16"/>
  <c r="O3412" i="16"/>
  <c r="T3412" i="16"/>
  <c r="O3024" i="16"/>
  <c r="T3024" i="16"/>
  <c r="O2469" i="16"/>
  <c r="T2469" i="16"/>
  <c r="O537" i="16"/>
  <c r="T537" i="16"/>
  <c r="O901" i="16"/>
  <c r="T901" i="16"/>
  <c r="O1334" i="16"/>
  <c r="T1334" i="16"/>
  <c r="O546" i="16"/>
  <c r="T546" i="16"/>
  <c r="O1640" i="16"/>
  <c r="T1640" i="16"/>
  <c r="O1680" i="16"/>
  <c r="T1680" i="16"/>
  <c r="O1948" i="16"/>
  <c r="T1948" i="16"/>
  <c r="O606" i="16"/>
  <c r="T606" i="16"/>
  <c r="O3653" i="16"/>
  <c r="T3653" i="16"/>
  <c r="O3659" i="16"/>
  <c r="T3659" i="16"/>
  <c r="O2467" i="16"/>
  <c r="T2467" i="16"/>
  <c r="O2773" i="16"/>
  <c r="T2773" i="16"/>
  <c r="O2251" i="16"/>
  <c r="T2251" i="16"/>
  <c r="O2487" i="16"/>
  <c r="T2487" i="16"/>
  <c r="O2507" i="16"/>
  <c r="T2507" i="16"/>
  <c r="O2559" i="16"/>
  <c r="T2559" i="16"/>
  <c r="O1712" i="16"/>
  <c r="T1712" i="16"/>
  <c r="O1190" i="16"/>
  <c r="T1190" i="16"/>
  <c r="O1062" i="16"/>
  <c r="T1062" i="16"/>
  <c r="O434" i="16"/>
  <c r="T434" i="16"/>
  <c r="O1803" i="16"/>
  <c r="T1803" i="16"/>
  <c r="O2344" i="16"/>
  <c r="T2344" i="16"/>
  <c r="O3516" i="16"/>
  <c r="T3516" i="16"/>
  <c r="O3833" i="16"/>
  <c r="T3833" i="16"/>
  <c r="O3732" i="16"/>
  <c r="T3732" i="16"/>
  <c r="O2629" i="16"/>
  <c r="T2629" i="16"/>
  <c r="O2107" i="16"/>
  <c r="T2107" i="16"/>
  <c r="O3124" i="16"/>
  <c r="T3124" i="16"/>
  <c r="O2753" i="16"/>
  <c r="T2753" i="16"/>
  <c r="O2988" i="16"/>
  <c r="T2988" i="16"/>
  <c r="O2415" i="16"/>
  <c r="T2415" i="16"/>
  <c r="O229" i="16"/>
  <c r="T229" i="16"/>
  <c r="O613" i="16"/>
  <c r="T613" i="16"/>
  <c r="O482" i="16"/>
  <c r="T482" i="16"/>
  <c r="O918" i="16"/>
  <c r="T918" i="16"/>
  <c r="O966" i="16"/>
  <c r="T966" i="16"/>
  <c r="O1538" i="16"/>
  <c r="T1538" i="16"/>
  <c r="O1659" i="16"/>
  <c r="T1659" i="16"/>
  <c r="O1792" i="16"/>
  <c r="T1792" i="16"/>
  <c r="O3047" i="16"/>
  <c r="T3047" i="16"/>
  <c r="O1957" i="16"/>
  <c r="T1957" i="16"/>
  <c r="O3584" i="16"/>
  <c r="T3584" i="16"/>
  <c r="O3702" i="16"/>
  <c r="T3702" i="16"/>
  <c r="O3480" i="16"/>
  <c r="T3480" i="16"/>
  <c r="O2739" i="16"/>
  <c r="T2739" i="16"/>
  <c r="O1852" i="16"/>
  <c r="T1852" i="16"/>
  <c r="O798" i="16"/>
  <c r="T798" i="16"/>
  <c r="O1963" i="16"/>
  <c r="T1963" i="16"/>
  <c r="O646" i="16"/>
  <c r="T646" i="16"/>
  <c r="O1718" i="16"/>
  <c r="T1718" i="16"/>
  <c r="O322" i="16"/>
  <c r="T322" i="16"/>
  <c r="O1736" i="16"/>
  <c r="T1736" i="16"/>
  <c r="O418" i="16"/>
  <c r="T418" i="16"/>
  <c r="O71" i="16"/>
  <c r="T71" i="16"/>
  <c r="O2964" i="16"/>
  <c r="T2964" i="16"/>
  <c r="O2209" i="16"/>
  <c r="T2209" i="16"/>
  <c r="O3487" i="16"/>
  <c r="T3487" i="16"/>
  <c r="O2223" i="16"/>
  <c r="T2223" i="16"/>
  <c r="O3806" i="16"/>
  <c r="T3806" i="16"/>
  <c r="O3382" i="16"/>
  <c r="T3382" i="16"/>
  <c r="O2653" i="16"/>
  <c r="T2653" i="16"/>
  <c r="O2583" i="16"/>
  <c r="T2583" i="16"/>
  <c r="O3454" i="16"/>
  <c r="T3454" i="16"/>
  <c r="O818" i="16"/>
  <c r="T818" i="16"/>
  <c r="O749" i="16"/>
  <c r="T749" i="16"/>
  <c r="O786" i="16"/>
  <c r="T786" i="16"/>
  <c r="O1066" i="16"/>
  <c r="T1066" i="16"/>
  <c r="O314" i="16"/>
  <c r="T314" i="16"/>
  <c r="O1130" i="16"/>
  <c r="T1130" i="16"/>
  <c r="O566" i="16"/>
  <c r="T566" i="16"/>
  <c r="O1971" i="16"/>
  <c r="T1971" i="16"/>
  <c r="O1422" i="16"/>
  <c r="T1422" i="16"/>
  <c r="O1724" i="16"/>
  <c r="T1724" i="16"/>
  <c r="O406" i="16"/>
  <c r="T406" i="16"/>
  <c r="O2760" i="16"/>
  <c r="T2760" i="16"/>
  <c r="O1668" i="16"/>
  <c r="T1668" i="16"/>
  <c r="O3477" i="16"/>
  <c r="T3477" i="16"/>
  <c r="O2575" i="16"/>
  <c r="T2575" i="16"/>
  <c r="O3322" i="16"/>
  <c r="T3322" i="16"/>
  <c r="O1934" i="16"/>
  <c r="T1934" i="16"/>
  <c r="O1530" i="16"/>
  <c r="T1530" i="16"/>
  <c r="O1676" i="16"/>
  <c r="T1676" i="16"/>
  <c r="O358" i="16"/>
  <c r="T358" i="16"/>
  <c r="O867" i="16"/>
  <c r="T867" i="16"/>
  <c r="O130" i="16"/>
  <c r="T130" i="16"/>
  <c r="O258" i="16"/>
  <c r="T258" i="16"/>
  <c r="O2693" i="16"/>
  <c r="T2693" i="16"/>
  <c r="O3036" i="16"/>
  <c r="T3036" i="16"/>
  <c r="O3505" i="16"/>
  <c r="T3505" i="16"/>
  <c r="O3416" i="16"/>
  <c r="T3416" i="16"/>
  <c r="O3507" i="16"/>
  <c r="T3507" i="16"/>
  <c r="O3093" i="16"/>
  <c r="T3093" i="16"/>
  <c r="O3424" i="16"/>
  <c r="T3424" i="16"/>
  <c r="O2419" i="16"/>
  <c r="T2419" i="16"/>
  <c r="O2725" i="16"/>
  <c r="T2725" i="16"/>
  <c r="O2294" i="16"/>
  <c r="T2294" i="16"/>
  <c r="O3579" i="16"/>
  <c r="T3579" i="16"/>
  <c r="O3166" i="16"/>
  <c r="T3166" i="16"/>
  <c r="O1632" i="16"/>
  <c r="T1632" i="16"/>
  <c r="O530" i="16"/>
  <c r="T530" i="16"/>
  <c r="O460" i="16"/>
  <c r="T460" i="16"/>
  <c r="O1901" i="16"/>
  <c r="T1901" i="16"/>
  <c r="O202" i="16"/>
  <c r="T202" i="16"/>
  <c r="O1090" i="16"/>
  <c r="T1090" i="16"/>
  <c r="O2050" i="16"/>
  <c r="T2050" i="16"/>
  <c r="O1134" i="16"/>
  <c r="T1134" i="16"/>
  <c r="O1290" i="16"/>
  <c r="T1290" i="16"/>
  <c r="O2531" i="16"/>
  <c r="T2531" i="16"/>
  <c r="O2549" i="16"/>
  <c r="T2549" i="16"/>
  <c r="O2892" i="16"/>
  <c r="T2892" i="16"/>
  <c r="O1800" i="16"/>
  <c r="T1800" i="16"/>
  <c r="O3056" i="16"/>
  <c r="T3056" i="16"/>
  <c r="O3361" i="16"/>
  <c r="T3361" i="16"/>
  <c r="O3603" i="16"/>
  <c r="T3603" i="16"/>
  <c r="O3032" i="16"/>
  <c r="T3032" i="16"/>
  <c r="O2581" i="16"/>
  <c r="T2581" i="16"/>
  <c r="O3022" i="16"/>
  <c r="T3022" i="16"/>
  <c r="O3352" i="16"/>
  <c r="T3352" i="16"/>
  <c r="O386" i="16"/>
  <c r="T386" i="16"/>
  <c r="O315" i="16"/>
  <c r="T315" i="16"/>
  <c r="O1757" i="16"/>
  <c r="T1757" i="16"/>
  <c r="O354" i="16"/>
  <c r="T354" i="16"/>
  <c r="O59" i="16"/>
  <c r="T59" i="16"/>
  <c r="O1940" i="16"/>
  <c r="T1940" i="16"/>
  <c r="O622" i="16"/>
  <c r="T622" i="16"/>
  <c r="O842" i="16"/>
  <c r="T842" i="16"/>
  <c r="O990" i="16"/>
  <c r="T990" i="16"/>
  <c r="O2825" i="16"/>
  <c r="T2825" i="16"/>
  <c r="O2972" i="16"/>
  <c r="T2972" i="16"/>
  <c r="O3302" i="16"/>
  <c r="T3302" i="16"/>
  <c r="O1900" i="16"/>
  <c r="T1900" i="16"/>
  <c r="O3306" i="16"/>
  <c r="T3306" i="16"/>
  <c r="O3547" i="16"/>
  <c r="T3547" i="16"/>
  <c r="O3044" i="16"/>
  <c r="T3044" i="16"/>
  <c r="O1438" i="16"/>
  <c r="T1438" i="16"/>
  <c r="O95" i="16"/>
  <c r="T95" i="16"/>
  <c r="O1022" i="16"/>
  <c r="T1022" i="16"/>
  <c r="O518" i="16"/>
  <c r="T518" i="16"/>
  <c r="O304" i="16"/>
  <c r="T304" i="16"/>
  <c r="O342" i="16"/>
  <c r="T342" i="16"/>
  <c r="O1218" i="16"/>
  <c r="T1218" i="16"/>
  <c r="O236" i="16"/>
  <c r="T236" i="16"/>
  <c r="O1928" i="16"/>
  <c r="T1928" i="16"/>
  <c r="O1234" i="16"/>
  <c r="T1234" i="16"/>
  <c r="O253" i="16"/>
  <c r="T253" i="16"/>
  <c r="O111" i="16"/>
  <c r="T111" i="16"/>
  <c r="O1382" i="16"/>
  <c r="T1382" i="16"/>
  <c r="O2640" i="16"/>
  <c r="T2640" i="16"/>
  <c r="O3519" i="16"/>
  <c r="T3519" i="16"/>
  <c r="O1044" i="16"/>
  <c r="T1044" i="16"/>
  <c r="O2358" i="16"/>
  <c r="T2358" i="16"/>
  <c r="O3619" i="16"/>
  <c r="T3619" i="16"/>
  <c r="O3376" i="16"/>
  <c r="T3376" i="16"/>
  <c r="O1092" i="16"/>
  <c r="T1092" i="16"/>
  <c r="O2901" i="16"/>
  <c r="T2901" i="16"/>
  <c r="O2277" i="16"/>
  <c r="T2277" i="16"/>
  <c r="O2620" i="16"/>
  <c r="T2620" i="16"/>
  <c r="O2663" i="16"/>
  <c r="T2663" i="16"/>
  <c r="O2436" i="16"/>
  <c r="T2436" i="16"/>
  <c r="O2502" i="16"/>
  <c r="T2502" i="16"/>
  <c r="O1356" i="16"/>
  <c r="T1356" i="16"/>
  <c r="O3042" i="16"/>
  <c r="T3042" i="16"/>
  <c r="O3158" i="16"/>
  <c r="T3158" i="16"/>
  <c r="O3062" i="16"/>
  <c r="T3062" i="16"/>
  <c r="O3513" i="16"/>
  <c r="T3513" i="16"/>
  <c r="O3569" i="16"/>
  <c r="T3569" i="16"/>
  <c r="O3455" i="16"/>
  <c r="T3455" i="16"/>
  <c r="O3097" i="16"/>
  <c r="T3097" i="16"/>
  <c r="O3150" i="16"/>
  <c r="T3150" i="16"/>
  <c r="O2004" i="16"/>
  <c r="T2004" i="16"/>
  <c r="O3403" i="16"/>
  <c r="T3403" i="16"/>
  <c r="O3708" i="16"/>
  <c r="T3708" i="16"/>
  <c r="O2806" i="16"/>
  <c r="T2806" i="16"/>
  <c r="O3135" i="16"/>
  <c r="T3135" i="16"/>
  <c r="O1440" i="16"/>
  <c r="T1440" i="16"/>
  <c r="O959" i="16"/>
  <c r="T959" i="16"/>
  <c r="O1765" i="16"/>
  <c r="T1765" i="16"/>
  <c r="O159" i="16"/>
  <c r="T159" i="16"/>
  <c r="O1601" i="16"/>
  <c r="T1601" i="16"/>
  <c r="O93" i="16"/>
  <c r="T93" i="16"/>
  <c r="O1639" i="16"/>
  <c r="T1639" i="16"/>
  <c r="O668" i="16"/>
  <c r="T668" i="16"/>
  <c r="O1783" i="16"/>
  <c r="T1783" i="16"/>
  <c r="O756" i="16"/>
  <c r="T756" i="16"/>
  <c r="O1513" i="16"/>
  <c r="T1513" i="16"/>
  <c r="O1009" i="16"/>
  <c r="T1009" i="16"/>
  <c r="O651" i="16"/>
  <c r="T651" i="16"/>
  <c r="O1372" i="16"/>
  <c r="T1372" i="16"/>
  <c r="O748" i="16"/>
  <c r="T748" i="16"/>
  <c r="O989" i="16"/>
  <c r="T989" i="16"/>
  <c r="O1040" i="16"/>
  <c r="T1040" i="16"/>
  <c r="O2221" i="16"/>
  <c r="T2221" i="16"/>
  <c r="O552" i="16"/>
  <c r="T552" i="16"/>
  <c r="O636" i="16"/>
  <c r="T636" i="16"/>
  <c r="O661" i="16"/>
  <c r="T661" i="16"/>
  <c r="O2133" i="16"/>
  <c r="T2133" i="16"/>
  <c r="O2292" i="16"/>
  <c r="T2292" i="16"/>
  <c r="O1212" i="16"/>
  <c r="T1212" i="16"/>
  <c r="O2899" i="16"/>
  <c r="T2899" i="16"/>
  <c r="O3205" i="16"/>
  <c r="T3205" i="16"/>
  <c r="O2684" i="16"/>
  <c r="T2684" i="16"/>
  <c r="O3015" i="16"/>
  <c r="T3015" i="16"/>
  <c r="O3370" i="16"/>
  <c r="T3370" i="16"/>
  <c r="O3700" i="16"/>
  <c r="T3700" i="16"/>
  <c r="O3311" i="16"/>
  <c r="T3311" i="16"/>
  <c r="O3329" i="16"/>
  <c r="T3329" i="16"/>
  <c r="O2951" i="16"/>
  <c r="T2951" i="16"/>
  <c r="O3006" i="16"/>
  <c r="T3006" i="16"/>
  <c r="O1859" i="16"/>
  <c r="T1859" i="16"/>
  <c r="O3259" i="16"/>
  <c r="T3259" i="16"/>
  <c r="O3565" i="16"/>
  <c r="T3565" i="16"/>
  <c r="O2756" i="16"/>
  <c r="T2756" i="16"/>
  <c r="O3086" i="16"/>
  <c r="T3086" i="16"/>
  <c r="O1149" i="16"/>
  <c r="T1149" i="16"/>
  <c r="O837" i="16"/>
  <c r="T837" i="16"/>
  <c r="O816" i="16"/>
  <c r="T816" i="16"/>
  <c r="O230" i="16"/>
  <c r="T230" i="16"/>
  <c r="O1622" i="16"/>
  <c r="T1622" i="16"/>
  <c r="O1059" i="16"/>
  <c r="T1059" i="16"/>
  <c r="O1456" i="16"/>
  <c r="T1456" i="16"/>
  <c r="O979" i="16"/>
  <c r="T979" i="16"/>
  <c r="O1495" i="16"/>
  <c r="T1495" i="16"/>
  <c r="O523" i="16"/>
  <c r="T523" i="16"/>
  <c r="O1641" i="16"/>
  <c r="T1641" i="16"/>
  <c r="O321" i="16"/>
  <c r="T321" i="16"/>
  <c r="O1929" i="16"/>
  <c r="T1929" i="16"/>
  <c r="O611" i="16"/>
  <c r="T611" i="16"/>
  <c r="O2076" i="16"/>
  <c r="T2076" i="16"/>
  <c r="O1369" i="16"/>
  <c r="T1369" i="16"/>
  <c r="O508" i="16"/>
  <c r="T508" i="16"/>
  <c r="O1228" i="16"/>
  <c r="T1228" i="16"/>
  <c r="O605" i="16"/>
  <c r="T605" i="16"/>
  <c r="O1360" i="16"/>
  <c r="T1360" i="16"/>
  <c r="O227" i="16"/>
  <c r="T227" i="16"/>
  <c r="O2462" i="16"/>
  <c r="T2462" i="16"/>
  <c r="O2823" i="16"/>
  <c r="T2823" i="16"/>
  <c r="O2254" i="16"/>
  <c r="T2254" i="16"/>
  <c r="O1188" i="16"/>
  <c r="T1188" i="16"/>
  <c r="O2893" i="16"/>
  <c r="T2893" i="16"/>
  <c r="O3285" i="16"/>
  <c r="T3285" i="16"/>
  <c r="O2914" i="16"/>
  <c r="T2914" i="16"/>
  <c r="O3244" i="16"/>
  <c r="T3244" i="16"/>
  <c r="O2854" i="16"/>
  <c r="T2854" i="16"/>
  <c r="O2873" i="16"/>
  <c r="T2873" i="16"/>
  <c r="O2340" i="16"/>
  <c r="T2340" i="16"/>
  <c r="O1260" i="16"/>
  <c r="T1260" i="16"/>
  <c r="O2965" i="16"/>
  <c r="T2965" i="16"/>
  <c r="O1241" i="16"/>
  <c r="T1241" i="16"/>
  <c r="O307" i="16"/>
  <c r="T307" i="16"/>
  <c r="O1413" i="16"/>
  <c r="T1413" i="16"/>
  <c r="O1415" i="16"/>
  <c r="T1415" i="16"/>
  <c r="O936" i="16"/>
  <c r="T936" i="16"/>
  <c r="O350" i="16"/>
  <c r="T350" i="16"/>
  <c r="O1597" i="16"/>
  <c r="T1597" i="16"/>
  <c r="O1035" i="16"/>
  <c r="T1035" i="16"/>
  <c r="O1143" i="16"/>
  <c r="T1143" i="16"/>
  <c r="O556" i="16"/>
  <c r="T556" i="16"/>
  <c r="O1996" i="16"/>
  <c r="T1996" i="16"/>
  <c r="O1184" i="16"/>
  <c r="T1184" i="16"/>
  <c r="O1151" i="16"/>
  <c r="T1151" i="16"/>
  <c r="O708" i="16"/>
  <c r="T708" i="16"/>
  <c r="O161" i="16"/>
  <c r="T161" i="16"/>
  <c r="O741" i="16"/>
  <c r="T741" i="16"/>
  <c r="O2608" i="16"/>
  <c r="T2608" i="16"/>
  <c r="O2093" i="16"/>
  <c r="T2093" i="16"/>
  <c r="O2280" i="16"/>
  <c r="T2280" i="16"/>
  <c r="O2334" i="16"/>
  <c r="T2334" i="16"/>
  <c r="O3593" i="16"/>
  <c r="T3593" i="16"/>
  <c r="O2384" i="16"/>
  <c r="T2384" i="16"/>
  <c r="O2690" i="16"/>
  <c r="T2690" i="16"/>
  <c r="O3153" i="16"/>
  <c r="T3153" i="16"/>
  <c r="O3070" i="16"/>
  <c r="T3070" i="16"/>
  <c r="O2723" i="16"/>
  <c r="T2723" i="16"/>
  <c r="O2651" i="16"/>
  <c r="T2651" i="16"/>
  <c r="O1561" i="16"/>
  <c r="T1561" i="16"/>
  <c r="O2832" i="16"/>
  <c r="T2832" i="16"/>
  <c r="O2456" i="16"/>
  <c r="T2456" i="16"/>
  <c r="O2763" i="16"/>
  <c r="T2763" i="16"/>
  <c r="O1123" i="16"/>
  <c r="T1123" i="16"/>
  <c r="O871" i="16"/>
  <c r="T871" i="16"/>
  <c r="O825" i="16"/>
  <c r="T825" i="16"/>
  <c r="O1091" i="16"/>
  <c r="T1091" i="16"/>
  <c r="O660" i="16"/>
  <c r="T660" i="16"/>
  <c r="O74" i="16"/>
  <c r="T74" i="16"/>
  <c r="O1155" i="16"/>
  <c r="T1155" i="16"/>
  <c r="O533" i="16"/>
  <c r="T533" i="16"/>
  <c r="O368" i="16"/>
  <c r="T368" i="16"/>
  <c r="O633" i="16"/>
  <c r="T633" i="16"/>
  <c r="O1774" i="16"/>
  <c r="T1774" i="16"/>
  <c r="O443" i="16"/>
  <c r="T443" i="16"/>
  <c r="O1666" i="16"/>
  <c r="T1666" i="16"/>
  <c r="O1069" i="16"/>
  <c r="T1069" i="16"/>
  <c r="O1239" i="16"/>
  <c r="T1239" i="16"/>
  <c r="O675" i="16"/>
  <c r="T675" i="16"/>
  <c r="O2080" i="16"/>
  <c r="T2080" i="16"/>
  <c r="O3390" i="16"/>
  <c r="T3390" i="16"/>
  <c r="O1057" i="16"/>
  <c r="T1057" i="16"/>
  <c r="O3608" i="16"/>
  <c r="T3608" i="16"/>
  <c r="O3705" i="16"/>
  <c r="T3705" i="16"/>
  <c r="O1949" i="16"/>
  <c r="T1949" i="16"/>
  <c r="O3721" i="16"/>
  <c r="T3721" i="16"/>
  <c r="O2311" i="16"/>
  <c r="T2311" i="16"/>
  <c r="O2546" i="16"/>
  <c r="T2546" i="16"/>
  <c r="O3009" i="16"/>
  <c r="T3009" i="16"/>
  <c r="O2926" i="16"/>
  <c r="T2926" i="16"/>
  <c r="O3256" i="16"/>
  <c r="T3256" i="16"/>
  <c r="O2596" i="16"/>
  <c r="T2596" i="16"/>
  <c r="O2562" i="16"/>
  <c r="T2562" i="16"/>
  <c r="O3792" i="16"/>
  <c r="T3792" i="16"/>
  <c r="O2383" i="16"/>
  <c r="T2383" i="16"/>
  <c r="O2312" i="16"/>
  <c r="T2312" i="16"/>
  <c r="O1698" i="16"/>
  <c r="T1698" i="16"/>
  <c r="O728" i="16"/>
  <c r="T728" i="16"/>
  <c r="O1988" i="16"/>
  <c r="T1988" i="16"/>
  <c r="O1942" i="16"/>
  <c r="T1942" i="16"/>
  <c r="O517" i="16"/>
  <c r="T517" i="16"/>
  <c r="O889" i="16"/>
  <c r="T889" i="16"/>
  <c r="O1323" i="16"/>
  <c r="T1323" i="16"/>
  <c r="O759" i="16"/>
  <c r="T759" i="16"/>
  <c r="O2019" i="16"/>
  <c r="T2019" i="16"/>
  <c r="O389" i="16"/>
  <c r="T389" i="16"/>
  <c r="O1576" i="16"/>
  <c r="T1576" i="16"/>
  <c r="O173" i="16"/>
  <c r="T173" i="16"/>
  <c r="O489" i="16"/>
  <c r="T489" i="16"/>
  <c r="O300" i="16"/>
  <c r="T300" i="16"/>
  <c r="O1499" i="16"/>
  <c r="T1499" i="16"/>
  <c r="O1007" i="16"/>
  <c r="T1007" i="16"/>
  <c r="O422" i="16"/>
  <c r="T422" i="16"/>
  <c r="O1095" i="16"/>
  <c r="T1095" i="16"/>
  <c r="O532" i="16"/>
  <c r="T532" i="16"/>
  <c r="O205" i="16"/>
  <c r="T205" i="16"/>
  <c r="O925" i="16"/>
  <c r="T925" i="16"/>
  <c r="O555" i="16"/>
  <c r="T555" i="16"/>
  <c r="O3453" i="16"/>
  <c r="T3453" i="16"/>
  <c r="O3782" i="16"/>
  <c r="T3782" i="16"/>
  <c r="O3789" i="16"/>
  <c r="T3789" i="16"/>
  <c r="O2308" i="16"/>
  <c r="T2308" i="16"/>
  <c r="O3562" i="16"/>
  <c r="T3562" i="16"/>
  <c r="O3576" i="16"/>
  <c r="T3576" i="16"/>
  <c r="O2865" i="16"/>
  <c r="T2865" i="16"/>
  <c r="O3195" i="16"/>
  <c r="T3195" i="16"/>
  <c r="O2782" i="16"/>
  <c r="T2782" i="16"/>
  <c r="O2352" i="16"/>
  <c r="T2352" i="16"/>
  <c r="O3648" i="16"/>
  <c r="T3648" i="16"/>
  <c r="O2240" i="16"/>
  <c r="T2240" i="16"/>
  <c r="O2169" i="16"/>
  <c r="T2169" i="16"/>
  <c r="O2474" i="16"/>
  <c r="T2474" i="16"/>
  <c r="O585" i="16"/>
  <c r="T585" i="16"/>
  <c r="O1843" i="16"/>
  <c r="T1843" i="16"/>
  <c r="O525" i="16"/>
  <c r="T525" i="16"/>
  <c r="O1773" i="16"/>
  <c r="T1773" i="16"/>
  <c r="O372" i="16"/>
  <c r="T372" i="16"/>
  <c r="O745" i="16"/>
  <c r="T745" i="16"/>
  <c r="O615" i="16"/>
  <c r="T615" i="16"/>
  <c r="O1876" i="16"/>
  <c r="T1876" i="16"/>
  <c r="O1432" i="16"/>
  <c r="T1432" i="16"/>
  <c r="O809" i="16"/>
  <c r="T809" i="16"/>
  <c r="O1652" i="16"/>
  <c r="T1652" i="16"/>
  <c r="O345" i="16"/>
  <c r="T345" i="16"/>
  <c r="O143" i="16"/>
  <c r="T143" i="16"/>
  <c r="O1319" i="16"/>
  <c r="T1319" i="16"/>
  <c r="O865" i="16"/>
  <c r="T865" i="16"/>
  <c r="O387" i="16"/>
  <c r="T387" i="16"/>
  <c r="O408" i="16"/>
  <c r="T408" i="16"/>
  <c r="O721" i="16"/>
  <c r="T721" i="16"/>
  <c r="O3125" i="16"/>
  <c r="T3125" i="16"/>
  <c r="O3469" i="16"/>
  <c r="T3469" i="16"/>
  <c r="O3546" i="16"/>
  <c r="T3546" i="16"/>
  <c r="O2138" i="16"/>
  <c r="T2138" i="16"/>
  <c r="O3665" i="16"/>
  <c r="T3665" i="16"/>
  <c r="O3610" i="16"/>
  <c r="T3610" i="16"/>
  <c r="O3688" i="16"/>
  <c r="T3688" i="16"/>
  <c r="O1452" i="16"/>
  <c r="T1452" i="16"/>
  <c r="O3157" i="16"/>
  <c r="T3157" i="16"/>
  <c r="O2492" i="16"/>
  <c r="T2492" i="16"/>
  <c r="O2727" i="16"/>
  <c r="T2727" i="16"/>
  <c r="O3681" i="16"/>
  <c r="T3681" i="16"/>
  <c r="O1841" i="16"/>
  <c r="T1841" i="16"/>
  <c r="O1416" i="16"/>
  <c r="T1416" i="16"/>
  <c r="O1464" i="16"/>
  <c r="T1464" i="16"/>
  <c r="O1073" i="16"/>
  <c r="T1073" i="16"/>
  <c r="O140" i="16"/>
  <c r="T140" i="16"/>
  <c r="O1243" i="16"/>
  <c r="T1243" i="16"/>
  <c r="O980" i="16"/>
  <c r="T980" i="16"/>
  <c r="O1521" i="16"/>
  <c r="T1521" i="16"/>
  <c r="O1535" i="16"/>
  <c r="T1535" i="16"/>
  <c r="O1045" i="16"/>
  <c r="T1045" i="16"/>
  <c r="O711" i="16"/>
  <c r="T711" i="16"/>
  <c r="O632" i="16"/>
  <c r="T632" i="16"/>
  <c r="O1721" i="16"/>
  <c r="T1721" i="16"/>
  <c r="O752" i="16"/>
  <c r="T752" i="16"/>
  <c r="O1869" i="16"/>
  <c r="T1869" i="16"/>
  <c r="O1292" i="16"/>
  <c r="T1292" i="16"/>
  <c r="O3010" i="16"/>
  <c r="T3010" i="16"/>
  <c r="O3339" i="16"/>
  <c r="T3339" i="16"/>
  <c r="O3401" i="16"/>
  <c r="T3401" i="16"/>
  <c r="O3167" i="16"/>
  <c r="T3167" i="16"/>
  <c r="O3221" i="16"/>
  <c r="T3221" i="16"/>
  <c r="O3763" i="16"/>
  <c r="T3763" i="16"/>
  <c r="O3773" i="16"/>
  <c r="T3773" i="16"/>
  <c r="O2458" i="16"/>
  <c r="T2458" i="16"/>
  <c r="O2376" i="16"/>
  <c r="T2376" i="16"/>
  <c r="O2430" i="16"/>
  <c r="T2430" i="16"/>
  <c r="O3816" i="16"/>
  <c r="T3816" i="16"/>
  <c r="O2714" i="16"/>
  <c r="T2714" i="16"/>
  <c r="O2336" i="16"/>
  <c r="T2336" i="16"/>
  <c r="O2642" i="16"/>
  <c r="T2642" i="16"/>
  <c r="O3633" i="16"/>
  <c r="T3633" i="16"/>
  <c r="O2140" i="16"/>
  <c r="T2140" i="16"/>
  <c r="O3525" i="16"/>
  <c r="T3525" i="16"/>
  <c r="O3617" i="16"/>
  <c r="T3617" i="16"/>
  <c r="O2013" i="16"/>
  <c r="T2013" i="16"/>
  <c r="O695" i="16"/>
  <c r="T695" i="16"/>
  <c r="O1598" i="16"/>
  <c r="T1598" i="16"/>
  <c r="O48" i="16"/>
  <c r="T48" i="16"/>
  <c r="O1467" i="16"/>
  <c r="T1467" i="16"/>
  <c r="O880" i="16"/>
  <c r="T880" i="16"/>
  <c r="O1061" i="16"/>
  <c r="T1061" i="16"/>
  <c r="O128" i="16"/>
  <c r="T128" i="16"/>
  <c r="O1794" i="16"/>
  <c r="T1794" i="16"/>
  <c r="O824" i="16"/>
  <c r="T824" i="16"/>
  <c r="O1675" i="16"/>
  <c r="T1675" i="16"/>
  <c r="O369" i="16"/>
  <c r="T369" i="16"/>
  <c r="O1509" i="16"/>
  <c r="T1509" i="16"/>
  <c r="O167" i="16"/>
  <c r="T167" i="16"/>
  <c r="O1870" i="16"/>
  <c r="T1870" i="16"/>
  <c r="O456" i="16"/>
  <c r="T456" i="16"/>
  <c r="O699" i="16"/>
  <c r="T699" i="16"/>
  <c r="O1960" i="16"/>
  <c r="T1960" i="16"/>
  <c r="O329" i="16"/>
  <c r="T329" i="16"/>
  <c r="O1709" i="16"/>
  <c r="T1709" i="16"/>
  <c r="O740" i="16"/>
  <c r="T740" i="16"/>
  <c r="O264" i="16"/>
  <c r="T264" i="16"/>
  <c r="O2819" i="16"/>
  <c r="T2819" i="16"/>
  <c r="O2836" i="16"/>
  <c r="T2836" i="16"/>
  <c r="O3235" i="16"/>
  <c r="T3235" i="16"/>
  <c r="O3343" i="16"/>
  <c r="T3343" i="16"/>
  <c r="O3572" i="16"/>
  <c r="T3572" i="16"/>
  <c r="O3321" i="16"/>
  <c r="T3321" i="16"/>
  <c r="O3568" i="16"/>
  <c r="T3568" i="16"/>
  <c r="O2244" i="16"/>
  <c r="T2244" i="16"/>
  <c r="O1164" i="16"/>
  <c r="T1164" i="16"/>
  <c r="O2869" i="16"/>
  <c r="T2869" i="16"/>
  <c r="O2510" i="16"/>
  <c r="T2510" i="16"/>
  <c r="O2098" i="16"/>
  <c r="T2098" i="16"/>
  <c r="O3394" i="16"/>
  <c r="T3394" i="16"/>
  <c r="O3310" i="16"/>
  <c r="T3310" i="16"/>
  <c r="O3640" i="16"/>
  <c r="T3640" i="16"/>
  <c r="O1798" i="16"/>
  <c r="T1798" i="16"/>
  <c r="O1177" i="16"/>
  <c r="T1177" i="16"/>
  <c r="O1191" i="16"/>
  <c r="T1191" i="16"/>
  <c r="O2043" i="16"/>
  <c r="T2043" i="16"/>
  <c r="O1662" i="16"/>
  <c r="T1662" i="16"/>
  <c r="O692" i="16"/>
  <c r="T692" i="16"/>
  <c r="O1233" i="16"/>
  <c r="T1233" i="16"/>
  <c r="O1200" i="16"/>
  <c r="T1200" i="16"/>
  <c r="O755" i="16"/>
  <c r="T755" i="16"/>
  <c r="O423" i="16"/>
  <c r="T423" i="16"/>
  <c r="O1826" i="16"/>
  <c r="T1826" i="16"/>
  <c r="O197" i="16"/>
  <c r="T197" i="16"/>
  <c r="O1277" i="16"/>
  <c r="T1277" i="16"/>
  <c r="O343" i="16"/>
  <c r="T343" i="16"/>
  <c r="O464" i="16"/>
  <c r="T464" i="16"/>
  <c r="O1581" i="16"/>
  <c r="T1581" i="16"/>
  <c r="O707" i="16"/>
  <c r="T707" i="16"/>
  <c r="O2722" i="16"/>
  <c r="T2722" i="16"/>
  <c r="O3053" i="16"/>
  <c r="T3053" i="16"/>
  <c r="O3095" i="16"/>
  <c r="T3095" i="16"/>
  <c r="O3114" i="16"/>
  <c r="T3114" i="16"/>
  <c r="O2935" i="16"/>
  <c r="T2935" i="16"/>
  <c r="O3475" i="16"/>
  <c r="T3475" i="16"/>
  <c r="O3781" i="16"/>
  <c r="T3781" i="16"/>
  <c r="O3261" i="16"/>
  <c r="T3261" i="16"/>
  <c r="O3165" i="16"/>
  <c r="T3165" i="16"/>
  <c r="O2172" i="16"/>
  <c r="T2172" i="16"/>
  <c r="O2190" i="16"/>
  <c r="T2190" i="16"/>
  <c r="O2142" i="16"/>
  <c r="T2142" i="16"/>
  <c r="O3528" i="16"/>
  <c r="T3528" i="16"/>
  <c r="O2120" i="16"/>
  <c r="T2120" i="16"/>
  <c r="O3663" i="16"/>
  <c r="T3663" i="16"/>
  <c r="O1726" i="16"/>
  <c r="T1726" i="16"/>
  <c r="O395" i="16"/>
  <c r="T395" i="16"/>
  <c r="O2002" i="16"/>
  <c r="T2002" i="16"/>
  <c r="O1179" i="16"/>
  <c r="T1179" i="16"/>
  <c r="O592" i="16"/>
  <c r="T592" i="16"/>
  <c r="O535" i="16"/>
  <c r="T535" i="16"/>
  <c r="O1375" i="16"/>
  <c r="T1375" i="16"/>
  <c r="O81" i="16"/>
  <c r="T81" i="16"/>
  <c r="O1221" i="16"/>
  <c r="T1221" i="16"/>
  <c r="O909" i="16"/>
  <c r="T909" i="16"/>
  <c r="O1559" i="16"/>
  <c r="T1559" i="16"/>
  <c r="O542" i="16"/>
  <c r="T542" i="16"/>
  <c r="O1970" i="16"/>
  <c r="T1970" i="16"/>
  <c r="O411" i="16"/>
  <c r="T411" i="16"/>
  <c r="O1671" i="16"/>
  <c r="T1671" i="16"/>
  <c r="O1084" i="16"/>
  <c r="T1084" i="16"/>
  <c r="O1805" i="16"/>
  <c r="T1805" i="16"/>
  <c r="O1421" i="16"/>
  <c r="T1421" i="16"/>
  <c r="O157" i="16"/>
  <c r="T157" i="16"/>
  <c r="O1791" i="16"/>
  <c r="T1791" i="16"/>
  <c r="O2566" i="16"/>
  <c r="T2566" i="16"/>
  <c r="O2736" i="16"/>
  <c r="T2736" i="16"/>
  <c r="O3115" i="16"/>
  <c r="T3115" i="16"/>
  <c r="O3446" i="16"/>
  <c r="T3446" i="16"/>
  <c r="O3021" i="16"/>
  <c r="T3021" i="16"/>
  <c r="O3350" i="16"/>
  <c r="T3350" i="16"/>
  <c r="O3803" i="16"/>
  <c r="T3803" i="16"/>
  <c r="O2046" i="16"/>
  <c r="T2046" i="16"/>
  <c r="O3742" i="16"/>
  <c r="T3742" i="16"/>
  <c r="O3383" i="16"/>
  <c r="T3383" i="16"/>
  <c r="O3463" i="16"/>
  <c r="T3463" i="16"/>
  <c r="O2269" i="16"/>
  <c r="T2269" i="16"/>
  <c r="O3691" i="16"/>
  <c r="T3691" i="16"/>
  <c r="O2198" i="16"/>
  <c r="T2198" i="16"/>
  <c r="O3188" i="16"/>
  <c r="T3188" i="16"/>
  <c r="O3518" i="16"/>
  <c r="T3518" i="16"/>
  <c r="O3094" i="16"/>
  <c r="T3094" i="16"/>
  <c r="O3423" i="16"/>
  <c r="T3423" i="16"/>
  <c r="O251" i="16"/>
  <c r="T251" i="16"/>
  <c r="O1787" i="16"/>
  <c r="T1787" i="16"/>
  <c r="O2053" i="16"/>
  <c r="T2053" i="16"/>
  <c r="O448" i="16"/>
  <c r="T448" i="16"/>
  <c r="O485" i="16"/>
  <c r="T485" i="16"/>
  <c r="O392" i="16"/>
  <c r="T392" i="16"/>
  <c r="O1219" i="16"/>
  <c r="T1219" i="16"/>
  <c r="O957" i="16"/>
  <c r="T957" i="16"/>
  <c r="O1043" i="16"/>
  <c r="T1043" i="16"/>
  <c r="O1802" i="16"/>
  <c r="T1802" i="16"/>
  <c r="O256" i="16"/>
  <c r="T256" i="16"/>
  <c r="O940" i="16"/>
  <c r="T940" i="16"/>
  <c r="O593" i="16"/>
  <c r="T593" i="16"/>
  <c r="O3183" i="16"/>
  <c r="T3183" i="16"/>
  <c r="O2652" i="16"/>
  <c r="T2652" i="16"/>
  <c r="O2868" i="16"/>
  <c r="T2868" i="16"/>
  <c r="O2921" i="16"/>
  <c r="T2921" i="16"/>
  <c r="O3031" i="16"/>
  <c r="T3031" i="16"/>
  <c r="O3337" i="16"/>
  <c r="T3337" i="16"/>
  <c r="O3290" i="16"/>
  <c r="T3290" i="16"/>
  <c r="O3730" i="16"/>
  <c r="T3730" i="16"/>
  <c r="O2248" i="16"/>
  <c r="T2248" i="16"/>
  <c r="O3647" i="16"/>
  <c r="T3647" i="16"/>
  <c r="O1889" i="16"/>
  <c r="T1889" i="16"/>
  <c r="O3298" i="16"/>
  <c r="T3298" i="16"/>
  <c r="O3282" i="16"/>
  <c r="T3282" i="16"/>
  <c r="O2112" i="16"/>
  <c r="T2112" i="16"/>
  <c r="O3102" i="16"/>
  <c r="T3102" i="16"/>
  <c r="O3033" i="16"/>
  <c r="T3033" i="16"/>
  <c r="O1735" i="16"/>
  <c r="T1735" i="16"/>
  <c r="O429" i="16"/>
  <c r="T429" i="16"/>
  <c r="O1713" i="16"/>
  <c r="T1713" i="16"/>
  <c r="O383" i="16"/>
  <c r="T383" i="16"/>
  <c r="O1775" i="16"/>
  <c r="T1775" i="16"/>
  <c r="O1153" i="16"/>
  <c r="T1153" i="16"/>
  <c r="O2042" i="16"/>
  <c r="T2042" i="16"/>
  <c r="O436" i="16"/>
  <c r="T436" i="16"/>
  <c r="O1733" i="16"/>
  <c r="T1733" i="16"/>
  <c r="O102" i="16"/>
  <c r="T102" i="16"/>
  <c r="O1206" i="16"/>
  <c r="T1206" i="16"/>
  <c r="O943" i="16"/>
  <c r="T943" i="16"/>
  <c r="O1484" i="16"/>
  <c r="T1484" i="16"/>
  <c r="O165" i="16"/>
  <c r="T165" i="16"/>
  <c r="O1031" i="16"/>
  <c r="T1031" i="16"/>
  <c r="O385" i="16"/>
  <c r="T385" i="16"/>
  <c r="O1646" i="16"/>
  <c r="T1646" i="16"/>
  <c r="O627" i="16"/>
  <c r="T627" i="16"/>
  <c r="O3146" i="16"/>
  <c r="T3146" i="16"/>
  <c r="O91" i="16"/>
  <c r="T91" i="16"/>
  <c r="O410" i="16"/>
  <c r="T410" i="16"/>
  <c r="O3797" i="16"/>
  <c r="T3797" i="16"/>
  <c r="O2810" i="16"/>
  <c r="T2810" i="16"/>
  <c r="O3459" i="16"/>
  <c r="T3459" i="16"/>
  <c r="O2708" i="16"/>
  <c r="T2708" i="16"/>
  <c r="O3005" i="16"/>
  <c r="T3005" i="16"/>
  <c r="O2293" i="16"/>
  <c r="T2293" i="16"/>
  <c r="O2681" i="16"/>
  <c r="T2681" i="16"/>
  <c r="O3348" i="16"/>
  <c r="T3348" i="16"/>
  <c r="O2829" i="16"/>
  <c r="T2829" i="16"/>
  <c r="O2733" i="16"/>
  <c r="T2733" i="16"/>
  <c r="O3472" i="16"/>
  <c r="T3472" i="16"/>
  <c r="O2900" i="16"/>
  <c r="T2900" i="16"/>
  <c r="O3230" i="16"/>
  <c r="T3230" i="16"/>
  <c r="O1294" i="16"/>
  <c r="T1294" i="16"/>
  <c r="O982" i="16"/>
  <c r="T982" i="16"/>
  <c r="O374" i="16"/>
  <c r="T374" i="16"/>
  <c r="O198" i="16"/>
  <c r="T198" i="16"/>
  <c r="O1074" i="16"/>
  <c r="T1074" i="16"/>
  <c r="O467" i="16"/>
  <c r="T467" i="16"/>
  <c r="O1078" i="16"/>
  <c r="T1078" i="16"/>
  <c r="O109" i="16"/>
  <c r="T109" i="16"/>
  <c r="O1238" i="16"/>
  <c r="T1238" i="16"/>
  <c r="O2475" i="16"/>
  <c r="T2475" i="16"/>
  <c r="O2519" i="16"/>
  <c r="T2519" i="16"/>
  <c r="O2537" i="16"/>
  <c r="T2537" i="16"/>
  <c r="O2346" i="16"/>
  <c r="T2346" i="16"/>
  <c r="O2589" i="16"/>
  <c r="T2589" i="16"/>
  <c r="O2920" i="16"/>
  <c r="T2920" i="16"/>
  <c r="O2661" i="16"/>
  <c r="T2661" i="16"/>
  <c r="O2992" i="16"/>
  <c r="T2992" i="16"/>
  <c r="O1270" i="16"/>
  <c r="T1270" i="16"/>
  <c r="O55" i="16"/>
  <c r="T55" i="16"/>
  <c r="O930" i="16"/>
  <c r="T930" i="16"/>
  <c r="O866" i="16"/>
  <c r="T866" i="16"/>
  <c r="O1094" i="16"/>
  <c r="T1094" i="16"/>
  <c r="O53" i="16"/>
  <c r="T53" i="16"/>
  <c r="O598" i="16"/>
  <c r="T598" i="16"/>
  <c r="O2155" i="16"/>
  <c r="T2155" i="16"/>
  <c r="O2494" i="16"/>
  <c r="T2494" i="16"/>
  <c r="O2597" i="16"/>
  <c r="T2597" i="16"/>
  <c r="O2495" i="16"/>
  <c r="T2495" i="16"/>
  <c r="O2513" i="16"/>
  <c r="T2513" i="16"/>
  <c r="O2267" i="16"/>
  <c r="T2267" i="16"/>
  <c r="O2322" i="16"/>
  <c r="T2322" i="16"/>
  <c r="O2586" i="16"/>
  <c r="T2586" i="16"/>
  <c r="O3380" i="16"/>
  <c r="T3380" i="16"/>
  <c r="O3710" i="16"/>
  <c r="T3710" i="16"/>
  <c r="O3615" i="16"/>
  <c r="T3615" i="16"/>
  <c r="O2394" i="16"/>
  <c r="T2394" i="16"/>
  <c r="O2659" i="16"/>
  <c r="T2659" i="16"/>
  <c r="O1579" i="16"/>
  <c r="T1579" i="16"/>
  <c r="O274" i="16"/>
  <c r="T274" i="16"/>
  <c r="O72" i="16"/>
  <c r="T72" i="16"/>
  <c r="O594" i="16"/>
  <c r="T594" i="16"/>
  <c r="O1037" i="16"/>
  <c r="T1037" i="16"/>
  <c r="O47" i="16"/>
  <c r="T47" i="16"/>
  <c r="O910" i="16"/>
  <c r="T910" i="16"/>
  <c r="O1904" i="16"/>
  <c r="T1904" i="16"/>
  <c r="O574" i="16"/>
  <c r="T574" i="16"/>
  <c r="O122" i="16"/>
  <c r="T122" i="16"/>
  <c r="O1514" i="16"/>
  <c r="T1514" i="16"/>
  <c r="O3752" i="16"/>
  <c r="T3752" i="16"/>
  <c r="O2259" i="16"/>
  <c r="T2259" i="16"/>
  <c r="O2266" i="16"/>
  <c r="T2266" i="16"/>
  <c r="O3798" i="16"/>
  <c r="T3798" i="16"/>
  <c r="O2455" i="16"/>
  <c r="T2455" i="16"/>
  <c r="O2761" i="16"/>
  <c r="T2761" i="16"/>
  <c r="O3483" i="16"/>
  <c r="T3483" i="16"/>
  <c r="O3400" i="16"/>
  <c r="T3400" i="16"/>
  <c r="O2741" i="16"/>
  <c r="T2741" i="16"/>
  <c r="O2705" i="16"/>
  <c r="T2705" i="16"/>
  <c r="O2527" i="16"/>
  <c r="T2527" i="16"/>
  <c r="O1138" i="16"/>
  <c r="T1138" i="16"/>
  <c r="O1466" i="16"/>
  <c r="T1466" i="16"/>
  <c r="O902" i="16"/>
  <c r="T902" i="16"/>
  <c r="O1720" i="16"/>
  <c r="T1720" i="16"/>
  <c r="O318" i="16"/>
  <c r="T318" i="16"/>
  <c r="O1338" i="16"/>
  <c r="T1338" i="16"/>
  <c r="O1938" i="16"/>
  <c r="T1938" i="16"/>
  <c r="O567" i="16"/>
  <c r="T567" i="16"/>
  <c r="O2115" i="16"/>
  <c r="T2115" i="16"/>
  <c r="O2122" i="16"/>
  <c r="T2122" i="16"/>
  <c r="O2465" i="16"/>
  <c r="T2465" i="16"/>
  <c r="O2135" i="16"/>
  <c r="T2135" i="16"/>
  <c r="O2189" i="16"/>
  <c r="T2189" i="16"/>
  <c r="O2617" i="16"/>
  <c r="T2617" i="16"/>
  <c r="O2239" i="16"/>
  <c r="T2239" i="16"/>
  <c r="O3340" i="16"/>
  <c r="T3340" i="16"/>
  <c r="O2579" i="16"/>
  <c r="T2579" i="16"/>
  <c r="O2497" i="16"/>
  <c r="T2497" i="16"/>
  <c r="O2689" i="16"/>
  <c r="T2689" i="16"/>
  <c r="O2619" i="16"/>
  <c r="T2619" i="16"/>
  <c r="O670" i="16"/>
  <c r="T670" i="16"/>
  <c r="O1194" i="16"/>
  <c r="T1194" i="16"/>
  <c r="O212" i="16"/>
  <c r="T212" i="16"/>
  <c r="O1795" i="16"/>
  <c r="T1795" i="16"/>
  <c r="O1628" i="16"/>
  <c r="T1628" i="16"/>
  <c r="O1936" i="16"/>
  <c r="T1936" i="16"/>
  <c r="O1351" i="16"/>
  <c r="T1351" i="16"/>
  <c r="O3810" i="16"/>
  <c r="T3810" i="16"/>
  <c r="O3790" i="16"/>
  <c r="T3790" i="16"/>
  <c r="O2045" i="16"/>
  <c r="T2045" i="16"/>
  <c r="O2167" i="16"/>
  <c r="T2167" i="16"/>
  <c r="O2473" i="16"/>
  <c r="T2473" i="16"/>
  <c r="O2095" i="16"/>
  <c r="T2095" i="16"/>
  <c r="O2403" i="16"/>
  <c r="T2403" i="16"/>
  <c r="O3112" i="16"/>
  <c r="T3112" i="16"/>
  <c r="O2435" i="16"/>
  <c r="T2435" i="16"/>
  <c r="O2453" i="16"/>
  <c r="T2453" i="16"/>
  <c r="O2406" i="16"/>
  <c r="T2406" i="16"/>
  <c r="O2545" i="16"/>
  <c r="T2545" i="16"/>
  <c r="O1554" i="16"/>
  <c r="T1554" i="16"/>
  <c r="O1178" i="16"/>
  <c r="T1178" i="16"/>
  <c r="O246" i="16"/>
  <c r="T246" i="16"/>
  <c r="O1050" i="16"/>
  <c r="T1050" i="16"/>
  <c r="O68" i="16"/>
  <c r="T68" i="16"/>
  <c r="O1486" i="16"/>
  <c r="T1486" i="16"/>
  <c r="O277" i="16"/>
  <c r="T277" i="16"/>
  <c r="O1932" i="16"/>
  <c r="T1932" i="16"/>
  <c r="O3108" i="16"/>
  <c r="T3108" i="16"/>
  <c r="O2353" i="16"/>
  <c r="T2353" i="16"/>
  <c r="O3631" i="16"/>
  <c r="T3631" i="16"/>
  <c r="O2366" i="16"/>
  <c r="T2366" i="16"/>
  <c r="O2127" i="16"/>
  <c r="T2127" i="16"/>
  <c r="O3526" i="16"/>
  <c r="T3526" i="16"/>
  <c r="O2533" i="16"/>
  <c r="T2533" i="16"/>
  <c r="O2599" i="16"/>
  <c r="T2599" i="16"/>
  <c r="O2851" i="16"/>
  <c r="T2851" i="16"/>
  <c r="O2811" i="16"/>
  <c r="T2811" i="16"/>
  <c r="O2386" i="16"/>
  <c r="T2386" i="16"/>
  <c r="O2199" i="16"/>
  <c r="T2199" i="16"/>
  <c r="O3598" i="16"/>
  <c r="T3598" i="16"/>
  <c r="O962" i="16"/>
  <c r="T962" i="16"/>
  <c r="O1478" i="16"/>
  <c r="T1478" i="16"/>
  <c r="O892" i="16"/>
  <c r="T892" i="16"/>
  <c r="O1951" i="16"/>
  <c r="T1951" i="16"/>
  <c r="O634" i="16"/>
  <c r="T634" i="16"/>
  <c r="O178" i="16"/>
  <c r="T178" i="16"/>
  <c r="O458" i="16"/>
  <c r="T458" i="16"/>
  <c r="O1274" i="16"/>
  <c r="T1274" i="16"/>
  <c r="O1109" i="16"/>
  <c r="T1109" i="16"/>
  <c r="O486" i="16"/>
  <c r="T486" i="16"/>
  <c r="O1566" i="16"/>
  <c r="T1566" i="16"/>
  <c r="O3384" i="16"/>
  <c r="T3384" i="16"/>
  <c r="O2075" i="16"/>
  <c r="T2075" i="16"/>
  <c r="O2282" i="16"/>
  <c r="T2282" i="16"/>
  <c r="O3559" i="16"/>
  <c r="T3559" i="16"/>
  <c r="O3452" i="16"/>
  <c r="T3452" i="16"/>
  <c r="O3795" i="16"/>
  <c r="T3795" i="16"/>
  <c r="O2477" i="16"/>
  <c r="T2477" i="16"/>
  <c r="O2407" i="16"/>
  <c r="T2407" i="16"/>
  <c r="O54" i="16"/>
  <c r="T54" i="16"/>
  <c r="O828" i="16"/>
  <c r="T828" i="16"/>
  <c r="O1262" i="16"/>
  <c r="T1262" i="16"/>
  <c r="O834" i="16"/>
  <c r="T834" i="16"/>
  <c r="O690" i="16"/>
  <c r="T690" i="16"/>
  <c r="O3180" i="16"/>
  <c r="T3180" i="16"/>
  <c r="O2087" i="16"/>
  <c r="T2087" i="16"/>
  <c r="O3649" i="16"/>
  <c r="T3649" i="16"/>
  <c r="O3582" i="16"/>
  <c r="T3582" i="16"/>
  <c r="O3662" i="16"/>
  <c r="T3662" i="16"/>
  <c r="O3237" i="16"/>
  <c r="T3237" i="16"/>
  <c r="O2298" i="16"/>
  <c r="T2298" i="16"/>
  <c r="O2563" i="16"/>
  <c r="T2563" i="16"/>
  <c r="O2203" i="16"/>
  <c r="T2203" i="16"/>
  <c r="O2439" i="16"/>
  <c r="T2439" i="16"/>
  <c r="O3735" i="16"/>
  <c r="T3735" i="16"/>
  <c r="O674" i="16"/>
  <c r="T674" i="16"/>
  <c r="O604" i="16"/>
  <c r="T604" i="16"/>
  <c r="O642" i="16"/>
  <c r="T642" i="16"/>
  <c r="O1664" i="16"/>
  <c r="T1664" i="16"/>
  <c r="O346" i="16"/>
  <c r="T346" i="16"/>
  <c r="O922" i="16"/>
  <c r="T922" i="16"/>
  <c r="O170" i="16"/>
  <c r="T170" i="16"/>
  <c r="O1982" i="16"/>
  <c r="T1982" i="16"/>
  <c r="O1434" i="16"/>
  <c r="T1434" i="16"/>
  <c r="O262" i="16"/>
  <c r="T262" i="16"/>
  <c r="O75" i="16"/>
  <c r="T75" i="16"/>
  <c r="O3294" i="16"/>
  <c r="T3294" i="16"/>
  <c r="O2880" i="16"/>
  <c r="T2880" i="16"/>
  <c r="O1788" i="16"/>
  <c r="T1788" i="16"/>
  <c r="O3591" i="16"/>
  <c r="T3591" i="16"/>
  <c r="O3494" i="16"/>
  <c r="T3494" i="16"/>
  <c r="O3571" i="16"/>
  <c r="T3571" i="16"/>
  <c r="O2425" i="16"/>
  <c r="T2425" i="16"/>
  <c r="O3835" i="16"/>
  <c r="T3835" i="16"/>
  <c r="O2354" i="16"/>
  <c r="T2354" i="16"/>
  <c r="O3332" i="16"/>
  <c r="T3332" i="16"/>
  <c r="O3238" i="16"/>
  <c r="T3238" i="16"/>
  <c r="O3567" i="16"/>
  <c r="T3567" i="16"/>
  <c r="O1310" i="16"/>
  <c r="T1310" i="16"/>
  <c r="O806" i="16"/>
  <c r="T806" i="16"/>
  <c r="O2031" i="16"/>
  <c r="T2031" i="16"/>
  <c r="O630" i="16"/>
  <c r="T630" i="16"/>
  <c r="O1506" i="16"/>
  <c r="T1506" i="16"/>
  <c r="O155" i="16"/>
  <c r="T155" i="16"/>
  <c r="O402" i="16"/>
  <c r="T402" i="16"/>
  <c r="O2908" i="16"/>
  <c r="T2908" i="16"/>
  <c r="O2952" i="16"/>
  <c r="T2952" i="16"/>
  <c r="O2968" i="16"/>
  <c r="T2968" i="16"/>
  <c r="O2789" i="16"/>
  <c r="T2789" i="16"/>
  <c r="O1644" i="16"/>
  <c r="T1644" i="16"/>
  <c r="O3330" i="16"/>
  <c r="T3330" i="16"/>
  <c r="O3638" i="16"/>
  <c r="T3638" i="16"/>
  <c r="O1999" i="16"/>
  <c r="T1999" i="16"/>
  <c r="O1580" i="16"/>
  <c r="T1580" i="16"/>
  <c r="O1166" i="16"/>
  <c r="T1166" i="16"/>
  <c r="O662" i="16"/>
  <c r="T662" i="16"/>
  <c r="O1888" i="16"/>
  <c r="T1888" i="16"/>
  <c r="O1362" i="16"/>
  <c r="T1362" i="16"/>
  <c r="O2071" i="16"/>
  <c r="T2071" i="16"/>
  <c r="O754" i="16"/>
  <c r="T754" i="16"/>
  <c r="O1402" i="16"/>
  <c r="T1402" i="16"/>
  <c r="O397" i="16"/>
  <c r="T397" i="16"/>
  <c r="O1526" i="16"/>
  <c r="T1526" i="16"/>
  <c r="O2505" i="16"/>
  <c r="T2505" i="16"/>
  <c r="O2835" i="16"/>
  <c r="T2835" i="16"/>
  <c r="O2855" i="16"/>
  <c r="T2855" i="16"/>
  <c r="O2669" i="16"/>
  <c r="T2669" i="16"/>
  <c r="O1776" i="16"/>
  <c r="T1776" i="16"/>
  <c r="O2960" i="16"/>
  <c r="T2960" i="16"/>
  <c r="O3318" i="16"/>
  <c r="T3318" i="16"/>
  <c r="O3228" i="16"/>
  <c r="T3228" i="16"/>
  <c r="O3408" i="16"/>
  <c r="T3408" i="16"/>
  <c r="O3362" i="16"/>
  <c r="T3362" i="16"/>
  <c r="O650" i="16"/>
  <c r="T650" i="16"/>
  <c r="O330" i="16"/>
  <c r="T330" i="16"/>
  <c r="O1038" i="16"/>
  <c r="T1038" i="16"/>
  <c r="O1378" i="16"/>
  <c r="T1378" i="16"/>
  <c r="O99" i="16"/>
  <c r="T99" i="16"/>
  <c r="F123" i="3"/>
  <c r="F121" i="3"/>
  <c r="F108" i="3"/>
  <c r="F107" i="3"/>
  <c r="R40" i="16" l="1"/>
  <c r="C146" i="3" s="1"/>
  <c r="O39" i="16"/>
  <c r="O40" i="16" s="1"/>
  <c r="J36" i="5"/>
  <c r="I36" i="5"/>
  <c r="H36" i="5"/>
  <c r="G36" i="5"/>
  <c r="F36" i="5"/>
  <c r="E36" i="5"/>
  <c r="D36" i="5"/>
  <c r="C36" i="5"/>
  <c r="B36" i="5"/>
  <c r="A36" i="5"/>
  <c r="J35" i="5"/>
  <c r="I35" i="5"/>
  <c r="H35" i="5"/>
  <c r="G35" i="5"/>
  <c r="F35" i="5"/>
  <c r="E35" i="5"/>
  <c r="D35" i="5"/>
  <c r="C35" i="5"/>
  <c r="B35" i="5"/>
  <c r="B39" i="5" s="1"/>
  <c r="C39" i="5" s="1"/>
  <c r="A35" i="5"/>
  <c r="B38" i="5" s="1"/>
  <c r="C38" i="5" s="1"/>
  <c r="P40" i="16" l="1"/>
  <c r="C144" i="3" s="1"/>
  <c r="Q40" i="16"/>
  <c r="C145" i="3" s="1"/>
  <c r="B46" i="5"/>
  <c r="C46" i="5" s="1"/>
  <c r="B45" i="5"/>
  <c r="C45" i="5" s="1"/>
  <c r="B43" i="5"/>
  <c r="C43" i="5" s="1"/>
  <c r="F43" i="5" s="1"/>
  <c r="B42" i="5"/>
  <c r="B44" i="5"/>
  <c r="B41" i="5"/>
  <c r="C41" i="5" s="1"/>
  <c r="F41" i="5" s="1"/>
  <c r="B40" i="5"/>
  <c r="C40" i="5" s="1"/>
  <c r="F38" i="5" s="1"/>
  <c r="F45" i="5" l="1"/>
  <c r="F39" i="5"/>
  <c r="J20" i="5" l="1"/>
  <c r="I20" i="5"/>
  <c r="H20" i="5"/>
  <c r="G20" i="5"/>
  <c r="F20" i="5"/>
  <c r="E20" i="5"/>
  <c r="D20" i="5"/>
  <c r="C20" i="5"/>
  <c r="B20" i="5"/>
  <c r="A20" i="5"/>
  <c r="J19" i="5"/>
  <c r="B30" i="5" s="1"/>
  <c r="C30" i="5" s="1"/>
  <c r="I19" i="5"/>
  <c r="B29" i="5" s="1"/>
  <c r="H19" i="5"/>
  <c r="G19" i="5"/>
  <c r="F19" i="5"/>
  <c r="E19" i="5"/>
  <c r="D19" i="5"/>
  <c r="C19" i="5"/>
  <c r="B19" i="5"/>
  <c r="B23" i="5" s="1"/>
  <c r="C23" i="5" s="1"/>
  <c r="A19" i="5"/>
  <c r="B22" i="5" s="1"/>
  <c r="C22" i="5" s="1"/>
  <c r="C29" i="5" l="1"/>
  <c r="B26" i="5"/>
  <c r="B27" i="5"/>
  <c r="C27" i="5" s="1"/>
  <c r="F27" i="5" s="1"/>
  <c r="B25" i="5"/>
  <c r="C25" i="5" s="1"/>
  <c r="F25" i="5" s="1"/>
  <c r="B24" i="5"/>
  <c r="C24" i="5" s="1"/>
  <c r="B28" i="5"/>
  <c r="F23" i="5" l="1"/>
  <c r="F29" i="5"/>
  <c r="F22" i="5"/>
  <c r="M3" i="2" l="1"/>
  <c r="M2" i="2"/>
  <c r="F136" i="3" l="1"/>
  <c r="O2" i="2" l="1"/>
  <c r="D119" i="3"/>
  <c r="F49" i="3" l="1"/>
  <c r="F48" i="3"/>
  <c r="F42" i="3"/>
  <c r="F129" i="3" s="1"/>
  <c r="F41" i="3"/>
  <c r="D52" i="3" l="1"/>
  <c r="F50" i="3"/>
  <c r="D54" i="3"/>
  <c r="D55" i="3" s="1"/>
  <c r="F130" i="3" s="1"/>
  <c r="D56" i="3"/>
  <c r="D53" i="3" l="1"/>
  <c r="R7" i="2" l="1"/>
  <c r="R8" i="2"/>
  <c r="R12" i="2" s="1"/>
  <c r="R16" i="2" s="1"/>
  <c r="R9" i="2"/>
  <c r="R11" i="2"/>
  <c r="R15" i="2" s="1"/>
  <c r="R13" i="2"/>
  <c r="R17" i="2" s="1"/>
  <c r="R6" i="2"/>
  <c r="R10" i="2" s="1"/>
  <c r="R14" i="2" s="1"/>
  <c r="P3" i="2" l="1"/>
  <c r="K3" i="2"/>
  <c r="K4" i="2" s="1"/>
  <c r="K5" i="2" s="1"/>
  <c r="K6" i="2" s="1"/>
  <c r="K7" i="2" s="1"/>
  <c r="K8" i="2" s="1"/>
  <c r="K9" i="2" s="1"/>
  <c r="K10" i="2" s="1"/>
  <c r="K11" i="2" s="1"/>
  <c r="K12" i="2" s="1"/>
  <c r="K13" i="2" s="1"/>
  <c r="K14" i="2" s="1"/>
  <c r="K15" i="2" s="1"/>
  <c r="K16" i="2" s="1"/>
  <c r="K17" i="2" s="1"/>
  <c r="K18" i="2" s="1"/>
  <c r="K19" i="2" s="1"/>
  <c r="K20" i="2" s="1"/>
  <c r="K21" i="2" s="1"/>
  <c r="K22" i="2" s="1"/>
  <c r="K23" i="2" s="1"/>
  <c r="K24" i="2" s="1"/>
  <c r="K25" i="2" s="1"/>
  <c r="K26" i="2" s="1"/>
  <c r="K27" i="2" s="1"/>
  <c r="K28" i="2" s="1"/>
  <c r="K29" i="2" s="1"/>
  <c r="K30" i="2" s="1"/>
  <c r="K31" i="2" s="1"/>
  <c r="K32" i="2" s="1"/>
  <c r="K33" i="2" s="1"/>
  <c r="J3" i="2"/>
  <c r="J4" i="2" s="1"/>
  <c r="H3" i="2"/>
  <c r="H4" i="2" s="1"/>
  <c r="H5" i="2" s="1"/>
  <c r="H6" i="2" s="1"/>
  <c r="H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G3" i="2"/>
  <c r="O3" i="2" s="1"/>
  <c r="I3" i="2"/>
  <c r="F3" i="2"/>
  <c r="N4" i="2" l="1"/>
  <c r="J5" i="2"/>
  <c r="G4" i="2"/>
  <c r="N3" i="2"/>
  <c r="C44" i="5"/>
  <c r="C28" i="5"/>
  <c r="F4" i="2"/>
  <c r="F5" i="2" s="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F61" i="2" s="1"/>
  <c r="F62" i="2" s="1"/>
  <c r="F63" i="2" s="1"/>
  <c r="F64" i="2" s="1"/>
  <c r="F65" i="2" s="1"/>
  <c r="C42" i="5"/>
  <c r="F40" i="5" s="1"/>
  <c r="C26" i="5"/>
  <c r="F24" i="5" s="1"/>
  <c r="F142" i="3"/>
  <c r="I4" i="2"/>
  <c r="I5" i="2" s="1"/>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P4" i="2"/>
  <c r="F139" i="3" s="1"/>
  <c r="F74" i="3"/>
  <c r="F110" i="3" s="1"/>
  <c r="D112" i="3" s="1"/>
  <c r="F44" i="5" l="1"/>
  <c r="F46" i="5"/>
  <c r="F30" i="5"/>
  <c r="F28" i="5"/>
  <c r="O4" i="2"/>
  <c r="G5" i="2"/>
  <c r="P5" i="2"/>
  <c r="F134" i="3"/>
  <c r="N5" i="2"/>
  <c r="J6" i="2"/>
  <c r="D111" i="3"/>
  <c r="M101" i="3" l="1"/>
  <c r="M100" i="3"/>
  <c r="M102" i="3"/>
  <c r="M103" i="3"/>
  <c r="M92" i="3"/>
  <c r="M104" i="3"/>
  <c r="M93" i="3"/>
  <c r="M105" i="3"/>
  <c r="M94" i="3"/>
  <c r="M106" i="3"/>
  <c r="M95" i="3"/>
  <c r="M107" i="3"/>
  <c r="M96" i="3"/>
  <c r="M108" i="3"/>
  <c r="M97" i="3"/>
  <c r="M109" i="3"/>
  <c r="M98" i="3"/>
  <c r="M110" i="3"/>
  <c r="M99" i="3"/>
  <c r="N6" i="2"/>
  <c r="J7" i="2"/>
  <c r="P6" i="2"/>
  <c r="F138" i="3"/>
  <c r="G6" i="2"/>
  <c r="O5" i="2"/>
  <c r="F82" i="3"/>
  <c r="F83" i="3" s="1"/>
  <c r="M7" i="13"/>
  <c r="D117" i="3"/>
  <c r="M89" i="3"/>
  <c r="M81" i="3"/>
  <c r="M90" i="3"/>
  <c r="M6" i="6"/>
  <c r="M91" i="3"/>
  <c r="M82" i="3"/>
  <c r="M83" i="3"/>
  <c r="M88" i="3"/>
  <c r="M84" i="3"/>
  <c r="M85" i="3"/>
  <c r="M86" i="3"/>
  <c r="M87" i="3"/>
  <c r="M80" i="3"/>
  <c r="D115" i="3"/>
  <c r="F124" i="3"/>
  <c r="F137" i="3" l="1"/>
  <c r="G7" i="2"/>
  <c r="O6" i="2"/>
  <c r="P7" i="2"/>
  <c r="P8" i="2" s="1"/>
  <c r="P9" i="2" s="1"/>
  <c r="P10" i="2" s="1"/>
  <c r="P11" i="2" s="1"/>
  <c r="P12" i="2" s="1"/>
  <c r="P13" i="2" s="1"/>
  <c r="P14" i="2" s="1"/>
  <c r="P15" i="2" s="1"/>
  <c r="P16" i="2" s="1"/>
  <c r="P17" i="2" s="1"/>
  <c r="P18" i="2" s="1"/>
  <c r="P19" i="2" s="1"/>
  <c r="P20" i="2" s="1"/>
  <c r="P21" i="2" s="1"/>
  <c r="P22" i="2" s="1"/>
  <c r="P23" i="2" s="1"/>
  <c r="P24" i="2" s="1"/>
  <c r="P25" i="2" s="1"/>
  <c r="P26" i="2" s="1"/>
  <c r="P27" i="2" s="1"/>
  <c r="P28" i="2" s="1"/>
  <c r="P29" i="2" s="1"/>
  <c r="P30" i="2" s="1"/>
  <c r="P31" i="2" s="1"/>
  <c r="P32" i="2" s="1"/>
  <c r="P33" i="2" s="1"/>
  <c r="P34" i="2" s="1"/>
  <c r="P35" i="2" s="1"/>
  <c r="F135" i="3"/>
  <c r="N7" i="2"/>
  <c r="J8" i="2"/>
  <c r="F84" i="3"/>
  <c r="F85" i="3" s="1"/>
  <c r="F86" i="3" s="1"/>
  <c r="F126" i="3"/>
  <c r="F127" i="3" s="1"/>
  <c r="F128" i="3" s="1"/>
  <c r="F125" i="3"/>
  <c r="J9" i="2" l="1"/>
  <c r="N8" i="2"/>
  <c r="P36" i="2"/>
  <c r="P37" i="2" s="1"/>
  <c r="P38" i="2" s="1"/>
  <c r="P39" i="2" s="1"/>
  <c r="P40" i="2" s="1"/>
  <c r="P41" i="2" s="1"/>
  <c r="P42" i="2" s="1"/>
  <c r="P43" i="2" s="1"/>
  <c r="P44" i="2" s="1"/>
  <c r="P45" i="2" s="1"/>
  <c r="P46" i="2" s="1"/>
  <c r="P47" i="2" s="1"/>
  <c r="P48" i="2" s="1"/>
  <c r="P49" i="2" s="1"/>
  <c r="P50" i="2" s="1"/>
  <c r="P51" i="2" s="1"/>
  <c r="P52" i="2" s="1"/>
  <c r="P53" i="2" s="1"/>
  <c r="P54" i="2" s="1"/>
  <c r="P55" i="2" s="1"/>
  <c r="P56" i="2" s="1"/>
  <c r="P57" i="2" s="1"/>
  <c r="P58" i="2" s="1"/>
  <c r="P59" i="2" s="1"/>
  <c r="P60" i="2" s="1"/>
  <c r="P61" i="2" s="1"/>
  <c r="P62" i="2" s="1"/>
  <c r="P63" i="2" s="1"/>
  <c r="P64" i="2" s="1"/>
  <c r="P65" i="2" s="1"/>
  <c r="F140" i="3"/>
  <c r="G8" i="2"/>
  <c r="O7" i="2"/>
  <c r="G9" i="2" l="1"/>
  <c r="O8" i="2"/>
  <c r="J10" i="2"/>
  <c r="N9" i="2"/>
  <c r="G10" i="2" l="1"/>
  <c r="O9" i="2"/>
  <c r="J11" i="2"/>
  <c r="N10" i="2"/>
  <c r="G11" i="2" l="1"/>
  <c r="O10" i="2"/>
  <c r="J12" i="2"/>
  <c r="N11" i="2"/>
  <c r="J13" i="2" l="1"/>
  <c r="N12" i="2"/>
  <c r="G12" i="2"/>
  <c r="O11" i="2"/>
  <c r="G13" i="2" l="1"/>
  <c r="O12" i="2"/>
  <c r="J14" i="2"/>
  <c r="N13" i="2"/>
  <c r="J15" i="2" l="1"/>
  <c r="N14" i="2"/>
  <c r="G14" i="2"/>
  <c r="O13" i="2"/>
  <c r="G15" i="2" l="1"/>
  <c r="O14" i="2"/>
  <c r="J16" i="2"/>
  <c r="N15" i="2"/>
  <c r="J17" i="2" l="1"/>
  <c r="N17" i="2" s="1"/>
  <c r="N16" i="2"/>
  <c r="G16" i="2"/>
  <c r="O15" i="2"/>
  <c r="G17" i="2" l="1"/>
  <c r="O17" i="2" s="1"/>
  <c r="O16" i="2"/>
  <c r="F141" i="3" l="1"/>
  <c r="F133" i="3" s="1"/>
  <c r="K2" i="5" s="1"/>
  <c r="L2" i="5" s="1"/>
  <c r="J2" i="5" l="1"/>
  <c r="B2" i="5"/>
  <c r="G2" i="5"/>
  <c r="H2" i="5"/>
  <c r="F2" i="5"/>
  <c r="I2" i="5"/>
  <c r="E2" i="5"/>
  <c r="C2" i="5"/>
  <c r="D2" i="5"/>
  <c r="A2" i="5"/>
  <c r="D3" i="5" l="1"/>
  <c r="D4" i="5"/>
  <c r="I3" i="5"/>
  <c r="I4" i="5"/>
  <c r="A4" i="5"/>
  <c r="A3" i="5"/>
  <c r="B6" i="5" s="1"/>
  <c r="C6" i="5" s="1"/>
  <c r="C3" i="5"/>
  <c r="C4" i="5"/>
  <c r="E4" i="5"/>
  <c r="E3" i="5"/>
  <c r="F4" i="5"/>
  <c r="F3" i="5"/>
  <c r="H4" i="5"/>
  <c r="H3" i="5"/>
  <c r="G4" i="5"/>
  <c r="G3" i="5"/>
  <c r="B3" i="5"/>
  <c r="B7" i="5" s="1"/>
  <c r="C7" i="5" s="1"/>
  <c r="B4" i="5"/>
  <c r="J3" i="5"/>
  <c r="B14" i="5" s="1"/>
  <c r="C14" i="5" s="1"/>
  <c r="J4" i="5"/>
  <c r="B8" i="5" l="1"/>
  <c r="C8" i="5" s="1"/>
  <c r="F6" i="5" s="1"/>
  <c r="B11" i="5"/>
  <c r="C11" i="5" s="1"/>
  <c r="B12" i="5"/>
  <c r="C12" i="5" s="1"/>
  <c r="F12" i="5" s="1"/>
  <c r="F11" i="5"/>
  <c r="B13" i="5"/>
  <c r="C13" i="5" s="1"/>
  <c r="F13" i="5" s="1"/>
  <c r="B10" i="5"/>
  <c r="C10" i="5" s="1"/>
  <c r="B9" i="5"/>
  <c r="C9" i="5" s="1"/>
  <c r="F9" i="5" s="1"/>
  <c r="F14" i="5" l="1"/>
  <c r="F8" i="5"/>
  <c r="F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Peter</author>
  </authors>
  <commentList>
    <comment ref="F8" authorId="0" shapeId="0" xr:uid="{00000000-0006-0000-0000-000001000000}">
      <text>
        <r>
          <rPr>
            <sz val="9"/>
            <color indexed="81"/>
            <rFont val="Tahoma"/>
            <family val="2"/>
          </rPr>
          <t>Internal Reference Voltage limited to 0.75V.
Warning (Red): If Vref &gt; 0.75V, VOUT_SCALE_LOOP must be reduced.
Caution (Yellow): If Vref &lt; 0.25, recommend incresing VOUT_SCALE_LOOP to improve regulation accuracy.</t>
        </r>
      </text>
    </comment>
    <comment ref="D11" authorId="0" shapeId="0" xr:uid="{00000000-0006-0000-0000-000002000000}">
      <text>
        <r>
          <rPr>
            <sz val="9"/>
            <color indexed="81"/>
            <rFont val="Tahoma"/>
            <family val="2"/>
          </rPr>
          <t>Warning: If Per Phase Current exceeds recommended maximum device current, increase number of Phase or reduce IOUT.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Anthony Fagnani</author>
  </authors>
  <commentList>
    <comment ref="M5" authorId="0" shapeId="0" xr:uid="{00000000-0006-0000-0200-000001000000}">
      <text>
        <r>
          <rPr>
            <sz val="9"/>
            <color indexed="81"/>
            <rFont val="Tahoma"/>
            <family val="2"/>
          </rPr>
          <t>Round down to closest available value</t>
        </r>
      </text>
    </comment>
    <comment ref="M6" authorId="0" shapeId="0" xr:uid="{00000000-0006-0000-0200-000002000000}">
      <text>
        <r>
          <rPr>
            <sz val="9"/>
            <color indexed="81"/>
            <rFont val="Tahoma"/>
            <family val="2"/>
          </rPr>
          <t>Round down to closest available value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Jackson, Layne</author>
  </authors>
  <commentList>
    <comment ref="F32" authorId="0" shapeId="0" xr:uid="{00000000-0006-0000-0300-000001000000}">
      <text>
        <r>
          <rPr>
            <sz val="9"/>
            <color indexed="81"/>
            <rFont val="Tahoma"/>
            <family val="2"/>
          </rPr>
          <t>This is the target inductance value. User can select any value between L_min and L_max in the calculator</t>
        </r>
      </text>
    </comment>
    <comment ref="F33" authorId="0" shapeId="0" xr:uid="{00000000-0006-0000-0300-000002000000}">
      <text>
        <r>
          <rPr>
            <sz val="9"/>
            <color indexed="81"/>
            <rFont val="Tahoma"/>
            <family val="2"/>
          </rPr>
          <t>Minimum calculated input capacitance after derating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Anthony Fagnani</author>
  </authors>
  <commentList>
    <comment ref="M6" authorId="0" shapeId="0" xr:uid="{00000000-0006-0000-0600-000001000000}">
      <text>
        <r>
          <rPr>
            <sz val="9"/>
            <color indexed="81"/>
            <rFont val="Tahoma"/>
            <family val="2"/>
          </rPr>
          <t>Round down to closest available value</t>
        </r>
      </text>
    </comment>
    <comment ref="M7" authorId="0" shapeId="0" xr:uid="{00000000-0006-0000-0600-000002000000}">
      <text>
        <r>
          <rPr>
            <sz val="9"/>
            <color indexed="81"/>
            <rFont val="Tahoma"/>
            <family val="2"/>
          </rPr>
          <t>Round down to closest available value</t>
        </r>
      </text>
    </comment>
  </commentList>
</comments>
</file>

<file path=xl/sharedStrings.xml><?xml version="1.0" encoding="utf-8"?>
<sst xmlns="http://schemas.openxmlformats.org/spreadsheetml/2006/main" count="1613" uniqueCount="800">
  <si>
    <t>GMV</t>
  </si>
  <si>
    <t>GMI</t>
  </si>
  <si>
    <t>RVV</t>
  </si>
  <si>
    <t>INTV</t>
  </si>
  <si>
    <t>CPV</t>
  </si>
  <si>
    <t>RVI</t>
  </si>
  <si>
    <t>INTI</t>
  </si>
  <si>
    <t>CPI</t>
  </si>
  <si>
    <t>RINT</t>
  </si>
  <si>
    <t>uS</t>
  </si>
  <si>
    <t>pF</t>
  </si>
  <si>
    <t>kHz</t>
  </si>
  <si>
    <t>mV/A</t>
  </si>
  <si>
    <t>GVV</t>
  </si>
  <si>
    <t>Code</t>
  </si>
  <si>
    <t>VOSL</t>
  </si>
  <si>
    <t>Key</t>
  </si>
  <si>
    <t>Recommended Component Value</t>
  </si>
  <si>
    <t>Design Caution</t>
  </si>
  <si>
    <t>Design Warning</t>
  </si>
  <si>
    <t>Parameter</t>
  </si>
  <si>
    <t>Value</t>
  </si>
  <si>
    <t>V</t>
  </si>
  <si>
    <t>Vout</t>
  </si>
  <si>
    <t>Nominal Regulated Output Voltage</t>
  </si>
  <si>
    <t>Iout</t>
  </si>
  <si>
    <t>A</t>
  </si>
  <si>
    <t>Iout(trans)</t>
  </si>
  <si>
    <t>Load Step / Load Release Transient Current</t>
  </si>
  <si>
    <t>Vout(rip)</t>
  </si>
  <si>
    <t>mV</t>
  </si>
  <si>
    <t>Steady State peak to peak output voltage ripple</t>
  </si>
  <si>
    <t>Vunder</t>
  </si>
  <si>
    <t>Transient response Undershoot Voltage</t>
  </si>
  <si>
    <t>Vover</t>
  </si>
  <si>
    <t>Transient response Overshoot Voltage</t>
  </si>
  <si>
    <t>FRQUENCY_SWITCH</t>
  </si>
  <si>
    <t>FREQUENCY_SWITCH</t>
  </si>
  <si>
    <t>EEPROM</t>
  </si>
  <si>
    <t>Inductance</t>
  </si>
  <si>
    <t>uF</t>
  </si>
  <si>
    <t>uH</t>
  </si>
  <si>
    <t>L(40%)</t>
  </si>
  <si>
    <t>Minimum recommended inductor value (Inductor ripple 40% of full load)</t>
  </si>
  <si>
    <t>Ind-Volt</t>
  </si>
  <si>
    <t>Volt-uSec</t>
  </si>
  <si>
    <t>Inductor Volt-second during operation</t>
  </si>
  <si>
    <t>L(10%)</t>
  </si>
  <si>
    <t>Maximum recommended inductor value (Inductor ripple 10% of full load)</t>
  </si>
  <si>
    <t>Ipk-pk</t>
  </si>
  <si>
    <t>Iout/Ipk-pk</t>
  </si>
  <si>
    <t>A/A</t>
  </si>
  <si>
    <t>Inductor Ripple Current to Full Load current Ratio</t>
  </si>
  <si>
    <t>Ipk</t>
  </si>
  <si>
    <t>Peak Inductor current at full load (Compare to Inductor Saturation Current)</t>
  </si>
  <si>
    <t>Irms</t>
  </si>
  <si>
    <t>Arms</t>
  </si>
  <si>
    <t>Inductor RMS current (Compare to Inductor Thermal Current)</t>
  </si>
  <si>
    <t>Cout Ripple</t>
  </si>
  <si>
    <t>Cout Under</t>
  </si>
  <si>
    <t>Cout Over</t>
  </si>
  <si>
    <t>Cout (bulk)</t>
  </si>
  <si>
    <t>ESR (bulk)</t>
  </si>
  <si>
    <t>Count (bulk)</t>
  </si>
  <si>
    <t>Single Bulk Capacitor Capactiance</t>
  </si>
  <si>
    <t>Single Bulk Capacitor ESR</t>
  </si>
  <si>
    <t>Total Bulk Cout</t>
  </si>
  <si>
    <t>Total Bulk ESR</t>
  </si>
  <si>
    <t>Total Bulk Output Capacitance</t>
  </si>
  <si>
    <t>Effective Bulk Capacitance ESR</t>
  </si>
  <si>
    <t>Zout (Fsw)</t>
  </si>
  <si>
    <t>Zout (Fsw/10)</t>
  </si>
  <si>
    <t>Qin</t>
  </si>
  <si>
    <t>uC</t>
  </si>
  <si>
    <t>Input Charge per switching cycle</t>
  </si>
  <si>
    <t>Cin(cer) min</t>
  </si>
  <si>
    <t>Cin(cer)</t>
  </si>
  <si>
    <t>Vin(rip)</t>
  </si>
  <si>
    <t>Internal Divider Ratio (Vout Scale Loop)</t>
  </si>
  <si>
    <t>Modulator Ratio</t>
  </si>
  <si>
    <t>Current Sense Gain</t>
  </si>
  <si>
    <t>A/mV</t>
  </si>
  <si>
    <t>Fsw / Fcoi</t>
  </si>
  <si>
    <t>Fcoi</t>
  </si>
  <si>
    <t>Target Current Regulation Cross-over Frequency</t>
  </si>
  <si>
    <t>CZI</t>
  </si>
  <si>
    <t>Current Loop Zero Capacitor</t>
  </si>
  <si>
    <t>Target Mid-band gain for current reglation loop</t>
  </si>
  <si>
    <t>Target Fzi</t>
  </si>
  <si>
    <t>Target Zero-frequency for current regulation loop</t>
  </si>
  <si>
    <t>Target Fpi</t>
  </si>
  <si>
    <t>Target Pole-frequency for current regulation loop</t>
  </si>
  <si>
    <t>Current Loop Mid-band Resistor Value (5k - 315k)</t>
  </si>
  <si>
    <t>Current Loop Transconductance (25uS, 50uS, 100uS, 200us)</t>
  </si>
  <si>
    <t>kOhms</t>
  </si>
  <si>
    <t>Cout-Max</t>
  </si>
  <si>
    <t>Fsw / Fcov</t>
  </si>
  <si>
    <t>Fcov</t>
  </si>
  <si>
    <t>Target Voltage Regulation Cross-over Frequency</t>
  </si>
  <si>
    <t>Target Fzv</t>
  </si>
  <si>
    <t>Target Fpv</t>
  </si>
  <si>
    <t>Target Mid-band gain for voltage reglation loop</t>
  </si>
  <si>
    <t>Target Zero-frequency for voltage regulation loop</t>
  </si>
  <si>
    <t>Target Pole-frequency for voltage regulation loop</t>
  </si>
  <si>
    <t>Voltage Loop Transconductance (25uS, 50uS, 100uS, 200us)</t>
  </si>
  <si>
    <t>Voltage Loop Mid-band Resistor Value (5k - 315k)</t>
  </si>
  <si>
    <t>Voltage Loop Zero Capacitor</t>
  </si>
  <si>
    <t>Voltage Loop Pole Capacitor (6.25 - 193.75pF)</t>
  </si>
  <si>
    <t>Current Loop Pole Capacitor (6.25 - 193.75pF)</t>
  </si>
  <si>
    <t>Zout(Fcov)</t>
  </si>
  <si>
    <t>Output Impedance at desired Voltage Loop Cross-over Frequency</t>
  </si>
  <si>
    <t>CZV</t>
  </si>
  <si>
    <t>Czi</t>
  </si>
  <si>
    <t>Czv</t>
  </si>
  <si>
    <t>Output Impedance at Swiching Frequency</t>
  </si>
  <si>
    <t>Output Impedance at 1/10 Switching Frequency (Typical Voltage Crossover)</t>
  </si>
  <si>
    <t>mOhms</t>
  </si>
  <si>
    <t>RINTI</t>
  </si>
  <si>
    <t>Ratio of Switching Frequency to Current Loop Crossover (3 to 4 recommended)</t>
  </si>
  <si>
    <t>Ratio of Switching Frequency to Voltage Loop Crossover (8 to 12 recommended)</t>
  </si>
  <si>
    <t>Fco(Cout-max)</t>
  </si>
  <si>
    <t>Cout(total)</t>
  </si>
  <si>
    <t xml:space="preserve">Total Bulk + Ceramic Output Capacitance </t>
  </si>
  <si>
    <t>COMPENSATION_CONFIG</t>
  </si>
  <si>
    <t>(Hex)</t>
  </si>
  <si>
    <t>Current Control Gain</t>
  </si>
  <si>
    <t>PVIN / VRAMP(mod)</t>
  </si>
  <si>
    <t>Czi_multi</t>
  </si>
  <si>
    <t># of Phases</t>
  </si>
  <si>
    <t>Number of Phases Used</t>
  </si>
  <si>
    <t>Count</t>
  </si>
  <si>
    <t>Phase Count</t>
  </si>
  <si>
    <t>Current Sense Gain (6.155 /  #Phases)</t>
  </si>
  <si>
    <t>Single Phase Current Sense Gain</t>
  </si>
  <si>
    <t>Power Stage GM</t>
  </si>
  <si>
    <t>A/V</t>
  </si>
  <si>
    <t>PS GM x Zout @ Fco</t>
  </si>
  <si>
    <t>Total Output Current</t>
  </si>
  <si>
    <t>Current per Phase</t>
  </si>
  <si>
    <t>Vgain</t>
  </si>
  <si>
    <t>Vzero</t>
  </si>
  <si>
    <t>Vpole</t>
  </si>
  <si>
    <t>V/V</t>
  </si>
  <si>
    <t>Igain</t>
  </si>
  <si>
    <t>First Byte</t>
  </si>
  <si>
    <t>Second Byte</t>
  </si>
  <si>
    <t>Third Byte</t>
  </si>
  <si>
    <t>Fourth Byte</t>
  </si>
  <si>
    <t>Fifth Byte</t>
  </si>
  <si>
    <t>Izero</t>
  </si>
  <si>
    <t>Ipole</t>
  </si>
  <si>
    <t>Inductor Current Slope</t>
  </si>
  <si>
    <t>A/Tsw-V</t>
  </si>
  <si>
    <t>Inductor Current Slope per Switching Cycle-V</t>
  </si>
  <si>
    <t>Peak to Peak ripple current on inductor  (Between 2 and 14 for Pin-Strapped Compensation)</t>
  </si>
  <si>
    <t>111CCC17CC</t>
  </si>
  <si>
    <t>Comp Code</t>
  </si>
  <si>
    <t>ILOOP Gain</t>
  </si>
  <si>
    <t>VLOOP Gain</t>
  </si>
  <si>
    <t>COMPENSATION Pin Strap Code Values</t>
  </si>
  <si>
    <t>BW - ILOOP</t>
  </si>
  <si>
    <t>BW VLOOP</t>
  </si>
  <si>
    <t>ILOOP/VLOOP Ratio</t>
  </si>
  <si>
    <t>Zout @ VLOOP BW</t>
  </si>
  <si>
    <t>Output Impedance at Voltage Loop Cross-over.  Estimates Transient Response</t>
  </si>
  <si>
    <t>Vunder/Over</t>
  </si>
  <si>
    <t>% Under/Over</t>
  </si>
  <si>
    <t>%</t>
  </si>
  <si>
    <t>Estimated Output Voltage Deviation due to Specified Transient</t>
  </si>
  <si>
    <t>Estimated Output Voltage Deviation due to Specified Transient, as percentage of VOUT</t>
  </si>
  <si>
    <t>Vref</t>
  </si>
  <si>
    <t>Minimum recommended Ceramic Input Capacitance (Limit Vin Ripple to &lt; 250mV)</t>
  </si>
  <si>
    <t>Select the highest Comp Code value that shows green for both ILOOP and VLOOP Gains. If all ILOOP Gains are Red, increase FREQUENCY_SWITCH or Increase L.  If All VLOOP gains are Red, Increase FREQUENCY_SWITCH or COUT</t>
  </si>
  <si>
    <t>Ratio of Bandwidth of Current Loop to Voltage Loop.  If Red, Increase ILOOP gain or decrease VLOOP Gain</t>
  </si>
  <si>
    <t>If #N/A - click on CZI and select a new value from the drop-down menu.</t>
  </si>
  <si>
    <t>If #N/A - click on CZV and select a new value from the drop-down menu.</t>
  </si>
  <si>
    <t>Vout_ripple</t>
  </si>
  <si>
    <t>Estimated Output Voltage Ripple Ipk-pk x Zout (Fsw)</t>
  </si>
  <si>
    <t>Minimum Output Capacitance to meet Ripple Requirement (Does not include ESR)</t>
  </si>
  <si>
    <t>Based on Fco @ 1/10 Fsw (Does not Inlcude ESR)</t>
  </si>
  <si>
    <t>Based on Fco @ 1/10 Fsw (Does not Include ESR)</t>
  </si>
  <si>
    <t>Input Voltage (If Yellow, AVIN or VDD5 needs to be provided from a separate supply &gt; 4.0V)</t>
  </si>
  <si>
    <t>Pvin</t>
  </si>
  <si>
    <t>013D044942</t>
  </si>
  <si>
    <t>Hex Code</t>
  </si>
  <si>
    <t>Decimal</t>
  </si>
  <si>
    <t>Hex</t>
  </si>
  <si>
    <t>Pulls Hex Code from Design tab</t>
  </si>
  <si>
    <t>Enter 10 digit Hex Code for COMP_CONFIG to decode</t>
  </si>
  <si>
    <t>Irms(Cin)</t>
  </si>
  <si>
    <t>Input Capacitor RMS ripple current.  Compare to Capacitor RMS ripple current rating.  Recommend not using Capacitors above 1/2 rated RMS current.</t>
  </si>
  <si>
    <t>Device Part Number</t>
  </si>
  <si>
    <t>Device</t>
  </si>
  <si>
    <t>TPS546D24A</t>
  </si>
  <si>
    <t>TPS546B24A</t>
  </si>
  <si>
    <t>TPS546A24A</t>
  </si>
  <si>
    <t>IC IOUT Max</t>
  </si>
  <si>
    <t>CSA Gain</t>
  </si>
  <si>
    <t>P/N</t>
  </si>
  <si>
    <t>Maximum Recommended Per Phase Current (Based on Device Selected)</t>
  </si>
  <si>
    <t>Per Phase Current</t>
  </si>
  <si>
    <t>System Configuration Complete.</t>
  </si>
  <si>
    <t>------&gt;</t>
  </si>
  <si>
    <t>Power Stage Gain at desired Cross-over frequency</t>
  </si>
  <si>
    <t>IC IOUT MAX</t>
  </si>
  <si>
    <t>This design tool is intended to provide assistance during schematic development, component selection and design review for power supplies using the TPS546x24A devices.  Please refer to the TPS546x24A datasheets for more information and layout recommendations.
Some cells are protected to prevent accidental edits. There is no password to unlock them.</t>
  </si>
  <si>
    <t>Master (PHASE = 0x00) (GOSNS Connected to GND at Load)</t>
  </si>
  <si>
    <t>Select Device</t>
  </si>
  <si>
    <t>Pin</t>
  </si>
  <si>
    <t>PMBus Command</t>
  </si>
  <si>
    <t>Units</t>
  </si>
  <si>
    <t>SHORT</t>
  </si>
  <si>
    <t>FLOAT</t>
  </si>
  <si>
    <t>EEPROM Defaults</t>
  </si>
  <si>
    <t>F/S/R?</t>
  </si>
  <si>
    <t>MSEL1</t>
  </si>
  <si>
    <t>MSEL2</t>
  </si>
  <si>
    <t>TON_RISE</t>
  </si>
  <si>
    <t>ms</t>
  </si>
  <si>
    <t>IOC WARN/FAULT</t>
  </si>
  <si>
    <t>40/52</t>
  </si>
  <si>
    <t>N/A</t>
  </si>
  <si>
    <t>Number of Devices</t>
  </si>
  <si>
    <t>VSEL</t>
  </si>
  <si>
    <t>VOUT Range</t>
  </si>
  <si>
    <t>0.50 to 1.25 @ 0.05</t>
  </si>
  <si>
    <t>0.6 to 1.1</t>
  </si>
  <si>
    <t>VOUT_COMMAND</t>
  </si>
  <si>
    <t>VOUT_SCALE_LOOP</t>
  </si>
  <si>
    <t>ADRSEL</t>
  </si>
  <si>
    <t>PMBUS ADDRESS</t>
  </si>
  <si>
    <t>d</t>
  </si>
  <si>
    <t>0x7F</t>
  </si>
  <si>
    <t>0, Auto</t>
  </si>
  <si>
    <t>R2G</t>
  </si>
  <si>
    <t>RDIV</t>
  </si>
  <si>
    <t>Rbot</t>
  </si>
  <si>
    <t>Rtop</t>
  </si>
  <si>
    <t>If any resistor value reports #N/A, the selected configuration is invalid.  Check the pull-down menu options for the selections of that pin.</t>
  </si>
  <si>
    <t>Comp &amp; Fsw</t>
  </si>
  <si>
    <t>SS, OC &amp; Stacking</t>
  </si>
  <si>
    <t>VOUT</t>
  </si>
  <si>
    <t>Address + Phase Shift</t>
  </si>
  <si>
    <t>Slave 1 (PHASE = 0x01) (GOSNS Connected to BP1V5)</t>
  </si>
  <si>
    <t>Position &amp; Number</t>
  </si>
  <si>
    <t>30/39</t>
  </si>
  <si>
    <t>If MSEL2 reports  #N/A, the selected configuration is invalid.  Check the pull-down menu options.  Slave MSEL1, VSEL and ADRSEL pins can be Open or shorted to Thermal Pad</t>
  </si>
  <si>
    <t>OPEN</t>
  </si>
  <si>
    <t>Open</t>
  </si>
  <si>
    <t>OC &amp; Stacking</t>
  </si>
  <si>
    <t>Slave 2 (PHASE = 0x02) (GOSNS Connected to BP1V5)</t>
  </si>
  <si>
    <t>Slave 3 (PHASE = 0x03) (GOSNS Connected to BP1V5)</t>
  </si>
  <si>
    <t>Rbot code</t>
  </si>
  <si>
    <t>R_divider code</t>
  </si>
  <si>
    <t>Devices</t>
  </si>
  <si>
    <t>IOC 1</t>
  </si>
  <si>
    <t>IOC2</t>
  </si>
  <si>
    <t>IOC3</t>
  </si>
  <si>
    <t>IOC4</t>
  </si>
  <si>
    <t>COMPENSATION</t>
  </si>
  <si>
    <t>IOUT_OC_LIMIT</t>
  </si>
  <si>
    <t># of Devices</t>
  </si>
  <si>
    <t>Vout Scale Loop</t>
  </si>
  <si>
    <t>Offset</t>
  </si>
  <si>
    <t>Step</t>
  </si>
  <si>
    <t>VOUT_COMMAND0</t>
  </si>
  <si>
    <t>PMBUS_ADDRESS</t>
  </si>
  <si>
    <t>POSITION/SYNC</t>
  </si>
  <si>
    <t>POS (Slave)</t>
  </si>
  <si>
    <t>Compensation</t>
  </si>
  <si>
    <t>20/26</t>
  </si>
  <si>
    <t>10/14</t>
  </si>
  <si>
    <t>Short</t>
  </si>
  <si>
    <t>Fixed</t>
  </si>
  <si>
    <t>15/19</t>
  </si>
  <si>
    <t>6/9</t>
  </si>
  <si>
    <t>0.80 to 1.09</t>
  </si>
  <si>
    <t>8/12</t>
  </si>
  <si>
    <t>5/7.5</t>
  </si>
  <si>
    <t>0.6 to 0.74 @ 0.01</t>
  </si>
  <si>
    <t>0.60 to 0.89</t>
  </si>
  <si>
    <t>0.75 to 0.89 @ 0.01</t>
  </si>
  <si>
    <t>0.90 to 1.19</t>
  </si>
  <si>
    <t>0.90 to 1.04 @ 0.01</t>
  </si>
  <si>
    <t>1.20 to 1.78</t>
  </si>
  <si>
    <t>1.05 to 1.19 @ 0.01</t>
  </si>
  <si>
    <t>1.80 to 2.38</t>
  </si>
  <si>
    <t>1.20 to 1.48 @ 0.02</t>
  </si>
  <si>
    <t>2.42 to 3.58</t>
  </si>
  <si>
    <t>1.50 to 1.78 @ 0.02</t>
  </si>
  <si>
    <t>3.62 to 4.78</t>
  </si>
  <si>
    <t>1.80 to 2.08 @ 0.02</t>
  </si>
  <si>
    <t>3.65 to 4.80</t>
  </si>
  <si>
    <t>2.10 to 2.38 @ 0.02</t>
  </si>
  <si>
    <t>4.85 to 6.00</t>
  </si>
  <si>
    <t>2.40 to 2.96 @ 0.04</t>
  </si>
  <si>
    <t>3.00 to 3.56 @ 0.04</t>
  </si>
  <si>
    <t>3.60 to 4.16 @ 0.04</t>
  </si>
  <si>
    <t>4.20 to 4.76 @ 0.04</t>
  </si>
  <si>
    <t>4.80 to 5.36 @ 0.04</t>
  </si>
  <si>
    <t>5.40 to 5.96 @ 0.04</t>
  </si>
  <si>
    <t>TPS546D24A Master</t>
  </si>
  <si>
    <t>R to AGND</t>
  </si>
  <si>
    <t>R to BP1V5</t>
  </si>
  <si>
    <t>R2G Code</t>
  </si>
  <si>
    <t>RDIV Code</t>
  </si>
  <si>
    <t>Select Device:</t>
  </si>
  <si>
    <t>INTERLEAVE</t>
  </si>
  <si>
    <t>Name</t>
  </si>
  <si>
    <t>Current per phase</t>
  </si>
  <si>
    <t>Inductor Value</t>
  </si>
  <si>
    <t>Nominal Inductor Value selected</t>
  </si>
  <si>
    <t>Inductor Derating</t>
  </si>
  <si>
    <t xml:space="preserve">Bulk Output Capacitor </t>
  </si>
  <si>
    <t>Nominal value of a Single Bulk/Polymer/Electrolytic Output Capacitor</t>
  </si>
  <si>
    <t>Ceramic Output Capacitor</t>
  </si>
  <si>
    <t>Capacitor Derating (Cer)</t>
  </si>
  <si>
    <t>Current Loop Gain Setting Resistor.  Select value equal to or less than RVI recommended.</t>
  </si>
  <si>
    <t>Equivilent Czi Capacitor Selected (including Multiplier) Integrator Bandwidth of the current loop.</t>
  </si>
  <si>
    <t>Current Loop Pole Capacitor.  Select nearest value CPI recommended.</t>
  </si>
  <si>
    <t xml:space="preserve">Voltage loop gain setting resistor.  Select value equal to or less than RVV recommended </t>
  </si>
  <si>
    <t>Equivelent Voltage Loop integrating capacitor.  Sets Integrator bandwidth of the voltage loop.</t>
  </si>
  <si>
    <t>Voltage loop pole capacitor.  Select the nearest value to CPV recommended.</t>
  </si>
  <si>
    <t>TPS546D24 Resistor Programming Look-up Table</t>
  </si>
  <si>
    <t>TPS546x24A Resistor Programming Look-up Table</t>
  </si>
  <si>
    <t>RVI target</t>
  </si>
  <si>
    <t>CZI target</t>
  </si>
  <si>
    <t>CPI target</t>
  </si>
  <si>
    <t>CZI_MULT</t>
  </si>
  <si>
    <t>MB ILOOP selected</t>
  </si>
  <si>
    <t>F zi selected</t>
  </si>
  <si>
    <t>F pi selected</t>
  </si>
  <si>
    <t>Current Loop Mid-band Gain with selected values</t>
  </si>
  <si>
    <t>Current Loop Zero Frequency with selected values</t>
  </si>
  <si>
    <t>Current Loop Pole Frequency with selected values</t>
  </si>
  <si>
    <t>RVV target</t>
  </si>
  <si>
    <t>CZV target</t>
  </si>
  <si>
    <t>CPV target</t>
  </si>
  <si>
    <t>Estimated Current Loop Bandwidth</t>
  </si>
  <si>
    <t>Voltage Loop Pole Frequency with selected values</t>
  </si>
  <si>
    <t>Voltage Loop Zero Frequency with selected values</t>
  </si>
  <si>
    <t>Voltage Loop Mid-Band Gain with selected values</t>
  </si>
  <si>
    <t>MB VLOOP selected</t>
  </si>
  <si>
    <t>F zv selected</t>
  </si>
  <si>
    <t>F pv selected</t>
  </si>
  <si>
    <t>Target GMI x RVI (ILOOP)</t>
  </si>
  <si>
    <t>Target GMV x RVV (VLOOP)</t>
  </si>
  <si>
    <t>ILOOP target</t>
  </si>
  <si>
    <t>VLOOP target</t>
  </si>
  <si>
    <t>If #N/A - click on CZI_Multiplier and select a new value from the drop down menu.  
CZI may need to be updated after as well.</t>
  </si>
  <si>
    <t>Internal Multiplier for Czi Capacitor  (If Multiplier is red, Current multiplier value not available)</t>
  </si>
  <si>
    <t>Selected Comp Code</t>
  </si>
  <si>
    <t>Values from Design Worksheet Tab</t>
  </si>
  <si>
    <t>Number of devices</t>
  </si>
  <si>
    <t>Switching Frequency (If Yellow, option is not available through pin strapping)</t>
  </si>
  <si>
    <t>Voltage Loop Mid-Band Gain with selected value through pin strapping</t>
  </si>
  <si>
    <t>Current Loop Mid-Band Gain with selected value through pin strapping</t>
  </si>
  <si>
    <t>Estimated Current Loop Bandwidth through pin strapping</t>
  </si>
  <si>
    <t>Estimated Voltage Loop Bandwidth through pin strapping</t>
  </si>
  <si>
    <t>Percentage of Nominal Bulk Capacitance remaining after Tolerance, Thermal, and DC Bias derating</t>
  </si>
  <si>
    <t>Percentage of Nominal Inductance remaining after Tolerance, Thermal, and Saturation derating</t>
  </si>
  <si>
    <t>Percentage of Nominal Ceramic Capacitance remaining after Tolerance, Thermal, and DC Bias derating</t>
  </si>
  <si>
    <t>Highest Comp Code value from table</t>
  </si>
  <si>
    <t>Maximum Output Capacitance used for loop compensation calculations
(max of total Nominal capacitance, total derated capacitance, user entered maximum)</t>
  </si>
  <si>
    <t>Cout-Max User</t>
  </si>
  <si>
    <t>Capacitor Derating (Bulk)</t>
  </si>
  <si>
    <t>Nominal value of a Single Ceramic Output Capacitor</t>
  </si>
  <si>
    <t>Single Ceramic Capacitor Capactiance</t>
  </si>
  <si>
    <t>Single Ceramic Capacitor ESR</t>
  </si>
  <si>
    <t>Total Ceramic Cout</t>
  </si>
  <si>
    <t>Total Ceramic Output Capacitance</t>
  </si>
  <si>
    <t>Total Ceramic ESR</t>
  </si>
  <si>
    <t>Effective Ceramic Capacitance ESR</t>
  </si>
  <si>
    <t>Cout (Cer)</t>
  </si>
  <si>
    <t>ESR (Cer)</t>
  </si>
  <si>
    <t>Count (Cer)</t>
  </si>
  <si>
    <t>Number of Ceramic Capacitors (Total, include all phases)</t>
  </si>
  <si>
    <t>Number of Bulk Capacitors (Total, include all phases)</t>
  </si>
  <si>
    <t>To select optimized COMPENSATION_CONFIG values available through PMBus programming, continue with value selection below.
When programming the compensation through PMBus, COMPENSATION_CONFIG must be written to the NVM prior to boot-up OR use pin strap compensation for initial boot-up.</t>
  </si>
  <si>
    <t>To select COMPENSATION_CONFIG through pin strap resistors, refer to the table at the right and select resistors in Pin Detect Programming TAB  ----------&gt;</t>
  </si>
  <si>
    <t>User Entered Maximum Total Output Capacitance (may be used to set voltage loop zero frequency)</t>
  </si>
  <si>
    <t>Loop Unity Gain Frequency with Cout Max (may be used to set voltage loop zero frequency)</t>
  </si>
  <si>
    <t>Purpose</t>
  </si>
  <si>
    <t>Connection For Functional Use</t>
  </si>
  <si>
    <t>Reasoning</t>
  </si>
  <si>
    <t>Recommended Component Values from Calculator</t>
  </si>
  <si>
    <t>Component units</t>
  </si>
  <si>
    <t>Status</t>
  </si>
  <si>
    <t>Comments</t>
  </si>
  <si>
    <t>Control</t>
  </si>
  <si>
    <t>Connect this pin to a resistor divider between BP1V5 and AGND for different options of internal voltage feedback divider and default output voltage.</t>
  </si>
  <si>
    <t>VSEL top and bottom resistors chosen correctly to set output voltage. Recommend placeholders for a divider.</t>
  </si>
  <si>
    <t>VOSNS</t>
  </si>
  <si>
    <t>The positive input of the remote sense amplifier.</t>
  </si>
  <si>
    <t>VOSNS connected to output voltage at the load using a 10 to 100 ohm resistor in series.</t>
  </si>
  <si>
    <t>VOSNS bypassed to GOSNS with 47pF or larger capacitor.  This combined with series resistor creates high frequency filter. This capacitor should be less than:
1/(2*PI*R*fsw)</t>
  </si>
  <si>
    <t>This capacitor combined the capacitor serves as a high frequency filter. Keeping the value less than calculated to the left minimizes the phase shift imposed by the filter.</t>
  </si>
  <si>
    <t>Configuration</t>
  </si>
  <si>
    <t>Connect this pin to a resistor divider between BP1V5 and AGND for different options of switching frequency and internal compensation parameters.</t>
  </si>
  <si>
    <t>Connect this pin to a resistor divider between BP1V5 and AGND for different options of soft-start time, overcurrent fault limit, and multi-phase information.</t>
  </si>
  <si>
    <t>MSEL2 top and bottom resistors chosen correctly to set soft start, current limits and stack configuration. Recommend placeholders for a divider.</t>
  </si>
  <si>
    <t>Connect this pin to a resistor divider between BP1V5 and AGND for different options of PMBus addresses and frequency sync (including determination of SYNC pin as SYNC IN or SYNC OUT function).</t>
  </si>
  <si>
    <t>ADRSEL top and bottom resistors chosen correctly to set PMBus slave address and SYNC configuration. Recommend placeholders for a divider.</t>
  </si>
  <si>
    <t>29, 30, 31, 32</t>
  </si>
  <si>
    <t>MSEL1, MSEL2, VSEL, ADRSEL</t>
  </si>
  <si>
    <t>Pin strap resistors should be terminated to AGND.</t>
  </si>
  <si>
    <t>AGND is the analog ground and is clean. Connecting it to PGND will create noise to be coupled on to the pins and should be strictly avoided.</t>
  </si>
  <si>
    <t>GOSNS/SLAVE</t>
  </si>
  <si>
    <t>The negative input of the remote sense amplifier for loop master device or should be pulled up high to indicate loop slave.</t>
  </si>
  <si>
    <t>GOSNS connected to ground at the load using a 10 to 100 ohm resistor in series. Only for a single phase design or master in a multi-phase design.</t>
  </si>
  <si>
    <t>The resistor breaks the net to help ensure it is connected remotely to the load. This resistor combined the capacitor also serves as a high frequency filter.</t>
  </si>
  <si>
    <t>SLAVE connected to BP1V5 for slave devices in a multi-phase design</t>
  </si>
  <si>
    <t>VSHARE</t>
  </si>
  <si>
    <t>Voltage sharing signal for multi-phase operation.</t>
  </si>
  <si>
    <t>Single phase design: VSHARE left floating for single phase design</t>
  </si>
  <si>
    <t xml:space="preserve">Multi-phase design: VSHARE tied to AGND with a 33pF or larger bypass capacitor.  VSHARE is a low impedance output and internally sensed at the pin.  </t>
  </si>
  <si>
    <t>This bypassing capacitor is used to prevent external noise from adding to VSHARE signal between stacked multi-phase devices.</t>
  </si>
  <si>
    <t>EN/UVLO</t>
  </si>
  <si>
    <t>Enable switching as the PMBus CONTROL pin.</t>
  </si>
  <si>
    <t>The recommended max voltage on the EN pin is only 5.5V. It cannot be connected to PVIN directly (unless PVIN max is below 5.5V)</t>
  </si>
  <si>
    <t>Multi-phase design: recommend connecting between stacked devices. If a resistor divider is use, the hysteresis current is multiplied by the number of phases tied together.</t>
  </si>
  <si>
    <t>PGD/RST_B</t>
  </si>
  <si>
    <t>Open-drain power good or reset#</t>
  </si>
  <si>
    <t>When configured as PGOOD, pull-up resistor is present</t>
  </si>
  <si>
    <t>Open-drain output</t>
  </si>
  <si>
    <t>SYNC</t>
  </si>
  <si>
    <t>For frequency synchronization</t>
  </si>
  <si>
    <t>SYNC floating if not used, if used ADRSEL confirmed for application. Must be connected between stacked devices.</t>
  </si>
  <si>
    <t>39, 40</t>
  </si>
  <si>
    <t>BCX_CLK BCX_DAT</t>
  </si>
  <si>
    <t>Clock and data for back-channel communications between stacked devices</t>
  </si>
  <si>
    <t>Power Stage</t>
  </si>
  <si>
    <t>BOOT</t>
  </si>
  <si>
    <t>Bootstrap pin for the internal flying high side driver</t>
  </si>
  <si>
    <t>BOOT tied to SW with 0.1 µF capacitor with X5R or better grade dielectric. Use an 0603 package size to minimize derating.</t>
  </si>
  <si>
    <t xml:space="preserve">Add optional series BOOT resistor of up to 8 Ω. A 0-Ω placeholder for the BOOT resistor is recommended.  </t>
  </si>
  <si>
    <t>Series BOOT resistor helps reduce voltage spikes at switch by slowing down the turn-on of the high-side FET.</t>
  </si>
  <si>
    <t>8, 9, 10, 11, 12</t>
  </si>
  <si>
    <t>SW</t>
  </si>
  <si>
    <t>Switched power output of the device.</t>
  </si>
  <si>
    <t>R-C snubber placed between the SW and PGND. Resistor must be rated for the power dissipation in it. Typical values are 1-nF, 1-Ω with the resistor in an 0805 package.</t>
  </si>
  <si>
    <t>These components are chosen to reduce voltage spikes at switch by slowing down the turn-on of the high-side FET</t>
  </si>
  <si>
    <t>21, 22, 23, 24, 25</t>
  </si>
  <si>
    <t>PVIN</t>
  </si>
  <si>
    <t>Input power to the power stage.</t>
  </si>
  <si>
    <t>At least one ( two capacitors preferred) 2.2nF – 10nF capacitor in a 0402 package from PVIN to PGND to provide low inductance bypassing for the rising edge of SW.</t>
  </si>
  <si>
    <t>High-frequency bypass capacitor can help reduce switching spikes.
The 0402 capacitors, along with the vias (discussed in the layout review checklist) for returning the PVIN current to the thermal path through as many internal layers as possible to minimize the loop inductance, will help reduce the energy stored in the parasitic inductance during the charging of the switching node, and thus the ringing of the switch node on the turn-on of the high-side FET.</t>
  </si>
  <si>
    <t>Low-impedance bypassing of these pins to PGND is critical. At a minimum recommend enough capacitance to limit the input ripple to 5% Vin. Include derating for ceramic capacitors.</t>
  </si>
  <si>
    <t>Supplies the high switching currents demanded when the high-side MOSFET switches on.</t>
  </si>
  <si>
    <t>AVIN</t>
  </si>
  <si>
    <t>Input power to the controller.</t>
  </si>
  <si>
    <t>AVIN bypassed to AGND with 1µF or larger bypass capacitor placed as close as possible to the AVIN pin, through a low impedance path, to AVIN and AGND pins. Do not bypass to PGND.</t>
  </si>
  <si>
    <t>Must return to AGND because the PGND is noisy and having the capacitor sitting between AVIN and PGND will cause noise to be injected onto the AVIN pin.</t>
  </si>
  <si>
    <t>If single supply (AVIN = PVIN), AVIN tied to PVIN with 10-Ω resistor to create a 10-µs filter.  Also needed if AVIN = VDD5.</t>
  </si>
  <si>
    <t xml:space="preserve">Resistor is used to filter switching noise to limit the noise on AVIN.  </t>
  </si>
  <si>
    <t>Lout</t>
  </si>
  <si>
    <t>Output inductor</t>
  </si>
  <si>
    <t>Inductor properly rated and selected for ripple current relative to full load current between 0.1 and 0.4. The absolute minimum ripple current recommended is 5% the devices rated current.</t>
  </si>
  <si>
    <t>Cout</t>
  </si>
  <si>
    <t>Output capacitors</t>
  </si>
  <si>
    <t>Output capacitors properly rated and selected to support output voltage ripple and load transient requirements. Include derating for ceramic capacitors.</t>
  </si>
  <si>
    <t>AGND</t>
  </si>
  <si>
    <t>Analog ground return for controller.</t>
  </si>
  <si>
    <t>AGND and PGND tied together and connected directly to the thermal pad.</t>
  </si>
  <si>
    <t>This is critical to minimize noise.</t>
  </si>
  <si>
    <t>13, 14, 15, 16, 17, 18, 19, 20</t>
  </si>
  <si>
    <t>PGND</t>
  </si>
  <si>
    <t>Power stage ground return.</t>
  </si>
  <si>
    <t>On Chip Regulator</t>
  </si>
  <si>
    <t>BP1V5</t>
  </si>
  <si>
    <t>Output of the 1.5-V internal regulator.</t>
  </si>
  <si>
    <t>A 1µF or larger bypass capacitor is required between BP1V5 and DRTN.</t>
  </si>
  <si>
    <t>This is critical to stabilize LDO.</t>
  </si>
  <si>
    <t>DRTN</t>
  </si>
  <si>
    <t>Digital bypass return for bypass capacitor for BP1V5.</t>
  </si>
  <si>
    <t xml:space="preserve">DRTN must not be connected to PGND or AGND. </t>
  </si>
  <si>
    <t>Pin is internally connected. Connecting to AGND or PGND grounds externally could create a loop for current to flow and create a voltage differential.</t>
  </si>
  <si>
    <t>VDD5</t>
  </si>
  <si>
    <t>Output of the 5-V internal regulator.</t>
  </si>
  <si>
    <t>VDD5 bypassed to PGND at the thermal pad, through a low impedance path, with 4.7µF or larger bypass capacitor.</t>
  </si>
  <si>
    <t>Provides charge for the gate driver.</t>
  </si>
  <si>
    <t>PMBus</t>
  </si>
  <si>
    <t>PMB_CLK</t>
  </si>
  <si>
    <t>PMBus CLK pin.</t>
  </si>
  <si>
    <t xml:space="preserve">Use this app note to calculate the required pullup for your design. </t>
  </si>
  <si>
    <t>PMB_DATA</t>
  </si>
  <si>
    <t>PMBus DATA pin.</t>
  </si>
  <si>
    <t>SMB_ALRT</t>
  </si>
  <si>
    <t>SMBus alert pin.</t>
  </si>
  <si>
    <t>Misc</t>
  </si>
  <si>
    <t xml:space="preserve">NC </t>
  </si>
  <si>
    <t>Not internally connected.</t>
  </si>
  <si>
    <t>Pin can be left floating or connected to PGND at the thermal pad.</t>
  </si>
  <si>
    <t>Placement or Routing?</t>
  </si>
  <si>
    <t>Remarks</t>
  </si>
  <si>
    <t>29, 30, 31, 32, 33, 34</t>
  </si>
  <si>
    <t>MSEL2, VSEL, ADRSEL, MSEL1, VOSNS, GOSNS</t>
  </si>
  <si>
    <t>Placement</t>
  </si>
  <si>
    <t>Keep signal components local to the device, and place them as close as possible to the pins to which they are connected. These components include the VOSNS and GOSNS series resistors and differential filter capacitor as well as MSEL1, MSEL2, VSEL, and ADRSEL resistors. Those components must be terminated to AGND with a minimum return loop or bypassed to the copper area of a separate low-impedance analog ground (AGND) that is isolated from fast switching voltages and current paths and has single connection to PGND on the thermal pad through the AGND pin.</t>
  </si>
  <si>
    <t>33, 34</t>
  </si>
  <si>
    <t>VOSNS, GOSNS</t>
  </si>
  <si>
    <t>Routing</t>
  </si>
  <si>
    <t>Route the VOSNS and GOSNS lines from the output capacitor bank at the load back to the device pins as a tightly coupled differential pair.  These traces must be kept away from switching or noisy areas which can add differential-mode noise.</t>
  </si>
  <si>
    <t>35, 38, 39, 40</t>
  </si>
  <si>
    <t>VSHARE, SYNC, BCX_CLK, BCX_DATA</t>
  </si>
  <si>
    <t>Use caution when routing of the SYNC, VSHARE, BCX_CLK and BCX_DATA traces for stackable configurations.  The SYNC trace carries a rail-to-rail signal and should be routed away from sensitive analog signals, including the VSHARE, FB signals. The VSHARE traces should also be kept away from fast switching voltages or currents formed by the PVIN, AVIN, SW, BOOT, VDD5 pins.</t>
  </si>
  <si>
    <t>7, 8, 9, 10, 11, 12</t>
  </si>
  <si>
    <t>BOOT, SW</t>
  </si>
  <si>
    <t>Route sensitive traces away from the SW and BOOT pins as these nets contain fast switching voltages and lend easily to capacitive coupling</t>
  </si>
  <si>
    <t>Minimize the SW copper area for best noise performance. Route sensitive traces away from the SW and BOOT pins as these nets contain fast switching voltages and lend easily to capacitive coupling.</t>
  </si>
  <si>
    <t>Snubber component placement is critical for effective ringing reduction.  These components should be on the same layer as the TPS546D24A devices and be kept as close as possible to the SW and PGND copper areas.</t>
  </si>
  <si>
    <t>SW, Cout</t>
  </si>
  <si>
    <t>The output capacitor is the second one which should be considered. Below shows an example of building a “pyramid” arrangement.
Start with some of the ceramic capacitors close to the inductor;
Then build to the bulk capacitors;
Finally, decreasing ceramic capacitors down to the smallest, lowest values close to the load.</t>
  </si>
  <si>
    <t>21, 22, 23, 24, 25, 26</t>
  </si>
  <si>
    <t>PVIN, AVIN</t>
  </si>
  <si>
    <t>The AVIN bypass capacitor should be placed close to the AVIN pin and provide a low-impedance path to PGND at the thermal pad. If AVIN is powered from PVIN for single supply operation, AVIN and PVIN should be separated with a 10-μs R-C filter to reduce PVIN switching noise on AVIN.</t>
  </si>
  <si>
    <t>7, 8, 9, 10, 11, 12, 21, 22, 23, 24, 25, 26, 28</t>
  </si>
  <si>
    <t>BOOT, SW, PVIN, AVIN, VDD5</t>
  </si>
  <si>
    <t>The PGND pin (pin 26) must be directly connected to the thermal pad of the device on the PCB, with a low noise, low-impedance path.</t>
  </si>
  <si>
    <t>13, 14, 15, 16, 17, 18, 19, 20, 37</t>
  </si>
  <si>
    <t>PGND, AGND</t>
  </si>
  <si>
    <t>AGND and PGND tied together and connected directly to the thermal pad</t>
  </si>
  <si>
    <t>4, 5</t>
  </si>
  <si>
    <t>BP1V5, DRTN</t>
  </si>
  <si>
    <t xml:space="preserve">The BP1V5 bypass capacitor should be placed close to the BP1V5 pin and provide a low-impedance path to DRTN. </t>
  </si>
  <si>
    <t>DRTN should not be connected to any other pin or node. DRTN is internally connected to AGND and by external connection to System Ground. Connecting DRTN to PGND or AGND could introduce a ground loop and errant operation.</t>
  </si>
  <si>
    <t>Output of the 5-V internal regulator</t>
  </si>
  <si>
    <t>The VDD5 bypass capacitor carries a large switching current for the gate driver. Bypassing the VDD5 pin to PGND at the thermal pad with a low-impedance path is very critical to the stable operation of the TPS546D24 devices. Place the VDD5 high-frequency bypass capacitors as close as possible to the device pins, with a minimum return loop back to the Thermal Pad.</t>
  </si>
  <si>
    <t>2, 3, 6</t>
  </si>
  <si>
    <t>PMB_DATA, PMB_CLK, SMB_ALRT</t>
  </si>
  <si>
    <t>Keep the pullup resistors close to the pin and rout these signals away from noisy areas and other noise sensitive traces.</t>
  </si>
  <si>
    <t>Vias</t>
  </si>
  <si>
    <t>There is not a specific rule for via’s size. Typically, small size is recommended as it allows vias to be placed together while maintaining connectivity to internal layers. However, it will also increase the cost since drills used for smaller via tend to break more.
The general rule is that designers can pick smallest via size with minimum plated internal diameter and annular ring diameter which do not increase PCB cost. 
A typical example is:
Drilled Hole: 13 mils
Plated Hole: 10 mils (1oz plating reduces a hole size about 3 mils)
Annular Ring: 20 mils</t>
  </si>
  <si>
    <t>Vias help reduce current loop and help thermal dissipation by providing additional copper area for heat to dissipate. Also vias help to reduce the parasitic resistance and inductance caused by long loops through which current flows.</t>
  </si>
  <si>
    <t>Via-to-via spacing</t>
  </si>
  <si>
    <t xml:space="preserve">In order to reduce parasitic parameters’ effect brought by inappropriate vias placement, it is best to space vias out wide enough to allow a minimum width line to round between them. The specific rule is shown below.
• Check minimum trace width and minimum trace to trace spacing;
• Check via’s annular ring;
• Via’s minimum center to center spacing is 1×annular ring+2×minimum trace to trace spacing+1×minimum trace width;
• Drilled Hole: 13 mils
• Plated Hole: 10 mils (1oz plating reduces a hole size about 3 mils)
• Annular Ring: 20 mils
• Minimum spacing between vias and traces: 8 mils
• Minimum line spacing: 8 mils
• Minimum Center to Center Via spacing: 2x 18mils/2 + 2x 7 mils + 7 mils = 18 + 3x 7 = 18 + 21 = 39 mils (1mm)
Its worth pointing out that in the ground under the thermal pad we generally don’t want other signals flowing and we want to maximize thermal and electrical conduction, so we typically space vias closer within the thermal pad.
</t>
  </si>
  <si>
    <t>The distance of a via to its proximate via is critical. When vias are tightly spaced, planes and pours on other layers cannot route between the vias. In this case, current cannot flow in its most direct path with the lowest inductance and resistance. In other words, it will find some ways else which have larger distance to finish the loop. This leads to undesirable parasitic parameters.</t>
  </si>
  <si>
    <t>Via placement</t>
  </si>
  <si>
    <t>Via should be placed near output capacitors to provide the shortest possible loop to minimize parasitic resistance and inductance. It is recommended to position via near terminals of capacitors. Regarding to large package capacitors, for example 0805, 1206 and 1210 packages, vias can be placed under the capacitors. This will further reduce the current loop.</t>
  </si>
  <si>
    <t>Via quantity</t>
  </si>
  <si>
    <t>Depending on via’s size and minimum center-to-center spacing, 2 to 4 vias per capacitor terminal are effective to provide direct connection to internal and bottom layers. It should be noted those vias must be paralleled to lead, as which has been shown below.</t>
  </si>
  <si>
    <t>Validation Options</t>
  </si>
  <si>
    <t>Complete</t>
  </si>
  <si>
    <t>Not Applicable</t>
  </si>
  <si>
    <t>Internal Reference Voltage (VOUT x VOUT_SCALE_LOOP - Warning or Caution - See Comment)</t>
  </si>
  <si>
    <t>User Entered Value</t>
  </si>
  <si>
    <t>Fixed IC Parameter</t>
  </si>
  <si>
    <t>Calculated Parameter</t>
  </si>
  <si>
    <t>Design Calculations</t>
  </si>
  <si>
    <t>Input</t>
  </si>
  <si>
    <t>Recommended</t>
  </si>
  <si>
    <t>Selected Value</t>
  </si>
  <si>
    <t>Calculated with Selected Value</t>
  </si>
  <si>
    <t>Description</t>
  </si>
  <si>
    <r>
      <rPr>
        <b/>
        <sz val="12"/>
        <color rgb="FF9C0006"/>
        <rFont val="Arial"/>
        <family val="2"/>
      </rPr>
      <t>IMPORTANT NOTE:</t>
    </r>
    <r>
      <rPr>
        <sz val="12"/>
        <color rgb="FF9C0006"/>
        <rFont val="Arial"/>
        <family val="2"/>
      </rPr>
      <t xml:space="preserve"> The COMPENSATION_CONFIG settings are limited when using pin strap. The design will be stable but may not be optimized.</t>
    </r>
  </si>
  <si>
    <t>Pinstrap Setting</t>
  </si>
  <si>
    <t>R_Divider</t>
  </si>
  <si>
    <t>R_Bot</t>
  </si>
  <si>
    <t>EEPROM Value</t>
  </si>
  <si>
    <t>kΩ</t>
  </si>
  <si>
    <t>MSEL1 Comp Config</t>
  </si>
  <si>
    <t>ILOOP gain mb = EEPROM; VLOOP gain mb = EEPROM, FSW = EEPROM</t>
  </si>
  <si>
    <t>ILOOP gain mb = EEPROM, VLOOP gain mb = EEPROM</t>
  </si>
  <si>
    <t>ILOOP gain mb = 2, VLOOP gain mb = 0.5</t>
  </si>
  <si>
    <t>ILOOP gain mb = 2, VLOOP gain mb = 1</t>
  </si>
  <si>
    <t>ILOOP gain mb = 2, VLOOP gain mb = 2</t>
  </si>
  <si>
    <t>ILOOP gain mb = 2, VLOOP gain mb = 4</t>
  </si>
  <si>
    <t>ILOOP gain mb = 2, VLOOP gain mb = 8</t>
  </si>
  <si>
    <t>ILOOP gain mb = 3, VLOOP gain mb = 0.5</t>
  </si>
  <si>
    <t>ILOOP gain mb = 3, VLOOP gain mb = 1</t>
  </si>
  <si>
    <t>ILOOP gain mb = 3, VLOOP gain mb = 2</t>
  </si>
  <si>
    <t>ILOOP gain mb = 3, VLOOP gain mb = 4</t>
  </si>
  <si>
    <t>ILOOP gain mb = 3, VLOOP gain mb = 8</t>
  </si>
  <si>
    <t>ILOOP gain mb = 4, VLOOP gain mb = 0.5</t>
  </si>
  <si>
    <t>ILOOP gain mb = 4, VLOOP gain mb = 1</t>
  </si>
  <si>
    <t>ILOOP gain mb = 4, VLOOP gain mb = 2</t>
  </si>
  <si>
    <t>ILOOP gain mb = 4, VLOOP gain mb = 4</t>
  </si>
  <si>
    <t>ILOOP gain mb = 4, VLOOP gain mb = 8</t>
  </si>
  <si>
    <t>ILOOP gain mb = 5, VLOOP gain mb = 0.5</t>
  </si>
  <si>
    <t>ILOOP gain mb = 5, VLOOP gain mb = 1</t>
  </si>
  <si>
    <t>ILOOP gain mb = 5, VLOOP gain mb = 2</t>
  </si>
  <si>
    <t>ILOOP gain mb = 5, VLOOP gain mb = 4</t>
  </si>
  <si>
    <t>ILOOP gain mb = 5, VLOOP gain mb = 8</t>
  </si>
  <si>
    <t>ILOOP gain mb = 6, VLOOP gain mb = 0.5</t>
  </si>
  <si>
    <t>ILOOP gain mb = 6, VLOOP gain mb = 1</t>
  </si>
  <si>
    <t>ILOOP gain mb = 6, VLOOP gain mb = 2</t>
  </si>
  <si>
    <t>ILOOP gain mb = 6, VLOOP gain mb = 4</t>
  </si>
  <si>
    <t>ILOOP gain mb = 6, VLOOP gain mb = 8</t>
  </si>
  <si>
    <t>ILOOP gain mb = 7, VLOOP gain mb = 0.5</t>
  </si>
  <si>
    <t>ILOOP gain mb = 7, VLOOP gain mb = 1</t>
  </si>
  <si>
    <t>ILOOP gain mb = 7, VLOOP gain mb = 2</t>
  </si>
  <si>
    <t>ILOOP gain mb = 7, VLOOP gain mb = 4</t>
  </si>
  <si>
    <t>ILOOP gain mb = 7, VLOOP gain mb = 8</t>
  </si>
  <si>
    <t>ILOOP gain mb = 10, VLOOP gain mb = 2</t>
  </si>
  <si>
    <t>MSEL1 Freq Switch</t>
  </si>
  <si>
    <t>MSEL2 OC FAULT/OC_WARN</t>
  </si>
  <si>
    <t>OCF = 52, OCW = 40</t>
  </si>
  <si>
    <t>OCF = 39, OCW = 30</t>
  </si>
  <si>
    <t>OCF = 26, OCW = 20</t>
  </si>
  <si>
    <t>OCF = 14, OCW = 10</t>
  </si>
  <si>
    <t>MSEL2 TON_RISE</t>
  </si>
  <si>
    <t>Number of Slaves</t>
  </si>
  <si>
    <t>None, stand alone</t>
  </si>
  <si>
    <t>1 Slave, 2 Phases</t>
  </si>
  <si>
    <t>2 Slaves, 3 Phases</t>
  </si>
  <si>
    <t>3 Slaves, 4 Phases</t>
  </si>
  <si>
    <t>VSEL V Range</t>
  </si>
  <si>
    <t>VSEL Vout Command</t>
  </si>
  <si>
    <t>VSEL Vout scale loop</t>
  </si>
  <si>
    <t>ADDRSEL PMB ADDR</t>
  </si>
  <si>
    <t>ADDRSEL Phase shift/sync/IL</t>
  </si>
  <si>
    <t>10h / 16b</t>
  </si>
  <si>
    <t>11h / 17b</t>
  </si>
  <si>
    <t>12h / 18b</t>
  </si>
  <si>
    <t>13h / 19b</t>
  </si>
  <si>
    <t>14h / 20b</t>
  </si>
  <si>
    <t>15h / 21b</t>
  </si>
  <si>
    <t>16h / 22b</t>
  </si>
  <si>
    <t>17h / 23b</t>
  </si>
  <si>
    <t>18h / 24b</t>
  </si>
  <si>
    <t>19h / 25b</t>
  </si>
  <si>
    <t>1Ah / 26b</t>
  </si>
  <si>
    <t>1Bh / 27b</t>
  </si>
  <si>
    <t>1Ch / 28b</t>
  </si>
  <si>
    <t>1Dh / 29b</t>
  </si>
  <si>
    <t>1Eh / 30b</t>
  </si>
  <si>
    <t>1Fh / 31b</t>
  </si>
  <si>
    <t>EEPROMP (24h / 36d)</t>
  </si>
  <si>
    <t>0°, Auto, 0x0020</t>
  </si>
  <si>
    <t>0°, In 0x0040</t>
  </si>
  <si>
    <t>90°, In 0x0041</t>
  </si>
  <si>
    <t>120°, In 0x0031</t>
  </si>
  <si>
    <t>180°, In 0x0042</t>
  </si>
  <si>
    <t>270°, In 0x0043</t>
  </si>
  <si>
    <t>240°, In 0x0032</t>
  </si>
  <si>
    <t>0°, Out, 0x0020</t>
  </si>
  <si>
    <t>180°, Out, 0x0042</t>
  </si>
  <si>
    <t>0.50 to 0.55</t>
  </si>
  <si>
    <t>0.60 to 0.74</t>
  </si>
  <si>
    <t>0.75 to 0.89</t>
  </si>
  <si>
    <t>0.90 to 1.04</t>
  </si>
  <si>
    <t>1.05 to 1.19</t>
  </si>
  <si>
    <t>1.20 to 1.49</t>
  </si>
  <si>
    <t>1.50 to 1.79</t>
  </si>
  <si>
    <t>1.80 to 2.09</t>
  </si>
  <si>
    <t>2.10 to 2.39</t>
  </si>
  <si>
    <t>ILOOP mb = 3, VLOOP mb = 4</t>
  </si>
  <si>
    <t>550.000 kHz</t>
  </si>
  <si>
    <t>52 / 40 A</t>
  </si>
  <si>
    <t>3 ms</t>
  </si>
  <si>
    <t>1 slave</t>
  </si>
  <si>
    <t>0.5 to 1.5 V</t>
  </si>
  <si>
    <t>0.798828125 V</t>
  </si>
  <si>
    <t>24h / 36d</t>
  </si>
  <si>
    <t>0°, Auto Detect SYNC, 0x0020</t>
  </si>
  <si>
    <t>2.40 to 2.99</t>
  </si>
  <si>
    <t>3.00 to 3.59</t>
  </si>
  <si>
    <t>3.60 to 4.19</t>
  </si>
  <si>
    <t>4.20 to 4.76</t>
  </si>
  <si>
    <t>4.80 to 5.39</t>
  </si>
  <si>
    <t>5.40 to 6.00</t>
  </si>
  <si>
    <t>Rd</t>
  </si>
  <si>
    <t>Rb</t>
  </si>
  <si>
    <t xml:space="preserve">Top Resistor: </t>
  </si>
  <si>
    <t xml:space="preserve">
Bottom Resistor: </t>
  </si>
  <si>
    <t>Ω</t>
  </si>
  <si>
    <t xml:space="preserve">Minimum: </t>
  </si>
  <si>
    <t xml:space="preserve">
Maximum: </t>
  </si>
  <si>
    <t>Choose the Output Inductor (Lout)</t>
  </si>
  <si>
    <t>The inductance is selected based on a p-p ripple current target. Smaller L reduces solution size while larger L reduces AC loss.</t>
  </si>
  <si>
    <t>Choose the Output Capacitor (Cout)</t>
  </si>
  <si>
    <t>The output capacitance is deteremind based on the output ripple, transient and stability requirements. These calculations do not support mixed type output capacitors.</t>
  </si>
  <si>
    <t>Choose the Input Capacitor (Cin)</t>
  </si>
  <si>
    <t>The input capacitance is deteremind based on the input ripple requirements. Additional bulk input capacitance may be needed for transients. 0.1µF high frequency bypass capacitors are also required.</t>
  </si>
  <si>
    <t>Current Loop and Voltage Loop Calculations</t>
  </si>
  <si>
    <t>These pins must be connected between stacked devices. If standalone, short to PGND per Table 5 in the datasheet.</t>
  </si>
  <si>
    <t>Inductor Value after derating</t>
  </si>
  <si>
    <t>Phase Position &amp; Total Number of devices in the stack (master+slaves)</t>
  </si>
  <si>
    <t>Master Resistor Selection</t>
  </si>
  <si>
    <t>Slave 1 Resistor Selection</t>
  </si>
  <si>
    <t>Slave 3 Resistor Selection</t>
  </si>
  <si>
    <t>Slave 2 Resistor Selection</t>
  </si>
  <si>
    <t>Recommended Connection</t>
  </si>
  <si>
    <t>Rbot (Ω)</t>
  </si>
  <si>
    <t>Rtop (Ω)</t>
  </si>
  <si>
    <t>180°, 2</t>
  </si>
  <si>
    <t>120°, 3</t>
  </si>
  <si>
    <t>90°, 4</t>
  </si>
  <si>
    <t>240°, 3</t>
  </si>
  <si>
    <t>180°, 4</t>
  </si>
  <si>
    <t>270°, 4</t>
  </si>
  <si>
    <t>L(target)</t>
  </si>
  <si>
    <t>Recommended target inductor value (Inductor ripple 30% of full load)</t>
  </si>
  <si>
    <t>Selected input capacitance</t>
  </si>
  <si>
    <t>Calculated input voltage ripple</t>
  </si>
  <si>
    <t>Pin Configuration when Shorted</t>
  </si>
  <si>
    <t>Pin Configuration when Floating</t>
  </si>
  <si>
    <t>Code to achieve Selected Value</t>
  </si>
  <si>
    <t>CATFISH  Loop model</t>
  </si>
  <si>
    <t>Iout_max</t>
  </si>
  <si>
    <t>40 for d24a ,20 for b24a, 10 for a24a</t>
  </si>
  <si>
    <t>N_ph</t>
  </si>
  <si>
    <t>GM_IC</t>
  </si>
  <si>
    <t>Rv_IC</t>
  </si>
  <si>
    <t>Cp_IC</t>
  </si>
  <si>
    <t>Rint_IC</t>
  </si>
  <si>
    <t>Cint_IC</t>
  </si>
  <si>
    <t>AMID_IC</t>
  </si>
  <si>
    <t xml:space="preserve"> Current Compensator mid-band gain</t>
  </si>
  <si>
    <t>(GM_IC)*(Rv_IC)</t>
  </si>
  <si>
    <t>wz1_IC</t>
  </si>
  <si>
    <t>Current compensator zero frequency</t>
  </si>
  <si>
    <t>1/(AMID_IC*(Rint_IC)*(Cint_IC))</t>
  </si>
  <si>
    <t>wp1_IC</t>
  </si>
  <si>
    <t>Current Compensator pole frequency</t>
  </si>
  <si>
    <t>1/((Rv_IC)*(Cp_IC))</t>
  </si>
  <si>
    <t>Rload</t>
  </si>
  <si>
    <t>C_cer</t>
  </si>
  <si>
    <t>Single ceramic Cout capacitance</t>
  </si>
  <si>
    <t>ESR_cer</t>
  </si>
  <si>
    <t>Single ceramic Cout ESR</t>
  </si>
  <si>
    <t>N_cer</t>
  </si>
  <si>
    <t>Number of ceramic capacitor</t>
  </si>
  <si>
    <t>C_ele</t>
  </si>
  <si>
    <t>Single electroletic Cout capacitance</t>
  </si>
  <si>
    <t>ESR_ele</t>
  </si>
  <si>
    <t>Single electroletic Cout  ESR</t>
  </si>
  <si>
    <t>N_ele</t>
  </si>
  <si>
    <t xml:space="preserve">Number of Cout electroletic capacitor </t>
  </si>
  <si>
    <t>L</t>
  </si>
  <si>
    <t>MOD</t>
  </si>
  <si>
    <t>MOD=5.5/Vin,</t>
  </si>
  <si>
    <t>K</t>
  </si>
  <si>
    <t>(K = 1 for 40A, 2 for 20A and 10A)</t>
  </si>
  <si>
    <t>RCSA</t>
  </si>
  <si>
    <t xml:space="preserve">RCSR  </t>
  </si>
  <si>
    <t>GM_VC</t>
  </si>
  <si>
    <t>for converting into rad/s</t>
  </si>
  <si>
    <t>Rv_VC</t>
  </si>
  <si>
    <t>Cp_VC</t>
  </si>
  <si>
    <t>Rint_VC</t>
  </si>
  <si>
    <t>Rint_VC=4e+06;</t>
  </si>
  <si>
    <t>Cint_VC</t>
  </si>
  <si>
    <t>Cint_VC=18.75e-12;</t>
  </si>
  <si>
    <t>AMID_VC</t>
  </si>
  <si>
    <t xml:space="preserve"> Voltage Compensator mid-band gain</t>
  </si>
  <si>
    <t>AMID_VC=GM_VC*Rv_VC</t>
  </si>
  <si>
    <t>wz1_VC</t>
  </si>
  <si>
    <t>Voltage compensator zero frequency</t>
  </si>
  <si>
    <t>wz1_VC=1/(AMID_VC*Rint_VC*Cint_VC)</t>
  </si>
  <si>
    <t>wp1_VC</t>
  </si>
  <si>
    <t xml:space="preserve"> Voltage Compensator pole frequency</t>
  </si>
  <si>
    <t>wp1_VC=1/(Rv_VC*Cp_VC)</t>
  </si>
  <si>
    <t>RSA</t>
  </si>
  <si>
    <t xml:space="preserve">  Overall current loop loop gain</t>
  </si>
  <si>
    <t>Overall loop</t>
  </si>
  <si>
    <t>VFBAMP</t>
  </si>
  <si>
    <t>Vshare to inductor current transfer function</t>
  </si>
  <si>
    <t>IFBAMP</t>
  </si>
  <si>
    <t>FF_IFBAMP</t>
  </si>
  <si>
    <t>Gid</t>
  </si>
  <si>
    <t>TCL</t>
  </si>
  <si>
    <t>Zout</t>
  </si>
  <si>
    <t>Zout_cer</t>
  </si>
  <si>
    <t>Zout_ele</t>
  </si>
  <si>
    <t>Frequency Range(in rad/s)</t>
  </si>
  <si>
    <t>Frequency Range</t>
  </si>
  <si>
    <t>T_VL=VFBAMP*H_vsh2i_FF*N_ph*Zout*RSA</t>
  </si>
  <si>
    <t>AMID_VC*wz1_VC*(s/wz1_VC+1)/(s^2/wp1_VC+s)</t>
  </si>
  <si>
    <t>H_vsh2i_FF=((IFBAMP+FF_IFBAMP)*MOD*Gid)/(1+T_CL);</t>
  </si>
  <si>
    <t>AMID_IC*wz1_IC*(s/wz1_IC+1)/(s^2/w_p1_IC+s)</t>
  </si>
  <si>
    <t>1/(s*Rv_IC*Cp_IC+1);</t>
  </si>
  <si>
    <t>Gid=Vin/(L*s+Zout);</t>
  </si>
  <si>
    <t>IFBAMP*MOD*Gid*RCSA</t>
  </si>
  <si>
    <t xml:space="preserve">  </t>
  </si>
  <si>
    <t>Zout=1/((1/Zout_cer)+1/(Zout_ele)+1/R);</t>
  </si>
  <si>
    <t>(ESR_cer/N_cer)+1/(C_cer*N_cer*s)</t>
  </si>
  <si>
    <t>(ESR_ele/N_ele)+1/(C_ele*N_ele*s)</t>
  </si>
  <si>
    <t>Total_gain</t>
  </si>
  <si>
    <t>Total_phase*</t>
  </si>
  <si>
    <t>Cout Capacitor</t>
  </si>
  <si>
    <t>Phase Margin</t>
  </si>
  <si>
    <t>Frequency (kHz)</t>
  </si>
  <si>
    <t>Bandwidth (kHz)</t>
  </si>
  <si>
    <t>Total Phase Margin</t>
  </si>
  <si>
    <t>Gain Lookup</t>
  </si>
  <si>
    <t>Phase Lookup</t>
  </si>
  <si>
    <t>Gain Margin (dB)</t>
  </si>
  <si>
    <t>Loop Bandwidth</t>
  </si>
  <si>
    <t>Loop Phase Margin</t>
  </si>
  <si>
    <t>Loop Gain Margin</t>
  </si>
  <si>
    <t>dB</t>
  </si>
  <si>
    <t>degrees</t>
  </si>
  <si>
    <t>Loop Performance Based on Custom Programmed Compensation</t>
  </si>
  <si>
    <t>Estimated Voltage Loop Bandwidth (See 142 C for detailed Loop response bandwidth)</t>
  </si>
  <si>
    <t>Low Frequency Ripple</t>
  </si>
  <si>
    <t>Total Output Ripple</t>
  </si>
  <si>
    <t>Estimated Low Frequency Ripple</t>
  </si>
  <si>
    <t>Estimated Total Ripple - Including Switching Frequency and Low Frequency</t>
  </si>
  <si>
    <t>MSEL1 top and bottom resistors chosen correctly to set fsw and compensation. Recommend placeholders for a divider.</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</si>
</sst>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76" formatCode="0.000"/>
    <numFmt numFmtId="177" formatCode="0.0"/>
    <numFmt numFmtId="178" formatCode="_(* #,##0_);_(* \(#,##0\);_(* &quot;-&quot;??_);_(@_)"/>
    <numFmt numFmtId="179" formatCode="0.0000"/>
    <numFmt numFmtId="180" formatCode="0.0000000000E+00"/>
  </numFmts>
  <fonts count="29" x14ac:knownFonts="1">
    <font>
      <sz val="11"/>
      <color theme="1"/>
      <name val="新細明體"/>
      <family val="2"/>
      <scheme val="minor"/>
    </font>
    <font>
      <sz val="11"/>
      <color theme="0"/>
      <name val="新細明體"/>
      <family val="2"/>
      <scheme val="minor"/>
    </font>
    <font>
      <sz val="9"/>
      <color indexed="81"/>
      <name val="Tahoma"/>
      <family val="2"/>
    </font>
    <font>
      <sz val="11"/>
      <color theme="1"/>
      <name val="新細明體"/>
      <family val="2"/>
      <scheme val="minor"/>
    </font>
    <font>
      <sz val="11"/>
      <name val="新細明體"/>
      <family val="2"/>
      <scheme val="minor"/>
    </font>
    <font>
      <sz val="11"/>
      <color rgb="FF9C0006"/>
      <name val="新細明體"/>
      <family val="2"/>
      <scheme val="minor"/>
    </font>
    <font>
      <b/>
      <sz val="11"/>
      <color theme="1"/>
      <name val="新細明體"/>
      <family val="2"/>
      <scheme val="minor"/>
    </font>
    <font>
      <u/>
      <sz val="11"/>
      <color theme="10"/>
      <name val="新細明體"/>
      <family val="2"/>
      <scheme val="minor"/>
    </font>
    <font>
      <sz val="10"/>
      <name val="Arial"/>
      <family val="2"/>
    </font>
    <font>
      <sz val="10"/>
      <color theme="1"/>
      <name val="新細明體"/>
      <family val="2"/>
      <scheme val="minor"/>
    </font>
    <font>
      <sz val="12"/>
      <color theme="1"/>
      <name val="Arial"/>
      <family val="2"/>
    </font>
    <font>
      <sz val="12"/>
      <color rgb="FFCC9900"/>
      <name val="Arial"/>
      <family val="2"/>
    </font>
    <font>
      <sz val="12"/>
      <color rgb="FFFF0000"/>
      <name val="Arial"/>
      <family val="2"/>
    </font>
    <font>
      <sz val="11"/>
      <color theme="1"/>
      <name val="Arial"/>
      <family val="2"/>
    </font>
    <font>
      <sz val="11"/>
      <color theme="0"/>
      <name val="Arial"/>
      <family val="2"/>
    </font>
    <font>
      <sz val="11"/>
      <name val="Arial"/>
      <family val="2"/>
    </font>
    <font>
      <sz val="12"/>
      <color rgb="FF9C0006"/>
      <name val="Arial"/>
      <family val="2"/>
    </font>
    <font>
      <b/>
      <sz val="12"/>
      <color rgb="FF9C0006"/>
      <name val="Arial"/>
      <family val="2"/>
    </font>
    <font>
      <b/>
      <sz val="11"/>
      <color rgb="FFFF0000"/>
      <name val="Arial"/>
      <family val="2"/>
    </font>
    <font>
      <b/>
      <sz val="12"/>
      <color rgb="FFFF0000"/>
      <name val="Arial"/>
      <family val="2"/>
    </font>
    <font>
      <sz val="10"/>
      <color theme="1"/>
      <name val="Arial"/>
      <family val="2"/>
    </font>
    <font>
      <b/>
      <sz val="12"/>
      <color theme="0"/>
      <name val="Arial"/>
      <family val="2"/>
    </font>
    <font>
      <b/>
      <sz val="11"/>
      <color theme="0"/>
      <name val="Arial"/>
      <family val="2"/>
    </font>
    <font>
      <sz val="10"/>
      <color indexed="12"/>
      <name val="Arial"/>
      <family val="2"/>
    </font>
    <font>
      <b/>
      <u/>
      <sz val="18"/>
      <color rgb="FFFF0000"/>
      <name val="Arial"/>
      <family val="2"/>
    </font>
    <font>
      <b/>
      <sz val="10"/>
      <name val="Arial"/>
      <family val="2"/>
    </font>
    <font>
      <sz val="10"/>
      <color rgb="FF000000"/>
      <name val="Courier New"/>
      <family val="3"/>
    </font>
    <font>
      <b/>
      <sz val="11"/>
      <color rgb="FF1F497D"/>
      <name val="新細明體"/>
      <family val="2"/>
      <scheme val="minor"/>
    </font>
    <font>
      <sz val="9"/>
      <name val="新細明體"/>
      <family val="3"/>
      <charset val="136"/>
      <scheme val="minor"/>
    </font>
  </fonts>
  <fills count="20">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F8F573"/>
        <bgColor indexed="64"/>
      </patternFill>
    </fill>
    <fill>
      <patternFill patternType="solid">
        <fgColor rgb="FFFFCC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C7CE"/>
      </patternFill>
    </fill>
    <fill>
      <patternFill patternType="solid">
        <fgColor theme="0"/>
        <bgColor indexed="64"/>
      </patternFill>
    </fill>
    <fill>
      <patternFill patternType="solid">
        <fgColor rgb="FFFF0000"/>
        <bgColor indexed="64"/>
      </patternFill>
    </fill>
    <fill>
      <patternFill patternType="solid">
        <fgColor theme="1"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25">
    <xf numFmtId="0" fontId="0" fillId="0" borderId="0"/>
    <xf numFmtId="43" fontId="3" fillId="0" borderId="0" applyFont="0" applyFill="0" applyBorder="0" applyAlignment="0" applyProtection="0"/>
    <xf numFmtId="0" fontId="5" fillId="16" borderId="0" applyNumberFormat="0" applyBorder="0" applyAlignment="0" applyProtection="0"/>
    <xf numFmtId="0" fontId="7" fillId="0" borderId="0" applyNumberFormat="0" applyFill="0" applyBorder="0" applyAlignment="0" applyProtection="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424">
    <xf numFmtId="0" fontId="0" fillId="0" borderId="0" xfId="0"/>
    <xf numFmtId="0" fontId="0" fillId="0" borderId="1" xfId="0" applyBorder="1" applyAlignment="1">
      <alignment horizontal="center"/>
    </xf>
    <xf numFmtId="2" fontId="0" fillId="0" borderId="0" xfId="0" applyNumberFormat="1"/>
    <xf numFmtId="0" fontId="0" fillId="0" borderId="1" xfId="0" applyBorder="1"/>
    <xf numFmtId="0" fontId="0" fillId="0" borderId="1" xfId="0" applyBorder="1" applyAlignment="1">
      <alignment horizontal="center" vertical="center"/>
    </xf>
    <xf numFmtId="0" fontId="0" fillId="5" borderId="1" xfId="0" applyFill="1" applyBorder="1" applyProtection="1">
      <protection locked="0"/>
    </xf>
    <xf numFmtId="0" fontId="0" fillId="5" borderId="1" xfId="0" applyFill="1" applyBorder="1" applyAlignment="1">
      <alignment horizontal="center"/>
    </xf>
    <xf numFmtId="49" fontId="0" fillId="0" borderId="0" xfId="0" applyNumberFormat="1"/>
    <xf numFmtId="176" fontId="0" fillId="0" borderId="0" xfId="0" applyNumberFormat="1"/>
    <xf numFmtId="0" fontId="1" fillId="0" borderId="0" xfId="0" applyFont="1"/>
    <xf numFmtId="0" fontId="0" fillId="0" borderId="0" xfId="0" applyAlignment="1" applyProtection="1">
      <alignment wrapText="1"/>
      <protection locked="0"/>
    </xf>
    <xf numFmtId="0" fontId="0" fillId="0" borderId="0" xfId="0" applyProtection="1">
      <protection locked="0"/>
    </xf>
    <xf numFmtId="0" fontId="0" fillId="0" borderId="0" xfId="0" applyAlignment="1">
      <alignment wrapText="1"/>
    </xf>
    <xf numFmtId="0" fontId="0" fillId="0" borderId="1" xfId="0" applyBorder="1" applyAlignment="1">
      <alignment horizontal="left" vertical="top"/>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pplyProtection="1">
      <alignment horizontal="center" vertical="center" wrapText="1"/>
      <protection locked="0"/>
    </xf>
    <xf numFmtId="0" fontId="0" fillId="0" borderId="14" xfId="0" applyBorder="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7" fillId="0" borderId="0" xfId="3" quotePrefix="1" applyFill="1" applyBorder="1" applyAlignment="1" applyProtection="1">
      <alignment wrapText="1"/>
      <protection locked="0"/>
    </xf>
    <xf numFmtId="0" fontId="0" fillId="0" borderId="0" xfId="0" applyAlignment="1">
      <alignment vertical="top" wrapText="1"/>
    </xf>
    <xf numFmtId="0" fontId="7" fillId="0" borderId="0" xfId="3" applyFill="1" applyBorder="1" applyProtection="1"/>
    <xf numFmtId="0" fontId="4" fillId="0" borderId="0" xfId="0" applyFont="1" applyAlignment="1">
      <alignment horizontal="center" vertical="center" wrapText="1"/>
    </xf>
    <xf numFmtId="0" fontId="0" fillId="0" borderId="36" xfId="0" applyBorder="1" applyAlignment="1">
      <alignment vertical="top" wrapText="1"/>
    </xf>
    <xf numFmtId="0" fontId="4"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wrapText="1"/>
    </xf>
    <xf numFmtId="0" fontId="10" fillId="5" borderId="1" xfId="0" applyFont="1" applyFill="1" applyBorder="1" applyAlignment="1">
      <alignment vertical="center"/>
    </xf>
    <xf numFmtId="0" fontId="10" fillId="9" borderId="1" xfId="0" applyFont="1" applyFill="1" applyBorder="1" applyAlignment="1">
      <alignment vertical="center"/>
    </xf>
    <xf numFmtId="0" fontId="10" fillId="4" borderId="1" xfId="0" applyFont="1" applyFill="1" applyBorder="1" applyAlignment="1">
      <alignment vertical="center"/>
    </xf>
    <xf numFmtId="0" fontId="10" fillId="13" borderId="1" xfId="0" applyFont="1" applyFill="1" applyBorder="1" applyAlignment="1">
      <alignment vertical="center"/>
    </xf>
    <xf numFmtId="0" fontId="11" fillId="6" borderId="1" xfId="0" applyFont="1" applyFill="1" applyBorder="1" applyAlignment="1">
      <alignment vertical="center"/>
    </xf>
    <xf numFmtId="0" fontId="12" fillId="7" borderId="1" xfId="0" applyFont="1" applyFill="1" applyBorder="1" applyAlignment="1">
      <alignment vertical="center"/>
    </xf>
    <xf numFmtId="0" fontId="13" fillId="0" borderId="0" xfId="0" applyFont="1"/>
    <xf numFmtId="0" fontId="13" fillId="5" borderId="1" xfId="0" applyFont="1" applyFill="1" applyBorder="1" applyAlignment="1" applyProtection="1">
      <alignment horizontal="center"/>
      <protection locked="0"/>
    </xf>
    <xf numFmtId="0" fontId="13" fillId="0" borderId="1" xfId="0" applyFont="1" applyBorder="1" applyAlignment="1" applyProtection="1">
      <alignment horizontal="center"/>
      <protection locked="0"/>
    </xf>
    <xf numFmtId="0" fontId="13" fillId="0" borderId="1" xfId="0" applyFont="1" applyBorder="1" applyAlignment="1">
      <alignment horizontal="center"/>
    </xf>
    <xf numFmtId="0" fontId="13" fillId="0" borderId="1" xfId="0" applyFont="1" applyBorder="1"/>
    <xf numFmtId="0" fontId="13" fillId="0" borderId="17" xfId="0" applyFont="1" applyBorder="1"/>
    <xf numFmtId="0" fontId="13" fillId="0" borderId="27" xfId="0" applyFont="1" applyBorder="1"/>
    <xf numFmtId="0" fontId="13" fillId="0" borderId="16" xfId="0" applyFont="1" applyBorder="1"/>
    <xf numFmtId="0" fontId="13" fillId="0" borderId="22" xfId="0" applyFont="1" applyBorder="1"/>
    <xf numFmtId="0" fontId="13" fillId="8" borderId="1" xfId="0" applyFont="1" applyFill="1" applyBorder="1" applyAlignment="1">
      <alignment horizontal="center"/>
    </xf>
    <xf numFmtId="176" fontId="13" fillId="0" borderId="1" xfId="0" applyNumberFormat="1" applyFont="1" applyBorder="1" applyAlignment="1">
      <alignment horizontal="center"/>
    </xf>
    <xf numFmtId="0" fontId="13" fillId="0" borderId="17" xfId="0" applyFont="1" applyBorder="1" applyAlignment="1">
      <alignment horizontal="center"/>
    </xf>
    <xf numFmtId="0" fontId="13" fillId="0" borderId="36" xfId="0" applyFont="1" applyBorder="1" applyAlignment="1" applyProtection="1">
      <alignment horizontal="center"/>
      <protection locked="0"/>
    </xf>
    <xf numFmtId="0" fontId="13" fillId="5" borderId="36" xfId="0" applyFont="1" applyFill="1" applyBorder="1" applyAlignment="1" applyProtection="1">
      <alignment horizontal="center" vertical="top"/>
      <protection locked="0"/>
    </xf>
    <xf numFmtId="2" fontId="13" fillId="0" borderId="1" xfId="0" applyNumberFormat="1" applyFont="1" applyBorder="1" applyAlignment="1" applyProtection="1">
      <alignment horizontal="center"/>
      <protection locked="0"/>
    </xf>
    <xf numFmtId="2" fontId="13" fillId="5" borderId="1" xfId="0" applyNumberFormat="1" applyFont="1" applyFill="1" applyBorder="1" applyAlignment="1" applyProtection="1">
      <alignment horizontal="center"/>
      <protection locked="0"/>
    </xf>
    <xf numFmtId="0" fontId="13" fillId="0" borderId="27" xfId="0" applyFont="1" applyBorder="1" applyAlignment="1">
      <alignment horizontal="center"/>
    </xf>
    <xf numFmtId="0" fontId="15" fillId="0" borderId="0" xfId="0" applyFont="1"/>
    <xf numFmtId="0" fontId="14" fillId="10" borderId="22" xfId="0" applyFont="1" applyFill="1" applyBorder="1" applyAlignment="1">
      <alignment horizontal="center"/>
    </xf>
    <xf numFmtId="0" fontId="14" fillId="10" borderId="1" xfId="0" applyFont="1" applyFill="1" applyBorder="1" applyAlignment="1">
      <alignment horizontal="center"/>
    </xf>
    <xf numFmtId="0" fontId="14" fillId="10" borderId="23" xfId="0" applyFont="1" applyFill="1" applyBorder="1" applyAlignment="1">
      <alignment horizontal="center"/>
    </xf>
    <xf numFmtId="0" fontId="14" fillId="10" borderId="19" xfId="0" applyFont="1" applyFill="1" applyBorder="1" applyAlignment="1">
      <alignment horizontal="center"/>
    </xf>
    <xf numFmtId="0" fontId="14" fillId="10" borderId="20" xfId="0" applyFont="1" applyFill="1" applyBorder="1" applyAlignment="1">
      <alignment horizontal="center"/>
    </xf>
    <xf numFmtId="0" fontId="14" fillId="10" borderId="21" xfId="0" applyFont="1" applyFill="1" applyBorder="1" applyAlignment="1">
      <alignment horizontal="center"/>
    </xf>
    <xf numFmtId="0" fontId="15" fillId="3" borderId="22" xfId="0" applyFont="1" applyFill="1" applyBorder="1" applyAlignment="1">
      <alignment horizontal="left"/>
    </xf>
    <xf numFmtId="0" fontId="15" fillId="3" borderId="1" xfId="0" applyFont="1" applyFill="1" applyBorder="1" applyAlignment="1">
      <alignment horizontal="center"/>
    </xf>
    <xf numFmtId="0" fontId="15" fillId="3" borderId="23" xfId="0" applyFont="1" applyFill="1" applyBorder="1" applyAlignment="1">
      <alignment horizontal="center"/>
    </xf>
    <xf numFmtId="0" fontId="15" fillId="11" borderId="22" xfId="0" applyFont="1" applyFill="1" applyBorder="1" applyAlignment="1">
      <alignment horizontal="center" vertical="center"/>
    </xf>
    <xf numFmtId="178" fontId="15" fillId="11" borderId="1" xfId="1" applyNumberFormat="1" applyFont="1" applyFill="1" applyBorder="1" applyAlignment="1">
      <alignment horizontal="center" vertical="center"/>
    </xf>
    <xf numFmtId="178" fontId="15" fillId="11" borderId="23" xfId="1" applyNumberFormat="1" applyFont="1" applyFill="1" applyBorder="1" applyAlignment="1">
      <alignment horizontal="center" vertical="center"/>
    </xf>
    <xf numFmtId="0" fontId="13" fillId="15" borderId="17" xfId="0" applyFont="1" applyFill="1" applyBorder="1" applyAlignment="1">
      <alignment horizontal="center"/>
    </xf>
    <xf numFmtId="0" fontId="15" fillId="4" borderId="22" xfId="0" applyFont="1" applyFill="1" applyBorder="1"/>
    <xf numFmtId="0" fontId="15" fillId="4" borderId="23" xfId="0" applyFont="1" applyFill="1" applyBorder="1"/>
    <xf numFmtId="0" fontId="15" fillId="0" borderId="22" xfId="0" applyFont="1" applyBorder="1" applyAlignment="1">
      <alignment horizontal="center" vertical="center"/>
    </xf>
    <xf numFmtId="0" fontId="15" fillId="0" borderId="1" xfId="0" applyFont="1" applyBorder="1" applyAlignment="1">
      <alignment horizontal="center" vertical="center"/>
    </xf>
    <xf numFmtId="0" fontId="15" fillId="0" borderId="23" xfId="0" applyFont="1" applyBorder="1" applyAlignment="1">
      <alignment horizontal="center" vertical="center"/>
    </xf>
    <xf numFmtId="0" fontId="13" fillId="0" borderId="26" xfId="0" applyFont="1" applyBorder="1"/>
    <xf numFmtId="0" fontId="13" fillId="15" borderId="27" xfId="0" applyFont="1" applyFill="1" applyBorder="1" applyAlignment="1">
      <alignment horizontal="center"/>
    </xf>
    <xf numFmtId="0" fontId="15" fillId="11" borderId="1" xfId="0" applyFont="1" applyFill="1" applyBorder="1" applyAlignment="1">
      <alignment horizontal="center" vertical="center"/>
    </xf>
    <xf numFmtId="0" fontId="15" fillId="11" borderId="23" xfId="0" applyFont="1" applyFill="1" applyBorder="1" applyAlignment="1">
      <alignment horizontal="center" vertical="center"/>
    </xf>
    <xf numFmtId="0" fontId="15" fillId="3" borderId="22" xfId="0" applyFont="1" applyFill="1" applyBorder="1"/>
    <xf numFmtId="0" fontId="15" fillId="3" borderId="23" xfId="0" applyFont="1" applyFill="1" applyBorder="1"/>
    <xf numFmtId="0" fontId="13" fillId="0" borderId="31" xfId="0" applyFont="1" applyBorder="1"/>
    <xf numFmtId="0" fontId="15" fillId="3" borderId="26" xfId="0" applyFont="1" applyFill="1" applyBorder="1"/>
    <xf numFmtId="0" fontId="15" fillId="3" borderId="40" xfId="0" applyFont="1" applyFill="1" applyBorder="1"/>
    <xf numFmtId="0" fontId="13" fillId="0" borderId="35" xfId="0" applyFont="1" applyBorder="1"/>
    <xf numFmtId="0" fontId="14" fillId="10" borderId="32" xfId="0" applyFont="1" applyFill="1" applyBorder="1" applyAlignment="1">
      <alignment horizontal="center"/>
    </xf>
    <xf numFmtId="0" fontId="14" fillId="10" borderId="37" xfId="0" applyFont="1" applyFill="1" applyBorder="1" applyAlignment="1">
      <alignment horizontal="center"/>
    </xf>
    <xf numFmtId="0" fontId="14" fillId="10" borderId="16" xfId="0" applyFont="1" applyFill="1" applyBorder="1"/>
    <xf numFmtId="0" fontId="13" fillId="8" borderId="17" xfId="0" applyFont="1" applyFill="1" applyBorder="1" applyAlignment="1">
      <alignment horizontal="center"/>
    </xf>
    <xf numFmtId="0" fontId="13" fillId="8" borderId="18" xfId="0" applyFont="1" applyFill="1" applyBorder="1" applyAlignment="1">
      <alignment horizontal="center"/>
    </xf>
    <xf numFmtId="0" fontId="14" fillId="10" borderId="22" xfId="0" applyFont="1" applyFill="1" applyBorder="1"/>
    <xf numFmtId="0" fontId="13" fillId="8" borderId="23" xfId="0" applyFont="1" applyFill="1" applyBorder="1" applyAlignment="1">
      <alignment horizontal="center"/>
    </xf>
    <xf numFmtId="0" fontId="14" fillId="10" borderId="26" xfId="0" applyFont="1" applyFill="1" applyBorder="1"/>
    <xf numFmtId="0" fontId="13" fillId="8" borderId="27" xfId="0" applyFont="1" applyFill="1" applyBorder="1" applyAlignment="1">
      <alignment horizontal="center"/>
    </xf>
    <xf numFmtId="0" fontId="13" fillId="8" borderId="40" xfId="0" applyFont="1" applyFill="1" applyBorder="1" applyAlignment="1">
      <alignment horizontal="center"/>
    </xf>
    <xf numFmtId="0" fontId="14" fillId="10" borderId="42" xfId="0" applyFont="1" applyFill="1" applyBorder="1" applyAlignment="1">
      <alignment horizont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40" xfId="0" applyFont="1" applyBorder="1" applyAlignment="1">
      <alignment horizontal="center" vertical="center"/>
    </xf>
    <xf numFmtId="0" fontId="13" fillId="3" borderId="17" xfId="0" applyFont="1" applyFill="1" applyBorder="1" applyAlignment="1" applyProtection="1">
      <alignment horizontal="center"/>
      <protection locked="0"/>
    </xf>
    <xf numFmtId="0" fontId="13" fillId="3" borderId="27" xfId="0" applyFont="1" applyFill="1" applyBorder="1" applyAlignment="1" applyProtection="1">
      <alignment horizontal="center"/>
      <protection locked="0"/>
    </xf>
    <xf numFmtId="0" fontId="13" fillId="0" borderId="17" xfId="0" applyFont="1" applyBorder="1" applyAlignment="1">
      <alignment horizontal="left"/>
    </xf>
    <xf numFmtId="0" fontId="13" fillId="0" borderId="27" xfId="0" applyFont="1" applyBorder="1" applyAlignment="1">
      <alignment horizontal="left"/>
    </xf>
    <xf numFmtId="0" fontId="13" fillId="12" borderId="17" xfId="0" applyFont="1" applyFill="1" applyBorder="1" applyAlignment="1">
      <alignment horizontal="center"/>
    </xf>
    <xf numFmtId="0" fontId="13" fillId="13" borderId="17" xfId="0" applyFont="1" applyFill="1" applyBorder="1" applyAlignment="1">
      <alignment horizontal="center"/>
    </xf>
    <xf numFmtId="0" fontId="13" fillId="14" borderId="17" xfId="0" applyFont="1" applyFill="1" applyBorder="1" applyAlignment="1">
      <alignment horizontal="center"/>
    </xf>
    <xf numFmtId="0" fontId="13" fillId="12" borderId="27" xfId="0" applyFont="1" applyFill="1" applyBorder="1" applyAlignment="1">
      <alignment horizontal="center"/>
    </xf>
    <xf numFmtId="0" fontId="13" fillId="13" borderId="27" xfId="0" applyFont="1" applyFill="1" applyBorder="1" applyAlignment="1">
      <alignment horizontal="center"/>
    </xf>
    <xf numFmtId="0" fontId="13" fillId="14" borderId="27" xfId="0" applyFont="1" applyFill="1" applyBorder="1" applyAlignment="1">
      <alignment horizontal="center"/>
    </xf>
    <xf numFmtId="0" fontId="13" fillId="12" borderId="1" xfId="0" applyFont="1" applyFill="1" applyBorder="1" applyAlignment="1">
      <alignment horizontal="center"/>
    </xf>
    <xf numFmtId="177" fontId="15" fillId="4" borderId="1" xfId="0" applyNumberFormat="1" applyFont="1" applyFill="1" applyBorder="1" applyAlignment="1">
      <alignment horizontal="center"/>
    </xf>
    <xf numFmtId="0" fontId="15" fillId="3" borderId="27" xfId="0" applyFont="1" applyFill="1" applyBorder="1" applyAlignment="1">
      <alignment horizontal="center"/>
    </xf>
    <xf numFmtId="0" fontId="14" fillId="10" borderId="18" xfId="0" applyFont="1" applyFill="1" applyBorder="1" applyAlignment="1">
      <alignment horizontal="center"/>
    </xf>
    <xf numFmtId="0" fontId="14" fillId="10" borderId="27" xfId="0" applyFont="1" applyFill="1" applyBorder="1" applyAlignment="1">
      <alignment horizontal="center"/>
    </xf>
    <xf numFmtId="0" fontId="14" fillId="10" borderId="40" xfId="0" applyFont="1" applyFill="1" applyBorder="1" applyAlignment="1">
      <alignment horizontal="center"/>
    </xf>
    <xf numFmtId="0" fontId="13" fillId="0" borderId="36" xfId="0" applyFont="1" applyBorder="1" applyAlignment="1">
      <alignment horizontal="left"/>
    </xf>
    <xf numFmtId="0" fontId="13" fillId="0" borderId="36" xfId="0" applyFont="1" applyBorder="1" applyAlignment="1">
      <alignment horizontal="center"/>
    </xf>
    <xf numFmtId="0" fontId="13" fillId="0" borderId="27" xfId="0" applyFont="1" applyBorder="1" applyAlignment="1" applyProtection="1">
      <alignment horizontal="center"/>
      <protection locked="0"/>
    </xf>
    <xf numFmtId="0" fontId="13" fillId="0" borderId="17" xfId="0" applyFont="1" applyBorder="1" applyAlignment="1" applyProtection="1">
      <alignment horizontal="center"/>
      <protection locked="0"/>
    </xf>
    <xf numFmtId="0" fontId="13" fillId="0" borderId="14" xfId="0" applyFont="1" applyBorder="1" applyAlignment="1" applyProtection="1">
      <alignment horizontal="center"/>
      <protection locked="0"/>
    </xf>
    <xf numFmtId="0" fontId="13" fillId="0" borderId="14" xfId="0" applyFont="1" applyBorder="1" applyAlignment="1">
      <alignment horizontal="center"/>
    </xf>
    <xf numFmtId="176" fontId="13" fillId="0" borderId="1" xfId="0" applyNumberFormat="1" applyFont="1" applyBorder="1" applyAlignment="1" applyProtection="1">
      <alignment horizontal="center"/>
      <protection locked="0"/>
    </xf>
    <xf numFmtId="0" fontId="0" fillId="0" borderId="0" xfId="0" applyAlignment="1">
      <alignment horizontal="right"/>
    </xf>
    <xf numFmtId="177" fontId="13" fillId="0" borderId="27" xfId="0" applyNumberFormat="1" applyFont="1" applyBorder="1" applyAlignment="1">
      <alignment horizontal="center"/>
    </xf>
    <xf numFmtId="1" fontId="0" fillId="0" borderId="0" xfId="0" applyNumberFormat="1" applyAlignment="1">
      <alignment horizontal="left" vertical="top"/>
    </xf>
    <xf numFmtId="1" fontId="8" fillId="0" borderId="0" xfId="14" applyNumberFormat="1" applyAlignment="1">
      <alignment horizontal="left" vertical="top"/>
    </xf>
    <xf numFmtId="0" fontId="8" fillId="0" borderId="0" xfId="14" applyAlignment="1">
      <alignment horizontal="left" vertical="top" wrapText="1"/>
    </xf>
    <xf numFmtId="0" fontId="8" fillId="0" borderId="0" xfId="14" applyAlignment="1">
      <alignment horizontal="left" vertical="top"/>
    </xf>
    <xf numFmtId="0" fontId="8" fillId="0" borderId="0" xfId="14"/>
    <xf numFmtId="0" fontId="0" fillId="0" borderId="0" xfId="0" applyAlignment="1" applyProtection="1">
      <alignment horizontal="center" vertical="center"/>
      <protection hidden="1"/>
    </xf>
    <xf numFmtId="11" fontId="0" fillId="0" borderId="0" xfId="0" applyNumberFormat="1" applyAlignment="1" applyProtection="1">
      <alignment horizontal="center" vertical="center"/>
      <protection hidden="1"/>
    </xf>
    <xf numFmtId="0" fontId="23" fillId="0" borderId="0" xfId="0" applyFont="1" applyAlignment="1" applyProtection="1">
      <alignment horizontal="center" vertical="center"/>
      <protection locked="0"/>
    </xf>
    <xf numFmtId="0" fontId="0" fillId="0" borderId="0" xfId="0" applyAlignment="1" applyProtection="1">
      <alignment horizontal="left" vertical="top"/>
      <protection hidden="1"/>
    </xf>
    <xf numFmtId="11" fontId="0" fillId="0" borderId="0" xfId="0" applyNumberFormat="1" applyAlignment="1" applyProtection="1">
      <alignment horizontal="left" vertical="top"/>
      <protection hidden="1"/>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179" fontId="0" fillId="0" borderId="1" xfId="0" applyNumberFormat="1" applyBorder="1" applyAlignment="1">
      <alignment horizontal="center" vertical="center" wrapText="1"/>
    </xf>
    <xf numFmtId="0" fontId="25" fillId="0" borderId="46" xfId="0" applyFont="1" applyBorder="1" applyAlignment="1">
      <alignment horizontal="left" vertical="center" wrapText="1"/>
    </xf>
    <xf numFmtId="0" fontId="25" fillId="0" borderId="46" xfId="0" applyFont="1" applyBorder="1" applyAlignment="1">
      <alignment vertical="center" wrapText="1"/>
    </xf>
    <xf numFmtId="0" fontId="14" fillId="0" borderId="0" xfId="0" applyFont="1"/>
    <xf numFmtId="0" fontId="13" fillId="0" borderId="0" xfId="0" applyFont="1" applyAlignment="1">
      <alignment horizontal="center"/>
    </xf>
    <xf numFmtId="49" fontId="13" fillId="0" borderId="0" xfId="0" applyNumberFormat="1" applyFont="1" applyAlignment="1">
      <alignment horizontal="center"/>
    </xf>
    <xf numFmtId="0" fontId="13" fillId="0" borderId="23" xfId="0" applyFont="1" applyBorder="1"/>
    <xf numFmtId="0" fontId="14" fillId="2" borderId="1" xfId="0" applyFont="1" applyFill="1" applyBorder="1"/>
    <xf numFmtId="0" fontId="13" fillId="4" borderId="1" xfId="0" applyFont="1" applyFill="1" applyBorder="1" applyAlignment="1">
      <alignment horizontal="center"/>
    </xf>
    <xf numFmtId="0" fontId="13" fillId="13" borderId="1" xfId="0" applyFont="1" applyFill="1" applyBorder="1" applyAlignment="1">
      <alignment horizontal="center"/>
    </xf>
    <xf numFmtId="0" fontId="13" fillId="0" borderId="0" xfId="0" applyFont="1" applyAlignment="1">
      <alignment horizontal="left" vertical="center"/>
    </xf>
    <xf numFmtId="0" fontId="13" fillId="0" borderId="0" xfId="0" applyFont="1" applyAlignment="1">
      <alignment horizontal="left" vertical="center" wrapText="1"/>
    </xf>
    <xf numFmtId="176" fontId="13" fillId="13" borderId="1" xfId="0" applyNumberFormat="1" applyFont="1" applyFill="1" applyBorder="1" applyAlignment="1">
      <alignment horizontal="center"/>
    </xf>
    <xf numFmtId="2" fontId="13" fillId="13" borderId="1" xfId="0" applyNumberFormat="1" applyFont="1" applyFill="1" applyBorder="1" applyAlignment="1">
      <alignment horizontal="center"/>
    </xf>
    <xf numFmtId="2" fontId="13" fillId="0" borderId="1" xfId="0" applyNumberFormat="1" applyFont="1" applyBorder="1" applyAlignment="1">
      <alignment horizontal="center"/>
    </xf>
    <xf numFmtId="1" fontId="13" fillId="13" borderId="1" xfId="0" applyNumberFormat="1" applyFont="1" applyFill="1" applyBorder="1" applyAlignment="1">
      <alignment horizontal="center"/>
    </xf>
    <xf numFmtId="1" fontId="13" fillId="0" borderId="1" xfId="0" applyNumberFormat="1" applyFont="1" applyBorder="1" applyAlignment="1">
      <alignment horizontal="center"/>
    </xf>
    <xf numFmtId="2" fontId="13" fillId="0" borderId="0" xfId="0" applyNumberFormat="1" applyFont="1"/>
    <xf numFmtId="1" fontId="13" fillId="4" borderId="1" xfId="0" applyNumberFormat="1" applyFont="1" applyFill="1" applyBorder="1" applyAlignment="1">
      <alignment horizontal="center"/>
    </xf>
    <xf numFmtId="176" fontId="13" fillId="4" borderId="1" xfId="0" applyNumberFormat="1" applyFont="1" applyFill="1" applyBorder="1" applyAlignment="1">
      <alignment horizontal="center"/>
    </xf>
    <xf numFmtId="0" fontId="13" fillId="0" borderId="23" xfId="0" applyFont="1" applyBorder="1" applyAlignment="1">
      <alignment wrapText="1"/>
    </xf>
    <xf numFmtId="0" fontId="13" fillId="0" borderId="22" xfId="0" applyFont="1" applyBorder="1" applyAlignment="1">
      <alignment vertical="center"/>
    </xf>
    <xf numFmtId="1" fontId="13" fillId="13" borderId="1" xfId="0" applyNumberFormat="1" applyFont="1" applyFill="1" applyBorder="1" applyAlignment="1">
      <alignment horizontal="center" vertical="center"/>
    </xf>
    <xf numFmtId="2" fontId="13" fillId="4" borderId="1" xfId="0" applyNumberFormat="1" applyFont="1" applyFill="1" applyBorder="1" applyAlignment="1">
      <alignment horizontal="center"/>
    </xf>
    <xf numFmtId="2" fontId="13" fillId="0" borderId="1" xfId="0" applyNumberFormat="1" applyFont="1" applyBorder="1" applyAlignment="1">
      <alignment horizontal="center" vertical="center"/>
    </xf>
    <xf numFmtId="2" fontId="13" fillId="4" borderId="1" xfId="0" applyNumberFormat="1" applyFont="1" applyFill="1" applyBorder="1" applyAlignment="1">
      <alignment horizontal="center" vertical="center"/>
    </xf>
    <xf numFmtId="0" fontId="13" fillId="0" borderId="1" xfId="0" applyFont="1" applyBorder="1" applyAlignment="1">
      <alignment vertical="center"/>
    </xf>
    <xf numFmtId="0" fontId="13" fillId="0" borderId="23" xfId="0" applyFont="1" applyBorder="1" applyAlignment="1">
      <alignment vertical="center" wrapText="1"/>
    </xf>
    <xf numFmtId="177" fontId="13" fillId="13" borderId="1" xfId="0" applyNumberFormat="1" applyFont="1" applyFill="1" applyBorder="1" applyAlignment="1">
      <alignment horizontal="center"/>
    </xf>
    <xf numFmtId="177" fontId="13" fillId="0" borderId="1" xfId="0" applyNumberFormat="1" applyFont="1" applyBorder="1" applyAlignment="1">
      <alignment horizontal="center"/>
    </xf>
    <xf numFmtId="0" fontId="13" fillId="0" borderId="33" xfId="0" applyFont="1" applyBorder="1"/>
    <xf numFmtId="0" fontId="13" fillId="0" borderId="39" xfId="0" applyFont="1" applyBorder="1"/>
    <xf numFmtId="0" fontId="18" fillId="0" borderId="15" xfId="0" quotePrefix="1" applyFont="1" applyBorder="1"/>
    <xf numFmtId="0" fontId="13" fillId="0" borderId="17" xfId="0" applyFont="1" applyBorder="1" applyAlignment="1">
      <alignment horizontal="center" vertical="top"/>
    </xf>
    <xf numFmtId="0" fontId="13" fillId="0" borderId="36" xfId="0" applyFont="1" applyBorder="1" applyAlignment="1">
      <alignment horizontal="center" vertical="top"/>
    </xf>
    <xf numFmtId="0" fontId="13" fillId="0" borderId="36" xfId="0" applyFont="1" applyBorder="1"/>
    <xf numFmtId="0" fontId="13" fillId="0" borderId="47" xfId="0" applyFont="1" applyBorder="1"/>
    <xf numFmtId="0" fontId="13" fillId="0" borderId="46" xfId="0" applyFont="1" applyBorder="1" applyAlignment="1">
      <alignment horizontal="center" vertical="center"/>
    </xf>
    <xf numFmtId="0" fontId="13" fillId="0" borderId="44" xfId="0" applyFont="1" applyBorder="1" applyAlignment="1">
      <alignment horizontal="center" vertical="center"/>
    </xf>
    <xf numFmtId="0" fontId="13" fillId="0" borderId="38" xfId="0" applyFont="1" applyBorder="1" applyAlignment="1">
      <alignment horizontal="center" vertical="center"/>
    </xf>
    <xf numFmtId="0" fontId="13" fillId="0" borderId="1" xfId="0" applyFont="1" applyBorder="1" applyAlignment="1">
      <alignment horizontal="center" vertical="top"/>
    </xf>
    <xf numFmtId="0" fontId="13" fillId="4" borderId="1" xfId="0" applyFont="1" applyFill="1" applyBorder="1" applyAlignment="1">
      <alignment horizontal="center" vertical="top"/>
    </xf>
    <xf numFmtId="0" fontId="13" fillId="0" borderId="55" xfId="0" applyFont="1" applyBorder="1" applyAlignment="1">
      <alignment horizontal="center"/>
    </xf>
    <xf numFmtId="0" fontId="13" fillId="0" borderId="6" xfId="0" applyFont="1" applyBorder="1" applyAlignment="1">
      <alignment horizontal="center"/>
    </xf>
    <xf numFmtId="0" fontId="13" fillId="0" borderId="51" xfId="0" applyFont="1" applyBorder="1" applyAlignment="1">
      <alignment horizontal="center"/>
    </xf>
    <xf numFmtId="0" fontId="13" fillId="0" borderId="52" xfId="0" applyFont="1" applyBorder="1" applyAlignment="1">
      <alignment horizontal="center"/>
    </xf>
    <xf numFmtId="0" fontId="13" fillId="0" borderId="4" xfId="0" applyFont="1" applyBorder="1" applyAlignment="1">
      <alignment horizontal="center"/>
    </xf>
    <xf numFmtId="177" fontId="13" fillId="0" borderId="1" xfId="0" applyNumberFormat="1" applyFont="1" applyBorder="1" applyAlignment="1">
      <alignment horizontal="center" vertical="top"/>
    </xf>
    <xf numFmtId="177" fontId="13" fillId="4" borderId="1" xfId="0" applyNumberFormat="1" applyFont="1" applyFill="1" applyBorder="1" applyAlignment="1">
      <alignment horizontal="center" vertical="top"/>
    </xf>
    <xf numFmtId="2" fontId="13" fillId="0" borderId="1" xfId="0" applyNumberFormat="1" applyFont="1" applyBorder="1" applyAlignment="1">
      <alignment horizontal="center" vertical="top"/>
    </xf>
    <xf numFmtId="2" fontId="13" fillId="4" borderId="1" xfId="0" applyNumberFormat="1" applyFont="1" applyFill="1" applyBorder="1" applyAlignment="1">
      <alignment horizontal="center" vertical="top"/>
    </xf>
    <xf numFmtId="176" fontId="13" fillId="0" borderId="1" xfId="0" applyNumberFormat="1" applyFont="1" applyBorder="1" applyAlignment="1">
      <alignment horizontal="center" vertical="top"/>
    </xf>
    <xf numFmtId="176" fontId="13" fillId="4" borderId="1" xfId="0" applyNumberFormat="1" applyFont="1" applyFill="1" applyBorder="1" applyAlignment="1">
      <alignment horizontal="center" vertical="top"/>
    </xf>
    <xf numFmtId="0" fontId="13" fillId="17" borderId="33" xfId="0" applyFont="1" applyFill="1" applyBorder="1"/>
    <xf numFmtId="0" fontId="13" fillId="17" borderId="0" xfId="0" applyFont="1" applyFill="1"/>
    <xf numFmtId="0" fontId="13" fillId="17" borderId="39" xfId="0" applyFont="1" applyFill="1" applyBorder="1"/>
    <xf numFmtId="177" fontId="13" fillId="4" borderId="1" xfId="0" applyNumberFormat="1" applyFont="1" applyFill="1" applyBorder="1" applyAlignment="1">
      <alignment horizontal="center"/>
    </xf>
    <xf numFmtId="0" fontId="13" fillId="0" borderId="53" xfId="0" applyFont="1" applyBorder="1" applyAlignment="1">
      <alignment horizontal="center"/>
    </xf>
    <xf numFmtId="0" fontId="13" fillId="0" borderId="54" xfId="0" applyFont="1" applyBorder="1" applyAlignment="1">
      <alignment horizontal="center"/>
    </xf>
    <xf numFmtId="0" fontId="13" fillId="0" borderId="1" xfId="0" applyFont="1" applyBorder="1" applyAlignment="1">
      <alignment horizontal="center" vertical="center"/>
    </xf>
    <xf numFmtId="0" fontId="13" fillId="4" borderId="1" xfId="0" applyFont="1" applyFill="1" applyBorder="1" applyAlignment="1">
      <alignment horizontal="center" vertical="center"/>
    </xf>
    <xf numFmtId="0" fontId="13" fillId="0" borderId="23" xfId="0" applyFont="1" applyBorder="1" applyAlignment="1">
      <alignment vertical="center"/>
    </xf>
    <xf numFmtId="0" fontId="13" fillId="0" borderId="26" xfId="0" applyFont="1" applyBorder="1" applyAlignment="1">
      <alignment vertical="center"/>
    </xf>
    <xf numFmtId="0" fontId="13" fillId="0" borderId="27" xfId="0" applyFont="1" applyBorder="1" applyAlignment="1">
      <alignment horizontal="center" vertical="center"/>
    </xf>
    <xf numFmtId="0" fontId="13" fillId="4" borderId="27" xfId="0" applyFont="1" applyFill="1" applyBorder="1" applyAlignment="1">
      <alignment horizontal="center" vertical="center"/>
    </xf>
    <xf numFmtId="0" fontId="13" fillId="0" borderId="27" xfId="0" applyFont="1" applyBorder="1" applyAlignment="1">
      <alignment vertical="center"/>
    </xf>
    <xf numFmtId="0" fontId="13" fillId="0" borderId="40" xfId="0" applyFont="1" applyBorder="1" applyAlignment="1">
      <alignment vertical="center"/>
    </xf>
    <xf numFmtId="0" fontId="13" fillId="8" borderId="1" xfId="0" applyFont="1" applyFill="1" applyBorder="1" applyAlignment="1" applyProtection="1">
      <alignment horizontal="center"/>
      <protection locked="0"/>
    </xf>
    <xf numFmtId="1" fontId="13" fillId="0" borderId="1" xfId="0" applyNumberFormat="1" applyFont="1" applyBorder="1" applyAlignment="1" applyProtection="1">
      <alignment horizontal="center"/>
      <protection locked="0"/>
    </xf>
    <xf numFmtId="2" fontId="13" fillId="0" borderId="1" xfId="0" applyNumberFormat="1" applyFont="1" applyBorder="1" applyAlignment="1" applyProtection="1">
      <alignment horizontal="center" vertical="center"/>
      <protection locked="0"/>
    </xf>
    <xf numFmtId="177" fontId="13" fillId="0" borderId="1" xfId="0" applyNumberFormat="1" applyFont="1" applyBorder="1" applyAlignment="1" applyProtection="1">
      <alignment horizontal="center"/>
      <protection locked="0"/>
    </xf>
    <xf numFmtId="0" fontId="13" fillId="0" borderId="1" xfId="0" applyFont="1" applyBorder="1" applyAlignment="1" applyProtection="1">
      <alignment horizontal="center" vertical="top"/>
      <protection locked="0"/>
    </xf>
    <xf numFmtId="177" fontId="13" fillId="0" borderId="1" xfId="0" applyNumberFormat="1" applyFont="1" applyBorder="1" applyAlignment="1" applyProtection="1">
      <alignment horizontal="center" vertical="top"/>
      <protection locked="0"/>
    </xf>
    <xf numFmtId="2" fontId="13" fillId="0" borderId="1" xfId="0" applyNumberFormat="1" applyFont="1" applyBorder="1" applyAlignment="1" applyProtection="1">
      <alignment horizontal="center" vertical="top"/>
      <protection locked="0"/>
    </xf>
    <xf numFmtId="176" fontId="13" fillId="0" borderId="1" xfId="0" applyNumberFormat="1" applyFont="1" applyBorder="1" applyAlignment="1" applyProtection="1">
      <alignment horizontal="center" vertical="top"/>
      <protection locked="0"/>
    </xf>
    <xf numFmtId="0" fontId="13" fillId="5" borderId="17" xfId="0" applyFont="1" applyFill="1" applyBorder="1" applyAlignment="1" applyProtection="1">
      <alignment horizontal="center"/>
      <protection locked="0"/>
    </xf>
    <xf numFmtId="0" fontId="13" fillId="5" borderId="27" xfId="0" applyFont="1" applyFill="1" applyBorder="1" applyAlignment="1" applyProtection="1">
      <alignment horizontal="center"/>
      <protection locked="0"/>
    </xf>
    <xf numFmtId="0" fontId="13" fillId="5" borderId="14" xfId="0" applyFont="1" applyFill="1" applyBorder="1" applyAlignment="1" applyProtection="1">
      <alignment horizontal="center"/>
      <protection locked="0"/>
    </xf>
    <xf numFmtId="176" fontId="13" fillId="5" borderId="1" xfId="0" applyNumberFormat="1" applyFont="1" applyFill="1" applyBorder="1" applyAlignment="1" applyProtection="1">
      <alignment horizontal="center"/>
      <protection locked="0"/>
    </xf>
    <xf numFmtId="0" fontId="13" fillId="5" borderId="27" xfId="0" applyFont="1" applyFill="1" applyBorder="1" applyAlignment="1">
      <alignment horizontal="center"/>
    </xf>
    <xf numFmtId="0" fontId="13" fillId="5" borderId="36" xfId="0" applyFont="1" applyFill="1" applyBorder="1" applyAlignment="1" applyProtection="1">
      <alignment horizontal="center"/>
      <protection locked="0"/>
    </xf>
    <xf numFmtId="0" fontId="14" fillId="19" borderId="22" xfId="0" applyFont="1" applyFill="1" applyBorder="1" applyAlignment="1">
      <alignment horizontal="center"/>
    </xf>
    <xf numFmtId="0" fontId="14" fillId="19" borderId="1" xfId="0" applyFont="1" applyFill="1" applyBorder="1" applyAlignment="1">
      <alignment horizontal="center"/>
    </xf>
    <xf numFmtId="0" fontId="14" fillId="19" borderId="23" xfId="0" applyFont="1" applyFill="1" applyBorder="1" applyAlignment="1">
      <alignment horizontal="center"/>
    </xf>
    <xf numFmtId="0" fontId="14" fillId="19" borderId="19" xfId="0" applyFont="1" applyFill="1" applyBorder="1" applyAlignment="1">
      <alignment horizontal="center"/>
    </xf>
    <xf numFmtId="0" fontId="14" fillId="19" borderId="20" xfId="0" applyFont="1" applyFill="1" applyBorder="1" applyAlignment="1">
      <alignment horizontal="center"/>
    </xf>
    <xf numFmtId="0" fontId="14" fillId="19" borderId="21" xfId="0" applyFont="1" applyFill="1" applyBorder="1" applyAlignment="1">
      <alignment horizontal="center"/>
    </xf>
    <xf numFmtId="0" fontId="14" fillId="19" borderId="46" xfId="0" applyFont="1" applyFill="1" applyBorder="1" applyAlignment="1">
      <alignment horizontal="center"/>
    </xf>
    <xf numFmtId="0" fontId="15" fillId="5" borderId="22" xfId="0" applyFont="1" applyFill="1" applyBorder="1" applyAlignment="1">
      <alignment horizontal="left"/>
    </xf>
    <xf numFmtId="0" fontId="15" fillId="5" borderId="1" xfId="0" applyFont="1" applyFill="1" applyBorder="1" applyAlignment="1">
      <alignment horizontal="center"/>
    </xf>
    <xf numFmtId="0" fontId="15" fillId="5" borderId="23" xfId="0" applyFont="1" applyFill="1" applyBorder="1" applyAlignment="1">
      <alignment horizontal="center"/>
    </xf>
    <xf numFmtId="178" fontId="15" fillId="11" borderId="1" xfId="1" applyNumberFormat="1" applyFont="1" applyFill="1" applyBorder="1" applyAlignment="1" applyProtection="1">
      <alignment horizontal="center" vertical="center"/>
    </xf>
    <xf numFmtId="178" fontId="15" fillId="11" borderId="23" xfId="1" applyNumberFormat="1" applyFont="1" applyFill="1" applyBorder="1" applyAlignment="1" applyProtection="1">
      <alignment horizontal="center" vertical="center"/>
    </xf>
    <xf numFmtId="0" fontId="13" fillId="0" borderId="59" xfId="0" applyFont="1" applyBorder="1"/>
    <xf numFmtId="0" fontId="13" fillId="4" borderId="17" xfId="0" applyFont="1" applyFill="1" applyBorder="1" applyAlignment="1">
      <alignment horizontal="center"/>
    </xf>
    <xf numFmtId="0" fontId="13" fillId="0" borderId="58" xfId="0" applyFont="1" applyBorder="1"/>
    <xf numFmtId="0" fontId="13" fillId="4" borderId="27" xfId="0" applyFont="1" applyFill="1" applyBorder="1" applyAlignment="1">
      <alignment horizontal="center"/>
    </xf>
    <xf numFmtId="0" fontId="15" fillId="5" borderId="22" xfId="0" applyFont="1" applyFill="1" applyBorder="1"/>
    <xf numFmtId="0" fontId="15" fillId="5" borderId="23" xfId="0" applyFont="1" applyFill="1" applyBorder="1"/>
    <xf numFmtId="0" fontId="13" fillId="0" borderId="5" xfId="0" applyFont="1" applyBorder="1"/>
    <xf numFmtId="0" fontId="13" fillId="0" borderId="1" xfId="0" applyFont="1" applyBorder="1" applyAlignment="1">
      <alignment horizontal="left"/>
    </xf>
    <xf numFmtId="0" fontId="13" fillId="0" borderId="9" xfId="0" applyFont="1" applyBorder="1"/>
    <xf numFmtId="0" fontId="13" fillId="0" borderId="14" xfId="0" applyFont="1" applyBorder="1" applyAlignment="1">
      <alignment horizontal="left"/>
    </xf>
    <xf numFmtId="0" fontId="13" fillId="4" borderId="14" xfId="0" applyFont="1" applyFill="1" applyBorder="1" applyAlignment="1">
      <alignment horizontal="center"/>
    </xf>
    <xf numFmtId="176" fontId="13" fillId="4" borderId="17" xfId="0" applyNumberFormat="1" applyFont="1" applyFill="1" applyBorder="1" applyAlignment="1">
      <alignment horizontal="center"/>
    </xf>
    <xf numFmtId="176" fontId="13" fillId="4" borderId="27" xfId="0" applyNumberFormat="1" applyFont="1" applyFill="1" applyBorder="1" applyAlignment="1">
      <alignment horizontal="center"/>
    </xf>
    <xf numFmtId="0" fontId="15" fillId="5" borderId="26" xfId="0" applyFont="1" applyFill="1" applyBorder="1"/>
    <xf numFmtId="0" fontId="15" fillId="5" borderId="27" xfId="0" applyFont="1" applyFill="1" applyBorder="1" applyAlignment="1">
      <alignment horizontal="center"/>
    </xf>
    <xf numFmtId="0" fontId="15" fillId="5" borderId="40" xfId="0" applyFont="1" applyFill="1" applyBorder="1"/>
    <xf numFmtId="0" fontId="13" fillId="0" borderId="12" xfId="0" applyFont="1" applyBorder="1"/>
    <xf numFmtId="0" fontId="13" fillId="4" borderId="36" xfId="0" applyFont="1" applyFill="1" applyBorder="1" applyAlignment="1">
      <alignment horizontal="center"/>
    </xf>
    <xf numFmtId="0" fontId="14" fillId="19" borderId="46" xfId="0" applyFont="1" applyFill="1" applyBorder="1"/>
    <xf numFmtId="0" fontId="13" fillId="13" borderId="18" xfId="0" applyFont="1" applyFill="1" applyBorder="1" applyAlignment="1">
      <alignment horizontal="center"/>
    </xf>
    <xf numFmtId="0" fontId="13" fillId="13" borderId="23" xfId="0" applyFont="1" applyFill="1" applyBorder="1" applyAlignment="1">
      <alignment horizontal="center"/>
    </xf>
    <xf numFmtId="0" fontId="13" fillId="13" borderId="40" xfId="0" applyFont="1" applyFill="1" applyBorder="1" applyAlignment="1">
      <alignment horizontal="center"/>
    </xf>
    <xf numFmtId="0" fontId="1" fillId="18" borderId="27" xfId="0" applyFont="1" applyFill="1" applyBorder="1" applyAlignment="1">
      <alignment horizontal="left" vertical="center" wrapText="1"/>
    </xf>
    <xf numFmtId="0" fontId="1" fillId="18" borderId="14" xfId="0" applyFont="1" applyFill="1" applyBorder="1" applyAlignment="1">
      <alignment horizontal="left" vertical="center" wrapText="1"/>
    </xf>
    <xf numFmtId="0" fontId="1" fillId="18" borderId="1" xfId="0" applyFont="1" applyFill="1" applyBorder="1" applyAlignment="1">
      <alignment horizontal="left" vertical="center" wrapText="1"/>
    </xf>
    <xf numFmtId="0" fontId="7" fillId="0" borderId="1" xfId="3" applyFill="1" applyBorder="1" applyAlignment="1" applyProtection="1">
      <alignment horizontal="left" vertical="top" wrapText="1"/>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13" fillId="17" borderId="1" xfId="0" applyFont="1" applyFill="1" applyBorder="1" applyAlignment="1">
      <alignment horizontal="center"/>
    </xf>
    <xf numFmtId="0" fontId="13" fillId="17" borderId="1" xfId="0" applyFont="1" applyFill="1" applyBorder="1"/>
    <xf numFmtId="2" fontId="13" fillId="17" borderId="1" xfId="0" applyNumberFormat="1" applyFont="1" applyFill="1" applyBorder="1" applyAlignment="1">
      <alignment horizontal="center"/>
    </xf>
    <xf numFmtId="176" fontId="13" fillId="13" borderId="17" xfId="0" applyNumberFormat="1" applyFont="1" applyFill="1" applyBorder="1" applyAlignment="1">
      <alignment horizontal="center"/>
    </xf>
    <xf numFmtId="176" fontId="13" fillId="0" borderId="17" xfId="0" applyNumberFormat="1" applyFont="1" applyBorder="1" applyAlignment="1" applyProtection="1">
      <alignment horizontal="center"/>
      <protection locked="0"/>
    </xf>
    <xf numFmtId="176" fontId="13" fillId="0" borderId="17" xfId="0" applyNumberFormat="1" applyFont="1" applyBorder="1" applyAlignment="1">
      <alignment horizontal="center"/>
    </xf>
    <xf numFmtId="0" fontId="13" fillId="0" borderId="18" xfId="0" applyFont="1" applyBorder="1"/>
    <xf numFmtId="2" fontId="13" fillId="0" borderId="27" xfId="0" applyNumberFormat="1" applyFont="1" applyBorder="1" applyAlignment="1" applyProtection="1">
      <alignment horizontal="center"/>
      <protection locked="0"/>
    </xf>
    <xf numFmtId="2" fontId="13" fillId="4" borderId="27" xfId="0" applyNumberFormat="1" applyFont="1" applyFill="1" applyBorder="1" applyAlignment="1">
      <alignment horizontal="center"/>
    </xf>
    <xf numFmtId="0" fontId="13" fillId="0" borderId="40" xfId="0" applyFont="1" applyBorder="1"/>
    <xf numFmtId="0" fontId="21" fillId="19" borderId="42" xfId="0" applyFont="1" applyFill="1" applyBorder="1" applyAlignment="1">
      <alignment wrapText="1"/>
    </xf>
    <xf numFmtId="0" fontId="13" fillId="0" borderId="59" xfId="0" applyFont="1" applyBorder="1" applyAlignment="1">
      <alignment wrapText="1"/>
    </xf>
    <xf numFmtId="0" fontId="13" fillId="5" borderId="17" xfId="0" applyFont="1" applyFill="1" applyBorder="1" applyAlignment="1" applyProtection="1">
      <alignment horizontal="center" vertical="center"/>
      <protection locked="0"/>
    </xf>
    <xf numFmtId="0" fontId="13" fillId="12" borderId="14" xfId="0" applyFont="1" applyFill="1" applyBorder="1" applyAlignment="1">
      <alignment horizontal="center"/>
    </xf>
    <xf numFmtId="0" fontId="13" fillId="12" borderId="36" xfId="0" applyFont="1" applyFill="1" applyBorder="1" applyAlignment="1">
      <alignment horizontal="center"/>
    </xf>
    <xf numFmtId="0" fontId="13" fillId="13" borderId="14" xfId="0" applyFont="1" applyFill="1" applyBorder="1" applyAlignment="1">
      <alignment horizontal="center"/>
    </xf>
    <xf numFmtId="0" fontId="13" fillId="13" borderId="36" xfId="0" applyFont="1" applyFill="1" applyBorder="1" applyAlignment="1">
      <alignment horizontal="center"/>
    </xf>
    <xf numFmtId="0" fontId="13" fillId="15" borderId="1" xfId="0" applyFont="1" applyFill="1" applyBorder="1" applyAlignment="1">
      <alignment horizontal="center"/>
    </xf>
    <xf numFmtId="0" fontId="13" fillId="15" borderId="14" xfId="0" applyFont="1" applyFill="1" applyBorder="1" applyAlignment="1">
      <alignment horizontal="center"/>
    </xf>
    <xf numFmtId="176" fontId="13" fillId="15" borderId="1" xfId="0" applyNumberFormat="1" applyFont="1" applyFill="1" applyBorder="1" applyAlignment="1">
      <alignment horizontal="center"/>
    </xf>
    <xf numFmtId="176" fontId="13" fillId="15" borderId="27" xfId="0" applyNumberFormat="1" applyFont="1" applyFill="1" applyBorder="1" applyAlignment="1">
      <alignment horizontal="center"/>
    </xf>
    <xf numFmtId="0" fontId="13" fillId="15" borderId="36" xfId="0" applyFont="1" applyFill="1" applyBorder="1" applyAlignment="1">
      <alignment horizontal="center"/>
    </xf>
    <xf numFmtId="0" fontId="8" fillId="0" borderId="0" xfId="0" applyFont="1" applyAlignment="1">
      <alignment horizontal="left"/>
    </xf>
    <xf numFmtId="0" fontId="14" fillId="19" borderId="46" xfId="0" applyFont="1" applyFill="1" applyBorder="1" applyAlignment="1">
      <alignment horizontal="center" wrapText="1"/>
    </xf>
    <xf numFmtId="0" fontId="6" fillId="0" borderId="0" xfId="0" applyFont="1"/>
    <xf numFmtId="0" fontId="26" fillId="0" borderId="0" xfId="0" applyFont="1"/>
    <xf numFmtId="0" fontId="27" fillId="0" borderId="0" xfId="0" applyFont="1"/>
    <xf numFmtId="180" fontId="0" fillId="0" borderId="0" xfId="0" applyNumberFormat="1" applyAlignment="1">
      <alignment wrapText="1"/>
    </xf>
    <xf numFmtId="0" fontId="26" fillId="0" borderId="0" xfId="0" applyFont="1" applyAlignment="1">
      <alignment vertical="center"/>
    </xf>
    <xf numFmtId="180" fontId="0" fillId="0" borderId="1" xfId="0" applyNumberFormat="1" applyBorder="1"/>
    <xf numFmtId="180" fontId="0" fillId="0" borderId="0" xfId="0" applyNumberFormat="1"/>
    <xf numFmtId="177" fontId="13" fillId="0" borderId="0" xfId="0" applyNumberFormat="1" applyFont="1"/>
    <xf numFmtId="43" fontId="4" fillId="0" borderId="0" xfId="1" applyFont="1"/>
    <xf numFmtId="11" fontId="4" fillId="0" borderId="0" xfId="0" applyNumberFormat="1" applyFont="1"/>
    <xf numFmtId="0" fontId="4" fillId="0" borderId="0" xfId="0" applyFont="1" applyAlignment="1">
      <alignment vertical="center"/>
    </xf>
    <xf numFmtId="0" fontId="4" fillId="0" borderId="0" xfId="0" applyFont="1" applyAlignment="1">
      <alignment horizontal="left" vertical="center" indent="5"/>
    </xf>
    <xf numFmtId="0" fontId="13" fillId="17" borderId="34" xfId="0" applyFont="1" applyFill="1" applyBorder="1" applyAlignment="1">
      <alignment horizontal="left" vertical="center" wrapText="1"/>
    </xf>
    <xf numFmtId="0" fontId="13" fillId="17" borderId="13" xfId="0" applyFont="1" applyFill="1" applyBorder="1" applyAlignment="1">
      <alignment horizontal="left" vertical="center" wrapText="1"/>
    </xf>
    <xf numFmtId="0" fontId="13" fillId="17" borderId="41" xfId="0" applyFont="1" applyFill="1" applyBorder="1" applyAlignment="1">
      <alignment horizontal="left" vertical="center" wrapText="1"/>
    </xf>
    <xf numFmtId="0" fontId="19" fillId="17" borderId="32" xfId="0" applyFont="1" applyFill="1" applyBorder="1" applyAlignment="1">
      <alignment vertical="center" wrapText="1"/>
    </xf>
    <xf numFmtId="0" fontId="19" fillId="17" borderId="45" xfId="0" applyFont="1" applyFill="1" applyBorder="1" applyAlignment="1">
      <alignment vertical="center" wrapText="1"/>
    </xf>
    <xf numFmtId="0" fontId="19" fillId="17" borderId="38" xfId="0" applyFont="1" applyFill="1" applyBorder="1" applyAlignment="1">
      <alignment vertical="center" wrapText="1"/>
    </xf>
    <xf numFmtId="0" fontId="19" fillId="17" borderId="33" xfId="0" applyFont="1" applyFill="1" applyBorder="1" applyAlignment="1">
      <alignment vertical="center" wrapText="1"/>
    </xf>
    <xf numFmtId="0" fontId="19" fillId="17" borderId="0" xfId="0" applyFont="1" applyFill="1" applyAlignment="1">
      <alignment vertical="center" wrapText="1"/>
    </xf>
    <xf numFmtId="0" fontId="19" fillId="17" borderId="39" xfId="0" applyFont="1" applyFill="1" applyBorder="1" applyAlignment="1">
      <alignment vertical="center" wrapText="1"/>
    </xf>
    <xf numFmtId="0" fontId="13" fillId="0" borderId="45" xfId="0" applyFont="1" applyBorder="1" applyAlignment="1">
      <alignment horizontal="center"/>
    </xf>
    <xf numFmtId="0" fontId="24" fillId="0" borderId="13" xfId="0" applyFont="1" applyBorder="1" applyAlignment="1">
      <alignment horizontal="center" vertical="center"/>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8" fillId="0" borderId="32" xfId="0" applyFont="1" applyBorder="1" applyAlignment="1">
      <alignment horizontal="left" wrapText="1"/>
    </xf>
    <xf numFmtId="0" fontId="18" fillId="0" borderId="45" xfId="0" applyFont="1" applyBorder="1" applyAlignment="1">
      <alignment horizontal="left" wrapText="1"/>
    </xf>
    <xf numFmtId="0" fontId="18" fillId="0" borderId="38" xfId="0" applyFont="1" applyBorder="1" applyAlignment="1">
      <alignment horizontal="left" wrapText="1"/>
    </xf>
    <xf numFmtId="0" fontId="18" fillId="0" borderId="33" xfId="0" applyFont="1" applyBorder="1" applyAlignment="1">
      <alignment horizontal="left" wrapText="1"/>
    </xf>
    <xf numFmtId="0" fontId="18" fillId="0" borderId="0" xfId="0" applyFont="1" applyAlignment="1">
      <alignment horizontal="left" wrapText="1"/>
    </xf>
    <xf numFmtId="0" fontId="18" fillId="0" borderId="39" xfId="0" applyFont="1" applyBorder="1" applyAlignment="1">
      <alignment horizontal="left" wrapText="1"/>
    </xf>
    <xf numFmtId="0" fontId="18" fillId="0" borderId="34" xfId="0" applyFont="1" applyBorder="1" applyAlignment="1">
      <alignment horizontal="left" wrapText="1"/>
    </xf>
    <xf numFmtId="0" fontId="18" fillId="0" borderId="13" xfId="0" applyFont="1" applyBorder="1" applyAlignment="1">
      <alignment horizontal="left" wrapText="1"/>
    </xf>
    <xf numFmtId="0" fontId="18" fillId="0" borderId="41" xfId="0" applyFont="1" applyBorder="1" applyAlignment="1">
      <alignment horizontal="left" wrapText="1"/>
    </xf>
    <xf numFmtId="0" fontId="13" fillId="5" borderId="7" xfId="0" applyFont="1" applyFill="1" applyBorder="1" applyAlignment="1">
      <alignment horizontal="left" vertical="top" wrapText="1"/>
    </xf>
    <xf numFmtId="0" fontId="13" fillId="5" borderId="8"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2" xfId="0" applyFont="1" applyFill="1" applyBorder="1" applyAlignment="1">
      <alignment horizontal="left" vertical="top" wrapText="1"/>
    </xf>
    <xf numFmtId="0" fontId="13" fillId="5" borderId="0" xfId="0" applyFont="1" applyFill="1" applyAlignment="1">
      <alignment horizontal="left" vertical="top" wrapText="1"/>
    </xf>
    <xf numFmtId="0" fontId="13" fillId="5" borderId="10" xfId="0" applyFont="1" applyFill="1" applyBorder="1" applyAlignment="1">
      <alignment horizontal="left" vertical="top" wrapText="1"/>
    </xf>
    <xf numFmtId="0" fontId="18" fillId="0" borderId="15" xfId="0" applyFont="1" applyBorder="1" applyAlignment="1">
      <alignment horizontal="center"/>
    </xf>
    <xf numFmtId="0" fontId="18" fillId="0" borderId="44" xfId="0" applyFont="1" applyBorder="1" applyAlignment="1">
      <alignment horizontal="center"/>
    </xf>
    <xf numFmtId="0" fontId="18" fillId="0" borderId="34" xfId="0" applyFont="1" applyBorder="1" applyAlignment="1">
      <alignment horizontal="left"/>
    </xf>
    <xf numFmtId="0" fontId="18" fillId="0" borderId="13" xfId="0" applyFont="1" applyBorder="1" applyAlignment="1">
      <alignment horizontal="left"/>
    </xf>
    <xf numFmtId="0" fontId="18" fillId="0" borderId="32" xfId="0" applyFont="1" applyBorder="1" applyAlignment="1">
      <alignment horizontal="center"/>
    </xf>
    <xf numFmtId="0" fontId="18" fillId="0" borderId="45" xfId="0" applyFont="1" applyBorder="1" applyAlignment="1">
      <alignment horizontal="center"/>
    </xf>
    <xf numFmtId="0" fontId="18" fillId="0" borderId="38" xfId="0" applyFont="1" applyBorder="1" applyAlignment="1">
      <alignment horizontal="center"/>
    </xf>
    <xf numFmtId="0" fontId="16" fillId="16" borderId="42" xfId="2" applyFont="1" applyBorder="1" applyAlignment="1" applyProtection="1">
      <alignment horizontal="left"/>
    </xf>
    <xf numFmtId="0" fontId="16" fillId="16" borderId="15" xfId="2" applyFont="1" applyBorder="1" applyAlignment="1" applyProtection="1">
      <alignment horizontal="left"/>
    </xf>
    <xf numFmtId="0" fontId="16" fillId="16" borderId="44" xfId="2" applyFont="1" applyBorder="1" applyAlignment="1" applyProtection="1">
      <alignment horizontal="left"/>
    </xf>
    <xf numFmtId="0" fontId="21" fillId="18" borderId="42" xfId="0" applyFont="1" applyFill="1" applyBorder="1" applyAlignment="1">
      <alignment horizontal="center"/>
    </xf>
    <xf numFmtId="0" fontId="21" fillId="18" borderId="15" xfId="0" applyFont="1" applyFill="1" applyBorder="1" applyAlignment="1">
      <alignment horizontal="center"/>
    </xf>
    <xf numFmtId="0" fontId="21" fillId="18" borderId="44" xfId="0" applyFont="1" applyFill="1" applyBorder="1" applyAlignment="1">
      <alignment horizontal="center"/>
    </xf>
    <xf numFmtId="0" fontId="22" fillId="18" borderId="19" xfId="0" applyFont="1" applyFill="1" applyBorder="1" applyAlignment="1">
      <alignment horizontal="center" vertical="center"/>
    </xf>
    <xf numFmtId="0" fontId="22" fillId="18" borderId="20" xfId="0" applyFont="1" applyFill="1" applyBorder="1" applyAlignment="1">
      <alignment horizontal="center" vertical="center"/>
    </xf>
    <xf numFmtId="0" fontId="22" fillId="18" borderId="21" xfId="0" applyFont="1" applyFill="1" applyBorder="1" applyAlignment="1">
      <alignment horizontal="center" vertical="center"/>
    </xf>
    <xf numFmtId="0" fontId="14" fillId="19" borderId="46" xfId="0" applyFont="1" applyFill="1" applyBorder="1" applyAlignment="1">
      <alignment horizontal="center" vertical="center"/>
    </xf>
    <xf numFmtId="0" fontId="13" fillId="17" borderId="21" xfId="0" applyFont="1" applyFill="1" applyBorder="1" applyAlignment="1">
      <alignment horizontal="center" vertical="center"/>
    </xf>
    <xf numFmtId="0" fontId="13" fillId="17" borderId="28" xfId="0" applyFont="1" applyFill="1" applyBorder="1" applyAlignment="1">
      <alignment horizontal="center" vertical="center"/>
    </xf>
    <xf numFmtId="0" fontId="13" fillId="17" borderId="30" xfId="0" applyFont="1" applyFill="1" applyBorder="1" applyAlignment="1">
      <alignment horizontal="center" vertical="center"/>
    </xf>
    <xf numFmtId="0" fontId="22" fillId="19" borderId="15" xfId="0" applyFont="1" applyFill="1" applyBorder="1" applyAlignment="1">
      <alignment horizontal="center" vertical="center"/>
    </xf>
    <xf numFmtId="0" fontId="22" fillId="19" borderId="44" xfId="0" applyFont="1" applyFill="1" applyBorder="1" applyAlignment="1">
      <alignment horizontal="center" vertical="center"/>
    </xf>
    <xf numFmtId="0" fontId="20" fillId="3" borderId="45" xfId="0" applyFont="1" applyFill="1" applyBorder="1" applyAlignment="1">
      <alignment horizontal="left" vertical="top" wrapText="1"/>
    </xf>
    <xf numFmtId="0" fontId="20" fillId="3" borderId="38" xfId="0" applyFont="1" applyFill="1" applyBorder="1" applyAlignment="1">
      <alignment horizontal="left" vertical="top" wrapText="1"/>
    </xf>
    <xf numFmtId="0" fontId="20" fillId="3" borderId="33" xfId="0" applyFont="1" applyFill="1" applyBorder="1" applyAlignment="1">
      <alignment horizontal="left" vertical="top" wrapText="1"/>
    </xf>
    <xf numFmtId="0" fontId="20" fillId="3" borderId="39" xfId="0" applyFont="1" applyFill="1" applyBorder="1" applyAlignment="1">
      <alignment horizontal="left" vertical="top" wrapText="1"/>
    </xf>
    <xf numFmtId="0" fontId="20" fillId="3" borderId="34" xfId="0" applyFont="1" applyFill="1" applyBorder="1" applyAlignment="1">
      <alignment horizontal="left" vertical="top" wrapText="1"/>
    </xf>
    <xf numFmtId="0" fontId="20" fillId="3" borderId="41" xfId="0" applyFont="1" applyFill="1" applyBorder="1" applyAlignment="1">
      <alignment horizontal="left" vertical="top" wrapText="1"/>
    </xf>
    <xf numFmtId="0" fontId="22" fillId="18" borderId="16" xfId="0" applyFont="1" applyFill="1" applyBorder="1" applyAlignment="1">
      <alignment horizontal="center" vertical="center"/>
    </xf>
    <xf numFmtId="0" fontId="22" fillId="18" borderId="17" xfId="0" applyFont="1" applyFill="1" applyBorder="1" applyAlignment="1">
      <alignment horizontal="center" vertical="center"/>
    </xf>
    <xf numFmtId="0" fontId="22" fillId="18" borderId="18" xfId="0" applyFont="1" applyFill="1" applyBorder="1" applyAlignment="1">
      <alignment horizontal="center" vertical="center"/>
    </xf>
    <xf numFmtId="0" fontId="22" fillId="18" borderId="42" xfId="0" applyFont="1" applyFill="1" applyBorder="1" applyAlignment="1">
      <alignment horizontal="center"/>
    </xf>
    <xf numFmtId="0" fontId="22" fillId="18" borderId="15" xfId="0" applyFont="1" applyFill="1" applyBorder="1" applyAlignment="1">
      <alignment horizontal="center"/>
    </xf>
    <xf numFmtId="0" fontId="22" fillId="18" borderId="44" xfId="0" applyFont="1" applyFill="1" applyBorder="1" applyAlignment="1">
      <alignment horizontal="center"/>
    </xf>
    <xf numFmtId="0" fontId="20" fillId="3" borderId="32" xfId="0" applyFont="1" applyFill="1" applyBorder="1" applyAlignment="1">
      <alignment horizontal="left" vertical="top" wrapText="1"/>
    </xf>
    <xf numFmtId="0" fontId="1" fillId="19" borderId="1" xfId="0" applyFont="1" applyFill="1" applyBorder="1" applyAlignment="1">
      <alignment horizontal="center" vertical="top" wrapText="1"/>
    </xf>
    <xf numFmtId="0" fontId="1" fillId="19" borderId="11" xfId="0" applyFont="1" applyFill="1" applyBorder="1" applyAlignment="1">
      <alignment horizontal="center" vertical="top" wrapText="1"/>
    </xf>
    <xf numFmtId="0" fontId="1" fillId="19" borderId="6" xfId="0" applyFont="1" applyFill="1" applyBorder="1" applyAlignment="1">
      <alignment horizontal="center" vertical="top" wrapText="1"/>
    </xf>
    <xf numFmtId="0" fontId="1" fillId="19" borderId="12" xfId="0" applyFont="1" applyFill="1" applyBorder="1" applyAlignment="1">
      <alignment horizontal="center" vertical="top" wrapText="1"/>
    </xf>
    <xf numFmtId="0" fontId="1" fillId="19" borderId="3" xfId="0" applyFont="1" applyFill="1" applyBorder="1" applyAlignment="1">
      <alignment horizontal="center" vertical="center" wrapText="1"/>
    </xf>
    <xf numFmtId="0" fontId="1" fillId="19" borderId="4" xfId="0" applyFont="1" applyFill="1" applyBorder="1" applyAlignment="1">
      <alignment horizontal="center" vertical="center" wrapText="1"/>
    </xf>
    <xf numFmtId="0" fontId="1" fillId="19" borderId="5" xfId="0" applyFont="1" applyFill="1" applyBorder="1" applyAlignment="1">
      <alignment horizontal="center" vertical="center" wrapText="1"/>
    </xf>
    <xf numFmtId="0" fontId="1" fillId="19" borderId="1" xfId="0" applyFont="1" applyFill="1" applyBorder="1" applyAlignment="1">
      <alignment horizontal="center" vertical="center" wrapText="1"/>
    </xf>
    <xf numFmtId="0" fontId="1" fillId="19" borderId="32" xfId="0" applyFont="1" applyFill="1" applyBorder="1" applyAlignment="1">
      <alignment horizontal="center" vertical="center" wrapText="1"/>
    </xf>
    <xf numFmtId="0" fontId="1" fillId="19" borderId="45" xfId="0" applyFont="1" applyFill="1" applyBorder="1" applyAlignment="1">
      <alignment horizontal="center" vertical="center" wrapText="1"/>
    </xf>
    <xf numFmtId="0" fontId="1" fillId="19" borderId="38" xfId="0" applyFont="1" applyFill="1" applyBorder="1" applyAlignment="1">
      <alignment horizontal="center" vertical="center" wrapText="1"/>
    </xf>
    <xf numFmtId="0" fontId="1" fillId="19" borderId="3" xfId="0" applyFont="1" applyFill="1" applyBorder="1" applyAlignment="1">
      <alignment horizontal="center" vertical="top" wrapText="1"/>
    </xf>
    <xf numFmtId="0" fontId="1" fillId="19" borderId="4" xfId="0" applyFont="1" applyFill="1" applyBorder="1" applyAlignment="1">
      <alignment horizontal="center" vertical="top" wrapText="1"/>
    </xf>
    <xf numFmtId="0" fontId="1" fillId="19" borderId="5" xfId="0" applyFont="1" applyFill="1" applyBorder="1" applyAlignment="1">
      <alignment horizontal="center" vertical="top" wrapText="1"/>
    </xf>
    <xf numFmtId="0" fontId="13" fillId="5" borderId="32" xfId="0" applyFont="1" applyFill="1" applyBorder="1" applyAlignment="1">
      <alignment horizontal="left" vertical="top" wrapText="1"/>
    </xf>
    <xf numFmtId="0" fontId="13" fillId="5" borderId="38" xfId="0" applyFont="1" applyFill="1" applyBorder="1" applyAlignment="1">
      <alignment horizontal="left" vertical="top" wrapText="1"/>
    </xf>
    <xf numFmtId="0" fontId="13" fillId="5" borderId="33" xfId="0" applyFont="1" applyFill="1" applyBorder="1" applyAlignment="1">
      <alignment horizontal="left" vertical="top" wrapText="1"/>
    </xf>
    <xf numFmtId="0" fontId="13" fillId="5" borderId="39" xfId="0" applyFont="1" applyFill="1" applyBorder="1" applyAlignment="1">
      <alignment horizontal="left" vertical="top" wrapText="1"/>
    </xf>
    <xf numFmtId="0" fontId="13" fillId="5" borderId="34" xfId="0" applyFont="1" applyFill="1" applyBorder="1" applyAlignment="1">
      <alignment horizontal="left" vertical="top" wrapText="1"/>
    </xf>
    <xf numFmtId="0" fontId="13" fillId="5" borderId="41" xfId="0" applyFont="1" applyFill="1" applyBorder="1" applyAlignment="1">
      <alignment horizontal="left" vertical="top" wrapText="1"/>
    </xf>
    <xf numFmtId="0" fontId="14" fillId="10" borderId="16" xfId="0" applyFont="1" applyFill="1" applyBorder="1" applyAlignment="1">
      <alignment horizontal="center" vertical="center"/>
    </xf>
    <xf numFmtId="0" fontId="14" fillId="10" borderId="26" xfId="0" applyFont="1" applyFill="1" applyBorder="1" applyAlignment="1">
      <alignment horizontal="center" vertical="center"/>
    </xf>
    <xf numFmtId="0" fontId="14" fillId="10" borderId="17" xfId="0" applyFont="1" applyFill="1" applyBorder="1" applyAlignment="1">
      <alignment horizontal="center" vertical="center"/>
    </xf>
    <xf numFmtId="0" fontId="14" fillId="10" borderId="27" xfId="0" applyFont="1" applyFill="1" applyBorder="1" applyAlignment="1">
      <alignment horizontal="center" vertical="center"/>
    </xf>
    <xf numFmtId="0" fontId="14" fillId="10" borderId="17" xfId="0" applyFont="1" applyFill="1" applyBorder="1" applyAlignment="1">
      <alignment horizontal="center"/>
    </xf>
    <xf numFmtId="0" fontId="14" fillId="10" borderId="24" xfId="0" applyFont="1" applyFill="1" applyBorder="1" applyAlignment="1">
      <alignment horizontal="center" vertical="center"/>
    </xf>
    <xf numFmtId="0" fontId="14" fillId="10" borderId="25" xfId="0" applyFont="1" applyFill="1" applyBorder="1" applyAlignment="1">
      <alignment horizontal="center" vertical="center"/>
    </xf>
    <xf numFmtId="0" fontId="13" fillId="0" borderId="21" xfId="0" applyFont="1" applyBorder="1" applyAlignment="1">
      <alignment horizontal="center" vertical="center"/>
    </xf>
    <xf numFmtId="0" fontId="13" fillId="0" borderId="28" xfId="0" applyFont="1" applyBorder="1" applyAlignment="1">
      <alignment horizontal="center" vertical="center"/>
    </xf>
    <xf numFmtId="0" fontId="18" fillId="0" borderId="42" xfId="0" applyFont="1" applyBorder="1" applyAlignment="1">
      <alignment horizontal="center"/>
    </xf>
    <xf numFmtId="0" fontId="14" fillId="10" borderId="29" xfId="0" applyFont="1" applyFill="1" applyBorder="1" applyAlignment="1">
      <alignment horizontal="center" vertical="center"/>
    </xf>
    <xf numFmtId="0" fontId="13" fillId="0" borderId="30" xfId="0" applyFont="1" applyBorder="1" applyAlignment="1">
      <alignment horizontal="center" vertical="center"/>
    </xf>
    <xf numFmtId="0" fontId="14" fillId="10" borderId="32" xfId="0" applyFont="1" applyFill="1" applyBorder="1" applyAlignment="1">
      <alignment horizontal="center" vertical="center"/>
    </xf>
    <xf numFmtId="0" fontId="14" fillId="10" borderId="33" xfId="0" applyFont="1" applyFill="1" applyBorder="1" applyAlignment="1">
      <alignment horizontal="center" vertical="center"/>
    </xf>
    <xf numFmtId="0" fontId="14" fillId="10" borderId="34" xfId="0" applyFont="1" applyFill="1" applyBorder="1" applyAlignment="1">
      <alignment horizontal="center" vertical="center"/>
    </xf>
    <xf numFmtId="0" fontId="13" fillId="0" borderId="20" xfId="0" applyFont="1" applyBorder="1" applyAlignment="1">
      <alignment horizontal="center"/>
    </xf>
    <xf numFmtId="0" fontId="13" fillId="0" borderId="43" xfId="0" applyFont="1" applyBorder="1" applyAlignment="1">
      <alignment horizontal="center"/>
    </xf>
    <xf numFmtId="0" fontId="13" fillId="0" borderId="57" xfId="0" applyFont="1" applyBorder="1" applyAlignment="1">
      <alignment horizontal="center"/>
    </xf>
    <xf numFmtId="0" fontId="19" fillId="0" borderId="42" xfId="0" applyFont="1" applyBorder="1" applyAlignment="1">
      <alignment horizontal="center"/>
    </xf>
    <xf numFmtId="0" fontId="19" fillId="0" borderId="15" xfId="0" applyFont="1" applyBorder="1" applyAlignment="1">
      <alignment horizontal="center"/>
    </xf>
    <xf numFmtId="0" fontId="19" fillId="0" borderId="44" xfId="0" applyFont="1" applyBorder="1" applyAlignment="1">
      <alignment horizont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9" fillId="0" borderId="32" xfId="0" applyFont="1" applyBorder="1" applyAlignment="1">
      <alignment horizontal="center"/>
    </xf>
    <xf numFmtId="0" fontId="19" fillId="0" borderId="38" xfId="0" applyFont="1" applyBorder="1" applyAlignment="1">
      <alignment horizontal="center"/>
    </xf>
    <xf numFmtId="0" fontId="18" fillId="0" borderId="32" xfId="0" applyFont="1" applyBorder="1" applyAlignment="1" applyProtection="1">
      <alignment horizontal="center"/>
      <protection locked="0"/>
    </xf>
    <xf numFmtId="0" fontId="18" fillId="0" borderId="45" xfId="0" applyFont="1" applyBorder="1" applyAlignment="1" applyProtection="1">
      <alignment horizontal="center"/>
      <protection locked="0"/>
    </xf>
    <xf numFmtId="0" fontId="18" fillId="0" borderId="38" xfId="0" applyFont="1" applyBorder="1" applyAlignment="1" applyProtection="1">
      <alignment horizontal="center"/>
      <protection locked="0"/>
    </xf>
    <xf numFmtId="176" fontId="13" fillId="0" borderId="20" xfId="0" applyNumberFormat="1" applyFont="1" applyBorder="1" applyAlignment="1">
      <alignment horizontal="center"/>
    </xf>
    <xf numFmtId="176" fontId="13" fillId="0" borderId="43" xfId="0" applyNumberFormat="1" applyFont="1" applyBorder="1" applyAlignment="1">
      <alignment horizontal="center"/>
    </xf>
    <xf numFmtId="176" fontId="13" fillId="0" borderId="57" xfId="0" applyNumberFormat="1" applyFont="1" applyBorder="1" applyAlignment="1">
      <alignment horizontal="center"/>
    </xf>
    <xf numFmtId="0" fontId="14" fillId="10" borderId="56" xfId="0" applyFont="1" applyFill="1" applyBorder="1" applyAlignment="1">
      <alignment horizontal="center" vertical="center"/>
    </xf>
    <xf numFmtId="0" fontId="0" fillId="0" borderId="1" xfId="0" applyBorder="1" applyAlignment="1">
      <alignment horizontal="center"/>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 xfId="0" applyBorder="1" applyAlignment="1">
      <alignment horizontal="center" wrapText="1"/>
    </xf>
    <xf numFmtId="0" fontId="0" fillId="0" borderId="14" xfId="0" applyBorder="1" applyAlignment="1">
      <alignment horizontal="center" vertical="center"/>
    </xf>
    <xf numFmtId="0" fontId="0" fillId="0" borderId="36" xfId="0" applyBorder="1" applyAlignment="1">
      <alignment horizontal="center" vertical="center"/>
    </xf>
    <xf numFmtId="0" fontId="1" fillId="2" borderId="0" xfId="0" applyFont="1" applyFill="1" applyAlignment="1">
      <alignment horizontal="center"/>
    </xf>
    <xf numFmtId="0" fontId="1" fillId="2" borderId="6" xfId="0" applyFont="1" applyFill="1" applyBorder="1" applyAlignment="1">
      <alignment horizontal="center"/>
    </xf>
    <xf numFmtId="0" fontId="0" fillId="0" borderId="43" xfId="0" applyBorder="1" applyAlignment="1">
      <alignment horizontal="center" vertical="center"/>
    </xf>
    <xf numFmtId="0" fontId="1" fillId="0" borderId="0" xfId="0" applyFont="1" applyAlignment="1">
      <alignment horizontal="left"/>
    </xf>
    <xf numFmtId="0" fontId="0" fillId="0" borderId="0" xfId="0" applyAlignment="1">
      <alignment horizontal="left"/>
    </xf>
  </cellXfs>
  <cellStyles count="25">
    <cellStyle name="Normal 2" xfId="4" xr:uid="{00000000-0005-0000-0000-000004000000}"/>
    <cellStyle name="Normal 2 2" xfId="5" xr:uid="{00000000-0005-0000-0000-000005000000}"/>
    <cellStyle name="Normal 3" xfId="6" xr:uid="{00000000-0005-0000-0000-000006000000}"/>
    <cellStyle name="Normal 3 2" xfId="7" xr:uid="{00000000-0005-0000-0000-000007000000}"/>
    <cellStyle name="Normal 4" xfId="8" xr:uid="{00000000-0005-0000-0000-000008000000}"/>
    <cellStyle name="Normal 4 2" xfId="9" xr:uid="{00000000-0005-0000-0000-000009000000}"/>
    <cellStyle name="Normal 5" xfId="10" xr:uid="{00000000-0005-0000-0000-00000A000000}"/>
    <cellStyle name="Normal 5 2" xfId="11" xr:uid="{00000000-0005-0000-0000-00000B000000}"/>
    <cellStyle name="Normal 6" xfId="12" xr:uid="{00000000-0005-0000-0000-00000C000000}"/>
    <cellStyle name="Normal 6 2" xfId="13" xr:uid="{00000000-0005-0000-0000-00000D000000}"/>
    <cellStyle name="Normal 7" xfId="14" xr:uid="{00000000-0005-0000-0000-00000E000000}"/>
    <cellStyle name="Normal 8" xfId="15" xr:uid="{00000000-0005-0000-0000-00000F000000}"/>
    <cellStyle name="Percent 2" xfId="16" xr:uid="{00000000-0005-0000-0000-000010000000}"/>
    <cellStyle name="Percent 2 2" xfId="17" xr:uid="{00000000-0005-0000-0000-000011000000}"/>
    <cellStyle name="Percent 3" xfId="18" xr:uid="{00000000-0005-0000-0000-000012000000}"/>
    <cellStyle name="Percent 3 2" xfId="19" xr:uid="{00000000-0005-0000-0000-000013000000}"/>
    <cellStyle name="Percent 4" xfId="20" xr:uid="{00000000-0005-0000-0000-000014000000}"/>
    <cellStyle name="Percent 4 2" xfId="21" xr:uid="{00000000-0005-0000-0000-000015000000}"/>
    <cellStyle name="Percent 5" xfId="22" xr:uid="{00000000-0005-0000-0000-000016000000}"/>
    <cellStyle name="Percent 5 2" xfId="23" xr:uid="{00000000-0005-0000-0000-000017000000}"/>
    <cellStyle name="Percent 6" xfId="24" xr:uid="{00000000-0005-0000-0000-000018000000}"/>
    <cellStyle name="一般" xfId="0" builtinId="0"/>
    <cellStyle name="千分位" xfId="1" builtinId="3"/>
    <cellStyle name="壞" xfId="2" builtinId="27"/>
    <cellStyle name="超連結" xfId="3" builtinId="8"/>
  </cellStyles>
  <dxfs count="1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B050"/>
      </font>
      <fill>
        <patternFill>
          <bgColor rgb="FF92D050"/>
        </patternFill>
      </fill>
      <border>
        <left style="thin">
          <color rgb="FF00B050"/>
        </left>
        <right style="thin">
          <color rgb="FF00B050"/>
        </right>
        <top style="thin">
          <color rgb="FF00B050"/>
        </top>
        <bottom style="thin">
          <color rgb="FF00B050"/>
        </bottom>
        <vertical/>
        <horizontal/>
      </border>
    </dxf>
    <dxf>
      <font>
        <color rgb="FF9C0006"/>
      </font>
      <fill>
        <patternFill>
          <bgColor rgb="FFFFC7CE"/>
        </patternFill>
      </fill>
    </dxf>
    <dxf>
      <font>
        <strike val="0"/>
      </font>
      <fill>
        <patternFill>
          <bgColor rgb="FFFFC000"/>
        </patternFill>
      </fill>
      <border>
        <vertical/>
        <horizontal/>
      </border>
    </dxf>
    <dxf>
      <font>
        <color rgb="FF9C0006"/>
      </font>
      <fill>
        <patternFill>
          <bgColor rgb="FFFFC7CE"/>
        </patternFill>
      </fill>
    </dxf>
    <dxf>
      <font>
        <strike val="0"/>
      </font>
      <fill>
        <patternFill>
          <bgColor theme="7" tint="0.59996337778862885"/>
        </patternFill>
      </fill>
    </dxf>
    <dxf>
      <font>
        <strike val="0"/>
      </font>
      <fill>
        <patternFill>
          <bgColor theme="7" tint="0.59996337778862885"/>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strike val="0"/>
      </font>
      <fill>
        <patternFill>
          <bgColor theme="7" tint="0.59996337778862885"/>
        </patternFill>
      </fill>
    </dxf>
    <dxf>
      <font>
        <strike val="0"/>
      </font>
      <fill>
        <patternFill>
          <bgColor theme="7" tint="0.59996337778862885"/>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strike val="0"/>
      </font>
      <fill>
        <patternFill>
          <bgColor theme="7" tint="0.59996337778862885"/>
        </patternFill>
      </fill>
    </dxf>
    <dxf>
      <font>
        <strike val="0"/>
      </font>
      <fill>
        <patternFill>
          <bgColor theme="7" tint="0.59996337778862885"/>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strike val="0"/>
      </font>
      <fill>
        <patternFill>
          <bgColor theme="7" tint="0.59996337778862885"/>
        </patternFill>
      </fill>
    </dxf>
    <dxf>
      <font>
        <strike val="0"/>
      </font>
      <fill>
        <patternFill>
          <bgColor theme="7" tint="0.59996337778862885"/>
        </patternFill>
      </fill>
    </dxf>
    <dxf>
      <fill>
        <patternFill>
          <bgColor theme="6"/>
        </patternFill>
      </fill>
    </dxf>
    <dxf>
      <fill>
        <patternFill>
          <bgColor theme="0" tint="-0.14996795556505021"/>
        </patternFill>
      </fill>
    </dxf>
    <dxf>
      <fill>
        <patternFill>
          <bgColor theme="6"/>
        </patternFill>
      </fill>
    </dxf>
    <dxf>
      <fill>
        <patternFill>
          <bgColor theme="0" tint="-0.14996795556505021"/>
        </patternFill>
      </fill>
    </dxf>
    <dxf>
      <fill>
        <patternFill>
          <bgColor theme="6"/>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B050"/>
      </font>
      <fill>
        <patternFill>
          <bgColor rgb="FF92D050"/>
        </patternFill>
      </fill>
      <border>
        <left style="thin">
          <color rgb="FF00B050"/>
        </left>
        <right style="thin">
          <color rgb="FF00B050"/>
        </right>
        <top style="thin">
          <color rgb="FF00B050"/>
        </top>
        <bottom style="thin">
          <color rgb="FF00B050"/>
        </bottom>
        <vertical/>
        <horizontal/>
      </border>
    </dxf>
    <dxf>
      <font>
        <color rgb="FF9C0006"/>
      </font>
      <fill>
        <patternFill>
          <bgColor rgb="FFFFC7CE"/>
        </patternFill>
      </fill>
    </dxf>
    <dxf>
      <font>
        <strike val="0"/>
      </font>
      <fill>
        <patternFill>
          <bgColor rgb="FFFFC000"/>
        </patternFill>
      </fill>
      <border>
        <vertical/>
        <horizontal/>
      </border>
    </dxf>
    <dxf>
      <font>
        <color rgb="FF9C0006"/>
      </font>
      <fill>
        <patternFill>
          <bgColor rgb="FFFFC7CE"/>
        </patternFill>
      </fill>
    </dxf>
    <dxf>
      <font>
        <strike val="0"/>
      </font>
      <fill>
        <patternFill>
          <bgColor theme="7" tint="0.59996337778862885"/>
        </patternFill>
      </fill>
    </dxf>
    <dxf>
      <font>
        <strike val="0"/>
      </font>
      <fill>
        <patternFill>
          <bgColor theme="7" tint="0.59996337778862885"/>
        </patternFill>
      </fill>
    </dxf>
    <dxf>
      <font>
        <color rgb="FF9C6500"/>
      </font>
      <fill>
        <patternFill>
          <bgColor rgb="FFFFEB9C"/>
        </patternFill>
      </fill>
    </dxf>
    <dxf>
      <font>
        <color rgb="FF9C0006"/>
      </font>
      <fill>
        <patternFill>
          <bgColor rgb="FFFFC7CE"/>
        </patternFill>
      </fill>
    </dxf>
    <dxf>
      <font>
        <color theme="0"/>
      </font>
      <fill>
        <patternFill patternType="none">
          <bgColor auto="1"/>
        </patternFill>
      </fill>
      <border>
        <left/>
        <right/>
        <top/>
        <bottom/>
        <vertical/>
        <horizontal/>
      </border>
    </dxf>
    <dxf>
      <font>
        <color rgb="FF9C0006"/>
      </font>
      <fill>
        <patternFill>
          <bgColor rgb="FFFFC7CE"/>
        </patternFill>
      </fill>
    </dxf>
    <dxf>
      <font>
        <strike val="0"/>
      </font>
      <fill>
        <patternFill>
          <bgColor theme="7" tint="0.59996337778862885"/>
        </patternFill>
      </fill>
    </dxf>
    <dxf>
      <font>
        <strike val="0"/>
      </font>
      <fill>
        <patternFill>
          <bgColor theme="7" tint="0.59996337778862885"/>
        </patternFill>
      </fill>
    </dxf>
    <dxf>
      <font>
        <color rgb="FF9C6500"/>
      </font>
      <fill>
        <patternFill>
          <bgColor rgb="FFFFEB9C"/>
        </patternFill>
      </fill>
    </dxf>
    <dxf>
      <font>
        <color rgb="FF9C0006"/>
      </font>
      <fill>
        <patternFill>
          <bgColor rgb="FFFFC7CE"/>
        </patternFill>
      </fill>
    </dxf>
    <dxf>
      <font>
        <color theme="0"/>
      </font>
      <fill>
        <patternFill patternType="none">
          <bgColor auto="1"/>
        </patternFill>
      </fill>
      <border>
        <left/>
        <right/>
        <top/>
        <bottom/>
        <vertical/>
        <horizontal/>
      </border>
    </dxf>
    <dxf>
      <font>
        <color rgb="FF9C0006"/>
      </font>
      <fill>
        <patternFill>
          <bgColor rgb="FFFFC7CE"/>
        </patternFill>
      </fill>
    </dxf>
    <dxf>
      <font>
        <strike val="0"/>
      </font>
      <fill>
        <patternFill>
          <bgColor theme="7" tint="0.59996337778862885"/>
        </patternFill>
      </fill>
    </dxf>
    <dxf>
      <font>
        <strike val="0"/>
      </font>
      <fill>
        <patternFill>
          <bgColor theme="7" tint="0.59996337778862885"/>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strike val="0"/>
      </font>
      <fill>
        <patternFill>
          <bgColor theme="7" tint="0.59996337778862885"/>
        </patternFill>
      </fill>
    </dxf>
    <dxf>
      <font>
        <strike val="0"/>
      </font>
      <fill>
        <patternFill>
          <bgColor theme="7" tint="0.59996337778862885"/>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E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IN" sz="1400"/>
              <a:t>Loop Performance
</a:t>
            </a:r>
          </a:p>
        </c:rich>
      </c:tx>
      <c:overlay val="0"/>
    </c:title>
    <c:autoTitleDeleted val="0"/>
    <c:plotArea>
      <c:layout/>
      <c:scatterChart>
        <c:scatterStyle val="lineMarker"/>
        <c:varyColors val="0"/>
        <c:ser>
          <c:idx val="0"/>
          <c:order val="0"/>
          <c:tx>
            <c:v>Total_gain(db)</c:v>
          </c:tx>
          <c:marker>
            <c:symbol val="none"/>
          </c:marker>
          <c:xVal>
            <c:numRef>
              <c:f>'Bode Plot'!$B$44:$B$3845</c:f>
              <c:numCache>
                <c:formatCode>General</c:formatCode>
                <c:ptCount val="3802"/>
                <c:pt idx="0">
                  <c:v>1</c:v>
                </c:pt>
                <c:pt idx="1">
                  <c:v>1.0038</c:v>
                </c:pt>
                <c:pt idx="2">
                  <c:v>1.00761444</c:v>
                </c:pt>
                <c:pt idx="3">
                  <c:v>1.011443374872</c:v>
                </c:pt>
                <c:pt idx="4">
                  <c:v>1.0152868596965137</c:v>
                </c:pt>
                <c:pt idx="5">
                  <c:v>1.0191449497633605</c:v>
                </c:pt>
                <c:pt idx="6">
                  <c:v>1.0230177005724612</c:v>
                </c:pt>
                <c:pt idx="7">
                  <c:v>1.0269051678346366</c:v>
                </c:pt>
                <c:pt idx="8">
                  <c:v>1.0308074074724083</c:v>
                </c:pt>
                <c:pt idx="9">
                  <c:v>1.0347244756208034</c:v>
                </c:pt>
                <c:pt idx="10">
                  <c:v>1.0386564286281625</c:v>
                </c:pt>
                <c:pt idx="11">
                  <c:v>1.0426033230569496</c:v>
                </c:pt>
                <c:pt idx="12">
                  <c:v>1.046565215684566</c:v>
                </c:pt>
                <c:pt idx="13">
                  <c:v>1.0505421635041674</c:v>
                </c:pt>
                <c:pt idx="14">
                  <c:v>1.0545342237254833</c:v>
                </c:pt>
                <c:pt idx="15">
                  <c:v>1.0585414537756401</c:v>
                </c:pt>
                <c:pt idx="16">
                  <c:v>1.0625639112999876</c:v>
                </c:pt>
                <c:pt idx="17">
                  <c:v>1.0666016541629275</c:v>
                </c:pt>
                <c:pt idx="18">
                  <c:v>1.0706547404487468</c:v>
                </c:pt>
                <c:pt idx="19">
                  <c:v>1.0747232284624519</c:v>
                </c:pt>
                <c:pt idx="20">
                  <c:v>1.0788071767306093</c:v>
                </c:pt>
                <c:pt idx="21">
                  <c:v>1.0829066440021857</c:v>
                </c:pt>
                <c:pt idx="22">
                  <c:v>1.087021689249394</c:v>
                </c:pt>
                <c:pt idx="23">
                  <c:v>1.0911523716685418</c:v>
                </c:pt>
                <c:pt idx="24">
                  <c:v>1.0952987506808822</c:v>
                </c:pt>
                <c:pt idx="25">
                  <c:v>1.0994608859334696</c:v>
                </c:pt>
                <c:pt idx="26">
                  <c:v>1.1036388373000168</c:v>
                </c:pt>
                <c:pt idx="27">
                  <c:v>1.1078326648817569</c:v>
                </c:pt>
                <c:pt idx="28">
                  <c:v>1.1120424290083075</c:v>
                </c:pt>
                <c:pt idx="29">
                  <c:v>1.1162681902385392</c:v>
                </c:pt>
                <c:pt idx="30">
                  <c:v>1.1205100093614457</c:v>
                </c:pt>
                <c:pt idx="31">
                  <c:v>1.1247679473970194</c:v>
                </c:pt>
                <c:pt idx="32">
                  <c:v>1.1290420655971281</c:v>
                </c:pt>
                <c:pt idx="33">
                  <c:v>1.1333324254463972</c:v>
                </c:pt>
                <c:pt idx="34">
                  <c:v>1.1376390886630936</c:v>
                </c:pt>
                <c:pt idx="35">
                  <c:v>1.1419621172000134</c:v>
                </c:pt>
                <c:pt idx="36">
                  <c:v>1.1463015732453734</c:v>
                </c:pt>
                <c:pt idx="37">
                  <c:v>1.1506575192237058</c:v>
                </c:pt>
                <c:pt idx="38">
                  <c:v>1.1550300177967561</c:v>
                </c:pt>
                <c:pt idx="39">
                  <c:v>1.1594191318643838</c:v>
                </c:pt>
                <c:pt idx="40">
                  <c:v>1.1638249245654686</c:v>
                </c:pt>
                <c:pt idx="41">
                  <c:v>1.1682474592788175</c:v>
                </c:pt>
                <c:pt idx="42">
                  <c:v>1.1726867996240771</c:v>
                </c:pt>
                <c:pt idx="43">
                  <c:v>1.1771430094626485</c:v>
                </c:pt>
                <c:pt idx="44">
                  <c:v>1.1816161528986067</c:v>
                </c:pt>
                <c:pt idx="45">
                  <c:v>1.1861062942796214</c:v>
                </c:pt>
                <c:pt idx="46">
                  <c:v>1.190613498197884</c:v>
                </c:pt>
                <c:pt idx="47">
                  <c:v>1.195137829491036</c:v>
                </c:pt>
                <c:pt idx="48">
                  <c:v>1.199679353243102</c:v>
                </c:pt>
                <c:pt idx="49">
                  <c:v>1.2042381347854259</c:v>
                </c:pt>
                <c:pt idx="50">
                  <c:v>1.2088142396976105</c:v>
                </c:pt>
                <c:pt idx="51">
                  <c:v>1.2134077338084615</c:v>
                </c:pt>
                <c:pt idx="52">
                  <c:v>1.2180186831969337</c:v>
                </c:pt>
                <c:pt idx="53">
                  <c:v>1.2226471541930821</c:v>
                </c:pt>
                <c:pt idx="54">
                  <c:v>1.2272932133790158</c:v>
                </c:pt>
                <c:pt idx="55">
                  <c:v>1.2319569275898561</c:v>
                </c:pt>
                <c:pt idx="56">
                  <c:v>1.2366383639146976</c:v>
                </c:pt>
                <c:pt idx="57">
                  <c:v>1.2413375896975736</c:v>
                </c:pt>
                <c:pt idx="58">
                  <c:v>1.2460546725384243</c:v>
                </c:pt>
                <c:pt idx="59">
                  <c:v>1.2507896802940703</c:v>
                </c:pt>
                <c:pt idx="60">
                  <c:v>1.2555426810791879</c:v>
                </c:pt>
                <c:pt idx="61">
                  <c:v>1.2603137432672888</c:v>
                </c:pt>
                <c:pt idx="62">
                  <c:v>1.2651029354917045</c:v>
                </c:pt>
                <c:pt idx="63">
                  <c:v>1.269910326646573</c:v>
                </c:pt>
                <c:pt idx="64">
                  <c:v>1.27473598588783</c:v>
                </c:pt>
                <c:pt idx="65">
                  <c:v>1.2795799826342038</c:v>
                </c:pt>
                <c:pt idx="66">
                  <c:v>1.2844423865682137</c:v>
                </c:pt>
                <c:pt idx="67">
                  <c:v>1.2893232676371731</c:v>
                </c:pt>
                <c:pt idx="68">
                  <c:v>1.2942226960541945</c:v>
                </c:pt>
                <c:pt idx="69">
                  <c:v>1.2991407422992005</c:v>
                </c:pt>
                <c:pt idx="70">
                  <c:v>1.3040774771199375</c:v>
                </c:pt>
                <c:pt idx="71">
                  <c:v>1.3090329715329934</c:v>
                </c:pt>
                <c:pt idx="72">
                  <c:v>1.3140072968248189</c:v>
                </c:pt>
                <c:pt idx="73">
                  <c:v>1.3190005245527532</c:v>
                </c:pt>
                <c:pt idx="74">
                  <c:v>1.3240127265460537</c:v>
                </c:pt>
                <c:pt idx="75">
                  <c:v>1.3290439749069287</c:v>
                </c:pt>
                <c:pt idx="76">
                  <c:v>1.3340943420115752</c:v>
                </c:pt>
                <c:pt idx="77">
                  <c:v>1.3391639005112193</c:v>
                </c:pt>
                <c:pt idx="78">
                  <c:v>1.3442527233331618</c:v>
                </c:pt>
                <c:pt idx="79">
                  <c:v>1.3493608836818278</c:v>
                </c:pt>
                <c:pt idx="80">
                  <c:v>1.3544884550398189</c:v>
                </c:pt>
                <c:pt idx="81">
                  <c:v>1.3596355111689702</c:v>
                </c:pt>
                <c:pt idx="82">
                  <c:v>1.3648021261114123</c:v>
                </c:pt>
                <c:pt idx="83">
                  <c:v>1.3699883741906356</c:v>
                </c:pt>
                <c:pt idx="84">
                  <c:v>1.37519433001256</c:v>
                </c:pt>
                <c:pt idx="85">
                  <c:v>1.3804200684666077</c:v>
                </c:pt>
                <c:pt idx="86">
                  <c:v>1.3856656647267809</c:v>
                </c:pt>
                <c:pt idx="87">
                  <c:v>1.3909311942527427</c:v>
                </c:pt>
                <c:pt idx="88">
                  <c:v>1.3962167327909032</c:v>
                </c:pt>
                <c:pt idx="89">
                  <c:v>1.4015223563755086</c:v>
                </c:pt>
                <c:pt idx="90">
                  <c:v>1.4068481413297356</c:v>
                </c:pt>
                <c:pt idx="91">
                  <c:v>1.4121941642667886</c:v>
                </c:pt>
                <c:pt idx="92">
                  <c:v>1.4175605020910025</c:v>
                </c:pt>
                <c:pt idx="93">
                  <c:v>1.4229472319989482</c:v>
                </c:pt>
                <c:pt idx="94">
                  <c:v>1.4283544314805443</c:v>
                </c:pt>
                <c:pt idx="95">
                  <c:v>1.4337821783201705</c:v>
                </c:pt>
                <c:pt idx="96">
                  <c:v>1.4392305505977872</c:v>
                </c:pt>
                <c:pt idx="97">
                  <c:v>1.4446996266900587</c:v>
                </c:pt>
                <c:pt idx="98">
                  <c:v>1.4501894852714809</c:v>
                </c:pt>
                <c:pt idx="99">
                  <c:v>1.4557002053155126</c:v>
                </c:pt>
                <c:pt idx="100">
                  <c:v>1.4612318660957115</c:v>
                </c:pt>
                <c:pt idx="101">
                  <c:v>1.4667845471868752</c:v>
                </c:pt>
                <c:pt idx="102">
                  <c:v>1.4723583284661854</c:v>
                </c:pt>
                <c:pt idx="103">
                  <c:v>1.4779532901143571</c:v>
                </c:pt>
                <c:pt idx="104">
                  <c:v>1.4835695126167916</c:v>
                </c:pt>
                <c:pt idx="105">
                  <c:v>1.4892070767647354</c:v>
                </c:pt>
                <c:pt idx="106">
                  <c:v>1.4948660636564415</c:v>
                </c:pt>
                <c:pt idx="107">
                  <c:v>1.5005465546983361</c:v>
                </c:pt>
                <c:pt idx="108">
                  <c:v>1.5062486316061898</c:v>
                </c:pt>
                <c:pt idx="109">
                  <c:v>1.5119723764062933</c:v>
                </c:pt>
                <c:pt idx="110">
                  <c:v>1.5177178714366373</c:v>
                </c:pt>
                <c:pt idx="111">
                  <c:v>1.5234851993480965</c:v>
                </c:pt>
                <c:pt idx="112">
                  <c:v>1.5292744431056193</c:v>
                </c:pt>
                <c:pt idx="113">
                  <c:v>1.5350856859894206</c:v>
                </c:pt>
                <c:pt idx="114">
                  <c:v>1.5409190115961804</c:v>
                </c:pt>
                <c:pt idx="115">
                  <c:v>1.5467745038402458</c:v>
                </c:pt>
                <c:pt idx="116">
                  <c:v>1.5526522469548387</c:v>
                </c:pt>
                <c:pt idx="117">
                  <c:v>1.5585523254932672</c:v>
                </c:pt>
                <c:pt idx="118">
                  <c:v>1.5644748243301416</c:v>
                </c:pt>
                <c:pt idx="119">
                  <c:v>1.5704198286625961</c:v>
                </c:pt>
                <c:pt idx="120">
                  <c:v>1.5763874240115141</c:v>
                </c:pt>
                <c:pt idx="121">
                  <c:v>1.5823776962227578</c:v>
                </c:pt>
                <c:pt idx="122">
                  <c:v>1.5883907314684043</c:v>
                </c:pt>
                <c:pt idx="123">
                  <c:v>1.5944266162479843</c:v>
                </c:pt>
                <c:pt idx="124">
                  <c:v>1.6004854373897266</c:v>
                </c:pt>
                <c:pt idx="125">
                  <c:v>1.6065672820518075</c:v>
                </c:pt>
                <c:pt idx="126">
                  <c:v>1.6126722377236045</c:v>
                </c:pt>
                <c:pt idx="127">
                  <c:v>1.6188003922269543</c:v>
                </c:pt>
                <c:pt idx="128">
                  <c:v>1.6249518337174167</c:v>
                </c:pt>
                <c:pt idx="129">
                  <c:v>1.6311266506855429</c:v>
                </c:pt>
                <c:pt idx="130">
                  <c:v>1.637324931958148</c:v>
                </c:pt>
                <c:pt idx="131">
                  <c:v>1.6435467666995891</c:v>
                </c:pt>
                <c:pt idx="132">
                  <c:v>1.6497922444130475</c:v>
                </c:pt>
                <c:pt idx="133">
                  <c:v>1.6560614549418171</c:v>
                </c:pt>
                <c:pt idx="134">
                  <c:v>1.6623544884705961</c:v>
                </c:pt>
                <c:pt idx="135">
                  <c:v>1.6686714355267844</c:v>
                </c:pt>
                <c:pt idx="136">
                  <c:v>1.6750123869817863</c:v>
                </c:pt>
                <c:pt idx="137">
                  <c:v>1.6813774340523171</c:v>
                </c:pt>
                <c:pt idx="138">
                  <c:v>1.6877666683017158</c:v>
                </c:pt>
                <c:pt idx="139">
                  <c:v>1.6941801816412625</c:v>
                </c:pt>
                <c:pt idx="140">
                  <c:v>1.7006180663314994</c:v>
                </c:pt>
                <c:pt idx="141">
                  <c:v>1.707080414983559</c:v>
                </c:pt>
                <c:pt idx="142">
                  <c:v>1.7135673205604967</c:v>
                </c:pt>
                <c:pt idx="143">
                  <c:v>1.7200788763786266</c:v>
                </c:pt>
                <c:pt idx="144">
                  <c:v>1.7266151761088653</c:v>
                </c:pt>
                <c:pt idx="145">
                  <c:v>1.7331763137780789</c:v>
                </c:pt>
                <c:pt idx="146">
                  <c:v>1.7397623837704357</c:v>
                </c:pt>
                <c:pt idx="147">
                  <c:v>1.7463734808287634</c:v>
                </c:pt>
                <c:pt idx="148">
                  <c:v>1.7530097000559128</c:v>
                </c:pt>
                <c:pt idx="149">
                  <c:v>1.7596711369161253</c:v>
                </c:pt>
                <c:pt idx="150">
                  <c:v>1.7663578872364067</c:v>
                </c:pt>
                <c:pt idx="151">
                  <c:v>1.7730700472079051</c:v>
                </c:pt>
                <c:pt idx="152">
                  <c:v>1.7798077133872952</c:v>
                </c:pt>
                <c:pt idx="153">
                  <c:v>1.7865709826981668</c:v>
                </c:pt>
                <c:pt idx="154">
                  <c:v>1.79335995243242</c:v>
                </c:pt>
                <c:pt idx="155">
                  <c:v>1.8001747202516631</c:v>
                </c:pt>
                <c:pt idx="156">
                  <c:v>1.8070153841886194</c:v>
                </c:pt>
                <c:pt idx="157">
                  <c:v>1.8138820426485363</c:v>
                </c:pt>
                <c:pt idx="158">
                  <c:v>1.8207747944106007</c:v>
                </c:pt>
                <c:pt idx="159">
                  <c:v>1.827693738629361</c:v>
                </c:pt>
                <c:pt idx="160">
                  <c:v>1.8346389748361527</c:v>
                </c:pt>
                <c:pt idx="161">
                  <c:v>1.8416106029405301</c:v>
                </c:pt>
                <c:pt idx="162">
                  <c:v>1.8486087232317041</c:v>
                </c:pt>
                <c:pt idx="163">
                  <c:v>1.8556334363799847</c:v>
                </c:pt>
                <c:pt idx="164">
                  <c:v>1.8626848434382286</c:v>
                </c:pt>
                <c:pt idx="165">
                  <c:v>1.8697630458432939</c:v>
                </c:pt>
                <c:pt idx="166">
                  <c:v>1.8768681454174985</c:v>
                </c:pt>
                <c:pt idx="167">
                  <c:v>1.884000244370085</c:v>
                </c:pt>
                <c:pt idx="168">
                  <c:v>1.8911594452986913</c:v>
                </c:pt>
                <c:pt idx="169">
                  <c:v>1.8983458511908264</c:v>
                </c:pt>
                <c:pt idx="170">
                  <c:v>1.9055595654253517</c:v>
                </c:pt>
                <c:pt idx="171">
                  <c:v>1.9128006917739679</c:v>
                </c:pt>
                <c:pt idx="172">
                  <c:v>1.9200693344027091</c:v>
                </c:pt>
                <c:pt idx="173">
                  <c:v>1.9273655978734394</c:v>
                </c:pt>
                <c:pt idx="174">
                  <c:v>1.9346895871453584</c:v>
                </c:pt>
                <c:pt idx="175">
                  <c:v>1.9420414075765109</c:v>
                </c:pt>
                <c:pt idx="176">
                  <c:v>1.9494211649253017</c:v>
                </c:pt>
                <c:pt idx="177">
                  <c:v>1.9568289653520179</c:v>
                </c:pt>
                <c:pt idx="178">
                  <c:v>1.9642649154203555</c:v>
                </c:pt>
                <c:pt idx="179">
                  <c:v>1.971729122098953</c:v>
                </c:pt>
                <c:pt idx="180">
                  <c:v>1.9792216927629291</c:v>
                </c:pt>
                <c:pt idx="181">
                  <c:v>1.9867427351954283</c:v>
                </c:pt>
                <c:pt idx="182">
                  <c:v>1.9942923575891709</c:v>
                </c:pt>
                <c:pt idx="183">
                  <c:v>2.0018706685480097</c:v>
                </c:pt>
                <c:pt idx="184">
                  <c:v>2.0094777770884922</c:v>
                </c:pt>
                <c:pt idx="185">
                  <c:v>2.0171137926414286</c:v>
                </c:pt>
                <c:pt idx="186">
                  <c:v>2.024778825053466</c:v>
                </c:pt>
                <c:pt idx="187">
                  <c:v>2.0324729845886691</c:v>
                </c:pt>
                <c:pt idx="188">
                  <c:v>2.0401963819301061</c:v>
                </c:pt>
                <c:pt idx="189">
                  <c:v>2.0479491281814406</c:v>
                </c:pt>
                <c:pt idx="190">
                  <c:v>2.05573133486853</c:v>
                </c:pt>
                <c:pt idx="191">
                  <c:v>2.0635431139410305</c:v>
                </c:pt>
                <c:pt idx="192">
                  <c:v>2.0713845777740065</c:v>
                </c:pt>
                <c:pt idx="193">
                  <c:v>2.0792558391695479</c:v>
                </c:pt>
                <c:pt idx="194">
                  <c:v>2.0871570113583924</c:v>
                </c:pt>
                <c:pt idx="195">
                  <c:v>2.0950882080015543</c:v>
                </c:pt>
                <c:pt idx="196">
                  <c:v>2.1030495431919602</c:v>
                </c:pt>
                <c:pt idx="197">
                  <c:v>2.1110411314560897</c:v>
                </c:pt>
                <c:pt idx="198">
                  <c:v>2.1190630877556229</c:v>
                </c:pt>
                <c:pt idx="199">
                  <c:v>2.1271155274890945</c:v>
                </c:pt>
                <c:pt idx="200">
                  <c:v>2.1351985664935529</c:v>
                </c:pt>
                <c:pt idx="201">
                  <c:v>2.1433123210462286</c:v>
                </c:pt>
                <c:pt idx="202">
                  <c:v>2.1514569078662045</c:v>
                </c:pt>
                <c:pt idx="203">
                  <c:v>2.1596324441160961</c:v>
                </c:pt>
                <c:pt idx="204">
                  <c:v>2.1678390474037372</c:v>
                </c:pt>
                <c:pt idx="205">
                  <c:v>2.1760768357838716</c:v>
                </c:pt>
                <c:pt idx="206">
                  <c:v>2.1843459277598503</c:v>
                </c:pt>
                <c:pt idx="207">
                  <c:v>2.1926464422853376</c:v>
                </c:pt>
                <c:pt idx="208">
                  <c:v>2.2009784987660219</c:v>
                </c:pt>
                <c:pt idx="209">
                  <c:v>2.2093422170613328</c:v>
                </c:pt>
                <c:pt idx="210">
                  <c:v>2.2177377174861661</c:v>
                </c:pt>
                <c:pt idx="211">
                  <c:v>2.2261651208126136</c:v>
                </c:pt>
                <c:pt idx="212">
                  <c:v>2.2346245482717015</c:v>
                </c:pt>
                <c:pt idx="213">
                  <c:v>2.2431161215551341</c:v>
                </c:pt>
                <c:pt idx="214">
                  <c:v>2.2516399628170438</c:v>
                </c:pt>
                <c:pt idx="215">
                  <c:v>2.2601961946757485</c:v>
                </c:pt>
                <c:pt idx="216">
                  <c:v>2.2687849402155162</c:v>
                </c:pt>
                <c:pt idx="217">
                  <c:v>2.2774063229883352</c:v>
                </c:pt>
                <c:pt idx="218">
                  <c:v>2.286060467015691</c:v>
                </c:pt>
                <c:pt idx="219">
                  <c:v>2.2947474967903507</c:v>
                </c:pt>
                <c:pt idx="220">
                  <c:v>2.3034675372781539</c:v>
                </c:pt>
                <c:pt idx="221">
                  <c:v>2.3122207139198108</c:v>
                </c:pt>
                <c:pt idx="222">
                  <c:v>2.3210071526327063</c:v>
                </c:pt>
                <c:pt idx="223">
                  <c:v>2.3298269798127107</c:v>
                </c:pt>
                <c:pt idx="224">
                  <c:v>2.3386803223359989</c:v>
                </c:pt>
                <c:pt idx="225">
                  <c:v>2.3475673075608756</c:v>
                </c:pt>
                <c:pt idx="226">
                  <c:v>2.356488063329607</c:v>
                </c:pt>
                <c:pt idx="227">
                  <c:v>2.3654427179702595</c:v>
                </c:pt>
                <c:pt idx="228">
                  <c:v>2.3744314002985467</c:v>
                </c:pt>
                <c:pt idx="229">
                  <c:v>2.3834542396196814</c:v>
                </c:pt>
                <c:pt idx="230">
                  <c:v>2.3925113657302362</c:v>
                </c:pt>
                <c:pt idx="231">
                  <c:v>2.4016029089200113</c:v>
                </c:pt>
                <c:pt idx="232">
                  <c:v>2.4107289999739074</c:v>
                </c:pt>
                <c:pt idx="233">
                  <c:v>2.4198897701738082</c:v>
                </c:pt>
                <c:pt idx="234">
                  <c:v>2.4290853513004689</c:v>
                </c:pt>
                <c:pt idx="235">
                  <c:v>2.4383158756354106</c:v>
                </c:pt>
                <c:pt idx="236">
                  <c:v>2.4475814759628252</c:v>
                </c:pt>
                <c:pt idx="237">
                  <c:v>2.456882285571484</c:v>
                </c:pt>
                <c:pt idx="238">
                  <c:v>2.4662184382566559</c:v>
                </c:pt>
                <c:pt idx="239">
                  <c:v>2.4755900683220311</c:v>
                </c:pt>
                <c:pt idx="240">
                  <c:v>2.484997310581655</c:v>
                </c:pt>
                <c:pt idx="241">
                  <c:v>2.4944403003618651</c:v>
                </c:pt>
                <c:pt idx="242">
                  <c:v>2.5039191735032404</c:v>
                </c:pt>
                <c:pt idx="243">
                  <c:v>2.513434066362553</c:v>
                </c:pt>
                <c:pt idx="244">
                  <c:v>2.5229851158147305</c:v>
                </c:pt>
                <c:pt idx="245">
                  <c:v>2.5325724592548267</c:v>
                </c:pt>
                <c:pt idx="246">
                  <c:v>2.5421962345999951</c:v>
                </c:pt>
                <c:pt idx="247">
                  <c:v>2.5518565802914752</c:v>
                </c:pt>
                <c:pt idx="248">
                  <c:v>2.5615536352965829</c:v>
                </c:pt>
                <c:pt idx="249">
                  <c:v>2.5712875391107097</c:v>
                </c:pt>
                <c:pt idx="250">
                  <c:v>2.5810584317593306</c:v>
                </c:pt>
                <c:pt idx="251">
                  <c:v>2.5908664538000159</c:v>
                </c:pt>
                <c:pt idx="252">
                  <c:v>2.600711746324456</c:v>
                </c:pt>
                <c:pt idx="253">
                  <c:v>2.6105944509604888</c:v>
                </c:pt>
                <c:pt idx="254">
                  <c:v>2.6205147098741386</c:v>
                </c:pt>
                <c:pt idx="255">
                  <c:v>2.6304726657716602</c:v>
                </c:pt>
                <c:pt idx="256">
                  <c:v>2.6404684619015923</c:v>
                </c:pt>
                <c:pt idx="257">
                  <c:v>2.6505022420568185</c:v>
                </c:pt>
                <c:pt idx="258">
                  <c:v>2.6605741505766343</c:v>
                </c:pt>
                <c:pt idx="259">
                  <c:v>2.6706843323488254</c:v>
                </c:pt>
                <c:pt idx="260">
                  <c:v>2.6808329328117511</c:v>
                </c:pt>
                <c:pt idx="261">
                  <c:v>2.6910200979564358</c:v>
                </c:pt>
                <c:pt idx="262">
                  <c:v>2.7012459743286703</c:v>
                </c:pt>
                <c:pt idx="263">
                  <c:v>2.7115107090311192</c:v>
                </c:pt>
                <c:pt idx="264">
                  <c:v>2.7218144497254375</c:v>
                </c:pt>
                <c:pt idx="265">
                  <c:v>2.7321573446343943</c:v>
                </c:pt>
                <c:pt idx="266">
                  <c:v>2.7425395425440051</c:v>
                </c:pt>
                <c:pt idx="267">
                  <c:v>2.7529611928056723</c:v>
                </c:pt>
                <c:pt idx="268">
                  <c:v>2.763422445338334</c:v>
                </c:pt>
                <c:pt idx="269">
                  <c:v>2.7739234506306198</c:v>
                </c:pt>
                <c:pt idx="270">
                  <c:v>2.7844643597430161</c:v>
                </c:pt>
                <c:pt idx="271">
                  <c:v>2.7950453243100397</c:v>
                </c:pt>
                <c:pt idx="272">
                  <c:v>2.8056664965424178</c:v>
                </c:pt>
                <c:pt idx="273">
                  <c:v>2.8163280292292789</c:v>
                </c:pt>
                <c:pt idx="274">
                  <c:v>2.8270300757403501</c:v>
                </c:pt>
                <c:pt idx="275">
                  <c:v>2.8377727900281635</c:v>
                </c:pt>
                <c:pt idx="276">
                  <c:v>2.8485563266302707</c:v>
                </c:pt>
                <c:pt idx="277">
                  <c:v>2.8593808406714656</c:v>
                </c:pt>
                <c:pt idx="278">
                  <c:v>2.8702464878660172</c:v>
                </c:pt>
                <c:pt idx="279">
                  <c:v>2.881153424519908</c:v>
                </c:pt>
                <c:pt idx="280">
                  <c:v>2.8921018075330838</c:v>
                </c:pt>
                <c:pt idx="281">
                  <c:v>2.9030917944017096</c:v>
                </c:pt>
                <c:pt idx="282">
                  <c:v>2.9141235432204362</c:v>
                </c:pt>
                <c:pt idx="283">
                  <c:v>2.9251972126846741</c:v>
                </c:pt>
                <c:pt idx="284">
                  <c:v>2.9363129620928761</c:v>
                </c:pt>
                <c:pt idx="285">
                  <c:v>2.9474709513488291</c:v>
                </c:pt>
                <c:pt idx="286">
                  <c:v>2.9586713409639547</c:v>
                </c:pt>
                <c:pt idx="287">
                  <c:v>2.969914292059618</c:v>
                </c:pt>
                <c:pt idx="288">
                  <c:v>2.9811999663694446</c:v>
                </c:pt>
                <c:pt idx="289">
                  <c:v>2.9925285262416486</c:v>
                </c:pt>
                <c:pt idx="290">
                  <c:v>3.0039001346413667</c:v>
                </c:pt>
                <c:pt idx="291">
                  <c:v>3.0153149551530039</c:v>
                </c:pt>
                <c:pt idx="292">
                  <c:v>3.0267731519825856</c:v>
                </c:pt>
                <c:pt idx="293">
                  <c:v>3.0382748899601193</c:v>
                </c:pt>
                <c:pt idx="294">
                  <c:v>3.0498203345419679</c:v>
                </c:pt>
                <c:pt idx="295">
                  <c:v>3.0614096518132272</c:v>
                </c:pt>
                <c:pt idx="296">
                  <c:v>3.0730430084901177</c:v>
                </c:pt>
                <c:pt idx="297">
                  <c:v>3.08472057192238</c:v>
                </c:pt>
                <c:pt idx="298">
                  <c:v>3.0964425100956849</c:v>
                </c:pt>
                <c:pt idx="299">
                  <c:v>3.1082089916340485</c:v>
                </c:pt>
                <c:pt idx="300">
                  <c:v>3.1200201858022578</c:v>
                </c:pt>
                <c:pt idx="301">
                  <c:v>3.1318762625083063</c:v>
                </c:pt>
                <c:pt idx="302">
                  <c:v>3.1437773923058381</c:v>
                </c:pt>
                <c:pt idx="303">
                  <c:v>3.1557237463966001</c:v>
                </c:pt>
                <c:pt idx="304">
                  <c:v>3.1677154966329071</c:v>
                </c:pt>
                <c:pt idx="305">
                  <c:v>3.179752815520112</c:v>
                </c:pt>
                <c:pt idx="306">
                  <c:v>3.1918358762190886</c:v>
                </c:pt>
                <c:pt idx="307">
                  <c:v>3.2039648525487214</c:v>
                </c:pt>
                <c:pt idx="308">
                  <c:v>3.2161399189884068</c:v>
                </c:pt>
                <c:pt idx="309">
                  <c:v>3.228361250680563</c:v>
                </c:pt>
                <c:pt idx="310">
                  <c:v>3.2406290234331494</c:v>
                </c:pt>
                <c:pt idx="311">
                  <c:v>3.2529434137221953</c:v>
                </c:pt>
                <c:pt idx="312">
                  <c:v>3.2653045986943399</c:v>
                </c:pt>
                <c:pt idx="313">
                  <c:v>3.2777127561693784</c:v>
                </c:pt>
                <c:pt idx="314">
                  <c:v>3.2901680646428222</c:v>
                </c:pt>
                <c:pt idx="315">
                  <c:v>3.3026707032884648</c:v>
                </c:pt>
                <c:pt idx="316">
                  <c:v>3.3152208519609609</c:v>
                </c:pt>
                <c:pt idx="317">
                  <c:v>3.3278186911984129</c:v>
                </c:pt>
                <c:pt idx="318">
                  <c:v>3.340464402224967</c:v>
                </c:pt>
                <c:pt idx="319">
                  <c:v>3.3531581669534218</c:v>
                </c:pt>
                <c:pt idx="320">
                  <c:v>3.3659001679878449</c:v>
                </c:pt>
                <c:pt idx="321">
                  <c:v>3.3786905886261986</c:v>
                </c:pt>
                <c:pt idx="322">
                  <c:v>3.3915296128629784</c:v>
                </c:pt>
                <c:pt idx="323">
                  <c:v>3.4044174253918578</c:v>
                </c:pt>
                <c:pt idx="324">
                  <c:v>3.4173542116083468</c:v>
                </c:pt>
                <c:pt idx="325">
                  <c:v>3.4303401576124588</c:v>
                </c:pt>
                <c:pt idx="326">
                  <c:v>3.443375450211386</c:v>
                </c:pt>
                <c:pt idx="327">
                  <c:v>3.4564602769221895</c:v>
                </c:pt>
                <c:pt idx="328">
                  <c:v>3.469594825974494</c:v>
                </c:pt>
                <c:pt idx="329">
                  <c:v>3.482779286313197</c:v>
                </c:pt>
                <c:pt idx="330">
                  <c:v>3.4960138476011871</c:v>
                </c:pt>
                <c:pt idx="331">
                  <c:v>3.5092987002220717</c:v>
                </c:pt>
                <c:pt idx="332">
                  <c:v>3.5226340352829157</c:v>
                </c:pt>
                <c:pt idx="333">
                  <c:v>3.5360200446169907</c:v>
                </c:pt>
                <c:pt idx="334">
                  <c:v>3.5494569207865352</c:v>
                </c:pt>
                <c:pt idx="335">
                  <c:v>3.5629448570855242</c:v>
                </c:pt>
                <c:pt idx="336">
                  <c:v>3.5764840475424493</c:v>
                </c:pt>
                <c:pt idx="337">
                  <c:v>3.5900746869231108</c:v>
                </c:pt>
                <c:pt idx="338">
                  <c:v>3.6037169707334189</c:v>
                </c:pt>
                <c:pt idx="339">
                  <c:v>3.6174110952222058</c:v>
                </c:pt>
                <c:pt idx="340">
                  <c:v>3.6311572573840505</c:v>
                </c:pt>
                <c:pt idx="341">
                  <c:v>3.6449556549621098</c:v>
                </c:pt>
                <c:pt idx="342">
                  <c:v>3.658806486450966</c:v>
                </c:pt>
                <c:pt idx="343">
                  <c:v>3.6727099510994798</c:v>
                </c:pt>
                <c:pt idx="344">
                  <c:v>3.6866662489136579</c:v>
                </c:pt>
                <c:pt idx="345">
                  <c:v>3.7006755806595297</c:v>
                </c:pt>
                <c:pt idx="346">
                  <c:v>3.714738147866036</c:v>
                </c:pt>
                <c:pt idx="347">
                  <c:v>3.7288541528279269</c:v>
                </c:pt>
                <c:pt idx="348">
                  <c:v>3.743023798608673</c:v>
                </c:pt>
                <c:pt idx="349">
                  <c:v>3.7572472890433861</c:v>
                </c:pt>
                <c:pt idx="350">
                  <c:v>3.7715248287417511</c:v>
                </c:pt>
                <c:pt idx="351">
                  <c:v>3.7858566230909698</c:v>
                </c:pt>
                <c:pt idx="352">
                  <c:v>3.8002428782587154</c:v>
                </c:pt>
                <c:pt idx="353">
                  <c:v>3.8146838011960988</c:v>
                </c:pt>
                <c:pt idx="354">
                  <c:v>3.8291795996406441</c:v>
                </c:pt>
                <c:pt idx="355">
                  <c:v>3.8437304821192786</c:v>
                </c:pt>
                <c:pt idx="356">
                  <c:v>3.8583366579513321</c:v>
                </c:pt>
                <c:pt idx="357">
                  <c:v>3.8729983372515471</c:v>
                </c:pt>
                <c:pt idx="358">
                  <c:v>3.887715730933103</c:v>
                </c:pt>
                <c:pt idx="359">
                  <c:v>3.9024890507106487</c:v>
                </c:pt>
                <c:pt idx="360">
                  <c:v>3.9173185091033491</c:v>
                </c:pt>
                <c:pt idx="361">
                  <c:v>3.9322043194379419</c:v>
                </c:pt>
                <c:pt idx="362">
                  <c:v>3.947146695851806</c:v>
                </c:pt>
                <c:pt idx="363">
                  <c:v>3.9621458532960427</c:v>
                </c:pt>
                <c:pt idx="364">
                  <c:v>3.9772020075385677</c:v>
                </c:pt>
                <c:pt idx="365">
                  <c:v>3.9923153751672142</c:v>
                </c:pt>
                <c:pt idx="366">
                  <c:v>4.0074861735928495</c:v>
                </c:pt>
                <c:pt idx="367">
                  <c:v>4.0227146210525024</c:v>
                </c:pt>
                <c:pt idx="368">
                  <c:v>4.0380009366125025</c:v>
                </c:pt>
                <c:pt idx="369">
                  <c:v>4.0533453401716297</c:v>
                </c:pt>
                <c:pt idx="370">
                  <c:v>4.0687480524642821</c:v>
                </c:pt>
                <c:pt idx="371">
                  <c:v>4.0842092950636468</c:v>
                </c:pt>
                <c:pt idx="372">
                  <c:v>4.0997292903848885</c:v>
                </c:pt>
                <c:pt idx="373">
                  <c:v>4.1153082616883516</c:v>
                </c:pt>
                <c:pt idx="374">
                  <c:v>4.1309464330827677</c:v>
                </c:pt>
                <c:pt idx="375">
                  <c:v>4.1466440295284821</c:v>
                </c:pt>
                <c:pt idx="376">
                  <c:v>4.1624012768406908</c:v>
                </c:pt>
                <c:pt idx="377">
                  <c:v>4.1782184016926855</c:v>
                </c:pt>
                <c:pt idx="378">
                  <c:v>4.1940956316191178</c:v>
                </c:pt>
                <c:pt idx="379">
                  <c:v>4.2100331950192702</c:v>
                </c:pt>
                <c:pt idx="380">
                  <c:v>4.2260313211603435</c:v>
                </c:pt>
                <c:pt idx="381">
                  <c:v>4.2420902401807528</c:v>
                </c:pt>
                <c:pt idx="382">
                  <c:v>4.25821018309344</c:v>
                </c:pt>
                <c:pt idx="383">
                  <c:v>4.2743913817891954</c:v>
                </c:pt>
                <c:pt idx="384">
                  <c:v>4.2906340690399949</c:v>
                </c:pt>
                <c:pt idx="385">
                  <c:v>4.3069384785023468</c:v>
                </c:pt>
                <c:pt idx="386">
                  <c:v>4.3233048447206555</c:v>
                </c:pt>
                <c:pt idx="387">
                  <c:v>4.3397334031305936</c:v>
                </c:pt>
                <c:pt idx="388">
                  <c:v>4.35622439006249</c:v>
                </c:pt>
                <c:pt idx="389">
                  <c:v>4.3727780427447271</c:v>
                </c:pt>
                <c:pt idx="390">
                  <c:v>4.389394599307157</c:v>
                </c:pt>
                <c:pt idx="391">
                  <c:v>4.4060742987845245</c:v>
                </c:pt>
                <c:pt idx="392">
                  <c:v>4.4228173811199056</c:v>
                </c:pt>
                <c:pt idx="393">
                  <c:v>4.4396240871681618</c:v>
                </c:pt>
                <c:pt idx="394">
                  <c:v>4.456494658699401</c:v>
                </c:pt>
                <c:pt idx="395">
                  <c:v>4.4734293384024584</c:v>
                </c:pt>
                <c:pt idx="396">
                  <c:v>4.490428369888388</c:v>
                </c:pt>
                <c:pt idx="397">
                  <c:v>4.5074919976939638</c:v>
                </c:pt>
                <c:pt idx="398">
                  <c:v>4.5246204672852013</c:v>
                </c:pt>
                <c:pt idx="399">
                  <c:v>4.5418140250608854</c:v>
                </c:pt>
                <c:pt idx="400">
                  <c:v>4.5590729183561169</c:v>
                </c:pt>
                <c:pt idx="401">
                  <c:v>4.5763973954458699</c:v>
                </c:pt>
                <c:pt idx="402">
                  <c:v>4.5937877055485643</c:v>
                </c:pt>
                <c:pt idx="403">
                  <c:v>4.6112440988296486</c:v>
                </c:pt>
                <c:pt idx="404">
                  <c:v>4.6287668264052018</c:v>
                </c:pt>
                <c:pt idx="405">
                  <c:v>4.6463561403455413</c:v>
                </c:pt>
                <c:pt idx="406">
                  <c:v>4.6640122936788542</c:v>
                </c:pt>
                <c:pt idx="407">
                  <c:v>4.6817355403948335</c:v>
                </c:pt>
                <c:pt idx="408">
                  <c:v>4.699526135448334</c:v>
                </c:pt>
                <c:pt idx="409">
                  <c:v>4.7173843347630378</c:v>
                </c:pt>
                <c:pt idx="410">
                  <c:v>4.7353103952351372</c:v>
                </c:pt>
                <c:pt idx="411">
                  <c:v>4.7533045747370313</c:v>
                </c:pt>
                <c:pt idx="412">
                  <c:v>4.771367132121032</c:v>
                </c:pt>
                <c:pt idx="413">
                  <c:v>4.7894983272230922</c:v>
                </c:pt>
                <c:pt idx="414">
                  <c:v>4.8076984208665401</c:v>
                </c:pt>
                <c:pt idx="415">
                  <c:v>4.8259676748658329</c:v>
                </c:pt>
                <c:pt idx="416">
                  <c:v>4.8443063520303236</c:v>
                </c:pt>
                <c:pt idx="417">
                  <c:v>4.8627147161680391</c:v>
                </c:pt>
                <c:pt idx="418">
                  <c:v>4.8811930320894774</c:v>
                </c:pt>
                <c:pt idx="419">
                  <c:v>4.8997415656114178</c:v>
                </c:pt>
                <c:pt idx="420">
                  <c:v>4.9183605835607409</c:v>
                </c:pt>
                <c:pt idx="421">
                  <c:v>4.9370503537782717</c:v>
                </c:pt>
                <c:pt idx="422">
                  <c:v>4.9558111451226292</c:v>
                </c:pt>
                <c:pt idx="423">
                  <c:v>4.974643227474095</c:v>
                </c:pt>
                <c:pt idx="424">
                  <c:v>4.9935468717384968</c:v>
                </c:pt>
                <c:pt idx="425">
                  <c:v>5.0125223498511033</c:v>
                </c:pt>
                <c:pt idx="426">
                  <c:v>5.0315699347805376</c:v>
                </c:pt>
                <c:pt idx="427">
                  <c:v>5.0506899005327037</c:v>
                </c:pt>
                <c:pt idx="428">
                  <c:v>5.0698825221547281</c:v>
                </c:pt>
                <c:pt idx="429">
                  <c:v>5.0891480757389163</c:v>
                </c:pt>
                <c:pt idx="430">
                  <c:v>5.1084868384267246</c:v>
                </c:pt>
                <c:pt idx="431">
                  <c:v>5.1278990884127467</c:v>
                </c:pt>
                <c:pt idx="432">
                  <c:v>5.1473851049487154</c:v>
                </c:pt>
                <c:pt idx="433">
                  <c:v>5.1669451683475209</c:v>
                </c:pt>
                <c:pt idx="434">
                  <c:v>5.1865795599872415</c:v>
                </c:pt>
                <c:pt idx="435">
                  <c:v>5.2062885623151933</c:v>
                </c:pt>
                <c:pt idx="436">
                  <c:v>5.2260724588519913</c:v>
                </c:pt>
                <c:pt idx="437">
                  <c:v>5.2459315341956287</c:v>
                </c:pt>
                <c:pt idx="438">
                  <c:v>5.2658660740255723</c:v>
                </c:pt>
                <c:pt idx="439">
                  <c:v>5.2858763651068692</c:v>
                </c:pt>
                <c:pt idx="440">
                  <c:v>5.3059626952942756</c:v>
                </c:pt>
                <c:pt idx="441">
                  <c:v>5.3261253535363942</c:v>
                </c:pt>
                <c:pt idx="442">
                  <c:v>5.3463646298798322</c:v>
                </c:pt>
                <c:pt idx="443">
                  <c:v>5.3666808154733756</c:v>
                </c:pt>
                <c:pt idx="444">
                  <c:v>5.3870742025721743</c:v>
                </c:pt>
                <c:pt idx="445">
                  <c:v>5.4075450845419484</c:v>
                </c:pt>
                <c:pt idx="446">
                  <c:v>5.4280937558632081</c:v>
                </c:pt>
                <c:pt idx="447">
                  <c:v>5.4487205121354885</c:v>
                </c:pt>
                <c:pt idx="448">
                  <c:v>5.4694256500816039</c:v>
                </c:pt>
                <c:pt idx="449">
                  <c:v>5.4902094675519137</c:v>
                </c:pt>
                <c:pt idx="450">
                  <c:v>5.5110722635286109</c:v>
                </c:pt>
                <c:pt idx="451">
                  <c:v>5.5320143381300202</c:v>
                </c:pt>
                <c:pt idx="452">
                  <c:v>5.5530359926149142</c:v>
                </c:pt>
                <c:pt idx="453">
                  <c:v>5.5741375293868511</c:v>
                </c:pt>
                <c:pt idx="454">
                  <c:v>5.5953192519985215</c:v>
                </c:pt>
                <c:pt idx="455">
                  <c:v>5.6165814651561163</c:v>
                </c:pt>
                <c:pt idx="456">
                  <c:v>5.6379244747237101</c:v>
                </c:pt>
                <c:pt idx="457">
                  <c:v>5.6593485877276599</c:v>
                </c:pt>
                <c:pt idx="458">
                  <c:v>5.6808541123610254</c:v>
                </c:pt>
                <c:pt idx="459">
                  <c:v>5.7024413579879978</c:v>
                </c:pt>
                <c:pt idx="460">
                  <c:v>5.7241106351483522</c:v>
                </c:pt>
                <c:pt idx="461">
                  <c:v>5.7458622555619163</c:v>
                </c:pt>
                <c:pt idx="462">
                  <c:v>5.7676965321330513</c:v>
                </c:pt>
                <c:pt idx="463">
                  <c:v>5.7896137789551574</c:v>
                </c:pt>
                <c:pt idx="464">
                  <c:v>5.8116143113151875</c:v>
                </c:pt>
                <c:pt idx="465">
                  <c:v>5.8336984456981851</c:v>
                </c:pt>
                <c:pt idx="466">
                  <c:v>5.8558664997918379</c:v>
                </c:pt>
                <c:pt idx="467">
                  <c:v>5.8781187924910467</c:v>
                </c:pt>
                <c:pt idx="468">
                  <c:v>5.9004556439025126</c:v>
                </c:pt>
                <c:pt idx="469">
                  <c:v>5.9228773753493424</c:v>
                </c:pt>
                <c:pt idx="470">
                  <c:v>5.9453843093756698</c:v>
                </c:pt>
                <c:pt idx="471">
                  <c:v>5.9679767697512975</c:v>
                </c:pt>
                <c:pt idx="472">
                  <c:v>5.9906550814763531</c:v>
                </c:pt>
                <c:pt idx="473">
                  <c:v>6.0134195707859632</c:v>
                </c:pt>
                <c:pt idx="474">
                  <c:v>6.0362705651549504</c:v>
                </c:pt>
                <c:pt idx="475">
                  <c:v>6.0592083933025398</c:v>
                </c:pt>
                <c:pt idx="476">
                  <c:v>6.0822333851970898</c:v>
                </c:pt>
                <c:pt idx="477">
                  <c:v>6.1053458720608385</c:v>
                </c:pt>
                <c:pt idx="478">
                  <c:v>6.1285461863746695</c:v>
                </c:pt>
                <c:pt idx="479">
                  <c:v>6.1518346618828934</c:v>
                </c:pt>
                <c:pt idx="480">
                  <c:v>6.1752116335980487</c:v>
                </c:pt>
                <c:pt idx="481">
                  <c:v>6.1986774378057214</c:v>
                </c:pt>
                <c:pt idx="482">
                  <c:v>6.222232412069383</c:v>
                </c:pt>
                <c:pt idx="483">
                  <c:v>6.2458768952352468</c:v>
                </c:pt>
                <c:pt idx="484">
                  <c:v>6.2696112274371405</c:v>
                </c:pt>
                <c:pt idx="485">
                  <c:v>6.293435750101402</c:v>
                </c:pt>
                <c:pt idx="486">
                  <c:v>6.3173508059517873</c:v>
                </c:pt>
                <c:pt idx="487">
                  <c:v>6.3413567390144046</c:v>
                </c:pt>
                <c:pt idx="488">
                  <c:v>6.3654538946226591</c:v>
                </c:pt>
                <c:pt idx="489">
                  <c:v>6.3896426194222258</c:v>
                </c:pt>
                <c:pt idx="490">
                  <c:v>6.4139232613760306</c:v>
                </c:pt>
                <c:pt idx="491">
                  <c:v>6.4382961697692593</c:v>
                </c:pt>
                <c:pt idx="492">
                  <c:v>6.4627616952143825</c:v>
                </c:pt>
                <c:pt idx="493">
                  <c:v>6.4873201896561969</c:v>
                </c:pt>
                <c:pt idx="494">
                  <c:v>6.5119720063768902</c:v>
                </c:pt>
                <c:pt idx="495">
                  <c:v>6.5367175000011226</c:v>
                </c:pt>
                <c:pt idx="496">
                  <c:v>6.5615570265011272</c:v>
                </c:pt>
                <c:pt idx="497">
                  <c:v>6.5864909432018317</c:v>
                </c:pt>
                <c:pt idx="498">
                  <c:v>6.6115196087859989</c:v>
                </c:pt>
                <c:pt idx="499">
                  <c:v>6.6366433832993854</c:v>
                </c:pt>
                <c:pt idx="500">
                  <c:v>6.661862628155923</c:v>
                </c:pt>
                <c:pt idx="501">
                  <c:v>6.6871777061429158</c:v>
                </c:pt>
                <c:pt idx="502">
                  <c:v>6.7125889814262587</c:v>
                </c:pt>
                <c:pt idx="503">
                  <c:v>6.738096819555679</c:v>
                </c:pt>
                <c:pt idx="504">
                  <c:v>6.7637015874699911</c:v>
                </c:pt>
                <c:pt idx="505">
                  <c:v>6.7894036535023776</c:v>
                </c:pt>
                <c:pt idx="506">
                  <c:v>6.8152033873856865</c:v>
                </c:pt>
                <c:pt idx="507">
                  <c:v>6.8411011602577521</c:v>
                </c:pt>
                <c:pt idx="508">
                  <c:v>6.8670973446667318</c:v>
                </c:pt>
                <c:pt idx="509">
                  <c:v>6.8931923145764653</c:v>
                </c:pt>
                <c:pt idx="510">
                  <c:v>6.9193864453718561</c:v>
                </c:pt>
                <c:pt idx="511">
                  <c:v>6.9456801138642694</c:v>
                </c:pt>
                <c:pt idx="512">
                  <c:v>6.9720736982969536</c:v>
                </c:pt>
                <c:pt idx="513">
                  <c:v>6.9985675783504826</c:v>
                </c:pt>
                <c:pt idx="514">
                  <c:v>7.0251621351482143</c:v>
                </c:pt>
                <c:pt idx="515">
                  <c:v>7.0518577512617773</c:v>
                </c:pt>
                <c:pt idx="516">
                  <c:v>7.0786548107165723</c:v>
                </c:pt>
                <c:pt idx="517">
                  <c:v>7.1055536989972952</c:v>
                </c:pt>
                <c:pt idx="518">
                  <c:v>7.1325548030534849</c:v>
                </c:pt>
                <c:pt idx="519">
                  <c:v>7.1596585113050883</c:v>
                </c:pt>
                <c:pt idx="520">
                  <c:v>7.1868652136480478</c:v>
                </c:pt>
                <c:pt idx="521">
                  <c:v>7.2141753014599104</c:v>
                </c:pt>
                <c:pt idx="522">
                  <c:v>7.2415891676054578</c:v>
                </c:pt>
                <c:pt idx="523">
                  <c:v>7.2691072064423583</c:v>
                </c:pt>
                <c:pt idx="524">
                  <c:v>7.2967298138268397</c:v>
                </c:pt>
                <c:pt idx="525">
                  <c:v>7.3244573871193817</c:v>
                </c:pt>
                <c:pt idx="526">
                  <c:v>7.3522903251904355</c:v>
                </c:pt>
                <c:pt idx="527">
                  <c:v>7.3802290284261591</c:v>
                </c:pt>
                <c:pt idx="528">
                  <c:v>7.408273898734179</c:v>
                </c:pt>
                <c:pt idx="529">
                  <c:v>7.4364253395493689</c:v>
                </c:pt>
                <c:pt idx="530">
                  <c:v>7.4646837558396566</c:v>
                </c:pt>
                <c:pt idx="531">
                  <c:v>7.4930495541118471</c:v>
                </c:pt>
                <c:pt idx="532">
                  <c:v>7.5215231424174727</c:v>
                </c:pt>
                <c:pt idx="533">
                  <c:v>7.5501049303586596</c:v>
                </c:pt>
                <c:pt idx="534">
                  <c:v>7.5787953290940226</c:v>
                </c:pt>
                <c:pt idx="535">
                  <c:v>7.6075947513445801</c:v>
                </c:pt>
                <c:pt idx="536">
                  <c:v>7.6365036113996894</c:v>
                </c:pt>
                <c:pt idx="537">
                  <c:v>7.6655223251230087</c:v>
                </c:pt>
                <c:pt idx="538">
                  <c:v>7.6946513099584761</c:v>
                </c:pt>
                <c:pt idx="539">
                  <c:v>7.7238909849363182</c:v>
                </c:pt>
                <c:pt idx="540">
                  <c:v>7.7532417706790762</c:v>
                </c:pt>
                <c:pt idx="541">
                  <c:v>7.7827040894076571</c:v>
                </c:pt>
                <c:pt idx="542">
                  <c:v>7.8122783649474066</c:v>
                </c:pt>
                <c:pt idx="543">
                  <c:v>7.8419650227342066</c:v>
                </c:pt>
                <c:pt idx="544">
                  <c:v>7.8717644898205972</c:v>
                </c:pt>
                <c:pt idx="545">
                  <c:v>7.9016771948819153</c:v>
                </c:pt>
                <c:pt idx="546">
                  <c:v>7.931703568222467</c:v>
                </c:pt>
                <c:pt idx="547">
                  <c:v>7.9618440417817125</c:v>
                </c:pt>
                <c:pt idx="548">
                  <c:v>7.9920990491404833</c:v>
                </c:pt>
                <c:pt idx="549">
                  <c:v>8.0224690255272169</c:v>
                </c:pt>
                <c:pt idx="550">
                  <c:v>8.0529544078242203</c:v>
                </c:pt>
                <c:pt idx="551">
                  <c:v>8.083555634573953</c:v>
                </c:pt>
                <c:pt idx="552">
                  <c:v>8.1142731459853348</c:v>
                </c:pt>
                <c:pt idx="553">
                  <c:v>8.1451073839400792</c:v>
                </c:pt>
                <c:pt idx="554">
                  <c:v>8.1760587919990524</c:v>
                </c:pt>
                <c:pt idx="555">
                  <c:v>8.2071278154086489</c:v>
                </c:pt>
                <c:pt idx="556">
                  <c:v>8.2383149011072021</c:v>
                </c:pt>
                <c:pt idx="557">
                  <c:v>8.2696204977314096</c:v>
                </c:pt>
                <c:pt idx="558">
                  <c:v>8.3010450556227884</c:v>
                </c:pt>
                <c:pt idx="559">
                  <c:v>8.3325890268341549</c:v>
                </c:pt>
                <c:pt idx="560">
                  <c:v>8.364252865136125</c:v>
                </c:pt>
                <c:pt idx="561">
                  <c:v>8.3960370260236417</c:v>
                </c:pt>
                <c:pt idx="562">
                  <c:v>8.4279419667225319</c:v>
                </c:pt>
                <c:pt idx="563">
                  <c:v>8.4599681461960774</c:v>
                </c:pt>
                <c:pt idx="564">
                  <c:v>8.4921160251516223</c:v>
                </c:pt>
                <c:pt idx="565">
                  <c:v>8.5243860660471995</c:v>
                </c:pt>
                <c:pt idx="566">
                  <c:v>8.556778733098179</c:v>
                </c:pt>
                <c:pt idx="567">
                  <c:v>8.5892944922839529</c:v>
                </c:pt>
                <c:pt idx="568">
                  <c:v>8.6219338113546318</c:v>
                </c:pt>
                <c:pt idx="569">
                  <c:v>8.6546971598377791</c:v>
                </c:pt>
                <c:pt idx="570">
                  <c:v>8.6875850090451632</c:v>
                </c:pt>
                <c:pt idx="571">
                  <c:v>8.7205978320795356</c:v>
                </c:pt>
                <c:pt idx="572">
                  <c:v>8.7537361038414385</c:v>
                </c:pt>
                <c:pt idx="573">
                  <c:v>8.787000301036036</c:v>
                </c:pt>
                <c:pt idx="574">
                  <c:v>8.8203909021799731</c:v>
                </c:pt>
                <c:pt idx="575">
                  <c:v>8.8539083876082572</c:v>
                </c:pt>
                <c:pt idx="576">
                  <c:v>8.8875532394811696</c:v>
                </c:pt>
                <c:pt idx="577">
                  <c:v>8.9213259417911974</c:v>
                </c:pt>
                <c:pt idx="578">
                  <c:v>8.9552269803700035</c:v>
                </c:pt>
                <c:pt idx="579">
                  <c:v>8.9892568428954096</c:v>
                </c:pt>
                <c:pt idx="580">
                  <c:v>9.0234160188984127</c:v>
                </c:pt>
                <c:pt idx="581">
                  <c:v>9.0577049997702268</c:v>
                </c:pt>
                <c:pt idx="582">
                  <c:v>9.0921242787693544</c:v>
                </c:pt>
                <c:pt idx="583">
                  <c:v>9.1266743510286776</c:v>
                </c:pt>
                <c:pt idx="584">
                  <c:v>9.1613557135625872</c:v>
                </c:pt>
                <c:pt idx="585">
                  <c:v>9.1961688652741245</c:v>
                </c:pt>
                <c:pt idx="586">
                  <c:v>9.2311143069621657</c:v>
                </c:pt>
                <c:pt idx="587">
                  <c:v>9.266192541328623</c:v>
                </c:pt>
                <c:pt idx="588">
                  <c:v>9.3014040729856724</c:v>
                </c:pt>
                <c:pt idx="589">
                  <c:v>9.3367494084630174</c:v>
                </c:pt>
                <c:pt idx="590">
                  <c:v>9.3722290562151773</c:v>
                </c:pt>
                <c:pt idx="591">
                  <c:v>9.4078435266287954</c:v>
                </c:pt>
                <c:pt idx="592">
                  <c:v>9.4435933320299856</c:v>
                </c:pt>
                <c:pt idx="593">
                  <c:v>9.4794789866916993</c:v>
                </c:pt>
                <c:pt idx="594">
                  <c:v>9.5155010068411272</c:v>
                </c:pt>
                <c:pt idx="595">
                  <c:v>9.5516599106671229</c:v>
                </c:pt>
                <c:pt idx="596">
                  <c:v>9.5879562183276583</c:v>
                </c:pt>
                <c:pt idx="597">
                  <c:v>9.6243904519573036</c:v>
                </c:pt>
                <c:pt idx="598">
                  <c:v>9.6609631356747414</c:v>
                </c:pt>
                <c:pt idx="599">
                  <c:v>9.6976747955903058</c:v>
                </c:pt>
                <c:pt idx="600">
                  <c:v>9.7345259598135492</c:v>
                </c:pt>
                <c:pt idx="601">
                  <c:v>9.7715171584608402</c:v>
                </c:pt>
                <c:pt idx="602">
                  <c:v>9.8086489236629912</c:v>
                </c:pt>
                <c:pt idx="603">
                  <c:v>9.8459217895729108</c:v>
                </c:pt>
                <c:pt idx="604">
                  <c:v>9.8833362923732881</c:v>
                </c:pt>
                <c:pt idx="605">
                  <c:v>9.9208929702843065</c:v>
                </c:pt>
                <c:pt idx="606">
                  <c:v>9.9585923635713876</c:v>
                </c:pt>
                <c:pt idx="607">
                  <c:v>9.9964350145529597</c:v>
                </c:pt>
                <c:pt idx="608">
                  <c:v>10.034421467608261</c:v>
                </c:pt>
                <c:pt idx="609">
                  <c:v>10.072552269185174</c:v>
                </c:pt>
                <c:pt idx="610">
                  <c:v>10.110827967808078</c:v>
                </c:pt>
                <c:pt idx="611">
                  <c:v>10.149249114085748</c:v>
                </c:pt>
                <c:pt idx="612">
                  <c:v>10.187816260719273</c:v>
                </c:pt>
                <c:pt idx="613">
                  <c:v>10.226529962510007</c:v>
                </c:pt>
                <c:pt idx="614">
                  <c:v>10.265390776367544</c:v>
                </c:pt>
                <c:pt idx="615">
                  <c:v>10.304399261317741</c:v>
                </c:pt>
                <c:pt idx="616">
                  <c:v>10.343555978510748</c:v>
                </c:pt>
                <c:pt idx="617">
                  <c:v>10.38286149122909</c:v>
                </c:pt>
                <c:pt idx="618">
                  <c:v>10.42231636489576</c:v>
                </c:pt>
                <c:pt idx="619">
                  <c:v>10.461921167082364</c:v>
                </c:pt>
                <c:pt idx="620">
                  <c:v>10.501676467517278</c:v>
                </c:pt>
                <c:pt idx="621">
                  <c:v>10.541582838093843</c:v>
                </c:pt>
                <c:pt idx="622">
                  <c:v>10.5816408528786</c:v>
                </c:pt>
                <c:pt idx="623">
                  <c:v>10.62185108811954</c:v>
                </c:pt>
                <c:pt idx="624">
                  <c:v>10.662214122254394</c:v>
                </c:pt>
                <c:pt idx="625">
                  <c:v>10.702730535918962</c:v>
                </c:pt>
                <c:pt idx="626">
                  <c:v>10.743400911955455</c:v>
                </c:pt>
                <c:pt idx="627">
                  <c:v>10.784225835420886</c:v>
                </c:pt>
                <c:pt idx="628">
                  <c:v>10.825205893595486</c:v>
                </c:pt>
                <c:pt idx="629">
                  <c:v>10.86634167599115</c:v>
                </c:pt>
                <c:pt idx="630">
                  <c:v>10.907633774359915</c:v>
                </c:pt>
                <c:pt idx="631">
                  <c:v>10.949082782702483</c:v>
                </c:pt>
                <c:pt idx="632">
                  <c:v>10.990689297276752</c:v>
                </c:pt>
                <c:pt idx="633">
                  <c:v>11.032453916606404</c:v>
                </c:pt>
                <c:pt idx="634">
                  <c:v>11.074377241489508</c:v>
                </c:pt>
                <c:pt idx="635">
                  <c:v>11.116459875007168</c:v>
                </c:pt>
                <c:pt idx="636">
                  <c:v>11.158702422532196</c:v>
                </c:pt>
                <c:pt idx="637">
                  <c:v>11.201105491737819</c:v>
                </c:pt>
                <c:pt idx="638">
                  <c:v>11.243669692606423</c:v>
                </c:pt>
                <c:pt idx="639">
                  <c:v>11.286395637438327</c:v>
                </c:pt>
                <c:pt idx="640">
                  <c:v>11.329283940860593</c:v>
                </c:pt>
                <c:pt idx="641">
                  <c:v>11.372335219835863</c:v>
                </c:pt>
                <c:pt idx="642">
                  <c:v>11.415550093671239</c:v>
                </c:pt>
                <c:pt idx="643">
                  <c:v>11.458929184027191</c:v>
                </c:pt>
                <c:pt idx="644">
                  <c:v>11.502473114926495</c:v>
                </c:pt>
                <c:pt idx="645">
                  <c:v>11.546182512763217</c:v>
                </c:pt>
                <c:pt idx="646">
                  <c:v>11.590058006311716</c:v>
                </c:pt>
                <c:pt idx="647">
                  <c:v>11.634100226735701</c:v>
                </c:pt>
                <c:pt idx="648">
                  <c:v>11.678309807597296</c:v>
                </c:pt>
                <c:pt idx="649">
                  <c:v>11.722687384866166</c:v>
                </c:pt>
                <c:pt idx="650">
                  <c:v>11.767233596928659</c:v>
                </c:pt>
                <c:pt idx="651">
                  <c:v>11.811949084596987</c:v>
                </c:pt>
                <c:pt idx="652">
                  <c:v>11.856834491118457</c:v>
                </c:pt>
                <c:pt idx="653">
                  <c:v>11.901890462184708</c:v>
                </c:pt>
                <c:pt idx="654">
                  <c:v>11.94711764594101</c:v>
                </c:pt>
                <c:pt idx="655">
                  <c:v>11.992516692995586</c:v>
                </c:pt>
                <c:pt idx="656">
                  <c:v>12.038088256428971</c:v>
                </c:pt>
                <c:pt idx="657">
                  <c:v>12.083832991803401</c:v>
                </c:pt>
                <c:pt idx="658">
                  <c:v>12.129751557172254</c:v>
                </c:pt>
                <c:pt idx="659">
                  <c:v>12.175844613089509</c:v>
                </c:pt>
                <c:pt idx="660">
                  <c:v>12.22211282261925</c:v>
                </c:pt>
                <c:pt idx="661">
                  <c:v>12.268556851345204</c:v>
                </c:pt>
                <c:pt idx="662">
                  <c:v>12.315177367380317</c:v>
                </c:pt>
                <c:pt idx="663">
                  <c:v>12.361975041376363</c:v>
                </c:pt>
                <c:pt idx="664">
                  <c:v>12.408950546533594</c:v>
                </c:pt>
                <c:pt idx="665">
                  <c:v>12.456104558610422</c:v>
                </c:pt>
                <c:pt idx="666">
                  <c:v>12.503437755933142</c:v>
                </c:pt>
                <c:pt idx="667">
                  <c:v>12.550950819405688</c:v>
                </c:pt>
                <c:pt idx="668">
                  <c:v>12.59864443251943</c:v>
                </c:pt>
                <c:pt idx="669">
                  <c:v>12.646519281363004</c:v>
                </c:pt>
                <c:pt idx="670">
                  <c:v>12.694576054632183</c:v>
                </c:pt>
                <c:pt idx="671">
                  <c:v>12.742815443639785</c:v>
                </c:pt>
                <c:pt idx="672">
                  <c:v>12.791238142325616</c:v>
                </c:pt>
                <c:pt idx="673">
                  <c:v>12.839844847266454</c:v>
                </c:pt>
                <c:pt idx="674">
                  <c:v>12.888636257686066</c:v>
                </c:pt>
                <c:pt idx="675">
                  <c:v>12.937613075465274</c:v>
                </c:pt>
                <c:pt idx="676">
                  <c:v>12.986776005152041</c:v>
                </c:pt>
                <c:pt idx="677">
                  <c:v>13.03612575397162</c:v>
                </c:pt>
                <c:pt idx="678">
                  <c:v>13.085663031836711</c:v>
                </c:pt>
                <c:pt idx="679">
                  <c:v>13.135388551357691</c:v>
                </c:pt>
                <c:pt idx="680">
                  <c:v>13.18530302785285</c:v>
                </c:pt>
                <c:pt idx="681">
                  <c:v>13.235407179358692</c:v>
                </c:pt>
                <c:pt idx="682">
                  <c:v>13.285701726640255</c:v>
                </c:pt>
                <c:pt idx="683">
                  <c:v>13.336187393201488</c:v>
                </c:pt>
                <c:pt idx="684">
                  <c:v>13.386864905295655</c:v>
                </c:pt>
                <c:pt idx="685">
                  <c:v>13.437734991935779</c:v>
                </c:pt>
                <c:pt idx="686">
                  <c:v>13.488798384905134</c:v>
                </c:pt>
                <c:pt idx="687">
                  <c:v>13.540055818767774</c:v>
                </c:pt>
                <c:pt idx="688">
                  <c:v>13.591508030879092</c:v>
                </c:pt>
                <c:pt idx="689">
                  <c:v>13.643155761396434</c:v>
                </c:pt>
                <c:pt idx="690">
                  <c:v>13.694999753289741</c:v>
                </c:pt>
                <c:pt idx="691">
                  <c:v>13.747040752352243</c:v>
                </c:pt>
                <c:pt idx="692">
                  <c:v>13.799279507211182</c:v>
                </c:pt>
                <c:pt idx="693">
                  <c:v>13.851716769338585</c:v>
                </c:pt>
                <c:pt idx="694">
                  <c:v>13.904353293062073</c:v>
                </c:pt>
                <c:pt idx="695">
                  <c:v>13.95718983557571</c:v>
                </c:pt>
                <c:pt idx="696">
                  <c:v>14.010227156950897</c:v>
                </c:pt>
                <c:pt idx="697">
                  <c:v>14.063466020147311</c:v>
                </c:pt>
                <c:pt idx="698">
                  <c:v>14.116907191023872</c:v>
                </c:pt>
                <c:pt idx="699">
                  <c:v>14.170551438349763</c:v>
                </c:pt>
                <c:pt idx="700">
                  <c:v>14.224399533815493</c:v>
                </c:pt>
                <c:pt idx="701">
                  <c:v>14.278452252043992</c:v>
                </c:pt>
                <c:pt idx="702">
                  <c:v>14.33271037060176</c:v>
                </c:pt>
                <c:pt idx="703">
                  <c:v>14.387174670010047</c:v>
                </c:pt>
                <c:pt idx="704">
                  <c:v>14.441845933756086</c:v>
                </c:pt>
                <c:pt idx="705">
                  <c:v>14.49672494830436</c:v>
                </c:pt>
                <c:pt idx="706">
                  <c:v>14.551812503107916</c:v>
                </c:pt>
                <c:pt idx="707">
                  <c:v>14.607109390619726</c:v>
                </c:pt>
                <c:pt idx="708">
                  <c:v>14.662616406304082</c:v>
                </c:pt>
                <c:pt idx="709">
                  <c:v>14.718334348648037</c:v>
                </c:pt>
                <c:pt idx="710">
                  <c:v>14.7742640191729</c:v>
                </c:pt>
                <c:pt idx="711">
                  <c:v>14.830406222445758</c:v>
                </c:pt>
                <c:pt idx="712">
                  <c:v>14.886761766091052</c:v>
                </c:pt>
                <c:pt idx="713">
                  <c:v>14.943331460802199</c:v>
                </c:pt>
                <c:pt idx="714">
                  <c:v>15.000116120353248</c:v>
                </c:pt>
                <c:pt idx="715">
                  <c:v>15.05711656161059</c:v>
                </c:pt>
                <c:pt idx="716">
                  <c:v>15.11433360454471</c:v>
                </c:pt>
                <c:pt idx="717">
                  <c:v>15.17176807224198</c:v>
                </c:pt>
                <c:pt idx="718">
                  <c:v>15.2294207909165</c:v>
                </c:pt>
                <c:pt idx="719">
                  <c:v>15.287292589921982</c:v>
                </c:pt>
                <c:pt idx="720">
                  <c:v>15.345384301763687</c:v>
                </c:pt>
                <c:pt idx="721">
                  <c:v>15.403696762110389</c:v>
                </c:pt>
                <c:pt idx="722">
                  <c:v>15.462230809806409</c:v>
                </c:pt>
                <c:pt idx="723">
                  <c:v>15.520987286883674</c:v>
                </c:pt>
                <c:pt idx="724">
                  <c:v>15.579967038573832</c:v>
                </c:pt>
                <c:pt idx="725">
                  <c:v>15.639170913320413</c:v>
                </c:pt>
                <c:pt idx="726">
                  <c:v>15.698599762791032</c:v>
                </c:pt>
                <c:pt idx="727">
                  <c:v>15.758254441889639</c:v>
                </c:pt>
                <c:pt idx="728">
                  <c:v>15.818135808768819</c:v>
                </c:pt>
                <c:pt idx="729">
                  <c:v>15.878244724842141</c:v>
                </c:pt>
                <c:pt idx="730">
                  <c:v>15.938582054796541</c:v>
                </c:pt>
                <c:pt idx="731">
                  <c:v>15.999148666604768</c:v>
                </c:pt>
                <c:pt idx="732">
                  <c:v>16.059945431537866</c:v>
                </c:pt>
                <c:pt idx="733">
                  <c:v>16.12097322417771</c:v>
                </c:pt>
                <c:pt idx="734">
                  <c:v>16.182232922429588</c:v>
                </c:pt>
                <c:pt idx="735">
                  <c:v>16.243725407534821</c:v>
                </c:pt>
                <c:pt idx="736">
                  <c:v>16.305451564083455</c:v>
                </c:pt>
                <c:pt idx="737">
                  <c:v>16.367412280026972</c:v>
                </c:pt>
                <c:pt idx="738">
                  <c:v>16.429608446691073</c:v>
                </c:pt>
                <c:pt idx="739">
                  <c:v>16.4920409587885</c:v>
                </c:pt>
                <c:pt idx="740">
                  <c:v>16.554710714431899</c:v>
                </c:pt>
                <c:pt idx="741">
                  <c:v>16.617618615146739</c:v>
                </c:pt>
                <c:pt idx="742">
                  <c:v>16.680765565884297</c:v>
                </c:pt>
                <c:pt idx="743">
                  <c:v>16.744152475034657</c:v>
                </c:pt>
                <c:pt idx="744">
                  <c:v>16.807780254439788</c:v>
                </c:pt>
                <c:pt idx="745">
                  <c:v>16.87164981940666</c:v>
                </c:pt>
                <c:pt idx="746">
                  <c:v>16.935762088720406</c:v>
                </c:pt>
                <c:pt idx="747">
                  <c:v>17.000117984657543</c:v>
                </c:pt>
                <c:pt idx="748">
                  <c:v>17.064718432999243</c:v>
                </c:pt>
                <c:pt idx="749">
                  <c:v>17.12956436304464</c:v>
                </c:pt>
                <c:pt idx="750">
                  <c:v>17.194656707624208</c:v>
                </c:pt>
                <c:pt idx="751">
                  <c:v>17.259996403113181</c:v>
                </c:pt>
                <c:pt idx="752">
                  <c:v>17.325584389445012</c:v>
                </c:pt>
                <c:pt idx="753">
                  <c:v>17.391421610124905</c:v>
                </c:pt>
                <c:pt idx="754">
                  <c:v>17.457509012243381</c:v>
                </c:pt>
                <c:pt idx="755">
                  <c:v>17.523847546489908</c:v>
                </c:pt>
                <c:pt idx="756">
                  <c:v>17.590438167166571</c:v>
                </c:pt>
                <c:pt idx="757">
                  <c:v>17.657281832201804</c:v>
                </c:pt>
                <c:pt idx="758">
                  <c:v>17.724379503164172</c:v>
                </c:pt>
                <c:pt idx="759">
                  <c:v>17.791732145276196</c:v>
                </c:pt>
                <c:pt idx="760">
                  <c:v>17.859340727428247</c:v>
                </c:pt>
                <c:pt idx="761">
                  <c:v>17.927206222192474</c:v>
                </c:pt>
                <c:pt idx="762">
                  <c:v>17.995329605836805</c:v>
                </c:pt>
                <c:pt idx="763">
                  <c:v>18.063711858338984</c:v>
                </c:pt>
                <c:pt idx="764">
                  <c:v>18.132353963400671</c:v>
                </c:pt>
                <c:pt idx="765">
                  <c:v>18.201256908461595</c:v>
                </c:pt>
                <c:pt idx="766">
                  <c:v>18.270421684713749</c:v>
                </c:pt>
                <c:pt idx="767">
                  <c:v>18.339849287115662</c:v>
                </c:pt>
                <c:pt idx="768">
                  <c:v>18.409540714406702</c:v>
                </c:pt>
                <c:pt idx="769">
                  <c:v>18.479496969121449</c:v>
                </c:pt>
                <c:pt idx="770">
                  <c:v>18.549719057604111</c:v>
                </c:pt>
                <c:pt idx="771">
                  <c:v>18.620207990023008</c:v>
                </c:pt>
                <c:pt idx="772">
                  <c:v>18.690964780385094</c:v>
                </c:pt>
                <c:pt idx="773">
                  <c:v>18.761990446550559</c:v>
                </c:pt>
                <c:pt idx="774">
                  <c:v>18.833286010247452</c:v>
                </c:pt>
                <c:pt idx="775">
                  <c:v>18.904852497086392</c:v>
                </c:pt>
                <c:pt idx="776">
                  <c:v>18.97669093657532</c:v>
                </c:pt>
                <c:pt idx="777">
                  <c:v>19.048802362134307</c:v>
                </c:pt>
                <c:pt idx="778">
                  <c:v>19.121187811110417</c:v>
                </c:pt>
                <c:pt idx="779">
                  <c:v>19.193848324792636</c:v>
                </c:pt>
                <c:pt idx="780">
                  <c:v>19.266784948426849</c:v>
                </c:pt>
                <c:pt idx="781">
                  <c:v>19.339998731230871</c:v>
                </c:pt>
                <c:pt idx="782">
                  <c:v>19.413490726409549</c:v>
                </c:pt>
                <c:pt idx="783">
                  <c:v>19.487261991169905</c:v>
                </c:pt>
                <c:pt idx="784">
                  <c:v>19.56131358673635</c:v>
                </c:pt>
                <c:pt idx="785">
                  <c:v>19.63564657836595</c:v>
                </c:pt>
                <c:pt idx="786">
                  <c:v>19.710262035363741</c:v>
                </c:pt>
                <c:pt idx="787">
                  <c:v>19.785161031098124</c:v>
                </c:pt>
                <c:pt idx="788">
                  <c:v>19.860344643016298</c:v>
                </c:pt>
                <c:pt idx="789">
                  <c:v>19.93581395265976</c:v>
                </c:pt>
                <c:pt idx="790">
                  <c:v>20.011570045679868</c:v>
                </c:pt>
                <c:pt idx="791">
                  <c:v>20.08761401185345</c:v>
                </c:pt>
                <c:pt idx="792">
                  <c:v>20.163946945098495</c:v>
                </c:pt>
                <c:pt idx="793">
                  <c:v>20.24056994348987</c:v>
                </c:pt>
                <c:pt idx="794">
                  <c:v>20.317484109275131</c:v>
                </c:pt>
                <c:pt idx="795">
                  <c:v>20.394690548890377</c:v>
                </c:pt>
                <c:pt idx="796">
                  <c:v>20.472190372976161</c:v>
                </c:pt>
                <c:pt idx="797">
                  <c:v>20.549984696393473</c:v>
                </c:pt>
                <c:pt idx="798">
                  <c:v>20.62807463823977</c:v>
                </c:pt>
                <c:pt idx="799">
                  <c:v>20.706461321865081</c:v>
                </c:pt>
                <c:pt idx="800">
                  <c:v>20.785145874888169</c:v>
                </c:pt>
                <c:pt idx="801">
                  <c:v>20.864129429212745</c:v>
                </c:pt>
                <c:pt idx="802">
                  <c:v>20.943413121043754</c:v>
                </c:pt>
                <c:pt idx="803">
                  <c:v>21.02299809090372</c:v>
                </c:pt>
                <c:pt idx="804">
                  <c:v>21.102885483649153</c:v>
                </c:pt>
                <c:pt idx="805">
                  <c:v>21.183076448487022</c:v>
                </c:pt>
                <c:pt idx="806">
                  <c:v>21.263572138991272</c:v>
                </c:pt>
                <c:pt idx="807">
                  <c:v>21.344373713119438</c:v>
                </c:pt>
                <c:pt idx="808">
                  <c:v>21.425482333229294</c:v>
                </c:pt>
                <c:pt idx="809">
                  <c:v>21.506899166095565</c:v>
                </c:pt>
                <c:pt idx="810">
                  <c:v>21.588625382926729</c:v>
                </c:pt>
                <c:pt idx="811">
                  <c:v>21.670662159381852</c:v>
                </c:pt>
                <c:pt idx="812">
                  <c:v>21.753010675587504</c:v>
                </c:pt>
                <c:pt idx="813">
                  <c:v>21.835672116154736</c:v>
                </c:pt>
                <c:pt idx="814">
                  <c:v>21.918647670196126</c:v>
                </c:pt>
                <c:pt idx="815">
                  <c:v>22.001938531342873</c:v>
                </c:pt>
                <c:pt idx="816">
                  <c:v>22.085545897761975</c:v>
                </c:pt>
                <c:pt idx="817">
                  <c:v>22.169470972173471</c:v>
                </c:pt>
                <c:pt idx="818">
                  <c:v>22.253714961867733</c:v>
                </c:pt>
                <c:pt idx="819">
                  <c:v>22.338279078722831</c:v>
                </c:pt>
                <c:pt idx="820">
                  <c:v>22.423164539221979</c:v>
                </c:pt>
                <c:pt idx="821">
                  <c:v>22.508372564471024</c:v>
                </c:pt>
                <c:pt idx="822">
                  <c:v>22.593904380216014</c:v>
                </c:pt>
                <c:pt idx="823">
                  <c:v>22.679761216860836</c:v>
                </c:pt>
                <c:pt idx="824">
                  <c:v>22.765944309484908</c:v>
                </c:pt>
                <c:pt idx="825">
                  <c:v>22.852454897860952</c:v>
                </c:pt>
                <c:pt idx="826">
                  <c:v>22.939294226472825</c:v>
                </c:pt>
                <c:pt idx="827">
                  <c:v>23.026463544533421</c:v>
                </c:pt>
                <c:pt idx="828">
                  <c:v>23.113964106002648</c:v>
                </c:pt>
                <c:pt idx="829">
                  <c:v>23.201797169605459</c:v>
                </c:pt>
                <c:pt idx="830">
                  <c:v>23.289963998849959</c:v>
                </c:pt>
                <c:pt idx="831">
                  <c:v>23.378465862045591</c:v>
                </c:pt>
                <c:pt idx="832">
                  <c:v>23.467304032321366</c:v>
                </c:pt>
                <c:pt idx="833">
                  <c:v>23.556479787644186</c:v>
                </c:pt>
                <c:pt idx="834">
                  <c:v>23.645994410837233</c:v>
                </c:pt>
                <c:pt idx="835">
                  <c:v>23.735849189598415</c:v>
                </c:pt>
                <c:pt idx="836">
                  <c:v>23.826045416518891</c:v>
                </c:pt>
                <c:pt idx="837">
                  <c:v>23.916584389101665</c:v>
                </c:pt>
                <c:pt idx="838">
                  <c:v>24.007467409780251</c:v>
                </c:pt>
                <c:pt idx="839">
                  <c:v>24.098695785937416</c:v>
                </c:pt>
                <c:pt idx="840">
                  <c:v>24.190270829923978</c:v>
                </c:pt>
                <c:pt idx="841">
                  <c:v>24.28219385907769</c:v>
                </c:pt>
                <c:pt idx="842">
                  <c:v>24.374466195742187</c:v>
                </c:pt>
                <c:pt idx="843">
                  <c:v>24.467089167286009</c:v>
                </c:pt>
                <c:pt idx="844">
                  <c:v>24.560064106121697</c:v>
                </c:pt>
                <c:pt idx="845">
                  <c:v>24.65339234972496</c:v>
                </c:pt>
                <c:pt idx="846">
                  <c:v>24.747075240653917</c:v>
                </c:pt>
                <c:pt idx="847">
                  <c:v>24.841114126568403</c:v>
                </c:pt>
                <c:pt idx="848">
                  <c:v>24.935510360249364</c:v>
                </c:pt>
                <c:pt idx="849">
                  <c:v>25.030265299618311</c:v>
                </c:pt>
                <c:pt idx="850">
                  <c:v>25.12538030775686</c:v>
                </c:pt>
                <c:pt idx="851">
                  <c:v>25.220856752926338</c:v>
                </c:pt>
                <c:pt idx="852">
                  <c:v>25.31669600858746</c:v>
                </c:pt>
                <c:pt idx="853">
                  <c:v>25.412899453420092</c:v>
                </c:pt>
                <c:pt idx="854">
                  <c:v>25.509468471343091</c:v>
                </c:pt>
                <c:pt idx="855">
                  <c:v>25.606404451534196</c:v>
                </c:pt>
                <c:pt idx="856">
                  <c:v>25.703708788450026</c:v>
                </c:pt>
                <c:pt idx="857">
                  <c:v>25.801382881846138</c:v>
                </c:pt>
                <c:pt idx="858">
                  <c:v>25.899428136797155</c:v>
                </c:pt>
                <c:pt idx="859">
                  <c:v>25.997845963716983</c:v>
                </c:pt>
                <c:pt idx="860">
                  <c:v>26.096637778379108</c:v>
                </c:pt>
                <c:pt idx="861">
                  <c:v>26.19580500193695</c:v>
                </c:pt>
                <c:pt idx="862">
                  <c:v>26.295349060944311</c:v>
                </c:pt>
                <c:pt idx="863">
                  <c:v>26.3952713873759</c:v>
                </c:pt>
                <c:pt idx="864">
                  <c:v>26.495573418647929</c:v>
                </c:pt>
                <c:pt idx="865">
                  <c:v>26.596256597638792</c:v>
                </c:pt>
                <c:pt idx="866">
                  <c:v>26.69732237270982</c:v>
                </c:pt>
                <c:pt idx="867">
                  <c:v>26.79877219772612</c:v>
                </c:pt>
                <c:pt idx="868">
                  <c:v>26.90060753207748</c:v>
                </c:pt>
                <c:pt idx="869">
                  <c:v>27.002829840699373</c:v>
                </c:pt>
                <c:pt idx="870">
                  <c:v>27.105440594094031</c:v>
                </c:pt>
                <c:pt idx="871">
                  <c:v>27.208441268351589</c:v>
                </c:pt>
                <c:pt idx="872">
                  <c:v>27.311833345171326</c:v>
                </c:pt>
                <c:pt idx="873">
                  <c:v>27.415618311882977</c:v>
                </c:pt>
                <c:pt idx="874">
                  <c:v>27.519797661468132</c:v>
                </c:pt>
                <c:pt idx="875">
                  <c:v>27.624372892581711</c:v>
                </c:pt>
                <c:pt idx="876">
                  <c:v>27.729345509573523</c:v>
                </c:pt>
                <c:pt idx="877">
                  <c:v>27.834717022509903</c:v>
                </c:pt>
                <c:pt idx="878">
                  <c:v>27.940488947195441</c:v>
                </c:pt>
                <c:pt idx="879">
                  <c:v>28.046662805194785</c:v>
                </c:pt>
                <c:pt idx="880">
                  <c:v>28.153240123854527</c:v>
                </c:pt>
                <c:pt idx="881">
                  <c:v>28.260222436325176</c:v>
                </c:pt>
                <c:pt idx="882">
                  <c:v>28.367611281583212</c:v>
                </c:pt>
                <c:pt idx="883">
                  <c:v>28.475408204453228</c:v>
                </c:pt>
                <c:pt idx="884">
                  <c:v>28.583614755630151</c:v>
                </c:pt>
                <c:pt idx="885">
                  <c:v>28.692232491701546</c:v>
                </c:pt>
                <c:pt idx="886">
                  <c:v>28.801262975170012</c:v>
                </c:pt>
                <c:pt idx="887">
                  <c:v>28.910707774475657</c:v>
                </c:pt>
                <c:pt idx="888">
                  <c:v>29.020568464018666</c:v>
                </c:pt>
                <c:pt idx="889">
                  <c:v>29.130846624181938</c:v>
                </c:pt>
                <c:pt idx="890">
                  <c:v>29.241543841353831</c:v>
                </c:pt>
                <c:pt idx="891">
                  <c:v>29.352661707950976</c:v>
                </c:pt>
                <c:pt idx="892">
                  <c:v>29.46420182244119</c:v>
                </c:pt>
                <c:pt idx="893">
                  <c:v>29.576165789366467</c:v>
                </c:pt>
                <c:pt idx="894">
                  <c:v>29.688555219366059</c:v>
                </c:pt>
                <c:pt idx="895">
                  <c:v>29.801371729199651</c:v>
                </c:pt>
                <c:pt idx="896">
                  <c:v>29.91461694177061</c:v>
                </c:pt>
                <c:pt idx="897">
                  <c:v>30.02829248614934</c:v>
                </c:pt>
                <c:pt idx="898">
                  <c:v>30.142399997596709</c:v>
                </c:pt>
                <c:pt idx="899">
                  <c:v>30.256941117587576</c:v>
                </c:pt>
                <c:pt idx="900">
                  <c:v>30.37191749383441</c:v>
                </c:pt>
                <c:pt idx="901">
                  <c:v>30.48733078031098</c:v>
                </c:pt>
                <c:pt idx="902">
                  <c:v>30.603182637276163</c:v>
                </c:pt>
                <c:pt idx="903">
                  <c:v>30.719474731297812</c:v>
                </c:pt>
                <c:pt idx="904">
                  <c:v>30.836208735276745</c:v>
                </c:pt>
                <c:pt idx="905">
                  <c:v>30.953386328470799</c:v>
                </c:pt>
                <c:pt idx="906">
                  <c:v>31.07100919651899</c:v>
                </c:pt>
                <c:pt idx="907">
                  <c:v>31.189079031465763</c:v>
                </c:pt>
                <c:pt idx="908">
                  <c:v>31.307597531785333</c:v>
                </c:pt>
                <c:pt idx="909">
                  <c:v>31.42656640240612</c:v>
                </c:pt>
                <c:pt idx="910">
                  <c:v>31.545987354735264</c:v>
                </c:pt>
                <c:pt idx="911">
                  <c:v>31.66586210668326</c:v>
                </c:pt>
                <c:pt idx="912">
                  <c:v>31.786192382688657</c:v>
                </c:pt>
                <c:pt idx="913">
                  <c:v>31.906979913742877</c:v>
                </c:pt>
                <c:pt idx="914">
                  <c:v>32.0282264374151</c:v>
                </c:pt>
                <c:pt idx="915">
                  <c:v>32.14993369787728</c:v>
                </c:pt>
                <c:pt idx="916">
                  <c:v>32.272103445929211</c:v>
                </c:pt>
                <c:pt idx="917">
                  <c:v>32.394737439023743</c:v>
                </c:pt>
                <c:pt idx="918">
                  <c:v>32.517837441292031</c:v>
                </c:pt>
                <c:pt idx="919">
                  <c:v>32.641405223568938</c:v>
                </c:pt>
                <c:pt idx="920">
                  <c:v>32.765442563418503</c:v>
                </c:pt>
                <c:pt idx="921">
                  <c:v>32.889951245159494</c:v>
                </c:pt>
                <c:pt idx="922">
                  <c:v>33.014933059891099</c:v>
                </c:pt>
                <c:pt idx="923">
                  <c:v>33.140389805518687</c:v>
                </c:pt>
                <c:pt idx="924">
                  <c:v>33.266323286779659</c:v>
                </c:pt>
                <c:pt idx="925">
                  <c:v>33.39273531526942</c:v>
                </c:pt>
                <c:pt idx="926">
                  <c:v>33.519627709467443</c:v>
                </c:pt>
                <c:pt idx="927">
                  <c:v>33.647002294763418</c:v>
                </c:pt>
                <c:pt idx="928">
                  <c:v>33.774860903483521</c:v>
                </c:pt>
                <c:pt idx="929">
                  <c:v>33.903205374916759</c:v>
                </c:pt>
                <c:pt idx="930">
                  <c:v>34.032037555341446</c:v>
                </c:pt>
                <c:pt idx="931">
                  <c:v>34.161359298051742</c:v>
                </c:pt>
                <c:pt idx="932">
                  <c:v>34.291172463384342</c:v>
                </c:pt>
                <c:pt idx="933">
                  <c:v>34.421478918745201</c:v>
                </c:pt>
                <c:pt idx="934">
                  <c:v>34.552280538636431</c:v>
                </c:pt>
                <c:pt idx="935">
                  <c:v>34.683579204683248</c:v>
                </c:pt>
                <c:pt idx="936">
                  <c:v>34.815376805661046</c:v>
                </c:pt>
                <c:pt idx="937">
                  <c:v>34.94767523752256</c:v>
                </c:pt>
                <c:pt idx="938">
                  <c:v>35.080476403425145</c:v>
                </c:pt>
                <c:pt idx="939">
                  <c:v>35.213782213758158</c:v>
                </c:pt>
                <c:pt idx="940">
                  <c:v>35.347594586170437</c:v>
                </c:pt>
                <c:pt idx="941">
                  <c:v>35.481915445597885</c:v>
                </c:pt>
                <c:pt idx="942">
                  <c:v>35.616746724291154</c:v>
                </c:pt>
                <c:pt idx="943">
                  <c:v>35.752090361843464</c:v>
                </c:pt>
                <c:pt idx="944">
                  <c:v>35.887948305218472</c:v>
                </c:pt>
                <c:pt idx="945">
                  <c:v>36.024322508778305</c:v>
                </c:pt>
                <c:pt idx="946">
                  <c:v>36.161214934311666</c:v>
                </c:pt>
                <c:pt idx="947">
                  <c:v>36.298627551062047</c:v>
                </c:pt>
                <c:pt idx="948">
                  <c:v>36.436562335756086</c:v>
                </c:pt>
                <c:pt idx="949">
                  <c:v>36.575021272631957</c:v>
                </c:pt>
                <c:pt idx="950">
                  <c:v>36.714006353467958</c:v>
                </c:pt>
                <c:pt idx="951">
                  <c:v>36.853519577611138</c:v>
                </c:pt>
                <c:pt idx="952">
                  <c:v>36.993562952006059</c:v>
                </c:pt>
                <c:pt idx="953">
                  <c:v>37.13413849122368</c:v>
                </c:pt>
                <c:pt idx="954">
                  <c:v>37.275248217490329</c:v>
                </c:pt>
                <c:pt idx="955">
                  <c:v>37.416894160716794</c:v>
                </c:pt>
                <c:pt idx="956">
                  <c:v>37.559078358527522</c:v>
                </c:pt>
                <c:pt idx="957">
                  <c:v>37.70180285628993</c:v>
                </c:pt>
                <c:pt idx="958">
                  <c:v>37.845069707143836</c:v>
                </c:pt>
                <c:pt idx="959">
                  <c:v>37.988880972030984</c:v>
                </c:pt>
                <c:pt idx="960">
                  <c:v>38.133238719724702</c:v>
                </c:pt>
                <c:pt idx="961">
                  <c:v>38.278145026859654</c:v>
                </c:pt>
                <c:pt idx="962">
                  <c:v>38.423601977961724</c:v>
                </c:pt>
                <c:pt idx="963">
                  <c:v>38.569611665477979</c:v>
                </c:pt>
                <c:pt idx="964">
                  <c:v>38.716176189806795</c:v>
                </c:pt>
                <c:pt idx="965">
                  <c:v>38.863297659328062</c:v>
                </c:pt>
                <c:pt idx="966">
                  <c:v>39.010978190433512</c:v>
                </c:pt>
                <c:pt idx="967">
                  <c:v>39.159219907557159</c:v>
                </c:pt>
                <c:pt idx="968">
                  <c:v>39.308024943205879</c:v>
                </c:pt>
                <c:pt idx="969">
                  <c:v>39.457395437990066</c:v>
                </c:pt>
                <c:pt idx="970">
                  <c:v>39.60733354065443</c:v>
                </c:pt>
                <c:pt idx="971">
                  <c:v>39.757841408108916</c:v>
                </c:pt>
                <c:pt idx="972">
                  <c:v>39.908921205459734</c:v>
                </c:pt>
                <c:pt idx="973">
                  <c:v>40.060575106040481</c:v>
                </c:pt>
                <c:pt idx="974">
                  <c:v>40.212805291443438</c:v>
                </c:pt>
                <c:pt idx="975">
                  <c:v>40.365613951550927</c:v>
                </c:pt>
                <c:pt idx="976">
                  <c:v>40.519003284566821</c:v>
                </c:pt>
                <c:pt idx="977">
                  <c:v>40.672975497048178</c:v>
                </c:pt>
                <c:pt idx="978">
                  <c:v>40.827532803936961</c:v>
                </c:pt>
                <c:pt idx="979">
                  <c:v>40.98267742859192</c:v>
                </c:pt>
                <c:pt idx="980">
                  <c:v>41.138411602820568</c:v>
                </c:pt>
                <c:pt idx="981">
                  <c:v>41.294737566911287</c:v>
                </c:pt>
                <c:pt idx="982">
                  <c:v>41.451657569665549</c:v>
                </c:pt>
                <c:pt idx="983">
                  <c:v>41.609173868430283</c:v>
                </c:pt>
                <c:pt idx="984">
                  <c:v>41.767288729130321</c:v>
                </c:pt>
                <c:pt idx="985">
                  <c:v>41.92600442630102</c:v>
                </c:pt>
                <c:pt idx="986">
                  <c:v>42.085323243120968</c:v>
                </c:pt>
                <c:pt idx="987">
                  <c:v>42.245247471444827</c:v>
                </c:pt>
                <c:pt idx="988">
                  <c:v>42.40577941183632</c:v>
                </c:pt>
                <c:pt idx="989">
                  <c:v>42.566921373601296</c:v>
                </c:pt>
                <c:pt idx="990">
                  <c:v>42.728675674820984</c:v>
                </c:pt>
                <c:pt idx="991">
                  <c:v>42.891044642385303</c:v>
                </c:pt>
                <c:pt idx="992">
                  <c:v>43.054030612026366</c:v>
                </c:pt>
                <c:pt idx="993">
                  <c:v>43.217635928352067</c:v>
                </c:pt>
                <c:pt idx="994">
                  <c:v>43.381862944879806</c:v>
                </c:pt>
                <c:pt idx="995">
                  <c:v>43.546714024070347</c:v>
                </c:pt>
                <c:pt idx="996">
                  <c:v>43.712191537361818</c:v>
                </c:pt>
                <c:pt idx="997">
                  <c:v>43.878297865203791</c:v>
                </c:pt>
                <c:pt idx="998">
                  <c:v>44.045035397091567</c:v>
                </c:pt>
                <c:pt idx="999">
                  <c:v>44.212406531600514</c:v>
                </c:pt>
                <c:pt idx="1000">
                  <c:v>44.380413676420595</c:v>
                </c:pt>
                <c:pt idx="1001">
                  <c:v>44.549059248390996</c:v>
                </c:pt>
                <c:pt idx="1002">
                  <c:v>44.718345673534884</c:v>
                </c:pt>
                <c:pt idx="1003">
                  <c:v>44.888275387094318</c:v>
                </c:pt>
                <c:pt idx="1004">
                  <c:v>45.05885083356528</c:v>
                </c:pt>
                <c:pt idx="1005">
                  <c:v>45.23007446673283</c:v>
                </c:pt>
                <c:pt idx="1006">
                  <c:v>45.401948749706413</c:v>
                </c:pt>
                <c:pt idx="1007">
                  <c:v>45.574476154955299</c:v>
                </c:pt>
                <c:pt idx="1008">
                  <c:v>45.747659164344128</c:v>
                </c:pt>
                <c:pt idx="1009">
                  <c:v>45.921500269168639</c:v>
                </c:pt>
                <c:pt idx="1010">
                  <c:v>46.09600197019148</c:v>
                </c:pt>
                <c:pt idx="1011">
                  <c:v>46.271166777678211</c:v>
                </c:pt>
                <c:pt idx="1012">
                  <c:v>46.446997211433391</c:v>
                </c:pt>
                <c:pt idx="1013">
                  <c:v>46.623495800836842</c:v>
                </c:pt>
                <c:pt idx="1014">
                  <c:v>46.800665084880023</c:v>
                </c:pt>
                <c:pt idx="1015">
                  <c:v>46.97850761220257</c:v>
                </c:pt>
                <c:pt idx="1016">
                  <c:v>47.157025941128943</c:v>
                </c:pt>
                <c:pt idx="1017">
                  <c:v>47.336222639705234</c:v>
                </c:pt>
                <c:pt idx="1018">
                  <c:v>47.516100285736115</c:v>
                </c:pt>
                <c:pt idx="1019">
                  <c:v>47.696661466821915</c:v>
                </c:pt>
                <c:pt idx="1020">
                  <c:v>47.877908780395842</c:v>
                </c:pt>
                <c:pt idx="1021">
                  <c:v>48.059844833761346</c:v>
                </c:pt>
                <c:pt idx="1022">
                  <c:v>48.242472244129644</c:v>
                </c:pt>
                <c:pt idx="1023">
                  <c:v>48.425793638657339</c:v>
                </c:pt>
                <c:pt idx="1024">
                  <c:v>48.60981165448424</c:v>
                </c:pt>
                <c:pt idx="1025">
                  <c:v>48.794528938771279</c:v>
                </c:pt>
                <c:pt idx="1026">
                  <c:v>48.979948148738615</c:v>
                </c:pt>
                <c:pt idx="1027">
                  <c:v>49.16607195170382</c:v>
                </c:pt>
                <c:pt idx="1028">
                  <c:v>49.352903025120298</c:v>
                </c:pt>
                <c:pt idx="1029">
                  <c:v>49.540444056615755</c:v>
                </c:pt>
                <c:pt idx="1030">
                  <c:v>49.728697744030896</c:v>
                </c:pt>
                <c:pt idx="1031">
                  <c:v>49.917666795458217</c:v>
                </c:pt>
                <c:pt idx="1032">
                  <c:v>50.107353929280961</c:v>
                </c:pt>
                <c:pt idx="1033">
                  <c:v>50.297761874212227</c:v>
                </c:pt>
                <c:pt idx="1034">
                  <c:v>50.488893369334235</c:v>
                </c:pt>
                <c:pt idx="1035">
                  <c:v>50.680751164137703</c:v>
                </c:pt>
                <c:pt idx="1036">
                  <c:v>50.873338018561427</c:v>
                </c:pt>
                <c:pt idx="1037">
                  <c:v>51.06665670303196</c:v>
                </c:pt>
                <c:pt idx="1038">
                  <c:v>51.260709998503479</c:v>
                </c:pt>
                <c:pt idx="1039">
                  <c:v>51.455500696497793</c:v>
                </c:pt>
                <c:pt idx="1040">
                  <c:v>51.651031599144488</c:v>
                </c:pt>
                <c:pt idx="1041">
                  <c:v>51.847305519221237</c:v>
                </c:pt>
                <c:pt idx="1042">
                  <c:v>52.044325280194279</c:v>
                </c:pt>
                <c:pt idx="1043">
                  <c:v>52.242093716259021</c:v>
                </c:pt>
                <c:pt idx="1044">
                  <c:v>52.440613672380806</c:v>
                </c:pt>
                <c:pt idx="1045">
                  <c:v>52.639888004335852</c:v>
                </c:pt>
                <c:pt idx="1046">
                  <c:v>52.83991957875233</c:v>
                </c:pt>
                <c:pt idx="1047">
                  <c:v>53.040711273151587</c:v>
                </c:pt>
                <c:pt idx="1048">
                  <c:v>53.242265975989561</c:v>
                </c:pt>
                <c:pt idx="1049">
                  <c:v>53.444586586698321</c:v>
                </c:pt>
                <c:pt idx="1050">
                  <c:v>53.647676015727775</c:v>
                </c:pt>
                <c:pt idx="1051">
                  <c:v>53.851537184587542</c:v>
                </c:pt>
                <c:pt idx="1052">
                  <c:v>54.056173025888974</c:v>
                </c:pt>
                <c:pt idx="1053">
                  <c:v>54.261586483387354</c:v>
                </c:pt>
                <c:pt idx="1054">
                  <c:v>54.467780512024227</c:v>
                </c:pt>
                <c:pt idx="1055">
                  <c:v>54.674758077969919</c:v>
                </c:pt>
                <c:pt idx="1056">
                  <c:v>54.882522158666205</c:v>
                </c:pt>
                <c:pt idx="1057">
                  <c:v>55.091075742869137</c:v>
                </c:pt>
                <c:pt idx="1058">
                  <c:v>55.300421830692038</c:v>
                </c:pt>
                <c:pt idx="1059">
                  <c:v>55.51056343364867</c:v>
                </c:pt>
                <c:pt idx="1060">
                  <c:v>55.721503574696534</c:v>
                </c:pt>
                <c:pt idx="1061">
                  <c:v>55.933245288280382</c:v>
                </c:pt>
                <c:pt idx="1062">
                  <c:v>56.145791620375846</c:v>
                </c:pt>
                <c:pt idx="1063">
                  <c:v>56.359145628533277</c:v>
                </c:pt>
                <c:pt idx="1064">
                  <c:v>56.573310381921708</c:v>
                </c:pt>
                <c:pt idx="1065">
                  <c:v>56.788288961373013</c:v>
                </c:pt>
                <c:pt idx="1066">
                  <c:v>57.004084459426231</c:v>
                </c:pt>
                <c:pt idx="1067">
                  <c:v>57.220699980372054</c:v>
                </c:pt>
                <c:pt idx="1068">
                  <c:v>57.438138640297467</c:v>
                </c:pt>
                <c:pt idx="1069">
                  <c:v>57.656403567130596</c:v>
                </c:pt>
                <c:pt idx="1070">
                  <c:v>57.875497900685694</c:v>
                </c:pt>
                <c:pt idx="1071">
                  <c:v>58.0954247927083</c:v>
                </c:pt>
                <c:pt idx="1072">
                  <c:v>58.316187406920591</c:v>
                </c:pt>
                <c:pt idx="1073">
                  <c:v>58.537788919066891</c:v>
                </c:pt>
                <c:pt idx="1074">
                  <c:v>58.760232516959348</c:v>
                </c:pt>
                <c:pt idx="1075">
                  <c:v>58.983521400523799</c:v>
                </c:pt>
                <c:pt idx="1076">
                  <c:v>59.207658781845794</c:v>
                </c:pt>
                <c:pt idx="1077">
                  <c:v>59.432647885216809</c:v>
                </c:pt>
                <c:pt idx="1078">
                  <c:v>59.658491947180636</c:v>
                </c:pt>
                <c:pt idx="1079">
                  <c:v>59.885194216579926</c:v>
                </c:pt>
                <c:pt idx="1080">
                  <c:v>60.112757954602934</c:v>
                </c:pt>
                <c:pt idx="1081">
                  <c:v>60.341186434830426</c:v>
                </c:pt>
                <c:pt idx="1082">
                  <c:v>60.570482943282784</c:v>
                </c:pt>
                <c:pt idx="1083">
                  <c:v>60.800650778467258</c:v>
                </c:pt>
                <c:pt idx="1084">
                  <c:v>61.031693251425438</c:v>
                </c:pt>
                <c:pt idx="1085">
                  <c:v>61.263613685780854</c:v>
                </c:pt>
                <c:pt idx="1086">
                  <c:v>61.496415417786821</c:v>
                </c:pt>
                <c:pt idx="1087">
                  <c:v>61.730101796374413</c:v>
                </c:pt>
                <c:pt idx="1088">
                  <c:v>61.964676183200638</c:v>
                </c:pt>
                <c:pt idx="1089">
                  <c:v>62.200141952696804</c:v>
                </c:pt>
                <c:pt idx="1090">
                  <c:v>62.43650249211705</c:v>
                </c:pt>
                <c:pt idx="1091">
                  <c:v>62.673761201587098</c:v>
                </c:pt>
                <c:pt idx="1092">
                  <c:v>62.911921494153134</c:v>
                </c:pt>
                <c:pt idx="1093">
                  <c:v>63.150986795830917</c:v>
                </c:pt>
                <c:pt idx="1094">
                  <c:v>63.390960545655076</c:v>
                </c:pt>
                <c:pt idx="1095">
                  <c:v>63.631846195728571</c:v>
                </c:pt>
                <c:pt idx="1096">
                  <c:v>63.873647211272342</c:v>
                </c:pt>
                <c:pt idx="1097">
                  <c:v>64.116367070675182</c:v>
                </c:pt>
                <c:pt idx="1098">
                  <c:v>64.360009265543752</c:v>
                </c:pt>
                <c:pt idx="1099">
                  <c:v>64.604577300752823</c:v>
                </c:pt>
                <c:pt idx="1100">
                  <c:v>64.850074694495689</c:v>
                </c:pt>
                <c:pt idx="1101">
                  <c:v>65.096504978334778</c:v>
                </c:pt>
                <c:pt idx="1102">
                  <c:v>65.343871697252453</c:v>
                </c:pt>
                <c:pt idx="1103">
                  <c:v>65.592178409702015</c:v>
                </c:pt>
                <c:pt idx="1104">
                  <c:v>65.84142868765889</c:v>
                </c:pt>
                <c:pt idx="1105">
                  <c:v>66.091626116671989</c:v>
                </c:pt>
                <c:pt idx="1106">
                  <c:v>66.342774295915348</c:v>
                </c:pt>
                <c:pt idx="1107">
                  <c:v>66.594876838239827</c:v>
                </c:pt>
                <c:pt idx="1108">
                  <c:v>66.847937370225139</c:v>
                </c:pt>
                <c:pt idx="1109">
                  <c:v>67.101959532232001</c:v>
                </c:pt>
                <c:pt idx="1110">
                  <c:v>67.356946978454488</c:v>
                </c:pt>
                <c:pt idx="1111">
                  <c:v>67.612903376972611</c:v>
                </c:pt>
                <c:pt idx="1112">
                  <c:v>67.869832409805113</c:v>
                </c:pt>
                <c:pt idx="1113">
                  <c:v>68.127737772962377</c:v>
                </c:pt>
                <c:pt idx="1114">
                  <c:v>68.38662317649964</c:v>
                </c:pt>
                <c:pt idx="1115">
                  <c:v>68.646492344570333</c:v>
                </c:pt>
                <c:pt idx="1116">
                  <c:v>68.907349015479696</c:v>
                </c:pt>
                <c:pt idx="1117">
                  <c:v>69.16919694173852</c:v>
                </c:pt>
                <c:pt idx="1118">
                  <c:v>69.432039890117125</c:v>
                </c:pt>
                <c:pt idx="1119">
                  <c:v>69.695881641699572</c:v>
                </c:pt>
                <c:pt idx="1120">
                  <c:v>69.960725991938034</c:v>
                </c:pt>
                <c:pt idx="1121">
                  <c:v>70.226576750707395</c:v>
                </c:pt>
                <c:pt idx="1122">
                  <c:v>70.493437742360086</c:v>
                </c:pt>
                <c:pt idx="1123">
                  <c:v>70.76131280578106</c:v>
                </c:pt>
                <c:pt idx="1124">
                  <c:v>71.030205794443035</c:v>
                </c:pt>
                <c:pt idx="1125">
                  <c:v>71.300120576461921</c:v>
                </c:pt>
                <c:pt idx="1126">
                  <c:v>71.571061034652473</c:v>
                </c:pt>
                <c:pt idx="1127">
                  <c:v>71.84303106658416</c:v>
                </c:pt>
                <c:pt idx="1128">
                  <c:v>72.116034584637177</c:v>
                </c:pt>
                <c:pt idx="1129">
                  <c:v>72.390075516058801</c:v>
                </c:pt>
                <c:pt idx="1130">
                  <c:v>72.665157803019824</c:v>
                </c:pt>
                <c:pt idx="1131">
                  <c:v>72.941285402671298</c:v>
                </c:pt>
                <c:pt idx="1132">
                  <c:v>73.218462287201447</c:v>
                </c:pt>
                <c:pt idx="1133">
                  <c:v>73.496692443892812</c:v>
                </c:pt>
                <c:pt idx="1134">
                  <c:v>73.775979875179601</c:v>
                </c:pt>
                <c:pt idx="1135">
                  <c:v>74.056328598705292</c:v>
                </c:pt>
                <c:pt idx="1136">
                  <c:v>74.337742647380381</c:v>
                </c:pt>
                <c:pt idx="1137">
                  <c:v>74.620226069440434</c:v>
                </c:pt>
                <c:pt idx="1138">
                  <c:v>74.903782928504313</c:v>
                </c:pt>
                <c:pt idx="1139">
                  <c:v>75.188417303632633</c:v>
                </c:pt>
                <c:pt idx="1140">
                  <c:v>75.474133289386444</c:v>
                </c:pt>
                <c:pt idx="1141">
                  <c:v>75.760934995886117</c:v>
                </c:pt>
                <c:pt idx="1142">
                  <c:v>76.04882654887048</c:v>
                </c:pt>
                <c:pt idx="1143">
                  <c:v>76.337812089756184</c:v>
                </c:pt>
                <c:pt idx="1144">
                  <c:v>76.627895775697255</c:v>
                </c:pt>
                <c:pt idx="1145">
                  <c:v>76.919081779644912</c:v>
                </c:pt>
                <c:pt idx="1146">
                  <c:v>77.211374290407562</c:v>
                </c:pt>
                <c:pt idx="1147">
                  <c:v>77.504777512711115</c:v>
                </c:pt>
                <c:pt idx="1148">
                  <c:v>77.799295667259415</c:v>
                </c:pt>
                <c:pt idx="1149">
                  <c:v>78.094932990795002</c:v>
                </c:pt>
                <c:pt idx="1150">
                  <c:v>78.391693736160022</c:v>
                </c:pt>
                <c:pt idx="1151">
                  <c:v>78.689582172357433</c:v>
                </c:pt>
                <c:pt idx="1152">
                  <c:v>78.988602584612394</c:v>
                </c:pt>
                <c:pt idx="1153">
                  <c:v>79.288759274433929</c:v>
                </c:pt>
                <c:pt idx="1154">
                  <c:v>79.590056559676782</c:v>
                </c:pt>
                <c:pt idx="1155">
                  <c:v>79.892498774603553</c:v>
                </c:pt>
                <c:pt idx="1156">
                  <c:v>80.196090269947049</c:v>
                </c:pt>
                <c:pt idx="1157">
                  <c:v>80.500835412972847</c:v>
                </c:pt>
                <c:pt idx="1158">
                  <c:v>80.806738587542142</c:v>
                </c:pt>
                <c:pt idx="1159">
                  <c:v>81.113804194174804</c:v>
                </c:pt>
                <c:pt idx="1160">
                  <c:v>81.422036650112673</c:v>
                </c:pt>
                <c:pt idx="1161">
                  <c:v>81.73144038938311</c:v>
                </c:pt>
                <c:pt idx="1162">
                  <c:v>82.042019862862773</c:v>
                </c:pt>
                <c:pt idx="1163">
                  <c:v>82.353779538341655</c:v>
                </c:pt>
                <c:pt idx="1164">
                  <c:v>82.666723900587357</c:v>
                </c:pt>
                <c:pt idx="1165">
                  <c:v>82.980857451409591</c:v>
                </c:pt>
                <c:pt idx="1166">
                  <c:v>83.296184709724955</c:v>
                </c:pt>
                <c:pt idx="1167">
                  <c:v>83.612710211621916</c:v>
                </c:pt>
                <c:pt idx="1168">
                  <c:v>83.930438510426086</c:v>
                </c:pt>
                <c:pt idx="1169">
                  <c:v>84.249374176765713</c:v>
                </c:pt>
                <c:pt idx="1170">
                  <c:v>84.569521798637425</c:v>
                </c:pt>
                <c:pt idx="1171">
                  <c:v>84.890885981472252</c:v>
                </c:pt>
                <c:pt idx="1172">
                  <c:v>85.21347134820185</c:v>
                </c:pt>
                <c:pt idx="1173">
                  <c:v>85.53728253932502</c:v>
                </c:pt>
                <c:pt idx="1174">
                  <c:v>85.862324212974457</c:v>
                </c:pt>
                <c:pt idx="1175">
                  <c:v>86.188601044983756</c:v>
                </c:pt>
                <c:pt idx="1176">
                  <c:v>86.516117728954697</c:v>
                </c:pt>
                <c:pt idx="1177">
                  <c:v>86.844878976324722</c:v>
                </c:pt>
                <c:pt idx="1178">
                  <c:v>87.17488951643476</c:v>
                </c:pt>
                <c:pt idx="1179">
                  <c:v>87.506154096597214</c:v>
                </c:pt>
                <c:pt idx="1180">
                  <c:v>87.838677482164286</c:v>
                </c:pt>
                <c:pt idx="1181">
                  <c:v>88.172464456596515</c:v>
                </c:pt>
                <c:pt idx="1182">
                  <c:v>88.507519821531588</c:v>
                </c:pt>
                <c:pt idx="1183">
                  <c:v>88.843848396853417</c:v>
                </c:pt>
                <c:pt idx="1184">
                  <c:v>89.181455020761462</c:v>
                </c:pt>
                <c:pt idx="1185">
                  <c:v>89.52034454984036</c:v>
                </c:pt>
                <c:pt idx="1186">
                  <c:v>89.860521859129761</c:v>
                </c:pt>
                <c:pt idx="1187">
                  <c:v>90.20199184219446</c:v>
                </c:pt>
                <c:pt idx="1188">
                  <c:v>90.544759411194804</c:v>
                </c:pt>
                <c:pt idx="1189">
                  <c:v>90.888829496957342</c:v>
                </c:pt>
                <c:pt idx="1190">
                  <c:v>91.234207049045779</c:v>
                </c:pt>
                <c:pt idx="1191">
                  <c:v>91.580897035832152</c:v>
                </c:pt>
                <c:pt idx="1192">
                  <c:v>91.928904444568317</c:v>
                </c:pt>
                <c:pt idx="1193">
                  <c:v>92.278234281457685</c:v>
                </c:pt>
                <c:pt idx="1194">
                  <c:v>92.628891571727223</c:v>
                </c:pt>
                <c:pt idx="1195">
                  <c:v>92.980881359699794</c:v>
                </c:pt>
                <c:pt idx="1196">
                  <c:v>93.334208708866655</c:v>
                </c:pt>
                <c:pt idx="1197">
                  <c:v>93.688878701960348</c:v>
                </c:pt>
                <c:pt idx="1198">
                  <c:v>94.044896441027802</c:v>
                </c:pt>
                <c:pt idx="1199">
                  <c:v>94.402267047503713</c:v>
                </c:pt>
                <c:pt idx="1200">
                  <c:v>94.76099566228423</c:v>
                </c:pt>
                <c:pt idx="1201">
                  <c:v>95.12108744580091</c:v>
                </c:pt>
                <c:pt idx="1202">
                  <c:v>95.482547578094952</c:v>
                </c:pt>
                <c:pt idx="1203">
                  <c:v>95.84538125889172</c:v>
                </c:pt>
                <c:pt idx="1204">
                  <c:v>96.209593707675509</c:v>
                </c:pt>
                <c:pt idx="1205">
                  <c:v>96.575190163764674</c:v>
                </c:pt>
                <c:pt idx="1206">
                  <c:v>96.942175886386977</c:v>
                </c:pt>
                <c:pt idx="1207">
                  <c:v>97.310556154755247</c:v>
                </c:pt>
                <c:pt idx="1208">
                  <c:v>97.680336268143321</c:v>
                </c:pt>
                <c:pt idx="1209">
                  <c:v>98.051521545962274</c:v>
                </c:pt>
                <c:pt idx="1210">
                  <c:v>98.424117327836939</c:v>
                </c:pt>
                <c:pt idx="1211">
                  <c:v>98.798128973682722</c:v>
                </c:pt>
                <c:pt idx="1212">
                  <c:v>99.173561863782723</c:v>
                </c:pt>
                <c:pt idx="1213">
                  <c:v>99.550421398865097</c:v>
                </c:pt>
                <c:pt idx="1214">
                  <c:v>99.928713000180792</c:v>
                </c:pt>
                <c:pt idx="1215">
                  <c:v>100.30844210958148</c:v>
                </c:pt>
                <c:pt idx="1216">
                  <c:v>100.68961418959789</c:v>
                </c:pt>
                <c:pt idx="1217">
                  <c:v>101.07223472351836</c:v>
                </c:pt>
                <c:pt idx="1218">
                  <c:v>101.45630921546774</c:v>
                </c:pt>
                <c:pt idx="1219">
                  <c:v>101.84184319048651</c:v>
                </c:pt>
                <c:pt idx="1220">
                  <c:v>102.22884219461037</c:v>
                </c:pt>
                <c:pt idx="1221">
                  <c:v>102.61731179494988</c:v>
                </c:pt>
                <c:pt idx="1222">
                  <c:v>103.00725757977069</c:v>
                </c:pt>
                <c:pt idx="1223">
                  <c:v>103.39868515857383</c:v>
                </c:pt>
                <c:pt idx="1224">
                  <c:v>103.79160016217641</c:v>
                </c:pt>
                <c:pt idx="1225">
                  <c:v>104.18600824279268</c:v>
                </c:pt>
                <c:pt idx="1226">
                  <c:v>104.5819150741153</c:v>
                </c:pt>
                <c:pt idx="1227">
                  <c:v>104.97932635139694</c:v>
                </c:pt>
                <c:pt idx="1228">
                  <c:v>105.37824779153225</c:v>
                </c:pt>
                <c:pt idx="1229">
                  <c:v>105.77868513314007</c:v>
                </c:pt>
                <c:pt idx="1230">
                  <c:v>106.18064413664601</c:v>
                </c:pt>
                <c:pt idx="1231">
                  <c:v>106.58413058436527</c:v>
                </c:pt>
                <c:pt idx="1232">
                  <c:v>106.98915028058586</c:v>
                </c:pt>
                <c:pt idx="1233">
                  <c:v>107.39570905165209</c:v>
                </c:pt>
                <c:pt idx="1234">
                  <c:v>107.80381274604837</c:v>
                </c:pt>
                <c:pt idx="1235">
                  <c:v>108.21346723448335</c:v>
                </c:pt>
                <c:pt idx="1236">
                  <c:v>108.62467840997438</c:v>
                </c:pt>
                <c:pt idx="1237">
                  <c:v>109.03745218793229</c:v>
                </c:pt>
                <c:pt idx="1238">
                  <c:v>109.45179450624643</c:v>
                </c:pt>
                <c:pt idx="1239">
                  <c:v>109.86771132537017</c:v>
                </c:pt>
                <c:pt idx="1240">
                  <c:v>110.28520862840658</c:v>
                </c:pt>
                <c:pt idx="1241">
                  <c:v>110.70429242119452</c:v>
                </c:pt>
                <c:pt idx="1242">
                  <c:v>111.12496873239506</c:v>
                </c:pt>
                <c:pt idx="1243">
                  <c:v>111.54724361357816</c:v>
                </c:pt>
                <c:pt idx="1244">
                  <c:v>111.97112313930975</c:v>
                </c:pt>
                <c:pt idx="1245">
                  <c:v>112.39661340723913</c:v>
                </c:pt>
                <c:pt idx="1246">
                  <c:v>112.82372053818663</c:v>
                </c:pt>
                <c:pt idx="1247">
                  <c:v>113.25245067623175</c:v>
                </c:pt>
                <c:pt idx="1248">
                  <c:v>113.68280998880142</c:v>
                </c:pt>
                <c:pt idx="1249">
                  <c:v>114.11480466675887</c:v>
                </c:pt>
                <c:pt idx="1250">
                  <c:v>114.54844092449255</c:v>
                </c:pt>
                <c:pt idx="1251">
                  <c:v>114.98372500000563</c:v>
                </c:pt>
                <c:pt idx="1252">
                  <c:v>115.42066315500566</c:v>
                </c:pt>
                <c:pt idx="1253">
                  <c:v>115.85926167499468</c:v>
                </c:pt>
                <c:pt idx="1254">
                  <c:v>116.29952686935967</c:v>
                </c:pt>
                <c:pt idx="1255">
                  <c:v>116.74146507146324</c:v>
                </c:pt>
                <c:pt idx="1256">
                  <c:v>117.1850826387348</c:v>
                </c:pt>
                <c:pt idx="1257">
                  <c:v>117.630385952762</c:v>
                </c:pt>
                <c:pt idx="1258">
                  <c:v>118.07738141938249</c:v>
                </c:pt>
                <c:pt idx="1259">
                  <c:v>118.52607546877614</c:v>
                </c:pt>
                <c:pt idx="1260">
                  <c:v>118.97647455555749</c:v>
                </c:pt>
                <c:pt idx="1261">
                  <c:v>119.42858515886861</c:v>
                </c:pt>
                <c:pt idx="1262">
                  <c:v>119.88241378247231</c:v>
                </c:pt>
                <c:pt idx="1263">
                  <c:v>120.33796695484571</c:v>
                </c:pt>
                <c:pt idx="1264">
                  <c:v>120.79525122927413</c:v>
                </c:pt>
                <c:pt idx="1265">
                  <c:v>121.25427318394537</c:v>
                </c:pt>
                <c:pt idx="1266">
                  <c:v>121.71503942204437</c:v>
                </c:pt>
                <c:pt idx="1267">
                  <c:v>122.17755657184814</c:v>
                </c:pt>
                <c:pt idx="1268">
                  <c:v>122.64183128682117</c:v>
                </c:pt>
                <c:pt idx="1269">
                  <c:v>123.1078702457111</c:v>
                </c:pt>
                <c:pt idx="1270">
                  <c:v>123.57568015264481</c:v>
                </c:pt>
                <c:pt idx="1271">
                  <c:v>124.04526773722486</c:v>
                </c:pt>
                <c:pt idx="1272">
                  <c:v>124.51663975462633</c:v>
                </c:pt>
                <c:pt idx="1273">
                  <c:v>124.98980298569391</c:v>
                </c:pt>
                <c:pt idx="1274">
                  <c:v>125.46476423703956</c:v>
                </c:pt>
                <c:pt idx="1275">
                  <c:v>125.94153034114031</c:v>
                </c:pt>
                <c:pt idx="1276">
                  <c:v>126.42010815643664</c:v>
                </c:pt>
                <c:pt idx="1277">
                  <c:v>126.9005045674311</c:v>
                </c:pt>
                <c:pt idx="1278">
                  <c:v>127.38272648478734</c:v>
                </c:pt>
                <c:pt idx="1279">
                  <c:v>127.86678084542953</c:v>
                </c:pt>
                <c:pt idx="1280">
                  <c:v>128.35267461264218</c:v>
                </c:pt>
                <c:pt idx="1281">
                  <c:v>128.84041477617021</c:v>
                </c:pt>
                <c:pt idx="1282">
                  <c:v>129.33000835231965</c:v>
                </c:pt>
                <c:pt idx="1283">
                  <c:v>129.82146238405846</c:v>
                </c:pt>
                <c:pt idx="1284">
                  <c:v>130.31478394111789</c:v>
                </c:pt>
                <c:pt idx="1285">
                  <c:v>130.80998012009414</c:v>
                </c:pt>
                <c:pt idx="1286">
                  <c:v>131.3070580445505</c:v>
                </c:pt>
                <c:pt idx="1287">
                  <c:v>131.80602486511981</c:v>
                </c:pt>
                <c:pt idx="1288">
                  <c:v>132.30688775960726</c:v>
                </c:pt>
                <c:pt idx="1289">
                  <c:v>132.80965393309378</c:v>
                </c:pt>
                <c:pt idx="1290">
                  <c:v>133.31433061803955</c:v>
                </c:pt>
                <c:pt idx="1291">
                  <c:v>133.8209250743881</c:v>
                </c:pt>
                <c:pt idx="1292">
                  <c:v>134.32944458967077</c:v>
                </c:pt>
                <c:pt idx="1293">
                  <c:v>134.83989647911153</c:v>
                </c:pt>
                <c:pt idx="1294">
                  <c:v>135.35228808573217</c:v>
                </c:pt>
                <c:pt idx="1295">
                  <c:v>135.86662678045795</c:v>
                </c:pt>
                <c:pt idx="1296">
                  <c:v>136.3829199622237</c:v>
                </c:pt>
                <c:pt idx="1297">
                  <c:v>136.90117505808016</c:v>
                </c:pt>
                <c:pt idx="1298">
                  <c:v>137.42139952330086</c:v>
                </c:pt>
                <c:pt idx="1299">
                  <c:v>137.9436008414894</c:v>
                </c:pt>
                <c:pt idx="1300">
                  <c:v>138.46778652468706</c:v>
                </c:pt>
                <c:pt idx="1301">
                  <c:v>138.99396411348087</c:v>
                </c:pt>
                <c:pt idx="1302">
                  <c:v>139.5221411771121</c:v>
                </c:pt>
                <c:pt idx="1303">
                  <c:v>140.05232531358513</c:v>
                </c:pt>
                <c:pt idx="1304">
                  <c:v>140.58452414977677</c:v>
                </c:pt>
                <c:pt idx="1305">
                  <c:v>141.11874534154592</c:v>
                </c:pt>
                <c:pt idx="1306">
                  <c:v>141.65499657384379</c:v>
                </c:pt>
                <c:pt idx="1307">
                  <c:v>142.19328556082439</c:v>
                </c:pt>
                <c:pt idx="1308">
                  <c:v>142.73362004595552</c:v>
                </c:pt>
                <c:pt idx="1309">
                  <c:v>143.27600780213015</c:v>
                </c:pt>
                <c:pt idx="1310">
                  <c:v>143.82045663177826</c:v>
                </c:pt>
                <c:pt idx="1311">
                  <c:v>144.36697436697901</c:v>
                </c:pt>
                <c:pt idx="1312">
                  <c:v>144.91556886957352</c:v>
                </c:pt>
                <c:pt idx="1313">
                  <c:v>145.4662480312779</c:v>
                </c:pt>
                <c:pt idx="1314">
                  <c:v>146.01901977379677</c:v>
                </c:pt>
                <c:pt idx="1315">
                  <c:v>146.57389204893721</c:v>
                </c:pt>
                <c:pt idx="1316">
                  <c:v>147.13087283872318</c:v>
                </c:pt>
                <c:pt idx="1317">
                  <c:v>147.68997015551034</c:v>
                </c:pt>
                <c:pt idx="1318">
                  <c:v>148.25119204210128</c:v>
                </c:pt>
                <c:pt idx="1319">
                  <c:v>148.81454657186126</c:v>
                </c:pt>
                <c:pt idx="1320">
                  <c:v>149.38004184883434</c:v>
                </c:pt>
                <c:pt idx="1321">
                  <c:v>149.94768600785991</c:v>
                </c:pt>
                <c:pt idx="1322">
                  <c:v>150.51748721468979</c:v>
                </c:pt>
                <c:pt idx="1323">
                  <c:v>151.08945366610561</c:v>
                </c:pt>
                <c:pt idx="1324">
                  <c:v>151.66359359003681</c:v>
                </c:pt>
                <c:pt idx="1325">
                  <c:v>152.23991524567896</c:v>
                </c:pt>
                <c:pt idx="1326">
                  <c:v>152.81842692361255</c:v>
                </c:pt>
                <c:pt idx="1327">
                  <c:v>153.39913694592229</c:v>
                </c:pt>
                <c:pt idx="1328">
                  <c:v>153.9820536663168</c:v>
                </c:pt>
                <c:pt idx="1329">
                  <c:v>154.5671854702488</c:v>
                </c:pt>
                <c:pt idx="1330">
                  <c:v>155.15454077503574</c:v>
                </c:pt>
                <c:pt idx="1331">
                  <c:v>155.74412802998089</c:v>
                </c:pt>
                <c:pt idx="1332">
                  <c:v>156.33595571649482</c:v>
                </c:pt>
                <c:pt idx="1333">
                  <c:v>156.93003234821751</c:v>
                </c:pt>
                <c:pt idx="1334">
                  <c:v>157.52636647114073</c:v>
                </c:pt>
                <c:pt idx="1335">
                  <c:v>158.12496666373107</c:v>
                </c:pt>
                <c:pt idx="1336">
                  <c:v>158.72584153705324</c:v>
                </c:pt>
                <c:pt idx="1337">
                  <c:v>159.32899973489404</c:v>
                </c:pt>
                <c:pt idx="1338">
                  <c:v>159.93444993388664</c:v>
                </c:pt>
                <c:pt idx="1339">
                  <c:v>160.54220084363541</c:v>
                </c:pt>
                <c:pt idx="1340">
                  <c:v>161.15226120684125</c:v>
                </c:pt>
                <c:pt idx="1341">
                  <c:v>161.76463979942724</c:v>
                </c:pt>
                <c:pt idx="1342">
                  <c:v>162.37934543066507</c:v>
                </c:pt>
                <c:pt idx="1343">
                  <c:v>162.99638694330159</c:v>
                </c:pt>
                <c:pt idx="1344">
                  <c:v>163.61577321368614</c:v>
                </c:pt>
                <c:pt idx="1345">
                  <c:v>164.23751315189816</c:v>
                </c:pt>
                <c:pt idx="1346">
                  <c:v>164.86161570187537</c:v>
                </c:pt>
                <c:pt idx="1347">
                  <c:v>165.48808984154249</c:v>
                </c:pt>
                <c:pt idx="1348">
                  <c:v>166.11694458294036</c:v>
                </c:pt>
                <c:pt idx="1349">
                  <c:v>166.74818897235554</c:v>
                </c:pt>
                <c:pt idx="1350">
                  <c:v>167.3818320904505</c:v>
                </c:pt>
                <c:pt idx="1351">
                  <c:v>168.01788305239421</c:v>
                </c:pt>
                <c:pt idx="1352">
                  <c:v>168.65635100799332</c:v>
                </c:pt>
                <c:pt idx="1353">
                  <c:v>169.29724514182371</c:v>
                </c:pt>
                <c:pt idx="1354">
                  <c:v>169.94057467336265</c:v>
                </c:pt>
                <c:pt idx="1355">
                  <c:v>170.58634885712144</c:v>
                </c:pt>
                <c:pt idx="1356">
                  <c:v>171.23457698277849</c:v>
                </c:pt>
                <c:pt idx="1357">
                  <c:v>171.88526837531305</c:v>
                </c:pt>
                <c:pt idx="1358">
                  <c:v>172.53843239513924</c:v>
                </c:pt>
                <c:pt idx="1359">
                  <c:v>173.19407843824078</c:v>
                </c:pt>
                <c:pt idx="1360">
                  <c:v>173.8522159363061</c:v>
                </c:pt>
                <c:pt idx="1361">
                  <c:v>174.51285435686407</c:v>
                </c:pt>
                <c:pt idx="1362">
                  <c:v>175.17600320342015</c:v>
                </c:pt>
                <c:pt idx="1363">
                  <c:v>175.84167201559316</c:v>
                </c:pt>
                <c:pt idx="1364">
                  <c:v>176.50987036925241</c:v>
                </c:pt>
                <c:pt idx="1365">
                  <c:v>177.18060787665559</c:v>
                </c:pt>
                <c:pt idx="1366">
                  <c:v>177.85389418658687</c:v>
                </c:pt>
                <c:pt idx="1367">
                  <c:v>178.52973898449591</c:v>
                </c:pt>
                <c:pt idx="1368">
                  <c:v>179.208151992637</c:v>
                </c:pt>
                <c:pt idx="1369">
                  <c:v>179.88914297020904</c:v>
                </c:pt>
                <c:pt idx="1370">
                  <c:v>180.57272171349584</c:v>
                </c:pt>
                <c:pt idx="1371">
                  <c:v>181.25889805600713</c:v>
                </c:pt>
                <c:pt idx="1372">
                  <c:v>181.94768186861995</c:v>
                </c:pt>
                <c:pt idx="1373">
                  <c:v>182.63908305972072</c:v>
                </c:pt>
                <c:pt idx="1374">
                  <c:v>183.33311157534766</c:v>
                </c:pt>
                <c:pt idx="1375">
                  <c:v>184.02977739933399</c:v>
                </c:pt>
                <c:pt idx="1376">
                  <c:v>184.72909055345147</c:v>
                </c:pt>
                <c:pt idx="1377">
                  <c:v>185.43106109755459</c:v>
                </c:pt>
                <c:pt idx="1378">
                  <c:v>186.13569912972531</c:v>
                </c:pt>
                <c:pt idx="1379">
                  <c:v>186.84301478641828</c:v>
                </c:pt>
                <c:pt idx="1380">
                  <c:v>187.55301824260667</c:v>
                </c:pt>
                <c:pt idx="1381">
                  <c:v>188.26571971192857</c:v>
                </c:pt>
                <c:pt idx="1382">
                  <c:v>188.9811294468339</c:v>
                </c:pt>
                <c:pt idx="1383">
                  <c:v>189.69925773873189</c:v>
                </c:pt>
                <c:pt idx="1384">
                  <c:v>190.42011491813906</c:v>
                </c:pt>
                <c:pt idx="1385">
                  <c:v>191.14371135482799</c:v>
                </c:pt>
                <c:pt idx="1386">
                  <c:v>191.87005745797634</c:v>
                </c:pt>
                <c:pt idx="1387">
                  <c:v>192.59916367631666</c:v>
                </c:pt>
                <c:pt idx="1388">
                  <c:v>193.33104049828668</c:v>
                </c:pt>
                <c:pt idx="1389">
                  <c:v>194.06569845218019</c:v>
                </c:pt>
                <c:pt idx="1390">
                  <c:v>194.80314810629847</c:v>
                </c:pt>
                <c:pt idx="1391">
                  <c:v>195.5434000691024</c:v>
                </c:pt>
                <c:pt idx="1392">
                  <c:v>196.28646498936499</c:v>
                </c:pt>
                <c:pt idx="1393">
                  <c:v>197.03235355632458</c:v>
                </c:pt>
                <c:pt idx="1394">
                  <c:v>197.7810764998386</c:v>
                </c:pt>
                <c:pt idx="1395">
                  <c:v>198.53264459053798</c:v>
                </c:pt>
                <c:pt idx="1396">
                  <c:v>199.28706863998204</c:v>
                </c:pt>
                <c:pt idx="1397">
                  <c:v>200.04435950081398</c:v>
                </c:pt>
                <c:pt idx="1398">
                  <c:v>200.80452806691707</c:v>
                </c:pt>
                <c:pt idx="1399">
                  <c:v>201.56758527357135</c:v>
                </c:pt>
                <c:pt idx="1400">
                  <c:v>202.33354209761092</c:v>
                </c:pt>
                <c:pt idx="1401">
                  <c:v>203.10240955758184</c:v>
                </c:pt>
                <c:pt idx="1402">
                  <c:v>203.87419871390065</c:v>
                </c:pt>
                <c:pt idx="1403">
                  <c:v>204.64892066901348</c:v>
                </c:pt>
                <c:pt idx="1404">
                  <c:v>205.42658656755574</c:v>
                </c:pt>
                <c:pt idx="1405">
                  <c:v>206.20720759651246</c:v>
                </c:pt>
                <c:pt idx="1406">
                  <c:v>206.99079498537921</c:v>
                </c:pt>
                <c:pt idx="1407">
                  <c:v>207.77736000632365</c:v>
                </c:pt>
                <c:pt idx="1408">
                  <c:v>208.56691397434767</c:v>
                </c:pt>
                <c:pt idx="1409">
                  <c:v>209.3594682474502</c:v>
                </c:pt>
                <c:pt idx="1410">
                  <c:v>210.15503422679052</c:v>
                </c:pt>
                <c:pt idx="1411">
                  <c:v>210.95362335685232</c:v>
                </c:pt>
                <c:pt idx="1412">
                  <c:v>211.75524712560835</c:v>
                </c:pt>
                <c:pt idx="1413">
                  <c:v>212.55991706468566</c:v>
                </c:pt>
                <c:pt idx="1414">
                  <c:v>213.36764474953148</c:v>
                </c:pt>
                <c:pt idx="1415">
                  <c:v>214.1784417995797</c:v>
                </c:pt>
                <c:pt idx="1416">
                  <c:v>214.9923198784181</c:v>
                </c:pt>
                <c:pt idx="1417">
                  <c:v>215.80929069395609</c:v>
                </c:pt>
                <c:pt idx="1418">
                  <c:v>216.62936599859313</c:v>
                </c:pt>
                <c:pt idx="1419">
                  <c:v>217.45255758938779</c:v>
                </c:pt>
                <c:pt idx="1420">
                  <c:v>218.27887730822746</c:v>
                </c:pt>
                <c:pt idx="1421">
                  <c:v>219.10833704199874</c:v>
                </c:pt>
                <c:pt idx="1422">
                  <c:v>219.94094872275835</c:v>
                </c:pt>
                <c:pt idx="1423">
                  <c:v>220.77672432790484</c:v>
                </c:pt>
                <c:pt idx="1424">
                  <c:v>221.61567588035089</c:v>
                </c:pt>
                <c:pt idx="1425">
                  <c:v>222.45781544869624</c:v>
                </c:pt>
                <c:pt idx="1426">
                  <c:v>223.3031551474013</c:v>
                </c:pt>
                <c:pt idx="1427">
                  <c:v>224.15170713696142</c:v>
                </c:pt>
                <c:pt idx="1428">
                  <c:v>225.00348362408187</c:v>
                </c:pt>
                <c:pt idx="1429">
                  <c:v>225.85849686185338</c:v>
                </c:pt>
                <c:pt idx="1430">
                  <c:v>226.71675914992844</c:v>
                </c:pt>
                <c:pt idx="1431">
                  <c:v>227.57828283469817</c:v>
                </c:pt>
                <c:pt idx="1432">
                  <c:v>228.44308030947002</c:v>
                </c:pt>
                <c:pt idx="1433">
                  <c:v>229.31116401464601</c:v>
                </c:pt>
                <c:pt idx="1434">
                  <c:v>230.18254643790166</c:v>
                </c:pt>
                <c:pt idx="1435">
                  <c:v>231.0572401143657</c:v>
                </c:pt>
                <c:pt idx="1436">
                  <c:v>231.93525762680028</c:v>
                </c:pt>
                <c:pt idx="1437">
                  <c:v>232.81661160578213</c:v>
                </c:pt>
                <c:pt idx="1438">
                  <c:v>233.7013147298841</c:v>
                </c:pt>
                <c:pt idx="1439">
                  <c:v>234.58937972585767</c:v>
                </c:pt>
                <c:pt idx="1440">
                  <c:v>235.48081936881593</c:v>
                </c:pt>
                <c:pt idx="1441">
                  <c:v>236.37564648241744</c:v>
                </c:pt>
                <c:pt idx="1442">
                  <c:v>237.27387393905062</c:v>
                </c:pt>
                <c:pt idx="1443">
                  <c:v>238.17551466001902</c:v>
                </c:pt>
                <c:pt idx="1444">
                  <c:v>239.08058161572708</c:v>
                </c:pt>
                <c:pt idx="1445">
                  <c:v>239.98908782586685</c:v>
                </c:pt>
                <c:pt idx="1446">
                  <c:v>240.90104635960515</c:v>
                </c:pt>
                <c:pt idx="1447">
                  <c:v>241.81647033577164</c:v>
                </c:pt>
                <c:pt idx="1448">
                  <c:v>242.73537292304758</c:v>
                </c:pt>
                <c:pt idx="1449">
                  <c:v>243.65776734015517</c:v>
                </c:pt>
                <c:pt idx="1450">
                  <c:v>244.58366685604778</c:v>
                </c:pt>
                <c:pt idx="1451">
                  <c:v>245.51308479010078</c:v>
                </c:pt>
                <c:pt idx="1452">
                  <c:v>246.44603451230316</c:v>
                </c:pt>
                <c:pt idx="1453">
                  <c:v>247.38252944344993</c:v>
                </c:pt>
                <c:pt idx="1454">
                  <c:v>248.32258305533503</c:v>
                </c:pt>
                <c:pt idx="1455">
                  <c:v>249.26620887094532</c:v>
                </c:pt>
                <c:pt idx="1456">
                  <c:v>250.21342046465492</c:v>
                </c:pt>
                <c:pt idx="1457">
                  <c:v>251.16423146242062</c:v>
                </c:pt>
                <c:pt idx="1458">
                  <c:v>252.11865554197783</c:v>
                </c:pt>
                <c:pt idx="1459">
                  <c:v>253.07670643303734</c:v>
                </c:pt>
                <c:pt idx="1460">
                  <c:v>254.03839791748288</c:v>
                </c:pt>
                <c:pt idx="1461">
                  <c:v>255.00374382956932</c:v>
                </c:pt>
                <c:pt idx="1462">
                  <c:v>255.97275805612168</c:v>
                </c:pt>
                <c:pt idx="1463">
                  <c:v>256.94545453673493</c:v>
                </c:pt>
                <c:pt idx="1464">
                  <c:v>257.92184726397454</c:v>
                </c:pt>
                <c:pt idx="1465">
                  <c:v>258.90195028357766</c:v>
                </c:pt>
                <c:pt idx="1466">
                  <c:v>259.88577769465525</c:v>
                </c:pt>
                <c:pt idx="1467">
                  <c:v>260.87334364989493</c:v>
                </c:pt>
                <c:pt idx="1468">
                  <c:v>261.86466235576455</c:v>
                </c:pt>
                <c:pt idx="1469">
                  <c:v>262.85974807271646</c:v>
                </c:pt>
                <c:pt idx="1470">
                  <c:v>263.85861511539281</c:v>
                </c:pt>
                <c:pt idx="1471">
                  <c:v>264.86127785283134</c:v>
                </c:pt>
                <c:pt idx="1472">
                  <c:v>265.86775070867208</c:v>
                </c:pt>
                <c:pt idx="1473">
                  <c:v>266.87804816136503</c:v>
                </c:pt>
                <c:pt idx="1474">
                  <c:v>267.8921847443782</c:v>
                </c:pt>
                <c:pt idx="1475">
                  <c:v>268.91017504640683</c:v>
                </c:pt>
                <c:pt idx="1476">
                  <c:v>269.93203371158319</c:v>
                </c:pt>
                <c:pt idx="1477">
                  <c:v>270.95777543968723</c:v>
                </c:pt>
                <c:pt idx="1478">
                  <c:v>271.98741498635803</c:v>
                </c:pt>
                <c:pt idx="1479">
                  <c:v>273.02096716330618</c:v>
                </c:pt>
                <c:pt idx="1480">
                  <c:v>274.05844683852678</c:v>
                </c:pt>
                <c:pt idx="1481">
                  <c:v>275.09986893651319</c:v>
                </c:pt>
                <c:pt idx="1482">
                  <c:v>276.14524843847192</c:v>
                </c:pt>
                <c:pt idx="1483">
                  <c:v>277.19460038253811</c:v>
                </c:pt>
                <c:pt idx="1484">
                  <c:v>278.24793986399175</c:v>
                </c:pt>
                <c:pt idx="1485">
                  <c:v>279.30528203547493</c:v>
                </c:pt>
                <c:pt idx="1486">
                  <c:v>280.36664210720977</c:v>
                </c:pt>
                <c:pt idx="1487">
                  <c:v>281.43203534721715</c:v>
                </c:pt>
                <c:pt idx="1488">
                  <c:v>282.50147708153656</c:v>
                </c:pt>
                <c:pt idx="1489">
                  <c:v>283.57498269444642</c:v>
                </c:pt>
                <c:pt idx="1490">
                  <c:v>284.65256762868535</c:v>
                </c:pt>
                <c:pt idx="1491">
                  <c:v>285.73424738567434</c:v>
                </c:pt>
                <c:pt idx="1492">
                  <c:v>286.82003752573991</c:v>
                </c:pt>
                <c:pt idx="1493">
                  <c:v>287.90995366833772</c:v>
                </c:pt>
                <c:pt idx="1494">
                  <c:v>289.00401149227741</c:v>
                </c:pt>
                <c:pt idx="1495">
                  <c:v>290.10222673594808</c:v>
                </c:pt>
                <c:pt idx="1496">
                  <c:v>291.20461519754468</c:v>
                </c:pt>
                <c:pt idx="1497">
                  <c:v>292.31119273529538</c:v>
                </c:pt>
                <c:pt idx="1498">
                  <c:v>293.4219752676895</c:v>
                </c:pt>
                <c:pt idx="1499">
                  <c:v>294.53697877370672</c:v>
                </c:pt>
                <c:pt idx="1500">
                  <c:v>295.65621929304683</c:v>
                </c:pt>
                <c:pt idx="1501">
                  <c:v>296.77971292636039</c:v>
                </c:pt>
                <c:pt idx="1502">
                  <c:v>297.90747583548057</c:v>
                </c:pt>
                <c:pt idx="1503">
                  <c:v>299.03952424365542</c:v>
                </c:pt>
                <c:pt idx="1504">
                  <c:v>300.17587443578134</c:v>
                </c:pt>
                <c:pt idx="1505">
                  <c:v>301.3165427586373</c:v>
                </c:pt>
                <c:pt idx="1506">
                  <c:v>302.46154562112014</c:v>
                </c:pt>
                <c:pt idx="1507">
                  <c:v>303.61089949448041</c:v>
                </c:pt>
                <c:pt idx="1508">
                  <c:v>304.76462091255945</c:v>
                </c:pt>
                <c:pt idx="1509">
                  <c:v>305.92272647202719</c:v>
                </c:pt>
                <c:pt idx="1510">
                  <c:v>307.08523283262093</c:v>
                </c:pt>
                <c:pt idx="1511">
                  <c:v>308.25215671738488</c:v>
                </c:pt>
                <c:pt idx="1512">
                  <c:v>309.42351491291095</c:v>
                </c:pt>
                <c:pt idx="1513">
                  <c:v>310.59932426957999</c:v>
                </c:pt>
                <c:pt idx="1514">
                  <c:v>311.77960170180438</c:v>
                </c:pt>
                <c:pt idx="1515">
                  <c:v>312.96436418827125</c:v>
                </c:pt>
                <c:pt idx="1516">
                  <c:v>314.15362877218666</c:v>
                </c:pt>
                <c:pt idx="1517">
                  <c:v>315.34741256152097</c:v>
                </c:pt>
                <c:pt idx="1518">
                  <c:v>316.54573272925478</c:v>
                </c:pt>
                <c:pt idx="1519">
                  <c:v>317.74860651362593</c:v>
                </c:pt>
                <c:pt idx="1520">
                  <c:v>318.9560512183777</c:v>
                </c:pt>
                <c:pt idx="1521">
                  <c:v>320.16808421300755</c:v>
                </c:pt>
                <c:pt idx="1522">
                  <c:v>321.38472293301697</c:v>
                </c:pt>
                <c:pt idx="1523">
                  <c:v>322.60598488016245</c:v>
                </c:pt>
                <c:pt idx="1524">
                  <c:v>323.83188762270709</c:v>
                </c:pt>
                <c:pt idx="1525">
                  <c:v>325.06244879567339</c:v>
                </c:pt>
                <c:pt idx="1526">
                  <c:v>326.29768610109699</c:v>
                </c:pt>
                <c:pt idx="1527">
                  <c:v>327.53761730828114</c:v>
                </c:pt>
                <c:pt idx="1528">
                  <c:v>328.78226025405263</c:v>
                </c:pt>
                <c:pt idx="1529">
                  <c:v>330.03163284301803</c:v>
                </c:pt>
                <c:pt idx="1530">
                  <c:v>331.28575304782152</c:v>
                </c:pt>
                <c:pt idx="1531">
                  <c:v>332.54463890940326</c:v>
                </c:pt>
                <c:pt idx="1532">
                  <c:v>333.80830853725899</c:v>
                </c:pt>
                <c:pt idx="1533">
                  <c:v>335.07678010970056</c:v>
                </c:pt>
                <c:pt idx="1534">
                  <c:v>336.35007187411742</c:v>
                </c:pt>
                <c:pt idx="1535">
                  <c:v>337.62820214723905</c:v>
                </c:pt>
                <c:pt idx="1536">
                  <c:v>338.91118931539859</c:v>
                </c:pt>
                <c:pt idx="1537">
                  <c:v>340.1990518347971</c:v>
                </c:pt>
                <c:pt idx="1538">
                  <c:v>341.49180823176937</c:v>
                </c:pt>
                <c:pt idx="1539">
                  <c:v>342.7894771030501</c:v>
                </c:pt>
                <c:pt idx="1540">
                  <c:v>344.09207711604171</c:v>
                </c:pt>
                <c:pt idx="1541">
                  <c:v>345.39962700908268</c:v>
                </c:pt>
                <c:pt idx="1542">
                  <c:v>346.71214559171722</c:v>
                </c:pt>
                <c:pt idx="1543">
                  <c:v>348.02965174496575</c:v>
                </c:pt>
                <c:pt idx="1544">
                  <c:v>349.35216442159663</c:v>
                </c:pt>
                <c:pt idx="1545">
                  <c:v>350.67970264639871</c:v>
                </c:pt>
                <c:pt idx="1546">
                  <c:v>352.01228551645505</c:v>
                </c:pt>
                <c:pt idx="1547">
                  <c:v>353.34993220141757</c:v>
                </c:pt>
                <c:pt idx="1548">
                  <c:v>354.69266194378298</c:v>
                </c:pt>
                <c:pt idx="1549">
                  <c:v>356.04049405916936</c:v>
                </c:pt>
                <c:pt idx="1550">
                  <c:v>357.39344793659421</c:v>
                </c:pt>
                <c:pt idx="1551">
                  <c:v>358.75154303875325</c:v>
                </c:pt>
                <c:pt idx="1552">
                  <c:v>360.11479890230055</c:v>
                </c:pt>
                <c:pt idx="1553">
                  <c:v>361.48323513812932</c:v>
                </c:pt>
                <c:pt idx="1554">
                  <c:v>362.85687143165421</c:v>
                </c:pt>
                <c:pt idx="1555">
                  <c:v>364.23572754309453</c:v>
                </c:pt>
                <c:pt idx="1556">
                  <c:v>365.61982330775828</c:v>
                </c:pt>
                <c:pt idx="1557">
                  <c:v>367.00917863632776</c:v>
                </c:pt>
                <c:pt idx="1558">
                  <c:v>368.40381351514583</c:v>
                </c:pt>
                <c:pt idx="1559">
                  <c:v>369.80374800650338</c:v>
                </c:pt>
                <c:pt idx="1560">
                  <c:v>371.20900224892813</c:v>
                </c:pt>
                <c:pt idx="1561">
                  <c:v>372.61959645747407</c:v>
                </c:pt>
                <c:pt idx="1562">
                  <c:v>374.03555092401251</c:v>
                </c:pt>
                <c:pt idx="1563">
                  <c:v>375.45688601752374</c:v>
                </c:pt>
                <c:pt idx="1564">
                  <c:v>376.88362218439033</c:v>
                </c:pt>
                <c:pt idx="1565">
                  <c:v>378.31577994869104</c:v>
                </c:pt>
                <c:pt idx="1566">
                  <c:v>379.75337991249609</c:v>
                </c:pt>
                <c:pt idx="1567">
                  <c:v>381.19644275616361</c:v>
                </c:pt>
                <c:pt idx="1568">
                  <c:v>382.64498923863704</c:v>
                </c:pt>
                <c:pt idx="1569">
                  <c:v>384.09904019774388</c:v>
                </c:pt>
                <c:pt idx="1570">
                  <c:v>385.55861655049529</c:v>
                </c:pt>
                <c:pt idx="1571">
                  <c:v>387.02373929338717</c:v>
                </c:pt>
                <c:pt idx="1572">
                  <c:v>388.49442950270202</c:v>
                </c:pt>
                <c:pt idx="1573">
                  <c:v>389.97070833481229</c:v>
                </c:pt>
                <c:pt idx="1574">
                  <c:v>391.45259702648457</c:v>
                </c:pt>
                <c:pt idx="1575">
                  <c:v>392.94011689518521</c:v>
                </c:pt>
                <c:pt idx="1576">
                  <c:v>394.43328933938693</c:v>
                </c:pt>
                <c:pt idx="1577">
                  <c:v>395.9321358388766</c:v>
                </c:pt>
                <c:pt idx="1578">
                  <c:v>397.43667795506434</c:v>
                </c:pt>
                <c:pt idx="1579">
                  <c:v>398.94693733129361</c:v>
                </c:pt>
                <c:pt idx="1580">
                  <c:v>400.46293569315253</c:v>
                </c:pt>
                <c:pt idx="1581">
                  <c:v>401.98469484878655</c:v>
                </c:pt>
                <c:pt idx="1582">
                  <c:v>403.51223668921193</c:v>
                </c:pt>
                <c:pt idx="1583">
                  <c:v>405.04558318863093</c:v>
                </c:pt>
                <c:pt idx="1584">
                  <c:v>406.58475640474774</c:v>
                </c:pt>
                <c:pt idx="1585">
                  <c:v>408.12977847908581</c:v>
                </c:pt>
                <c:pt idx="1586">
                  <c:v>409.68067163730638</c:v>
                </c:pt>
                <c:pt idx="1587">
                  <c:v>411.23745818952813</c:v>
                </c:pt>
                <c:pt idx="1588">
                  <c:v>412.80016053064833</c:v>
                </c:pt>
                <c:pt idx="1589">
                  <c:v>414.3688011406648</c:v>
                </c:pt>
                <c:pt idx="1590">
                  <c:v>415.94340258499932</c:v>
                </c:pt>
                <c:pt idx="1591">
                  <c:v>417.52398751482235</c:v>
                </c:pt>
                <c:pt idx="1592">
                  <c:v>419.11057866737866</c:v>
                </c:pt>
                <c:pt idx="1593">
                  <c:v>420.70319886631472</c:v>
                </c:pt>
                <c:pt idx="1594">
                  <c:v>422.30187102200671</c:v>
                </c:pt>
                <c:pt idx="1595">
                  <c:v>423.90661813189035</c:v>
                </c:pt>
                <c:pt idx="1596">
                  <c:v>425.51746328079156</c:v>
                </c:pt>
                <c:pt idx="1597">
                  <c:v>427.13442964125858</c:v>
                </c:pt>
                <c:pt idx="1598">
                  <c:v>428.75754047389535</c:v>
                </c:pt>
                <c:pt idx="1599">
                  <c:v>430.38681912769619</c:v>
                </c:pt>
                <c:pt idx="1600">
                  <c:v>432.02228904038145</c:v>
                </c:pt>
                <c:pt idx="1601">
                  <c:v>433.66397373873491</c:v>
                </c:pt>
                <c:pt idx="1602">
                  <c:v>435.31189683894212</c:v>
                </c:pt>
                <c:pt idx="1603">
                  <c:v>436.96608204693013</c:v>
                </c:pt>
                <c:pt idx="1604">
                  <c:v>438.62655315870848</c:v>
                </c:pt>
                <c:pt idx="1605">
                  <c:v>440.29333406071157</c:v>
                </c:pt>
                <c:pt idx="1606">
                  <c:v>441.9664487301423</c:v>
                </c:pt>
                <c:pt idx="1607">
                  <c:v>443.64592123531685</c:v>
                </c:pt>
                <c:pt idx="1608">
                  <c:v>445.33177573601108</c:v>
                </c:pt>
                <c:pt idx="1609">
                  <c:v>447.02403648380795</c:v>
                </c:pt>
                <c:pt idx="1610">
                  <c:v>448.72272782244642</c:v>
                </c:pt>
                <c:pt idx="1611">
                  <c:v>450.4278741881717</c:v>
                </c:pt>
                <c:pt idx="1612">
                  <c:v>452.13950011008677</c:v>
                </c:pt>
                <c:pt idx="1613">
                  <c:v>453.85763021050514</c:v>
                </c:pt>
                <c:pt idx="1614">
                  <c:v>455.58228920530507</c:v>
                </c:pt>
                <c:pt idx="1615">
                  <c:v>457.31350190428526</c:v>
                </c:pt>
                <c:pt idx="1616">
                  <c:v>459.05129321152157</c:v>
                </c:pt>
                <c:pt idx="1617">
                  <c:v>460.79568812572535</c:v>
                </c:pt>
                <c:pt idx="1618">
                  <c:v>462.54671174060314</c:v>
                </c:pt>
                <c:pt idx="1619">
                  <c:v>464.30438924521746</c:v>
                </c:pt>
                <c:pt idx="1620">
                  <c:v>466.06874592434929</c:v>
                </c:pt>
                <c:pt idx="1621">
                  <c:v>467.83980715886184</c:v>
                </c:pt>
                <c:pt idx="1622">
                  <c:v>469.61759842606551</c:v>
                </c:pt>
                <c:pt idx="1623">
                  <c:v>471.40214530008456</c:v>
                </c:pt>
                <c:pt idx="1624">
                  <c:v>473.19347345222491</c:v>
                </c:pt>
                <c:pt idx="1625">
                  <c:v>474.99160865134337</c:v>
                </c:pt>
                <c:pt idx="1626">
                  <c:v>476.79657676421851</c:v>
                </c:pt>
                <c:pt idx="1627">
                  <c:v>478.60840375592255</c:v>
                </c:pt>
                <c:pt idx="1628">
                  <c:v>480.42711569019508</c:v>
                </c:pt>
                <c:pt idx="1629">
                  <c:v>482.25273872981785</c:v>
                </c:pt>
                <c:pt idx="1630">
                  <c:v>484.08529913699118</c:v>
                </c:pt>
                <c:pt idx="1631">
                  <c:v>485.92482327371175</c:v>
                </c:pt>
                <c:pt idx="1632">
                  <c:v>487.77133760215185</c:v>
                </c:pt>
                <c:pt idx="1633">
                  <c:v>489.62486868504004</c:v>
                </c:pt>
                <c:pt idx="1634">
                  <c:v>491.4854431860432</c:v>
                </c:pt>
                <c:pt idx="1635">
                  <c:v>493.35308787015015</c:v>
                </c:pt>
                <c:pt idx="1636">
                  <c:v>495.22782960405675</c:v>
                </c:pt>
                <c:pt idx="1637">
                  <c:v>497.10969535655215</c:v>
                </c:pt>
                <c:pt idx="1638">
                  <c:v>498.99871219890707</c:v>
                </c:pt>
                <c:pt idx="1639">
                  <c:v>500.8949073052629</c:v>
                </c:pt>
                <c:pt idx="1640">
                  <c:v>502.79830795302291</c:v>
                </c:pt>
                <c:pt idx="1641">
                  <c:v>504.70894152324439</c:v>
                </c:pt>
                <c:pt idx="1642">
                  <c:v>506.62683550103276</c:v>
                </c:pt>
                <c:pt idx="1643">
                  <c:v>508.55201747593668</c:v>
                </c:pt>
                <c:pt idx="1644">
                  <c:v>510.48451514234523</c:v>
                </c:pt>
                <c:pt idx="1645">
                  <c:v>512.4243562998862</c:v>
                </c:pt>
                <c:pt idx="1646">
                  <c:v>514.37156885382581</c:v>
                </c:pt>
                <c:pt idx="1647">
                  <c:v>516.32618081547037</c:v>
                </c:pt>
                <c:pt idx="1648">
                  <c:v>518.28822030256913</c:v>
                </c:pt>
                <c:pt idx="1649">
                  <c:v>520.2577155397189</c:v>
                </c:pt>
                <c:pt idx="1650">
                  <c:v>522.2346948587699</c:v>
                </c:pt>
                <c:pt idx="1651">
                  <c:v>524.21918669923321</c:v>
                </c:pt>
                <c:pt idx="1652">
                  <c:v>526.21121960869027</c:v>
                </c:pt>
                <c:pt idx="1653">
                  <c:v>528.21082224320332</c:v>
                </c:pt>
                <c:pt idx="1654">
                  <c:v>530.21802336772748</c:v>
                </c:pt>
                <c:pt idx="1655">
                  <c:v>532.23285185652492</c:v>
                </c:pt>
                <c:pt idx="1656">
                  <c:v>534.25533669357969</c:v>
                </c:pt>
                <c:pt idx="1657">
                  <c:v>536.28550697301534</c:v>
                </c:pt>
                <c:pt idx="1658">
                  <c:v>538.32339189951279</c:v>
                </c:pt>
                <c:pt idx="1659">
                  <c:v>540.36902078873095</c:v>
                </c:pt>
                <c:pt idx="1660">
                  <c:v>542.42242306772812</c:v>
                </c:pt>
                <c:pt idx="1661">
                  <c:v>544.48362827538551</c:v>
                </c:pt>
                <c:pt idx="1662">
                  <c:v>546.55266606283203</c:v>
                </c:pt>
                <c:pt idx="1663">
                  <c:v>548.6295661938708</c:v>
                </c:pt>
                <c:pt idx="1664">
                  <c:v>550.71435854540755</c:v>
                </c:pt>
                <c:pt idx="1665">
                  <c:v>552.80707310788011</c:v>
                </c:pt>
                <c:pt idx="1666">
                  <c:v>554.90773998569011</c:v>
                </c:pt>
                <c:pt idx="1667">
                  <c:v>557.01638939763575</c:v>
                </c:pt>
                <c:pt idx="1668">
                  <c:v>559.13305167734677</c:v>
                </c:pt>
                <c:pt idx="1669">
                  <c:v>561.2577572737207</c:v>
                </c:pt>
                <c:pt idx="1670">
                  <c:v>563.39053675136086</c:v>
                </c:pt>
                <c:pt idx="1671">
                  <c:v>565.53142079101599</c:v>
                </c:pt>
                <c:pt idx="1672">
                  <c:v>567.68044019002184</c:v>
                </c:pt>
                <c:pt idx="1673">
                  <c:v>569.83762586274395</c:v>
                </c:pt>
                <c:pt idx="1674">
                  <c:v>572.00300884102239</c:v>
                </c:pt>
                <c:pt idx="1675">
                  <c:v>574.17662027461824</c:v>
                </c:pt>
                <c:pt idx="1676">
                  <c:v>576.35849143166183</c:v>
                </c:pt>
                <c:pt idx="1677">
                  <c:v>578.54865369910215</c:v>
                </c:pt>
                <c:pt idx="1678">
                  <c:v>580.74713858315874</c:v>
                </c:pt>
                <c:pt idx="1679">
                  <c:v>582.95397770977479</c:v>
                </c:pt>
                <c:pt idx="1680">
                  <c:v>585.16920282507192</c:v>
                </c:pt>
                <c:pt idx="1681">
                  <c:v>587.39284579580726</c:v>
                </c:pt>
                <c:pt idx="1682">
                  <c:v>589.62493860983136</c:v>
                </c:pt>
                <c:pt idx="1683">
                  <c:v>591.86551337654873</c:v>
                </c:pt>
                <c:pt idx="1684">
                  <c:v>594.11460232737966</c:v>
                </c:pt>
                <c:pt idx="1685">
                  <c:v>596.37223781622367</c:v>
                </c:pt>
                <c:pt idx="1686">
                  <c:v>598.63845231992536</c:v>
                </c:pt>
                <c:pt idx="1687">
                  <c:v>600.91327843874114</c:v>
                </c:pt>
                <c:pt idx="1688">
                  <c:v>603.19674889680834</c:v>
                </c:pt>
                <c:pt idx="1689">
                  <c:v>605.4888965426162</c:v>
                </c:pt>
                <c:pt idx="1690">
                  <c:v>607.78975434947813</c:v>
                </c:pt>
                <c:pt idx="1691">
                  <c:v>610.09935541600612</c:v>
                </c:pt>
                <c:pt idx="1692">
                  <c:v>612.41773296658698</c:v>
                </c:pt>
                <c:pt idx="1693">
                  <c:v>614.74492035186006</c:v>
                </c:pt>
                <c:pt idx="1694">
                  <c:v>617.0809510491971</c:v>
                </c:pt>
                <c:pt idx="1695">
                  <c:v>619.42585866318404</c:v>
                </c:pt>
                <c:pt idx="1696">
                  <c:v>621.77967692610412</c:v>
                </c:pt>
                <c:pt idx="1697">
                  <c:v>624.14243969842335</c:v>
                </c:pt>
                <c:pt idx="1698">
                  <c:v>626.51418096927739</c:v>
                </c:pt>
                <c:pt idx="1699">
                  <c:v>628.89493485696062</c:v>
                </c:pt>
                <c:pt idx="1700">
                  <c:v>631.28473560941711</c:v>
                </c:pt>
                <c:pt idx="1701">
                  <c:v>633.68361760473294</c:v>
                </c:pt>
                <c:pt idx="1702">
                  <c:v>636.09161535163094</c:v>
                </c:pt>
                <c:pt idx="1703">
                  <c:v>638.50876348996712</c:v>
                </c:pt>
                <c:pt idx="1704">
                  <c:v>640.93509679122906</c:v>
                </c:pt>
                <c:pt idx="1705">
                  <c:v>643.37065015903579</c:v>
                </c:pt>
                <c:pt idx="1706">
                  <c:v>645.81545862964015</c:v>
                </c:pt>
                <c:pt idx="1707">
                  <c:v>648.26955737243281</c:v>
                </c:pt>
                <c:pt idx="1708">
                  <c:v>650.73298169044813</c:v>
                </c:pt>
                <c:pt idx="1709">
                  <c:v>653.2057670208718</c:v>
                </c:pt>
                <c:pt idx="1710">
                  <c:v>655.68794893555116</c:v>
                </c:pt>
                <c:pt idx="1711">
                  <c:v>658.17956314150626</c:v>
                </c:pt>
                <c:pt idx="1712">
                  <c:v>660.680645481444</c:v>
                </c:pt>
                <c:pt idx="1713">
                  <c:v>663.19123193427356</c:v>
                </c:pt>
                <c:pt idx="1714">
                  <c:v>665.71135861562379</c:v>
                </c:pt>
                <c:pt idx="1715">
                  <c:v>668.24106177836313</c:v>
                </c:pt>
                <c:pt idx="1716">
                  <c:v>670.78037781312094</c:v>
                </c:pt>
                <c:pt idx="1717">
                  <c:v>673.3293432488108</c:v>
                </c:pt>
                <c:pt idx="1718">
                  <c:v>675.88799475315625</c:v>
                </c:pt>
                <c:pt idx="1719">
                  <c:v>678.45636913321823</c:v>
                </c:pt>
                <c:pt idx="1720">
                  <c:v>681.03450333592446</c:v>
                </c:pt>
                <c:pt idx="1721">
                  <c:v>683.62243444860098</c:v>
                </c:pt>
                <c:pt idx="1722">
                  <c:v>686.22019969950566</c:v>
                </c:pt>
                <c:pt idx="1723">
                  <c:v>688.82783645836378</c:v>
                </c:pt>
                <c:pt idx="1724">
                  <c:v>691.44538223690563</c:v>
                </c:pt>
                <c:pt idx="1725">
                  <c:v>694.07287468940592</c:v>
                </c:pt>
                <c:pt idx="1726">
                  <c:v>696.71035161322573</c:v>
                </c:pt>
                <c:pt idx="1727">
                  <c:v>699.35785094935602</c:v>
                </c:pt>
                <c:pt idx="1728">
                  <c:v>702.01541078296361</c:v>
                </c:pt>
                <c:pt idx="1729">
                  <c:v>704.68306934393888</c:v>
                </c:pt>
                <c:pt idx="1730">
                  <c:v>707.36086500744591</c:v>
                </c:pt>
                <c:pt idx="1731">
                  <c:v>710.0488362944742</c:v>
                </c:pt>
                <c:pt idx="1732">
                  <c:v>712.74702187239325</c:v>
                </c:pt>
                <c:pt idx="1733">
                  <c:v>715.45546055550835</c:v>
                </c:pt>
                <c:pt idx="1734">
                  <c:v>718.17419130561927</c:v>
                </c:pt>
                <c:pt idx="1735">
                  <c:v>720.9032532325806</c:v>
                </c:pt>
                <c:pt idx="1736">
                  <c:v>723.64268559486447</c:v>
                </c:pt>
                <c:pt idx="1737">
                  <c:v>726.39252780012498</c:v>
                </c:pt>
                <c:pt idx="1738">
                  <c:v>729.15281940576551</c:v>
                </c:pt>
                <c:pt idx="1739">
                  <c:v>731.92360011950746</c:v>
                </c:pt>
                <c:pt idx="1740">
                  <c:v>734.70490979996157</c:v>
                </c:pt>
                <c:pt idx="1741">
                  <c:v>737.49678845720143</c:v>
                </c:pt>
                <c:pt idx="1742">
                  <c:v>740.2992762533388</c:v>
                </c:pt>
                <c:pt idx="1743">
                  <c:v>743.11241350310149</c:v>
                </c:pt>
                <c:pt idx="1744">
                  <c:v>745.93624067441328</c:v>
                </c:pt>
                <c:pt idx="1745">
                  <c:v>748.77079838897612</c:v>
                </c:pt>
                <c:pt idx="1746">
                  <c:v>751.61612742285422</c:v>
                </c:pt>
                <c:pt idx="1747">
                  <c:v>754.47226870706106</c:v>
                </c:pt>
                <c:pt idx="1748">
                  <c:v>757.33926332814792</c:v>
                </c:pt>
                <c:pt idx="1749">
                  <c:v>760.21715252879494</c:v>
                </c:pt>
                <c:pt idx="1750">
                  <c:v>763.10597770840434</c:v>
                </c:pt>
                <c:pt idx="1751">
                  <c:v>766.00578042369625</c:v>
                </c:pt>
                <c:pt idx="1752">
                  <c:v>768.91660238930626</c:v>
                </c:pt>
                <c:pt idx="1753">
                  <c:v>771.83848547838568</c:v>
                </c:pt>
                <c:pt idx="1754">
                  <c:v>774.7714717232036</c:v>
                </c:pt>
                <c:pt idx="1755">
                  <c:v>777.71560331575176</c:v>
                </c:pt>
                <c:pt idx="1756">
                  <c:v>780.67092260835159</c:v>
                </c:pt>
                <c:pt idx="1757">
                  <c:v>783.63747211426335</c:v>
                </c:pt>
                <c:pt idx="1758">
                  <c:v>786.61529450829755</c:v>
                </c:pt>
                <c:pt idx="1759">
                  <c:v>789.60443262742911</c:v>
                </c:pt>
                <c:pt idx="1760">
                  <c:v>792.60492947141336</c:v>
                </c:pt>
                <c:pt idx="1761">
                  <c:v>795.61682820340479</c:v>
                </c:pt>
                <c:pt idx="1762">
                  <c:v>798.64017215057777</c:v>
                </c:pt>
                <c:pt idx="1763">
                  <c:v>801.67500480474996</c:v>
                </c:pt>
                <c:pt idx="1764">
                  <c:v>804.72136982300799</c:v>
                </c:pt>
                <c:pt idx="1765">
                  <c:v>807.77931102833543</c:v>
                </c:pt>
                <c:pt idx="1766">
                  <c:v>810.84887241024308</c:v>
                </c:pt>
                <c:pt idx="1767">
                  <c:v>813.93009812540197</c:v>
                </c:pt>
                <c:pt idx="1768">
                  <c:v>817.02303249827855</c:v>
                </c:pt>
                <c:pt idx="1769">
                  <c:v>820.12772002177201</c:v>
                </c:pt>
                <c:pt idx="1770">
                  <c:v>823.24420535785475</c:v>
                </c:pt>
                <c:pt idx="1771">
                  <c:v>826.37253333821457</c:v>
                </c:pt>
                <c:pt idx="1772">
                  <c:v>829.51274896489986</c:v>
                </c:pt>
                <c:pt idx="1773">
                  <c:v>832.66489741096655</c:v>
                </c:pt>
                <c:pt idx="1774">
                  <c:v>835.82902402112825</c:v>
                </c:pt>
                <c:pt idx="1775">
                  <c:v>839.0051743124086</c:v>
                </c:pt>
                <c:pt idx="1776">
                  <c:v>842.19339397479575</c:v>
                </c:pt>
                <c:pt idx="1777">
                  <c:v>845.39372887189995</c:v>
                </c:pt>
                <c:pt idx="1778">
                  <c:v>848.60622504161324</c:v>
                </c:pt>
                <c:pt idx="1779">
                  <c:v>851.83092869677137</c:v>
                </c:pt>
                <c:pt idx="1780">
                  <c:v>855.06788622581917</c:v>
                </c:pt>
                <c:pt idx="1781">
                  <c:v>858.31714419347725</c:v>
                </c:pt>
                <c:pt idx="1782">
                  <c:v>861.5787493414125</c:v>
                </c:pt>
                <c:pt idx="1783">
                  <c:v>864.85274858890989</c:v>
                </c:pt>
                <c:pt idx="1784">
                  <c:v>868.13918903354772</c:v>
                </c:pt>
                <c:pt idx="1785">
                  <c:v>871.43811795187526</c:v>
                </c:pt>
                <c:pt idx="1786">
                  <c:v>874.74958280009241</c:v>
                </c:pt>
                <c:pt idx="1787">
                  <c:v>878.07363121473281</c:v>
                </c:pt>
                <c:pt idx="1788">
                  <c:v>881.41031101334886</c:v>
                </c:pt>
                <c:pt idx="1789">
                  <c:v>884.75967019519965</c:v>
                </c:pt>
                <c:pt idx="1790">
                  <c:v>888.12175694194138</c:v>
                </c:pt>
                <c:pt idx="1791">
                  <c:v>891.49661961832078</c:v>
                </c:pt>
                <c:pt idx="1792">
                  <c:v>894.88430677287045</c:v>
                </c:pt>
                <c:pt idx="1793">
                  <c:v>898.28486713860741</c:v>
                </c:pt>
                <c:pt idx="1794">
                  <c:v>901.6983496337341</c:v>
                </c:pt>
                <c:pt idx="1795">
                  <c:v>905.12480336234228</c:v>
                </c:pt>
                <c:pt idx="1796">
                  <c:v>908.56427761511918</c:v>
                </c:pt>
                <c:pt idx="1797">
                  <c:v>912.01682187005667</c:v>
                </c:pt>
                <c:pt idx="1798">
                  <c:v>915.48248579316294</c:v>
                </c:pt>
                <c:pt idx="1799">
                  <c:v>918.96131923917699</c:v>
                </c:pt>
                <c:pt idx="1800">
                  <c:v>922.45337225228593</c:v>
                </c:pt>
                <c:pt idx="1801">
                  <c:v>925.9586950668446</c:v>
                </c:pt>
                <c:pt idx="1802">
                  <c:v>929.47733810809859</c:v>
                </c:pt>
                <c:pt idx="1803">
                  <c:v>933.00935199290939</c:v>
                </c:pt>
                <c:pt idx="1804">
                  <c:v>936.55478753048249</c:v>
                </c:pt>
                <c:pt idx="1805">
                  <c:v>940.11369572309832</c:v>
                </c:pt>
                <c:pt idx="1806">
                  <c:v>943.68612776684608</c:v>
                </c:pt>
                <c:pt idx="1807">
                  <c:v>947.27213505236011</c:v>
                </c:pt>
                <c:pt idx="1808">
                  <c:v>950.87176916555916</c:v>
                </c:pt>
                <c:pt idx="1809">
                  <c:v>954.48508188838832</c:v>
                </c:pt>
                <c:pt idx="1810">
                  <c:v>958.11212519956428</c:v>
                </c:pt>
                <c:pt idx="1811">
                  <c:v>961.75295127532263</c:v>
                </c:pt>
                <c:pt idx="1812">
                  <c:v>965.40761249016884</c:v>
                </c:pt>
                <c:pt idx="1813">
                  <c:v>969.07616141763151</c:v>
                </c:pt>
                <c:pt idx="1814">
                  <c:v>972.75865083101849</c:v>
                </c:pt>
                <c:pt idx="1815">
                  <c:v>976.45513370417643</c:v>
                </c:pt>
                <c:pt idx="1816">
                  <c:v>980.1656632122523</c:v>
                </c:pt>
                <c:pt idx="1817">
                  <c:v>983.89029273245887</c:v>
                </c:pt>
                <c:pt idx="1818">
                  <c:v>987.62907584484219</c:v>
                </c:pt>
                <c:pt idx="1819">
                  <c:v>991.38206633305265</c:v>
                </c:pt>
                <c:pt idx="1820">
                  <c:v>995.14931818511832</c:v>
                </c:pt>
                <c:pt idx="1821">
                  <c:v>998.93088559422176</c:v>
                </c:pt>
                <c:pt idx="1822">
                  <c:v>1002.7268229594798</c:v>
                </c:pt>
                <c:pt idx="1823">
                  <c:v>1006.5371848867259</c:v>
                </c:pt>
                <c:pt idx="1824">
                  <c:v>1010.3620261892954</c:v>
                </c:pt>
                <c:pt idx="1825">
                  <c:v>1014.2014018888148</c:v>
                </c:pt>
                <c:pt idx="1826">
                  <c:v>1018.0553672159923</c:v>
                </c:pt>
                <c:pt idx="1827">
                  <c:v>1021.9239776114131</c:v>
                </c:pt>
                <c:pt idx="1828">
                  <c:v>1025.8072887263365</c:v>
                </c:pt>
                <c:pt idx="1829">
                  <c:v>1029.7053564234966</c:v>
                </c:pt>
                <c:pt idx="1830">
                  <c:v>1033.6182367779058</c:v>
                </c:pt>
                <c:pt idx="1831">
                  <c:v>1037.5459860776618</c:v>
                </c:pt>
                <c:pt idx="1832">
                  <c:v>1041.4886608247571</c:v>
                </c:pt>
                <c:pt idx="1833">
                  <c:v>1045.4463177358912</c:v>
                </c:pt>
                <c:pt idx="1834">
                  <c:v>1049.4190137432877</c:v>
                </c:pt>
                <c:pt idx="1835">
                  <c:v>1053.4068059955123</c:v>
                </c:pt>
                <c:pt idx="1836">
                  <c:v>1057.4097518582953</c:v>
                </c:pt>
                <c:pt idx="1837">
                  <c:v>1061.4279089153567</c:v>
                </c:pt>
                <c:pt idx="1838">
                  <c:v>1065.4613349692352</c:v>
                </c:pt>
                <c:pt idx="1839">
                  <c:v>1069.5100880421182</c:v>
                </c:pt>
                <c:pt idx="1840">
                  <c:v>1073.5742263766783</c:v>
                </c:pt>
                <c:pt idx="1841">
                  <c:v>1077.6538084369097</c:v>
                </c:pt>
                <c:pt idx="1842">
                  <c:v>1081.74889290897</c:v>
                </c:pt>
                <c:pt idx="1843">
                  <c:v>1085.8595387020241</c:v>
                </c:pt>
                <c:pt idx="1844">
                  <c:v>1089.9858049490917</c:v>
                </c:pt>
                <c:pt idx="1845">
                  <c:v>1094.1277510078983</c:v>
                </c:pt>
                <c:pt idx="1846">
                  <c:v>1098.2854364617283</c:v>
                </c:pt>
                <c:pt idx="1847">
                  <c:v>1102.4589211202829</c:v>
                </c:pt>
                <c:pt idx="1848">
                  <c:v>1106.6482650205401</c:v>
                </c:pt>
                <c:pt idx="1849">
                  <c:v>1110.8535284276181</c:v>
                </c:pt>
                <c:pt idx="1850">
                  <c:v>1115.0747718356431</c:v>
                </c:pt>
                <c:pt idx="1851">
                  <c:v>1119.3120559686186</c:v>
                </c:pt>
                <c:pt idx="1852">
                  <c:v>1123.5654417812993</c:v>
                </c:pt>
                <c:pt idx="1853">
                  <c:v>1127.8349904600684</c:v>
                </c:pt>
                <c:pt idx="1854">
                  <c:v>1132.1207634238167</c:v>
                </c:pt>
                <c:pt idx="1855">
                  <c:v>1136.4228223248272</c:v>
                </c:pt>
                <c:pt idx="1856">
                  <c:v>1140.7412290496616</c:v>
                </c:pt>
                <c:pt idx="1857">
                  <c:v>1145.0760457200504</c:v>
                </c:pt>
                <c:pt idx="1858">
                  <c:v>1149.4273346937866</c:v>
                </c:pt>
                <c:pt idx="1859">
                  <c:v>1153.7951585656231</c:v>
                </c:pt>
                <c:pt idx="1860">
                  <c:v>1158.1795801681724</c:v>
                </c:pt>
                <c:pt idx="1861">
                  <c:v>1162.5806625728114</c:v>
                </c:pt>
                <c:pt idx="1862">
                  <c:v>1166.9984690905881</c:v>
                </c:pt>
                <c:pt idx="1863">
                  <c:v>1171.4330632731323</c:v>
                </c:pt>
                <c:pt idx="1864">
                  <c:v>1175.8845089135702</c:v>
                </c:pt>
                <c:pt idx="1865">
                  <c:v>1180.3528700474419</c:v>
                </c:pt>
                <c:pt idx="1866">
                  <c:v>1184.8382109536221</c:v>
                </c:pt>
                <c:pt idx="1867">
                  <c:v>1189.340596155246</c:v>
                </c:pt>
                <c:pt idx="1868">
                  <c:v>1193.860090420636</c:v>
                </c:pt>
                <c:pt idx="1869">
                  <c:v>1198.3967587642344</c:v>
                </c:pt>
                <c:pt idx="1870">
                  <c:v>1202.9506664475384</c:v>
                </c:pt>
                <c:pt idx="1871">
                  <c:v>1207.521878980039</c:v>
                </c:pt>
                <c:pt idx="1872">
                  <c:v>1212.1104621201632</c:v>
                </c:pt>
                <c:pt idx="1873">
                  <c:v>1216.7164818762199</c:v>
                </c:pt>
                <c:pt idx="1874">
                  <c:v>1221.3400045073495</c:v>
                </c:pt>
                <c:pt idx="1875">
                  <c:v>1225.9810965244774</c:v>
                </c:pt>
                <c:pt idx="1876">
                  <c:v>1230.6398246912704</c:v>
                </c:pt>
                <c:pt idx="1877">
                  <c:v>1235.3162560250973</c:v>
                </c:pt>
                <c:pt idx="1878">
                  <c:v>1240.0104577979928</c:v>
                </c:pt>
                <c:pt idx="1879">
                  <c:v>1244.7224975376253</c:v>
                </c:pt>
                <c:pt idx="1880">
                  <c:v>1249.4524430282684</c:v>
                </c:pt>
                <c:pt idx="1881">
                  <c:v>1254.2003623117757</c:v>
                </c:pt>
                <c:pt idx="1882">
                  <c:v>1258.9663236885606</c:v>
                </c:pt>
                <c:pt idx="1883">
                  <c:v>1263.7503957185772</c:v>
                </c:pt>
                <c:pt idx="1884">
                  <c:v>1268.5526472223078</c:v>
                </c:pt>
                <c:pt idx="1885">
                  <c:v>1273.3731472817526</c:v>
                </c:pt>
                <c:pt idx="1886">
                  <c:v>1278.2119652414233</c:v>
                </c:pt>
                <c:pt idx="1887">
                  <c:v>1283.0691707093408</c:v>
                </c:pt>
                <c:pt idx="1888">
                  <c:v>1287.9448335580364</c:v>
                </c:pt>
                <c:pt idx="1889">
                  <c:v>1292.8390239255571</c:v>
                </c:pt>
                <c:pt idx="1890">
                  <c:v>1297.7518122164743</c:v>
                </c:pt>
                <c:pt idx="1891">
                  <c:v>1302.6832691028969</c:v>
                </c:pt>
                <c:pt idx="1892">
                  <c:v>1307.633465525488</c:v>
                </c:pt>
                <c:pt idx="1893">
                  <c:v>1312.602472694485</c:v>
                </c:pt>
                <c:pt idx="1894">
                  <c:v>1317.5903620907241</c:v>
                </c:pt>
                <c:pt idx="1895">
                  <c:v>1322.5972054666688</c:v>
                </c:pt>
                <c:pt idx="1896">
                  <c:v>1327.6230748474422</c:v>
                </c:pt>
                <c:pt idx="1897">
                  <c:v>1332.6680425318625</c:v>
                </c:pt>
                <c:pt idx="1898">
                  <c:v>1337.7321810934836</c:v>
                </c:pt>
                <c:pt idx="1899">
                  <c:v>1342.8155633816389</c:v>
                </c:pt>
                <c:pt idx="1900">
                  <c:v>1347.9182625224892</c:v>
                </c:pt>
                <c:pt idx="1901">
                  <c:v>1353.0403519200747</c:v>
                </c:pt>
                <c:pt idx="1902">
                  <c:v>1358.181905257371</c:v>
                </c:pt>
                <c:pt idx="1903">
                  <c:v>1363.3429964973491</c:v>
                </c:pt>
                <c:pt idx="1904">
                  <c:v>1368.5236998840389</c:v>
                </c:pt>
                <c:pt idx="1905">
                  <c:v>1373.7240899435983</c:v>
                </c:pt>
                <c:pt idx="1906">
                  <c:v>1378.9442414853841</c:v>
                </c:pt>
                <c:pt idx="1907">
                  <c:v>1384.1842296030286</c:v>
                </c:pt>
                <c:pt idx="1908">
                  <c:v>1389.4441296755201</c:v>
                </c:pt>
                <c:pt idx="1909">
                  <c:v>1394.7240173682872</c:v>
                </c:pt>
                <c:pt idx="1910">
                  <c:v>1400.0239686342866</c:v>
                </c:pt>
                <c:pt idx="1911">
                  <c:v>1405.3440597150968</c:v>
                </c:pt>
                <c:pt idx="1912">
                  <c:v>1410.6843671420143</c:v>
                </c:pt>
                <c:pt idx="1913">
                  <c:v>1416.0449677371539</c:v>
                </c:pt>
                <c:pt idx="1914">
                  <c:v>1421.4259386145552</c:v>
                </c:pt>
                <c:pt idx="1915">
                  <c:v>1426.8273571812906</c:v>
                </c:pt>
                <c:pt idx="1916">
                  <c:v>1432.2493011385795</c:v>
                </c:pt>
                <c:pt idx="1917">
                  <c:v>1437.6918484829062</c:v>
                </c:pt>
                <c:pt idx="1918">
                  <c:v>1443.1550775071412</c:v>
                </c:pt>
                <c:pt idx="1919">
                  <c:v>1448.6390668016684</c:v>
                </c:pt>
                <c:pt idx="1920">
                  <c:v>1454.1438952555147</c:v>
                </c:pt>
                <c:pt idx="1921">
                  <c:v>1459.6696420574858</c:v>
                </c:pt>
                <c:pt idx="1922">
                  <c:v>1465.2163866973042</c:v>
                </c:pt>
                <c:pt idx="1923">
                  <c:v>1470.784208966754</c:v>
                </c:pt>
                <c:pt idx="1924">
                  <c:v>1476.3731889608277</c:v>
                </c:pt>
                <c:pt idx="1925">
                  <c:v>1481.9834070788788</c:v>
                </c:pt>
                <c:pt idx="1926">
                  <c:v>1487.6149440257786</c:v>
                </c:pt>
                <c:pt idx="1927">
                  <c:v>1493.2678808130765</c:v>
                </c:pt>
                <c:pt idx="1928">
                  <c:v>1498.9422987601663</c:v>
                </c:pt>
                <c:pt idx="1929">
                  <c:v>1504.638279495455</c:v>
                </c:pt>
                <c:pt idx="1930">
                  <c:v>1510.3559049575379</c:v>
                </c:pt>
                <c:pt idx="1931">
                  <c:v>1516.0952573963766</c:v>
                </c:pt>
                <c:pt idx="1932">
                  <c:v>1521.8564193744828</c:v>
                </c:pt>
                <c:pt idx="1933">
                  <c:v>1527.639473768106</c:v>
                </c:pt>
                <c:pt idx="1934">
                  <c:v>1533.4445037684247</c:v>
                </c:pt>
                <c:pt idx="1935">
                  <c:v>1539.2715928827447</c:v>
                </c:pt>
                <c:pt idx="1936">
                  <c:v>1545.1208249356991</c:v>
                </c:pt>
                <c:pt idx="1937">
                  <c:v>1550.9922840704548</c:v>
                </c:pt>
                <c:pt idx="1938">
                  <c:v>1556.8860547499226</c:v>
                </c:pt>
                <c:pt idx="1939">
                  <c:v>1562.8022217579723</c:v>
                </c:pt>
                <c:pt idx="1940">
                  <c:v>1568.7408702006526</c:v>
                </c:pt>
                <c:pt idx="1941">
                  <c:v>1574.7020855074152</c:v>
                </c:pt>
                <c:pt idx="1942">
                  <c:v>1580.6859534323435</c:v>
                </c:pt>
                <c:pt idx="1943">
                  <c:v>1586.6925600553864</c:v>
                </c:pt>
                <c:pt idx="1944">
                  <c:v>1592.7219917835969</c:v>
                </c:pt>
                <c:pt idx="1945">
                  <c:v>1598.7743353523747</c:v>
                </c:pt>
                <c:pt idx="1946">
                  <c:v>1604.8496778267138</c:v>
                </c:pt>
                <c:pt idx="1947">
                  <c:v>1610.9481066024553</c:v>
                </c:pt>
                <c:pt idx="1948">
                  <c:v>1617.0697094075447</c:v>
                </c:pt>
                <c:pt idx="1949">
                  <c:v>1623.2145743032934</c:v>
                </c:pt>
                <c:pt idx="1950">
                  <c:v>1629.382789685646</c:v>
                </c:pt>
                <c:pt idx="1951">
                  <c:v>1635.5744442864516</c:v>
                </c:pt>
                <c:pt idx="1952">
                  <c:v>1641.7896271747402</c:v>
                </c:pt>
                <c:pt idx="1953">
                  <c:v>1648.0284277580042</c:v>
                </c:pt>
                <c:pt idx="1954">
                  <c:v>1654.2909357834847</c:v>
                </c:pt>
                <c:pt idx="1955">
                  <c:v>1660.577241339462</c:v>
                </c:pt>
                <c:pt idx="1956">
                  <c:v>1666.8874348565521</c:v>
                </c:pt>
                <c:pt idx="1957">
                  <c:v>1673.221607109007</c:v>
                </c:pt>
                <c:pt idx="1958">
                  <c:v>1679.5798492160213</c:v>
                </c:pt>
                <c:pt idx="1959">
                  <c:v>1685.9622526430423</c:v>
                </c:pt>
                <c:pt idx="1960">
                  <c:v>1692.3689092030859</c:v>
                </c:pt>
                <c:pt idx="1961">
                  <c:v>1698.7999110580577</c:v>
                </c:pt>
                <c:pt idx="1962">
                  <c:v>1705.2553507200782</c:v>
                </c:pt>
                <c:pt idx="1963">
                  <c:v>1711.7353210528145</c:v>
                </c:pt>
                <c:pt idx="1964">
                  <c:v>1718.2399152728151</c:v>
                </c:pt>
                <c:pt idx="1965">
                  <c:v>1724.7692269508518</c:v>
                </c:pt>
                <c:pt idx="1966">
                  <c:v>1731.3233500132651</c:v>
                </c:pt>
                <c:pt idx="1967">
                  <c:v>1737.9023787433155</c:v>
                </c:pt>
                <c:pt idx="1968">
                  <c:v>1744.50640778254</c:v>
                </c:pt>
                <c:pt idx="1969">
                  <c:v>1751.1355321321137</c:v>
                </c:pt>
                <c:pt idx="1970">
                  <c:v>1757.7898471542157</c:v>
                </c:pt>
                <c:pt idx="1971">
                  <c:v>1764.4694485734019</c:v>
                </c:pt>
                <c:pt idx="1972">
                  <c:v>1771.1744324779809</c:v>
                </c:pt>
                <c:pt idx="1973">
                  <c:v>1777.9048953213971</c:v>
                </c:pt>
                <c:pt idx="1974">
                  <c:v>1784.6609339236186</c:v>
                </c:pt>
                <c:pt idx="1975">
                  <c:v>1791.4426454725283</c:v>
                </c:pt>
                <c:pt idx="1976">
                  <c:v>1798.2501275253239</c:v>
                </c:pt>
                <c:pt idx="1977">
                  <c:v>1805.0834780099201</c:v>
                </c:pt>
                <c:pt idx="1978">
                  <c:v>1811.9427952263579</c:v>
                </c:pt>
                <c:pt idx="1979">
                  <c:v>1818.828177848218</c:v>
                </c:pt>
                <c:pt idx="1980">
                  <c:v>1825.7397249240414</c:v>
                </c:pt>
                <c:pt idx="1981">
                  <c:v>1832.6775358787529</c:v>
                </c:pt>
                <c:pt idx="1982">
                  <c:v>1839.6417105150922</c:v>
                </c:pt>
                <c:pt idx="1983">
                  <c:v>1846.6323490150496</c:v>
                </c:pt>
                <c:pt idx="1984">
                  <c:v>1853.6495519413068</c:v>
                </c:pt>
                <c:pt idx="1985">
                  <c:v>1860.6934202386838</c:v>
                </c:pt>
                <c:pt idx="1986">
                  <c:v>1867.7640552355908</c:v>
                </c:pt>
                <c:pt idx="1987">
                  <c:v>1874.8615586454862</c:v>
                </c:pt>
                <c:pt idx="1988">
                  <c:v>1881.9860325683392</c:v>
                </c:pt>
                <c:pt idx="1989">
                  <c:v>1889.1375794920989</c:v>
                </c:pt>
                <c:pt idx="1990">
                  <c:v>1896.316302294169</c:v>
                </c:pt>
                <c:pt idx="1991">
                  <c:v>1903.5223042428868</c:v>
                </c:pt>
                <c:pt idx="1992">
                  <c:v>1910.7556889990099</c:v>
                </c:pt>
                <c:pt idx="1993">
                  <c:v>1918.0165606172061</c:v>
                </c:pt>
                <c:pt idx="1994">
                  <c:v>1925.3050235475516</c:v>
                </c:pt>
                <c:pt idx="1995">
                  <c:v>1932.6211826370325</c:v>
                </c:pt>
                <c:pt idx="1996">
                  <c:v>1939.9651431310533</c:v>
                </c:pt>
                <c:pt idx="1997">
                  <c:v>1947.3370106749514</c:v>
                </c:pt>
                <c:pt idx="1998">
                  <c:v>1954.7368913155162</c:v>
                </c:pt>
                <c:pt idx="1999">
                  <c:v>1962.1648915025153</c:v>
                </c:pt>
                <c:pt idx="2000">
                  <c:v>1969.6211180902249</c:v>
                </c:pt>
                <c:pt idx="2001">
                  <c:v>1977.1056783389677</c:v>
                </c:pt>
                <c:pt idx="2002">
                  <c:v>1984.6186799166558</c:v>
                </c:pt>
                <c:pt idx="2003">
                  <c:v>1992.160230900339</c:v>
                </c:pt>
                <c:pt idx="2004">
                  <c:v>1999.7304397777602</c:v>
                </c:pt>
                <c:pt idx="2005">
                  <c:v>2007.3294154489158</c:v>
                </c:pt>
                <c:pt idx="2006">
                  <c:v>2014.9572672276217</c:v>
                </c:pt>
                <c:pt idx="2007">
                  <c:v>2022.6141048430868</c:v>
                </c:pt>
                <c:pt idx="2008">
                  <c:v>2030.3000384414906</c:v>
                </c:pt>
                <c:pt idx="2009">
                  <c:v>2038.0151785875685</c:v>
                </c:pt>
                <c:pt idx="2010">
                  <c:v>2045.7596362662014</c:v>
                </c:pt>
                <c:pt idx="2011">
                  <c:v>2053.5335228840131</c:v>
                </c:pt>
                <c:pt idx="2012">
                  <c:v>2061.3369502709725</c:v>
                </c:pt>
                <c:pt idx="2013">
                  <c:v>2069.1700306820021</c:v>
                </c:pt>
                <c:pt idx="2014">
                  <c:v>2077.0328767985939</c:v>
                </c:pt>
                <c:pt idx="2015">
                  <c:v>2084.9256017304288</c:v>
                </c:pt>
                <c:pt idx="2016">
                  <c:v>2092.8483190170045</c:v>
                </c:pt>
                <c:pt idx="2017">
                  <c:v>2100.8011426292692</c:v>
                </c:pt>
                <c:pt idx="2018">
                  <c:v>2108.7841869712606</c:v>
                </c:pt>
                <c:pt idx="2019">
                  <c:v>2116.7975668817517</c:v>
                </c:pt>
                <c:pt idx="2020">
                  <c:v>2124.8413976359025</c:v>
                </c:pt>
                <c:pt idx="2021">
                  <c:v>2132.915794946919</c:v>
                </c:pt>
                <c:pt idx="2022">
                  <c:v>2141.0208749677172</c:v>
                </c:pt>
                <c:pt idx="2023">
                  <c:v>2149.1567542925945</c:v>
                </c:pt>
                <c:pt idx="2024">
                  <c:v>2157.3235499589064</c:v>
                </c:pt>
                <c:pt idx="2025">
                  <c:v>2165.5213794487504</c:v>
                </c:pt>
                <c:pt idx="2026">
                  <c:v>2173.7503606906557</c:v>
                </c:pt>
                <c:pt idx="2027">
                  <c:v>2182.0106120612804</c:v>
                </c:pt>
                <c:pt idx="2028">
                  <c:v>2190.3022523871132</c:v>
                </c:pt>
                <c:pt idx="2029">
                  <c:v>2198.6254009461841</c:v>
                </c:pt>
                <c:pt idx="2030">
                  <c:v>2206.9801774697798</c:v>
                </c:pt>
                <c:pt idx="2031">
                  <c:v>2215.3667021441652</c:v>
                </c:pt>
                <c:pt idx="2032">
                  <c:v>2223.7850956123129</c:v>
                </c:pt>
                <c:pt idx="2033">
                  <c:v>2232.2354789756396</c:v>
                </c:pt>
                <c:pt idx="2034">
                  <c:v>2240.7179737957472</c:v>
                </c:pt>
                <c:pt idx="2035">
                  <c:v>2249.2327020961711</c:v>
                </c:pt>
                <c:pt idx="2036">
                  <c:v>2257.7797863641367</c:v>
                </c:pt>
                <c:pt idx="2037">
                  <c:v>2266.3593495523205</c:v>
                </c:pt>
                <c:pt idx="2038">
                  <c:v>2274.9715150806196</c:v>
                </c:pt>
                <c:pt idx="2039">
                  <c:v>2283.6164068379262</c:v>
                </c:pt>
                <c:pt idx="2040">
                  <c:v>2292.2941491839106</c:v>
                </c:pt>
                <c:pt idx="2041">
                  <c:v>2301.0048669508096</c:v>
                </c:pt>
                <c:pt idx="2042">
                  <c:v>2309.7486854452227</c:v>
                </c:pt>
                <c:pt idx="2043">
                  <c:v>2318.5257304499146</c:v>
                </c:pt>
                <c:pt idx="2044">
                  <c:v>2327.3361282256242</c:v>
                </c:pt>
                <c:pt idx="2045">
                  <c:v>2336.1800055128815</c:v>
                </c:pt>
                <c:pt idx="2046">
                  <c:v>2345.0574895338304</c:v>
                </c:pt>
                <c:pt idx="2047">
                  <c:v>2353.9687079940591</c:v>
                </c:pt>
                <c:pt idx="2048">
                  <c:v>2362.9137890844368</c:v>
                </c:pt>
                <c:pt idx="2049">
                  <c:v>2371.8928614829579</c:v>
                </c:pt>
                <c:pt idx="2050">
                  <c:v>2380.9060543565934</c:v>
                </c:pt>
                <c:pt idx="2051">
                  <c:v>2389.9534973631485</c:v>
                </c:pt>
                <c:pt idx="2052">
                  <c:v>2399.0353206531286</c:v>
                </c:pt>
                <c:pt idx="2053">
                  <c:v>2408.1516548716104</c:v>
                </c:pt>
                <c:pt idx="2054">
                  <c:v>2417.3026311601225</c:v>
                </c:pt>
                <c:pt idx="2055">
                  <c:v>2426.488381158531</c:v>
                </c:pt>
                <c:pt idx="2056">
                  <c:v>2435.7090370069336</c:v>
                </c:pt>
                <c:pt idx="2057">
                  <c:v>2444.9647313475602</c:v>
                </c:pt>
                <c:pt idx="2058">
                  <c:v>2454.2555973266813</c:v>
                </c:pt>
                <c:pt idx="2059">
                  <c:v>2463.5817685965226</c:v>
                </c:pt>
                <c:pt idx="2060">
                  <c:v>2472.9433793171893</c:v>
                </c:pt>
                <c:pt idx="2061">
                  <c:v>2482.3405641585946</c:v>
                </c:pt>
                <c:pt idx="2062">
                  <c:v>2491.7734583023971</c:v>
                </c:pt>
                <c:pt idx="2063">
                  <c:v>2501.2421974439462</c:v>
                </c:pt>
                <c:pt idx="2064">
                  <c:v>2510.7469177942335</c:v>
                </c:pt>
                <c:pt idx="2065">
                  <c:v>2520.2877560818515</c:v>
                </c:pt>
                <c:pt idx="2066">
                  <c:v>2529.8648495549628</c:v>
                </c:pt>
                <c:pt idx="2067">
                  <c:v>2539.4783359832718</c:v>
                </c:pt>
                <c:pt idx="2068">
                  <c:v>2549.1283536600081</c:v>
                </c:pt>
                <c:pt idx="2069">
                  <c:v>2558.815041403916</c:v>
                </c:pt>
                <c:pt idx="2070">
                  <c:v>2568.5385385612508</c:v>
                </c:pt>
                <c:pt idx="2071">
                  <c:v>2578.2989850077838</c:v>
                </c:pt>
                <c:pt idx="2072">
                  <c:v>2588.0965211508133</c:v>
                </c:pt>
                <c:pt idx="2073">
                  <c:v>2597.9312879311865</c:v>
                </c:pt>
                <c:pt idx="2074">
                  <c:v>2607.803426825325</c:v>
                </c:pt>
                <c:pt idx="2075">
                  <c:v>2617.7130798472613</c:v>
                </c:pt>
                <c:pt idx="2076">
                  <c:v>2627.660389550681</c:v>
                </c:pt>
                <c:pt idx="2077">
                  <c:v>2637.6454990309735</c:v>
                </c:pt>
                <c:pt idx="2078">
                  <c:v>2647.6685519272914</c:v>
                </c:pt>
                <c:pt idx="2079">
                  <c:v>2657.7296924246152</c:v>
                </c:pt>
                <c:pt idx="2080">
                  <c:v>2667.8290652558289</c:v>
                </c:pt>
                <c:pt idx="2081">
                  <c:v>2677.9668157038013</c:v>
                </c:pt>
                <c:pt idx="2082">
                  <c:v>2688.1430896034758</c:v>
                </c:pt>
                <c:pt idx="2083">
                  <c:v>2698.3580333439691</c:v>
                </c:pt>
                <c:pt idx="2084">
                  <c:v>2708.6117938706761</c:v>
                </c:pt>
                <c:pt idx="2085">
                  <c:v>2718.9045186873846</c:v>
                </c:pt>
                <c:pt idx="2086">
                  <c:v>2729.2363558583966</c:v>
                </c:pt>
                <c:pt idx="2087">
                  <c:v>2739.6074540106583</c:v>
                </c:pt>
                <c:pt idx="2088">
                  <c:v>2750.017962335899</c:v>
                </c:pt>
                <c:pt idx="2089">
                  <c:v>2760.4680305927754</c:v>
                </c:pt>
                <c:pt idx="2090">
                  <c:v>2770.9578091090279</c:v>
                </c:pt>
                <c:pt idx="2091">
                  <c:v>2781.4874487836423</c:v>
                </c:pt>
                <c:pt idx="2092">
                  <c:v>2792.0571010890203</c:v>
                </c:pt>
                <c:pt idx="2093">
                  <c:v>2802.6669180731587</c:v>
                </c:pt>
                <c:pt idx="2094">
                  <c:v>2813.3170523618369</c:v>
                </c:pt>
                <c:pt idx="2095">
                  <c:v>2824.007657160812</c:v>
                </c:pt>
                <c:pt idx="2096">
                  <c:v>2834.7388862580233</c:v>
                </c:pt>
                <c:pt idx="2097">
                  <c:v>2845.5108940258037</c:v>
                </c:pt>
                <c:pt idx="2098">
                  <c:v>2856.3238354231021</c:v>
                </c:pt>
                <c:pt idx="2099">
                  <c:v>2867.1778659977099</c:v>
                </c:pt>
                <c:pt idx="2100">
                  <c:v>2878.0731418885011</c:v>
                </c:pt>
                <c:pt idx="2101">
                  <c:v>2889.0098198276773</c:v>
                </c:pt>
                <c:pt idx="2102">
                  <c:v>2899.9880571430226</c:v>
                </c:pt>
                <c:pt idx="2103">
                  <c:v>2911.008011760166</c:v>
                </c:pt>
                <c:pt idx="2104">
                  <c:v>2922.0698422048549</c:v>
                </c:pt>
                <c:pt idx="2105">
                  <c:v>2933.1737076052336</c:v>
                </c:pt>
                <c:pt idx="2106">
                  <c:v>2944.3197676941336</c:v>
                </c:pt>
                <c:pt idx="2107">
                  <c:v>2955.5081828113712</c:v>
                </c:pt>
                <c:pt idx="2108">
                  <c:v>2966.7391139060546</c:v>
                </c:pt>
                <c:pt idx="2109">
                  <c:v>2978.0127225388978</c:v>
                </c:pt>
                <c:pt idx="2110">
                  <c:v>2989.3291708845459</c:v>
                </c:pt>
                <c:pt idx="2111">
                  <c:v>3000.6886217339074</c:v>
                </c:pt>
                <c:pt idx="2112">
                  <c:v>3012.0912384964963</c:v>
                </c:pt>
                <c:pt idx="2113">
                  <c:v>3023.5371852027829</c:v>
                </c:pt>
                <c:pt idx="2114">
                  <c:v>3035.0266265065534</c:v>
                </c:pt>
                <c:pt idx="2115">
                  <c:v>3046.5597276872782</c:v>
                </c:pt>
                <c:pt idx="2116">
                  <c:v>3058.1366546524901</c:v>
                </c:pt>
                <c:pt idx="2117">
                  <c:v>3069.7575739401696</c:v>
                </c:pt>
                <c:pt idx="2118">
                  <c:v>3081.4226527211422</c:v>
                </c:pt>
                <c:pt idx="2119">
                  <c:v>3093.1320588014828</c:v>
                </c:pt>
                <c:pt idx="2120">
                  <c:v>3104.8859606249284</c:v>
                </c:pt>
                <c:pt idx="2121">
                  <c:v>3116.684527275303</c:v>
                </c:pt>
                <c:pt idx="2122">
                  <c:v>3128.5279284789494</c:v>
                </c:pt>
                <c:pt idx="2123">
                  <c:v>3140.4163346071696</c:v>
                </c:pt>
                <c:pt idx="2124">
                  <c:v>3152.3499166786769</c:v>
                </c:pt>
                <c:pt idx="2125">
                  <c:v>3164.3288463620561</c:v>
                </c:pt>
                <c:pt idx="2126">
                  <c:v>3176.3532959782319</c:v>
                </c:pt>
                <c:pt idx="2127">
                  <c:v>3188.4234385029495</c:v>
                </c:pt>
                <c:pt idx="2128">
                  <c:v>3200.5394475692606</c:v>
                </c:pt>
                <c:pt idx="2129">
                  <c:v>3212.7014974700237</c:v>
                </c:pt>
                <c:pt idx="2130">
                  <c:v>3224.90976316041</c:v>
                </c:pt>
                <c:pt idx="2131">
                  <c:v>3237.1644202604198</c:v>
                </c:pt>
                <c:pt idx="2132">
                  <c:v>3249.4656450574093</c:v>
                </c:pt>
                <c:pt idx="2133">
                  <c:v>3261.8136145086278</c:v>
                </c:pt>
                <c:pt idx="2134">
                  <c:v>3274.2085062437604</c:v>
                </c:pt>
                <c:pt idx="2135">
                  <c:v>3286.6504985674869</c:v>
                </c:pt>
                <c:pt idx="2136">
                  <c:v>3299.1397704620435</c:v>
                </c:pt>
                <c:pt idx="2137">
                  <c:v>3311.6765015897995</c:v>
                </c:pt>
                <c:pt idx="2138">
                  <c:v>3324.2608722958407</c:v>
                </c:pt>
                <c:pt idx="2139">
                  <c:v>3336.8930636105652</c:v>
                </c:pt>
                <c:pt idx="2140">
                  <c:v>3349.5732572522852</c:v>
                </c:pt>
                <c:pt idx="2141">
                  <c:v>3362.301635629844</c:v>
                </c:pt>
                <c:pt idx="2142">
                  <c:v>3375.0783818452373</c:v>
                </c:pt>
                <c:pt idx="2143">
                  <c:v>3387.9036796962491</c:v>
                </c:pt>
                <c:pt idx="2144">
                  <c:v>3400.7777136790951</c:v>
                </c:pt>
                <c:pt idx="2145">
                  <c:v>3413.7006689910759</c:v>
                </c:pt>
                <c:pt idx="2146">
                  <c:v>3426.6727315332419</c:v>
                </c:pt>
                <c:pt idx="2147">
                  <c:v>3439.6940879130684</c:v>
                </c:pt>
                <c:pt idx="2148">
                  <c:v>3452.764925447138</c:v>
                </c:pt>
                <c:pt idx="2149">
                  <c:v>3465.8854321638373</c:v>
                </c:pt>
                <c:pt idx="2150">
                  <c:v>3479.0557968060598</c:v>
                </c:pt>
                <c:pt idx="2151">
                  <c:v>3492.2762088339227</c:v>
                </c:pt>
                <c:pt idx="2152">
                  <c:v>3505.5468584274918</c:v>
                </c:pt>
                <c:pt idx="2153">
                  <c:v>3518.8679364895165</c:v>
                </c:pt>
                <c:pt idx="2154">
                  <c:v>3532.2396346481769</c:v>
                </c:pt>
                <c:pt idx="2155">
                  <c:v>3545.6621452598401</c:v>
                </c:pt>
                <c:pt idx="2156">
                  <c:v>3559.1356614118276</c:v>
                </c:pt>
                <c:pt idx="2157">
                  <c:v>3572.6603769251928</c:v>
                </c:pt>
                <c:pt idx="2158">
                  <c:v>3586.2364863575085</c:v>
                </c:pt>
                <c:pt idx="2159">
                  <c:v>3599.864185005667</c:v>
                </c:pt>
                <c:pt idx="2160">
                  <c:v>3613.5436689086887</c:v>
                </c:pt>
                <c:pt idx="2161">
                  <c:v>3627.2751348505417</c:v>
                </c:pt>
                <c:pt idx="2162">
                  <c:v>3641.0587803629737</c:v>
                </c:pt>
                <c:pt idx="2163">
                  <c:v>3654.8948037283531</c:v>
                </c:pt>
                <c:pt idx="2164">
                  <c:v>3668.7834039825207</c:v>
                </c:pt>
                <c:pt idx="2165">
                  <c:v>3682.7247809176542</c:v>
                </c:pt>
                <c:pt idx="2166">
                  <c:v>3696.7191350851413</c:v>
                </c:pt>
                <c:pt idx="2167">
                  <c:v>3710.7666677984648</c:v>
                </c:pt>
                <c:pt idx="2168">
                  <c:v>3724.867581136099</c:v>
                </c:pt>
                <c:pt idx="2169">
                  <c:v>3739.0220779444162</c:v>
                </c:pt>
                <c:pt idx="2170">
                  <c:v>3753.2303618406049</c:v>
                </c:pt>
                <c:pt idx="2171">
                  <c:v>3767.4926372155992</c:v>
                </c:pt>
                <c:pt idx="2172">
                  <c:v>3781.8091092370187</c:v>
                </c:pt>
                <c:pt idx="2173">
                  <c:v>3796.1799838521192</c:v>
                </c:pt>
                <c:pt idx="2174">
                  <c:v>3810.6054677907573</c:v>
                </c:pt>
                <c:pt idx="2175">
                  <c:v>3825.0857685683623</c:v>
                </c:pt>
                <c:pt idx="2176">
                  <c:v>3839.6210944889222</c:v>
                </c:pt>
                <c:pt idx="2177">
                  <c:v>3854.2116546479801</c:v>
                </c:pt>
                <c:pt idx="2178">
                  <c:v>3868.8576589356426</c:v>
                </c:pt>
                <c:pt idx="2179">
                  <c:v>3883.5593180395981</c:v>
                </c:pt>
                <c:pt idx="2180">
                  <c:v>3898.3168434481486</c:v>
                </c:pt>
                <c:pt idx="2181">
                  <c:v>3913.1304474532517</c:v>
                </c:pt>
                <c:pt idx="2182">
                  <c:v>3928.0003431535742</c:v>
                </c:pt>
                <c:pt idx="2183">
                  <c:v>3942.926744457558</c:v>
                </c:pt>
                <c:pt idx="2184">
                  <c:v>3957.909866086497</c:v>
                </c:pt>
                <c:pt idx="2185">
                  <c:v>3972.9499235776257</c:v>
                </c:pt>
                <c:pt idx="2186">
                  <c:v>3988.0471332872207</c:v>
                </c:pt>
                <c:pt idx="2187">
                  <c:v>4003.2017123937121</c:v>
                </c:pt>
                <c:pt idx="2188">
                  <c:v>4018.4138789008084</c:v>
                </c:pt>
                <c:pt idx="2189">
                  <c:v>4033.6838516406315</c:v>
                </c:pt>
                <c:pt idx="2190">
                  <c:v>4049.011850276866</c:v>
                </c:pt>
                <c:pt idx="2191">
                  <c:v>4064.3980953079181</c:v>
                </c:pt>
                <c:pt idx="2192">
                  <c:v>4079.8428080700883</c:v>
                </c:pt>
                <c:pt idx="2193">
                  <c:v>4095.3462107407545</c:v>
                </c:pt>
                <c:pt idx="2194">
                  <c:v>4110.9085263415691</c:v>
                </c:pt>
                <c:pt idx="2195">
                  <c:v>4126.529978741667</c:v>
                </c:pt>
                <c:pt idx="2196">
                  <c:v>4142.2107926608851</c:v>
                </c:pt>
                <c:pt idx="2197">
                  <c:v>4157.9511936729969</c:v>
                </c:pt>
                <c:pt idx="2198">
                  <c:v>4173.7514082089547</c:v>
                </c:pt>
                <c:pt idx="2199">
                  <c:v>4189.6116635601484</c:v>
                </c:pt>
                <c:pt idx="2200">
                  <c:v>4205.5321878816767</c:v>
                </c:pt>
                <c:pt idx="2201">
                  <c:v>4221.5132101956269</c:v>
                </c:pt>
                <c:pt idx="2202">
                  <c:v>4237.55496039437</c:v>
                </c:pt>
                <c:pt idx="2203">
                  <c:v>4253.6576692438684</c:v>
                </c:pt>
                <c:pt idx="2204">
                  <c:v>4269.8215683869948</c:v>
                </c:pt>
                <c:pt idx="2205">
                  <c:v>4286.0468903468654</c:v>
                </c:pt>
                <c:pt idx="2206">
                  <c:v>4302.3338685301833</c:v>
                </c:pt>
                <c:pt idx="2207">
                  <c:v>4318.6827372305979</c:v>
                </c:pt>
                <c:pt idx="2208">
                  <c:v>4335.0937316320742</c:v>
                </c:pt>
                <c:pt idx="2209">
                  <c:v>4351.5670878122764</c:v>
                </c:pt>
                <c:pt idx="2210">
                  <c:v>4368.1030427459636</c:v>
                </c:pt>
                <c:pt idx="2211">
                  <c:v>4384.7018343083982</c:v>
                </c:pt>
                <c:pt idx="2212">
                  <c:v>4401.3637012787703</c:v>
                </c:pt>
                <c:pt idx="2213">
                  <c:v>4418.0888833436302</c:v>
                </c:pt>
                <c:pt idx="2214">
                  <c:v>4434.877621100336</c:v>
                </c:pt>
                <c:pt idx="2215">
                  <c:v>4451.7301560605174</c:v>
                </c:pt>
                <c:pt idx="2216">
                  <c:v>4468.6467306535478</c:v>
                </c:pt>
                <c:pt idx="2217">
                  <c:v>4485.6275882300315</c:v>
                </c:pt>
                <c:pt idx="2218">
                  <c:v>4502.672973065306</c:v>
                </c:pt>
                <c:pt idx="2219">
                  <c:v>4519.7831303629546</c:v>
                </c:pt>
                <c:pt idx="2220">
                  <c:v>4536.9583062583342</c:v>
                </c:pt>
                <c:pt idx="2221">
                  <c:v>4554.1987478221163</c:v>
                </c:pt>
                <c:pt idx="2222">
                  <c:v>4571.5047030638407</c:v>
                </c:pt>
                <c:pt idx="2223">
                  <c:v>4588.8764209354831</c:v>
                </c:pt>
                <c:pt idx="2224">
                  <c:v>4606.3141513350383</c:v>
                </c:pt>
                <c:pt idx="2225">
                  <c:v>4623.8181451101118</c:v>
                </c:pt>
                <c:pt idx="2226">
                  <c:v>4641.3886540615304</c:v>
                </c:pt>
                <c:pt idx="2227">
                  <c:v>4659.0259309469639</c:v>
                </c:pt>
                <c:pt idx="2228">
                  <c:v>4676.7302294845622</c:v>
                </c:pt>
                <c:pt idx="2229">
                  <c:v>4694.5018043566033</c:v>
                </c:pt>
                <c:pt idx="2230">
                  <c:v>4712.3409112131585</c:v>
                </c:pt>
                <c:pt idx="2231">
                  <c:v>4730.2478066757685</c:v>
                </c:pt>
                <c:pt idx="2232">
                  <c:v>4748.2227483411361</c:v>
                </c:pt>
                <c:pt idx="2233">
                  <c:v>4766.2659947848324</c:v>
                </c:pt>
                <c:pt idx="2234">
                  <c:v>4784.3778055650146</c:v>
                </c:pt>
                <c:pt idx="2235">
                  <c:v>4802.5584412261614</c:v>
                </c:pt>
                <c:pt idx="2236">
                  <c:v>4820.8081633028214</c:v>
                </c:pt>
                <c:pt idx="2237">
                  <c:v>4839.1272343233722</c:v>
                </c:pt>
                <c:pt idx="2238">
                  <c:v>4857.515917813801</c:v>
                </c:pt>
                <c:pt idx="2239">
                  <c:v>4875.9744783014939</c:v>
                </c:pt>
                <c:pt idx="2240">
                  <c:v>4894.5031813190399</c:v>
                </c:pt>
                <c:pt idx="2241">
                  <c:v>4913.102293408052</c:v>
                </c:pt>
                <c:pt idx="2242">
                  <c:v>4931.7720821230023</c:v>
                </c:pt>
                <c:pt idx="2243">
                  <c:v>4950.5128160350696</c:v>
                </c:pt>
                <c:pt idx="2244">
                  <c:v>4969.3247647360031</c:v>
                </c:pt>
                <c:pt idx="2245">
                  <c:v>4988.2081988420005</c:v>
                </c:pt>
                <c:pt idx="2246">
                  <c:v>5007.1633899976005</c:v>
                </c:pt>
                <c:pt idx="2247">
                  <c:v>5026.1906108795911</c:v>
                </c:pt>
                <c:pt idx="2248">
                  <c:v>5045.2901352009339</c:v>
                </c:pt>
                <c:pt idx="2249">
                  <c:v>5064.4622377146979</c:v>
                </c:pt>
                <c:pt idx="2250">
                  <c:v>5083.7071942180137</c:v>
                </c:pt>
                <c:pt idx="2251">
                  <c:v>5103.0252815560425</c:v>
                </c:pt>
                <c:pt idx="2252">
                  <c:v>5122.4167776259555</c:v>
                </c:pt>
                <c:pt idx="2253">
                  <c:v>5141.8819613809346</c:v>
                </c:pt>
                <c:pt idx="2254">
                  <c:v>5161.4211128341822</c:v>
                </c:pt>
                <c:pt idx="2255">
                  <c:v>5181.0345130629521</c:v>
                </c:pt>
                <c:pt idx="2256">
                  <c:v>5200.7224442125917</c:v>
                </c:pt>
                <c:pt idx="2257">
                  <c:v>5220.4851895005995</c:v>
                </c:pt>
                <c:pt idx="2258">
                  <c:v>5240.3230332207022</c:v>
                </c:pt>
                <c:pt idx="2259">
                  <c:v>5260.2362607469413</c:v>
                </c:pt>
                <c:pt idx="2260">
                  <c:v>5280.2251585377799</c:v>
                </c:pt>
                <c:pt idx="2261">
                  <c:v>5300.2900141402233</c:v>
                </c:pt>
                <c:pt idx="2262">
                  <c:v>5320.4311161939559</c:v>
                </c:pt>
                <c:pt idx="2263">
                  <c:v>5340.6487544354932</c:v>
                </c:pt>
                <c:pt idx="2264">
                  <c:v>5360.943219702348</c:v>
                </c:pt>
                <c:pt idx="2265">
                  <c:v>5381.3148039372172</c:v>
                </c:pt>
                <c:pt idx="2266">
                  <c:v>5401.7638001921787</c:v>
                </c:pt>
                <c:pt idx="2267">
                  <c:v>5422.290502632909</c:v>
                </c:pt>
                <c:pt idx="2268">
                  <c:v>5442.8952065429139</c:v>
                </c:pt>
                <c:pt idx="2269">
                  <c:v>5463.5782083277772</c:v>
                </c:pt>
                <c:pt idx="2270">
                  <c:v>5484.339805519423</c:v>
                </c:pt>
                <c:pt idx="2271">
                  <c:v>5505.1802967803969</c:v>
                </c:pt>
                <c:pt idx="2272">
                  <c:v>5526.0999819081626</c:v>
                </c:pt>
                <c:pt idx="2273">
                  <c:v>5547.0991618394137</c:v>
                </c:pt>
                <c:pt idx="2274">
                  <c:v>5568.1781386544035</c:v>
                </c:pt>
                <c:pt idx="2275">
                  <c:v>5589.3372155812904</c:v>
                </c:pt>
                <c:pt idx="2276">
                  <c:v>5610.5766970004997</c:v>
                </c:pt>
                <c:pt idx="2277">
                  <c:v>5631.8968884491014</c:v>
                </c:pt>
                <c:pt idx="2278">
                  <c:v>5653.298096625208</c:v>
                </c:pt>
                <c:pt idx="2279">
                  <c:v>5674.7806293923841</c:v>
                </c:pt>
                <c:pt idx="2280">
                  <c:v>5696.3447957840754</c:v>
                </c:pt>
                <c:pt idx="2281">
                  <c:v>5717.9909060080554</c:v>
                </c:pt>
                <c:pt idx="2282">
                  <c:v>5739.7192714508865</c:v>
                </c:pt>
                <c:pt idx="2283">
                  <c:v>5761.5302046823999</c:v>
                </c:pt>
                <c:pt idx="2284">
                  <c:v>5783.4240194601934</c:v>
                </c:pt>
                <c:pt idx="2285">
                  <c:v>5805.4010307341423</c:v>
                </c:pt>
                <c:pt idx="2286">
                  <c:v>5827.4615546509322</c:v>
                </c:pt>
                <c:pt idx="2287">
                  <c:v>5849.6059085586057</c:v>
                </c:pt>
                <c:pt idx="2288">
                  <c:v>5871.8344110111284</c:v>
                </c:pt>
                <c:pt idx="2289">
                  <c:v>5894.1473817729711</c:v>
                </c:pt>
                <c:pt idx="2290">
                  <c:v>5916.5451418237089</c:v>
                </c:pt>
                <c:pt idx="2291">
                  <c:v>5939.0280133626393</c:v>
                </c:pt>
                <c:pt idx="2292">
                  <c:v>5961.5963198134177</c:v>
                </c:pt>
                <c:pt idx="2293">
                  <c:v>5984.2503858287091</c:v>
                </c:pt>
                <c:pt idx="2294">
                  <c:v>6006.9905372948588</c:v>
                </c:pt>
                <c:pt idx="2295">
                  <c:v>6029.8171013365791</c:v>
                </c:pt>
                <c:pt idx="2296">
                  <c:v>6052.7304063216579</c:v>
                </c:pt>
                <c:pt idx="2297">
                  <c:v>6075.73078186568</c:v>
                </c:pt>
                <c:pt idx="2298">
                  <c:v>6098.8185588367696</c:v>
                </c:pt>
                <c:pt idx="2299">
                  <c:v>6121.9940693603494</c:v>
                </c:pt>
                <c:pt idx="2300">
                  <c:v>6145.2576468239185</c:v>
                </c:pt>
                <c:pt idx="2301">
                  <c:v>6168.6096258818498</c:v>
                </c:pt>
                <c:pt idx="2302">
                  <c:v>6192.0503424602011</c:v>
                </c:pt>
                <c:pt idx="2303">
                  <c:v>6215.5801337615503</c:v>
                </c:pt>
                <c:pt idx="2304">
                  <c:v>6239.1993382698447</c:v>
                </c:pt>
                <c:pt idx="2305">
                  <c:v>6262.90829575527</c:v>
                </c:pt>
                <c:pt idx="2306">
                  <c:v>6286.7073472791399</c:v>
                </c:pt>
                <c:pt idx="2307">
                  <c:v>6310.5968351988004</c:v>
                </c:pt>
                <c:pt idx="2308">
                  <c:v>6334.5771031725562</c:v>
                </c:pt>
                <c:pt idx="2309">
                  <c:v>6358.648496164612</c:v>
                </c:pt>
                <c:pt idx="2310">
                  <c:v>6382.8113604500377</c:v>
                </c:pt>
                <c:pt idx="2311">
                  <c:v>6407.0660436197477</c:v>
                </c:pt>
                <c:pt idx="2312">
                  <c:v>6431.4128945855027</c:v>
                </c:pt>
                <c:pt idx="2313">
                  <c:v>6455.8522635849276</c:v>
                </c:pt>
                <c:pt idx="2314">
                  <c:v>6480.3845021865509</c:v>
                </c:pt>
                <c:pt idx="2315">
                  <c:v>6505.0099632948595</c:v>
                </c:pt>
                <c:pt idx="2316">
                  <c:v>6529.7290011553805</c:v>
                </c:pt>
                <c:pt idx="2317">
                  <c:v>6554.5419713597712</c:v>
                </c:pt>
                <c:pt idx="2318">
                  <c:v>6579.4492308509389</c:v>
                </c:pt>
                <c:pt idx="2319">
                  <c:v>6604.451137928173</c:v>
                </c:pt>
                <c:pt idx="2320">
                  <c:v>6629.5480522523003</c:v>
                </c:pt>
                <c:pt idx="2321">
                  <c:v>6654.7403348508597</c:v>
                </c:pt>
                <c:pt idx="2322">
                  <c:v>6680.0283481232927</c:v>
                </c:pt>
                <c:pt idx="2323">
                  <c:v>6705.4124558461617</c:v>
                </c:pt>
                <c:pt idx="2324">
                  <c:v>6730.893023178377</c:v>
                </c:pt>
                <c:pt idx="2325">
                  <c:v>6756.4704166664551</c:v>
                </c:pt>
                <c:pt idx="2326">
                  <c:v>6782.1450042497881</c:v>
                </c:pt>
                <c:pt idx="2327">
                  <c:v>6807.9171552659373</c:v>
                </c:pt>
                <c:pt idx="2328">
                  <c:v>6833.7872404559475</c:v>
                </c:pt>
                <c:pt idx="2329">
                  <c:v>6859.7556319696805</c:v>
                </c:pt>
                <c:pt idx="2330">
                  <c:v>6885.8227033711655</c:v>
                </c:pt>
                <c:pt idx="2331">
                  <c:v>6911.9888296439758</c:v>
                </c:pt>
                <c:pt idx="2332">
                  <c:v>6938.2543871966227</c:v>
                </c:pt>
                <c:pt idx="2333">
                  <c:v>6964.6197538679698</c:v>
                </c:pt>
                <c:pt idx="2334">
                  <c:v>6991.0853089326683</c:v>
                </c:pt>
                <c:pt idx="2335">
                  <c:v>7017.6514331066128</c:v>
                </c:pt>
                <c:pt idx="2336">
                  <c:v>7044.3185085524183</c:v>
                </c:pt>
                <c:pt idx="2337">
                  <c:v>7071.0869188849174</c:v>
                </c:pt>
                <c:pt idx="2338">
                  <c:v>7097.9570491766799</c:v>
                </c:pt>
                <c:pt idx="2339">
                  <c:v>7124.9292859635516</c:v>
                </c:pt>
                <c:pt idx="2340">
                  <c:v>7152.0040172502131</c:v>
                </c:pt>
                <c:pt idx="2341">
                  <c:v>7179.1816325157642</c:v>
                </c:pt>
                <c:pt idx="2342">
                  <c:v>7206.4625227193246</c:v>
                </c:pt>
                <c:pt idx="2343">
                  <c:v>7233.847080305658</c:v>
                </c:pt>
                <c:pt idx="2344">
                  <c:v>7261.3356992108193</c:v>
                </c:pt>
                <c:pt idx="2345">
                  <c:v>7288.9287748678207</c:v>
                </c:pt>
                <c:pt idx="2346">
                  <c:v>7316.6267042123191</c:v>
                </c:pt>
                <c:pt idx="2347">
                  <c:v>7344.4298856883261</c:v>
                </c:pt>
                <c:pt idx="2348">
                  <c:v>7372.3387192539421</c:v>
                </c:pt>
                <c:pt idx="2349">
                  <c:v>7400.353606387107</c:v>
                </c:pt>
                <c:pt idx="2350">
                  <c:v>7428.4749500913786</c:v>
                </c:pt>
                <c:pt idx="2351">
                  <c:v>7456.7031549017256</c:v>
                </c:pt>
                <c:pt idx="2352">
                  <c:v>7485.0386268903521</c:v>
                </c:pt>
                <c:pt idx="2353">
                  <c:v>7513.4817736725354</c:v>
                </c:pt>
                <c:pt idx="2354">
                  <c:v>7542.0330044124912</c:v>
                </c:pt>
                <c:pt idx="2355">
                  <c:v>7570.6927298292585</c:v>
                </c:pt>
                <c:pt idx="2356">
                  <c:v>7599.46136220261</c:v>
                </c:pt>
                <c:pt idx="2357">
                  <c:v>7628.3393153789802</c:v>
                </c:pt>
                <c:pt idx="2358">
                  <c:v>7657.3270047774204</c:v>
                </c:pt>
                <c:pt idx="2359">
                  <c:v>7686.4248473955749</c:v>
                </c:pt>
                <c:pt idx="2360">
                  <c:v>7715.6332618156785</c:v>
                </c:pt>
                <c:pt idx="2361">
                  <c:v>7744.9526682105779</c:v>
                </c:pt>
                <c:pt idx="2362">
                  <c:v>7774.3834883497784</c:v>
                </c:pt>
                <c:pt idx="2363">
                  <c:v>7803.9261456055074</c:v>
                </c:pt>
                <c:pt idx="2364">
                  <c:v>7833.5810649588084</c:v>
                </c:pt>
                <c:pt idx="2365">
                  <c:v>7863.348673005652</c:v>
                </c:pt>
                <c:pt idx="2366">
                  <c:v>7893.229397963074</c:v>
                </c:pt>
                <c:pt idx="2367">
                  <c:v>7923.2236696753334</c:v>
                </c:pt>
                <c:pt idx="2368">
                  <c:v>7953.3319196201001</c:v>
                </c:pt>
                <c:pt idx="2369">
                  <c:v>7983.554580914657</c:v>
                </c:pt>
                <c:pt idx="2370">
                  <c:v>8013.8920883221326</c:v>
                </c:pt>
                <c:pt idx="2371">
                  <c:v>8044.344878257757</c:v>
                </c:pt>
                <c:pt idx="2372">
                  <c:v>8074.9133887951366</c:v>
                </c:pt>
                <c:pt idx="2373">
                  <c:v>8105.5980596725585</c:v>
                </c:pt>
                <c:pt idx="2374">
                  <c:v>8136.3993322993147</c:v>
                </c:pt>
                <c:pt idx="2375">
                  <c:v>8167.3176497620525</c:v>
                </c:pt>
                <c:pt idx="2376">
                  <c:v>8198.3534568311479</c:v>
                </c:pt>
                <c:pt idx="2377">
                  <c:v>8229.5071999671072</c:v>
                </c:pt>
                <c:pt idx="2378">
                  <c:v>8260.7793273269817</c:v>
                </c:pt>
                <c:pt idx="2379">
                  <c:v>8292.1702887708252</c:v>
                </c:pt>
                <c:pt idx="2380">
                  <c:v>8323.680535868154</c:v>
                </c:pt>
                <c:pt idx="2381">
                  <c:v>8355.3105219044537</c:v>
                </c:pt>
                <c:pt idx="2382">
                  <c:v>8387.0607018876908</c:v>
                </c:pt>
                <c:pt idx="2383">
                  <c:v>8418.931532554865</c:v>
                </c:pt>
                <c:pt idx="2384">
                  <c:v>8450.9234723785739</c:v>
                </c:pt>
                <c:pt idx="2385">
                  <c:v>8483.0369815736121</c:v>
                </c:pt>
                <c:pt idx="2386">
                  <c:v>8515.2725221035926</c:v>
                </c:pt>
                <c:pt idx="2387">
                  <c:v>8547.6305576875857</c:v>
                </c:pt>
                <c:pt idx="2388">
                  <c:v>8580.1115538067988</c:v>
                </c:pt>
                <c:pt idx="2389">
                  <c:v>8612.7159777112647</c:v>
                </c:pt>
                <c:pt idx="2390">
                  <c:v>8645.4442984265679</c:v>
                </c:pt>
                <c:pt idx="2391">
                  <c:v>8678.2969867605898</c:v>
                </c:pt>
                <c:pt idx="2392">
                  <c:v>8711.2745153102805</c:v>
                </c:pt>
                <c:pt idx="2393">
                  <c:v>8744.3773584684604</c:v>
                </c:pt>
                <c:pt idx="2394">
                  <c:v>8777.605992430641</c:v>
                </c:pt>
                <c:pt idx="2395">
                  <c:v>8810.9608952018771</c:v>
                </c:pt>
                <c:pt idx="2396">
                  <c:v>8844.4425466036446</c:v>
                </c:pt>
                <c:pt idx="2397">
                  <c:v>8878.051428280738</c:v>
                </c:pt>
                <c:pt idx="2398">
                  <c:v>8911.7880237082045</c:v>
                </c:pt>
                <c:pt idx="2399">
                  <c:v>8945.6528181982958</c:v>
                </c:pt>
                <c:pt idx="2400">
                  <c:v>8979.6462989074498</c:v>
                </c:pt>
                <c:pt idx="2401">
                  <c:v>9013.7689548432991</c:v>
                </c:pt>
                <c:pt idx="2402">
                  <c:v>9048.0212768717047</c:v>
                </c:pt>
                <c:pt idx="2403">
                  <c:v>9082.4037577238178</c:v>
                </c:pt>
                <c:pt idx="2404">
                  <c:v>9116.916892003168</c:v>
                </c:pt>
                <c:pt idx="2405">
                  <c:v>9151.5611761927794</c:v>
                </c:pt>
                <c:pt idx="2406">
                  <c:v>9186.3371086623119</c:v>
                </c:pt>
                <c:pt idx="2407">
                  <c:v>9221.2451896752282</c:v>
                </c:pt>
                <c:pt idx="2408">
                  <c:v>9256.2859213959946</c:v>
                </c:pt>
                <c:pt idx="2409">
                  <c:v>9291.4598078972995</c:v>
                </c:pt>
                <c:pt idx="2410">
                  <c:v>9326.7673551673088</c:v>
                </c:pt>
                <c:pt idx="2411">
                  <c:v>9362.209071116944</c:v>
                </c:pt>
                <c:pt idx="2412">
                  <c:v>9397.7854655871888</c:v>
                </c:pt>
                <c:pt idx="2413">
                  <c:v>9433.49705035642</c:v>
                </c:pt>
                <c:pt idx="2414">
                  <c:v>9469.344339147774</c:v>
                </c:pt>
                <c:pt idx="2415">
                  <c:v>9505.3278476365358</c:v>
                </c:pt>
                <c:pt idx="2416">
                  <c:v>9541.4480934575549</c:v>
                </c:pt>
                <c:pt idx="2417">
                  <c:v>9577.7055962126942</c:v>
                </c:pt>
                <c:pt idx="2418">
                  <c:v>9614.1008774783022</c:v>
                </c:pt>
                <c:pt idx="2419">
                  <c:v>9650.6344608127201</c:v>
                </c:pt>
                <c:pt idx="2420">
                  <c:v>9687.3068717638089</c:v>
                </c:pt>
                <c:pt idx="2421">
                  <c:v>9724.1186378765124</c:v>
                </c:pt>
                <c:pt idx="2422">
                  <c:v>9761.0702887004427</c:v>
                </c:pt>
                <c:pt idx="2423">
                  <c:v>9798.1623557975054</c:v>
                </c:pt>
                <c:pt idx="2424">
                  <c:v>9835.3953727495355</c:v>
                </c:pt>
                <c:pt idx="2425">
                  <c:v>9872.7698751659846</c:v>
                </c:pt>
                <c:pt idx="2426">
                  <c:v>9910.2864006916152</c:v>
                </c:pt>
                <c:pt idx="2427">
                  <c:v>9947.9454890142442</c:v>
                </c:pt>
                <c:pt idx="2428">
                  <c:v>9985.747681872499</c:v>
                </c:pt>
                <c:pt idx="2429">
                  <c:v>10023.693523063615</c:v>
                </c:pt>
                <c:pt idx="2430">
                  <c:v>10061.783558451258</c:v>
                </c:pt>
                <c:pt idx="2431">
                  <c:v>10100.018335973373</c:v>
                </c:pt>
                <c:pt idx="2432">
                  <c:v>10138.398405650072</c:v>
                </c:pt>
                <c:pt idx="2433">
                  <c:v>10176.924319591542</c:v>
                </c:pt>
                <c:pt idx="2434">
                  <c:v>10215.596632005991</c:v>
                </c:pt>
                <c:pt idx="2435">
                  <c:v>10254.415899207614</c:v>
                </c:pt>
                <c:pt idx="2436">
                  <c:v>10293.382679624603</c:v>
                </c:pt>
                <c:pt idx="2437">
                  <c:v>10332.497533807176</c:v>
                </c:pt>
                <c:pt idx="2438">
                  <c:v>10371.761024435644</c:v>
                </c:pt>
                <c:pt idx="2439">
                  <c:v>10411.1737163285</c:v>
                </c:pt>
                <c:pt idx="2440">
                  <c:v>10450.736176450548</c:v>
                </c:pt>
                <c:pt idx="2441">
                  <c:v>10490.44897392106</c:v>
                </c:pt>
                <c:pt idx="2442">
                  <c:v>10530.31268002196</c:v>
                </c:pt>
                <c:pt idx="2443">
                  <c:v>10570.327868206043</c:v>
                </c:pt>
                <c:pt idx="2444">
                  <c:v>10610.495114105226</c:v>
                </c:pt>
                <c:pt idx="2445">
                  <c:v>10650.814995538825</c:v>
                </c:pt>
                <c:pt idx="2446">
                  <c:v>10691.288092521872</c:v>
                </c:pt>
                <c:pt idx="2447">
                  <c:v>10731.914987273456</c:v>
                </c:pt>
                <c:pt idx="2448">
                  <c:v>10772.696264225095</c:v>
                </c:pt>
                <c:pt idx="2449">
                  <c:v>10813.632510029151</c:v>
                </c:pt>
                <c:pt idx="2450">
                  <c:v>10854.724313567262</c:v>
                </c:pt>
                <c:pt idx="2451">
                  <c:v>10895.972265958817</c:v>
                </c:pt>
                <c:pt idx="2452">
                  <c:v>10937.376960569462</c:v>
                </c:pt>
                <c:pt idx="2453">
                  <c:v>10978.938993019627</c:v>
                </c:pt>
                <c:pt idx="2454">
                  <c:v>11020.658961193101</c:v>
                </c:pt>
                <c:pt idx="2455">
                  <c:v>11062.537465245636</c:v>
                </c:pt>
                <c:pt idx="2456">
                  <c:v>11104.575107613569</c:v>
                </c:pt>
                <c:pt idx="2457">
                  <c:v>11146.772493022501</c:v>
                </c:pt>
                <c:pt idx="2458">
                  <c:v>11189.130228495987</c:v>
                </c:pt>
                <c:pt idx="2459">
                  <c:v>11231.648923364273</c:v>
                </c:pt>
                <c:pt idx="2460">
                  <c:v>11274.329189273058</c:v>
                </c:pt>
                <c:pt idx="2461">
                  <c:v>11317.171640192295</c:v>
                </c:pt>
                <c:pt idx="2462">
                  <c:v>11360.176892425026</c:v>
                </c:pt>
                <c:pt idx="2463">
                  <c:v>11403.345564616242</c:v>
                </c:pt>
                <c:pt idx="2464">
                  <c:v>11446.678277761785</c:v>
                </c:pt>
                <c:pt idx="2465">
                  <c:v>11490.175655217279</c:v>
                </c:pt>
                <c:pt idx="2466">
                  <c:v>11533.838322707104</c:v>
                </c:pt>
                <c:pt idx="2467">
                  <c:v>11577.666908333391</c:v>
                </c:pt>
                <c:pt idx="2468">
                  <c:v>11621.662042585058</c:v>
                </c:pt>
                <c:pt idx="2469">
                  <c:v>11665.824358346881</c:v>
                </c:pt>
                <c:pt idx="2470">
                  <c:v>11710.154490908599</c:v>
                </c:pt>
                <c:pt idx="2471">
                  <c:v>11754.653077974051</c:v>
                </c:pt>
                <c:pt idx="2472">
                  <c:v>11799.320759670352</c:v>
                </c:pt>
                <c:pt idx="2473">
                  <c:v>11844.1581785571</c:v>
                </c:pt>
                <c:pt idx="2474">
                  <c:v>11889.165979635616</c:v>
                </c:pt>
                <c:pt idx="2475">
                  <c:v>11934.344810358232</c:v>
                </c:pt>
                <c:pt idx="2476">
                  <c:v>11979.695320637595</c:v>
                </c:pt>
                <c:pt idx="2477">
                  <c:v>12025.218162856017</c:v>
                </c:pt>
                <c:pt idx="2478">
                  <c:v>12070.913991874871</c:v>
                </c:pt>
                <c:pt idx="2479">
                  <c:v>12116.783465043996</c:v>
                </c:pt>
                <c:pt idx="2480">
                  <c:v>12162.827242211164</c:v>
                </c:pt>
                <c:pt idx="2481">
                  <c:v>12209.045985731567</c:v>
                </c:pt>
                <c:pt idx="2482">
                  <c:v>12255.440360477347</c:v>
                </c:pt>
                <c:pt idx="2483">
                  <c:v>12302.01103384716</c:v>
                </c:pt>
                <c:pt idx="2484">
                  <c:v>12348.75867577578</c:v>
                </c:pt>
                <c:pt idx="2485">
                  <c:v>12395.683958743728</c:v>
                </c:pt>
                <c:pt idx="2486">
                  <c:v>12442.787557786954</c:v>
                </c:pt>
                <c:pt idx="2487">
                  <c:v>12490.070150506544</c:v>
                </c:pt>
                <c:pt idx="2488">
                  <c:v>12537.53241707847</c:v>
                </c:pt>
                <c:pt idx="2489">
                  <c:v>12585.175040263368</c:v>
                </c:pt>
                <c:pt idx="2490">
                  <c:v>12632.998705416368</c:v>
                </c:pt>
                <c:pt idx="2491">
                  <c:v>12681.004100496952</c:v>
                </c:pt>
                <c:pt idx="2492">
                  <c:v>12729.19191607884</c:v>
                </c:pt>
                <c:pt idx="2493">
                  <c:v>12777.56284535994</c:v>
                </c:pt>
                <c:pt idx="2494">
                  <c:v>12826.117584172309</c:v>
                </c:pt>
                <c:pt idx="2495">
                  <c:v>12874.856830992165</c:v>
                </c:pt>
                <c:pt idx="2496">
                  <c:v>12923.781286949936</c:v>
                </c:pt>
                <c:pt idx="2497">
                  <c:v>12972.891655840345</c:v>
                </c:pt>
                <c:pt idx="2498">
                  <c:v>13022.188644132539</c:v>
                </c:pt>
                <c:pt idx="2499">
                  <c:v>13071.672960980242</c:v>
                </c:pt>
                <c:pt idx="2500">
                  <c:v>13121.345318231968</c:v>
                </c:pt>
                <c:pt idx="2501">
                  <c:v>13171.206430441251</c:v>
                </c:pt>
                <c:pt idx="2502">
                  <c:v>13221.257014876928</c:v>
                </c:pt>
                <c:pt idx="2503">
                  <c:v>13271.49779153346</c:v>
                </c:pt>
                <c:pt idx="2504">
                  <c:v>13321.929483141288</c:v>
                </c:pt>
                <c:pt idx="2505">
                  <c:v>13372.552815177225</c:v>
                </c:pt>
                <c:pt idx="2506">
                  <c:v>13423.368515874899</c:v>
                </c:pt>
                <c:pt idx="2507">
                  <c:v>13474.377316235224</c:v>
                </c:pt>
                <c:pt idx="2508">
                  <c:v>13525.579950036919</c:v>
                </c:pt>
                <c:pt idx="2509">
                  <c:v>13576.97715384706</c:v>
                </c:pt>
                <c:pt idx="2510">
                  <c:v>13628.569667031679</c:v>
                </c:pt>
                <c:pt idx="2511">
                  <c:v>13680.3582317664</c:v>
                </c:pt>
                <c:pt idx="2512">
                  <c:v>13732.343593047113</c:v>
                </c:pt>
                <c:pt idx="2513">
                  <c:v>13784.526498700692</c:v>
                </c:pt>
                <c:pt idx="2514">
                  <c:v>13836.907699395755</c:v>
                </c:pt>
                <c:pt idx="2515">
                  <c:v>13889.487948653459</c:v>
                </c:pt>
                <c:pt idx="2516">
                  <c:v>13942.268002858342</c:v>
                </c:pt>
                <c:pt idx="2517">
                  <c:v>13995.248621269204</c:v>
                </c:pt>
                <c:pt idx="2518">
                  <c:v>14048.430566030027</c:v>
                </c:pt>
                <c:pt idx="2519">
                  <c:v>14101.814602180941</c:v>
                </c:pt>
                <c:pt idx="2520">
                  <c:v>14155.401497669229</c:v>
                </c:pt>
                <c:pt idx="2521">
                  <c:v>14209.192023360372</c:v>
                </c:pt>
                <c:pt idx="2522">
                  <c:v>14263.186953049142</c:v>
                </c:pt>
                <c:pt idx="2523">
                  <c:v>14317.387063470729</c:v>
                </c:pt>
                <c:pt idx="2524">
                  <c:v>14371.793134311918</c:v>
                </c:pt>
                <c:pt idx="2525">
                  <c:v>14426.405948222304</c:v>
                </c:pt>
                <c:pt idx="2526">
                  <c:v>14481.226290825549</c:v>
                </c:pt>
                <c:pt idx="2527">
                  <c:v>14536.254950730687</c:v>
                </c:pt>
                <c:pt idx="2528">
                  <c:v>14591.492719543463</c:v>
                </c:pt>
                <c:pt idx="2529">
                  <c:v>14646.940391877728</c:v>
                </c:pt>
                <c:pt idx="2530">
                  <c:v>14702.598765366864</c:v>
                </c:pt>
                <c:pt idx="2531">
                  <c:v>14758.468640675257</c:v>
                </c:pt>
                <c:pt idx="2532">
                  <c:v>14814.550821509823</c:v>
                </c:pt>
                <c:pt idx="2533">
                  <c:v>14870.84611463156</c:v>
                </c:pt>
                <c:pt idx="2534">
                  <c:v>14927.355329867161</c:v>
                </c:pt>
                <c:pt idx="2535">
                  <c:v>14984.079280120657</c:v>
                </c:pt>
                <c:pt idx="2536">
                  <c:v>15041.018781385115</c:v>
                </c:pt>
                <c:pt idx="2537">
                  <c:v>15098.174652754378</c:v>
                </c:pt>
                <c:pt idx="2538">
                  <c:v>15155.547716434845</c:v>
                </c:pt>
                <c:pt idx="2539">
                  <c:v>15213.138797757298</c:v>
                </c:pt>
                <c:pt idx="2540">
                  <c:v>15270.948725188775</c:v>
                </c:pt>
                <c:pt idx="2541">
                  <c:v>15328.978330344493</c:v>
                </c:pt>
                <c:pt idx="2542">
                  <c:v>15387.228447999802</c:v>
                </c:pt>
                <c:pt idx="2543">
                  <c:v>15445.699916102201</c:v>
                </c:pt>
                <c:pt idx="2544">
                  <c:v>15504.39357578339</c:v>
                </c:pt>
                <c:pt idx="2545">
                  <c:v>15563.310271371367</c:v>
                </c:pt>
                <c:pt idx="2546">
                  <c:v>15622.450850402578</c:v>
                </c:pt>
                <c:pt idx="2547">
                  <c:v>15681.816163634108</c:v>
                </c:pt>
                <c:pt idx="2548">
                  <c:v>15741.407065055919</c:v>
                </c:pt>
                <c:pt idx="2549">
                  <c:v>15801.224411903131</c:v>
                </c:pt>
                <c:pt idx="2550">
                  <c:v>15861.269064668364</c:v>
                </c:pt>
                <c:pt idx="2551">
                  <c:v>15921.541887114105</c:v>
                </c:pt>
                <c:pt idx="2552">
                  <c:v>15982.043746285139</c:v>
                </c:pt>
                <c:pt idx="2553">
                  <c:v>16042.775512521022</c:v>
                </c:pt>
                <c:pt idx="2554">
                  <c:v>16103.738059468602</c:v>
                </c:pt>
                <c:pt idx="2555">
                  <c:v>16164.932264094583</c:v>
                </c:pt>
                <c:pt idx="2556">
                  <c:v>16226.359006698143</c:v>
                </c:pt>
                <c:pt idx="2557">
                  <c:v>16288.019170923597</c:v>
                </c:pt>
                <c:pt idx="2558">
                  <c:v>16349.913643773107</c:v>
                </c:pt>
                <c:pt idx="2559">
                  <c:v>16412.043315619445</c:v>
                </c:pt>
                <c:pt idx="2560">
                  <c:v>16474.4090802188</c:v>
                </c:pt>
                <c:pt idx="2561">
                  <c:v>16537.011834723631</c:v>
                </c:pt>
                <c:pt idx="2562">
                  <c:v>16599.852479695583</c:v>
                </c:pt>
                <c:pt idx="2563">
                  <c:v>16662.931919118426</c:v>
                </c:pt>
                <c:pt idx="2564">
                  <c:v>16726.251060411076</c:v>
                </c:pt>
                <c:pt idx="2565">
                  <c:v>16789.81081444064</c:v>
                </c:pt>
                <c:pt idx="2566">
                  <c:v>16853.612095535515</c:v>
                </c:pt>
                <c:pt idx="2567">
                  <c:v>16917.655821498549</c:v>
                </c:pt>
                <c:pt idx="2568">
                  <c:v>16981.942913620245</c:v>
                </c:pt>
                <c:pt idx="2569">
                  <c:v>17046.474296692002</c:v>
                </c:pt>
                <c:pt idx="2570">
                  <c:v>17111.250899019433</c:v>
                </c:pt>
                <c:pt idx="2571">
                  <c:v>17176.273652435706</c:v>
                </c:pt>
                <c:pt idx="2572">
                  <c:v>17241.543492314962</c:v>
                </c:pt>
                <c:pt idx="2573">
                  <c:v>17307.061357585761</c:v>
                </c:pt>
                <c:pt idx="2574">
                  <c:v>17372.828190744585</c:v>
                </c:pt>
                <c:pt idx="2575">
                  <c:v>17438.844937869417</c:v>
                </c:pt>
                <c:pt idx="2576">
                  <c:v>17505.112548633322</c:v>
                </c:pt>
                <c:pt idx="2577">
                  <c:v>17571.631976318131</c:v>
                </c:pt>
                <c:pt idx="2578">
                  <c:v>17638.404177828139</c:v>
                </c:pt>
                <c:pt idx="2579">
                  <c:v>17705.430113703886</c:v>
                </c:pt>
                <c:pt idx="2580">
                  <c:v>17772.71074813596</c:v>
                </c:pt>
                <c:pt idx="2581">
                  <c:v>17840.247048978876</c:v>
                </c:pt>
                <c:pt idx="2582">
                  <c:v>17908.039987764994</c:v>
                </c:pt>
                <c:pt idx="2583">
                  <c:v>17976.090539718502</c:v>
                </c:pt>
                <c:pt idx="2584">
                  <c:v>18044.399683769432</c:v>
                </c:pt>
                <c:pt idx="2585">
                  <c:v>18112.968402567756</c:v>
                </c:pt>
                <c:pt idx="2586">
                  <c:v>18181.797682497516</c:v>
                </c:pt>
                <c:pt idx="2587">
                  <c:v>18250.888513691007</c:v>
                </c:pt>
                <c:pt idx="2588">
                  <c:v>18320.241890043031</c:v>
                </c:pt>
                <c:pt idx="2589">
                  <c:v>18389.858809225196</c:v>
                </c:pt>
                <c:pt idx="2590">
                  <c:v>18459.740272700252</c:v>
                </c:pt>
                <c:pt idx="2591">
                  <c:v>18529.887285736513</c:v>
                </c:pt>
                <c:pt idx="2592">
                  <c:v>18600.300857422313</c:v>
                </c:pt>
                <c:pt idx="2593">
                  <c:v>18670.982000680517</c:v>
                </c:pt>
                <c:pt idx="2594">
                  <c:v>18741.931732283105</c:v>
                </c:pt>
                <c:pt idx="2595">
                  <c:v>18813.151072865781</c:v>
                </c:pt>
                <c:pt idx="2596">
                  <c:v>18884.64104694267</c:v>
                </c:pt>
                <c:pt idx="2597">
                  <c:v>18956.402682921052</c:v>
                </c:pt>
                <c:pt idx="2598">
                  <c:v>19028.437013116152</c:v>
                </c:pt>
                <c:pt idx="2599">
                  <c:v>19100.745073765993</c:v>
                </c:pt>
                <c:pt idx="2600">
                  <c:v>19173.327905046302</c:v>
                </c:pt>
                <c:pt idx="2601">
                  <c:v>19246.18655108548</c:v>
                </c:pt>
                <c:pt idx="2602">
                  <c:v>19319.322059979604</c:v>
                </c:pt>
                <c:pt idx="2603">
                  <c:v>19392.735483807526</c:v>
                </c:pt>
                <c:pt idx="2604">
                  <c:v>19466.427878645994</c:v>
                </c:pt>
                <c:pt idx="2605">
                  <c:v>19540.400304584851</c:v>
                </c:pt>
                <c:pt idx="2606">
                  <c:v>19614.653825742273</c:v>
                </c:pt>
                <c:pt idx="2607">
                  <c:v>19689.189510280095</c:v>
                </c:pt>
                <c:pt idx="2608">
                  <c:v>19764.008430419159</c:v>
                </c:pt>
                <c:pt idx="2609">
                  <c:v>19839.11166245475</c:v>
                </c:pt>
                <c:pt idx="2610">
                  <c:v>19914.50028677208</c:v>
                </c:pt>
                <c:pt idx="2611">
                  <c:v>19990.175387861815</c:v>
                </c:pt>
                <c:pt idx="2612">
                  <c:v>20066.13805433569</c:v>
                </c:pt>
                <c:pt idx="2613">
                  <c:v>20142.389378942167</c:v>
                </c:pt>
                <c:pt idx="2614">
                  <c:v>20218.930458582148</c:v>
                </c:pt>
                <c:pt idx="2615">
                  <c:v>20295.76239432476</c:v>
                </c:pt>
                <c:pt idx="2616">
                  <c:v>20372.886291423194</c:v>
                </c:pt>
                <c:pt idx="2617">
                  <c:v>20450.303259330602</c:v>
                </c:pt>
                <c:pt idx="2618">
                  <c:v>20528.01441171606</c:v>
                </c:pt>
                <c:pt idx="2619">
                  <c:v>20606.020866480583</c:v>
                </c:pt>
                <c:pt idx="2620">
                  <c:v>20684.32374577321</c:v>
                </c:pt>
                <c:pt idx="2621">
                  <c:v>20762.924176007149</c:v>
                </c:pt>
                <c:pt idx="2622">
                  <c:v>20841.823287875977</c:v>
                </c:pt>
                <c:pt idx="2623">
                  <c:v>20921.022216369907</c:v>
                </c:pt>
                <c:pt idx="2624">
                  <c:v>21000.522100792114</c:v>
                </c:pt>
                <c:pt idx="2625">
                  <c:v>21080.324084775126</c:v>
                </c:pt>
                <c:pt idx="2626">
                  <c:v>21160.429316297272</c:v>
                </c:pt>
                <c:pt idx="2627">
                  <c:v>21240.838947699202</c:v>
                </c:pt>
                <c:pt idx="2628">
                  <c:v>21321.554135700459</c:v>
                </c:pt>
                <c:pt idx="2629">
                  <c:v>21402.57604141612</c:v>
                </c:pt>
                <c:pt idx="2630">
                  <c:v>21483.9058303735</c:v>
                </c:pt>
                <c:pt idx="2631">
                  <c:v>21565.544672528918</c:v>
                </c:pt>
                <c:pt idx="2632">
                  <c:v>21647.493742284529</c:v>
                </c:pt>
                <c:pt idx="2633">
                  <c:v>21729.754218505212</c:v>
                </c:pt>
                <c:pt idx="2634">
                  <c:v>21812.327284535531</c:v>
                </c:pt>
                <c:pt idx="2635">
                  <c:v>21895.214128216769</c:v>
                </c:pt>
                <c:pt idx="2636">
                  <c:v>21978.415941903993</c:v>
                </c:pt>
                <c:pt idx="2637">
                  <c:v>22061.933922483229</c:v>
                </c:pt>
                <c:pt idx="2638">
                  <c:v>22145.769271388664</c:v>
                </c:pt>
                <c:pt idx="2639">
                  <c:v>22229.923194619943</c:v>
                </c:pt>
                <c:pt idx="2640">
                  <c:v>22314.396902759501</c:v>
                </c:pt>
                <c:pt idx="2641">
                  <c:v>22399.191610989987</c:v>
                </c:pt>
                <c:pt idx="2642">
                  <c:v>22484.308539111749</c:v>
                </c:pt>
                <c:pt idx="2643">
                  <c:v>22569.748911560375</c:v>
                </c:pt>
                <c:pt idx="2644">
                  <c:v>22655.513957424304</c:v>
                </c:pt>
                <c:pt idx="2645">
                  <c:v>22741.604910462516</c:v>
                </c:pt>
                <c:pt idx="2646">
                  <c:v>22828.023009122273</c:v>
                </c:pt>
                <c:pt idx="2647">
                  <c:v>22914.769496556939</c:v>
                </c:pt>
                <c:pt idx="2648">
                  <c:v>23001.845620643857</c:v>
                </c:pt>
                <c:pt idx="2649">
                  <c:v>23089.252634002303</c:v>
                </c:pt>
                <c:pt idx="2650">
                  <c:v>23176.991794011512</c:v>
                </c:pt>
                <c:pt idx="2651">
                  <c:v>23265.064362828758</c:v>
                </c:pt>
                <c:pt idx="2652">
                  <c:v>23353.471607407508</c:v>
                </c:pt>
                <c:pt idx="2653">
                  <c:v>23442.214799515656</c:v>
                </c:pt>
                <c:pt idx="2654">
                  <c:v>23531.295215753817</c:v>
                </c:pt>
                <c:pt idx="2655">
                  <c:v>23620.714137573683</c:v>
                </c:pt>
                <c:pt idx="2656">
                  <c:v>23710.472851296465</c:v>
                </c:pt>
                <c:pt idx="2657">
                  <c:v>23800.57264813139</c:v>
                </c:pt>
                <c:pt idx="2658">
                  <c:v>23891.014824194292</c:v>
                </c:pt>
                <c:pt idx="2659">
                  <c:v>23981.80068052623</c:v>
                </c:pt>
                <c:pt idx="2660">
                  <c:v>24072.931523112231</c:v>
                </c:pt>
                <c:pt idx="2661">
                  <c:v>24164.408662900059</c:v>
                </c:pt>
                <c:pt idx="2662">
                  <c:v>24256.233415819079</c:v>
                </c:pt>
                <c:pt idx="2663">
                  <c:v>24348.407102799192</c:v>
                </c:pt>
                <c:pt idx="2664">
                  <c:v>24440.93104978983</c:v>
                </c:pt>
                <c:pt idx="2665">
                  <c:v>24533.806587779032</c:v>
                </c:pt>
                <c:pt idx="2666">
                  <c:v>24627.035052812593</c:v>
                </c:pt>
                <c:pt idx="2667">
                  <c:v>24720.617786013281</c:v>
                </c:pt>
                <c:pt idx="2668">
                  <c:v>24814.556133600134</c:v>
                </c:pt>
                <c:pt idx="2669">
                  <c:v>24908.851446907815</c:v>
                </c:pt>
                <c:pt idx="2670">
                  <c:v>25003.505082406064</c:v>
                </c:pt>
                <c:pt idx="2671">
                  <c:v>25098.518401719208</c:v>
                </c:pt>
                <c:pt idx="2672">
                  <c:v>25193.89277164574</c:v>
                </c:pt>
                <c:pt idx="2673">
                  <c:v>25289.629564177994</c:v>
                </c:pt>
                <c:pt idx="2674">
                  <c:v>25385.730156521873</c:v>
                </c:pt>
                <c:pt idx="2675">
                  <c:v>25482.195931116657</c:v>
                </c:pt>
                <c:pt idx="2676">
                  <c:v>25579.028275654902</c:v>
                </c:pt>
                <c:pt idx="2677">
                  <c:v>25676.228583102391</c:v>
                </c:pt>
                <c:pt idx="2678">
                  <c:v>25773.798251718181</c:v>
                </c:pt>
                <c:pt idx="2679">
                  <c:v>25871.73868507471</c:v>
                </c:pt>
                <c:pt idx="2680">
                  <c:v>25970.051292077995</c:v>
                </c:pt>
                <c:pt idx="2681">
                  <c:v>26068.737486987891</c:v>
                </c:pt>
                <c:pt idx="2682">
                  <c:v>26167.798689438445</c:v>
                </c:pt>
                <c:pt idx="2683">
                  <c:v>26267.23632445831</c:v>
                </c:pt>
                <c:pt idx="2684">
                  <c:v>26367.051822491252</c:v>
                </c:pt>
                <c:pt idx="2685">
                  <c:v>26467.246619416721</c:v>
                </c:pt>
                <c:pt idx="2686">
                  <c:v>26567.822156570506</c:v>
                </c:pt>
                <c:pt idx="2687">
                  <c:v>26668.779880765476</c:v>
                </c:pt>
                <c:pt idx="2688">
                  <c:v>26770.121244312384</c:v>
                </c:pt>
                <c:pt idx="2689">
                  <c:v>26871.847705040771</c:v>
                </c:pt>
                <c:pt idx="2690">
                  <c:v>26973.960726319925</c:v>
                </c:pt>
                <c:pt idx="2691">
                  <c:v>27076.461777079941</c:v>
                </c:pt>
                <c:pt idx="2692">
                  <c:v>27179.352331832844</c:v>
                </c:pt>
                <c:pt idx="2693">
                  <c:v>27282.633870693811</c:v>
                </c:pt>
                <c:pt idx="2694">
                  <c:v>27386.307879402448</c:v>
                </c:pt>
                <c:pt idx="2695">
                  <c:v>27490.375849344178</c:v>
                </c:pt>
                <c:pt idx="2696">
                  <c:v>27594.839277571686</c:v>
                </c:pt>
                <c:pt idx="2697">
                  <c:v>27699.699666826458</c:v>
                </c:pt>
                <c:pt idx="2698">
                  <c:v>27804.9585255604</c:v>
                </c:pt>
                <c:pt idx="2699">
                  <c:v>27910.617367957529</c:v>
                </c:pt>
                <c:pt idx="2700">
                  <c:v>28016.677713955767</c:v>
                </c:pt>
                <c:pt idx="2701">
                  <c:v>28123.1410892688</c:v>
                </c:pt>
                <c:pt idx="2702">
                  <c:v>28230.009025408021</c:v>
                </c:pt>
                <c:pt idx="2703">
                  <c:v>28337.283059704572</c:v>
                </c:pt>
                <c:pt idx="2704">
                  <c:v>28444.96473533145</c:v>
                </c:pt>
                <c:pt idx="2705">
                  <c:v>28553.055601325712</c:v>
                </c:pt>
                <c:pt idx="2706">
                  <c:v>28661.557212610751</c:v>
                </c:pt>
                <c:pt idx="2707">
                  <c:v>28770.471130018672</c:v>
                </c:pt>
                <c:pt idx="2708">
                  <c:v>28879.798920312744</c:v>
                </c:pt>
                <c:pt idx="2709">
                  <c:v>28989.542156209933</c:v>
                </c:pt>
                <c:pt idx="2710">
                  <c:v>29099.702416403532</c:v>
                </c:pt>
                <c:pt idx="2711">
                  <c:v>29210.281285585865</c:v>
                </c:pt>
                <c:pt idx="2712">
                  <c:v>29321.280354471091</c:v>
                </c:pt>
                <c:pt idx="2713">
                  <c:v>29432.701219818082</c:v>
                </c:pt>
                <c:pt idx="2714">
                  <c:v>29544.545484453392</c:v>
                </c:pt>
                <c:pt idx="2715">
                  <c:v>29656.814757294316</c:v>
                </c:pt>
                <c:pt idx="2716">
                  <c:v>29769.510653372035</c:v>
                </c:pt>
                <c:pt idx="2717">
                  <c:v>29882.63479385485</c:v>
                </c:pt>
                <c:pt idx="2718">
                  <c:v>29996.188806071499</c:v>
                </c:pt>
                <c:pt idx="2719">
                  <c:v>30110.174323534571</c:v>
                </c:pt>
                <c:pt idx="2720">
                  <c:v>30224.592985964002</c:v>
                </c:pt>
                <c:pt idx="2721">
                  <c:v>30339.446439310665</c:v>
                </c:pt>
                <c:pt idx="2722">
                  <c:v>30454.736335780046</c:v>
                </c:pt>
                <c:pt idx="2723">
                  <c:v>30570.464333856013</c:v>
                </c:pt>
                <c:pt idx="2724">
                  <c:v>30686.632098324666</c:v>
                </c:pt>
                <c:pt idx="2725">
                  <c:v>30803.241300298301</c:v>
                </c:pt>
                <c:pt idx="2726">
                  <c:v>30920.293617239437</c:v>
                </c:pt>
                <c:pt idx="2727">
                  <c:v>31037.790732984948</c:v>
                </c:pt>
                <c:pt idx="2728">
                  <c:v>31155.734337770293</c:v>
                </c:pt>
                <c:pt idx="2729">
                  <c:v>31274.126128253822</c:v>
                </c:pt>
                <c:pt idx="2730">
                  <c:v>31392.967807541187</c:v>
                </c:pt>
                <c:pt idx="2731">
                  <c:v>31512.261085209844</c:v>
                </c:pt>
                <c:pt idx="2732">
                  <c:v>31632.007677333644</c:v>
                </c:pt>
                <c:pt idx="2733">
                  <c:v>31752.209306507513</c:v>
                </c:pt>
                <c:pt idx="2734">
                  <c:v>31872.867701872241</c:v>
                </c:pt>
                <c:pt idx="2735">
                  <c:v>31993.984599139356</c:v>
                </c:pt>
                <c:pt idx="2736">
                  <c:v>32115.561740616085</c:v>
                </c:pt>
                <c:pt idx="2737">
                  <c:v>32237.600875230426</c:v>
                </c:pt>
                <c:pt idx="2738">
                  <c:v>32360.103758556303</c:v>
                </c:pt>
                <c:pt idx="2739">
                  <c:v>32483.072152838817</c:v>
                </c:pt>
                <c:pt idx="2740">
                  <c:v>32606.507827019606</c:v>
                </c:pt>
                <c:pt idx="2741">
                  <c:v>32730.412556762283</c:v>
                </c:pt>
                <c:pt idx="2742">
                  <c:v>32854.788124477978</c:v>
                </c:pt>
                <c:pt idx="2743">
                  <c:v>32979.636319350997</c:v>
                </c:pt>
                <c:pt idx="2744">
                  <c:v>33104.958937364529</c:v>
                </c:pt>
                <c:pt idx="2745">
                  <c:v>33230.757781326516</c:v>
                </c:pt>
                <c:pt idx="2746">
                  <c:v>33357.034660895559</c:v>
                </c:pt>
                <c:pt idx="2747">
                  <c:v>33483.79139260696</c:v>
                </c:pt>
                <c:pt idx="2748">
                  <c:v>33611.029799898868</c:v>
                </c:pt>
                <c:pt idx="2749">
                  <c:v>33738.751713138481</c:v>
                </c:pt>
                <c:pt idx="2750">
                  <c:v>33866.958969648411</c:v>
                </c:pt>
                <c:pt idx="2751">
                  <c:v>33995.653413733075</c:v>
                </c:pt>
                <c:pt idx="2752">
                  <c:v>34124.836896705259</c:v>
                </c:pt>
                <c:pt idx="2753">
                  <c:v>34254.511276912737</c:v>
                </c:pt>
                <c:pt idx="2754">
                  <c:v>34384.678419765005</c:v>
                </c:pt>
                <c:pt idx="2755">
                  <c:v>34515.34019776011</c:v>
                </c:pt>
                <c:pt idx="2756">
                  <c:v>34646.4984905116</c:v>
                </c:pt>
                <c:pt idx="2757">
                  <c:v>34778.155184775547</c:v>
                </c:pt>
                <c:pt idx="2758">
                  <c:v>34910.312174477694</c:v>
                </c:pt>
                <c:pt idx="2759">
                  <c:v>35042.97136074071</c:v>
                </c:pt>
                <c:pt idx="2760">
                  <c:v>35176.134651911525</c:v>
                </c:pt>
                <c:pt idx="2761">
                  <c:v>35309.803963588791</c:v>
                </c:pt>
                <c:pt idx="2762">
                  <c:v>35443.981218650428</c:v>
                </c:pt>
                <c:pt idx="2763">
                  <c:v>35578.668347281302</c:v>
                </c:pt>
                <c:pt idx="2764">
                  <c:v>35713.867287000969</c:v>
                </c:pt>
                <c:pt idx="2765">
                  <c:v>35849.579982691575</c:v>
                </c:pt>
                <c:pt idx="2766">
                  <c:v>35985.808386625802</c:v>
                </c:pt>
                <c:pt idx="2767">
                  <c:v>36122.554458494982</c:v>
                </c:pt>
                <c:pt idx="2768">
                  <c:v>36259.820165437261</c:v>
                </c:pt>
                <c:pt idx="2769">
                  <c:v>36397.60748206592</c:v>
                </c:pt>
                <c:pt idx="2770">
                  <c:v>36535.918390497769</c:v>
                </c:pt>
                <c:pt idx="2771">
                  <c:v>36674.754880381661</c:v>
                </c:pt>
                <c:pt idx="2772">
                  <c:v>36814.118948927113</c:v>
                </c:pt>
                <c:pt idx="2773">
                  <c:v>36954.012600933034</c:v>
                </c:pt>
                <c:pt idx="2774">
                  <c:v>37094.437848816582</c:v>
                </c:pt>
                <c:pt idx="2775">
                  <c:v>37235.396712642083</c:v>
                </c:pt>
                <c:pt idx="2776">
                  <c:v>37376.891220150123</c:v>
                </c:pt>
                <c:pt idx="2777">
                  <c:v>37518.923406786693</c:v>
                </c:pt>
                <c:pt idx="2778">
                  <c:v>37661.495315732485</c:v>
                </c:pt>
                <c:pt idx="2779">
                  <c:v>37804.608997932271</c:v>
                </c:pt>
                <c:pt idx="2780">
                  <c:v>37948.266512124414</c:v>
                </c:pt>
                <c:pt idx="2781">
                  <c:v>38092.469924870486</c:v>
                </c:pt>
                <c:pt idx="2782">
                  <c:v>38237.221310584995</c:v>
                </c:pt>
                <c:pt idx="2783">
                  <c:v>38382.522751565222</c:v>
                </c:pt>
                <c:pt idx="2784">
                  <c:v>38528.376338021168</c:v>
                </c:pt>
                <c:pt idx="2785">
                  <c:v>38674.784168105652</c:v>
                </c:pt>
                <c:pt idx="2786">
                  <c:v>38821.748347944456</c:v>
                </c:pt>
                <c:pt idx="2787">
                  <c:v>38969.270991666643</c:v>
                </c:pt>
                <c:pt idx="2788">
                  <c:v>39117.35422143498</c:v>
                </c:pt>
                <c:pt idx="2789">
                  <c:v>39266.000167476435</c:v>
                </c:pt>
                <c:pt idx="2790">
                  <c:v>39415.21096811285</c:v>
                </c:pt>
                <c:pt idx="2791">
                  <c:v>39564.988769791678</c:v>
                </c:pt>
                <c:pt idx="2792">
                  <c:v>39715.335727116886</c:v>
                </c:pt>
                <c:pt idx="2793">
                  <c:v>39866.254002879934</c:v>
                </c:pt>
                <c:pt idx="2794">
                  <c:v>40017.745768090877</c:v>
                </c:pt>
                <c:pt idx="2795">
                  <c:v>40169.813202009624</c:v>
                </c:pt>
                <c:pt idx="2796">
                  <c:v>40322.458492177262</c:v>
                </c:pt>
                <c:pt idx="2797">
                  <c:v>40475.68383444754</c:v>
                </c:pt>
                <c:pt idx="2798">
                  <c:v>40629.49143301844</c:v>
                </c:pt>
                <c:pt idx="2799">
                  <c:v>40783.883500463911</c:v>
                </c:pt>
                <c:pt idx="2800">
                  <c:v>40938.862257765679</c:v>
                </c:pt>
                <c:pt idx="2801">
                  <c:v>41094.429934345193</c:v>
                </c:pt>
                <c:pt idx="2802">
                  <c:v>41250.588768095709</c:v>
                </c:pt>
                <c:pt idx="2803">
                  <c:v>41407.341005414477</c:v>
                </c:pt>
                <c:pt idx="2804">
                  <c:v>41564.688901235051</c:v>
                </c:pt>
                <c:pt idx="2805">
                  <c:v>41722.634719059744</c:v>
                </c:pt>
                <c:pt idx="2806">
                  <c:v>41881.180730992171</c:v>
                </c:pt>
                <c:pt idx="2807">
                  <c:v>42040.32921776994</c:v>
                </c:pt>
                <c:pt idx="2808">
                  <c:v>42200.082468797467</c:v>
                </c:pt>
                <c:pt idx="2809">
                  <c:v>42360.4427821789</c:v>
                </c:pt>
                <c:pt idx="2810">
                  <c:v>42521.412464751178</c:v>
                </c:pt>
                <c:pt idx="2811">
                  <c:v>42682.99383211723</c:v>
                </c:pt>
                <c:pt idx="2812">
                  <c:v>42845.18920867928</c:v>
                </c:pt>
                <c:pt idx="2813">
                  <c:v>43008.000927672263</c:v>
                </c:pt>
                <c:pt idx="2814">
                  <c:v>43171.431331197418</c:v>
                </c:pt>
                <c:pt idx="2815">
                  <c:v>43335.482770255971</c:v>
                </c:pt>
                <c:pt idx="2816">
                  <c:v>43500.157604782944</c:v>
                </c:pt>
                <c:pt idx="2817">
                  <c:v>43665.458203681119</c:v>
                </c:pt>
                <c:pt idx="2818">
                  <c:v>43831.386944855105</c:v>
                </c:pt>
                <c:pt idx="2819">
                  <c:v>43997.946215245553</c:v>
                </c:pt>
                <c:pt idx="2820">
                  <c:v>44165.138410863488</c:v>
                </c:pt>
                <c:pt idx="2821">
                  <c:v>44332.965936824774</c:v>
                </c:pt>
                <c:pt idx="2822">
                  <c:v>44501.43120738471</c:v>
                </c:pt>
                <c:pt idx="2823">
                  <c:v>44670.536645972774</c:v>
                </c:pt>
                <c:pt idx="2824">
                  <c:v>44840.284685227474</c:v>
                </c:pt>
                <c:pt idx="2825">
                  <c:v>45010.677767031339</c:v>
                </c:pt>
                <c:pt idx="2826">
                  <c:v>45181.718342546061</c:v>
                </c:pt>
                <c:pt idx="2827">
                  <c:v>45353.408872247739</c:v>
                </c:pt>
                <c:pt idx="2828">
                  <c:v>45525.751825962281</c:v>
                </c:pt>
                <c:pt idx="2829">
                  <c:v>45698.74968290094</c:v>
                </c:pt>
                <c:pt idx="2830">
                  <c:v>45872.404931695964</c:v>
                </c:pt>
                <c:pt idx="2831">
                  <c:v>46046.720070436408</c:v>
                </c:pt>
                <c:pt idx="2832">
                  <c:v>46221.697606704067</c:v>
                </c:pt>
                <c:pt idx="2833">
                  <c:v>46397.340057609545</c:v>
                </c:pt>
                <c:pt idx="2834">
                  <c:v>46573.649949828461</c:v>
                </c:pt>
                <c:pt idx="2835">
                  <c:v>46750.629819637812</c:v>
                </c:pt>
                <c:pt idx="2836">
                  <c:v>46928.282212952436</c:v>
                </c:pt>
                <c:pt idx="2837">
                  <c:v>47106.609685361655</c:v>
                </c:pt>
                <c:pt idx="2838">
                  <c:v>47285.614802166026</c:v>
                </c:pt>
                <c:pt idx="2839">
                  <c:v>47465.300138414255</c:v>
                </c:pt>
                <c:pt idx="2840">
                  <c:v>47645.668278940233</c:v>
                </c:pt>
                <c:pt idx="2841">
                  <c:v>47826.721818400205</c:v>
                </c:pt>
                <c:pt idx="2842">
                  <c:v>48008.463361310125</c:v>
                </c:pt>
                <c:pt idx="2843">
                  <c:v>48190.895522083105</c:v>
                </c:pt>
                <c:pt idx="2844">
                  <c:v>48374.020925067023</c:v>
                </c:pt>
                <c:pt idx="2845">
                  <c:v>48557.842204582281</c:v>
                </c:pt>
                <c:pt idx="2846">
                  <c:v>48742.362004959694</c:v>
                </c:pt>
                <c:pt idx="2847">
                  <c:v>48927.58298057854</c:v>
                </c:pt>
                <c:pt idx="2848">
                  <c:v>49113.507795904741</c:v>
                </c:pt>
                <c:pt idx="2849">
                  <c:v>49300.139125529182</c:v>
                </c:pt>
                <c:pt idx="2850">
                  <c:v>49487.479654206196</c:v>
                </c:pt>
                <c:pt idx="2851">
                  <c:v>49675.532076892181</c:v>
                </c:pt>
                <c:pt idx="2852">
                  <c:v>49864.299098784373</c:v>
                </c:pt>
                <c:pt idx="2853">
                  <c:v>50053.783435359757</c:v>
                </c:pt>
                <c:pt idx="2854">
                  <c:v>50243.987812414125</c:v>
                </c:pt>
                <c:pt idx="2855">
                  <c:v>50434.9149661013</c:v>
                </c:pt>
                <c:pt idx="2856">
                  <c:v>50626.567642972484</c:v>
                </c:pt>
                <c:pt idx="2857">
                  <c:v>50818.948600015778</c:v>
                </c:pt>
                <c:pt idx="2858">
                  <c:v>51012.060604695842</c:v>
                </c:pt>
                <c:pt idx="2859">
                  <c:v>51205.906434993689</c:v>
                </c:pt>
                <c:pt idx="2860">
                  <c:v>51400.488879446668</c:v>
                </c:pt>
                <c:pt idx="2861">
                  <c:v>51595.810737188564</c:v>
                </c:pt>
                <c:pt idx="2862">
                  <c:v>51791.874817989883</c:v>
                </c:pt>
                <c:pt idx="2863">
                  <c:v>51988.683942298245</c:v>
                </c:pt>
                <c:pt idx="2864">
                  <c:v>52186.240941278978</c:v>
                </c:pt>
                <c:pt idx="2865">
                  <c:v>52384.548656855841</c:v>
                </c:pt>
                <c:pt idx="2866">
                  <c:v>52583.609941751893</c:v>
                </c:pt>
                <c:pt idx="2867">
                  <c:v>52783.427659530549</c:v>
                </c:pt>
                <c:pt idx="2868">
                  <c:v>52984.00468463677</c:v>
                </c:pt>
                <c:pt idx="2869">
                  <c:v>53185.343902438392</c:v>
                </c:pt>
                <c:pt idx="2870">
                  <c:v>53387.448209267655</c:v>
                </c:pt>
                <c:pt idx="2871">
                  <c:v>53590.320512462873</c:v>
                </c:pt>
                <c:pt idx="2872">
                  <c:v>53793.963730410236</c:v>
                </c:pt>
                <c:pt idx="2873">
                  <c:v>53998.380792585798</c:v>
                </c:pt>
                <c:pt idx="2874">
                  <c:v>54203.574639597624</c:v>
                </c:pt>
                <c:pt idx="2875">
                  <c:v>54409.548223228099</c:v>
                </c:pt>
                <c:pt idx="2876">
                  <c:v>54616.304506476365</c:v>
                </c:pt>
                <c:pt idx="2877">
                  <c:v>54823.846463600974</c:v>
                </c:pt>
                <c:pt idx="2878">
                  <c:v>55032.177080162663</c:v>
                </c:pt>
                <c:pt idx="2879">
                  <c:v>55241.299353067283</c:v>
                </c:pt>
                <c:pt idx="2880">
                  <c:v>55451.216290608943</c:v>
                </c:pt>
                <c:pt idx="2881">
                  <c:v>55661.930912513257</c:v>
                </c:pt>
                <c:pt idx="2882">
                  <c:v>55873.446249980807</c:v>
                </c:pt>
                <c:pt idx="2883">
                  <c:v>56085.765345730739</c:v>
                </c:pt>
                <c:pt idx="2884">
                  <c:v>56298.891254044516</c:v>
                </c:pt>
                <c:pt idx="2885">
                  <c:v>56512.827040809883</c:v>
                </c:pt>
                <c:pt idx="2886">
                  <c:v>56727.575783564964</c:v>
                </c:pt>
                <c:pt idx="2887">
                  <c:v>56943.140571542513</c:v>
                </c:pt>
                <c:pt idx="2888">
                  <c:v>57159.524505714377</c:v>
                </c:pt>
                <c:pt idx="2889">
                  <c:v>57376.730698836094</c:v>
                </c:pt>
                <c:pt idx="2890">
                  <c:v>57594.762275491674</c:v>
                </c:pt>
                <c:pt idx="2891">
                  <c:v>57813.622372138547</c:v>
                </c:pt>
                <c:pt idx="2892">
                  <c:v>58033.314137152673</c:v>
                </c:pt>
                <c:pt idx="2893">
                  <c:v>58253.840730873853</c:v>
                </c:pt>
                <c:pt idx="2894">
                  <c:v>58475.205325651179</c:v>
                </c:pt>
                <c:pt idx="2895">
                  <c:v>58697.411105888656</c:v>
                </c:pt>
                <c:pt idx="2896">
                  <c:v>58920.461268091036</c:v>
                </c:pt>
                <c:pt idx="2897">
                  <c:v>59144.359020909782</c:v>
                </c:pt>
                <c:pt idx="2898">
                  <c:v>59369.107585189238</c:v>
                </c:pt>
                <c:pt idx="2899">
                  <c:v>59594.710194012958</c:v>
                </c:pt>
                <c:pt idx="2900">
                  <c:v>59821.17009275021</c:v>
                </c:pt>
                <c:pt idx="2901">
                  <c:v>60048.490539102662</c:v>
                </c:pt>
                <c:pt idx="2902">
                  <c:v>60276.674803151254</c:v>
                </c:pt>
                <c:pt idx="2903">
                  <c:v>60505.726167403227</c:v>
                </c:pt>
                <c:pt idx="2904">
                  <c:v>60735.64792683936</c:v>
                </c:pt>
                <c:pt idx="2905">
                  <c:v>60966.44338896135</c:v>
                </c:pt>
                <c:pt idx="2906">
                  <c:v>61198.115873839408</c:v>
                </c:pt>
                <c:pt idx="2907">
                  <c:v>61430.668714159998</c:v>
                </c:pt>
                <c:pt idx="2908">
                  <c:v>61664.105255273804</c:v>
                </c:pt>
                <c:pt idx="2909">
                  <c:v>61898.428855243845</c:v>
                </c:pt>
                <c:pt idx="2910">
                  <c:v>62133.642884893772</c:v>
                </c:pt>
                <c:pt idx="2911">
                  <c:v>62369.750727856372</c:v>
                </c:pt>
                <c:pt idx="2912">
                  <c:v>62606.755780622225</c:v>
                </c:pt>
                <c:pt idx="2913">
                  <c:v>62844.661452588589</c:v>
                </c:pt>
                <c:pt idx="2914">
                  <c:v>63083.471166108429</c:v>
                </c:pt>
                <c:pt idx="2915">
                  <c:v>63323.188356539642</c:v>
                </c:pt>
                <c:pt idx="2916">
                  <c:v>63563.816472294493</c:v>
                </c:pt>
                <c:pt idx="2917">
                  <c:v>63805.358974889212</c:v>
                </c:pt>
                <c:pt idx="2918">
                  <c:v>64047.819338993795</c:v>
                </c:pt>
                <c:pt idx="2919">
                  <c:v>64291.201052481971</c:v>
                </c:pt>
                <c:pt idx="2920">
                  <c:v>64535.507616481402</c:v>
                </c:pt>
                <c:pt idx="2921">
                  <c:v>64780.742545424029</c:v>
                </c:pt>
                <c:pt idx="2922">
                  <c:v>65026.909367096639</c:v>
                </c:pt>
                <c:pt idx="2923">
                  <c:v>65274.011622691607</c:v>
                </c:pt>
                <c:pt idx="2924">
                  <c:v>65522.052866857834</c:v>
                </c:pt>
                <c:pt idx="2925">
                  <c:v>65771.03666775189</c:v>
                </c:pt>
                <c:pt idx="2926">
                  <c:v>66020.966607089344</c:v>
                </c:pt>
                <c:pt idx="2927">
                  <c:v>66271.846280196289</c:v>
                </c:pt>
                <c:pt idx="2928">
                  <c:v>66523.679296061033</c:v>
                </c:pt>
                <c:pt idx="2929">
                  <c:v>66776.469277386073</c:v>
                </c:pt>
                <c:pt idx="2930">
                  <c:v>67030.219860640136</c:v>
                </c:pt>
                <c:pt idx="2931">
                  <c:v>67284.934696110577</c:v>
                </c:pt>
                <c:pt idx="2932">
                  <c:v>67540.617447955796</c:v>
                </c:pt>
                <c:pt idx="2933">
                  <c:v>67797.271794258035</c:v>
                </c:pt>
                <c:pt idx="2934">
                  <c:v>68054.901427076213</c:v>
                </c:pt>
                <c:pt idx="2935">
                  <c:v>68313.510052499099</c:v>
                </c:pt>
                <c:pt idx="2936">
                  <c:v>68573.101390698605</c:v>
                </c:pt>
                <c:pt idx="2937">
                  <c:v>68833.679175983256</c:v>
                </c:pt>
                <c:pt idx="2938">
                  <c:v>69095.247156851998</c:v>
                </c:pt>
                <c:pt idx="2939">
                  <c:v>69357.809096048033</c:v>
                </c:pt>
                <c:pt idx="2940">
                  <c:v>69621.368770613015</c:v>
                </c:pt>
                <c:pt idx="2941">
                  <c:v>69885.929971941339</c:v>
                </c:pt>
                <c:pt idx="2942">
                  <c:v>70151.496505834715</c:v>
                </c:pt>
                <c:pt idx="2943">
                  <c:v>70418.072192556894</c:v>
                </c:pt>
                <c:pt idx="2944">
                  <c:v>70685.660866888618</c:v>
                </c:pt>
                <c:pt idx="2945">
                  <c:v>70954.266378182801</c:v>
                </c:pt>
                <c:pt idx="2946">
                  <c:v>71223.892590419899</c:v>
                </c:pt>
                <c:pt idx="2947">
                  <c:v>71494.543382263495</c:v>
                </c:pt>
                <c:pt idx="2948">
                  <c:v>71766.222647116098</c:v>
                </c:pt>
                <c:pt idx="2949">
                  <c:v>72038.934293175145</c:v>
                </c:pt>
                <c:pt idx="2950">
                  <c:v>72312.682243489209</c:v>
                </c:pt>
                <c:pt idx="2951">
                  <c:v>72587.470436014468</c:v>
                </c:pt>
                <c:pt idx="2952">
                  <c:v>72863.302823671329</c:v>
                </c:pt>
                <c:pt idx="2953">
                  <c:v>73140.183374401284</c:v>
                </c:pt>
                <c:pt idx="2954">
                  <c:v>73418.116071224009</c:v>
                </c:pt>
                <c:pt idx="2955">
                  <c:v>73697.104912294657</c:v>
                </c:pt>
                <c:pt idx="2956">
                  <c:v>73977.15391096138</c:v>
                </c:pt>
                <c:pt idx="2957">
                  <c:v>74258.26709582303</c:v>
                </c:pt>
                <c:pt idx="2958">
                  <c:v>74540.448510787159</c:v>
                </c:pt>
                <c:pt idx="2959">
                  <c:v>74823.702215128156</c:v>
                </c:pt>
                <c:pt idx="2960">
                  <c:v>75108.032283545646</c:v>
                </c:pt>
                <c:pt idx="2961">
                  <c:v>75393.442806223116</c:v>
                </c:pt>
                <c:pt idx="2962">
                  <c:v>75679.937888886765</c:v>
                </c:pt>
                <c:pt idx="2963">
                  <c:v>75967.52165286454</c:v>
                </c:pt>
                <c:pt idx="2964">
                  <c:v>76256.198235145421</c:v>
                </c:pt>
                <c:pt idx="2965">
                  <c:v>76545.971788438968</c:v>
                </c:pt>
                <c:pt idx="2966">
                  <c:v>76836.846481235043</c:v>
                </c:pt>
                <c:pt idx="2967">
                  <c:v>77128.826497863745</c:v>
                </c:pt>
                <c:pt idx="2968">
                  <c:v>77421.916038555632</c:v>
                </c:pt>
                <c:pt idx="2969">
                  <c:v>77716.119319502148</c:v>
                </c:pt>
                <c:pt idx="2970">
                  <c:v>78011.440572916254</c:v>
                </c:pt>
                <c:pt idx="2971">
                  <c:v>78307.884047093336</c:v>
                </c:pt>
                <c:pt idx="2972">
                  <c:v>78605.454006472297</c:v>
                </c:pt>
                <c:pt idx="2973">
                  <c:v>78904.154731696894</c:v>
                </c:pt>
                <c:pt idx="2974">
                  <c:v>79203.990519677347</c:v>
                </c:pt>
                <c:pt idx="2975">
                  <c:v>79504.965683652117</c:v>
                </c:pt>
                <c:pt idx="2976">
                  <c:v>79807.084553249995</c:v>
                </c:pt>
                <c:pt idx="2977">
                  <c:v>80110.351474552343</c:v>
                </c:pt>
                <c:pt idx="2978">
                  <c:v>80414.770810155649</c:v>
                </c:pt>
                <c:pt idx="2979">
                  <c:v>80720.346939234238</c:v>
                </c:pt>
                <c:pt idx="2980">
                  <c:v>81027.084257603332</c:v>
                </c:pt>
                <c:pt idx="2981">
                  <c:v>81334.987177782226</c:v>
                </c:pt>
                <c:pt idx="2982">
                  <c:v>81644.060129057805</c:v>
                </c:pt>
                <c:pt idx="2983">
                  <c:v>81954.307557548222</c:v>
                </c:pt>
                <c:pt idx="2984">
                  <c:v>82265.733926266912</c:v>
                </c:pt>
                <c:pt idx="2985">
                  <c:v>82578.343715186726</c:v>
                </c:pt>
                <c:pt idx="2986">
                  <c:v>82892.141421304434</c:v>
                </c:pt>
                <c:pt idx="2987">
                  <c:v>83207.131558705398</c:v>
                </c:pt>
                <c:pt idx="2988">
                  <c:v>83523.318658628486</c:v>
                </c:pt>
                <c:pt idx="2989">
                  <c:v>83840.707269531282</c:v>
                </c:pt>
                <c:pt idx="2990">
                  <c:v>84159.301957155505</c:v>
                </c:pt>
                <c:pt idx="2991">
                  <c:v>84479.107304592704</c:v>
                </c:pt>
                <c:pt idx="2992">
                  <c:v>84800.127912350159</c:v>
                </c:pt>
                <c:pt idx="2993">
                  <c:v>85122.368398417093</c:v>
                </c:pt>
                <c:pt idx="2994">
                  <c:v>85445.833398331073</c:v>
                </c:pt>
                <c:pt idx="2995">
                  <c:v>85770.527565244731</c:v>
                </c:pt>
                <c:pt idx="2996">
                  <c:v>86096.455569992657</c:v>
                </c:pt>
                <c:pt idx="2997">
                  <c:v>86423.622101158631</c:v>
                </c:pt>
                <c:pt idx="2998">
                  <c:v>86752.031865143043</c:v>
                </c:pt>
                <c:pt idx="2999">
                  <c:v>87081.689586230583</c:v>
                </c:pt>
                <c:pt idx="3000">
                  <c:v>87412.600006658264</c:v>
                </c:pt>
                <c:pt idx="3001">
                  <c:v>87744.767886683563</c:v>
                </c:pt>
                <c:pt idx="3002">
                  <c:v>88078.198004652964</c:v>
                </c:pt>
                <c:pt idx="3003">
                  <c:v>88412.895157070641</c:v>
                </c:pt>
                <c:pt idx="3004">
                  <c:v>88748.864158667508</c:v>
                </c:pt>
                <c:pt idx="3005">
                  <c:v>89086.10984247044</c:v>
                </c:pt>
                <c:pt idx="3006">
                  <c:v>89424.637059871835</c:v>
                </c:pt>
                <c:pt idx="3007">
                  <c:v>89764.450680699345</c:v>
                </c:pt>
                <c:pt idx="3008">
                  <c:v>90105.555593286001</c:v>
                </c:pt>
                <c:pt idx="3009">
                  <c:v>90447.956704540484</c:v>
                </c:pt>
                <c:pt idx="3010">
                  <c:v>90791.658940017733</c:v>
                </c:pt>
                <c:pt idx="3011">
                  <c:v>91136.667243989796</c:v>
                </c:pt>
                <c:pt idx="3012">
                  <c:v>91482.986579516961</c:v>
                </c:pt>
                <c:pt idx="3013">
                  <c:v>91830.621928519133</c:v>
                </c:pt>
                <c:pt idx="3014">
                  <c:v>92179.578291847502</c:v>
                </c:pt>
                <c:pt idx="3015">
                  <c:v>92529.86068935653</c:v>
                </c:pt>
                <c:pt idx="3016">
                  <c:v>92881.474159976089</c:v>
                </c:pt>
                <c:pt idx="3017">
                  <c:v>93234.423761783997</c:v>
                </c:pt>
                <c:pt idx="3018">
                  <c:v>93588.714572078781</c:v>
                </c:pt>
                <c:pt idx="3019">
                  <c:v>93944.351687452683</c:v>
                </c:pt>
                <c:pt idx="3020">
                  <c:v>94301.340223865001</c:v>
                </c:pt>
                <c:pt idx="3021">
                  <c:v>94659.685316715695</c:v>
                </c:pt>
                <c:pt idx="3022">
                  <c:v>95019.392120919219</c:v>
                </c:pt>
                <c:pt idx="3023">
                  <c:v>95380.465810978712</c:v>
                </c:pt>
                <c:pt idx="3024">
                  <c:v>95742.911581060427</c:v>
                </c:pt>
                <c:pt idx="3025">
                  <c:v>96106.734645068456</c:v>
                </c:pt>
                <c:pt idx="3026">
                  <c:v>96471.940236719718</c:v>
                </c:pt>
                <c:pt idx="3027">
                  <c:v>96838.533609619262</c:v>
                </c:pt>
                <c:pt idx="3028">
                  <c:v>97206.520037335824</c:v>
                </c:pt>
                <c:pt idx="3029">
                  <c:v>97575.904813477697</c:v>
                </c:pt>
                <c:pt idx="3030">
                  <c:v>97946.693251768913</c:v>
                </c:pt>
                <c:pt idx="3031">
                  <c:v>98318.89068612564</c:v>
                </c:pt>
                <c:pt idx="3032">
                  <c:v>98692.502470732914</c:v>
                </c:pt>
                <c:pt idx="3033">
                  <c:v>99067.533980121705</c:v>
                </c:pt>
                <c:pt idx="3034">
                  <c:v>99443.990609246175</c:v>
                </c:pt>
                <c:pt idx="3035">
                  <c:v>99821.877773561311</c:v>
                </c:pt>
                <c:pt idx="3036">
                  <c:v>100201.20090910085</c:v>
                </c:pt>
                <c:pt idx="3037">
                  <c:v>100581.96547255544</c:v>
                </c:pt>
                <c:pt idx="3038">
                  <c:v>100964.17694135115</c:v>
                </c:pt>
                <c:pt idx="3039">
                  <c:v>101347.84081372828</c:v>
                </c:pt>
                <c:pt idx="3040">
                  <c:v>101732.96260882045</c:v>
                </c:pt>
                <c:pt idx="3041">
                  <c:v>102119.54786673398</c:v>
                </c:pt>
                <c:pt idx="3042">
                  <c:v>102507.60214862757</c:v>
                </c:pt>
                <c:pt idx="3043">
                  <c:v>102897.13103679236</c:v>
                </c:pt>
                <c:pt idx="3044">
                  <c:v>103288.14013473217</c:v>
                </c:pt>
                <c:pt idx="3045">
                  <c:v>103680.63506724415</c:v>
                </c:pt>
                <c:pt idx="3046">
                  <c:v>104074.62148049969</c:v>
                </c:pt>
                <c:pt idx="3047">
                  <c:v>104470.10504212559</c:v>
                </c:pt>
                <c:pt idx="3048">
                  <c:v>104867.09144128568</c:v>
                </c:pt>
                <c:pt idx="3049">
                  <c:v>105265.58638876257</c:v>
                </c:pt>
                <c:pt idx="3050">
                  <c:v>105665.59561703987</c:v>
                </c:pt>
                <c:pt idx="3051">
                  <c:v>106067.12488038462</c:v>
                </c:pt>
                <c:pt idx="3052">
                  <c:v>106470.17995493009</c:v>
                </c:pt>
                <c:pt idx="3053">
                  <c:v>106874.76663875883</c:v>
                </c:pt>
                <c:pt idx="3054">
                  <c:v>107280.89075198611</c:v>
                </c:pt>
                <c:pt idx="3055">
                  <c:v>107688.55813684365</c:v>
                </c:pt>
                <c:pt idx="3056">
                  <c:v>108097.77465776366</c:v>
                </c:pt>
                <c:pt idx="3057">
                  <c:v>108508.54620146316</c:v>
                </c:pt>
                <c:pt idx="3058">
                  <c:v>108920.87867702873</c:v>
                </c:pt>
                <c:pt idx="3059">
                  <c:v>109334.77801600144</c:v>
                </c:pt>
                <c:pt idx="3060">
                  <c:v>109750.25017246224</c:v>
                </c:pt>
                <c:pt idx="3061">
                  <c:v>110167.30112311761</c:v>
                </c:pt>
                <c:pt idx="3062">
                  <c:v>110585.93686738546</c:v>
                </c:pt>
                <c:pt idx="3063">
                  <c:v>111006.16342748153</c:v>
                </c:pt>
                <c:pt idx="3064">
                  <c:v>111427.98684850596</c:v>
                </c:pt>
                <c:pt idx="3065">
                  <c:v>111851.41319853028</c:v>
                </c:pt>
                <c:pt idx="3066">
                  <c:v>112276.4485686847</c:v>
                </c:pt>
                <c:pt idx="3067">
                  <c:v>112703.09907324571</c:v>
                </c:pt>
                <c:pt idx="3068">
                  <c:v>113131.37084972404</c:v>
                </c:pt>
                <c:pt idx="3069">
                  <c:v>113561.270058953</c:v>
                </c:pt>
                <c:pt idx="3070">
                  <c:v>113992.80288517702</c:v>
                </c:pt>
                <c:pt idx="3071">
                  <c:v>114425.9755361407</c:v>
                </c:pt>
                <c:pt idx="3072">
                  <c:v>114860.79424317804</c:v>
                </c:pt>
                <c:pt idx="3073">
                  <c:v>115297.26526130212</c:v>
                </c:pt>
                <c:pt idx="3074">
                  <c:v>115735.39486929507</c:v>
                </c:pt>
                <c:pt idx="3075">
                  <c:v>116175.18936979839</c:v>
                </c:pt>
                <c:pt idx="3076">
                  <c:v>116616.65508940363</c:v>
                </c:pt>
                <c:pt idx="3077">
                  <c:v>117059.79837874338</c:v>
                </c:pt>
                <c:pt idx="3078">
                  <c:v>117504.6256125826</c:v>
                </c:pt>
                <c:pt idx="3079">
                  <c:v>117951.14318991042</c:v>
                </c:pt>
                <c:pt idx="3080">
                  <c:v>118399.35753403208</c:v>
                </c:pt>
                <c:pt idx="3081">
                  <c:v>118849.27509266141</c:v>
                </c:pt>
                <c:pt idx="3082">
                  <c:v>119300.90233801353</c:v>
                </c:pt>
                <c:pt idx="3083">
                  <c:v>119754.24576689799</c:v>
                </c:pt>
                <c:pt idx="3084">
                  <c:v>120209.3119008122</c:v>
                </c:pt>
                <c:pt idx="3085">
                  <c:v>120666.10728603529</c:v>
                </c:pt>
                <c:pt idx="3086">
                  <c:v>121124.63849372222</c:v>
                </c:pt>
                <c:pt idx="3087">
                  <c:v>121584.91211999836</c:v>
                </c:pt>
                <c:pt idx="3088">
                  <c:v>122046.93478605436</c:v>
                </c:pt>
                <c:pt idx="3089">
                  <c:v>122510.71313824138</c:v>
                </c:pt>
                <c:pt idx="3090">
                  <c:v>122976.2538481667</c:v>
                </c:pt>
                <c:pt idx="3091">
                  <c:v>123443.56361278973</c:v>
                </c:pt>
                <c:pt idx="3092">
                  <c:v>123912.64915451834</c:v>
                </c:pt>
                <c:pt idx="3093">
                  <c:v>124383.5172213055</c:v>
                </c:pt>
                <c:pt idx="3094">
                  <c:v>124856.17458674646</c:v>
                </c:pt>
                <c:pt idx="3095">
                  <c:v>125330.62805017611</c:v>
                </c:pt>
                <c:pt idx="3096">
                  <c:v>125806.88443676678</c:v>
                </c:pt>
                <c:pt idx="3097">
                  <c:v>126284.95059762649</c:v>
                </c:pt>
                <c:pt idx="3098">
                  <c:v>126764.83340989747</c:v>
                </c:pt>
                <c:pt idx="3099">
                  <c:v>127246.53977685509</c:v>
                </c:pt>
                <c:pt idx="3100">
                  <c:v>127730.07662800714</c:v>
                </c:pt>
                <c:pt idx="3101">
                  <c:v>128215.45091919356</c:v>
                </c:pt>
                <c:pt idx="3102">
                  <c:v>128702.66963268651</c:v>
                </c:pt>
                <c:pt idx="3103">
                  <c:v>129191.73977729071</c:v>
                </c:pt>
                <c:pt idx="3104">
                  <c:v>129682.66838844442</c:v>
                </c:pt>
                <c:pt idx="3105">
                  <c:v>130175.46252832051</c:v>
                </c:pt>
                <c:pt idx="3106">
                  <c:v>130670.12928592812</c:v>
                </c:pt>
                <c:pt idx="3107">
                  <c:v>131166.67577721467</c:v>
                </c:pt>
                <c:pt idx="3108">
                  <c:v>131665.1091451681</c:v>
                </c:pt>
                <c:pt idx="3109">
                  <c:v>132165.43655991973</c:v>
                </c:pt>
                <c:pt idx="3110">
                  <c:v>132667.66521884743</c:v>
                </c:pt>
                <c:pt idx="3111">
                  <c:v>133171.80234667906</c:v>
                </c:pt>
                <c:pt idx="3112">
                  <c:v>133677.85519559644</c:v>
                </c:pt>
                <c:pt idx="3113">
                  <c:v>134185.8310453397</c:v>
                </c:pt>
                <c:pt idx="3114">
                  <c:v>134695.73720331199</c:v>
                </c:pt>
                <c:pt idx="3115">
                  <c:v>135207.58100468459</c:v>
                </c:pt>
                <c:pt idx="3116">
                  <c:v>135721.36981250238</c:v>
                </c:pt>
                <c:pt idx="3117">
                  <c:v>136237.1110177899</c:v>
                </c:pt>
                <c:pt idx="3118">
                  <c:v>136754.8120396575</c:v>
                </c:pt>
                <c:pt idx="3119">
                  <c:v>137274.48032540819</c:v>
                </c:pt>
                <c:pt idx="3120">
                  <c:v>137796.12335064475</c:v>
                </c:pt>
                <c:pt idx="3121">
                  <c:v>138319.74861937721</c:v>
                </c:pt>
                <c:pt idx="3122">
                  <c:v>138845.36366413085</c:v>
                </c:pt>
                <c:pt idx="3123">
                  <c:v>139372.97604605457</c:v>
                </c:pt>
                <c:pt idx="3124">
                  <c:v>139902.59335502959</c:v>
                </c:pt>
                <c:pt idx="3125">
                  <c:v>140434.22320977869</c:v>
                </c:pt>
                <c:pt idx="3126">
                  <c:v>140967.87325797585</c:v>
                </c:pt>
                <c:pt idx="3127">
                  <c:v>141503.55117635615</c:v>
                </c:pt>
                <c:pt idx="3128">
                  <c:v>142041.26467082632</c:v>
                </c:pt>
                <c:pt idx="3129">
                  <c:v>142581.02147657546</c:v>
                </c:pt>
                <c:pt idx="3130">
                  <c:v>143122.82935818646</c:v>
                </c:pt>
                <c:pt idx="3131">
                  <c:v>143666.69610974757</c:v>
                </c:pt>
                <c:pt idx="3132">
                  <c:v>144212.62955496463</c:v>
                </c:pt>
                <c:pt idx="3133">
                  <c:v>144760.63754727351</c:v>
                </c:pt>
                <c:pt idx="3134">
                  <c:v>145310.72796995315</c:v>
                </c:pt>
                <c:pt idx="3135">
                  <c:v>145862.90873623898</c:v>
                </c:pt>
                <c:pt idx="3136">
                  <c:v>146417.18778943669</c:v>
                </c:pt>
                <c:pt idx="3137">
                  <c:v>146973.57310303656</c:v>
                </c:pt>
                <c:pt idx="3138">
                  <c:v>147532.0726808281</c:v>
                </c:pt>
                <c:pt idx="3139">
                  <c:v>148092.69455701526</c:v>
                </c:pt>
                <c:pt idx="3140">
                  <c:v>148655.44679633193</c:v>
                </c:pt>
                <c:pt idx="3141">
                  <c:v>149220.33749415801</c:v>
                </c:pt>
                <c:pt idx="3142">
                  <c:v>149787.37477663581</c:v>
                </c:pt>
                <c:pt idx="3143">
                  <c:v>150356.56680078703</c:v>
                </c:pt>
                <c:pt idx="3144">
                  <c:v>150927.92175463002</c:v>
                </c:pt>
                <c:pt idx="3145">
                  <c:v>151501.44785729761</c:v>
                </c:pt>
                <c:pt idx="3146">
                  <c:v>152077.15335915535</c:v>
                </c:pt>
                <c:pt idx="3147">
                  <c:v>152655.04654192014</c:v>
                </c:pt>
                <c:pt idx="3148">
                  <c:v>153235.13571877943</c:v>
                </c:pt>
                <c:pt idx="3149">
                  <c:v>153817.42923451081</c:v>
                </c:pt>
                <c:pt idx="3150">
                  <c:v>154401.93546560194</c:v>
                </c:pt>
                <c:pt idx="3151">
                  <c:v>154988.66282037125</c:v>
                </c:pt>
                <c:pt idx="3152">
                  <c:v>155577.61973908867</c:v>
                </c:pt>
                <c:pt idx="3153">
                  <c:v>156168.81469409721</c:v>
                </c:pt>
                <c:pt idx="3154">
                  <c:v>156762.25618993479</c:v>
                </c:pt>
                <c:pt idx="3155">
                  <c:v>157357.95276345656</c:v>
                </c:pt>
                <c:pt idx="3156">
                  <c:v>157955.91298395771</c:v>
                </c:pt>
                <c:pt idx="3157">
                  <c:v>158556.14545329675</c:v>
                </c:pt>
                <c:pt idx="3158">
                  <c:v>159158.65880601929</c:v>
                </c:pt>
                <c:pt idx="3159">
                  <c:v>159763.46170948216</c:v>
                </c:pt>
                <c:pt idx="3160">
                  <c:v>160370.56286397821</c:v>
                </c:pt>
                <c:pt idx="3161">
                  <c:v>160979.97100286133</c:v>
                </c:pt>
                <c:pt idx="3162">
                  <c:v>161591.69489267221</c:v>
                </c:pt>
                <c:pt idx="3163">
                  <c:v>162205.74333326437</c:v>
                </c:pt>
                <c:pt idx="3164">
                  <c:v>162822.12515793077</c:v>
                </c:pt>
                <c:pt idx="3165">
                  <c:v>163440.84923353093</c:v>
                </c:pt>
                <c:pt idx="3166">
                  <c:v>164061.92446061835</c:v>
                </c:pt>
                <c:pt idx="3167">
                  <c:v>164685.35977356869</c:v>
                </c:pt>
                <c:pt idx="3168">
                  <c:v>165311.16414070825</c:v>
                </c:pt>
                <c:pt idx="3169">
                  <c:v>165939.34656444294</c:v>
                </c:pt>
                <c:pt idx="3170">
                  <c:v>166569.91608138781</c:v>
                </c:pt>
                <c:pt idx="3171">
                  <c:v>167202.8817624971</c:v>
                </c:pt>
                <c:pt idx="3172">
                  <c:v>167838.25271319458</c:v>
                </c:pt>
                <c:pt idx="3173">
                  <c:v>168476.03807350472</c:v>
                </c:pt>
                <c:pt idx="3174">
                  <c:v>169116.24701818405</c:v>
                </c:pt>
                <c:pt idx="3175">
                  <c:v>169758.88875685315</c:v>
                </c:pt>
                <c:pt idx="3176">
                  <c:v>170403.97253412919</c:v>
                </c:pt>
                <c:pt idx="3177">
                  <c:v>171051.50762975888</c:v>
                </c:pt>
                <c:pt idx="3178">
                  <c:v>171701.50335875197</c:v>
                </c:pt>
                <c:pt idx="3179">
                  <c:v>172353.96907151522</c:v>
                </c:pt>
                <c:pt idx="3180">
                  <c:v>173008.91415398699</c:v>
                </c:pt>
                <c:pt idx="3181">
                  <c:v>173666.34802777215</c:v>
                </c:pt>
                <c:pt idx="3182">
                  <c:v>174326.28015027769</c:v>
                </c:pt>
                <c:pt idx="3183">
                  <c:v>174988.72001484875</c:v>
                </c:pt>
                <c:pt idx="3184">
                  <c:v>175653.67715090519</c:v>
                </c:pt>
                <c:pt idx="3185">
                  <c:v>176321.16112407864</c:v>
                </c:pt>
                <c:pt idx="3186">
                  <c:v>176991.18153635014</c:v>
                </c:pt>
                <c:pt idx="3187">
                  <c:v>177663.74802618826</c:v>
                </c:pt>
                <c:pt idx="3188">
                  <c:v>178338.87026868778</c:v>
                </c:pt>
                <c:pt idx="3189">
                  <c:v>179016.5579757088</c:v>
                </c:pt>
                <c:pt idx="3190">
                  <c:v>179696.82089601649</c:v>
                </c:pt>
                <c:pt idx="3191">
                  <c:v>180379.66881542135</c:v>
                </c:pt>
                <c:pt idx="3192">
                  <c:v>181065.11155691996</c:v>
                </c:pt>
                <c:pt idx="3193">
                  <c:v>181753.15898083625</c:v>
                </c:pt>
                <c:pt idx="3194">
                  <c:v>182443.82098496344</c:v>
                </c:pt>
                <c:pt idx="3195">
                  <c:v>183137.10750470631</c:v>
                </c:pt>
                <c:pt idx="3196">
                  <c:v>183833.02851322418</c:v>
                </c:pt>
                <c:pt idx="3197">
                  <c:v>184531.59402157445</c:v>
                </c:pt>
                <c:pt idx="3198">
                  <c:v>185232.81407885643</c:v>
                </c:pt>
                <c:pt idx="3199">
                  <c:v>185936.69877235609</c:v>
                </c:pt>
                <c:pt idx="3200">
                  <c:v>186643.25822769105</c:v>
                </c:pt>
                <c:pt idx="3201">
                  <c:v>187352.50260895627</c:v>
                </c:pt>
                <c:pt idx="3202">
                  <c:v>188064.44211887033</c:v>
                </c:pt>
                <c:pt idx="3203">
                  <c:v>188779.08699892205</c:v>
                </c:pt>
                <c:pt idx="3204">
                  <c:v>189496.44752951796</c:v>
                </c:pt>
                <c:pt idx="3205">
                  <c:v>190216.53403013013</c:v>
                </c:pt>
                <c:pt idx="3206">
                  <c:v>190939.35685944464</c:v>
                </c:pt>
                <c:pt idx="3207">
                  <c:v>191664.92641551053</c:v>
                </c:pt>
                <c:pt idx="3208">
                  <c:v>192393.25313588948</c:v>
                </c:pt>
                <c:pt idx="3209">
                  <c:v>193124.34749780587</c:v>
                </c:pt>
                <c:pt idx="3210">
                  <c:v>193858.22001829752</c:v>
                </c:pt>
                <c:pt idx="3211">
                  <c:v>194594.88125436706</c:v>
                </c:pt>
                <c:pt idx="3212">
                  <c:v>195334.34180313366</c:v>
                </c:pt>
                <c:pt idx="3213">
                  <c:v>196076.61230198559</c:v>
                </c:pt>
                <c:pt idx="3214">
                  <c:v>196821.70342873313</c:v>
                </c:pt>
                <c:pt idx="3215">
                  <c:v>197569.62590176234</c:v>
                </c:pt>
                <c:pt idx="3216">
                  <c:v>198320.39048018903</c:v>
                </c:pt>
                <c:pt idx="3217">
                  <c:v>199074.00796401376</c:v>
                </c:pt>
                <c:pt idx="3218">
                  <c:v>199830.489194277</c:v>
                </c:pt>
                <c:pt idx="3219">
                  <c:v>200589.84505321525</c:v>
                </c:pt>
                <c:pt idx="3220">
                  <c:v>201352.08646441746</c:v>
                </c:pt>
                <c:pt idx="3221">
                  <c:v>202117.22439298226</c:v>
                </c:pt>
                <c:pt idx="3222">
                  <c:v>202885.26984567559</c:v>
                </c:pt>
                <c:pt idx="3223">
                  <c:v>203656.23387108915</c:v>
                </c:pt>
                <c:pt idx="3224">
                  <c:v>204430.12755979929</c:v>
                </c:pt>
                <c:pt idx="3225">
                  <c:v>205206.96204452653</c:v>
                </c:pt>
                <c:pt idx="3226">
                  <c:v>205986.74850029574</c:v>
                </c:pt>
                <c:pt idx="3227">
                  <c:v>206769.49814459687</c:v>
                </c:pt>
                <c:pt idx="3228">
                  <c:v>207555.22223754635</c:v>
                </c:pt>
                <c:pt idx="3229">
                  <c:v>208343.93208204902</c:v>
                </c:pt>
                <c:pt idx="3230">
                  <c:v>209135.63902396083</c:v>
                </c:pt>
                <c:pt idx="3231">
                  <c:v>209930.35445225189</c:v>
                </c:pt>
                <c:pt idx="3232">
                  <c:v>210728.08979917047</c:v>
                </c:pt>
                <c:pt idx="3233">
                  <c:v>211528.85654040732</c:v>
                </c:pt>
                <c:pt idx="3234">
                  <c:v>212332.66619526086</c:v>
                </c:pt>
                <c:pt idx="3235">
                  <c:v>213139.53032680287</c:v>
                </c:pt>
                <c:pt idx="3236">
                  <c:v>213949.46054204472</c:v>
                </c:pt>
                <c:pt idx="3237">
                  <c:v>214762.4684921045</c:v>
                </c:pt>
                <c:pt idx="3238">
                  <c:v>215578.56587237449</c:v>
                </c:pt>
                <c:pt idx="3239">
                  <c:v>216397.76442268951</c:v>
                </c:pt>
                <c:pt idx="3240">
                  <c:v>217220.07592749572</c:v>
                </c:pt>
                <c:pt idx="3241">
                  <c:v>218045.5122160202</c:v>
                </c:pt>
                <c:pt idx="3242">
                  <c:v>218874.08516244107</c:v>
                </c:pt>
                <c:pt idx="3243">
                  <c:v>219705.80668605835</c:v>
                </c:pt>
                <c:pt idx="3244">
                  <c:v>220540.68875146538</c:v>
                </c:pt>
                <c:pt idx="3245">
                  <c:v>221378.74336872096</c:v>
                </c:pt>
                <c:pt idx="3246">
                  <c:v>222219.98259352209</c:v>
                </c:pt>
                <c:pt idx="3247">
                  <c:v>223064.41852737748</c:v>
                </c:pt>
                <c:pt idx="3248">
                  <c:v>223912.06331778152</c:v>
                </c:pt>
                <c:pt idx="3249">
                  <c:v>224762.9291583891</c:v>
                </c:pt>
                <c:pt idx="3250">
                  <c:v>225617.02828919099</c:v>
                </c:pt>
                <c:pt idx="3251">
                  <c:v>226474.37299668993</c:v>
                </c:pt>
                <c:pt idx="3252">
                  <c:v>227334.97561407735</c:v>
                </c:pt>
                <c:pt idx="3253">
                  <c:v>228198.84852141087</c:v>
                </c:pt>
                <c:pt idx="3254">
                  <c:v>229066.00414579222</c:v>
                </c:pt>
                <c:pt idx="3255">
                  <c:v>229936.45496154623</c:v>
                </c:pt>
                <c:pt idx="3256">
                  <c:v>230810.21349040011</c:v>
                </c:pt>
                <c:pt idx="3257">
                  <c:v>231687.29230166363</c:v>
                </c:pt>
                <c:pt idx="3258">
                  <c:v>232567.70401240996</c:v>
                </c:pt>
                <c:pt idx="3259">
                  <c:v>233451.46128765712</c:v>
                </c:pt>
                <c:pt idx="3260">
                  <c:v>234338.57684055023</c:v>
                </c:pt>
                <c:pt idx="3261">
                  <c:v>235229.06343254432</c:v>
                </c:pt>
                <c:pt idx="3262">
                  <c:v>236122.93387358799</c:v>
                </c:pt>
                <c:pt idx="3263">
                  <c:v>237020.20102230762</c:v>
                </c:pt>
                <c:pt idx="3264">
                  <c:v>237920.8777861924</c:v>
                </c:pt>
                <c:pt idx="3265">
                  <c:v>238824.97712177993</c:v>
                </c:pt>
                <c:pt idx="3266">
                  <c:v>239732.51203484269</c:v>
                </c:pt>
                <c:pt idx="3267">
                  <c:v>240643.49558057511</c:v>
                </c:pt>
                <c:pt idx="3268">
                  <c:v>241557.94086378129</c:v>
                </c:pt>
                <c:pt idx="3269">
                  <c:v>242475.86103906366</c:v>
                </c:pt>
                <c:pt idx="3270">
                  <c:v>243397.26931101212</c:v>
                </c:pt>
                <c:pt idx="3271">
                  <c:v>244322.17893439397</c:v>
                </c:pt>
                <c:pt idx="3272">
                  <c:v>245250.60321434468</c:v>
                </c:pt>
                <c:pt idx="3273">
                  <c:v>246182.55550655921</c:v>
                </c:pt>
                <c:pt idx="3274">
                  <c:v>247118.04921748413</c:v>
                </c:pt>
                <c:pt idx="3275">
                  <c:v>248057.09780451059</c:v>
                </c:pt>
                <c:pt idx="3276">
                  <c:v>248999.71477616773</c:v>
                </c:pt>
                <c:pt idx="3277">
                  <c:v>249945.91369231718</c:v>
                </c:pt>
                <c:pt idx="3278">
                  <c:v>250895.70816434798</c:v>
                </c:pt>
                <c:pt idx="3279">
                  <c:v>251849.1118553725</c:v>
                </c:pt>
                <c:pt idx="3280">
                  <c:v>252806.13848042293</c:v>
                </c:pt>
                <c:pt idx="3281">
                  <c:v>253766.80180664855</c:v>
                </c:pt>
                <c:pt idx="3282">
                  <c:v>254731.11565351381</c:v>
                </c:pt>
                <c:pt idx="3283">
                  <c:v>255699.09389299716</c:v>
                </c:pt>
                <c:pt idx="3284">
                  <c:v>256670.75044979056</c:v>
                </c:pt>
                <c:pt idx="3285">
                  <c:v>257646.09930149978</c:v>
                </c:pt>
                <c:pt idx="3286">
                  <c:v>258625.15447884548</c:v>
                </c:pt>
                <c:pt idx="3287">
                  <c:v>259607.9300658651</c:v>
                </c:pt>
                <c:pt idx="3288">
                  <c:v>260594.44020011541</c:v>
                </c:pt>
                <c:pt idx="3289">
                  <c:v>261584.69907287584</c:v>
                </c:pt>
                <c:pt idx="3290">
                  <c:v>262578.7209293528</c:v>
                </c:pt>
                <c:pt idx="3291">
                  <c:v>263576.52006888436</c:v>
                </c:pt>
                <c:pt idx="3292">
                  <c:v>264578.11084514612</c:v>
                </c:pt>
                <c:pt idx="3293">
                  <c:v>265583.50766635768</c:v>
                </c:pt>
                <c:pt idx="3294">
                  <c:v>266592.72499548981</c:v>
                </c:pt>
                <c:pt idx="3295">
                  <c:v>267605.77735047269</c:v>
                </c:pt>
                <c:pt idx="3296">
                  <c:v>268622.67930440448</c:v>
                </c:pt>
                <c:pt idx="3297">
                  <c:v>269643.44548576121</c:v>
                </c:pt>
                <c:pt idx="3298">
                  <c:v>270668.09057860711</c:v>
                </c:pt>
                <c:pt idx="3299">
                  <c:v>271696.62932280585</c:v>
                </c:pt>
                <c:pt idx="3300">
                  <c:v>272729.0765142325</c:v>
                </c:pt>
                <c:pt idx="3301">
                  <c:v>273765.44700498658</c:v>
                </c:pt>
                <c:pt idx="3302">
                  <c:v>274805.75570360554</c:v>
                </c:pt>
                <c:pt idx="3303">
                  <c:v>275850.01757527923</c:v>
                </c:pt>
                <c:pt idx="3304">
                  <c:v>276898.24764206528</c:v>
                </c:pt>
                <c:pt idx="3305">
                  <c:v>277950.46098310512</c:v>
                </c:pt>
                <c:pt idx="3306">
                  <c:v>279006.67273484095</c:v>
                </c:pt>
                <c:pt idx="3307">
                  <c:v>280066.89809123334</c:v>
                </c:pt>
                <c:pt idx="3308">
                  <c:v>281131.15230398002</c:v>
                </c:pt>
                <c:pt idx="3309">
                  <c:v>282199.45068273513</c:v>
                </c:pt>
                <c:pt idx="3310">
                  <c:v>283271.80859532952</c:v>
                </c:pt>
                <c:pt idx="3311">
                  <c:v>284348.24146799179</c:v>
                </c:pt>
                <c:pt idx="3312">
                  <c:v>285428.76478557015</c:v>
                </c:pt>
                <c:pt idx="3313">
                  <c:v>286513.39409175533</c:v>
                </c:pt>
                <c:pt idx="3314">
                  <c:v>287602.14498930401</c:v>
                </c:pt>
                <c:pt idx="3315">
                  <c:v>288695.03314026335</c:v>
                </c:pt>
                <c:pt idx="3316">
                  <c:v>289792.07426619634</c:v>
                </c:pt>
                <c:pt idx="3317">
                  <c:v>290893.28414840793</c:v>
                </c:pt>
                <c:pt idx="3318">
                  <c:v>291998.67862817191</c:v>
                </c:pt>
                <c:pt idx="3319">
                  <c:v>293108.27360695897</c:v>
                </c:pt>
                <c:pt idx="3320">
                  <c:v>294222.08504666545</c:v>
                </c:pt>
                <c:pt idx="3321">
                  <c:v>295340.1289698428</c:v>
                </c:pt>
                <c:pt idx="3322">
                  <c:v>296462.42145992821</c:v>
                </c:pt>
                <c:pt idx="3323">
                  <c:v>297588.97866147594</c:v>
                </c:pt>
                <c:pt idx="3324">
                  <c:v>298719.81678038958</c:v>
                </c:pt>
                <c:pt idx="3325">
                  <c:v>299854.95208415505</c:v>
                </c:pt>
                <c:pt idx="3326">
                  <c:v>300994.40090207488</c:v>
                </c:pt>
                <c:pt idx="3327">
                  <c:v>302138.17962550279</c:v>
                </c:pt>
                <c:pt idx="3328">
                  <c:v>303286.30470807973</c:v>
                </c:pt>
                <c:pt idx="3329">
                  <c:v>304438.79266597045</c:v>
                </c:pt>
                <c:pt idx="3330">
                  <c:v>305595.66007810115</c:v>
                </c:pt>
                <c:pt idx="3331">
                  <c:v>306756.92358639796</c:v>
                </c:pt>
                <c:pt idx="3332">
                  <c:v>307922.59989602625</c:v>
                </c:pt>
                <c:pt idx="3333">
                  <c:v>309092.70577563118</c:v>
                </c:pt>
                <c:pt idx="3334">
                  <c:v>310267.25805757858</c:v>
                </c:pt>
                <c:pt idx="3335">
                  <c:v>311446.2736381974</c:v>
                </c:pt>
                <c:pt idx="3336">
                  <c:v>312629.76947802253</c:v>
                </c:pt>
                <c:pt idx="3337">
                  <c:v>313817.76260203903</c:v>
                </c:pt>
                <c:pt idx="3338">
                  <c:v>315010.2700999268</c:v>
                </c:pt>
                <c:pt idx="3339">
                  <c:v>316207.3091263065</c:v>
                </c:pt>
                <c:pt idx="3340">
                  <c:v>317408.8969009865</c:v>
                </c:pt>
                <c:pt idx="3341">
                  <c:v>318615.05070921028</c:v>
                </c:pt>
                <c:pt idx="3342">
                  <c:v>319825.78790190531</c:v>
                </c:pt>
                <c:pt idx="3343">
                  <c:v>321041.12589593255</c:v>
                </c:pt>
                <c:pt idx="3344">
                  <c:v>322261.08217433712</c:v>
                </c:pt>
                <c:pt idx="3345">
                  <c:v>323485.67428659962</c:v>
                </c:pt>
                <c:pt idx="3346">
                  <c:v>324714.91984888871</c:v>
                </c:pt>
                <c:pt idx="3347">
                  <c:v>325948.83654431452</c:v>
                </c:pt>
                <c:pt idx="3348">
                  <c:v>327187.44212318293</c:v>
                </c:pt>
                <c:pt idx="3349">
                  <c:v>328430.75440325105</c:v>
                </c:pt>
                <c:pt idx="3350">
                  <c:v>329678.7912699834</c:v>
                </c:pt>
                <c:pt idx="3351">
                  <c:v>330931.57067680935</c:v>
                </c:pt>
                <c:pt idx="3352">
                  <c:v>332189.11064538121</c:v>
                </c:pt>
                <c:pt idx="3353">
                  <c:v>333451.42926583369</c:v>
                </c:pt>
                <c:pt idx="3354">
                  <c:v>334718.54469704389</c:v>
                </c:pt>
                <c:pt idx="3355">
                  <c:v>335990.47516689269</c:v>
                </c:pt>
                <c:pt idx="3356">
                  <c:v>337267.23897252692</c:v>
                </c:pt>
                <c:pt idx="3357">
                  <c:v>338548.85448062251</c:v>
                </c:pt>
                <c:pt idx="3358">
                  <c:v>339835.3401276489</c:v>
                </c:pt>
                <c:pt idx="3359">
                  <c:v>341126.71442013397</c:v>
                </c:pt>
                <c:pt idx="3360">
                  <c:v>342422.99593493051</c:v>
                </c:pt>
                <c:pt idx="3361">
                  <c:v>343724.20331948326</c:v>
                </c:pt>
                <c:pt idx="3362">
                  <c:v>345030.35529209732</c:v>
                </c:pt>
                <c:pt idx="3363">
                  <c:v>346341.47064220731</c:v>
                </c:pt>
                <c:pt idx="3364">
                  <c:v>347657.56823064771</c:v>
                </c:pt>
                <c:pt idx="3365">
                  <c:v>348978.66698992415</c:v>
                </c:pt>
                <c:pt idx="3366">
                  <c:v>350304.78592448588</c:v>
                </c:pt>
                <c:pt idx="3367">
                  <c:v>351635.94411099894</c:v>
                </c:pt>
                <c:pt idx="3368">
                  <c:v>352972.16069862072</c:v>
                </c:pt>
                <c:pt idx="3369">
                  <c:v>354313.45490927546</c:v>
                </c:pt>
                <c:pt idx="3370">
                  <c:v>355659.84603793069</c:v>
                </c:pt>
                <c:pt idx="3371">
                  <c:v>357011.35345287481</c:v>
                </c:pt>
                <c:pt idx="3372">
                  <c:v>358367.99659599573</c:v>
                </c:pt>
                <c:pt idx="3373">
                  <c:v>359729.79498306051</c:v>
                </c:pt>
                <c:pt idx="3374">
                  <c:v>361096.76820399612</c:v>
                </c:pt>
                <c:pt idx="3375">
                  <c:v>362468.93592317129</c:v>
                </c:pt>
                <c:pt idx="3376">
                  <c:v>363846.31787967932</c:v>
                </c:pt>
                <c:pt idx="3377">
                  <c:v>365228.93388762209</c:v>
                </c:pt>
                <c:pt idx="3378">
                  <c:v>366616.80383639503</c:v>
                </c:pt>
                <c:pt idx="3379">
                  <c:v>368009.94769097335</c:v>
                </c:pt>
                <c:pt idx="3380">
                  <c:v>369408.38549219904</c:v>
                </c:pt>
                <c:pt idx="3381">
                  <c:v>370812.13735706941</c:v>
                </c:pt>
                <c:pt idx="3382">
                  <c:v>372221.22347902629</c:v>
                </c:pt>
                <c:pt idx="3383">
                  <c:v>373635.6641282466</c:v>
                </c:pt>
                <c:pt idx="3384">
                  <c:v>375055.47965193394</c:v>
                </c:pt>
                <c:pt idx="3385">
                  <c:v>376480.6904746113</c:v>
                </c:pt>
                <c:pt idx="3386">
                  <c:v>377911.31709841482</c:v>
                </c:pt>
                <c:pt idx="3387">
                  <c:v>379347.3801033888</c:v>
                </c:pt>
                <c:pt idx="3388">
                  <c:v>380788.90014778171</c:v>
                </c:pt>
                <c:pt idx="3389">
                  <c:v>382235.89796834328</c:v>
                </c:pt>
                <c:pt idx="3390">
                  <c:v>383688.39438062301</c:v>
                </c:pt>
                <c:pt idx="3391">
                  <c:v>385146.41027926939</c:v>
                </c:pt>
                <c:pt idx="3392">
                  <c:v>386609.9666383306</c:v>
                </c:pt>
                <c:pt idx="3393">
                  <c:v>388079.08451155626</c:v>
                </c:pt>
                <c:pt idx="3394">
                  <c:v>389553.78503270017</c:v>
                </c:pt>
                <c:pt idx="3395">
                  <c:v>391034.08941582445</c:v>
                </c:pt>
                <c:pt idx="3396">
                  <c:v>392520.01895560458</c:v>
                </c:pt>
                <c:pt idx="3397">
                  <c:v>394011.59502763586</c:v>
                </c:pt>
                <c:pt idx="3398">
                  <c:v>395508.83908874088</c:v>
                </c:pt>
                <c:pt idx="3399">
                  <c:v>397011.77267727809</c:v>
                </c:pt>
                <c:pt idx="3400">
                  <c:v>398520.41741345177</c:v>
                </c:pt>
                <c:pt idx="3401">
                  <c:v>400034.79499962291</c:v>
                </c:pt>
                <c:pt idx="3402">
                  <c:v>401554.9272206215</c:v>
                </c:pt>
                <c:pt idx="3403">
                  <c:v>403080.83594405989</c:v>
                </c:pt>
                <c:pt idx="3404">
                  <c:v>404612.54312064731</c:v>
                </c:pt>
                <c:pt idx="3405">
                  <c:v>406150.07078450581</c:v>
                </c:pt>
                <c:pt idx="3406">
                  <c:v>407693.44105348695</c:v>
                </c:pt>
                <c:pt idx="3407">
                  <c:v>409242.6761294902</c:v>
                </c:pt>
                <c:pt idx="3408">
                  <c:v>410797.79829878226</c:v>
                </c:pt>
                <c:pt idx="3409">
                  <c:v>412358.82993231766</c:v>
                </c:pt>
                <c:pt idx="3410">
                  <c:v>413925.79348606046</c:v>
                </c:pt>
                <c:pt idx="3411">
                  <c:v>415498.71150130749</c:v>
                </c:pt>
                <c:pt idx="3412">
                  <c:v>417077.60660501249</c:v>
                </c:pt>
                <c:pt idx="3413">
                  <c:v>418662.50151011156</c:v>
                </c:pt>
                <c:pt idx="3414">
                  <c:v>420253.41901585</c:v>
                </c:pt>
                <c:pt idx="3415">
                  <c:v>421850.38200811023</c:v>
                </c:pt>
                <c:pt idx="3416">
                  <c:v>423453.41345974104</c:v>
                </c:pt>
                <c:pt idx="3417">
                  <c:v>425062.53643088805</c:v>
                </c:pt>
                <c:pt idx="3418">
                  <c:v>426677.77406932542</c:v>
                </c:pt>
                <c:pt idx="3419">
                  <c:v>428299.14961078885</c:v>
                </c:pt>
                <c:pt idx="3420">
                  <c:v>429926.68637930986</c:v>
                </c:pt>
                <c:pt idx="3421">
                  <c:v>431560.40778755123</c:v>
                </c:pt>
                <c:pt idx="3422">
                  <c:v>433200.33733714395</c:v>
                </c:pt>
                <c:pt idx="3423">
                  <c:v>434846.49861902511</c:v>
                </c:pt>
                <c:pt idx="3424">
                  <c:v>436498.9153137774</c:v>
                </c:pt>
                <c:pt idx="3425">
                  <c:v>438157.61119196977</c:v>
                </c:pt>
                <c:pt idx="3426">
                  <c:v>439822.61011449929</c:v>
                </c:pt>
                <c:pt idx="3427">
                  <c:v>441493.93603293441</c:v>
                </c:pt>
                <c:pt idx="3428">
                  <c:v>443171.61298985954</c:v>
                </c:pt>
                <c:pt idx="3429">
                  <c:v>444855.66511922103</c:v>
                </c:pt>
                <c:pt idx="3430">
                  <c:v>446546.11664667405</c:v>
                </c:pt>
                <c:pt idx="3431">
                  <c:v>448242.99188993144</c:v>
                </c:pt>
                <c:pt idx="3432">
                  <c:v>449946.31525911321</c:v>
                </c:pt>
                <c:pt idx="3433">
                  <c:v>451656.11125709786</c:v>
                </c:pt>
                <c:pt idx="3434">
                  <c:v>453372.40447987482</c:v>
                </c:pt>
                <c:pt idx="3435">
                  <c:v>455095.21961689834</c:v>
                </c:pt>
                <c:pt idx="3436">
                  <c:v>456824.58145144256</c:v>
                </c:pt>
                <c:pt idx="3437">
                  <c:v>458560.51486095804</c:v>
                </c:pt>
                <c:pt idx="3438">
                  <c:v>460303.04481742968</c:v>
                </c:pt>
                <c:pt idx="3439">
                  <c:v>462052.19638773589</c:v>
                </c:pt>
                <c:pt idx="3440">
                  <c:v>463807.99473400932</c:v>
                </c:pt>
                <c:pt idx="3441">
                  <c:v>465570.46511399857</c:v>
                </c:pt>
                <c:pt idx="3442">
                  <c:v>467339.63288143178</c:v>
                </c:pt>
                <c:pt idx="3443">
                  <c:v>469115.52348638122</c:v>
                </c:pt>
                <c:pt idx="3444">
                  <c:v>470898.16247562948</c:v>
                </c:pt>
                <c:pt idx="3445">
                  <c:v>472687.57549303689</c:v>
                </c:pt>
                <c:pt idx="3446">
                  <c:v>474483.78827991046</c:v>
                </c:pt>
                <c:pt idx="3447">
                  <c:v>476286.82667537412</c:v>
                </c:pt>
                <c:pt idx="3448">
                  <c:v>478096.71661674057</c:v>
                </c:pt>
                <c:pt idx="3449">
                  <c:v>479913.48413988418</c:v>
                </c:pt>
                <c:pt idx="3450">
                  <c:v>481737.15537961578</c:v>
                </c:pt>
                <c:pt idx="3451">
                  <c:v>483567.75657005835</c:v>
                </c:pt>
                <c:pt idx="3452">
                  <c:v>485405.31404502457</c:v>
                </c:pt>
                <c:pt idx="3453">
                  <c:v>487249.8542383957</c:v>
                </c:pt>
                <c:pt idx="3454">
                  <c:v>489101.40368450159</c:v>
                </c:pt>
                <c:pt idx="3455">
                  <c:v>490959.9890185027</c:v>
                </c:pt>
                <c:pt idx="3456">
                  <c:v>492825.63697677304</c:v>
                </c:pt>
                <c:pt idx="3457">
                  <c:v>494698.37439728476</c:v>
                </c:pt>
                <c:pt idx="3458">
                  <c:v>496578.22821999446</c:v>
                </c:pt>
                <c:pt idx="3459">
                  <c:v>498465.22548723046</c:v>
                </c:pt>
                <c:pt idx="3460">
                  <c:v>500359.39334408194</c:v>
                </c:pt>
                <c:pt idx="3461">
                  <c:v>502260.75903878949</c:v>
                </c:pt>
                <c:pt idx="3462">
                  <c:v>504169.34992313688</c:v>
                </c:pt>
                <c:pt idx="3463">
                  <c:v>506085.1934528448</c:v>
                </c:pt>
                <c:pt idx="3464">
                  <c:v>508008.31718796561</c:v>
                </c:pt>
                <c:pt idx="3465">
                  <c:v>509938.74879327987</c:v>
                </c:pt>
                <c:pt idx="3466">
                  <c:v>511876.51603869436</c:v>
                </c:pt>
                <c:pt idx="3467">
                  <c:v>513821.64679964143</c:v>
                </c:pt>
                <c:pt idx="3468">
                  <c:v>515774.16905748006</c:v>
                </c:pt>
                <c:pt idx="3469">
                  <c:v>517734.11089989851</c:v>
                </c:pt>
                <c:pt idx="3470">
                  <c:v>519701.50052131811</c:v>
                </c:pt>
                <c:pt idx="3471">
                  <c:v>521676.36622329912</c:v>
                </c:pt>
                <c:pt idx="3472">
                  <c:v>523658.73641494766</c:v>
                </c:pt>
                <c:pt idx="3473">
                  <c:v>525648.63961332443</c:v>
                </c:pt>
                <c:pt idx="3474">
                  <c:v>527646.10444385512</c:v>
                </c:pt>
                <c:pt idx="3475">
                  <c:v>529651.15964074177</c:v>
                </c:pt>
                <c:pt idx="3476">
                  <c:v>531663.83404737664</c:v>
                </c:pt>
                <c:pt idx="3477">
                  <c:v>533684.15661675669</c:v>
                </c:pt>
                <c:pt idx="3478">
                  <c:v>535712.15641190042</c:v>
                </c:pt>
                <c:pt idx="3479">
                  <c:v>537747.8626062657</c:v>
                </c:pt>
                <c:pt idx="3480">
                  <c:v>539791.30448416946</c:v>
                </c:pt>
                <c:pt idx="3481">
                  <c:v>541842.51144120935</c:v>
                </c:pt>
                <c:pt idx="3482">
                  <c:v>543901.51298468595</c:v>
                </c:pt>
                <c:pt idx="3483">
                  <c:v>545968.33873402781</c:v>
                </c:pt>
                <c:pt idx="3484">
                  <c:v>548043.0184212171</c:v>
                </c:pt>
                <c:pt idx="3485">
                  <c:v>550125.58189121773</c:v>
                </c:pt>
                <c:pt idx="3486">
                  <c:v>552216.0591024044</c:v>
                </c:pt>
                <c:pt idx="3487">
                  <c:v>554314.4801269935</c:v>
                </c:pt>
                <c:pt idx="3488">
                  <c:v>556420.87515147612</c:v>
                </c:pt>
                <c:pt idx="3489">
                  <c:v>558535.2744770518</c:v>
                </c:pt>
                <c:pt idx="3490">
                  <c:v>560657.7085200646</c:v>
                </c:pt>
                <c:pt idx="3491">
                  <c:v>562788.20781244081</c:v>
                </c:pt>
                <c:pt idx="3492">
                  <c:v>564926.80300212814</c:v>
                </c:pt>
                <c:pt idx="3493">
                  <c:v>567073.52485353628</c:v>
                </c:pt>
                <c:pt idx="3494">
                  <c:v>569228.40424797975</c:v>
                </c:pt>
                <c:pt idx="3495">
                  <c:v>571391.47218412207</c:v>
                </c:pt>
                <c:pt idx="3496">
                  <c:v>573562.75977842172</c:v>
                </c:pt>
                <c:pt idx="3497">
                  <c:v>575742.29826557974</c:v>
                </c:pt>
                <c:pt idx="3498">
                  <c:v>577930.118998989</c:v>
                </c:pt>
                <c:pt idx="3499">
                  <c:v>580126.25345118518</c:v>
                </c:pt>
                <c:pt idx="3500">
                  <c:v>582330.73321429966</c:v>
                </c:pt>
                <c:pt idx="3501">
                  <c:v>584543.59000051406</c:v>
                </c:pt>
                <c:pt idx="3502">
                  <c:v>586764.85564251605</c:v>
                </c:pt>
                <c:pt idx="3503">
                  <c:v>588994.56209395768</c:v>
                </c:pt>
                <c:pt idx="3504">
                  <c:v>591232.74142991472</c:v>
                </c:pt>
                <c:pt idx="3505">
                  <c:v>593479.42584734841</c:v>
                </c:pt>
                <c:pt idx="3506">
                  <c:v>595734.64766556839</c:v>
                </c:pt>
                <c:pt idx="3507">
                  <c:v>597998.43932669761</c:v>
                </c:pt>
                <c:pt idx="3508">
                  <c:v>600270.83339613909</c:v>
                </c:pt>
                <c:pt idx="3509">
                  <c:v>602551.86256304441</c:v>
                </c:pt>
                <c:pt idx="3510">
                  <c:v>604841.55964078405</c:v>
                </c:pt>
                <c:pt idx="3511">
                  <c:v>607139.95756741904</c:v>
                </c:pt>
                <c:pt idx="3512">
                  <c:v>609447.08940617531</c:v>
                </c:pt>
                <c:pt idx="3513">
                  <c:v>611762.98834591883</c:v>
                </c:pt>
                <c:pt idx="3514">
                  <c:v>614087.68770163332</c:v>
                </c:pt>
                <c:pt idx="3515">
                  <c:v>616421.22091489949</c:v>
                </c:pt>
                <c:pt idx="3516">
                  <c:v>618763.62155437609</c:v>
                </c:pt>
                <c:pt idx="3517">
                  <c:v>621114.92331628269</c:v>
                </c:pt>
                <c:pt idx="3518">
                  <c:v>623475.16002488462</c:v>
                </c:pt>
                <c:pt idx="3519">
                  <c:v>625844.3656329792</c:v>
                </c:pt>
                <c:pt idx="3520">
                  <c:v>628222.57422238449</c:v>
                </c:pt>
                <c:pt idx="3521">
                  <c:v>630609.82000442955</c:v>
                </c:pt>
                <c:pt idx="3522">
                  <c:v>633006.13732044643</c:v>
                </c:pt>
                <c:pt idx="3523">
                  <c:v>635411.5606422642</c:v>
                </c:pt>
                <c:pt idx="3524">
                  <c:v>637826.12457270478</c:v>
                </c:pt>
                <c:pt idx="3525">
                  <c:v>640249.86384608108</c:v>
                </c:pt>
                <c:pt idx="3526">
                  <c:v>642682.81332869618</c:v>
                </c:pt>
                <c:pt idx="3527">
                  <c:v>645125.00801934523</c:v>
                </c:pt>
                <c:pt idx="3528">
                  <c:v>647576.48304981878</c:v>
                </c:pt>
                <c:pt idx="3529">
                  <c:v>650037.27368540806</c:v>
                </c:pt>
                <c:pt idx="3530">
                  <c:v>652507.41532541264</c:v>
                </c:pt>
                <c:pt idx="3531">
                  <c:v>654986.94350364921</c:v>
                </c:pt>
                <c:pt idx="3532">
                  <c:v>657475.89388896304</c:v>
                </c:pt>
                <c:pt idx="3533">
                  <c:v>659974.30228574108</c:v>
                </c:pt>
                <c:pt idx="3534">
                  <c:v>662482.20463442686</c:v>
                </c:pt>
                <c:pt idx="3535">
                  <c:v>664999.63701203768</c:v>
                </c:pt>
                <c:pt idx="3536">
                  <c:v>667526.63563268341</c:v>
                </c:pt>
                <c:pt idx="3537">
                  <c:v>670063.23684808763</c:v>
                </c:pt>
                <c:pt idx="3538">
                  <c:v>672609.4771481104</c:v>
                </c:pt>
                <c:pt idx="3539">
                  <c:v>675165.39316127321</c:v>
                </c:pt>
                <c:pt idx="3540">
                  <c:v>677731.02165528608</c:v>
                </c:pt>
                <c:pt idx="3541">
                  <c:v>680306.39953757613</c:v>
                </c:pt>
                <c:pt idx="3542">
                  <c:v>682891.56385581894</c:v>
                </c:pt>
                <c:pt idx="3543">
                  <c:v>685486.55179847102</c:v>
                </c:pt>
                <c:pt idx="3544">
                  <c:v>688091.4006953052</c:v>
                </c:pt>
                <c:pt idx="3545">
                  <c:v>690706.14801794733</c:v>
                </c:pt>
                <c:pt idx="3546">
                  <c:v>693330.83138041559</c:v>
                </c:pt>
                <c:pt idx="3547">
                  <c:v>695965.48853966116</c:v>
                </c:pt>
                <c:pt idx="3548">
                  <c:v>698610.15739611187</c:v>
                </c:pt>
                <c:pt idx="3549">
                  <c:v>701264.87599421712</c:v>
                </c:pt>
                <c:pt idx="3550">
                  <c:v>703929.68252299516</c:v>
                </c:pt>
                <c:pt idx="3551">
                  <c:v>706604.61531658261</c:v>
                </c:pt>
                <c:pt idx="3552">
                  <c:v>709289.71285478561</c:v>
                </c:pt>
                <c:pt idx="3553">
                  <c:v>711985.01376363379</c:v>
                </c:pt>
                <c:pt idx="3554">
                  <c:v>714690.55681593565</c:v>
                </c:pt>
                <c:pt idx="3555">
                  <c:v>717406.3809318362</c:v>
                </c:pt>
                <c:pt idx="3556">
                  <c:v>720132.52517937717</c:v>
                </c:pt>
                <c:pt idx="3557">
                  <c:v>722869.0287750588</c:v>
                </c:pt>
                <c:pt idx="3558">
                  <c:v>725615.931084404</c:v>
                </c:pt>
                <c:pt idx="3559">
                  <c:v>728373.27162252471</c:v>
                </c:pt>
                <c:pt idx="3560">
                  <c:v>731141.09005469037</c:v>
                </c:pt>
                <c:pt idx="3561">
                  <c:v>733919.42619689822</c:v>
                </c:pt>
                <c:pt idx="3562">
                  <c:v>736708.32001644641</c:v>
                </c:pt>
                <c:pt idx="3563">
                  <c:v>739507.81163250888</c:v>
                </c:pt>
                <c:pt idx="3564">
                  <c:v>742317.94131671241</c:v>
                </c:pt>
                <c:pt idx="3565">
                  <c:v>745138.74949371594</c:v>
                </c:pt>
                <c:pt idx="3566">
                  <c:v>747970.2767417921</c:v>
                </c:pt>
                <c:pt idx="3567">
                  <c:v>750812.5637934109</c:v>
                </c:pt>
                <c:pt idx="3568">
                  <c:v>753665.65153582592</c:v>
                </c:pt>
                <c:pt idx="3569">
                  <c:v>756529.58101166203</c:v>
                </c:pt>
                <c:pt idx="3570">
                  <c:v>759404.39341950638</c:v>
                </c:pt>
                <c:pt idx="3571">
                  <c:v>762290.13011450053</c:v>
                </c:pt>
                <c:pt idx="3572">
                  <c:v>765186.83260893566</c:v>
                </c:pt>
                <c:pt idx="3573">
                  <c:v>768094.54257284966</c:v>
                </c:pt>
                <c:pt idx="3574">
                  <c:v>771013.30183462647</c:v>
                </c:pt>
                <c:pt idx="3575">
                  <c:v>773943.15238159802</c:v>
                </c:pt>
                <c:pt idx="3576">
                  <c:v>776884.13636064809</c:v>
                </c:pt>
                <c:pt idx="3577">
                  <c:v>779836.29607881862</c:v>
                </c:pt>
                <c:pt idx="3578">
                  <c:v>782799.67400391819</c:v>
                </c:pt>
                <c:pt idx="3579">
                  <c:v>785774.3127651331</c:v>
                </c:pt>
                <c:pt idx="3580">
                  <c:v>788760.25515364064</c:v>
                </c:pt>
                <c:pt idx="3581">
                  <c:v>791757.54412322445</c:v>
                </c:pt>
                <c:pt idx="3582">
                  <c:v>794766.2227908927</c:v>
                </c:pt>
                <c:pt idx="3583">
                  <c:v>797786.33443749812</c:v>
                </c:pt>
                <c:pt idx="3584">
                  <c:v>800817.92250836059</c:v>
                </c:pt>
                <c:pt idx="3585">
                  <c:v>803861.03061389236</c:v>
                </c:pt>
                <c:pt idx="3586">
                  <c:v>806915.70253022516</c:v>
                </c:pt>
                <c:pt idx="3587">
                  <c:v>809981.98219984001</c:v>
                </c:pt>
                <c:pt idx="3588">
                  <c:v>813059.91373219946</c:v>
                </c:pt>
                <c:pt idx="3589">
                  <c:v>816149.54140438186</c:v>
                </c:pt>
                <c:pt idx="3590">
                  <c:v>819250.90966171853</c:v>
                </c:pt>
                <c:pt idx="3591">
                  <c:v>822364.06311843311</c:v>
                </c:pt>
                <c:pt idx="3592">
                  <c:v>825489.04655828315</c:v>
                </c:pt>
                <c:pt idx="3593">
                  <c:v>828625.90493520466</c:v>
                </c:pt>
                <c:pt idx="3594">
                  <c:v>831774.68337395845</c:v>
                </c:pt>
                <c:pt idx="3595">
                  <c:v>834935.42717077956</c:v>
                </c:pt>
                <c:pt idx="3596">
                  <c:v>838108.1817940285</c:v>
                </c:pt>
                <c:pt idx="3597">
                  <c:v>841292.99288484582</c:v>
                </c:pt>
                <c:pt idx="3598">
                  <c:v>844489.90625780821</c:v>
                </c:pt>
                <c:pt idx="3599">
                  <c:v>847698.96790158795</c:v>
                </c:pt>
                <c:pt idx="3600">
                  <c:v>850920.22397961398</c:v>
                </c:pt>
                <c:pt idx="3601">
                  <c:v>854153.72083073657</c:v>
                </c:pt>
                <c:pt idx="3602">
                  <c:v>857399.50496989337</c:v>
                </c:pt>
                <c:pt idx="3603">
                  <c:v>860657.62308877904</c:v>
                </c:pt>
                <c:pt idx="3604">
                  <c:v>863928.12205651647</c:v>
                </c:pt>
                <c:pt idx="3605">
                  <c:v>867211.04892033129</c:v>
                </c:pt>
                <c:pt idx="3606">
                  <c:v>870506.45090622862</c:v>
                </c:pt>
                <c:pt idx="3607">
                  <c:v>873814.37541967235</c:v>
                </c:pt>
                <c:pt idx="3608">
                  <c:v>877134.87004626717</c:v>
                </c:pt>
                <c:pt idx="3609">
                  <c:v>880467.98255244305</c:v>
                </c:pt>
                <c:pt idx="3610">
                  <c:v>883813.76088614238</c:v>
                </c:pt>
                <c:pt idx="3611">
                  <c:v>887172.25317750976</c:v>
                </c:pt>
                <c:pt idx="3612">
                  <c:v>890543.50773958431</c:v>
                </c:pt>
                <c:pt idx="3613">
                  <c:v>893927.5730689948</c:v>
                </c:pt>
                <c:pt idx="3614">
                  <c:v>897324.49784665694</c:v>
                </c:pt>
                <c:pt idx="3615">
                  <c:v>900734.33093847428</c:v>
                </c:pt>
                <c:pt idx="3616">
                  <c:v>904157.12139604054</c:v>
                </c:pt>
                <c:pt idx="3617">
                  <c:v>907592.91845734557</c:v>
                </c:pt>
                <c:pt idx="3618">
                  <c:v>911041.77154748351</c:v>
                </c:pt>
                <c:pt idx="3619">
                  <c:v>914503.73027936392</c:v>
                </c:pt>
                <c:pt idx="3620">
                  <c:v>917978.8444544255</c:v>
                </c:pt>
                <c:pt idx="3621">
                  <c:v>921467.16406335239</c:v>
                </c:pt>
                <c:pt idx="3622">
                  <c:v>924968.73928679316</c:v>
                </c:pt>
                <c:pt idx="3623">
                  <c:v>928483.62049608305</c:v>
                </c:pt>
                <c:pt idx="3624">
                  <c:v>932011.85825396818</c:v>
                </c:pt>
                <c:pt idx="3625">
                  <c:v>935553.50331533328</c:v>
                </c:pt>
                <c:pt idx="3626">
                  <c:v>939108.60662793159</c:v>
                </c:pt>
                <c:pt idx="3627">
                  <c:v>942677.21933311771</c:v>
                </c:pt>
                <c:pt idx="3628">
                  <c:v>946259.39276658359</c:v>
                </c:pt>
                <c:pt idx="3629">
                  <c:v>949855.17845909658</c:v>
                </c:pt>
                <c:pt idx="3630">
                  <c:v>953464.62813724112</c:v>
                </c:pt>
                <c:pt idx="3631">
                  <c:v>957087.79372416262</c:v>
                </c:pt>
                <c:pt idx="3632">
                  <c:v>960724.72734031442</c:v>
                </c:pt>
                <c:pt idx="3633">
                  <c:v>964375.48130420758</c:v>
                </c:pt>
                <c:pt idx="3634">
                  <c:v>968040.10813316365</c:v>
                </c:pt>
                <c:pt idx="3635">
                  <c:v>971718.66054406972</c:v>
                </c:pt>
                <c:pt idx="3636">
                  <c:v>975411.19145413721</c:v>
                </c:pt>
                <c:pt idx="3637">
                  <c:v>979117.75398166291</c:v>
                </c:pt>
                <c:pt idx="3638">
                  <c:v>982838.40144679323</c:v>
                </c:pt>
                <c:pt idx="3639">
                  <c:v>986573.18737229111</c:v>
                </c:pt>
                <c:pt idx="3640">
                  <c:v>990322.16548430582</c:v>
                </c:pt>
                <c:pt idx="3641">
                  <c:v>994085.38971314626</c:v>
                </c:pt>
                <c:pt idx="3642">
                  <c:v>997862.91419405618</c:v>
                </c:pt>
                <c:pt idx="3643">
                  <c:v>1001654.7932679936</c:v>
                </c:pt>
                <c:pt idx="3644">
                  <c:v>1005461.0814824121</c:v>
                </c:pt>
                <c:pt idx="3645">
                  <c:v>1009281.8335920452</c:v>
                </c:pt>
                <c:pt idx="3646">
                  <c:v>1013117.104559695</c:v>
                </c:pt>
                <c:pt idx="3647">
                  <c:v>1016966.9495570218</c:v>
                </c:pt>
                <c:pt idx="3648">
                  <c:v>1020831.4239653385</c:v>
                </c:pt>
                <c:pt idx="3649">
                  <c:v>1024710.5833764068</c:v>
                </c:pt>
                <c:pt idx="3650">
                  <c:v>1028604.4835932372</c:v>
                </c:pt>
                <c:pt idx="3651">
                  <c:v>1032513.1806308916</c:v>
                </c:pt>
                <c:pt idx="3652">
                  <c:v>1036436.730717289</c:v>
                </c:pt>
                <c:pt idx="3653">
                  <c:v>1040375.1902940148</c:v>
                </c:pt>
                <c:pt idx="3654">
                  <c:v>1044328.6160171321</c:v>
                </c:pt>
                <c:pt idx="3655">
                  <c:v>1048297.0647579972</c:v>
                </c:pt>
                <c:pt idx="3656">
                  <c:v>1052280.5936040776</c:v>
                </c:pt>
                <c:pt idx="3657">
                  <c:v>1056279.2598597731</c:v>
                </c:pt>
                <c:pt idx="3658">
                  <c:v>1060293.1210472402</c:v>
                </c:pt>
                <c:pt idx="3659">
                  <c:v>1064322.2349072197</c:v>
                </c:pt>
                <c:pt idx="3660">
                  <c:v>1068366.6593998671</c:v>
                </c:pt>
                <c:pt idx="3661">
                  <c:v>1072426.4527055866</c:v>
                </c:pt>
                <c:pt idx="3662">
                  <c:v>1076501.6732258678</c:v>
                </c:pt>
                <c:pt idx="3663">
                  <c:v>1080592.3795841262</c:v>
                </c:pt>
                <c:pt idx="3664">
                  <c:v>1084698.630626546</c:v>
                </c:pt>
                <c:pt idx="3665">
                  <c:v>1088820.485422927</c:v>
                </c:pt>
                <c:pt idx="3666">
                  <c:v>1092958.0032675341</c:v>
                </c:pt>
                <c:pt idx="3667">
                  <c:v>1097111.2436799507</c:v>
                </c:pt>
                <c:pt idx="3668">
                  <c:v>1101280.2664059345</c:v>
                </c:pt>
                <c:pt idx="3669">
                  <c:v>1105465.131418277</c:v>
                </c:pt>
                <c:pt idx="3670">
                  <c:v>1109665.8989176666</c:v>
                </c:pt>
                <c:pt idx="3671">
                  <c:v>1113882.6293335538</c:v>
                </c:pt>
                <c:pt idx="3672">
                  <c:v>1118115.3833250215</c:v>
                </c:pt>
                <c:pt idx="3673">
                  <c:v>1122364.2217816566</c:v>
                </c:pt>
                <c:pt idx="3674">
                  <c:v>1126629.2058244268</c:v>
                </c:pt>
                <c:pt idx="3675">
                  <c:v>1130910.3968065598</c:v>
                </c:pt>
                <c:pt idx="3676">
                  <c:v>1135207.8563144247</c:v>
                </c:pt>
                <c:pt idx="3677">
                  <c:v>1139521.6461684194</c:v>
                </c:pt>
                <c:pt idx="3678">
                  <c:v>1143851.8284238593</c:v>
                </c:pt>
                <c:pt idx="3679">
                  <c:v>1148198.46537187</c:v>
                </c:pt>
                <c:pt idx="3680">
                  <c:v>1152561.619540283</c:v>
                </c:pt>
                <c:pt idx="3681">
                  <c:v>1156941.353694536</c:v>
                </c:pt>
                <c:pt idx="3682">
                  <c:v>1161337.7308385754</c:v>
                </c:pt>
                <c:pt idx="3683">
                  <c:v>1165750.8142157621</c:v>
                </c:pt>
                <c:pt idx="3684">
                  <c:v>1170180.667309782</c:v>
                </c:pt>
                <c:pt idx="3685">
                  <c:v>1174627.3538455593</c:v>
                </c:pt>
                <c:pt idx="3686">
                  <c:v>1179090.9377901724</c:v>
                </c:pt>
                <c:pt idx="3687">
                  <c:v>1183571.483353775</c:v>
                </c:pt>
                <c:pt idx="3688">
                  <c:v>1188069.0549905193</c:v>
                </c:pt>
                <c:pt idx="3689">
                  <c:v>1192583.7173994833</c:v>
                </c:pt>
                <c:pt idx="3690">
                  <c:v>1197115.5355256014</c:v>
                </c:pt>
                <c:pt idx="3691">
                  <c:v>1201664.5745605987</c:v>
                </c:pt>
                <c:pt idx="3692">
                  <c:v>1206230.8999439289</c:v>
                </c:pt>
                <c:pt idx="3693">
                  <c:v>1210814.577363716</c:v>
                </c:pt>
                <c:pt idx="3694">
                  <c:v>1215415.6727576982</c:v>
                </c:pt>
                <c:pt idx="3695">
                  <c:v>1220034.2523141776</c:v>
                </c:pt>
                <c:pt idx="3696">
                  <c:v>1224670.3824729715</c:v>
                </c:pt>
                <c:pt idx="3697">
                  <c:v>1229324.1299263688</c:v>
                </c:pt>
                <c:pt idx="3698">
                  <c:v>1233995.561620089</c:v>
                </c:pt>
                <c:pt idx="3699">
                  <c:v>1238684.7447542453</c:v>
                </c:pt>
                <c:pt idx="3700">
                  <c:v>1243391.7467843115</c:v>
                </c:pt>
                <c:pt idx="3701">
                  <c:v>1248116.6354220919</c:v>
                </c:pt>
                <c:pt idx="3702">
                  <c:v>1252859.478636696</c:v>
                </c:pt>
                <c:pt idx="3703">
                  <c:v>1257620.3446555154</c:v>
                </c:pt>
                <c:pt idx="3704">
                  <c:v>1262399.3019652064</c:v>
                </c:pt>
                <c:pt idx="3705">
                  <c:v>1267196.4193126743</c:v>
                </c:pt>
                <c:pt idx="3706">
                  <c:v>1272011.7657060625</c:v>
                </c:pt>
                <c:pt idx="3707">
                  <c:v>1276845.4104157456</c:v>
                </c:pt>
                <c:pt idx="3708">
                  <c:v>1281697.4229753255</c:v>
                </c:pt>
                <c:pt idx="3709">
                  <c:v>1286567.8731826318</c:v>
                </c:pt>
                <c:pt idx="3710">
                  <c:v>1291456.8311007258</c:v>
                </c:pt>
                <c:pt idx="3711">
                  <c:v>1296364.3670589086</c:v>
                </c:pt>
                <c:pt idx="3712">
                  <c:v>1301290.5516537325</c:v>
                </c:pt>
                <c:pt idx="3713">
                  <c:v>1306235.4557500167</c:v>
                </c:pt>
                <c:pt idx="3714">
                  <c:v>1311199.1504818669</c:v>
                </c:pt>
                <c:pt idx="3715">
                  <c:v>1316181.707253698</c:v>
                </c:pt>
                <c:pt idx="3716">
                  <c:v>1321183.1977412621</c:v>
                </c:pt>
                <c:pt idx="3717">
                  <c:v>1326203.6938926789</c:v>
                </c:pt>
                <c:pt idx="3718">
                  <c:v>1331243.2679294711</c:v>
                </c:pt>
                <c:pt idx="3719">
                  <c:v>1336301.9923476032</c:v>
                </c:pt>
                <c:pt idx="3720">
                  <c:v>1341379.9399185241</c:v>
                </c:pt>
                <c:pt idx="3721">
                  <c:v>1346477.1836902145</c:v>
                </c:pt>
                <c:pt idx="3722">
                  <c:v>1351593.7969882374</c:v>
                </c:pt>
                <c:pt idx="3723">
                  <c:v>1356729.8534167928</c:v>
                </c:pt>
                <c:pt idx="3724">
                  <c:v>1361885.4268597767</c:v>
                </c:pt>
                <c:pt idx="3725">
                  <c:v>1367060.591481844</c:v>
                </c:pt>
                <c:pt idx="3726">
                  <c:v>1372255.421729475</c:v>
                </c:pt>
                <c:pt idx="3727">
                  <c:v>1377469.9923320471</c:v>
                </c:pt>
                <c:pt idx="3728">
                  <c:v>1382704.378302909</c:v>
                </c:pt>
                <c:pt idx="3729">
                  <c:v>1387958.6549404601</c:v>
                </c:pt>
                <c:pt idx="3730">
                  <c:v>1393232.8978292339</c:v>
                </c:pt>
                <c:pt idx="3731">
                  <c:v>1398527.182840985</c:v>
                </c:pt>
                <c:pt idx="3732">
                  <c:v>1403841.5861357809</c:v>
                </c:pt>
                <c:pt idx="3733">
                  <c:v>1409176.1841630968</c:v>
                </c:pt>
                <c:pt idx="3734">
                  <c:v>1414531.0536629166</c:v>
                </c:pt>
                <c:pt idx="3735">
                  <c:v>1419906.2716668358</c:v>
                </c:pt>
                <c:pt idx="3736">
                  <c:v>1425301.9154991698</c:v>
                </c:pt>
                <c:pt idx="3737">
                  <c:v>1430718.0627780666</c:v>
                </c:pt>
                <c:pt idx="3738">
                  <c:v>1436154.7914166234</c:v>
                </c:pt>
                <c:pt idx="3739">
                  <c:v>1441612.1796240066</c:v>
                </c:pt>
                <c:pt idx="3740">
                  <c:v>1447090.305906578</c:v>
                </c:pt>
                <c:pt idx="3741">
                  <c:v>1452589.2490690229</c:v>
                </c:pt>
                <c:pt idx="3742">
                  <c:v>1458109.0882154852</c:v>
                </c:pt>
                <c:pt idx="3743">
                  <c:v>1463649.9027507042</c:v>
                </c:pt>
                <c:pt idx="3744">
                  <c:v>1469211.7723811569</c:v>
                </c:pt>
                <c:pt idx="3745">
                  <c:v>1474794.7771162053</c:v>
                </c:pt>
                <c:pt idx="3746">
                  <c:v>1480398.997269247</c:v>
                </c:pt>
                <c:pt idx="3747">
                  <c:v>1486024.5134588701</c:v>
                </c:pt>
                <c:pt idx="3748">
                  <c:v>1491671.4066100139</c:v>
                </c:pt>
                <c:pt idx="3749">
                  <c:v>1497339.7579551321</c:v>
                </c:pt>
                <c:pt idx="3750">
                  <c:v>1503029.6490353616</c:v>
                </c:pt>
                <c:pt idx="3751">
                  <c:v>1508741.161701696</c:v>
                </c:pt>
                <c:pt idx="3752">
                  <c:v>1514474.3781161625</c:v>
                </c:pt>
                <c:pt idx="3753">
                  <c:v>1520229.380753004</c:v>
                </c:pt>
                <c:pt idx="3754">
                  <c:v>1526006.2523998655</c:v>
                </c:pt>
                <c:pt idx="3755">
                  <c:v>1531805.076158985</c:v>
                </c:pt>
                <c:pt idx="3756">
                  <c:v>1537625.9354483893</c:v>
                </c:pt>
                <c:pt idx="3757">
                  <c:v>1543468.9140030933</c:v>
                </c:pt>
                <c:pt idx="3758">
                  <c:v>1549334.0958763051</c:v>
                </c:pt>
                <c:pt idx="3759">
                  <c:v>1555221.5654406352</c:v>
                </c:pt>
                <c:pt idx="3760">
                  <c:v>1561131.4073893097</c:v>
                </c:pt>
                <c:pt idx="3761">
                  <c:v>1567063.7067373891</c:v>
                </c:pt>
                <c:pt idx="3762">
                  <c:v>1573018.5488229913</c:v>
                </c:pt>
                <c:pt idx="3763">
                  <c:v>1578996.0193085186</c:v>
                </c:pt>
                <c:pt idx="3764">
                  <c:v>1584996.2041818909</c:v>
                </c:pt>
                <c:pt idx="3765">
                  <c:v>1591019.1897577823</c:v>
                </c:pt>
                <c:pt idx="3766">
                  <c:v>1597065.0626788619</c:v>
                </c:pt>
                <c:pt idx="3767">
                  <c:v>1603133.9099170417</c:v>
                </c:pt>
                <c:pt idx="3768">
                  <c:v>1609225.8187747265</c:v>
                </c:pt>
                <c:pt idx="3769">
                  <c:v>1615340.8768860705</c:v>
                </c:pt>
                <c:pt idx="3770">
                  <c:v>1621479.1722182375</c:v>
                </c:pt>
                <c:pt idx="3771">
                  <c:v>1627640.793072667</c:v>
                </c:pt>
                <c:pt idx="3772">
                  <c:v>1633825.8280863431</c:v>
                </c:pt>
                <c:pt idx="3773">
                  <c:v>1640034.3662330713</c:v>
                </c:pt>
                <c:pt idx="3774">
                  <c:v>1646266.496824757</c:v>
                </c:pt>
                <c:pt idx="3775">
                  <c:v>1652522.3095126911</c:v>
                </c:pt>
                <c:pt idx="3776">
                  <c:v>1658801.8942888393</c:v>
                </c:pt>
                <c:pt idx="3777">
                  <c:v>1665105.3414871369</c:v>
                </c:pt>
                <c:pt idx="3778">
                  <c:v>1671432.741784788</c:v>
                </c:pt>
                <c:pt idx="3779">
                  <c:v>1677784.1862035701</c:v>
                </c:pt>
                <c:pt idx="3780">
                  <c:v>1684159.7661111436</c:v>
                </c:pt>
                <c:pt idx="3781">
                  <c:v>1690559.5732223659</c:v>
                </c:pt>
                <c:pt idx="3782">
                  <c:v>1696983.6996006109</c:v>
                </c:pt>
                <c:pt idx="3783">
                  <c:v>1703432.2376590932</c:v>
                </c:pt>
                <c:pt idx="3784">
                  <c:v>1709905.2801621978</c:v>
                </c:pt>
                <c:pt idx="3785">
                  <c:v>1716402.9202268142</c:v>
                </c:pt>
                <c:pt idx="3786">
                  <c:v>1722925.2513236762</c:v>
                </c:pt>
                <c:pt idx="3787">
                  <c:v>1729472.3672787063</c:v>
                </c:pt>
                <c:pt idx="3788">
                  <c:v>1736044.3622743655</c:v>
                </c:pt>
                <c:pt idx="3789">
                  <c:v>1742641.3308510082</c:v>
                </c:pt>
                <c:pt idx="3790">
                  <c:v>1749263.3679082422</c:v>
                </c:pt>
                <c:pt idx="3791">
                  <c:v>1755910.5687062936</c:v>
                </c:pt>
                <c:pt idx="3792">
                  <c:v>1762583.0288673777</c:v>
                </c:pt>
                <c:pt idx="3793">
                  <c:v>1769280.8443770737</c:v>
                </c:pt>
                <c:pt idx="3794">
                  <c:v>1776004.1115857067</c:v>
                </c:pt>
                <c:pt idx="3795">
                  <c:v>1782752.9272097324</c:v>
                </c:pt>
                <c:pt idx="3796">
                  <c:v>1789527.3883331295</c:v>
                </c:pt>
                <c:pt idx="3797">
                  <c:v>1796327.5924087954</c:v>
                </c:pt>
                <c:pt idx="3798">
                  <c:v>1803153.6372599488</c:v>
                </c:pt>
                <c:pt idx="3799">
                  <c:v>1810005.6210815366</c:v>
                </c:pt>
                <c:pt idx="3800">
                  <c:v>1816883.6424416464</c:v>
                </c:pt>
                <c:pt idx="3801">
                  <c:v>1823787.8002829247</c:v>
                </c:pt>
              </c:numCache>
            </c:numRef>
          </c:xVal>
          <c:yVal>
            <c:numRef>
              <c:f>'Bode Plot'!$P$44:$P$3845</c:f>
              <c:numCache>
                <c:formatCode>General</c:formatCode>
                <c:ptCount val="3802"/>
                <c:pt idx="0">
                  <c:v>88.25184143905453</c:v>
                </c:pt>
                <c:pt idx="1">
                  <c:v>88.218897611764902</c:v>
                </c:pt>
                <c:pt idx="2">
                  <c:v>88.185953784472431</c:v>
                </c:pt>
                <c:pt idx="3">
                  <c:v>88.153009957177318</c:v>
                </c:pt>
                <c:pt idx="4">
                  <c:v>88.120066129879135</c:v>
                </c:pt>
                <c:pt idx="5">
                  <c:v>88.08712230257828</c:v>
                </c:pt>
                <c:pt idx="6">
                  <c:v>88.054178475274426</c:v>
                </c:pt>
                <c:pt idx="7">
                  <c:v>88.021234647967646</c:v>
                </c:pt>
                <c:pt idx="8">
                  <c:v>87.988290820657923</c:v>
                </c:pt>
                <c:pt idx="9">
                  <c:v>87.95534699334533</c:v>
                </c:pt>
                <c:pt idx="10">
                  <c:v>87.922403166029724</c:v>
                </c:pt>
                <c:pt idx="11">
                  <c:v>87.889459338711021</c:v>
                </c:pt>
                <c:pt idx="12">
                  <c:v>87.856515511389404</c:v>
                </c:pt>
                <c:pt idx="13">
                  <c:v>87.823571684064689</c:v>
                </c:pt>
                <c:pt idx="14">
                  <c:v>87.790627856736748</c:v>
                </c:pt>
                <c:pt idx="15">
                  <c:v>87.757684029405937</c:v>
                </c:pt>
                <c:pt idx="16">
                  <c:v>87.724740202071857</c:v>
                </c:pt>
                <c:pt idx="17">
                  <c:v>87.691796374734707</c:v>
                </c:pt>
                <c:pt idx="18">
                  <c:v>87.658852547394332</c:v>
                </c:pt>
                <c:pt idx="19">
                  <c:v>87.625908720050802</c:v>
                </c:pt>
                <c:pt idx="20">
                  <c:v>87.592964892704003</c:v>
                </c:pt>
                <c:pt idx="21">
                  <c:v>87.560021065353993</c:v>
                </c:pt>
                <c:pt idx="22">
                  <c:v>87.527077238000771</c:v>
                </c:pt>
                <c:pt idx="23">
                  <c:v>87.494133410644253</c:v>
                </c:pt>
                <c:pt idx="24">
                  <c:v>87.461189583284323</c:v>
                </c:pt>
                <c:pt idx="25">
                  <c:v>87.428245755921239</c:v>
                </c:pt>
                <c:pt idx="26">
                  <c:v>87.395301928554602</c:v>
                </c:pt>
                <c:pt idx="27">
                  <c:v>87.362358101184583</c:v>
                </c:pt>
                <c:pt idx="28">
                  <c:v>87.329414273811153</c:v>
                </c:pt>
                <c:pt idx="29">
                  <c:v>87.296470446434313</c:v>
                </c:pt>
                <c:pt idx="30">
                  <c:v>87.263526619053934</c:v>
                </c:pt>
                <c:pt idx="31">
                  <c:v>87.230582791670059</c:v>
                </c:pt>
                <c:pt idx="32">
                  <c:v>87.197638964282788</c:v>
                </c:pt>
                <c:pt idx="33">
                  <c:v>87.164695136891822</c:v>
                </c:pt>
                <c:pt idx="34">
                  <c:v>87.131751309497417</c:v>
                </c:pt>
                <c:pt idx="35">
                  <c:v>87.098807482099275</c:v>
                </c:pt>
                <c:pt idx="36">
                  <c:v>87.065863654697552</c:v>
                </c:pt>
                <c:pt idx="37">
                  <c:v>87.032919827292119</c:v>
                </c:pt>
                <c:pt idx="38">
                  <c:v>86.999975999883091</c:v>
                </c:pt>
                <c:pt idx="39">
                  <c:v>86.967032172470212</c:v>
                </c:pt>
                <c:pt idx="40">
                  <c:v>86.934088345053695</c:v>
                </c:pt>
                <c:pt idx="41">
                  <c:v>86.901144517633369</c:v>
                </c:pt>
                <c:pt idx="42">
                  <c:v>86.868200690209264</c:v>
                </c:pt>
                <c:pt idx="43">
                  <c:v>86.835256862781449</c:v>
                </c:pt>
                <c:pt idx="44">
                  <c:v>86.802313035349542</c:v>
                </c:pt>
                <c:pt idx="45">
                  <c:v>86.769369207913797</c:v>
                </c:pt>
                <c:pt idx="46">
                  <c:v>86.736425380474188</c:v>
                </c:pt>
                <c:pt idx="47">
                  <c:v>86.703481553030599</c:v>
                </c:pt>
                <c:pt idx="48">
                  <c:v>86.67053772558306</c:v>
                </c:pt>
                <c:pt idx="49">
                  <c:v>86.637593898131371</c:v>
                </c:pt>
                <c:pt idx="50">
                  <c:v>86.604650070675831</c:v>
                </c:pt>
                <c:pt idx="51">
                  <c:v>86.571706243216141</c:v>
                </c:pt>
                <c:pt idx="52">
                  <c:v>86.538762415752302</c:v>
                </c:pt>
                <c:pt idx="53">
                  <c:v>86.50581858828447</c:v>
                </c:pt>
                <c:pt idx="54">
                  <c:v>86.472874760812289</c:v>
                </c:pt>
                <c:pt idx="55">
                  <c:v>86.43993093333593</c:v>
                </c:pt>
                <c:pt idx="56">
                  <c:v>86.406987105855507</c:v>
                </c:pt>
                <c:pt idx="57">
                  <c:v>86.374043278370735</c:v>
                </c:pt>
                <c:pt idx="58">
                  <c:v>86.341099450881586</c:v>
                </c:pt>
                <c:pt idx="59">
                  <c:v>86.308155623388274</c:v>
                </c:pt>
                <c:pt idx="60">
                  <c:v>86.275211795890471</c:v>
                </c:pt>
                <c:pt idx="61">
                  <c:v>86.242267968388262</c:v>
                </c:pt>
                <c:pt idx="62">
                  <c:v>86.20932414088179</c:v>
                </c:pt>
                <c:pt idx="63">
                  <c:v>86.176380313370643</c:v>
                </c:pt>
                <c:pt idx="64">
                  <c:v>86.143436485855119</c:v>
                </c:pt>
                <c:pt idx="65">
                  <c:v>86.110492658335019</c:v>
                </c:pt>
                <c:pt idx="66">
                  <c:v>86.077548830810372</c:v>
                </c:pt>
                <c:pt idx="67">
                  <c:v>86.044605003281234</c:v>
                </c:pt>
                <c:pt idx="68">
                  <c:v>86.011661175747321</c:v>
                </c:pt>
                <c:pt idx="69">
                  <c:v>85.978717348208818</c:v>
                </c:pt>
                <c:pt idx="70">
                  <c:v>85.945773520665625</c:v>
                </c:pt>
                <c:pt idx="71">
                  <c:v>85.912829693117487</c:v>
                </c:pt>
                <c:pt idx="72">
                  <c:v>85.879885865564717</c:v>
                </c:pt>
                <c:pt idx="73">
                  <c:v>85.846942038007228</c:v>
                </c:pt>
                <c:pt idx="74">
                  <c:v>85.813998210444822</c:v>
                </c:pt>
                <c:pt idx="75">
                  <c:v>85.781054382877471</c:v>
                </c:pt>
                <c:pt idx="76">
                  <c:v>85.748110555305345</c:v>
                </c:pt>
                <c:pt idx="77">
                  <c:v>85.715166727728075</c:v>
                </c:pt>
                <c:pt idx="78">
                  <c:v>85.682222900145874</c:v>
                </c:pt>
                <c:pt idx="79">
                  <c:v>85.649279072558656</c:v>
                </c:pt>
                <c:pt idx="80">
                  <c:v>85.616335244966436</c:v>
                </c:pt>
                <c:pt idx="81">
                  <c:v>85.583391417368958</c:v>
                </c:pt>
                <c:pt idx="82">
                  <c:v>85.550447589766435</c:v>
                </c:pt>
                <c:pt idx="83">
                  <c:v>85.517503762158611</c:v>
                </c:pt>
                <c:pt idx="84">
                  <c:v>85.484559934545587</c:v>
                </c:pt>
                <c:pt idx="85">
                  <c:v>85.451616106927432</c:v>
                </c:pt>
                <c:pt idx="86">
                  <c:v>85.418672279303948</c:v>
                </c:pt>
                <c:pt idx="87">
                  <c:v>85.385728451674936</c:v>
                </c:pt>
                <c:pt idx="88">
                  <c:v>85.352784624040666</c:v>
                </c:pt>
                <c:pt idx="89">
                  <c:v>85.319840796400882</c:v>
                </c:pt>
                <c:pt idx="90">
                  <c:v>85.286896968755627</c:v>
                </c:pt>
                <c:pt idx="91">
                  <c:v>85.253953141104972</c:v>
                </c:pt>
                <c:pt idx="92">
                  <c:v>85.221009313448647</c:v>
                </c:pt>
                <c:pt idx="93">
                  <c:v>85.188065485786737</c:v>
                </c:pt>
                <c:pt idx="94">
                  <c:v>85.155121658119185</c:v>
                </c:pt>
                <c:pt idx="95">
                  <c:v>85.122177830445978</c:v>
                </c:pt>
                <c:pt idx="96">
                  <c:v>85.089234002767085</c:v>
                </c:pt>
                <c:pt idx="97">
                  <c:v>85.056290175082324</c:v>
                </c:pt>
                <c:pt idx="98">
                  <c:v>85.023346347391694</c:v>
                </c:pt>
                <c:pt idx="99">
                  <c:v>84.990402519695394</c:v>
                </c:pt>
                <c:pt idx="100">
                  <c:v>84.957458691992969</c:v>
                </c:pt>
                <c:pt idx="101">
                  <c:v>84.92451486428476</c:v>
                </c:pt>
                <c:pt idx="102">
                  <c:v>84.891571036570525</c:v>
                </c:pt>
                <c:pt idx="103">
                  <c:v>84.858627208850223</c:v>
                </c:pt>
                <c:pt idx="104">
                  <c:v>84.825683381123866</c:v>
                </c:pt>
                <c:pt idx="105">
                  <c:v>84.792739553391357</c:v>
                </c:pt>
                <c:pt idx="106">
                  <c:v>84.759795725652637</c:v>
                </c:pt>
                <c:pt idx="107">
                  <c:v>84.726851897907679</c:v>
                </c:pt>
                <c:pt idx="108">
                  <c:v>84.693908070156411</c:v>
                </c:pt>
                <c:pt idx="109">
                  <c:v>84.660964242398919</c:v>
                </c:pt>
                <c:pt idx="110">
                  <c:v>84.628020414635102</c:v>
                </c:pt>
                <c:pt idx="111">
                  <c:v>84.595076586864778</c:v>
                </c:pt>
                <c:pt idx="112">
                  <c:v>84.562132759087959</c:v>
                </c:pt>
                <c:pt idx="113">
                  <c:v>84.529188931304702</c:v>
                </c:pt>
                <c:pt idx="114">
                  <c:v>84.496245103514724</c:v>
                </c:pt>
                <c:pt idx="115">
                  <c:v>84.463301275718294</c:v>
                </c:pt>
                <c:pt idx="116">
                  <c:v>84.430357447915071</c:v>
                </c:pt>
                <c:pt idx="117">
                  <c:v>84.397413620105212</c:v>
                </c:pt>
                <c:pt idx="118">
                  <c:v>84.364469792288673</c:v>
                </c:pt>
                <c:pt idx="119">
                  <c:v>84.331525964465101</c:v>
                </c:pt>
                <c:pt idx="120">
                  <c:v>84.298582136634735</c:v>
                </c:pt>
                <c:pt idx="121">
                  <c:v>84.265638308797435</c:v>
                </c:pt>
                <c:pt idx="122">
                  <c:v>84.232694480953185</c:v>
                </c:pt>
                <c:pt idx="123">
                  <c:v>84.199750653101944</c:v>
                </c:pt>
                <c:pt idx="124">
                  <c:v>84.166806825243526</c:v>
                </c:pt>
                <c:pt idx="125">
                  <c:v>84.133862997377975</c:v>
                </c:pt>
                <c:pt idx="126">
                  <c:v>84.100919169505289</c:v>
                </c:pt>
                <c:pt idx="127">
                  <c:v>84.067975341625385</c:v>
                </c:pt>
                <c:pt idx="128">
                  <c:v>84.035031513738147</c:v>
                </c:pt>
                <c:pt idx="129">
                  <c:v>84.002087685843463</c:v>
                </c:pt>
                <c:pt idx="130">
                  <c:v>83.969143857941461</c:v>
                </c:pt>
                <c:pt idx="131">
                  <c:v>83.936200030031983</c:v>
                </c:pt>
                <c:pt idx="132">
                  <c:v>83.90325620211496</c:v>
                </c:pt>
                <c:pt idx="133">
                  <c:v>83.870312374190306</c:v>
                </c:pt>
                <c:pt idx="134">
                  <c:v>83.837368546258162</c:v>
                </c:pt>
                <c:pt idx="135">
                  <c:v>83.804424718318188</c:v>
                </c:pt>
                <c:pt idx="136">
                  <c:v>83.771480890370384</c:v>
                </c:pt>
                <c:pt idx="137">
                  <c:v>83.73853706241492</c:v>
                </c:pt>
                <c:pt idx="138">
                  <c:v>83.705593234451442</c:v>
                </c:pt>
                <c:pt idx="139">
                  <c:v>83.672649406480119</c:v>
                </c:pt>
                <c:pt idx="140">
                  <c:v>83.639705578500724</c:v>
                </c:pt>
                <c:pt idx="141">
                  <c:v>83.606761750513385</c:v>
                </c:pt>
                <c:pt idx="142">
                  <c:v>83.573817922517804</c:v>
                </c:pt>
                <c:pt idx="143">
                  <c:v>83.540874094514024</c:v>
                </c:pt>
                <c:pt idx="144">
                  <c:v>83.5079302665021</c:v>
                </c:pt>
                <c:pt idx="145">
                  <c:v>83.474986438481835</c:v>
                </c:pt>
                <c:pt idx="146">
                  <c:v>83.442042610453129</c:v>
                </c:pt>
                <c:pt idx="147">
                  <c:v>83.409098782416052</c:v>
                </c:pt>
                <c:pt idx="148">
                  <c:v>83.376154954370492</c:v>
                </c:pt>
                <c:pt idx="149">
                  <c:v>83.343211126316305</c:v>
                </c:pt>
                <c:pt idx="150">
                  <c:v>83.310267298253549</c:v>
                </c:pt>
                <c:pt idx="151">
                  <c:v>83.277323470182125</c:v>
                </c:pt>
                <c:pt idx="152">
                  <c:v>83.244379642101904</c:v>
                </c:pt>
                <c:pt idx="153">
                  <c:v>83.211435814012845</c:v>
                </c:pt>
                <c:pt idx="154">
                  <c:v>83.178491985914818</c:v>
                </c:pt>
                <c:pt idx="155">
                  <c:v>83.145548157807937</c:v>
                </c:pt>
                <c:pt idx="156">
                  <c:v>83.112604329691905</c:v>
                </c:pt>
                <c:pt idx="157">
                  <c:v>83.079660501566863</c:v>
                </c:pt>
                <c:pt idx="158">
                  <c:v>83.046716673432641</c:v>
                </c:pt>
                <c:pt idx="159">
                  <c:v>83.013772845289182</c:v>
                </c:pt>
                <c:pt idx="160">
                  <c:v>82.980829017136386</c:v>
                </c:pt>
                <c:pt idx="161">
                  <c:v>82.947885188974212</c:v>
                </c:pt>
                <c:pt idx="162">
                  <c:v>82.914941360802572</c:v>
                </c:pt>
                <c:pt idx="163">
                  <c:v>82.881997532621398</c:v>
                </c:pt>
                <c:pt idx="164">
                  <c:v>82.849053704430702</c:v>
                </c:pt>
                <c:pt idx="165">
                  <c:v>82.816109876230328</c:v>
                </c:pt>
                <c:pt idx="166">
                  <c:v>82.783166048020149</c:v>
                </c:pt>
                <c:pt idx="167">
                  <c:v>82.750222219800179</c:v>
                </c:pt>
                <c:pt idx="168">
                  <c:v>82.717278391570375</c:v>
                </c:pt>
                <c:pt idx="169">
                  <c:v>82.684334563330509</c:v>
                </c:pt>
                <c:pt idx="170">
                  <c:v>82.651390735080597</c:v>
                </c:pt>
                <c:pt idx="171">
                  <c:v>82.618446906820651</c:v>
                </c:pt>
                <c:pt idx="172">
                  <c:v>82.585503078550445</c:v>
                </c:pt>
                <c:pt idx="173">
                  <c:v>82.552559250270008</c:v>
                </c:pt>
                <c:pt idx="174">
                  <c:v>82.519615421979054</c:v>
                </c:pt>
                <c:pt idx="175">
                  <c:v>82.486671593677812</c:v>
                </c:pt>
                <c:pt idx="176">
                  <c:v>82.453727765366125</c:v>
                </c:pt>
                <c:pt idx="177">
                  <c:v>82.420783937043808</c:v>
                </c:pt>
                <c:pt idx="178">
                  <c:v>82.387840108710733</c:v>
                </c:pt>
                <c:pt idx="179">
                  <c:v>82.354896280367001</c:v>
                </c:pt>
                <c:pt idx="180">
                  <c:v>82.321952452012368</c:v>
                </c:pt>
                <c:pt idx="181">
                  <c:v>82.289008623646751</c:v>
                </c:pt>
                <c:pt idx="182">
                  <c:v>82.256064795270234</c:v>
                </c:pt>
                <c:pt idx="183">
                  <c:v>82.223120966882576</c:v>
                </c:pt>
                <c:pt idx="184">
                  <c:v>82.19017713848389</c:v>
                </c:pt>
                <c:pt idx="185">
                  <c:v>82.157233310073792</c:v>
                </c:pt>
                <c:pt idx="186">
                  <c:v>82.124289481652411</c:v>
                </c:pt>
                <c:pt idx="187">
                  <c:v>82.091345653219619</c:v>
                </c:pt>
                <c:pt idx="188">
                  <c:v>82.058401824775245</c:v>
                </c:pt>
                <c:pt idx="189">
                  <c:v>82.025457996319318</c:v>
                </c:pt>
                <c:pt idx="190">
                  <c:v>81.992514167851724</c:v>
                </c:pt>
                <c:pt idx="191">
                  <c:v>81.959570339372277</c:v>
                </c:pt>
                <c:pt idx="192">
                  <c:v>81.926626510881022</c:v>
                </c:pt>
                <c:pt idx="193">
                  <c:v>81.893682682377829</c:v>
                </c:pt>
                <c:pt idx="194">
                  <c:v>81.860738853862557</c:v>
                </c:pt>
                <c:pt idx="195">
                  <c:v>81.827795025335092</c:v>
                </c:pt>
                <c:pt idx="196">
                  <c:v>81.794851196795406</c:v>
                </c:pt>
                <c:pt idx="197">
                  <c:v>81.761907368243527</c:v>
                </c:pt>
                <c:pt idx="198">
                  <c:v>81.728963539679171</c:v>
                </c:pt>
                <c:pt idx="199">
                  <c:v>81.696019711102252</c:v>
                </c:pt>
                <c:pt idx="200">
                  <c:v>81.663075882512729</c:v>
                </c:pt>
                <c:pt idx="201">
                  <c:v>81.630132053910543</c:v>
                </c:pt>
                <c:pt idx="202">
                  <c:v>81.597188225295412</c:v>
                </c:pt>
                <c:pt idx="203">
                  <c:v>81.564244396667505</c:v>
                </c:pt>
                <c:pt idx="204">
                  <c:v>81.53130056802658</c:v>
                </c:pt>
                <c:pt idx="205">
                  <c:v>81.498356739372582</c:v>
                </c:pt>
                <c:pt idx="206">
                  <c:v>81.465412910705339</c:v>
                </c:pt>
                <c:pt idx="207">
                  <c:v>81.432469082024852</c:v>
                </c:pt>
                <c:pt idx="208">
                  <c:v>81.399525253330836</c:v>
                </c:pt>
                <c:pt idx="209">
                  <c:v>81.366581424623462</c:v>
                </c:pt>
                <c:pt idx="210">
                  <c:v>81.333637595902417</c:v>
                </c:pt>
                <c:pt idx="211">
                  <c:v>81.300693767167616</c:v>
                </c:pt>
                <c:pt idx="212">
                  <c:v>81.267749938419172</c:v>
                </c:pt>
                <c:pt idx="213">
                  <c:v>81.234806109656645</c:v>
                </c:pt>
                <c:pt idx="214">
                  <c:v>81.201862280880178</c:v>
                </c:pt>
                <c:pt idx="215">
                  <c:v>81.168918452089542</c:v>
                </c:pt>
                <c:pt idx="216">
                  <c:v>81.13597462328471</c:v>
                </c:pt>
                <c:pt idx="217">
                  <c:v>81.103030794465454</c:v>
                </c:pt>
                <c:pt idx="218">
                  <c:v>81.070086965631816</c:v>
                </c:pt>
                <c:pt idx="219">
                  <c:v>81.037143136783598</c:v>
                </c:pt>
                <c:pt idx="220">
                  <c:v>81.004199307920771</c:v>
                </c:pt>
                <c:pt idx="221">
                  <c:v>80.971255479043037</c:v>
                </c:pt>
                <c:pt idx="222">
                  <c:v>80.938311650150496</c:v>
                </c:pt>
                <c:pt idx="223">
                  <c:v>80.90536782124282</c:v>
                </c:pt>
                <c:pt idx="224">
                  <c:v>80.872423992320051</c:v>
                </c:pt>
                <c:pt idx="225">
                  <c:v>80.83948016338212</c:v>
                </c:pt>
                <c:pt idx="226">
                  <c:v>80.806536334428628</c:v>
                </c:pt>
                <c:pt idx="227">
                  <c:v>80.773592505459888</c:v>
                </c:pt>
                <c:pt idx="228">
                  <c:v>80.740648676475516</c:v>
                </c:pt>
                <c:pt idx="229">
                  <c:v>80.707704847475384</c:v>
                </c:pt>
                <c:pt idx="230">
                  <c:v>80.674761018459463</c:v>
                </c:pt>
                <c:pt idx="231">
                  <c:v>80.641817189427428</c:v>
                </c:pt>
                <c:pt idx="232">
                  <c:v>80.608873360379619</c:v>
                </c:pt>
                <c:pt idx="233">
                  <c:v>80.575929531315325</c:v>
                </c:pt>
                <c:pt idx="234">
                  <c:v>80.542985702234802</c:v>
                </c:pt>
                <c:pt idx="235">
                  <c:v>80.510041873137936</c:v>
                </c:pt>
                <c:pt idx="236">
                  <c:v>80.477098044024359</c:v>
                </c:pt>
                <c:pt idx="237">
                  <c:v>80.444154214894198</c:v>
                </c:pt>
                <c:pt idx="238">
                  <c:v>80.411210385747069</c:v>
                </c:pt>
                <c:pt idx="239">
                  <c:v>80.378266556583185</c:v>
                </c:pt>
                <c:pt idx="240">
                  <c:v>80.345322727402092</c:v>
                </c:pt>
                <c:pt idx="241">
                  <c:v>80.312378898203775</c:v>
                </c:pt>
                <c:pt idx="242">
                  <c:v>80.279435068988136</c:v>
                </c:pt>
                <c:pt idx="243">
                  <c:v>80.246491239755088</c:v>
                </c:pt>
                <c:pt idx="244">
                  <c:v>80.213547410504333</c:v>
                </c:pt>
                <c:pt idx="245">
                  <c:v>80.180603581235843</c:v>
                </c:pt>
                <c:pt idx="246">
                  <c:v>80.147659751949448</c:v>
                </c:pt>
                <c:pt idx="247">
                  <c:v>80.114715922645246</c:v>
                </c:pt>
                <c:pt idx="248">
                  <c:v>80.081772093322797</c:v>
                </c:pt>
                <c:pt idx="249">
                  <c:v>80.048828263981989</c:v>
                </c:pt>
                <c:pt idx="250">
                  <c:v>80.015884434622677</c:v>
                </c:pt>
                <c:pt idx="251">
                  <c:v>79.98294060524502</c:v>
                </c:pt>
                <c:pt idx="252">
                  <c:v>79.949996775848447</c:v>
                </c:pt>
                <c:pt idx="253">
                  <c:v>79.917052946433202</c:v>
                </c:pt>
                <c:pt idx="254">
                  <c:v>79.884109116998843</c:v>
                </c:pt>
                <c:pt idx="255">
                  <c:v>79.851165287545371</c:v>
                </c:pt>
                <c:pt idx="256">
                  <c:v>79.818221458072628</c:v>
                </c:pt>
                <c:pt idx="257">
                  <c:v>79.785277628580459</c:v>
                </c:pt>
                <c:pt idx="258">
                  <c:v>79.752333799068722</c:v>
                </c:pt>
                <c:pt idx="259">
                  <c:v>79.719389969537175</c:v>
                </c:pt>
                <c:pt idx="260">
                  <c:v>79.686446139985847</c:v>
                </c:pt>
                <c:pt idx="261">
                  <c:v>79.653502310414467</c:v>
                </c:pt>
                <c:pt idx="262">
                  <c:v>79.620558480822893</c:v>
                </c:pt>
                <c:pt idx="263">
                  <c:v>79.58761465121097</c:v>
                </c:pt>
                <c:pt idx="264">
                  <c:v>79.554670821578554</c:v>
                </c:pt>
                <c:pt idx="265">
                  <c:v>79.521726991925462</c:v>
                </c:pt>
                <c:pt idx="266">
                  <c:v>79.488783162251565</c:v>
                </c:pt>
                <c:pt idx="267">
                  <c:v>79.455839332556735</c:v>
                </c:pt>
                <c:pt idx="268">
                  <c:v>79.42289550284076</c:v>
                </c:pt>
                <c:pt idx="269">
                  <c:v>79.389951673103653</c:v>
                </c:pt>
                <c:pt idx="270">
                  <c:v>79.357007843344959</c:v>
                </c:pt>
                <c:pt idx="271">
                  <c:v>79.324064013564708</c:v>
                </c:pt>
                <c:pt idx="272">
                  <c:v>79.291120183762629</c:v>
                </c:pt>
                <c:pt idx="273">
                  <c:v>79.258176353938609</c:v>
                </c:pt>
                <c:pt idx="274">
                  <c:v>79.225232524092377</c:v>
                </c:pt>
                <c:pt idx="275">
                  <c:v>79.192288694224018</c:v>
                </c:pt>
                <c:pt idx="276">
                  <c:v>79.159344864333178</c:v>
                </c:pt>
                <c:pt idx="277">
                  <c:v>79.126401034419786</c:v>
                </c:pt>
                <c:pt idx="278">
                  <c:v>79.093457204483542</c:v>
                </c:pt>
                <c:pt idx="279">
                  <c:v>79.060513374524362</c:v>
                </c:pt>
                <c:pt idx="280">
                  <c:v>79.027569544542047</c:v>
                </c:pt>
                <c:pt idx="281">
                  <c:v>78.994625714536497</c:v>
                </c:pt>
                <c:pt idx="282">
                  <c:v>78.961681884507271</c:v>
                </c:pt>
                <c:pt idx="283">
                  <c:v>78.928738054454556</c:v>
                </c:pt>
                <c:pt idx="284">
                  <c:v>78.895794224377894</c:v>
                </c:pt>
                <c:pt idx="285">
                  <c:v>78.862850394277132</c:v>
                </c:pt>
                <c:pt idx="286">
                  <c:v>78.829906564152296</c:v>
                </c:pt>
                <c:pt idx="287">
                  <c:v>78.796962734002975</c:v>
                </c:pt>
                <c:pt idx="288">
                  <c:v>78.764018903829097</c:v>
                </c:pt>
                <c:pt idx="289">
                  <c:v>78.731075073630478</c:v>
                </c:pt>
                <c:pt idx="290">
                  <c:v>78.698131243406834</c:v>
                </c:pt>
                <c:pt idx="291">
                  <c:v>78.665187413158137</c:v>
                </c:pt>
                <c:pt idx="292">
                  <c:v>78.63224358288403</c:v>
                </c:pt>
                <c:pt idx="293">
                  <c:v>78.599299752584329</c:v>
                </c:pt>
                <c:pt idx="294">
                  <c:v>78.566355922259007</c:v>
                </c:pt>
                <c:pt idx="295">
                  <c:v>78.533412091907778</c:v>
                </c:pt>
                <c:pt idx="296">
                  <c:v>78.500468261530258</c:v>
                </c:pt>
                <c:pt idx="297">
                  <c:v>78.467524431126606</c:v>
                </c:pt>
                <c:pt idx="298">
                  <c:v>78.434580600696393</c:v>
                </c:pt>
                <c:pt idx="299">
                  <c:v>78.401636770239435</c:v>
                </c:pt>
                <c:pt idx="300">
                  <c:v>78.368692939755533</c:v>
                </c:pt>
                <c:pt idx="301">
                  <c:v>78.335749109244489</c:v>
                </c:pt>
                <c:pt idx="302">
                  <c:v>78.302805278706188</c:v>
                </c:pt>
                <c:pt idx="303">
                  <c:v>78.269861448140261</c:v>
                </c:pt>
                <c:pt idx="304">
                  <c:v>78.236917617546595</c:v>
                </c:pt>
                <c:pt idx="305">
                  <c:v>78.203973786924962</c:v>
                </c:pt>
                <c:pt idx="306">
                  <c:v>78.171029956275206</c:v>
                </c:pt>
                <c:pt idx="307">
                  <c:v>78.138086125596971</c:v>
                </c:pt>
                <c:pt idx="308">
                  <c:v>78.105142294890172</c:v>
                </c:pt>
                <c:pt idx="309">
                  <c:v>78.072198464154511</c:v>
                </c:pt>
                <c:pt idx="310">
                  <c:v>78.039254633389859</c:v>
                </c:pt>
                <c:pt idx="311">
                  <c:v>78.006310802595905</c:v>
                </c:pt>
                <c:pt idx="312">
                  <c:v>77.97336697177245</c:v>
                </c:pt>
                <c:pt idx="313">
                  <c:v>77.940423140919307</c:v>
                </c:pt>
                <c:pt idx="314">
                  <c:v>77.907479310036109</c:v>
                </c:pt>
                <c:pt idx="315">
                  <c:v>77.87453547912294</c:v>
                </c:pt>
                <c:pt idx="316">
                  <c:v>77.841591648179204</c:v>
                </c:pt>
                <c:pt idx="317">
                  <c:v>77.8086478172049</c:v>
                </c:pt>
                <c:pt idx="318">
                  <c:v>77.77570398619973</c:v>
                </c:pt>
                <c:pt idx="319">
                  <c:v>77.742760155163438</c:v>
                </c:pt>
                <c:pt idx="320">
                  <c:v>77.709816324095826</c:v>
                </c:pt>
                <c:pt idx="321">
                  <c:v>77.67687249299658</c:v>
                </c:pt>
                <c:pt idx="322">
                  <c:v>77.64392866186563</c:v>
                </c:pt>
                <c:pt idx="323">
                  <c:v>77.610984830702549</c:v>
                </c:pt>
                <c:pt idx="324">
                  <c:v>77.578040999507238</c:v>
                </c:pt>
                <c:pt idx="325">
                  <c:v>77.545097168279241</c:v>
                </c:pt>
                <c:pt idx="326">
                  <c:v>77.51215333701856</c:v>
                </c:pt>
                <c:pt idx="327">
                  <c:v>77.479209505724782</c:v>
                </c:pt>
                <c:pt idx="328">
                  <c:v>77.446265674397708</c:v>
                </c:pt>
                <c:pt idx="329">
                  <c:v>77.41332184303711</c:v>
                </c:pt>
                <c:pt idx="330">
                  <c:v>77.38037801164279</c:v>
                </c:pt>
                <c:pt idx="331">
                  <c:v>77.347434180214265</c:v>
                </c:pt>
                <c:pt idx="332">
                  <c:v>77.314490348751463</c:v>
                </c:pt>
                <c:pt idx="333">
                  <c:v>77.281546517254057</c:v>
                </c:pt>
                <c:pt idx="334">
                  <c:v>77.24860268572175</c:v>
                </c:pt>
                <c:pt idx="335">
                  <c:v>77.215658854154469</c:v>
                </c:pt>
                <c:pt idx="336">
                  <c:v>77.182715022551704</c:v>
                </c:pt>
                <c:pt idx="337">
                  <c:v>77.149771190913327</c:v>
                </c:pt>
                <c:pt idx="338">
                  <c:v>77.116827359238997</c:v>
                </c:pt>
                <c:pt idx="339">
                  <c:v>77.08388352752857</c:v>
                </c:pt>
                <c:pt idx="340">
                  <c:v>77.050939695781523</c:v>
                </c:pt>
                <c:pt idx="341">
                  <c:v>77.017995863997882</c:v>
                </c:pt>
                <c:pt idx="342">
                  <c:v>76.985052032177023</c:v>
                </c:pt>
                <c:pt idx="343">
                  <c:v>76.952108200319088</c:v>
                </c:pt>
                <c:pt idx="344">
                  <c:v>76.919164368423367</c:v>
                </c:pt>
                <c:pt idx="345">
                  <c:v>76.886220536489844</c:v>
                </c:pt>
                <c:pt idx="346">
                  <c:v>76.853276704518038</c:v>
                </c:pt>
                <c:pt idx="347">
                  <c:v>76.820332872507905</c:v>
                </c:pt>
                <c:pt idx="348">
                  <c:v>76.787389040458976</c:v>
                </c:pt>
                <c:pt idx="349">
                  <c:v>76.754445208371081</c:v>
                </c:pt>
                <c:pt idx="350">
                  <c:v>76.721501376243822</c:v>
                </c:pt>
                <c:pt idx="351">
                  <c:v>76.688557544076758</c:v>
                </c:pt>
                <c:pt idx="352">
                  <c:v>76.655613711869904</c:v>
                </c:pt>
                <c:pt idx="353">
                  <c:v>76.622669879622748</c:v>
                </c:pt>
                <c:pt idx="354">
                  <c:v>76.589726047335049</c:v>
                </c:pt>
                <c:pt idx="355">
                  <c:v>76.556782215006393</c:v>
                </c:pt>
                <c:pt idx="356">
                  <c:v>76.523838382636654</c:v>
                </c:pt>
                <c:pt idx="357">
                  <c:v>76.490894550225491</c:v>
                </c:pt>
                <c:pt idx="358">
                  <c:v>76.457950717772363</c:v>
                </c:pt>
                <c:pt idx="359">
                  <c:v>76.42500688527717</c:v>
                </c:pt>
                <c:pt idx="360">
                  <c:v>76.39206305273963</c:v>
                </c:pt>
                <c:pt idx="361">
                  <c:v>76.359119220159116</c:v>
                </c:pt>
                <c:pt idx="362">
                  <c:v>76.32617538753577</c:v>
                </c:pt>
                <c:pt idx="363">
                  <c:v>76.293231554868839</c:v>
                </c:pt>
                <c:pt idx="364">
                  <c:v>76.26028772215821</c:v>
                </c:pt>
                <c:pt idx="365">
                  <c:v>76.227343889403414</c:v>
                </c:pt>
                <c:pt idx="366">
                  <c:v>76.194400056604209</c:v>
                </c:pt>
                <c:pt idx="367">
                  <c:v>76.161456223760268</c:v>
                </c:pt>
                <c:pt idx="368">
                  <c:v>76.128512390871251</c:v>
                </c:pt>
                <c:pt idx="369">
                  <c:v>76.095568557936815</c:v>
                </c:pt>
                <c:pt idx="370">
                  <c:v>76.062624724956521</c:v>
                </c:pt>
                <c:pt idx="371">
                  <c:v>76.029680891930084</c:v>
                </c:pt>
                <c:pt idx="372">
                  <c:v>75.99673705885715</c:v>
                </c:pt>
                <c:pt idx="373">
                  <c:v>75.963793225737419</c:v>
                </c:pt>
                <c:pt idx="374">
                  <c:v>75.930849392570423</c:v>
                </c:pt>
                <c:pt idx="375">
                  <c:v>75.897905559355962</c:v>
                </c:pt>
                <c:pt idx="376">
                  <c:v>75.864961726093554</c:v>
                </c:pt>
                <c:pt idx="377">
                  <c:v>75.832017892782744</c:v>
                </c:pt>
                <c:pt idx="378">
                  <c:v>75.799074059423475</c:v>
                </c:pt>
                <c:pt idx="379">
                  <c:v>75.766130226015051</c:v>
                </c:pt>
                <c:pt idx="380">
                  <c:v>75.733186392557229</c:v>
                </c:pt>
                <c:pt idx="381">
                  <c:v>75.700242559049613</c:v>
                </c:pt>
                <c:pt idx="382">
                  <c:v>75.667298725491946</c:v>
                </c:pt>
                <c:pt idx="383">
                  <c:v>75.634354891883618</c:v>
                </c:pt>
                <c:pt idx="384">
                  <c:v>75.601411058224414</c:v>
                </c:pt>
                <c:pt idx="385">
                  <c:v>75.568467224513924</c:v>
                </c:pt>
                <c:pt idx="386">
                  <c:v>75.535523390751734</c:v>
                </c:pt>
                <c:pt idx="387">
                  <c:v>75.502579556937491</c:v>
                </c:pt>
                <c:pt idx="388">
                  <c:v>75.469635723070624</c:v>
                </c:pt>
                <c:pt idx="389">
                  <c:v>75.436691889150993</c:v>
                </c:pt>
                <c:pt idx="390">
                  <c:v>75.403748055178028</c:v>
                </c:pt>
                <c:pt idx="391">
                  <c:v>75.370804221151346</c:v>
                </c:pt>
                <c:pt idx="392">
                  <c:v>75.337860387070535</c:v>
                </c:pt>
                <c:pt idx="393">
                  <c:v>75.304916552935268</c:v>
                </c:pt>
                <c:pt idx="394">
                  <c:v>75.27197271874509</c:v>
                </c:pt>
                <c:pt idx="395">
                  <c:v>75.239028884499419</c:v>
                </c:pt>
                <c:pt idx="396">
                  <c:v>75.206085050198055</c:v>
                </c:pt>
                <c:pt idx="397">
                  <c:v>75.173141215840559</c:v>
                </c:pt>
                <c:pt idx="398">
                  <c:v>75.140197381426418</c:v>
                </c:pt>
                <c:pt idx="399">
                  <c:v>75.107253546955135</c:v>
                </c:pt>
                <c:pt idx="400">
                  <c:v>75.074309712426356</c:v>
                </c:pt>
                <c:pt idx="401">
                  <c:v>75.041365877839738</c:v>
                </c:pt>
                <c:pt idx="402">
                  <c:v>75.008422043194727</c:v>
                </c:pt>
                <c:pt idx="403">
                  <c:v>74.975478208490856</c:v>
                </c:pt>
                <c:pt idx="404">
                  <c:v>74.942534373727753</c:v>
                </c:pt>
                <c:pt idx="405">
                  <c:v>74.909590538904936</c:v>
                </c:pt>
                <c:pt idx="406">
                  <c:v>74.876646704021937</c:v>
                </c:pt>
                <c:pt idx="407">
                  <c:v>74.843702869078257</c:v>
                </c:pt>
                <c:pt idx="408">
                  <c:v>74.81075903407357</c:v>
                </c:pt>
                <c:pt idx="409">
                  <c:v>74.777815199007335</c:v>
                </c:pt>
                <c:pt idx="410">
                  <c:v>74.744871363878985</c:v>
                </c:pt>
                <c:pt idx="411">
                  <c:v>74.711927528688321</c:v>
                </c:pt>
                <c:pt idx="412">
                  <c:v>74.678983693434475</c:v>
                </c:pt>
                <c:pt idx="413">
                  <c:v>74.646039858117263</c:v>
                </c:pt>
                <c:pt idx="414">
                  <c:v>74.613096022736102</c:v>
                </c:pt>
                <c:pt idx="415">
                  <c:v>74.580152187290466</c:v>
                </c:pt>
                <c:pt idx="416">
                  <c:v>74.547208351780071</c:v>
                </c:pt>
                <c:pt idx="417">
                  <c:v>74.514264516204193</c:v>
                </c:pt>
                <c:pt idx="418">
                  <c:v>74.481320680562433</c:v>
                </c:pt>
                <c:pt idx="419">
                  <c:v>74.448376844854238</c:v>
                </c:pt>
                <c:pt idx="420">
                  <c:v>74.41543300907901</c:v>
                </c:pt>
                <c:pt idx="421">
                  <c:v>74.382489173236507</c:v>
                </c:pt>
                <c:pt idx="422">
                  <c:v>74.349545337326091</c:v>
                </c:pt>
                <c:pt idx="423">
                  <c:v>74.316601501347165</c:v>
                </c:pt>
                <c:pt idx="424">
                  <c:v>74.28365766529933</c:v>
                </c:pt>
                <c:pt idx="425">
                  <c:v>74.250713829181947</c:v>
                </c:pt>
                <c:pt idx="426">
                  <c:v>74.217769992994519</c:v>
                </c:pt>
                <c:pt idx="427">
                  <c:v>74.184826156736477</c:v>
                </c:pt>
                <c:pt idx="428">
                  <c:v>74.151882320407452</c:v>
                </c:pt>
                <c:pt idx="429">
                  <c:v>74.118938484006762</c:v>
                </c:pt>
                <c:pt idx="430">
                  <c:v>74.085994647533923</c:v>
                </c:pt>
                <c:pt idx="431">
                  <c:v>74.053050810988282</c:v>
                </c:pt>
                <c:pt idx="432">
                  <c:v>74.020106974369327</c:v>
                </c:pt>
                <c:pt idx="433">
                  <c:v>73.987163137676561</c:v>
                </c:pt>
                <c:pt idx="434">
                  <c:v>73.954219300909514</c:v>
                </c:pt>
                <c:pt idx="435">
                  <c:v>73.921275464067293</c:v>
                </c:pt>
                <c:pt idx="436">
                  <c:v>73.888331627149583</c:v>
                </c:pt>
                <c:pt idx="437">
                  <c:v>73.855387790155874</c:v>
                </c:pt>
                <c:pt idx="438">
                  <c:v>73.822443953085312</c:v>
                </c:pt>
                <c:pt idx="439">
                  <c:v>73.789500115937528</c:v>
                </c:pt>
                <c:pt idx="440">
                  <c:v>73.756556278711841</c:v>
                </c:pt>
                <c:pt idx="441">
                  <c:v>73.723612441407738</c:v>
                </c:pt>
                <c:pt idx="442">
                  <c:v>73.69066860402458</c:v>
                </c:pt>
                <c:pt idx="443">
                  <c:v>73.657724766561685</c:v>
                </c:pt>
                <c:pt idx="444">
                  <c:v>73.624780929018556</c:v>
                </c:pt>
                <c:pt idx="445">
                  <c:v>73.591837091394552</c:v>
                </c:pt>
                <c:pt idx="446">
                  <c:v>73.55889325368905</c:v>
                </c:pt>
                <c:pt idx="447">
                  <c:v>73.525949415901394</c:v>
                </c:pt>
                <c:pt idx="448">
                  <c:v>73.49300557803106</c:v>
                </c:pt>
                <c:pt idx="449">
                  <c:v>73.460061740077293</c:v>
                </c:pt>
                <c:pt idx="450">
                  <c:v>73.427117902039583</c:v>
                </c:pt>
                <c:pt idx="451">
                  <c:v>73.39417406391712</c:v>
                </c:pt>
                <c:pt idx="452">
                  <c:v>73.36123022570942</c:v>
                </c:pt>
                <c:pt idx="453">
                  <c:v>73.328286387415801</c:v>
                </c:pt>
                <c:pt idx="454">
                  <c:v>73.295342549035624</c:v>
                </c:pt>
                <c:pt idx="455">
                  <c:v>73.26239871056805</c:v>
                </c:pt>
                <c:pt idx="456">
                  <c:v>73.229454872012653</c:v>
                </c:pt>
                <c:pt idx="457">
                  <c:v>73.196511033368594</c:v>
                </c:pt>
                <c:pt idx="458">
                  <c:v>73.163567194635291</c:v>
                </c:pt>
                <c:pt idx="459">
                  <c:v>73.130623355812162</c:v>
                </c:pt>
                <c:pt idx="460">
                  <c:v>73.097679516898296</c:v>
                </c:pt>
                <c:pt idx="461">
                  <c:v>73.064735677893083</c:v>
                </c:pt>
                <c:pt idx="462">
                  <c:v>73.031791838795897</c:v>
                </c:pt>
                <c:pt idx="463">
                  <c:v>72.998847999605985</c:v>
                </c:pt>
                <c:pt idx="464">
                  <c:v>72.96590416032258</c:v>
                </c:pt>
                <c:pt idx="465">
                  <c:v>72.93296032094517</c:v>
                </c:pt>
                <c:pt idx="466">
                  <c:v>72.900016481472917</c:v>
                </c:pt>
                <c:pt idx="467">
                  <c:v>72.867072641904954</c:v>
                </c:pt>
                <c:pt idx="468">
                  <c:v>72.834128802240883</c:v>
                </c:pt>
                <c:pt idx="469">
                  <c:v>72.801184962479624</c:v>
                </c:pt>
                <c:pt idx="470">
                  <c:v>72.768241122620651</c:v>
                </c:pt>
                <c:pt idx="471">
                  <c:v>72.735297282663055</c:v>
                </c:pt>
                <c:pt idx="472">
                  <c:v>72.702353442606352</c:v>
                </c:pt>
                <c:pt idx="473">
                  <c:v>72.669409602449505</c:v>
                </c:pt>
                <c:pt idx="474">
                  <c:v>72.63646576219196</c:v>
                </c:pt>
                <c:pt idx="475">
                  <c:v>72.603521921832865</c:v>
                </c:pt>
                <c:pt idx="476">
                  <c:v>72.57057808137138</c:v>
                </c:pt>
                <c:pt idx="477">
                  <c:v>72.537634240806867</c:v>
                </c:pt>
                <c:pt idx="478">
                  <c:v>72.504690400138244</c:v>
                </c:pt>
                <c:pt idx="479">
                  <c:v>72.471746559365101</c:v>
                </c:pt>
                <c:pt idx="480">
                  <c:v>72.438802718486585</c:v>
                </c:pt>
                <c:pt idx="481">
                  <c:v>72.405858877501771</c:v>
                </c:pt>
                <c:pt idx="482">
                  <c:v>72.372915036409637</c:v>
                </c:pt>
                <c:pt idx="483">
                  <c:v>72.339971195209827</c:v>
                </c:pt>
                <c:pt idx="484">
                  <c:v>72.307027353901248</c:v>
                </c:pt>
                <c:pt idx="485">
                  <c:v>72.27408351248296</c:v>
                </c:pt>
                <c:pt idx="486">
                  <c:v>72.241139670954496</c:v>
                </c:pt>
                <c:pt idx="487">
                  <c:v>72.208195829314704</c:v>
                </c:pt>
                <c:pt idx="488">
                  <c:v>72.175251987562788</c:v>
                </c:pt>
                <c:pt idx="489">
                  <c:v>72.142308145698038</c:v>
                </c:pt>
                <c:pt idx="490">
                  <c:v>72.109364303719431</c:v>
                </c:pt>
                <c:pt idx="491">
                  <c:v>72.076420461626242</c:v>
                </c:pt>
                <c:pt idx="492">
                  <c:v>72.043476619417447</c:v>
                </c:pt>
                <c:pt idx="493">
                  <c:v>72.010532777092266</c:v>
                </c:pt>
                <c:pt idx="494">
                  <c:v>71.977588934649759</c:v>
                </c:pt>
                <c:pt idx="495">
                  <c:v>71.944645092089104</c:v>
                </c:pt>
                <c:pt idx="496">
                  <c:v>71.911701249409361</c:v>
                </c:pt>
                <c:pt idx="497">
                  <c:v>71.878757406609594</c:v>
                </c:pt>
                <c:pt idx="498">
                  <c:v>71.845813563688935</c:v>
                </c:pt>
                <c:pt idx="499">
                  <c:v>71.812869720646518</c:v>
                </c:pt>
                <c:pt idx="500">
                  <c:v>71.779925877481233</c:v>
                </c:pt>
                <c:pt idx="501">
                  <c:v>71.746982034192285</c:v>
                </c:pt>
                <c:pt idx="502">
                  <c:v>71.714038190778737</c:v>
                </c:pt>
                <c:pt idx="503">
                  <c:v>71.681094347239579</c:v>
                </c:pt>
                <c:pt idx="504">
                  <c:v>71.648150503573873</c:v>
                </c:pt>
                <c:pt idx="505">
                  <c:v>71.615206659780711</c:v>
                </c:pt>
                <c:pt idx="506">
                  <c:v>71.582262815859082</c:v>
                </c:pt>
                <c:pt idx="507">
                  <c:v>71.549318971807892</c:v>
                </c:pt>
                <c:pt idx="508">
                  <c:v>71.516375127626361</c:v>
                </c:pt>
                <c:pt idx="509">
                  <c:v>71.483431283313394</c:v>
                </c:pt>
                <c:pt idx="510">
                  <c:v>71.450487438867953</c:v>
                </c:pt>
                <c:pt idx="511">
                  <c:v>71.417543594289086</c:v>
                </c:pt>
                <c:pt idx="512">
                  <c:v>71.384599749575671</c:v>
                </c:pt>
                <c:pt idx="513">
                  <c:v>71.351655904726897</c:v>
                </c:pt>
                <c:pt idx="514">
                  <c:v>71.318712059741657</c:v>
                </c:pt>
                <c:pt idx="515">
                  <c:v>71.285768214618827</c:v>
                </c:pt>
                <c:pt idx="516">
                  <c:v>71.252824369357327</c:v>
                </c:pt>
                <c:pt idx="517">
                  <c:v>71.219880523956206</c:v>
                </c:pt>
                <c:pt idx="518">
                  <c:v>71.186936678414469</c:v>
                </c:pt>
                <c:pt idx="519">
                  <c:v>71.153992832730751</c:v>
                </c:pt>
                <c:pt idx="520">
                  <c:v>71.121048986904327</c:v>
                </c:pt>
                <c:pt idx="521">
                  <c:v>71.088105140933848</c:v>
                </c:pt>
                <c:pt idx="522">
                  <c:v>71.055161294818433</c:v>
                </c:pt>
                <c:pt idx="523">
                  <c:v>71.022217448556759</c:v>
                </c:pt>
                <c:pt idx="524">
                  <c:v>70.989273602147748</c:v>
                </c:pt>
                <c:pt idx="525">
                  <c:v>70.956329755590502</c:v>
                </c:pt>
                <c:pt idx="526">
                  <c:v>70.923385908883645</c:v>
                </c:pt>
                <c:pt idx="527">
                  <c:v>70.890442062026239</c:v>
                </c:pt>
                <c:pt idx="528">
                  <c:v>70.857498215016946</c:v>
                </c:pt>
                <c:pt idx="529">
                  <c:v>70.824554367854788</c:v>
                </c:pt>
                <c:pt idx="530">
                  <c:v>70.791610520538271</c:v>
                </c:pt>
                <c:pt idx="531">
                  <c:v>70.758666673066713</c:v>
                </c:pt>
                <c:pt idx="532">
                  <c:v>70.72572282543851</c:v>
                </c:pt>
                <c:pt idx="533">
                  <c:v>70.692778977652594</c:v>
                </c:pt>
                <c:pt idx="534">
                  <c:v>70.659835129707972</c:v>
                </c:pt>
                <c:pt idx="535">
                  <c:v>70.626891281603093</c:v>
                </c:pt>
                <c:pt idx="536">
                  <c:v>70.593947433337036</c:v>
                </c:pt>
                <c:pt idx="537">
                  <c:v>70.561003584908406</c:v>
                </c:pt>
                <c:pt idx="538">
                  <c:v>70.528059736316095</c:v>
                </c:pt>
                <c:pt idx="539">
                  <c:v>70.49511588755864</c:v>
                </c:pt>
                <c:pt idx="540">
                  <c:v>70.462172038635003</c:v>
                </c:pt>
                <c:pt idx="541">
                  <c:v>70.429228189543679</c:v>
                </c:pt>
                <c:pt idx="542">
                  <c:v>70.396284340283671</c:v>
                </c:pt>
                <c:pt idx="543">
                  <c:v>70.363340490853489</c:v>
                </c:pt>
                <c:pt idx="544">
                  <c:v>70.330396641252094</c:v>
                </c:pt>
                <c:pt idx="545">
                  <c:v>70.297452791477724</c:v>
                </c:pt>
                <c:pt idx="546">
                  <c:v>70.264508941529485</c:v>
                </c:pt>
                <c:pt idx="547">
                  <c:v>70.231565091405969</c:v>
                </c:pt>
                <c:pt idx="548">
                  <c:v>70.19862124110567</c:v>
                </c:pt>
                <c:pt idx="549">
                  <c:v>70.165677390627394</c:v>
                </c:pt>
                <c:pt idx="550">
                  <c:v>70.132733539969706</c:v>
                </c:pt>
                <c:pt idx="551">
                  <c:v>70.099789689131342</c:v>
                </c:pt>
                <c:pt idx="552">
                  <c:v>70.066845838110808</c:v>
                </c:pt>
                <c:pt idx="553">
                  <c:v>70.033901986906756</c:v>
                </c:pt>
                <c:pt idx="554">
                  <c:v>70.000958135517749</c:v>
                </c:pt>
                <c:pt idx="555">
                  <c:v>69.968014283942608</c:v>
                </c:pt>
                <c:pt idx="556">
                  <c:v>69.935070432179614</c:v>
                </c:pt>
                <c:pt idx="557">
                  <c:v>69.902126580227474</c:v>
                </c:pt>
                <c:pt idx="558">
                  <c:v>69.869182728084823</c:v>
                </c:pt>
                <c:pt idx="559">
                  <c:v>69.836238875749984</c:v>
                </c:pt>
                <c:pt idx="560">
                  <c:v>69.803295023221679</c:v>
                </c:pt>
                <c:pt idx="561">
                  <c:v>69.7703511704985</c:v>
                </c:pt>
                <c:pt idx="562">
                  <c:v>69.737407317578729</c:v>
                </c:pt>
                <c:pt idx="563">
                  <c:v>69.704463464460943</c:v>
                </c:pt>
                <c:pt idx="564">
                  <c:v>69.671519611143893</c:v>
                </c:pt>
                <c:pt idx="565">
                  <c:v>69.638575757625659</c:v>
                </c:pt>
                <c:pt idx="566">
                  <c:v>69.605631903904992</c:v>
                </c:pt>
                <c:pt idx="567">
                  <c:v>69.572688049980243</c:v>
                </c:pt>
                <c:pt idx="568">
                  <c:v>69.539744195849806</c:v>
                </c:pt>
                <c:pt idx="569">
                  <c:v>69.506800341512246</c:v>
                </c:pt>
                <c:pt idx="570">
                  <c:v>69.473856486965943</c:v>
                </c:pt>
                <c:pt idx="571">
                  <c:v>69.44091263220929</c:v>
                </c:pt>
                <c:pt idx="572">
                  <c:v>69.407968777240669</c:v>
                </c:pt>
                <c:pt idx="573">
                  <c:v>69.375024922058486</c:v>
                </c:pt>
                <c:pt idx="574">
                  <c:v>69.342081066661081</c:v>
                </c:pt>
                <c:pt idx="575">
                  <c:v>69.309137211046789</c:v>
                </c:pt>
                <c:pt idx="576">
                  <c:v>69.27619335521419</c:v>
                </c:pt>
                <c:pt idx="577">
                  <c:v>69.243249499161237</c:v>
                </c:pt>
                <c:pt idx="578">
                  <c:v>69.210305642886624</c:v>
                </c:pt>
                <c:pt idx="579">
                  <c:v>69.17736178638846</c:v>
                </c:pt>
                <c:pt idx="580">
                  <c:v>69.144417929665096</c:v>
                </c:pt>
                <c:pt idx="581">
                  <c:v>69.111474072714699</c:v>
                </c:pt>
                <c:pt idx="582">
                  <c:v>69.078530215535793</c:v>
                </c:pt>
                <c:pt idx="583">
                  <c:v>69.045586358126357</c:v>
                </c:pt>
                <c:pt idx="584">
                  <c:v>69.01264250048493</c:v>
                </c:pt>
                <c:pt idx="585">
                  <c:v>68.979698642609364</c:v>
                </c:pt>
                <c:pt idx="586">
                  <c:v>68.946754784498268</c:v>
                </c:pt>
                <c:pt idx="587">
                  <c:v>68.913810926149566</c:v>
                </c:pt>
                <c:pt idx="588">
                  <c:v>68.880867067561653</c:v>
                </c:pt>
                <c:pt idx="589">
                  <c:v>68.84792320873261</c:v>
                </c:pt>
                <c:pt idx="590">
                  <c:v>68.814979349660476</c:v>
                </c:pt>
                <c:pt idx="591">
                  <c:v>68.782035490343759</c:v>
                </c:pt>
                <c:pt idx="592">
                  <c:v>68.749091630780271</c:v>
                </c:pt>
                <c:pt idx="593">
                  <c:v>68.716147770968064</c:v>
                </c:pt>
                <c:pt idx="594">
                  <c:v>68.683203910905604</c:v>
                </c:pt>
                <c:pt idx="595">
                  <c:v>68.650260050590731</c:v>
                </c:pt>
                <c:pt idx="596">
                  <c:v>68.617316190021555</c:v>
                </c:pt>
                <c:pt idx="597">
                  <c:v>68.584372329196228</c:v>
                </c:pt>
                <c:pt idx="598">
                  <c:v>68.55142846811269</c:v>
                </c:pt>
                <c:pt idx="599">
                  <c:v>68.518484606768979</c:v>
                </c:pt>
                <c:pt idx="600">
                  <c:v>68.485540745163291</c:v>
                </c:pt>
                <c:pt idx="601">
                  <c:v>68.452596883293438</c:v>
                </c:pt>
                <c:pt idx="602">
                  <c:v>68.419653021157444</c:v>
                </c:pt>
                <c:pt idx="603">
                  <c:v>68.386709158753334</c:v>
                </c:pt>
                <c:pt idx="604">
                  <c:v>68.353765296078961</c:v>
                </c:pt>
                <c:pt idx="605">
                  <c:v>68.320821433132551</c:v>
                </c:pt>
                <c:pt idx="606">
                  <c:v>68.287877569911629</c:v>
                </c:pt>
                <c:pt idx="607">
                  <c:v>68.254933706414462</c:v>
                </c:pt>
                <c:pt idx="608">
                  <c:v>68.221989842638521</c:v>
                </c:pt>
                <c:pt idx="609">
                  <c:v>68.189045978582257</c:v>
                </c:pt>
                <c:pt idx="610">
                  <c:v>68.15610211424314</c:v>
                </c:pt>
                <c:pt idx="611">
                  <c:v>68.123158249619081</c:v>
                </c:pt>
                <c:pt idx="612">
                  <c:v>68.090214384707878</c:v>
                </c:pt>
                <c:pt idx="613">
                  <c:v>68.057270519507455</c:v>
                </c:pt>
                <c:pt idx="614">
                  <c:v>68.024326654015553</c:v>
                </c:pt>
                <c:pt idx="615">
                  <c:v>67.991382788229942</c:v>
                </c:pt>
                <c:pt idx="616">
                  <c:v>67.958438922148488</c:v>
                </c:pt>
                <c:pt idx="617">
                  <c:v>67.925495055768749</c:v>
                </c:pt>
                <c:pt idx="618">
                  <c:v>67.892551189088607</c:v>
                </c:pt>
                <c:pt idx="619">
                  <c:v>67.859607322105617</c:v>
                </c:pt>
                <c:pt idx="620">
                  <c:v>67.826663454817734</c:v>
                </c:pt>
                <c:pt idx="621">
                  <c:v>67.793719587222398</c:v>
                </c:pt>
                <c:pt idx="622">
                  <c:v>67.760775719317337</c:v>
                </c:pt>
                <c:pt idx="623">
                  <c:v>67.727831851100206</c:v>
                </c:pt>
                <c:pt idx="624">
                  <c:v>67.694887982568673</c:v>
                </c:pt>
                <c:pt idx="625">
                  <c:v>67.661944113720395</c:v>
                </c:pt>
                <c:pt idx="626">
                  <c:v>67.629000244552714</c:v>
                </c:pt>
                <c:pt idx="627">
                  <c:v>67.596056375063384</c:v>
                </c:pt>
                <c:pt idx="628">
                  <c:v>67.563112505249933</c:v>
                </c:pt>
                <c:pt idx="629">
                  <c:v>67.530168635109888</c:v>
                </c:pt>
                <c:pt idx="630">
                  <c:v>67.497224764640791</c:v>
                </c:pt>
                <c:pt idx="631">
                  <c:v>67.464280893840083</c:v>
                </c:pt>
                <c:pt idx="632">
                  <c:v>67.431337022705193</c:v>
                </c:pt>
                <c:pt idx="633">
                  <c:v>67.398393151233734</c:v>
                </c:pt>
                <c:pt idx="634">
                  <c:v>67.365449279422933</c:v>
                </c:pt>
                <c:pt idx="635">
                  <c:v>67.332505407270389</c:v>
                </c:pt>
                <c:pt idx="636">
                  <c:v>67.299561534773474</c:v>
                </c:pt>
                <c:pt idx="637">
                  <c:v>67.266617661929502</c:v>
                </c:pt>
                <c:pt idx="638">
                  <c:v>67.233673788735871</c:v>
                </c:pt>
                <c:pt idx="639">
                  <c:v>67.20072991518991</c:v>
                </c:pt>
                <c:pt idx="640">
                  <c:v>67.167786041288906</c:v>
                </c:pt>
                <c:pt idx="641">
                  <c:v>67.134842167030172</c:v>
                </c:pt>
                <c:pt idx="642">
                  <c:v>67.101898292410993</c:v>
                </c:pt>
                <c:pt idx="643">
                  <c:v>67.068954417428699</c:v>
                </c:pt>
                <c:pt idx="644">
                  <c:v>67.036010542080277</c:v>
                </c:pt>
                <c:pt idx="645">
                  <c:v>67.003066666363154</c:v>
                </c:pt>
                <c:pt idx="646">
                  <c:v>66.970122790274644</c:v>
                </c:pt>
                <c:pt idx="647">
                  <c:v>66.937178913811664</c:v>
                </c:pt>
                <c:pt idx="648">
                  <c:v>66.904235036971414</c:v>
                </c:pt>
                <c:pt idx="649">
                  <c:v>66.871291159751024</c:v>
                </c:pt>
                <c:pt idx="650">
                  <c:v>66.838347282147737</c:v>
                </c:pt>
                <c:pt idx="651">
                  <c:v>66.805403404158398</c:v>
                </c:pt>
                <c:pt idx="652">
                  <c:v>66.772459525780349</c:v>
                </c:pt>
                <c:pt idx="653">
                  <c:v>66.73951564701045</c:v>
                </c:pt>
                <c:pt idx="654">
                  <c:v>66.706571767845844</c:v>
                </c:pt>
                <c:pt idx="655">
                  <c:v>66.673627888283292</c:v>
                </c:pt>
                <c:pt idx="656">
                  <c:v>66.640684008319909</c:v>
                </c:pt>
                <c:pt idx="657">
                  <c:v>66.607740127952667</c:v>
                </c:pt>
                <c:pt idx="658">
                  <c:v>66.574796247178554</c:v>
                </c:pt>
                <c:pt idx="659">
                  <c:v>66.541852365994288</c:v>
                </c:pt>
                <c:pt idx="660">
                  <c:v>66.50890848439694</c:v>
                </c:pt>
                <c:pt idx="661">
                  <c:v>66.475964602383144</c:v>
                </c:pt>
                <c:pt idx="662">
                  <c:v>66.443020719949942</c:v>
                </c:pt>
                <c:pt idx="663">
                  <c:v>66.410076837094024</c:v>
                </c:pt>
                <c:pt idx="664">
                  <c:v>66.377132953812193</c:v>
                </c:pt>
                <c:pt idx="665">
                  <c:v>66.34418907010118</c:v>
                </c:pt>
                <c:pt idx="666">
                  <c:v>66.311245185957773</c:v>
                </c:pt>
                <c:pt idx="667">
                  <c:v>66.27830130137869</c:v>
                </c:pt>
                <c:pt idx="668">
                  <c:v>66.245357416360648</c:v>
                </c:pt>
                <c:pt idx="669">
                  <c:v>66.212413530900079</c:v>
                </c:pt>
                <c:pt idx="670">
                  <c:v>66.179469644993929</c:v>
                </c:pt>
                <c:pt idx="671">
                  <c:v>66.146525758638447</c:v>
                </c:pt>
                <c:pt idx="672">
                  <c:v>66.113581871830618</c:v>
                </c:pt>
                <c:pt idx="673">
                  <c:v>66.080637984566579</c:v>
                </c:pt>
                <c:pt idx="674">
                  <c:v>66.047694096843145</c:v>
                </c:pt>
                <c:pt idx="675">
                  <c:v>66.014750208656892</c:v>
                </c:pt>
                <c:pt idx="676">
                  <c:v>65.981806320004054</c:v>
                </c:pt>
                <c:pt idx="677">
                  <c:v>65.948862430881135</c:v>
                </c:pt>
                <c:pt idx="678">
                  <c:v>65.915918541284512</c:v>
                </c:pt>
                <c:pt idx="679">
                  <c:v>65.882974651210873</c:v>
                </c:pt>
                <c:pt idx="680">
                  <c:v>65.850030760656153</c:v>
                </c:pt>
                <c:pt idx="681">
                  <c:v>65.817086869616972</c:v>
                </c:pt>
                <c:pt idx="682">
                  <c:v>65.784142978089662</c:v>
                </c:pt>
                <c:pt idx="683">
                  <c:v>65.751199086070272</c:v>
                </c:pt>
                <c:pt idx="684">
                  <c:v>65.718255193555351</c:v>
                </c:pt>
                <c:pt idx="685">
                  <c:v>65.685311300540789</c:v>
                </c:pt>
                <c:pt idx="686">
                  <c:v>65.652367407023291</c:v>
                </c:pt>
                <c:pt idx="687">
                  <c:v>65.619423512998466</c:v>
                </c:pt>
                <c:pt idx="688">
                  <c:v>65.586479618462604</c:v>
                </c:pt>
                <c:pt idx="689">
                  <c:v>65.553535723412125</c:v>
                </c:pt>
                <c:pt idx="690">
                  <c:v>65.520591827842779</c:v>
                </c:pt>
                <c:pt idx="691">
                  <c:v>65.4876479317508</c:v>
                </c:pt>
                <c:pt idx="692">
                  <c:v>65.454704035132053</c:v>
                </c:pt>
                <c:pt idx="693">
                  <c:v>65.421760137982616</c:v>
                </c:pt>
                <c:pt idx="694">
                  <c:v>65.388816240298482</c:v>
                </c:pt>
                <c:pt idx="695">
                  <c:v>65.355872342075372</c:v>
                </c:pt>
                <c:pt idx="696">
                  <c:v>65.322928443309593</c:v>
                </c:pt>
                <c:pt idx="697">
                  <c:v>65.28998454399661</c:v>
                </c:pt>
                <c:pt idx="698">
                  <c:v>65.257040644132459</c:v>
                </c:pt>
                <c:pt idx="699">
                  <c:v>65.224096743713034</c:v>
                </c:pt>
                <c:pt idx="700">
                  <c:v>65.191152842733786</c:v>
                </c:pt>
                <c:pt idx="701">
                  <c:v>65.158208941190608</c:v>
                </c:pt>
                <c:pt idx="702">
                  <c:v>65.125265039079366</c:v>
                </c:pt>
                <c:pt idx="703">
                  <c:v>65.092321136395526</c:v>
                </c:pt>
                <c:pt idx="704">
                  <c:v>65.059377233134924</c:v>
                </c:pt>
                <c:pt idx="705">
                  <c:v>65.026433329292743</c:v>
                </c:pt>
                <c:pt idx="706">
                  <c:v>64.993489424865118</c:v>
                </c:pt>
                <c:pt idx="707">
                  <c:v>64.960545519847315</c:v>
                </c:pt>
                <c:pt idx="708">
                  <c:v>64.927601614234831</c:v>
                </c:pt>
                <c:pt idx="709">
                  <c:v>64.89465770802326</c:v>
                </c:pt>
                <c:pt idx="710">
                  <c:v>64.861713801207884</c:v>
                </c:pt>
                <c:pt idx="711">
                  <c:v>64.828769893784127</c:v>
                </c:pt>
                <c:pt idx="712">
                  <c:v>64.795825985747385</c:v>
                </c:pt>
                <c:pt idx="713">
                  <c:v>64.76288207709311</c:v>
                </c:pt>
                <c:pt idx="714">
                  <c:v>64.729938167816371</c:v>
                </c:pt>
                <c:pt idx="715">
                  <c:v>64.69699425791265</c:v>
                </c:pt>
                <c:pt idx="716">
                  <c:v>64.664050347377056</c:v>
                </c:pt>
                <c:pt idx="717">
                  <c:v>64.631106436204703</c:v>
                </c:pt>
                <c:pt idx="718">
                  <c:v>64.598162524390986</c:v>
                </c:pt>
                <c:pt idx="719">
                  <c:v>64.565218611930788</c:v>
                </c:pt>
                <c:pt idx="720">
                  <c:v>64.532274698819407</c:v>
                </c:pt>
                <c:pt idx="721">
                  <c:v>64.49933078505147</c:v>
                </c:pt>
                <c:pt idx="722">
                  <c:v>64.466386870622514</c:v>
                </c:pt>
                <c:pt idx="723">
                  <c:v>64.433442955527084</c:v>
                </c:pt>
                <c:pt idx="724">
                  <c:v>64.400499039760433</c:v>
                </c:pt>
                <c:pt idx="725">
                  <c:v>64.367555123317175</c:v>
                </c:pt>
                <c:pt idx="726">
                  <c:v>64.334611206192321</c:v>
                </c:pt>
                <c:pt idx="727">
                  <c:v>64.301667288380656</c:v>
                </c:pt>
                <c:pt idx="728">
                  <c:v>64.268723369876838</c:v>
                </c:pt>
                <c:pt idx="729">
                  <c:v>64.235779450675722</c:v>
                </c:pt>
                <c:pt idx="730">
                  <c:v>64.202835530771992</c:v>
                </c:pt>
                <c:pt idx="731">
                  <c:v>64.169891610160278</c:v>
                </c:pt>
                <c:pt idx="732">
                  <c:v>64.136947688835093</c:v>
                </c:pt>
                <c:pt idx="733">
                  <c:v>64.104003766791237</c:v>
                </c:pt>
                <c:pt idx="734">
                  <c:v>64.07105984402304</c:v>
                </c:pt>
                <c:pt idx="735">
                  <c:v>64.038115920524888</c:v>
                </c:pt>
                <c:pt idx="736">
                  <c:v>64.005171996291551</c:v>
                </c:pt>
                <c:pt idx="737">
                  <c:v>63.972228071317275</c:v>
                </c:pt>
                <c:pt idx="738">
                  <c:v>63.939284145596254</c:v>
                </c:pt>
                <c:pt idx="739">
                  <c:v>63.906340219123081</c:v>
                </c:pt>
                <c:pt idx="740">
                  <c:v>63.873396291891837</c:v>
                </c:pt>
                <c:pt idx="741">
                  <c:v>63.840452363896823</c:v>
                </c:pt>
                <c:pt idx="742">
                  <c:v>63.807508435132227</c:v>
                </c:pt>
                <c:pt idx="743">
                  <c:v>63.774564505592089</c:v>
                </c:pt>
                <c:pt idx="744">
                  <c:v>63.741620575270701</c:v>
                </c:pt>
                <c:pt idx="745">
                  <c:v>63.708676644161876</c:v>
                </c:pt>
                <c:pt idx="746">
                  <c:v>63.675732712259787</c:v>
                </c:pt>
                <c:pt idx="747">
                  <c:v>63.642788779558394</c:v>
                </c:pt>
                <c:pt idx="748">
                  <c:v>63.609844846051537</c:v>
                </c:pt>
                <c:pt idx="749">
                  <c:v>63.576900911733162</c:v>
                </c:pt>
                <c:pt idx="750">
                  <c:v>63.543956976597016</c:v>
                </c:pt>
                <c:pt idx="751">
                  <c:v>63.511013040636911</c:v>
                </c:pt>
                <c:pt idx="752">
                  <c:v>63.478069103846451</c:v>
                </c:pt>
                <c:pt idx="753">
                  <c:v>63.445125166219569</c:v>
                </c:pt>
                <c:pt idx="754">
                  <c:v>63.412181227749613</c:v>
                </c:pt>
                <c:pt idx="755">
                  <c:v>63.379237288430438</c:v>
                </c:pt>
                <c:pt idx="756">
                  <c:v>63.346293348255372</c:v>
                </c:pt>
                <c:pt idx="757">
                  <c:v>63.31334940721802</c:v>
                </c:pt>
                <c:pt idx="758">
                  <c:v>63.280405465311645</c:v>
                </c:pt>
                <c:pt idx="759">
                  <c:v>63.247461522529818</c:v>
                </c:pt>
                <c:pt idx="760">
                  <c:v>63.214517578865824</c:v>
                </c:pt>
                <c:pt idx="761">
                  <c:v>63.181573634312898</c:v>
                </c:pt>
                <c:pt idx="762">
                  <c:v>63.148629688864332</c:v>
                </c:pt>
                <c:pt idx="763">
                  <c:v>63.115685742513286</c:v>
                </c:pt>
                <c:pt idx="764">
                  <c:v>63.082741795252851</c:v>
                </c:pt>
                <c:pt idx="765">
                  <c:v>63.049797847076157</c:v>
                </c:pt>
                <c:pt idx="766">
                  <c:v>63.016853897976226</c:v>
                </c:pt>
                <c:pt idx="767">
                  <c:v>62.983909947946003</c:v>
                </c:pt>
                <c:pt idx="768">
                  <c:v>62.950965996978319</c:v>
                </c:pt>
                <c:pt idx="769">
                  <c:v>62.91802204506611</c:v>
                </c:pt>
                <c:pt idx="770">
                  <c:v>62.885078092202392</c:v>
                </c:pt>
                <c:pt idx="771">
                  <c:v>62.852134138379512</c:v>
                </c:pt>
                <c:pt idx="772">
                  <c:v>62.819190183590514</c:v>
                </c:pt>
                <c:pt idx="773">
                  <c:v>62.786246227827895</c:v>
                </c:pt>
                <c:pt idx="774">
                  <c:v>62.753302271084209</c:v>
                </c:pt>
                <c:pt idx="775">
                  <c:v>62.720358313352008</c:v>
                </c:pt>
                <c:pt idx="776">
                  <c:v>62.687414354623883</c:v>
                </c:pt>
                <c:pt idx="777">
                  <c:v>62.654470394892066</c:v>
                </c:pt>
                <c:pt idx="778">
                  <c:v>62.621526434149175</c:v>
                </c:pt>
                <c:pt idx="779">
                  <c:v>62.588582472387124</c:v>
                </c:pt>
                <c:pt idx="780">
                  <c:v>62.555638509598516</c:v>
                </c:pt>
                <c:pt idx="781">
                  <c:v>62.522694545775281</c:v>
                </c:pt>
                <c:pt idx="782">
                  <c:v>62.489750580909742</c:v>
                </c:pt>
                <c:pt idx="783">
                  <c:v>62.456806614993951</c:v>
                </c:pt>
                <c:pt idx="784">
                  <c:v>62.423862648019778</c:v>
                </c:pt>
                <c:pt idx="785">
                  <c:v>62.390918679979137</c:v>
                </c:pt>
                <c:pt idx="786">
                  <c:v>62.357974710864099</c:v>
                </c:pt>
                <c:pt idx="787">
                  <c:v>62.325030740666271</c:v>
                </c:pt>
                <c:pt idx="788">
                  <c:v>62.292086769377626</c:v>
                </c:pt>
                <c:pt idx="789">
                  <c:v>62.259142796989693</c:v>
                </c:pt>
                <c:pt idx="790">
                  <c:v>62.226198823494187</c:v>
                </c:pt>
                <c:pt idx="791">
                  <c:v>62.193254848882695</c:v>
                </c:pt>
                <c:pt idx="792">
                  <c:v>62.160310873146543</c:v>
                </c:pt>
                <c:pt idx="793">
                  <c:v>62.127366896277451</c:v>
                </c:pt>
                <c:pt idx="794">
                  <c:v>62.094422918266559</c:v>
                </c:pt>
                <c:pt idx="795">
                  <c:v>62.061478939105271</c:v>
                </c:pt>
                <c:pt idx="796">
                  <c:v>62.028534958784718</c:v>
                </c:pt>
                <c:pt idx="797">
                  <c:v>61.995590977296224</c:v>
                </c:pt>
                <c:pt idx="798">
                  <c:v>61.962646994630894</c:v>
                </c:pt>
                <c:pt idx="799">
                  <c:v>61.929703010779704</c:v>
                </c:pt>
                <c:pt idx="800">
                  <c:v>61.896759025733552</c:v>
                </c:pt>
                <c:pt idx="801">
                  <c:v>61.863815039483462</c:v>
                </c:pt>
                <c:pt idx="802">
                  <c:v>61.830871052020342</c:v>
                </c:pt>
                <c:pt idx="803">
                  <c:v>61.79792706333469</c:v>
                </c:pt>
                <c:pt idx="804">
                  <c:v>61.764983073417525</c:v>
                </c:pt>
                <c:pt idx="805">
                  <c:v>61.732039082259085</c:v>
                </c:pt>
                <c:pt idx="806">
                  <c:v>61.699095089850324</c:v>
                </c:pt>
                <c:pt idx="807">
                  <c:v>61.666151096181409</c:v>
                </c:pt>
                <c:pt idx="808">
                  <c:v>61.633207101242881</c:v>
                </c:pt>
                <c:pt idx="809">
                  <c:v>61.600263105025093</c:v>
                </c:pt>
                <c:pt idx="810">
                  <c:v>61.567319107518152</c:v>
                </c:pt>
                <c:pt idx="811">
                  <c:v>61.534375108712553</c:v>
                </c:pt>
                <c:pt idx="812">
                  <c:v>61.501431108598226</c:v>
                </c:pt>
                <c:pt idx="813">
                  <c:v>61.468487107165089</c:v>
                </c:pt>
                <c:pt idx="814">
                  <c:v>61.435543104403145</c:v>
                </c:pt>
                <c:pt idx="815">
                  <c:v>61.402599100302446</c:v>
                </c:pt>
                <c:pt idx="816">
                  <c:v>61.369655094852661</c:v>
                </c:pt>
                <c:pt idx="817">
                  <c:v>61.336711088043543</c:v>
                </c:pt>
                <c:pt idx="818">
                  <c:v>61.303767079864784</c:v>
                </c:pt>
                <c:pt idx="819">
                  <c:v>61.27082307030588</c:v>
                </c:pt>
                <c:pt idx="820">
                  <c:v>61.237879059356423</c:v>
                </c:pt>
                <c:pt idx="821">
                  <c:v>61.204935047005776</c:v>
                </c:pt>
                <c:pt idx="822">
                  <c:v>61.171991033243245</c:v>
                </c:pt>
                <c:pt idx="823">
                  <c:v>61.139047018058157</c:v>
                </c:pt>
                <c:pt idx="824">
                  <c:v>61.106103001439521</c:v>
                </c:pt>
                <c:pt idx="825">
                  <c:v>61.073158983376629</c:v>
                </c:pt>
                <c:pt idx="826">
                  <c:v>61.040214963858261</c:v>
                </c:pt>
                <c:pt idx="827">
                  <c:v>61.007270942873504</c:v>
                </c:pt>
                <c:pt idx="828">
                  <c:v>60.974326920411244</c:v>
                </c:pt>
                <c:pt idx="829">
                  <c:v>60.941382896460098</c:v>
                </c:pt>
                <c:pt idx="830">
                  <c:v>60.908438871008713</c:v>
                </c:pt>
                <c:pt idx="831">
                  <c:v>60.875494844045868</c:v>
                </c:pt>
                <c:pt idx="832">
                  <c:v>60.842550815559662</c:v>
                </c:pt>
                <c:pt idx="833">
                  <c:v>60.809606785538861</c:v>
                </c:pt>
                <c:pt idx="834">
                  <c:v>60.776662753971699</c:v>
                </c:pt>
                <c:pt idx="835">
                  <c:v>60.74371872084636</c:v>
                </c:pt>
                <c:pt idx="836">
                  <c:v>60.710774686150998</c:v>
                </c:pt>
                <c:pt idx="837">
                  <c:v>60.677830649873684</c:v>
                </c:pt>
                <c:pt idx="838">
                  <c:v>60.644886612002232</c:v>
                </c:pt>
                <c:pt idx="839">
                  <c:v>60.611942572524697</c:v>
                </c:pt>
                <c:pt idx="840">
                  <c:v>60.57899853142878</c:v>
                </c:pt>
                <c:pt idx="841">
                  <c:v>60.54605448870204</c:v>
                </c:pt>
                <c:pt idx="842">
                  <c:v>60.513110444332263</c:v>
                </c:pt>
                <c:pt idx="843">
                  <c:v>60.480166398306842</c:v>
                </c:pt>
                <c:pt idx="844">
                  <c:v>60.44722235061316</c:v>
                </c:pt>
                <c:pt idx="845">
                  <c:v>60.414278301238511</c:v>
                </c:pt>
                <c:pt idx="846">
                  <c:v>60.381334250170227</c:v>
                </c:pt>
                <c:pt idx="847">
                  <c:v>60.348390197395247</c:v>
                </c:pt>
                <c:pt idx="848">
                  <c:v>60.31544614290052</c:v>
                </c:pt>
                <c:pt idx="849">
                  <c:v>60.28250208667319</c:v>
                </c:pt>
                <c:pt idx="850">
                  <c:v>60.249558028699951</c:v>
                </c:pt>
                <c:pt idx="851">
                  <c:v>60.216613968967387</c:v>
                </c:pt>
                <c:pt idx="852">
                  <c:v>60.183669907462338</c:v>
                </c:pt>
                <c:pt idx="853">
                  <c:v>60.150725844171177</c:v>
                </c:pt>
                <c:pt idx="854">
                  <c:v>60.117781779080239</c:v>
                </c:pt>
                <c:pt idx="855">
                  <c:v>60.08483771217611</c:v>
                </c:pt>
                <c:pt idx="856">
                  <c:v>60.051893643444558</c:v>
                </c:pt>
                <c:pt idx="857">
                  <c:v>60.018949572871932</c:v>
                </c:pt>
                <c:pt idx="858">
                  <c:v>59.986005500444335</c:v>
                </c:pt>
                <c:pt idx="859">
                  <c:v>59.953061426147229</c:v>
                </c:pt>
                <c:pt idx="860">
                  <c:v>59.920117349966858</c:v>
                </c:pt>
                <c:pt idx="861">
                  <c:v>59.887173271888543</c:v>
                </c:pt>
                <c:pt idx="862">
                  <c:v>59.854229191898</c:v>
                </c:pt>
                <c:pt idx="863">
                  <c:v>59.821285109980629</c:v>
                </c:pt>
                <c:pt idx="864">
                  <c:v>59.788341026121728</c:v>
                </c:pt>
                <c:pt idx="865">
                  <c:v>59.755396940306589</c:v>
                </c:pt>
                <c:pt idx="866">
                  <c:v>59.722452852520263</c:v>
                </c:pt>
                <c:pt idx="867">
                  <c:v>59.689508762747678</c:v>
                </c:pt>
                <c:pt idx="868">
                  <c:v>59.656564670973907</c:v>
                </c:pt>
                <c:pt idx="869">
                  <c:v>59.623620577183516</c:v>
                </c:pt>
                <c:pt idx="870">
                  <c:v>59.590676481361243</c:v>
                </c:pt>
                <c:pt idx="871">
                  <c:v>59.557732383491626</c:v>
                </c:pt>
                <c:pt idx="872">
                  <c:v>59.524788283559019</c:v>
                </c:pt>
                <c:pt idx="873">
                  <c:v>59.491844181547833</c:v>
                </c:pt>
                <c:pt idx="874">
                  <c:v>59.458900077442145</c:v>
                </c:pt>
                <c:pt idx="875">
                  <c:v>59.425955971226031</c:v>
                </c:pt>
                <c:pt idx="876">
                  <c:v>59.393011862883341</c:v>
                </c:pt>
                <c:pt idx="877">
                  <c:v>59.360067752398038</c:v>
                </c:pt>
                <c:pt idx="878">
                  <c:v>59.327123639753879</c:v>
                </c:pt>
                <c:pt idx="879">
                  <c:v>59.294179524934151</c:v>
                </c:pt>
                <c:pt idx="880">
                  <c:v>59.261235407922328</c:v>
                </c:pt>
                <c:pt idx="881">
                  <c:v>59.22829128870201</c:v>
                </c:pt>
                <c:pt idx="882">
                  <c:v>59.195347167256102</c:v>
                </c:pt>
                <c:pt idx="883">
                  <c:v>59.162403043567764</c:v>
                </c:pt>
                <c:pt idx="884">
                  <c:v>59.129458917620028</c:v>
                </c:pt>
                <c:pt idx="885">
                  <c:v>59.096514789395414</c:v>
                </c:pt>
                <c:pt idx="886">
                  <c:v>59.06357065887682</c:v>
                </c:pt>
                <c:pt idx="887">
                  <c:v>59.030626526046788</c:v>
                </c:pt>
                <c:pt idx="888">
                  <c:v>58.997682390887604</c:v>
                </c:pt>
                <c:pt idx="889">
                  <c:v>58.964738253381498</c:v>
                </c:pt>
                <c:pt idx="890">
                  <c:v>58.931794113510769</c:v>
                </c:pt>
                <c:pt idx="891">
                  <c:v>58.898849971257398</c:v>
                </c:pt>
                <c:pt idx="892">
                  <c:v>58.865905826603118</c:v>
                </c:pt>
                <c:pt idx="893">
                  <c:v>58.832961679529717</c:v>
                </c:pt>
                <c:pt idx="894">
                  <c:v>58.800017530018778</c:v>
                </c:pt>
                <c:pt idx="895">
                  <c:v>58.767073378051776</c:v>
                </c:pt>
                <c:pt idx="896">
                  <c:v>58.734129223609976</c:v>
                </c:pt>
                <c:pt idx="897">
                  <c:v>58.701185066674483</c:v>
                </c:pt>
                <c:pt idx="898">
                  <c:v>58.668240907226433</c:v>
                </c:pt>
                <c:pt idx="899">
                  <c:v>58.635296745246606</c:v>
                </c:pt>
                <c:pt idx="900">
                  <c:v>58.602352580715788</c:v>
                </c:pt>
                <c:pt idx="901">
                  <c:v>58.569408413614461</c:v>
                </c:pt>
                <c:pt idx="902">
                  <c:v>58.536464243923241</c:v>
                </c:pt>
                <c:pt idx="903">
                  <c:v>58.503520071622262</c:v>
                </c:pt>
                <c:pt idx="904">
                  <c:v>58.470575896691614</c:v>
                </c:pt>
                <c:pt idx="905">
                  <c:v>58.43763171911143</c:v>
                </c:pt>
                <c:pt idx="906">
                  <c:v>58.404687538861467</c:v>
                </c:pt>
                <c:pt idx="907">
                  <c:v>58.371743355921268</c:v>
                </c:pt>
                <c:pt idx="908">
                  <c:v>58.33879917027069</c:v>
                </c:pt>
                <c:pt idx="909">
                  <c:v>58.305854981888778</c:v>
                </c:pt>
                <c:pt idx="910">
                  <c:v>58.272910790754828</c:v>
                </c:pt>
                <c:pt idx="911">
                  <c:v>58.239966596847914</c:v>
                </c:pt>
                <c:pt idx="912">
                  <c:v>58.207022400147075</c:v>
                </c:pt>
                <c:pt idx="913">
                  <c:v>58.174078200630824</c:v>
                </c:pt>
                <c:pt idx="914">
                  <c:v>58.141133998277709</c:v>
                </c:pt>
                <c:pt idx="915">
                  <c:v>58.10818979306633</c:v>
                </c:pt>
                <c:pt idx="916">
                  <c:v>58.075245584974724</c:v>
                </c:pt>
                <c:pt idx="917">
                  <c:v>58.042301373981083</c:v>
                </c:pt>
                <c:pt idx="918">
                  <c:v>58.009357160063423</c:v>
                </c:pt>
                <c:pt idx="919">
                  <c:v>57.976412943199222</c:v>
                </c:pt>
                <c:pt idx="920">
                  <c:v>57.943468723366188</c:v>
                </c:pt>
                <c:pt idx="921">
                  <c:v>57.910524500541726</c:v>
                </c:pt>
                <c:pt idx="922">
                  <c:v>57.877580274703099</c:v>
                </c:pt>
                <c:pt idx="923">
                  <c:v>57.844636045827293</c:v>
                </c:pt>
                <c:pt idx="924">
                  <c:v>57.811691813891272</c:v>
                </c:pt>
                <c:pt idx="925">
                  <c:v>57.77874757887156</c:v>
                </c:pt>
                <c:pt idx="926">
                  <c:v>57.745803340744899</c:v>
                </c:pt>
                <c:pt idx="927">
                  <c:v>57.712859099487474</c:v>
                </c:pt>
                <c:pt idx="928">
                  <c:v>57.67991485507558</c:v>
                </c:pt>
                <c:pt idx="929">
                  <c:v>57.646970607485095</c:v>
                </c:pt>
                <c:pt idx="930">
                  <c:v>57.614026356691937</c:v>
                </c:pt>
                <c:pt idx="931">
                  <c:v>57.581082102671537</c:v>
                </c:pt>
                <c:pt idx="932">
                  <c:v>57.548137845399523</c:v>
                </c:pt>
                <c:pt idx="933">
                  <c:v>57.515193584851076</c:v>
                </c:pt>
                <c:pt idx="934">
                  <c:v>57.482249321001213</c:v>
                </c:pt>
                <c:pt idx="935">
                  <c:v>57.449305053824887</c:v>
                </c:pt>
                <c:pt idx="936">
                  <c:v>57.416360783296653</c:v>
                </c:pt>
                <c:pt idx="937">
                  <c:v>57.383416509391125</c:v>
                </c:pt>
                <c:pt idx="938">
                  <c:v>57.35047223208251</c:v>
                </c:pt>
                <c:pt idx="939">
                  <c:v>57.317527951344985</c:v>
                </c:pt>
                <c:pt idx="940">
                  <c:v>57.284583667152333</c:v>
                </c:pt>
                <c:pt idx="941">
                  <c:v>57.251639379478327</c:v>
                </c:pt>
                <c:pt idx="942">
                  <c:v>57.218695088296386</c:v>
                </c:pt>
                <c:pt idx="943">
                  <c:v>57.185750793579906</c:v>
                </c:pt>
                <c:pt idx="944">
                  <c:v>57.152806495302059</c:v>
                </c:pt>
                <c:pt idx="945">
                  <c:v>57.119862193435551</c:v>
                </c:pt>
                <c:pt idx="946">
                  <c:v>57.086917887953149</c:v>
                </c:pt>
                <c:pt idx="947">
                  <c:v>57.053973578827311</c:v>
                </c:pt>
                <c:pt idx="948">
                  <c:v>57.021029266030212</c:v>
                </c:pt>
                <c:pt idx="949">
                  <c:v>56.988084949534112</c:v>
                </c:pt>
                <c:pt idx="950">
                  <c:v>56.955140629310677</c:v>
                </c:pt>
                <c:pt idx="951">
                  <c:v>56.922196305331582</c:v>
                </c:pt>
                <c:pt idx="952">
                  <c:v>56.889251977568371</c:v>
                </c:pt>
                <c:pt idx="953">
                  <c:v>56.85630764599204</c:v>
                </c:pt>
                <c:pt idx="954">
                  <c:v>56.823363310573718</c:v>
                </c:pt>
                <c:pt idx="955">
                  <c:v>56.790418971283955</c:v>
                </c:pt>
                <c:pt idx="956">
                  <c:v>56.75747462809354</c:v>
                </c:pt>
                <c:pt idx="957">
                  <c:v>56.724530280972651</c:v>
                </c:pt>
                <c:pt idx="958">
                  <c:v>56.691585929891417</c:v>
                </c:pt>
                <c:pt idx="959">
                  <c:v>56.658641574819548</c:v>
                </c:pt>
                <c:pt idx="960">
                  <c:v>56.625697215726788</c:v>
                </c:pt>
                <c:pt idx="961">
                  <c:v>56.592752852582571</c:v>
                </c:pt>
                <c:pt idx="962">
                  <c:v>56.559808485355916</c:v>
                </c:pt>
                <c:pt idx="963">
                  <c:v>56.526864114015879</c:v>
                </c:pt>
                <c:pt idx="964">
                  <c:v>56.49391973853114</c:v>
                </c:pt>
                <c:pt idx="965">
                  <c:v>56.460975358870087</c:v>
                </c:pt>
                <c:pt idx="966">
                  <c:v>56.428030975001022</c:v>
                </c:pt>
                <c:pt idx="967">
                  <c:v>56.395086586891821</c:v>
                </c:pt>
                <c:pt idx="968">
                  <c:v>56.362142194510056</c:v>
                </c:pt>
                <c:pt idx="969">
                  <c:v>56.329197797823547</c:v>
                </c:pt>
                <c:pt idx="970">
                  <c:v>56.296253396799386</c:v>
                </c:pt>
                <c:pt idx="971">
                  <c:v>56.263308991404521</c:v>
                </c:pt>
                <c:pt idx="972">
                  <c:v>56.230364581605656</c:v>
                </c:pt>
                <c:pt idx="973">
                  <c:v>56.197420167369394</c:v>
                </c:pt>
                <c:pt idx="974">
                  <c:v>56.164475748661729</c:v>
                </c:pt>
                <c:pt idx="975">
                  <c:v>56.131531325448883</c:v>
                </c:pt>
                <c:pt idx="976">
                  <c:v>56.098586897696457</c:v>
                </c:pt>
                <c:pt idx="977">
                  <c:v>56.065642465369969</c:v>
                </c:pt>
                <c:pt idx="978">
                  <c:v>56.032698028434389</c:v>
                </c:pt>
                <c:pt idx="979">
                  <c:v>55.999753586854865</c:v>
                </c:pt>
                <c:pt idx="980">
                  <c:v>55.966809140595885</c:v>
                </c:pt>
                <c:pt idx="981">
                  <c:v>55.933864689621977</c:v>
                </c:pt>
                <c:pt idx="982">
                  <c:v>55.900920233897196</c:v>
                </c:pt>
                <c:pt idx="983">
                  <c:v>55.867975773385282</c:v>
                </c:pt>
                <c:pt idx="984">
                  <c:v>55.835031308049906</c:v>
                </c:pt>
                <c:pt idx="985">
                  <c:v>55.802086837854432</c:v>
                </c:pt>
                <c:pt idx="986">
                  <c:v>55.769142362761677</c:v>
                </c:pt>
                <c:pt idx="987">
                  <c:v>55.736197882734508</c:v>
                </c:pt>
                <c:pt idx="988">
                  <c:v>55.703253397735246</c:v>
                </c:pt>
                <c:pt idx="989">
                  <c:v>55.670308907726394</c:v>
                </c:pt>
                <c:pt idx="990">
                  <c:v>55.637364412669271</c:v>
                </c:pt>
                <c:pt idx="991">
                  <c:v>55.604419912525806</c:v>
                </c:pt>
                <c:pt idx="992">
                  <c:v>55.571475407257218</c:v>
                </c:pt>
                <c:pt idx="993">
                  <c:v>55.538530896824412</c:v>
                </c:pt>
                <c:pt idx="994">
                  <c:v>55.505586381188259</c:v>
                </c:pt>
                <c:pt idx="995">
                  <c:v>55.472641860309047</c:v>
                </c:pt>
                <c:pt idx="996">
                  <c:v>55.439697334146807</c:v>
                </c:pt>
                <c:pt idx="997">
                  <c:v>55.406752802661572</c:v>
                </c:pt>
                <c:pt idx="998">
                  <c:v>55.373808265812514</c:v>
                </c:pt>
                <c:pt idx="999">
                  <c:v>55.340863723558975</c:v>
                </c:pt>
                <c:pt idx="1000">
                  <c:v>55.307919175859851</c:v>
                </c:pt>
                <c:pt idx="1001">
                  <c:v>55.274974622673597</c:v>
                </c:pt>
                <c:pt idx="1002">
                  <c:v>55.242030063958502</c:v>
                </c:pt>
                <c:pt idx="1003">
                  <c:v>55.209085499672511</c:v>
                </c:pt>
                <c:pt idx="1004">
                  <c:v>55.176140929773254</c:v>
                </c:pt>
                <c:pt idx="1005">
                  <c:v>55.143196354217913</c:v>
                </c:pt>
                <c:pt idx="1006">
                  <c:v>55.11025177296338</c:v>
                </c:pt>
                <c:pt idx="1007">
                  <c:v>55.077307185966532</c:v>
                </c:pt>
                <c:pt idx="1008">
                  <c:v>55.044362593183386</c:v>
                </c:pt>
                <c:pt idx="1009">
                  <c:v>55.011417994570039</c:v>
                </c:pt>
                <c:pt idx="1010">
                  <c:v>54.9784733900822</c:v>
                </c:pt>
                <c:pt idx="1011">
                  <c:v>54.945528779674945</c:v>
                </c:pt>
                <c:pt idx="1012">
                  <c:v>54.912584163303421</c:v>
                </c:pt>
                <c:pt idx="1013">
                  <c:v>54.879639540922284</c:v>
                </c:pt>
                <c:pt idx="1014">
                  <c:v>54.846694912485617</c:v>
                </c:pt>
                <c:pt idx="1015">
                  <c:v>54.813750277947236</c:v>
                </c:pt>
                <c:pt idx="1016">
                  <c:v>54.780805637260983</c:v>
                </c:pt>
                <c:pt idx="1017">
                  <c:v>54.747860990379841</c:v>
                </c:pt>
                <c:pt idx="1018">
                  <c:v>54.714916337256902</c:v>
                </c:pt>
                <c:pt idx="1019">
                  <c:v>54.68197167784443</c:v>
                </c:pt>
                <c:pt idx="1020">
                  <c:v>54.649027012094791</c:v>
                </c:pt>
                <c:pt idx="1021">
                  <c:v>54.616082339959469</c:v>
                </c:pt>
                <c:pt idx="1022">
                  <c:v>54.583137661390154</c:v>
                </c:pt>
                <c:pt idx="1023">
                  <c:v>54.550192976337712</c:v>
                </c:pt>
                <c:pt idx="1024">
                  <c:v>54.517248284752817</c:v>
                </c:pt>
                <c:pt idx="1025">
                  <c:v>54.48430358658576</c:v>
                </c:pt>
                <c:pt idx="1026">
                  <c:v>54.451358881786547</c:v>
                </c:pt>
                <c:pt idx="1027">
                  <c:v>54.418414170304452</c:v>
                </c:pt>
                <c:pt idx="1028">
                  <c:v>54.385469452088806</c:v>
                </c:pt>
                <c:pt idx="1029">
                  <c:v>54.352524727088479</c:v>
                </c:pt>
                <c:pt idx="1030">
                  <c:v>54.319579995251729</c:v>
                </c:pt>
                <c:pt idx="1031">
                  <c:v>54.286635256526417</c:v>
                </c:pt>
                <c:pt idx="1032">
                  <c:v>54.253690510860281</c:v>
                </c:pt>
                <c:pt idx="1033">
                  <c:v>54.220745758200408</c:v>
                </c:pt>
                <c:pt idx="1034">
                  <c:v>54.187800998493685</c:v>
                </c:pt>
                <c:pt idx="1035">
                  <c:v>54.15485623168621</c:v>
                </c:pt>
                <c:pt idx="1036">
                  <c:v>54.121911457724195</c:v>
                </c:pt>
                <c:pt idx="1037">
                  <c:v>54.088966676553255</c:v>
                </c:pt>
                <c:pt idx="1038">
                  <c:v>54.056021888118345</c:v>
                </c:pt>
                <c:pt idx="1039">
                  <c:v>54.023077092364211</c:v>
                </c:pt>
                <c:pt idx="1040">
                  <c:v>53.990132289235248</c:v>
                </c:pt>
                <c:pt idx="1041">
                  <c:v>53.957187478675351</c:v>
                </c:pt>
                <c:pt idx="1042">
                  <c:v>53.924242660627719</c:v>
                </c:pt>
                <c:pt idx="1043">
                  <c:v>53.891297835035708</c:v>
                </c:pt>
                <c:pt idx="1044">
                  <c:v>53.858353001841728</c:v>
                </c:pt>
                <c:pt idx="1045">
                  <c:v>53.825408160988026</c:v>
                </c:pt>
                <c:pt idx="1046">
                  <c:v>53.792463312416132</c:v>
                </c:pt>
                <c:pt idx="1047">
                  <c:v>53.759518456067525</c:v>
                </c:pt>
                <c:pt idx="1048">
                  <c:v>53.726573591882882</c:v>
                </c:pt>
                <c:pt idx="1049">
                  <c:v>53.693628719802653</c:v>
                </c:pt>
                <c:pt idx="1050">
                  <c:v>53.660683839766719</c:v>
                </c:pt>
                <c:pt idx="1051">
                  <c:v>53.62773895171464</c:v>
                </c:pt>
                <c:pt idx="1052">
                  <c:v>53.594794055585197</c:v>
                </c:pt>
                <c:pt idx="1053">
                  <c:v>53.561849151317148</c:v>
                </c:pt>
                <c:pt idx="1054">
                  <c:v>53.528904238848504</c:v>
                </c:pt>
                <c:pt idx="1055">
                  <c:v>53.495959318116775</c:v>
                </c:pt>
                <c:pt idx="1056">
                  <c:v>53.46301438905914</c:v>
                </c:pt>
                <c:pt idx="1057">
                  <c:v>53.430069451612283</c:v>
                </c:pt>
                <c:pt idx="1058">
                  <c:v>53.397124505712448</c:v>
                </c:pt>
                <c:pt idx="1059">
                  <c:v>53.364179551295095</c:v>
                </c:pt>
                <c:pt idx="1060">
                  <c:v>53.331234588295587</c:v>
                </c:pt>
                <c:pt idx="1061">
                  <c:v>53.298289616648553</c:v>
                </c:pt>
                <c:pt idx="1062">
                  <c:v>53.265344636288205</c:v>
                </c:pt>
                <c:pt idx="1063">
                  <c:v>53.232399647148156</c:v>
                </c:pt>
                <c:pt idx="1064">
                  <c:v>53.199454649161744</c:v>
                </c:pt>
                <c:pt idx="1065">
                  <c:v>53.166509642261666</c:v>
                </c:pt>
                <c:pt idx="1066">
                  <c:v>53.133564626379965</c:v>
                </c:pt>
                <c:pt idx="1067">
                  <c:v>53.100619601448351</c:v>
                </c:pt>
                <c:pt idx="1068">
                  <c:v>53.067674567398051</c:v>
                </c:pt>
                <c:pt idx="1069">
                  <c:v>53.034729524159587</c:v>
                </c:pt>
                <c:pt idx="1070">
                  <c:v>53.001784471663179</c:v>
                </c:pt>
                <c:pt idx="1071">
                  <c:v>52.96883940983821</c:v>
                </c:pt>
                <c:pt idx="1072">
                  <c:v>52.935894338613764</c:v>
                </c:pt>
                <c:pt idx="1073">
                  <c:v>52.902949257918344</c:v>
                </c:pt>
                <c:pt idx="1074">
                  <c:v>52.870004167679944</c:v>
                </c:pt>
                <c:pt idx="1075">
                  <c:v>52.837059067825976</c:v>
                </c:pt>
                <c:pt idx="1076">
                  <c:v>52.804113958283082</c:v>
                </c:pt>
                <c:pt idx="1077">
                  <c:v>52.771168838977744</c:v>
                </c:pt>
                <c:pt idx="1078">
                  <c:v>52.738223709835538</c:v>
                </c:pt>
                <c:pt idx="1079">
                  <c:v>52.705278570781857</c:v>
                </c:pt>
                <c:pt idx="1080">
                  <c:v>52.672333421741008</c:v>
                </c:pt>
                <c:pt idx="1081">
                  <c:v>52.639388262637198</c:v>
                </c:pt>
                <c:pt idx="1082">
                  <c:v>52.60644309339375</c:v>
                </c:pt>
                <c:pt idx="1083">
                  <c:v>52.573497913933657</c:v>
                </c:pt>
                <c:pt idx="1084">
                  <c:v>52.540552724179065</c:v>
                </c:pt>
                <c:pt idx="1085">
                  <c:v>52.507607524051735</c:v>
                </c:pt>
                <c:pt idx="1086">
                  <c:v>52.47466231347267</c:v>
                </c:pt>
                <c:pt idx="1087">
                  <c:v>52.441717092362481</c:v>
                </c:pt>
                <c:pt idx="1088">
                  <c:v>52.408771860640812</c:v>
                </c:pt>
                <c:pt idx="1089">
                  <c:v>52.375826618227251</c:v>
                </c:pt>
                <c:pt idx="1090">
                  <c:v>52.342881365040306</c:v>
                </c:pt>
                <c:pt idx="1091">
                  <c:v>52.309936100997888</c:v>
                </c:pt>
                <c:pt idx="1092">
                  <c:v>52.276990826017553</c:v>
                </c:pt>
                <c:pt idx="1093">
                  <c:v>52.244045540016202</c:v>
                </c:pt>
                <c:pt idx="1094">
                  <c:v>52.211100242909659</c:v>
                </c:pt>
                <c:pt idx="1095">
                  <c:v>52.178154934613787</c:v>
                </c:pt>
                <c:pt idx="1096">
                  <c:v>52.145209615043377</c:v>
                </c:pt>
                <c:pt idx="1097">
                  <c:v>52.112264284112548</c:v>
                </c:pt>
                <c:pt idx="1098">
                  <c:v>52.079318941734883</c:v>
                </c:pt>
                <c:pt idx="1099">
                  <c:v>52.04637358782346</c:v>
                </c:pt>
                <c:pt idx="1100">
                  <c:v>52.013428222290386</c:v>
                </c:pt>
                <c:pt idx="1101">
                  <c:v>51.980482845047213</c:v>
                </c:pt>
                <c:pt idx="1102">
                  <c:v>51.947537456005087</c:v>
                </c:pt>
                <c:pt idx="1103">
                  <c:v>51.914592055074053</c:v>
                </c:pt>
                <c:pt idx="1104">
                  <c:v>51.881646642163766</c:v>
                </c:pt>
                <c:pt idx="1105">
                  <c:v>51.848701217183148</c:v>
                </c:pt>
                <c:pt idx="1106">
                  <c:v>51.815755780040227</c:v>
                </c:pt>
                <c:pt idx="1107">
                  <c:v>51.782810330642526</c:v>
                </c:pt>
                <c:pt idx="1108">
                  <c:v>51.749864868896964</c:v>
                </c:pt>
                <c:pt idx="1109">
                  <c:v>51.716919394709521</c:v>
                </c:pt>
                <c:pt idx="1110">
                  <c:v>51.683973907985497</c:v>
                </c:pt>
                <c:pt idx="1111">
                  <c:v>51.651028408629642</c:v>
                </c:pt>
                <c:pt idx="1112">
                  <c:v>51.618082896545801</c:v>
                </c:pt>
                <c:pt idx="1113">
                  <c:v>51.58513737163716</c:v>
                </c:pt>
                <c:pt idx="1114">
                  <c:v>51.552191833806305</c:v>
                </c:pt>
                <c:pt idx="1115">
                  <c:v>51.519246282954697</c:v>
                </c:pt>
                <c:pt idx="1116">
                  <c:v>51.486300718983543</c:v>
                </c:pt>
                <c:pt idx="1117">
                  <c:v>51.453355141792898</c:v>
                </c:pt>
                <c:pt idx="1118">
                  <c:v>51.420409551282219</c:v>
                </c:pt>
                <c:pt idx="1119">
                  <c:v>51.387463947350255</c:v>
                </c:pt>
                <c:pt idx="1120">
                  <c:v>51.354518329894873</c:v>
                </c:pt>
                <c:pt idx="1121">
                  <c:v>51.321572698813362</c:v>
                </c:pt>
                <c:pt idx="1122">
                  <c:v>51.288627054001921</c:v>
                </c:pt>
                <c:pt idx="1123">
                  <c:v>51.255681395356163</c:v>
                </c:pt>
                <c:pt idx="1124">
                  <c:v>51.222735722770814</c:v>
                </c:pt>
                <c:pt idx="1125">
                  <c:v>51.189790036139861</c:v>
                </c:pt>
                <c:pt idx="1126">
                  <c:v>51.156844335356766</c:v>
                </c:pt>
                <c:pt idx="1127">
                  <c:v>51.123898620313533</c:v>
                </c:pt>
                <c:pt idx="1128">
                  <c:v>51.090952890901782</c:v>
                </c:pt>
                <c:pt idx="1129">
                  <c:v>51.058007147012304</c:v>
                </c:pt>
                <c:pt idx="1130">
                  <c:v>51.025061388534965</c:v>
                </c:pt>
                <c:pt idx="1131">
                  <c:v>50.992115615358983</c:v>
                </c:pt>
                <c:pt idx="1132">
                  <c:v>50.959169827372193</c:v>
                </c:pt>
                <c:pt idx="1133">
                  <c:v>50.926224024462471</c:v>
                </c:pt>
                <c:pt idx="1134">
                  <c:v>50.893278206515816</c:v>
                </c:pt>
                <c:pt idx="1135">
                  <c:v>50.860332373418096</c:v>
                </c:pt>
                <c:pt idx="1136">
                  <c:v>50.82738652505423</c:v>
                </c:pt>
                <c:pt idx="1137">
                  <c:v>50.794440661308002</c:v>
                </c:pt>
                <c:pt idx="1138">
                  <c:v>50.761494782062357</c:v>
                </c:pt>
                <c:pt idx="1139">
                  <c:v>50.728548887199452</c:v>
                </c:pt>
                <c:pt idx="1140">
                  <c:v>50.695602976600547</c:v>
                </c:pt>
                <c:pt idx="1141">
                  <c:v>50.662657050145981</c:v>
                </c:pt>
                <c:pt idx="1142">
                  <c:v>50.629711107715309</c:v>
                </c:pt>
                <c:pt idx="1143">
                  <c:v>50.596765149186858</c:v>
                </c:pt>
                <c:pt idx="1144">
                  <c:v>50.563819174438287</c:v>
                </c:pt>
                <c:pt idx="1145">
                  <c:v>50.530873183346273</c:v>
                </c:pt>
                <c:pt idx="1146">
                  <c:v>50.49792717578643</c:v>
                </c:pt>
                <c:pt idx="1147">
                  <c:v>50.464981151633744</c:v>
                </c:pt>
                <c:pt idx="1148">
                  <c:v>50.432035110761774</c:v>
                </c:pt>
                <c:pt idx="1149">
                  <c:v>50.399089053043582</c:v>
                </c:pt>
                <c:pt idx="1150">
                  <c:v>50.366142978351235</c:v>
                </c:pt>
                <c:pt idx="1151">
                  <c:v>50.33319688655525</c:v>
                </c:pt>
                <c:pt idx="1152">
                  <c:v>50.300250777525832</c:v>
                </c:pt>
                <c:pt idx="1153">
                  <c:v>50.267304651131937</c:v>
                </c:pt>
                <c:pt idx="1154">
                  <c:v>50.234358507241453</c:v>
                </c:pt>
                <c:pt idx="1155">
                  <c:v>50.201412345721394</c:v>
                </c:pt>
                <c:pt idx="1156">
                  <c:v>50.168466166437753</c:v>
                </c:pt>
                <c:pt idx="1157">
                  <c:v>50.135519969255412</c:v>
                </c:pt>
                <c:pt idx="1158">
                  <c:v>50.102573754038204</c:v>
                </c:pt>
                <c:pt idx="1159">
                  <c:v>50.06962752064932</c:v>
                </c:pt>
                <c:pt idx="1160">
                  <c:v>50.036681268950218</c:v>
                </c:pt>
                <c:pt idx="1161">
                  <c:v>50.003734998801889</c:v>
                </c:pt>
                <c:pt idx="1162">
                  <c:v>49.970788710064113</c:v>
                </c:pt>
                <c:pt idx="1163">
                  <c:v>49.937842402595329</c:v>
                </c:pt>
                <c:pt idx="1164">
                  <c:v>49.904896076253394</c:v>
                </c:pt>
                <c:pt idx="1165">
                  <c:v>49.871949730894762</c:v>
                </c:pt>
                <c:pt idx="1166">
                  <c:v>49.83900336637474</c:v>
                </c:pt>
                <c:pt idx="1167">
                  <c:v>49.80605698254783</c:v>
                </c:pt>
                <c:pt idx="1168">
                  <c:v>49.773110579267168</c:v>
                </c:pt>
                <c:pt idx="1169">
                  <c:v>49.740164156384651</c:v>
                </c:pt>
                <c:pt idx="1170">
                  <c:v>49.707217713751682</c:v>
                </c:pt>
                <c:pt idx="1171">
                  <c:v>49.674271251217775</c:v>
                </c:pt>
                <c:pt idx="1172">
                  <c:v>49.641324768631904</c:v>
                </c:pt>
                <c:pt idx="1173">
                  <c:v>49.608378265841402</c:v>
                </c:pt>
                <c:pt idx="1174">
                  <c:v>49.575431742692835</c:v>
                </c:pt>
                <c:pt idx="1175">
                  <c:v>49.542485199031418</c:v>
                </c:pt>
                <c:pt idx="1176">
                  <c:v>49.509538634701187</c:v>
                </c:pt>
                <c:pt idx="1177">
                  <c:v>49.476592049545118</c:v>
                </c:pt>
                <c:pt idx="1178">
                  <c:v>49.443645443404698</c:v>
                </c:pt>
                <c:pt idx="1179">
                  <c:v>49.410698816120714</c:v>
                </c:pt>
                <c:pt idx="1180">
                  <c:v>49.377752167532201</c:v>
                </c:pt>
                <c:pt idx="1181">
                  <c:v>49.344805497477296</c:v>
                </c:pt>
                <c:pt idx="1182">
                  <c:v>49.311858805792994</c:v>
                </c:pt>
                <c:pt idx="1183">
                  <c:v>49.278912092314684</c:v>
                </c:pt>
                <c:pt idx="1184">
                  <c:v>49.245965356876845</c:v>
                </c:pt>
                <c:pt idx="1185">
                  <c:v>49.213018599312441</c:v>
                </c:pt>
                <c:pt idx="1186">
                  <c:v>49.180071819453531</c:v>
                </c:pt>
                <c:pt idx="1187">
                  <c:v>49.147125017130485</c:v>
                </c:pt>
                <c:pt idx="1188">
                  <c:v>49.114178192172474</c:v>
                </c:pt>
                <c:pt idx="1189">
                  <c:v>49.081231344407719</c:v>
                </c:pt>
                <c:pt idx="1190">
                  <c:v>49.048284473662768</c:v>
                </c:pt>
                <c:pt idx="1191">
                  <c:v>49.015337579763013</c:v>
                </c:pt>
                <c:pt idx="1192">
                  <c:v>48.982390662532396</c:v>
                </c:pt>
                <c:pt idx="1193">
                  <c:v>48.949443721793642</c:v>
                </c:pt>
                <c:pt idx="1194">
                  <c:v>48.916496757368222</c:v>
                </c:pt>
                <c:pt idx="1195">
                  <c:v>48.883549769075891</c:v>
                </c:pt>
                <c:pt idx="1196">
                  <c:v>48.850602756735483</c:v>
                </c:pt>
                <c:pt idx="1197">
                  <c:v>48.817655720164133</c:v>
                </c:pt>
                <c:pt idx="1198">
                  <c:v>48.784708659177774</c:v>
                </c:pt>
                <c:pt idx="1199">
                  <c:v>48.751761573590933</c:v>
                </c:pt>
                <c:pt idx="1200">
                  <c:v>48.718814463216482</c:v>
                </c:pt>
                <c:pt idx="1201">
                  <c:v>48.685867327866212</c:v>
                </c:pt>
                <c:pt idx="1202">
                  <c:v>48.652920167350345</c:v>
                </c:pt>
                <c:pt idx="1203">
                  <c:v>48.619972981477602</c:v>
                </c:pt>
                <c:pt idx="1204">
                  <c:v>48.587025770055291</c:v>
                </c:pt>
                <c:pt idx="1205">
                  <c:v>48.554078532889456</c:v>
                </c:pt>
                <c:pt idx="1206">
                  <c:v>48.521131269784178</c:v>
                </c:pt>
                <c:pt idx="1207">
                  <c:v>48.488183980542665</c:v>
                </c:pt>
                <c:pt idx="1208">
                  <c:v>48.455236664966172</c:v>
                </c:pt>
                <c:pt idx="1209">
                  <c:v>48.422289322854645</c:v>
                </c:pt>
                <c:pt idx="1210">
                  <c:v>48.389341954006596</c:v>
                </c:pt>
                <c:pt idx="1211">
                  <c:v>48.356394558218639</c:v>
                </c:pt>
                <c:pt idx="1212">
                  <c:v>48.323447135286351</c:v>
                </c:pt>
                <c:pt idx="1213">
                  <c:v>48.290499685003354</c:v>
                </c:pt>
                <c:pt idx="1214">
                  <c:v>48.257552207161908</c:v>
                </c:pt>
                <c:pt idx="1215">
                  <c:v>48.224604701552707</c:v>
                </c:pt>
                <c:pt idx="1216">
                  <c:v>48.191657167964699</c:v>
                </c:pt>
                <c:pt idx="1217">
                  <c:v>48.158709606185461</c:v>
                </c:pt>
                <c:pt idx="1218">
                  <c:v>48.125762016000678</c:v>
                </c:pt>
                <c:pt idx="1219">
                  <c:v>48.092814397194672</c:v>
                </c:pt>
                <c:pt idx="1220">
                  <c:v>48.059866749550068</c:v>
                </c:pt>
                <c:pt idx="1221">
                  <c:v>48.026919072847662</c:v>
                </c:pt>
                <c:pt idx="1222">
                  <c:v>47.99397136686683</c:v>
                </c:pt>
                <c:pt idx="1223">
                  <c:v>47.961023631385267</c:v>
                </c:pt>
                <c:pt idx="1224">
                  <c:v>47.928075866178652</c:v>
                </c:pt>
                <c:pt idx="1225">
                  <c:v>47.895128071021318</c:v>
                </c:pt>
                <c:pt idx="1226">
                  <c:v>47.862180245685806</c:v>
                </c:pt>
                <c:pt idx="1227">
                  <c:v>47.829232389942938</c:v>
                </c:pt>
                <c:pt idx="1228">
                  <c:v>47.796284503561701</c:v>
                </c:pt>
                <c:pt idx="1229">
                  <c:v>47.763336586309492</c:v>
                </c:pt>
                <c:pt idx="1230">
                  <c:v>47.730388637951563</c:v>
                </c:pt>
                <c:pt idx="1231">
                  <c:v>47.697440658251963</c:v>
                </c:pt>
                <c:pt idx="1232">
                  <c:v>47.664492646972569</c:v>
                </c:pt>
                <c:pt idx="1233">
                  <c:v>47.631544603873486</c:v>
                </c:pt>
                <c:pt idx="1234">
                  <c:v>47.598596528713266</c:v>
                </c:pt>
                <c:pt idx="1235">
                  <c:v>47.565648421248113</c:v>
                </c:pt>
                <c:pt idx="1236">
                  <c:v>47.532700281233105</c:v>
                </c:pt>
                <c:pt idx="1237">
                  <c:v>47.499752108420566</c:v>
                </c:pt>
                <c:pt idx="1238">
                  <c:v>47.466803902561892</c:v>
                </c:pt>
                <c:pt idx="1239">
                  <c:v>47.43385566340595</c:v>
                </c:pt>
                <c:pt idx="1240">
                  <c:v>47.400907390699984</c:v>
                </c:pt>
                <c:pt idx="1241">
                  <c:v>47.367959084189117</c:v>
                </c:pt>
                <c:pt idx="1242">
                  <c:v>47.335010743616685</c:v>
                </c:pt>
                <c:pt idx="1243">
                  <c:v>47.302062368724179</c:v>
                </c:pt>
                <c:pt idx="1244">
                  <c:v>47.269113959250852</c:v>
                </c:pt>
                <c:pt idx="1245">
                  <c:v>47.236165514934363</c:v>
                </c:pt>
                <c:pt idx="1246">
                  <c:v>47.203217035509994</c:v>
                </c:pt>
                <c:pt idx="1247">
                  <c:v>47.170268520711176</c:v>
                </c:pt>
                <c:pt idx="1248">
                  <c:v>47.137319970269488</c:v>
                </c:pt>
                <c:pt idx="1249">
                  <c:v>47.104371383914277</c:v>
                </c:pt>
                <c:pt idx="1250">
                  <c:v>47.071422761372837</c:v>
                </c:pt>
                <c:pt idx="1251">
                  <c:v>47.038474102370451</c:v>
                </c:pt>
                <c:pt idx="1252">
                  <c:v>47.005525406630433</c:v>
                </c:pt>
                <c:pt idx="1253">
                  <c:v>46.972576673873895</c:v>
                </c:pt>
                <c:pt idx="1254">
                  <c:v>46.939627903819819</c:v>
                </c:pt>
                <c:pt idx="1255">
                  <c:v>46.906679096184945</c:v>
                </c:pt>
                <c:pt idx="1256">
                  <c:v>46.873730250684275</c:v>
                </c:pt>
                <c:pt idx="1257">
                  <c:v>46.840781367030083</c:v>
                </c:pt>
                <c:pt idx="1258">
                  <c:v>46.807832444933055</c:v>
                </c:pt>
                <c:pt idx="1259">
                  <c:v>46.774883484101196</c:v>
                </c:pt>
                <c:pt idx="1260">
                  <c:v>46.74193448424073</c:v>
                </c:pt>
                <c:pt idx="1261">
                  <c:v>46.708985445055092</c:v>
                </c:pt>
                <c:pt idx="1262">
                  <c:v>46.676036366246159</c:v>
                </c:pt>
                <c:pt idx="1263">
                  <c:v>46.643087247513094</c:v>
                </c:pt>
                <c:pt idx="1264">
                  <c:v>46.610138088552972</c:v>
                </c:pt>
                <c:pt idx="1265">
                  <c:v>46.577188889060352</c:v>
                </c:pt>
                <c:pt idx="1266">
                  <c:v>46.544239648727782</c:v>
                </c:pt>
                <c:pt idx="1267">
                  <c:v>46.511290367245195</c:v>
                </c:pt>
                <c:pt idx="1268">
                  <c:v>46.478341044300535</c:v>
                </c:pt>
                <c:pt idx="1269">
                  <c:v>46.445391679578947</c:v>
                </c:pt>
                <c:pt idx="1270">
                  <c:v>46.412442272763641</c:v>
                </c:pt>
                <c:pt idx="1271">
                  <c:v>46.379492823535159</c:v>
                </c:pt>
                <c:pt idx="1272">
                  <c:v>46.346543331571638</c:v>
                </c:pt>
                <c:pt idx="1273">
                  <c:v>46.313593796548858</c:v>
                </c:pt>
                <c:pt idx="1274">
                  <c:v>46.280644218140097</c:v>
                </c:pt>
                <c:pt idx="1275">
                  <c:v>46.247694596016238</c:v>
                </c:pt>
                <c:pt idx="1276">
                  <c:v>46.214744929845601</c:v>
                </c:pt>
                <c:pt idx="1277">
                  <c:v>46.181795219293811</c:v>
                </c:pt>
                <c:pt idx="1278">
                  <c:v>46.148845464024497</c:v>
                </c:pt>
                <c:pt idx="1279">
                  <c:v>46.11589566369836</c:v>
                </c:pt>
                <c:pt idx="1280">
                  <c:v>46.08294581797346</c:v>
                </c:pt>
                <c:pt idx="1281">
                  <c:v>46.049995926505659</c:v>
                </c:pt>
                <c:pt idx="1282">
                  <c:v>46.017045988947636</c:v>
                </c:pt>
                <c:pt idx="1283">
                  <c:v>45.984096004950068</c:v>
                </c:pt>
                <c:pt idx="1284">
                  <c:v>45.951145974160674</c:v>
                </c:pt>
                <c:pt idx="1285">
                  <c:v>45.918195896224333</c:v>
                </c:pt>
                <c:pt idx="1286">
                  <c:v>45.885245770783676</c:v>
                </c:pt>
                <c:pt idx="1287">
                  <c:v>45.852295597478289</c:v>
                </c:pt>
                <c:pt idx="1288">
                  <c:v>45.819345375945375</c:v>
                </c:pt>
                <c:pt idx="1289">
                  <c:v>45.786395105818762</c:v>
                </c:pt>
                <c:pt idx="1290">
                  <c:v>45.753444786730341</c:v>
                </c:pt>
                <c:pt idx="1291">
                  <c:v>45.72049441830864</c:v>
                </c:pt>
                <c:pt idx="1292">
                  <c:v>45.687544000179479</c:v>
                </c:pt>
                <c:pt idx="1293">
                  <c:v>45.654593531966228</c:v>
                </c:pt>
                <c:pt idx="1294">
                  <c:v>45.621643013288733</c:v>
                </c:pt>
                <c:pt idx="1295">
                  <c:v>45.588692443764664</c:v>
                </c:pt>
                <c:pt idx="1296">
                  <c:v>45.555741823008198</c:v>
                </c:pt>
                <c:pt idx="1297">
                  <c:v>45.522791150631122</c:v>
                </c:pt>
                <c:pt idx="1298">
                  <c:v>45.489840426242019</c:v>
                </c:pt>
                <c:pt idx="1299">
                  <c:v>45.456889649446467</c:v>
                </c:pt>
                <c:pt idx="1300">
                  <c:v>45.423938819847166</c:v>
                </c:pt>
                <c:pt idx="1301">
                  <c:v>45.390987937044031</c:v>
                </c:pt>
                <c:pt idx="1302">
                  <c:v>45.358037000633409</c:v>
                </c:pt>
                <c:pt idx="1303">
                  <c:v>45.325086010209141</c:v>
                </c:pt>
                <c:pt idx="1304">
                  <c:v>45.292134965361591</c:v>
                </c:pt>
                <c:pt idx="1305">
                  <c:v>45.259183865678629</c:v>
                </c:pt>
                <c:pt idx="1306">
                  <c:v>45.226232710744199</c:v>
                </c:pt>
                <c:pt idx="1307">
                  <c:v>45.193281500139733</c:v>
                </c:pt>
                <c:pt idx="1308">
                  <c:v>45.160330233443375</c:v>
                </c:pt>
                <c:pt idx="1309">
                  <c:v>45.12737891022978</c:v>
                </c:pt>
                <c:pt idx="1310">
                  <c:v>45.09442753007076</c:v>
                </c:pt>
                <c:pt idx="1311">
                  <c:v>45.061476092534711</c:v>
                </c:pt>
                <c:pt idx="1312">
                  <c:v>45.02852459718688</c:v>
                </c:pt>
                <c:pt idx="1313">
                  <c:v>44.995573043589218</c:v>
                </c:pt>
                <c:pt idx="1314">
                  <c:v>44.962621431300207</c:v>
                </c:pt>
                <c:pt idx="1315">
                  <c:v>44.929669759875132</c:v>
                </c:pt>
                <c:pt idx="1316">
                  <c:v>44.896718028866104</c:v>
                </c:pt>
                <c:pt idx="1317">
                  <c:v>44.863766237821537</c:v>
                </c:pt>
                <c:pt idx="1318">
                  <c:v>44.830814386286583</c:v>
                </c:pt>
                <c:pt idx="1319">
                  <c:v>44.797862473802887</c:v>
                </c:pt>
                <c:pt idx="1320">
                  <c:v>44.76491049990895</c:v>
                </c:pt>
                <c:pt idx="1321">
                  <c:v>44.731958464139382</c:v>
                </c:pt>
                <c:pt idx="1322">
                  <c:v>44.69900636602533</c:v>
                </c:pt>
                <c:pt idx="1323">
                  <c:v>44.666054205094795</c:v>
                </c:pt>
                <c:pt idx="1324">
                  <c:v>44.63310198087192</c:v>
                </c:pt>
                <c:pt idx="1325">
                  <c:v>44.600149692877253</c:v>
                </c:pt>
                <c:pt idx="1326">
                  <c:v>44.567197340627672</c:v>
                </c:pt>
                <c:pt idx="1327">
                  <c:v>44.534244923636734</c:v>
                </c:pt>
                <c:pt idx="1328">
                  <c:v>44.501292441414044</c:v>
                </c:pt>
                <c:pt idx="1329">
                  <c:v>44.468339893465547</c:v>
                </c:pt>
                <c:pt idx="1330">
                  <c:v>44.435387279293678</c:v>
                </c:pt>
                <c:pt idx="1331">
                  <c:v>44.402434598396674</c:v>
                </c:pt>
                <c:pt idx="1332">
                  <c:v>44.369481850269494</c:v>
                </c:pt>
                <c:pt idx="1333">
                  <c:v>44.336529034403057</c:v>
                </c:pt>
                <c:pt idx="1334">
                  <c:v>44.303576150284528</c:v>
                </c:pt>
                <c:pt idx="1335">
                  <c:v>44.270623197397029</c:v>
                </c:pt>
                <c:pt idx="1336">
                  <c:v>44.237670175219989</c:v>
                </c:pt>
                <c:pt idx="1337">
                  <c:v>44.204717083228893</c:v>
                </c:pt>
                <c:pt idx="1338">
                  <c:v>44.171763920895152</c:v>
                </c:pt>
                <c:pt idx="1339">
                  <c:v>44.138810687686323</c:v>
                </c:pt>
                <c:pt idx="1340">
                  <c:v>44.105857383066002</c:v>
                </c:pt>
                <c:pt idx="1341">
                  <c:v>44.072904006493488</c:v>
                </c:pt>
                <c:pt idx="1342">
                  <c:v>44.039950557424383</c:v>
                </c:pt>
                <c:pt idx="1343">
                  <c:v>44.006997035309851</c:v>
                </c:pt>
                <c:pt idx="1344">
                  <c:v>43.974043439597054</c:v>
                </c:pt>
                <c:pt idx="1345">
                  <c:v>43.941089769729267</c:v>
                </c:pt>
                <c:pt idx="1346">
                  <c:v>43.908136025144941</c:v>
                </c:pt>
                <c:pt idx="1347">
                  <c:v>43.875182205279053</c:v>
                </c:pt>
                <c:pt idx="1348">
                  <c:v>43.842228309561769</c:v>
                </c:pt>
                <c:pt idx="1349">
                  <c:v>43.809274337419303</c:v>
                </c:pt>
                <c:pt idx="1350">
                  <c:v>43.776320288273283</c:v>
                </c:pt>
                <c:pt idx="1351">
                  <c:v>43.74336616154131</c:v>
                </c:pt>
                <c:pt idx="1352">
                  <c:v>43.710411956636165</c:v>
                </c:pt>
                <c:pt idx="1353">
                  <c:v>43.677457672966746</c:v>
                </c:pt>
                <c:pt idx="1354">
                  <c:v>43.644503309937164</c:v>
                </c:pt>
                <c:pt idx="1355">
                  <c:v>43.611548866946983</c:v>
                </c:pt>
                <c:pt idx="1356">
                  <c:v>43.578594343391643</c:v>
                </c:pt>
                <c:pt idx="1357">
                  <c:v>43.545639738661627</c:v>
                </c:pt>
                <c:pt idx="1358">
                  <c:v>43.512685052143176</c:v>
                </c:pt>
                <c:pt idx="1359">
                  <c:v>43.47973028321767</c:v>
                </c:pt>
                <c:pt idx="1360">
                  <c:v>43.446775431261891</c:v>
                </c:pt>
                <c:pt idx="1361">
                  <c:v>43.413820495647954</c:v>
                </c:pt>
                <c:pt idx="1362">
                  <c:v>43.380865475743455</c:v>
                </c:pt>
                <c:pt idx="1363">
                  <c:v>43.347910370911023</c:v>
                </c:pt>
                <c:pt idx="1364">
                  <c:v>43.314955180508534</c:v>
                </c:pt>
                <c:pt idx="1365">
                  <c:v>43.281999903889059</c:v>
                </c:pt>
                <c:pt idx="1366">
                  <c:v>43.249044540400675</c:v>
                </c:pt>
                <c:pt idx="1367">
                  <c:v>43.216089089387154</c:v>
                </c:pt>
                <c:pt idx="1368">
                  <c:v>43.183133550186483</c:v>
                </c:pt>
                <c:pt idx="1369">
                  <c:v>43.150177922132158</c:v>
                </c:pt>
                <c:pt idx="1370">
                  <c:v>43.117222204552803</c:v>
                </c:pt>
                <c:pt idx="1371">
                  <c:v>43.08426639677181</c:v>
                </c:pt>
                <c:pt idx="1372">
                  <c:v>43.051310498107284</c:v>
                </c:pt>
                <c:pt idx="1373">
                  <c:v>43.018354507872793</c:v>
                </c:pt>
                <c:pt idx="1374">
                  <c:v>42.98539842537604</c:v>
                </c:pt>
                <c:pt idx="1375">
                  <c:v>42.952442249920139</c:v>
                </c:pt>
                <c:pt idx="1376">
                  <c:v>42.919485980802811</c:v>
                </c:pt>
                <c:pt idx="1377">
                  <c:v>42.886529617316199</c:v>
                </c:pt>
                <c:pt idx="1378">
                  <c:v>42.853573158747537</c:v>
                </c:pt>
                <c:pt idx="1379">
                  <c:v>42.820616604378571</c:v>
                </c:pt>
                <c:pt idx="1380">
                  <c:v>42.787659953485715</c:v>
                </c:pt>
                <c:pt idx="1381">
                  <c:v>42.75470320533973</c:v>
                </c:pt>
                <c:pt idx="1382">
                  <c:v>42.721746359206357</c:v>
                </c:pt>
                <c:pt idx="1383">
                  <c:v>42.688789414345408</c:v>
                </c:pt>
                <c:pt idx="1384">
                  <c:v>42.655832370011339</c:v>
                </c:pt>
                <c:pt idx="1385">
                  <c:v>42.622875225453107</c:v>
                </c:pt>
                <c:pt idx="1386">
                  <c:v>42.589917979913821</c:v>
                </c:pt>
                <c:pt idx="1387">
                  <c:v>42.556960632631096</c:v>
                </c:pt>
                <c:pt idx="1388">
                  <c:v>42.524003182836779</c:v>
                </c:pt>
                <c:pt idx="1389">
                  <c:v>42.491045629757096</c:v>
                </c:pt>
                <c:pt idx="1390">
                  <c:v>42.45808797261229</c:v>
                </c:pt>
                <c:pt idx="1391">
                  <c:v>42.425130210616729</c:v>
                </c:pt>
                <c:pt idx="1392">
                  <c:v>42.392172342979102</c:v>
                </c:pt>
                <c:pt idx="1393">
                  <c:v>42.359214368902222</c:v>
                </c:pt>
                <c:pt idx="1394">
                  <c:v>42.326256287582666</c:v>
                </c:pt>
                <c:pt idx="1395">
                  <c:v>42.293298098211338</c:v>
                </c:pt>
                <c:pt idx="1396">
                  <c:v>42.260339799972769</c:v>
                </c:pt>
                <c:pt idx="1397">
                  <c:v>42.227381392045388</c:v>
                </c:pt>
                <c:pt idx="1398">
                  <c:v>42.194422873602051</c:v>
                </c:pt>
                <c:pt idx="1399">
                  <c:v>42.161464243808531</c:v>
                </c:pt>
                <c:pt idx="1400">
                  <c:v>42.128505501825245</c:v>
                </c:pt>
                <c:pt idx="1401">
                  <c:v>42.095546646805616</c:v>
                </c:pt>
                <c:pt idx="1402">
                  <c:v>42.062587677897355</c:v>
                </c:pt>
                <c:pt idx="1403">
                  <c:v>42.029628594241323</c:v>
                </c:pt>
                <c:pt idx="1404">
                  <c:v>41.996669394972301</c:v>
                </c:pt>
                <c:pt idx="1405">
                  <c:v>41.963710079218295</c:v>
                </c:pt>
                <c:pt idx="1406">
                  <c:v>41.930750646101053</c:v>
                </c:pt>
                <c:pt idx="1407">
                  <c:v>41.897791094735723</c:v>
                </c:pt>
                <c:pt idx="1408">
                  <c:v>41.86483142423085</c:v>
                </c:pt>
                <c:pt idx="1409">
                  <c:v>41.831871633688202</c:v>
                </c:pt>
                <c:pt idx="1410">
                  <c:v>41.798911722203087</c:v>
                </c:pt>
                <c:pt idx="1411">
                  <c:v>41.765951688863566</c:v>
                </c:pt>
                <c:pt idx="1412">
                  <c:v>41.732991532751605</c:v>
                </c:pt>
                <c:pt idx="1413">
                  <c:v>41.700031252941734</c:v>
                </c:pt>
                <c:pt idx="1414">
                  <c:v>41.667070848501879</c:v>
                </c:pt>
                <c:pt idx="1415">
                  <c:v>41.634110318493015</c:v>
                </c:pt>
                <c:pt idx="1416">
                  <c:v>41.601149661968961</c:v>
                </c:pt>
                <c:pt idx="1417">
                  <c:v>41.568188877976681</c:v>
                </c:pt>
                <c:pt idx="1418">
                  <c:v>41.535227965555634</c:v>
                </c:pt>
                <c:pt idx="1419">
                  <c:v>41.502266923738766</c:v>
                </c:pt>
                <c:pt idx="1420">
                  <c:v>41.469305751551261</c:v>
                </c:pt>
                <c:pt idx="1421">
                  <c:v>41.436344448011425</c:v>
                </c:pt>
                <c:pt idx="1422">
                  <c:v>41.403383012129936</c:v>
                </c:pt>
                <c:pt idx="1423">
                  <c:v>41.370421442910185</c:v>
                </c:pt>
                <c:pt idx="1424">
                  <c:v>41.337459739348375</c:v>
                </c:pt>
                <c:pt idx="1425">
                  <c:v>41.304497900432935</c:v>
                </c:pt>
                <c:pt idx="1426">
                  <c:v>41.271535925144995</c:v>
                </c:pt>
                <c:pt idx="1427">
                  <c:v>41.238573812457929</c:v>
                </c:pt>
                <c:pt idx="1428">
                  <c:v>41.205611561337747</c:v>
                </c:pt>
                <c:pt idx="1429">
                  <c:v>41.172649170742261</c:v>
                </c:pt>
                <c:pt idx="1430">
                  <c:v>41.139686639622141</c:v>
                </c:pt>
                <c:pt idx="1431">
                  <c:v>41.106723966919745</c:v>
                </c:pt>
                <c:pt idx="1432">
                  <c:v>41.073761151569947</c:v>
                </c:pt>
                <c:pt idx="1433">
                  <c:v>41.040798192499381</c:v>
                </c:pt>
                <c:pt idx="1434">
                  <c:v>41.007835088627111</c:v>
                </c:pt>
                <c:pt idx="1435">
                  <c:v>40.974871838863663</c:v>
                </c:pt>
                <c:pt idx="1436">
                  <c:v>40.941908442112052</c:v>
                </c:pt>
                <c:pt idx="1437">
                  <c:v>40.908944897266466</c:v>
                </c:pt>
                <c:pt idx="1438">
                  <c:v>40.875981203213463</c:v>
                </c:pt>
                <c:pt idx="1439">
                  <c:v>40.843017358831084</c:v>
                </c:pt>
                <c:pt idx="1440">
                  <c:v>40.810053362989123</c:v>
                </c:pt>
                <c:pt idx="1441">
                  <c:v>40.777089214548816</c:v>
                </c:pt>
                <c:pt idx="1442">
                  <c:v>40.744124912363127</c:v>
                </c:pt>
                <c:pt idx="1443">
                  <c:v>40.711160455276492</c:v>
                </c:pt>
                <c:pt idx="1444">
                  <c:v>40.67819584212473</c:v>
                </c:pt>
                <c:pt idx="1445">
                  <c:v>40.645231071734926</c:v>
                </c:pt>
                <c:pt idx="1446">
                  <c:v>40.612266142925847</c:v>
                </c:pt>
                <c:pt idx="1447">
                  <c:v>40.579301054507141</c:v>
                </c:pt>
                <c:pt idx="1448">
                  <c:v>40.54633580527971</c:v>
                </c:pt>
                <c:pt idx="1449">
                  <c:v>40.513370394035604</c:v>
                </c:pt>
                <c:pt idx="1450">
                  <c:v>40.480404819557698</c:v>
                </c:pt>
                <c:pt idx="1451">
                  <c:v>40.447439080620555</c:v>
                </c:pt>
                <c:pt idx="1452">
                  <c:v>40.414473175988789</c:v>
                </c:pt>
                <c:pt idx="1453">
                  <c:v>40.381507104418446</c:v>
                </c:pt>
                <c:pt idx="1454">
                  <c:v>40.348540864656144</c:v>
                </c:pt>
                <c:pt idx="1455">
                  <c:v>40.315574455439325</c:v>
                </c:pt>
                <c:pt idx="1456">
                  <c:v>40.282607875495948</c:v>
                </c:pt>
                <c:pt idx="1457">
                  <c:v>40.249641123544748</c:v>
                </c:pt>
                <c:pt idx="1458">
                  <c:v>40.216674198294882</c:v>
                </c:pt>
                <c:pt idx="1459">
                  <c:v>40.183707098445922</c:v>
                </c:pt>
                <c:pt idx="1460">
                  <c:v>40.150739822687946</c:v>
                </c:pt>
                <c:pt idx="1461">
                  <c:v>40.117772369701221</c:v>
                </c:pt>
                <c:pt idx="1462">
                  <c:v>40.084804738156251</c:v>
                </c:pt>
                <c:pt idx="1463">
                  <c:v>40.051836926714266</c:v>
                </c:pt>
                <c:pt idx="1464">
                  <c:v>40.01886893402564</c:v>
                </c:pt>
                <c:pt idx="1465">
                  <c:v>39.985900758731397</c:v>
                </c:pt>
                <c:pt idx="1466">
                  <c:v>39.952932399462576</c:v>
                </c:pt>
                <c:pt idx="1467">
                  <c:v>39.919963854840013</c:v>
                </c:pt>
                <c:pt idx="1468">
                  <c:v>39.886995123474101</c:v>
                </c:pt>
                <c:pt idx="1469">
                  <c:v>39.854026203965404</c:v>
                </c:pt>
                <c:pt idx="1470">
                  <c:v>39.821057094903843</c:v>
                </c:pt>
                <c:pt idx="1471">
                  <c:v>39.788087794869192</c:v>
                </c:pt>
                <c:pt idx="1472">
                  <c:v>39.755118302430574</c:v>
                </c:pt>
                <c:pt idx="1473">
                  <c:v>39.722148616146733</c:v>
                </c:pt>
                <c:pt idx="1474">
                  <c:v>39.689178734565552</c:v>
                </c:pt>
                <c:pt idx="1475">
                  <c:v>39.656208656224607</c:v>
                </c:pt>
                <c:pt idx="1476">
                  <c:v>39.623238379650282</c:v>
                </c:pt>
                <c:pt idx="1477">
                  <c:v>39.590267903358232</c:v>
                </c:pt>
                <c:pt idx="1478">
                  <c:v>39.557297225853645</c:v>
                </c:pt>
                <c:pt idx="1479">
                  <c:v>39.524326345629916</c:v>
                </c:pt>
                <c:pt idx="1480">
                  <c:v>39.491355261170156</c:v>
                </c:pt>
                <c:pt idx="1481">
                  <c:v>39.458383970945697</c:v>
                </c:pt>
                <c:pt idx="1482">
                  <c:v>39.425412473416998</c:v>
                </c:pt>
                <c:pt idx="1483">
                  <c:v>39.392440767032987</c:v>
                </c:pt>
                <c:pt idx="1484">
                  <c:v>39.359468850231607</c:v>
                </c:pt>
                <c:pt idx="1485">
                  <c:v>39.32649672143863</c:v>
                </c:pt>
                <c:pt idx="1486">
                  <c:v>39.29352437906897</c:v>
                </c:pt>
                <c:pt idx="1487">
                  <c:v>39.260551821525645</c:v>
                </c:pt>
                <c:pt idx="1488">
                  <c:v>39.227579047199697</c:v>
                </c:pt>
                <c:pt idx="1489">
                  <c:v>39.194606054470732</c:v>
                </c:pt>
                <c:pt idx="1490">
                  <c:v>39.1616328417064</c:v>
                </c:pt>
                <c:pt idx="1491">
                  <c:v>39.128659407262141</c:v>
                </c:pt>
                <c:pt idx="1492">
                  <c:v>39.095685749481603</c:v>
                </c:pt>
                <c:pt idx="1493">
                  <c:v>39.062711866696361</c:v>
                </c:pt>
                <c:pt idx="1494">
                  <c:v>39.029737757225398</c:v>
                </c:pt>
                <c:pt idx="1495">
                  <c:v>38.996763419375803</c:v>
                </c:pt>
                <c:pt idx="1496">
                  <c:v>38.963788851442033</c:v>
                </c:pt>
                <c:pt idx="1497">
                  <c:v>38.930814051706093</c:v>
                </c:pt>
                <c:pt idx="1498">
                  <c:v>38.897839018437494</c:v>
                </c:pt>
                <c:pt idx="1499">
                  <c:v>38.864863749892933</c:v>
                </c:pt>
                <c:pt idx="1500">
                  <c:v>38.831888244316659</c:v>
                </c:pt>
                <c:pt idx="1501">
                  <c:v>38.798912499939775</c:v>
                </c:pt>
                <c:pt idx="1502">
                  <c:v>38.765936514980737</c:v>
                </c:pt>
                <c:pt idx="1503">
                  <c:v>38.73296028764458</c:v>
                </c:pt>
                <c:pt idx="1504">
                  <c:v>38.699983816123826</c:v>
                </c:pt>
                <c:pt idx="1505">
                  <c:v>38.66700709859736</c:v>
                </c:pt>
                <c:pt idx="1506">
                  <c:v>38.634030133230681</c:v>
                </c:pt>
                <c:pt idx="1507">
                  <c:v>38.601052918176521</c:v>
                </c:pt>
                <c:pt idx="1508">
                  <c:v>38.568075451573449</c:v>
                </c:pt>
                <c:pt idx="1509">
                  <c:v>38.535097731546777</c:v>
                </c:pt>
                <c:pt idx="1510">
                  <c:v>38.502119756208401</c:v>
                </c:pt>
                <c:pt idx="1511">
                  <c:v>38.4691415236559</c:v>
                </c:pt>
                <c:pt idx="1512">
                  <c:v>38.436163031973564</c:v>
                </c:pt>
                <c:pt idx="1513">
                  <c:v>38.403184279231276</c:v>
                </c:pt>
                <c:pt idx="1514">
                  <c:v>38.370205263485254</c:v>
                </c:pt>
                <c:pt idx="1515">
                  <c:v>38.337225982777284</c:v>
                </c:pt>
                <c:pt idx="1516">
                  <c:v>38.304246435135177</c:v>
                </c:pt>
                <c:pt idx="1517">
                  <c:v>38.271266618572064</c:v>
                </c:pt>
                <c:pt idx="1518">
                  <c:v>38.238286531087084</c:v>
                </c:pt>
                <c:pt idx="1519">
                  <c:v>38.205306170664521</c:v>
                </c:pt>
                <c:pt idx="1520">
                  <c:v>38.172325535274005</c:v>
                </c:pt>
                <c:pt idx="1521">
                  <c:v>38.13934462287073</c:v>
                </c:pt>
                <c:pt idx="1522">
                  <c:v>38.106363431394684</c:v>
                </c:pt>
                <c:pt idx="1523">
                  <c:v>38.073381958771137</c:v>
                </c:pt>
                <c:pt idx="1524">
                  <c:v>38.040400202910504</c:v>
                </c:pt>
                <c:pt idx="1525">
                  <c:v>38.007418161707449</c:v>
                </c:pt>
                <c:pt idx="1526">
                  <c:v>37.974435833041959</c:v>
                </c:pt>
                <c:pt idx="1527">
                  <c:v>37.941453214778534</c:v>
                </c:pt>
                <c:pt idx="1528">
                  <c:v>37.908470304766084</c:v>
                </c:pt>
                <c:pt idx="1529">
                  <c:v>37.875487100838008</c:v>
                </c:pt>
                <c:pt idx="1530">
                  <c:v>37.842503600812215</c:v>
                </c:pt>
                <c:pt idx="1531">
                  <c:v>37.809519802490541</c:v>
                </c:pt>
                <c:pt idx="1532">
                  <c:v>37.7765357036591</c:v>
                </c:pt>
                <c:pt idx="1533">
                  <c:v>37.743551302088079</c:v>
                </c:pt>
                <c:pt idx="1534">
                  <c:v>37.710566595531333</c:v>
                </c:pt>
                <c:pt idx="1535">
                  <c:v>37.67758158172694</c:v>
                </c:pt>
                <c:pt idx="1536">
                  <c:v>37.644596258396028</c:v>
                </c:pt>
                <c:pt idx="1537">
                  <c:v>37.611610623243934</c:v>
                </c:pt>
                <c:pt idx="1538">
                  <c:v>37.57862467395902</c:v>
                </c:pt>
                <c:pt idx="1539">
                  <c:v>37.545638408213165</c:v>
                </c:pt>
                <c:pt idx="1540">
                  <c:v>37.5126518236615</c:v>
                </c:pt>
                <c:pt idx="1541">
                  <c:v>37.479664917942095</c:v>
                </c:pt>
                <c:pt idx="1542">
                  <c:v>37.446677688676317</c:v>
                </c:pt>
                <c:pt idx="1543">
                  <c:v>37.413690133468272</c:v>
                </c:pt>
                <c:pt idx="1544">
                  <c:v>37.380702249904694</c:v>
                </c:pt>
                <c:pt idx="1545">
                  <c:v>37.347714035555299</c:v>
                </c:pt>
                <c:pt idx="1546">
                  <c:v>37.314725487972069</c:v>
                </c:pt>
                <c:pt idx="1547">
                  <c:v>37.281736604689549</c:v>
                </c:pt>
                <c:pt idx="1548">
                  <c:v>37.248747383224568</c:v>
                </c:pt>
                <c:pt idx="1549">
                  <c:v>37.215757821076153</c:v>
                </c:pt>
                <c:pt idx="1550">
                  <c:v>37.182767915725343</c:v>
                </c:pt>
                <c:pt idx="1551">
                  <c:v>37.149777664635209</c:v>
                </c:pt>
                <c:pt idx="1552">
                  <c:v>37.116787065250584</c:v>
                </c:pt>
                <c:pt idx="1553">
                  <c:v>37.083796114998137</c:v>
                </c:pt>
                <c:pt idx="1554">
                  <c:v>37.050804811285907</c:v>
                </c:pt>
                <c:pt idx="1555">
                  <c:v>37.017813151503638</c:v>
                </c:pt>
                <c:pt idx="1556">
                  <c:v>36.984821133022301</c:v>
                </c:pt>
                <c:pt idx="1557">
                  <c:v>36.951828753194043</c:v>
                </c:pt>
                <c:pt idx="1558">
                  <c:v>36.91883600935212</c:v>
                </c:pt>
                <c:pt idx="1559">
                  <c:v>36.88584289881085</c:v>
                </c:pt>
                <c:pt idx="1560">
                  <c:v>36.852849418865191</c:v>
                </c:pt>
                <c:pt idx="1561">
                  <c:v>36.819855566791219</c:v>
                </c:pt>
                <c:pt idx="1562">
                  <c:v>36.786861339845089</c:v>
                </c:pt>
                <c:pt idx="1563">
                  <c:v>36.753866735263784</c:v>
                </c:pt>
                <c:pt idx="1564">
                  <c:v>36.72087175026455</c:v>
                </c:pt>
                <c:pt idx="1565">
                  <c:v>36.6878763820446</c:v>
                </c:pt>
                <c:pt idx="1566">
                  <c:v>36.654880627781537</c:v>
                </c:pt>
                <c:pt idx="1567">
                  <c:v>36.621884484632844</c:v>
                </c:pt>
                <c:pt idx="1568">
                  <c:v>36.588887949735479</c:v>
                </c:pt>
                <c:pt idx="1569">
                  <c:v>36.555891020206587</c:v>
                </c:pt>
                <c:pt idx="1570">
                  <c:v>36.522893693142628</c:v>
                </c:pt>
                <c:pt idx="1571">
                  <c:v>36.489895965619326</c:v>
                </c:pt>
                <c:pt idx="1572">
                  <c:v>36.456897834691844</c:v>
                </c:pt>
                <c:pt idx="1573">
                  <c:v>36.42389929739447</c:v>
                </c:pt>
                <c:pt idx="1574">
                  <c:v>36.39090035074058</c:v>
                </c:pt>
                <c:pt idx="1575">
                  <c:v>36.357900991722175</c:v>
                </c:pt>
                <c:pt idx="1576">
                  <c:v>36.324901217310298</c:v>
                </c:pt>
                <c:pt idx="1577">
                  <c:v>36.291901024454269</c:v>
                </c:pt>
                <c:pt idx="1578">
                  <c:v>36.258900410082269</c:v>
                </c:pt>
                <c:pt idx="1579">
                  <c:v>36.225899371100404</c:v>
                </c:pt>
                <c:pt idx="1580">
                  <c:v>36.192897904393135</c:v>
                </c:pt>
                <c:pt idx="1581">
                  <c:v>36.159896006823018</c:v>
                </c:pt>
                <c:pt idx="1582">
                  <c:v>36.126893675230363</c:v>
                </c:pt>
                <c:pt idx="1583">
                  <c:v>36.093890906433465</c:v>
                </c:pt>
                <c:pt idx="1584">
                  <c:v>36.060887697227834</c:v>
                </c:pt>
                <c:pt idx="1585">
                  <c:v>36.027884044386902</c:v>
                </c:pt>
                <c:pt idx="1586">
                  <c:v>35.994879944661207</c:v>
                </c:pt>
                <c:pt idx="1587">
                  <c:v>35.961875394778431</c:v>
                </c:pt>
                <c:pt idx="1588">
                  <c:v>35.928870391443482</c:v>
                </c:pt>
                <c:pt idx="1589">
                  <c:v>35.895864931337726</c:v>
                </c:pt>
                <c:pt idx="1590">
                  <c:v>35.862859011119895</c:v>
                </c:pt>
                <c:pt idx="1591">
                  <c:v>35.82985262742482</c:v>
                </c:pt>
                <c:pt idx="1592">
                  <c:v>35.79684577686411</c:v>
                </c:pt>
                <c:pt idx="1593">
                  <c:v>35.763838456025468</c:v>
                </c:pt>
                <c:pt idx="1594">
                  <c:v>35.73083066147268</c:v>
                </c:pt>
                <c:pt idx="1595">
                  <c:v>35.697822389745937</c:v>
                </c:pt>
                <c:pt idx="1596">
                  <c:v>35.664813637360801</c:v>
                </c:pt>
                <c:pt idx="1597">
                  <c:v>35.631804400808811</c:v>
                </c:pt>
                <c:pt idx="1598">
                  <c:v>35.598794676556992</c:v>
                </c:pt>
                <c:pt idx="1599">
                  <c:v>35.565784461047706</c:v>
                </c:pt>
                <c:pt idx="1600">
                  <c:v>35.532773750698667</c:v>
                </c:pt>
                <c:pt idx="1601">
                  <c:v>35.499762541902655</c:v>
                </c:pt>
                <c:pt idx="1602">
                  <c:v>35.466750831027205</c:v>
                </c:pt>
                <c:pt idx="1603">
                  <c:v>35.433738614414857</c:v>
                </c:pt>
                <c:pt idx="1604">
                  <c:v>35.40072588838283</c:v>
                </c:pt>
                <c:pt idx="1605">
                  <c:v>35.367712649222362</c:v>
                </c:pt>
                <c:pt idx="1606">
                  <c:v>35.334698893199516</c:v>
                </c:pt>
                <c:pt idx="1607">
                  <c:v>35.30168461655429</c:v>
                </c:pt>
                <c:pt idx="1608">
                  <c:v>35.268669815500523</c:v>
                </c:pt>
                <c:pt idx="1609">
                  <c:v>35.235654486226181</c:v>
                </c:pt>
                <c:pt idx="1610">
                  <c:v>35.202638624892671</c:v>
                </c:pt>
                <c:pt idx="1611">
                  <c:v>35.169622227634882</c:v>
                </c:pt>
                <c:pt idx="1612">
                  <c:v>35.136605290561533</c:v>
                </c:pt>
                <c:pt idx="1613">
                  <c:v>35.103587809753684</c:v>
                </c:pt>
                <c:pt idx="1614">
                  <c:v>35.070569781266229</c:v>
                </c:pt>
                <c:pt idx="1615">
                  <c:v>35.037551201126448</c:v>
                </c:pt>
                <c:pt idx="1616">
                  <c:v>35.004532065334374</c:v>
                </c:pt>
                <c:pt idx="1617">
                  <c:v>34.971512369862914</c:v>
                </c:pt>
                <c:pt idx="1618">
                  <c:v>34.938492110656817</c:v>
                </c:pt>
                <c:pt idx="1619">
                  <c:v>34.905471283633425</c:v>
                </c:pt>
                <c:pt idx="1620">
                  <c:v>34.872449884681927</c:v>
                </c:pt>
                <c:pt idx="1621">
                  <c:v>34.839427909663399</c:v>
                </c:pt>
                <c:pt idx="1622">
                  <c:v>34.806405354410678</c:v>
                </c:pt>
                <c:pt idx="1623">
                  <c:v>34.773382214728279</c:v>
                </c:pt>
                <c:pt idx="1624">
                  <c:v>34.740358486391699</c:v>
                </c:pt>
                <c:pt idx="1625">
                  <c:v>34.70733416514787</c:v>
                </c:pt>
                <c:pt idx="1626">
                  <c:v>34.674309246714749</c:v>
                </c:pt>
                <c:pt idx="1627">
                  <c:v>34.641283726780976</c:v>
                </c:pt>
                <c:pt idx="1628">
                  <c:v>34.608257601006265</c:v>
                </c:pt>
                <c:pt idx="1629">
                  <c:v>34.575230865020437</c:v>
                </c:pt>
                <c:pt idx="1630">
                  <c:v>34.542203514423733</c:v>
                </c:pt>
                <c:pt idx="1631">
                  <c:v>34.509175544786714</c:v>
                </c:pt>
                <c:pt idx="1632">
                  <c:v>34.476146951649682</c:v>
                </c:pt>
                <c:pt idx="1633">
                  <c:v>34.443117730523063</c:v>
                </c:pt>
                <c:pt idx="1634">
                  <c:v>34.410087876886564</c:v>
                </c:pt>
                <c:pt idx="1635">
                  <c:v>34.377057386189726</c:v>
                </c:pt>
                <c:pt idx="1636">
                  <c:v>34.34402625385119</c:v>
                </c:pt>
                <c:pt idx="1637">
                  <c:v>34.310994475258681</c:v>
                </c:pt>
                <c:pt idx="1638">
                  <c:v>34.277962045768881</c:v>
                </c:pt>
                <c:pt idx="1639">
                  <c:v>34.244928960707384</c:v>
                </c:pt>
                <c:pt idx="1640">
                  <c:v>34.211895215368109</c:v>
                </c:pt>
                <c:pt idx="1641">
                  <c:v>34.178860805013535</c:v>
                </c:pt>
                <c:pt idx="1642">
                  <c:v>34.145825724874342</c:v>
                </c:pt>
                <c:pt idx="1643">
                  <c:v>34.112789970149294</c:v>
                </c:pt>
                <c:pt idx="1644">
                  <c:v>34.079753536004922</c:v>
                </c:pt>
                <c:pt idx="1645">
                  <c:v>34.04671641757556</c:v>
                </c:pt>
                <c:pt idx="1646">
                  <c:v>34.013678609962838</c:v>
                </c:pt>
                <c:pt idx="1647">
                  <c:v>33.980640108235981</c:v>
                </c:pt>
                <c:pt idx="1648">
                  <c:v>33.947600907431223</c:v>
                </c:pt>
                <c:pt idx="1649">
                  <c:v>33.914561002551665</c:v>
                </c:pt>
                <c:pt idx="1650">
                  <c:v>33.881520388567409</c:v>
                </c:pt>
                <c:pt idx="1651">
                  <c:v>33.848479060415016</c:v>
                </c:pt>
                <c:pt idx="1652">
                  <c:v>33.815437012997322</c:v>
                </c:pt>
                <c:pt idx="1653">
                  <c:v>33.78239424118356</c:v>
                </c:pt>
                <c:pt idx="1654">
                  <c:v>33.749350739809131</c:v>
                </c:pt>
                <c:pt idx="1655">
                  <c:v>33.716306503674957</c:v>
                </c:pt>
                <c:pt idx="1656">
                  <c:v>33.683261527548026</c:v>
                </c:pt>
                <c:pt idx="1657">
                  <c:v>33.650215806160404</c:v>
                </c:pt>
                <c:pt idx="1658">
                  <c:v>33.617169334209621</c:v>
                </c:pt>
                <c:pt idx="1659">
                  <c:v>33.584122106358599</c:v>
                </c:pt>
                <c:pt idx="1660">
                  <c:v>33.551074117234812</c:v>
                </c:pt>
                <c:pt idx="1661">
                  <c:v>33.518025361430567</c:v>
                </c:pt>
                <c:pt idx="1662">
                  <c:v>33.484975833502901</c:v>
                </c:pt>
                <c:pt idx="1663">
                  <c:v>33.451925527973067</c:v>
                </c:pt>
                <c:pt idx="1664">
                  <c:v>33.418874439326522</c:v>
                </c:pt>
                <c:pt idx="1665">
                  <c:v>33.385822562012741</c:v>
                </c:pt>
                <c:pt idx="1666">
                  <c:v>33.352769890444939</c:v>
                </c:pt>
                <c:pt idx="1667">
                  <c:v>33.319716419000159</c:v>
                </c:pt>
                <c:pt idx="1668">
                  <c:v>33.28666214201867</c:v>
                </c:pt>
                <c:pt idx="1669">
                  <c:v>33.253607053803897</c:v>
                </c:pt>
                <c:pt idx="1670">
                  <c:v>33.22055114862269</c:v>
                </c:pt>
                <c:pt idx="1671">
                  <c:v>33.187494420704326</c:v>
                </c:pt>
                <c:pt idx="1672">
                  <c:v>33.154436864241227</c:v>
                </c:pt>
                <c:pt idx="1673">
                  <c:v>33.121378473387878</c:v>
                </c:pt>
                <c:pt idx="1674">
                  <c:v>33.088319242261221</c:v>
                </c:pt>
                <c:pt idx="1675">
                  <c:v>33.055259164940473</c:v>
                </c:pt>
                <c:pt idx="1676">
                  <c:v>33.022198235466448</c:v>
                </c:pt>
                <c:pt idx="1677">
                  <c:v>32.989136447842021</c:v>
                </c:pt>
                <c:pt idx="1678">
                  <c:v>32.956073796031426</c:v>
                </c:pt>
                <c:pt idx="1679">
                  <c:v>32.92301027396018</c:v>
                </c:pt>
                <c:pt idx="1680">
                  <c:v>32.88994587551538</c:v>
                </c:pt>
                <c:pt idx="1681">
                  <c:v>32.856880594544329</c:v>
                </c:pt>
                <c:pt idx="1682">
                  <c:v>32.823814424855811</c:v>
                </c:pt>
                <c:pt idx="1683">
                  <c:v>32.79074736021893</c:v>
                </c:pt>
                <c:pt idx="1684">
                  <c:v>32.757679394363365</c:v>
                </c:pt>
                <c:pt idx="1685">
                  <c:v>32.724610520978693</c:v>
                </c:pt>
                <c:pt idx="1686">
                  <c:v>32.691540733714788</c:v>
                </c:pt>
                <c:pt idx="1687">
                  <c:v>32.65847002618122</c:v>
                </c:pt>
                <c:pt idx="1688">
                  <c:v>32.625398391947293</c:v>
                </c:pt>
                <c:pt idx="1689">
                  <c:v>32.592325824541909</c:v>
                </c:pt>
                <c:pt idx="1690">
                  <c:v>32.559252317452859</c:v>
                </c:pt>
                <c:pt idx="1691">
                  <c:v>32.526177864127263</c:v>
                </c:pt>
                <c:pt idx="1692">
                  <c:v>32.493102457971233</c:v>
                </c:pt>
                <c:pt idx="1693">
                  <c:v>32.46002609234943</c:v>
                </c:pt>
                <c:pt idx="1694">
                  <c:v>32.426948760585127</c:v>
                </c:pt>
                <c:pt idx="1695">
                  <c:v>32.393870455959771</c:v>
                </c:pt>
                <c:pt idx="1696">
                  <c:v>32.36079117171316</c:v>
                </c:pt>
                <c:pt idx="1697">
                  <c:v>32.327710901042984</c:v>
                </c:pt>
                <c:pt idx="1698">
                  <c:v>32.294629637104563</c:v>
                </c:pt>
                <c:pt idx="1699">
                  <c:v>32.261547373011211</c:v>
                </c:pt>
                <c:pt idx="1700">
                  <c:v>32.228464101833076</c:v>
                </c:pt>
                <c:pt idx="1701">
                  <c:v>32.195379816597793</c:v>
                </c:pt>
                <c:pt idx="1702">
                  <c:v>32.16229451029043</c:v>
                </c:pt>
                <c:pt idx="1703">
                  <c:v>32.129208175852241</c:v>
                </c:pt>
                <c:pt idx="1704">
                  <c:v>32.09612080618151</c:v>
                </c:pt>
                <c:pt idx="1705">
                  <c:v>32.063032394132932</c:v>
                </c:pt>
                <c:pt idx="1706">
                  <c:v>32.029942932517606</c:v>
                </c:pt>
                <c:pt idx="1707">
                  <c:v>31.99685241410263</c:v>
                </c:pt>
                <c:pt idx="1708">
                  <c:v>31.963760831611051</c:v>
                </c:pt>
                <c:pt idx="1709">
                  <c:v>31.93066817772165</c:v>
                </c:pt>
                <c:pt idx="1710">
                  <c:v>31.897574445068887</c:v>
                </c:pt>
                <c:pt idx="1711">
                  <c:v>31.864479626242762</c:v>
                </c:pt>
                <c:pt idx="1712">
                  <c:v>31.831383713788082</c:v>
                </c:pt>
                <c:pt idx="1713">
                  <c:v>31.798286700205061</c:v>
                </c:pt>
                <c:pt idx="1714">
                  <c:v>31.765188577948628</c:v>
                </c:pt>
                <c:pt idx="1715">
                  <c:v>31.73208933942858</c:v>
                </c:pt>
                <c:pt idx="1716">
                  <c:v>31.69898897700903</c:v>
                </c:pt>
                <c:pt idx="1717">
                  <c:v>31.665887483008511</c:v>
                </c:pt>
                <c:pt idx="1718">
                  <c:v>31.632784849699757</c:v>
                </c:pt>
                <c:pt idx="1719">
                  <c:v>31.599681069309558</c:v>
                </c:pt>
                <c:pt idx="1720">
                  <c:v>31.56657613401849</c:v>
                </c:pt>
                <c:pt idx="1721">
                  <c:v>31.533470035960704</c:v>
                </c:pt>
                <c:pt idx="1722">
                  <c:v>31.500362767223976</c:v>
                </c:pt>
                <c:pt idx="1723">
                  <c:v>31.467254319849488</c:v>
                </c:pt>
                <c:pt idx="1724">
                  <c:v>31.434144685831274</c:v>
                </c:pt>
                <c:pt idx="1725">
                  <c:v>31.401033857116754</c:v>
                </c:pt>
                <c:pt idx="1726">
                  <c:v>31.367921825605979</c:v>
                </c:pt>
                <c:pt idx="1727">
                  <c:v>31.33480858315167</c:v>
                </c:pt>
                <c:pt idx="1728">
                  <c:v>31.301694121559159</c:v>
                </c:pt>
                <c:pt idx="1729">
                  <c:v>31.268578432586086</c:v>
                </c:pt>
                <c:pt idx="1730">
                  <c:v>31.235461507942205</c:v>
                </c:pt>
                <c:pt idx="1731">
                  <c:v>31.202343339289524</c:v>
                </c:pt>
                <c:pt idx="1732">
                  <c:v>31.169223918241713</c:v>
                </c:pt>
                <c:pt idx="1733">
                  <c:v>31.136103236364395</c:v>
                </c:pt>
                <c:pt idx="1734">
                  <c:v>31.102981285174629</c:v>
                </c:pt>
                <c:pt idx="1735">
                  <c:v>31.069858056140902</c:v>
                </c:pt>
                <c:pt idx="1736">
                  <c:v>31.03673354068313</c:v>
                </c:pt>
                <c:pt idx="1737">
                  <c:v>31.003607730172263</c:v>
                </c:pt>
                <c:pt idx="1738">
                  <c:v>30.970480615930175</c:v>
                </c:pt>
                <c:pt idx="1739">
                  <c:v>30.937352189229948</c:v>
                </c:pt>
                <c:pt idx="1740">
                  <c:v>30.904222441294749</c:v>
                </c:pt>
                <c:pt idx="1741">
                  <c:v>30.871091363299179</c:v>
                </c:pt>
                <c:pt idx="1742">
                  <c:v>30.837958946367333</c:v>
                </c:pt>
                <c:pt idx="1743">
                  <c:v>30.804825181574476</c:v>
                </c:pt>
                <c:pt idx="1744">
                  <c:v>30.771690059945435</c:v>
                </c:pt>
                <c:pt idx="1745">
                  <c:v>30.738553572455313</c:v>
                </c:pt>
                <c:pt idx="1746">
                  <c:v>30.705415710029239</c:v>
                </c:pt>
                <c:pt idx="1747">
                  <c:v>30.672276463541806</c:v>
                </c:pt>
                <c:pt idx="1748">
                  <c:v>30.639135823817849</c:v>
                </c:pt>
                <c:pt idx="1749">
                  <c:v>30.605993781631003</c:v>
                </c:pt>
                <c:pt idx="1750">
                  <c:v>30.572850327704963</c:v>
                </c:pt>
                <c:pt idx="1751">
                  <c:v>30.5397054527125</c:v>
                </c:pt>
                <c:pt idx="1752">
                  <c:v>30.506559147275429</c:v>
                </c:pt>
                <c:pt idx="1753">
                  <c:v>30.473411401964778</c:v>
                </c:pt>
                <c:pt idx="1754">
                  <c:v>30.440262207300748</c:v>
                </c:pt>
                <c:pt idx="1755">
                  <c:v>30.407111553752078</c:v>
                </c:pt>
                <c:pt idx="1756">
                  <c:v>30.373959431736615</c:v>
                </c:pt>
                <c:pt idx="1757">
                  <c:v>30.340805831620557</c:v>
                </c:pt>
                <c:pt idx="1758">
                  <c:v>30.307650743718959</c:v>
                </c:pt>
                <c:pt idx="1759">
                  <c:v>30.274494158295113</c:v>
                </c:pt>
                <c:pt idx="1760">
                  <c:v>30.241336065560994</c:v>
                </c:pt>
                <c:pt idx="1761">
                  <c:v>30.208176455676394</c:v>
                </c:pt>
                <c:pt idx="1762">
                  <c:v>30.175015318749981</c:v>
                </c:pt>
                <c:pt idx="1763">
                  <c:v>30.141852644837968</c:v>
                </c:pt>
                <c:pt idx="1764">
                  <c:v>30.108688423945082</c:v>
                </c:pt>
                <c:pt idx="1765">
                  <c:v>30.0755226460237</c:v>
                </c:pt>
                <c:pt idx="1766">
                  <c:v>30.042355300974279</c:v>
                </c:pt>
                <c:pt idx="1767">
                  <c:v>30.00918637864504</c:v>
                </c:pt>
                <c:pt idx="1768">
                  <c:v>29.976015868832114</c:v>
                </c:pt>
                <c:pt idx="1769">
                  <c:v>29.942843761279224</c:v>
                </c:pt>
                <c:pt idx="1770">
                  <c:v>29.909670045677785</c:v>
                </c:pt>
                <c:pt idx="1771">
                  <c:v>29.876494711666876</c:v>
                </c:pt>
                <c:pt idx="1772">
                  <c:v>29.843317748833243</c:v>
                </c:pt>
                <c:pt idx="1773">
                  <c:v>29.810139146710732</c:v>
                </c:pt>
                <c:pt idx="1774">
                  <c:v>29.776958894781195</c:v>
                </c:pt>
                <c:pt idx="1775">
                  <c:v>29.743776982473594</c:v>
                </c:pt>
                <c:pt idx="1776">
                  <c:v>29.710593399164274</c:v>
                </c:pt>
                <c:pt idx="1777">
                  <c:v>29.677408134177263</c:v>
                </c:pt>
                <c:pt idx="1778">
                  <c:v>29.644221176783667</c:v>
                </c:pt>
                <c:pt idx="1779">
                  <c:v>29.611032516202016</c:v>
                </c:pt>
                <c:pt idx="1780">
                  <c:v>29.577842141597969</c:v>
                </c:pt>
                <c:pt idx="1781">
                  <c:v>29.54465004208496</c:v>
                </c:pt>
                <c:pt idx="1782">
                  <c:v>29.511456206723317</c:v>
                </c:pt>
                <c:pt idx="1783">
                  <c:v>29.478260624520772</c:v>
                </c:pt>
                <c:pt idx="1784">
                  <c:v>29.445063284432351</c:v>
                </c:pt>
                <c:pt idx="1785">
                  <c:v>29.411864175360527</c:v>
                </c:pt>
                <c:pt idx="1786">
                  <c:v>29.378663286154886</c:v>
                </c:pt>
                <c:pt idx="1787">
                  <c:v>29.345460605612491</c:v>
                </c:pt>
                <c:pt idx="1788">
                  <c:v>29.312256122477699</c:v>
                </c:pt>
                <c:pt idx="1789">
                  <c:v>29.279049825442428</c:v>
                </c:pt>
                <c:pt idx="1790">
                  <c:v>29.245841703145757</c:v>
                </c:pt>
                <c:pt idx="1791">
                  <c:v>29.212631744174477</c:v>
                </c:pt>
                <c:pt idx="1792">
                  <c:v>29.179419937062676</c:v>
                </c:pt>
                <c:pt idx="1793">
                  <c:v>29.146206270292172</c:v>
                </c:pt>
                <c:pt idx="1794">
                  <c:v>29.112990732292463</c:v>
                </c:pt>
                <c:pt idx="1795">
                  <c:v>29.079773311440469</c:v>
                </c:pt>
                <c:pt idx="1796">
                  <c:v>29.04655399606105</c:v>
                </c:pt>
                <c:pt idx="1797">
                  <c:v>29.013332774426924</c:v>
                </c:pt>
                <c:pt idx="1798">
                  <c:v>28.980109634758605</c:v>
                </c:pt>
                <c:pt idx="1799">
                  <c:v>28.946884565224458</c:v>
                </c:pt>
                <c:pt idx="1800">
                  <c:v>28.913657553941285</c:v>
                </c:pt>
                <c:pt idx="1801">
                  <c:v>28.880428588973945</c:v>
                </c:pt>
                <c:pt idx="1802">
                  <c:v>28.847197658335311</c:v>
                </c:pt>
                <c:pt idx="1803">
                  <c:v>28.813964749987001</c:v>
                </c:pt>
                <c:pt idx="1804">
                  <c:v>28.780729851838984</c:v>
                </c:pt>
                <c:pt idx="1805">
                  <c:v>28.74749295174988</c:v>
                </c:pt>
                <c:pt idx="1806">
                  <c:v>28.714254037527034</c:v>
                </c:pt>
                <c:pt idx="1807">
                  <c:v>28.68101309692689</c:v>
                </c:pt>
                <c:pt idx="1808">
                  <c:v>28.647770117654844</c:v>
                </c:pt>
                <c:pt idx="1809">
                  <c:v>28.614525087365305</c:v>
                </c:pt>
                <c:pt idx="1810">
                  <c:v>28.581277993662525</c:v>
                </c:pt>
                <c:pt idx="1811">
                  <c:v>28.548028824099635</c:v>
                </c:pt>
                <c:pt idx="1812">
                  <c:v>28.514777566180172</c:v>
                </c:pt>
                <c:pt idx="1813">
                  <c:v>28.481524207357044</c:v>
                </c:pt>
                <c:pt idx="1814">
                  <c:v>28.448268735033693</c:v>
                </c:pt>
                <c:pt idx="1815">
                  <c:v>28.415011136563315</c:v>
                </c:pt>
                <c:pt idx="1816">
                  <c:v>28.381751399250092</c:v>
                </c:pt>
                <c:pt idx="1817">
                  <c:v>28.348489510348763</c:v>
                </c:pt>
                <c:pt idx="1818">
                  <c:v>28.315225457064777</c:v>
                </c:pt>
                <c:pt idx="1819">
                  <c:v>28.281959226555035</c:v>
                </c:pt>
                <c:pt idx="1820">
                  <c:v>28.248690805927716</c:v>
                </c:pt>
                <c:pt idx="1821">
                  <c:v>28.215420182242674</c:v>
                </c:pt>
                <c:pt idx="1822">
                  <c:v>28.182147342511673</c:v>
                </c:pt>
                <c:pt idx="1823">
                  <c:v>28.148872273698622</c:v>
                </c:pt>
                <c:pt idx="1824">
                  <c:v>28.115594962719971</c:v>
                </c:pt>
                <c:pt idx="1825">
                  <c:v>28.082315396444613</c:v>
                </c:pt>
                <c:pt idx="1826">
                  <c:v>28.049033561694863</c:v>
                </c:pt>
                <c:pt idx="1827">
                  <c:v>28.015749445246119</c:v>
                </c:pt>
                <c:pt idx="1828">
                  <c:v>27.982463033827475</c:v>
                </c:pt>
                <c:pt idx="1829">
                  <c:v>27.94917431412189</c:v>
                </c:pt>
                <c:pt idx="1830">
                  <c:v>27.915883272766827</c:v>
                </c:pt>
                <c:pt idx="1831">
                  <c:v>27.882589896354091</c:v>
                </c:pt>
                <c:pt idx="1832">
                  <c:v>27.849294171430792</c:v>
                </c:pt>
                <c:pt idx="1833">
                  <c:v>27.815996084499108</c:v>
                </c:pt>
                <c:pt idx="1834">
                  <c:v>27.782695622016853</c:v>
                </c:pt>
                <c:pt idx="1835">
                  <c:v>27.749392770398348</c:v>
                </c:pt>
                <c:pt idx="1836">
                  <c:v>27.716087516013864</c:v>
                </c:pt>
                <c:pt idx="1837">
                  <c:v>27.682779845190957</c:v>
                </c:pt>
                <c:pt idx="1838">
                  <c:v>27.649469744214393</c:v>
                </c:pt>
                <c:pt idx="1839">
                  <c:v>27.616157199326409</c:v>
                </c:pt>
                <c:pt idx="1840">
                  <c:v>27.582842196727523</c:v>
                </c:pt>
                <c:pt idx="1841">
                  <c:v>27.549524722576951</c:v>
                </c:pt>
                <c:pt idx="1842">
                  <c:v>27.516204762992867</c:v>
                </c:pt>
                <c:pt idx="1843">
                  <c:v>27.482882304052918</c:v>
                </c:pt>
                <c:pt idx="1844">
                  <c:v>27.449557331794779</c:v>
                </c:pt>
                <c:pt idx="1845">
                  <c:v>27.416229832216416</c:v>
                </c:pt>
                <c:pt idx="1846">
                  <c:v>27.382899791277136</c:v>
                </c:pt>
                <c:pt idx="1847">
                  <c:v>27.349567194897439</c:v>
                </c:pt>
                <c:pt idx="1848">
                  <c:v>27.316232028960012</c:v>
                </c:pt>
                <c:pt idx="1849">
                  <c:v>27.2828942793099</c:v>
                </c:pt>
                <c:pt idx="1850">
                  <c:v>27.249553931755415</c:v>
                </c:pt>
                <c:pt idx="1851">
                  <c:v>27.216210972068417</c:v>
                </c:pt>
                <c:pt idx="1852">
                  <c:v>27.182865385985014</c:v>
                </c:pt>
                <c:pt idx="1853">
                  <c:v>27.149517159206098</c:v>
                </c:pt>
                <c:pt idx="1854">
                  <c:v>27.11616627739825</c:v>
                </c:pt>
                <c:pt idx="1855">
                  <c:v>27.082812726193715</c:v>
                </c:pt>
                <c:pt idx="1856">
                  <c:v>27.049456491191538</c:v>
                </c:pt>
                <c:pt idx="1857">
                  <c:v>27.016097557958034</c:v>
                </c:pt>
                <c:pt idx="1858">
                  <c:v>26.982735912027586</c:v>
                </c:pt>
                <c:pt idx="1859">
                  <c:v>26.949371538902991</c:v>
                </c:pt>
                <c:pt idx="1860">
                  <c:v>26.9160044240563</c:v>
                </c:pt>
                <c:pt idx="1861">
                  <c:v>26.882634552929815</c:v>
                </c:pt>
                <c:pt idx="1862">
                  <c:v>26.849261910936431</c:v>
                </c:pt>
                <c:pt idx="1863">
                  <c:v>26.815886483460062</c:v>
                </c:pt>
                <c:pt idx="1864">
                  <c:v>26.782508255857138</c:v>
                </c:pt>
                <c:pt idx="1865">
                  <c:v>26.749127213456884</c:v>
                </c:pt>
                <c:pt idx="1866">
                  <c:v>26.71574334156233</c:v>
                </c:pt>
                <c:pt idx="1867">
                  <c:v>26.682356625450531</c:v>
                </c:pt>
                <c:pt idx="1868">
                  <c:v>26.648967050374143</c:v>
                </c:pt>
                <c:pt idx="1869">
                  <c:v>26.615574601561427</c:v>
                </c:pt>
                <c:pt idx="1870">
                  <c:v>26.582179264217999</c:v>
                </c:pt>
                <c:pt idx="1871">
                  <c:v>26.548781023526704</c:v>
                </c:pt>
                <c:pt idx="1872">
                  <c:v>26.515379864648999</c:v>
                </c:pt>
                <c:pt idx="1873">
                  <c:v>26.481975772725875</c:v>
                </c:pt>
                <c:pt idx="1874">
                  <c:v>26.448568732878424</c:v>
                </c:pt>
                <c:pt idx="1875">
                  <c:v>26.415158730208983</c:v>
                </c:pt>
                <c:pt idx="1876">
                  <c:v>26.381745749802121</c:v>
                </c:pt>
                <c:pt idx="1877">
                  <c:v>26.348329776725112</c:v>
                </c:pt>
                <c:pt idx="1878">
                  <c:v>26.314910796029164</c:v>
                </c:pt>
                <c:pt idx="1879">
                  <c:v>26.281488792750885</c:v>
                </c:pt>
                <c:pt idx="1880">
                  <c:v>26.248063751912262</c:v>
                </c:pt>
                <c:pt idx="1881">
                  <c:v>26.214635658522244</c:v>
                </c:pt>
                <c:pt idx="1882">
                  <c:v>26.181204497577713</c:v>
                </c:pt>
                <c:pt idx="1883">
                  <c:v>26.147770254064746</c:v>
                </c:pt>
                <c:pt idx="1884">
                  <c:v>26.11433291295895</c:v>
                </c:pt>
                <c:pt idx="1885">
                  <c:v>26.080892459227265</c:v>
                </c:pt>
                <c:pt idx="1886">
                  <c:v>26.047448877828529</c:v>
                </c:pt>
                <c:pt idx="1887">
                  <c:v>26.014002153714692</c:v>
                </c:pt>
                <c:pt idx="1888">
                  <c:v>25.98055227183233</c:v>
                </c:pt>
                <c:pt idx="1889">
                  <c:v>25.947099217123206</c:v>
                </c:pt>
                <c:pt idx="1890">
                  <c:v>25.913642974525555</c:v>
                </c:pt>
                <c:pt idx="1891">
                  <c:v>25.880183528975618</c:v>
                </c:pt>
                <c:pt idx="1892">
                  <c:v>25.846720865408415</c:v>
                </c:pt>
                <c:pt idx="1893">
                  <c:v>25.813254968759068</c:v>
                </c:pt>
                <c:pt idx="1894">
                  <c:v>25.779785823964183</c:v>
                </c:pt>
                <c:pt idx="1895">
                  <c:v>25.746313415962373</c:v>
                </c:pt>
                <c:pt idx="1896">
                  <c:v>25.71283772969711</c:v>
                </c:pt>
                <c:pt idx="1897">
                  <c:v>25.679358750115814</c:v>
                </c:pt>
                <c:pt idx="1898">
                  <c:v>25.645876462172961</c:v>
                </c:pt>
                <c:pt idx="1899">
                  <c:v>25.6123908508306</c:v>
                </c:pt>
                <c:pt idx="1900">
                  <c:v>25.578901901059751</c:v>
                </c:pt>
                <c:pt idx="1901">
                  <c:v>25.54540959784169</c:v>
                </c:pt>
                <c:pt idx="1902">
                  <c:v>25.511913926169647</c:v>
                </c:pt>
                <c:pt idx="1903">
                  <c:v>25.478414871049647</c:v>
                </c:pt>
                <c:pt idx="1904">
                  <c:v>25.444912417502543</c:v>
                </c:pt>
                <c:pt idx="1905">
                  <c:v>25.411406550564823</c:v>
                </c:pt>
                <c:pt idx="1906">
                  <c:v>25.37789725529068</c:v>
                </c:pt>
                <c:pt idx="1907">
                  <c:v>25.344384516752708</c:v>
                </c:pt>
                <c:pt idx="1908">
                  <c:v>25.310868320044211</c:v>
                </c:pt>
                <c:pt idx="1909">
                  <c:v>25.277348650279968</c:v>
                </c:pt>
                <c:pt idx="1910">
                  <c:v>25.243825492598265</c:v>
                </c:pt>
                <c:pt idx="1911">
                  <c:v>25.210298832162181</c:v>
                </c:pt>
                <c:pt idx="1912">
                  <c:v>25.176768654161531</c:v>
                </c:pt>
                <c:pt idx="1913">
                  <c:v>25.143234943813241</c:v>
                </c:pt>
                <c:pt idx="1914">
                  <c:v>25.109697686364939</c:v>
                </c:pt>
                <c:pt idx="1915">
                  <c:v>25.076156867094763</c:v>
                </c:pt>
                <c:pt idx="1916">
                  <c:v>25.042612471313753</c:v>
                </c:pt>
                <c:pt idx="1917">
                  <c:v>25.009064484367602</c:v>
                </c:pt>
                <c:pt idx="1918">
                  <c:v>24.975512891638267</c:v>
                </c:pt>
                <c:pt idx="1919">
                  <c:v>24.941957678545187</c:v>
                </c:pt>
                <c:pt idx="1920">
                  <c:v>24.908398830547785</c:v>
                </c:pt>
                <c:pt idx="1921">
                  <c:v>24.874836333146668</c:v>
                </c:pt>
                <c:pt idx="1922">
                  <c:v>24.841270171885355</c:v>
                </c:pt>
                <c:pt idx="1923">
                  <c:v>24.807700332352542</c:v>
                </c:pt>
                <c:pt idx="1924">
                  <c:v>24.774126800183481</c:v>
                </c:pt>
                <c:pt idx="1925">
                  <c:v>24.740549561061606</c:v>
                </c:pt>
                <c:pt idx="1926">
                  <c:v>24.706968600721151</c:v>
                </c:pt>
                <c:pt idx="1927">
                  <c:v>24.673383904948164</c:v>
                </c:pt>
                <c:pt idx="1928">
                  <c:v>24.639795459582757</c:v>
                </c:pt>
                <c:pt idx="1929">
                  <c:v>24.606203250521304</c:v>
                </c:pt>
                <c:pt idx="1930">
                  <c:v>24.572607263717767</c:v>
                </c:pt>
                <c:pt idx="1931">
                  <c:v>24.539007485186083</c:v>
                </c:pt>
                <c:pt idx="1932">
                  <c:v>24.505403901001777</c:v>
                </c:pt>
                <c:pt idx="1933">
                  <c:v>24.471796497304382</c:v>
                </c:pt>
                <c:pt idx="1934">
                  <c:v>24.438185260299093</c:v>
                </c:pt>
                <c:pt idx="1935">
                  <c:v>24.404570176258865</c:v>
                </c:pt>
                <c:pt idx="1936">
                  <c:v>24.370951231526501</c:v>
                </c:pt>
                <c:pt idx="1937">
                  <c:v>24.337328412516754</c:v>
                </c:pt>
                <c:pt idx="1938">
                  <c:v>24.303701705718289</c:v>
                </c:pt>
                <c:pt idx="1939">
                  <c:v>24.270071097696075</c:v>
                </c:pt>
                <c:pt idx="1940">
                  <c:v>24.236436575092824</c:v>
                </c:pt>
                <c:pt idx="1941">
                  <c:v>24.20279812463226</c:v>
                </c:pt>
                <c:pt idx="1942">
                  <c:v>24.169155733120256</c:v>
                </c:pt>
                <c:pt idx="1943">
                  <c:v>24.135509387447396</c:v>
                </c:pt>
                <c:pt idx="1944">
                  <c:v>24.101859074591331</c:v>
                </c:pt>
                <c:pt idx="1945">
                  <c:v>24.068204781618839</c:v>
                </c:pt>
                <c:pt idx="1946">
                  <c:v>24.03454649568797</c:v>
                </c:pt>
                <c:pt idx="1947">
                  <c:v>24.000884204050873</c:v>
                </c:pt>
                <c:pt idx="1948">
                  <c:v>23.96721789405516</c:v>
                </c:pt>
                <c:pt idx="1949">
                  <c:v>23.933547553147001</c:v>
                </c:pt>
                <c:pt idx="1950">
                  <c:v>23.899873168873125</c:v>
                </c:pt>
                <c:pt idx="1951">
                  <c:v>23.866194728883148</c:v>
                </c:pt>
                <c:pt idx="1952">
                  <c:v>23.832512220932159</c:v>
                </c:pt>
                <c:pt idx="1953">
                  <c:v>23.798825632882977</c:v>
                </c:pt>
                <c:pt idx="1954">
                  <c:v>23.765134952708276</c:v>
                </c:pt>
                <c:pt idx="1955">
                  <c:v>23.73144016849356</c:v>
                </c:pt>
                <c:pt idx="1956">
                  <c:v>23.697741268439248</c:v>
                </c:pt>
                <c:pt idx="1957">
                  <c:v>23.664038240863242</c:v>
                </c:pt>
                <c:pt idx="1958">
                  <c:v>23.630331074203248</c:v>
                </c:pt>
                <c:pt idx="1959">
                  <c:v>23.596619757019543</c:v>
                </c:pt>
                <c:pt idx="1960">
                  <c:v>23.562904277997511</c:v>
                </c:pt>
                <c:pt idx="1961">
                  <c:v>23.529184625949853</c:v>
                </c:pt>
                <c:pt idx="1962">
                  <c:v>23.495460789819454</c:v>
                </c:pt>
                <c:pt idx="1963">
                  <c:v>23.461732758681858</c:v>
                </c:pt>
                <c:pt idx="1964">
                  <c:v>23.428000521747666</c:v>
                </c:pt>
                <c:pt idx="1965">
                  <c:v>23.394264068365604</c:v>
                </c:pt>
                <c:pt idx="1966">
                  <c:v>23.360523388024795</c:v>
                </c:pt>
                <c:pt idx="1967">
                  <c:v>23.326778470357439</c:v>
                </c:pt>
                <c:pt idx="1968">
                  <c:v>23.293029305141811</c:v>
                </c:pt>
                <c:pt idx="1969">
                  <c:v>23.259275882304262</c:v>
                </c:pt>
                <c:pt idx="1970">
                  <c:v>23.225518191922848</c:v>
                </c:pt>
                <c:pt idx="1971">
                  <c:v>23.191756224228897</c:v>
                </c:pt>
                <c:pt idx="1972">
                  <c:v>23.157989969611073</c:v>
                </c:pt>
                <c:pt idx="1973">
                  <c:v>23.124219418616917</c:v>
                </c:pt>
                <c:pt idx="1974">
                  <c:v>23.090444561956506</c:v>
                </c:pt>
                <c:pt idx="1975">
                  <c:v>23.056665390504701</c:v>
                </c:pt>
                <c:pt idx="1976">
                  <c:v>23.02288189530401</c:v>
                </c:pt>
                <c:pt idx="1977">
                  <c:v>22.989094067567631</c:v>
                </c:pt>
                <c:pt idx="1978">
                  <c:v>22.955301898682272</c:v>
                </c:pt>
                <c:pt idx="1979">
                  <c:v>22.921505380210576</c:v>
                </c:pt>
                <c:pt idx="1980">
                  <c:v>22.887704503894387</c:v>
                </c:pt>
                <c:pt idx="1981">
                  <c:v>22.853899261657588</c:v>
                </c:pt>
                <c:pt idx="1982">
                  <c:v>22.820089645608856</c:v>
                </c:pt>
                <c:pt idx="1983">
                  <c:v>22.786275648044597</c:v>
                </c:pt>
                <c:pt idx="1984">
                  <c:v>22.752457261451966</c:v>
                </c:pt>
                <c:pt idx="1985">
                  <c:v>22.718634478511291</c:v>
                </c:pt>
                <c:pt idx="1986">
                  <c:v>22.684807292100007</c:v>
                </c:pt>
                <c:pt idx="1987">
                  <c:v>22.650975695294626</c:v>
                </c:pt>
                <c:pt idx="1988">
                  <c:v>22.617139681374034</c:v>
                </c:pt>
                <c:pt idx="1989">
                  <c:v>22.583299243822609</c:v>
                </c:pt>
                <c:pt idx="1990">
                  <c:v>22.549454376333404</c:v>
                </c:pt>
                <c:pt idx="1991">
                  <c:v>22.515605072810185</c:v>
                </c:pt>
                <c:pt idx="1992">
                  <c:v>22.481751327371494</c:v>
                </c:pt>
                <c:pt idx="1993">
                  <c:v>22.447893134353343</c:v>
                </c:pt>
                <c:pt idx="1994">
                  <c:v>22.414030488311866</c:v>
                </c:pt>
                <c:pt idx="1995">
                  <c:v>22.380163384026712</c:v>
                </c:pt>
                <c:pt idx="1996">
                  <c:v>22.346291816503957</c:v>
                </c:pt>
                <c:pt idx="1997">
                  <c:v>22.31241578097918</c:v>
                </c:pt>
                <c:pt idx="1998">
                  <c:v>22.278535272920909</c:v>
                </c:pt>
                <c:pt idx="1999">
                  <c:v>22.244650288032553</c:v>
                </c:pt>
                <c:pt idx="2000">
                  <c:v>22.210760822256908</c:v>
                </c:pt>
                <c:pt idx="2001">
                  <c:v>22.176866871778238</c:v>
                </c:pt>
                <c:pt idx="2002">
                  <c:v>22.142968433025487</c:v>
                </c:pt>
                <c:pt idx="2003">
                  <c:v>22.109065502675843</c:v>
                </c:pt>
                <c:pt idx="2004">
                  <c:v>22.07515807765742</c:v>
                </c:pt>
                <c:pt idx="2005">
                  <c:v>22.041246155152386</c:v>
                </c:pt>
                <c:pt idx="2006">
                  <c:v>22.007329732600173</c:v>
                </c:pt>
                <c:pt idx="2007">
                  <c:v>21.973408807700373</c:v>
                </c:pt>
                <c:pt idx="2008">
                  <c:v>21.939483378416334</c:v>
                </c:pt>
                <c:pt idx="2009">
                  <c:v>21.905553442977585</c:v>
                </c:pt>
                <c:pt idx="2010">
                  <c:v>21.871618999883424</c:v>
                </c:pt>
                <c:pt idx="2011">
                  <c:v>21.837680047905998</c:v>
                </c:pt>
                <c:pt idx="2012">
                  <c:v>21.80373658609302</c:v>
                </c:pt>
                <c:pt idx="2013">
                  <c:v>21.76978861377161</c:v>
                </c:pt>
                <c:pt idx="2014">
                  <c:v>21.735836130550265</c:v>
                </c:pt>
                <c:pt idx="2015">
                  <c:v>21.701879136323463</c:v>
                </c:pt>
                <c:pt idx="2016">
                  <c:v>21.667917631273266</c:v>
                </c:pt>
                <c:pt idx="2017">
                  <c:v>21.63395161587345</c:v>
                </c:pt>
                <c:pt idx="2018">
                  <c:v>21.599981090892172</c:v>
                </c:pt>
                <c:pt idx="2019">
                  <c:v>21.56600605739537</c:v>
                </c:pt>
                <c:pt idx="2020">
                  <c:v>21.532026516749205</c:v>
                </c:pt>
                <c:pt idx="2021">
                  <c:v>21.498042470623947</c:v>
                </c:pt>
                <c:pt idx="2022">
                  <c:v>21.464053920996516</c:v>
                </c:pt>
                <c:pt idx="2023">
                  <c:v>21.430060870153703</c:v>
                </c:pt>
                <c:pt idx="2024">
                  <c:v>21.396063320695518</c:v>
                </c:pt>
                <c:pt idx="2025">
                  <c:v>21.362061275537698</c:v>
                </c:pt>
                <c:pt idx="2026">
                  <c:v>21.328054737915188</c:v>
                </c:pt>
                <c:pt idx="2027">
                  <c:v>21.294043711384912</c:v>
                </c:pt>
                <c:pt idx="2028">
                  <c:v>21.260028199829094</c:v>
                </c:pt>
                <c:pt idx="2029">
                  <c:v>21.226008207458126</c:v>
                </c:pt>
                <c:pt idx="2030">
                  <c:v>21.191983738813338</c:v>
                </c:pt>
                <c:pt idx="2031">
                  <c:v>21.157954798770472</c:v>
                </c:pt>
                <c:pt idx="2032">
                  <c:v>21.123921392542307</c:v>
                </c:pt>
                <c:pt idx="2033">
                  <c:v>21.089883525681714</c:v>
                </c:pt>
                <c:pt idx="2034">
                  <c:v>21.055841204084729</c:v>
                </c:pt>
                <c:pt idx="2035">
                  <c:v>21.021794433993559</c:v>
                </c:pt>
                <c:pt idx="2036">
                  <c:v>20.987743221998933</c:v>
                </c:pt>
                <c:pt idx="2037">
                  <c:v>20.953687575043979</c:v>
                </c:pt>
                <c:pt idx="2038">
                  <c:v>20.919627500426003</c:v>
                </c:pt>
                <c:pt idx="2039">
                  <c:v>20.885563005800382</c:v>
                </c:pt>
                <c:pt idx="2040">
                  <c:v>20.85149409918295</c:v>
                </c:pt>
                <c:pt idx="2041">
                  <c:v>20.817420788952674</c:v>
                </c:pt>
                <c:pt idx="2042">
                  <c:v>20.783343083854806</c:v>
                </c:pt>
                <c:pt idx="2043">
                  <c:v>20.749260993003485</c:v>
                </c:pt>
                <c:pt idx="2044">
                  <c:v>20.715174525884663</c:v>
                </c:pt>
                <c:pt idx="2045">
                  <c:v>20.681083692358563</c:v>
                </c:pt>
                <c:pt idx="2046">
                  <c:v>20.646988502663035</c:v>
                </c:pt>
                <c:pt idx="2047">
                  <c:v>20.612888967415319</c:v>
                </c:pt>
                <c:pt idx="2048">
                  <c:v>20.578785097615683</c:v>
                </c:pt>
                <c:pt idx="2049">
                  <c:v>20.544676904649485</c:v>
                </c:pt>
                <c:pt idx="2050">
                  <c:v>20.510564400289908</c:v>
                </c:pt>
                <c:pt idx="2051">
                  <c:v>20.476447596700748</c:v>
                </c:pt>
                <c:pt idx="2052">
                  <c:v>20.442326506438814</c:v>
                </c:pt>
                <c:pt idx="2053">
                  <c:v>20.408201142456445</c:v>
                </c:pt>
                <c:pt idx="2054">
                  <c:v>20.374071518104486</c:v>
                </c:pt>
                <c:pt idx="2055">
                  <c:v>20.339937647133656</c:v>
                </c:pt>
                <c:pt idx="2056">
                  <c:v>20.305799543698694</c:v>
                </c:pt>
                <c:pt idx="2057">
                  <c:v>20.271657222359138</c:v>
                </c:pt>
                <c:pt idx="2058">
                  <c:v>20.237510698082769</c:v>
                </c:pt>
                <c:pt idx="2059">
                  <c:v>20.203359986247349</c:v>
                </c:pt>
                <c:pt idx="2060">
                  <c:v>20.169205102643609</c:v>
                </c:pt>
                <c:pt idx="2061">
                  <c:v>20.135046063476608</c:v>
                </c:pt>
                <c:pt idx="2062">
                  <c:v>20.10088288536916</c:v>
                </c:pt>
                <c:pt idx="2063">
                  <c:v>20.066715585362886</c:v>
                </c:pt>
                <c:pt idx="2064">
                  <c:v>20.03254418092116</c:v>
                </c:pt>
                <c:pt idx="2065">
                  <c:v>19.998368689931173</c:v>
                </c:pt>
                <c:pt idx="2066">
                  <c:v>19.96418913070551</c:v>
                </c:pt>
                <c:pt idx="2067">
                  <c:v>19.930005521984771</c:v>
                </c:pt>
                <c:pt idx="2068">
                  <c:v>19.895817882939546</c:v>
                </c:pt>
                <c:pt idx="2069">
                  <c:v>19.861626233171997</c:v>
                </c:pt>
                <c:pt idx="2070">
                  <c:v>19.827430592718223</c:v>
                </c:pt>
                <c:pt idx="2071">
                  <c:v>19.793230982049867</c:v>
                </c:pt>
                <c:pt idx="2072">
                  <c:v>19.759027422076123</c:v>
                </c:pt>
                <c:pt idx="2073">
                  <c:v>19.724819934145579</c:v>
                </c:pt>
                <c:pt idx="2074">
                  <c:v>19.690608540047833</c:v>
                </c:pt>
                <c:pt idx="2075">
                  <c:v>19.656393262015367</c:v>
                </c:pt>
                <c:pt idx="2076">
                  <c:v>19.622174122724999</c:v>
                </c:pt>
                <c:pt idx="2077">
                  <c:v>19.587951145299648</c:v>
                </c:pt>
                <c:pt idx="2078">
                  <c:v>19.553724353310006</c:v>
                </c:pt>
                <c:pt idx="2079">
                  <c:v>19.519493770775856</c:v>
                </c:pt>
                <c:pt idx="2080">
                  <c:v>19.485259422167729</c:v>
                </c:pt>
                <c:pt idx="2081">
                  <c:v>19.45102133240821</c:v>
                </c:pt>
                <c:pt idx="2082">
                  <c:v>19.416779526873203</c:v>
                </c:pt>
                <c:pt idx="2083">
                  <c:v>19.382534031393622</c:v>
                </c:pt>
                <c:pt idx="2084">
                  <c:v>19.348284872256368</c:v>
                </c:pt>
                <c:pt idx="2085">
                  <c:v>19.314032076205425</c:v>
                </c:pt>
                <c:pt idx="2086">
                  <c:v>19.279775670443538</c:v>
                </c:pt>
                <c:pt idx="2087">
                  <c:v>19.245515682632679</c:v>
                </c:pt>
                <c:pt idx="2088">
                  <c:v>19.211252140895535</c:v>
                </c:pt>
                <c:pt idx="2089">
                  <c:v>19.176985073816443</c:v>
                </c:pt>
                <c:pt idx="2090">
                  <c:v>19.14271451044214</c:v>
                </c:pt>
                <c:pt idx="2091">
                  <c:v>19.108440480282997</c:v>
                </c:pt>
                <c:pt idx="2092">
                  <c:v>19.07416301331326</c:v>
                </c:pt>
                <c:pt idx="2093">
                  <c:v>19.039882139972516</c:v>
                </c:pt>
                <c:pt idx="2094">
                  <c:v>19.005597891165927</c:v>
                </c:pt>
                <c:pt idx="2095">
                  <c:v>18.971310298265038</c:v>
                </c:pt>
                <c:pt idx="2096">
                  <c:v>18.937019393108294</c:v>
                </c:pt>
                <c:pt idx="2097">
                  <c:v>18.90272520800173</c:v>
                </c:pt>
                <c:pt idx="2098">
                  <c:v>18.868427775719226</c:v>
                </c:pt>
                <c:pt idx="2099">
                  <c:v>18.834127129503159</c:v>
                </c:pt>
                <c:pt idx="2100">
                  <c:v>18.799823303064414</c:v>
                </c:pt>
                <c:pt idx="2101">
                  <c:v>18.765516330582937</c:v>
                </c:pt>
                <c:pt idx="2102">
                  <c:v>18.731206246707981</c:v>
                </c:pt>
                <c:pt idx="2103">
                  <c:v>18.696893086558099</c:v>
                </c:pt>
                <c:pt idx="2104">
                  <c:v>18.662576885721212</c:v>
                </c:pt>
                <c:pt idx="2105">
                  <c:v>18.628257680254915</c:v>
                </c:pt>
                <c:pt idx="2106">
                  <c:v>18.593935506685938</c:v>
                </c:pt>
                <c:pt idx="2107">
                  <c:v>18.559610402010712</c:v>
                </c:pt>
                <c:pt idx="2108">
                  <c:v>18.525282403694554</c:v>
                </c:pt>
                <c:pt idx="2109">
                  <c:v>18.490951549671891</c:v>
                </c:pt>
                <c:pt idx="2110">
                  <c:v>18.456617878345799</c:v>
                </c:pt>
                <c:pt idx="2111">
                  <c:v>18.422281428587567</c:v>
                </c:pt>
                <c:pt idx="2112">
                  <c:v>18.387942239736205</c:v>
                </c:pt>
                <c:pt idx="2113">
                  <c:v>18.353600351598296</c:v>
                </c:pt>
                <c:pt idx="2114">
                  <c:v>18.31925580444711</c:v>
                </c:pt>
                <c:pt idx="2115">
                  <c:v>18.284908639022078</c:v>
                </c:pt>
                <c:pt idx="2116">
                  <c:v>18.250558896528062</c:v>
                </c:pt>
                <c:pt idx="2117">
                  <c:v>18.216206618634654</c:v>
                </c:pt>
                <c:pt idx="2118">
                  <c:v>18.181851847475215</c:v>
                </c:pt>
                <c:pt idx="2119">
                  <c:v>18.147494625646086</c:v>
                </c:pt>
                <c:pt idx="2120">
                  <c:v>18.113134996205606</c:v>
                </c:pt>
                <c:pt idx="2121">
                  <c:v>18.078773002672879</c:v>
                </c:pt>
                <c:pt idx="2122">
                  <c:v>18.044408689027033</c:v>
                </c:pt>
                <c:pt idx="2123">
                  <c:v>18.010042099705743</c:v>
                </c:pt>
                <c:pt idx="2124">
                  <c:v>17.975673279604006</c:v>
                </c:pt>
                <c:pt idx="2125">
                  <c:v>17.941302274072946</c:v>
                </c:pt>
                <c:pt idx="2126">
                  <c:v>17.906929128918399</c:v>
                </c:pt>
                <c:pt idx="2127">
                  <c:v>17.872553890399463</c:v>
                </c:pt>
                <c:pt idx="2128">
                  <c:v>17.838176605226849</c:v>
                </c:pt>
                <c:pt idx="2129">
                  <c:v>17.803797320561362</c:v>
                </c:pt>
                <c:pt idx="2130">
                  <c:v>17.769416084012416</c:v>
                </c:pt>
                <c:pt idx="2131">
                  <c:v>17.735032943636117</c:v>
                </c:pt>
                <c:pt idx="2132">
                  <c:v>17.70064794793349</c:v>
                </c:pt>
                <c:pt idx="2133">
                  <c:v>17.666261145848704</c:v>
                </c:pt>
                <c:pt idx="2134">
                  <c:v>17.631872586766882</c:v>
                </c:pt>
                <c:pt idx="2135">
                  <c:v>17.597482320512587</c:v>
                </c:pt>
                <c:pt idx="2136">
                  <c:v>17.563090397347217</c:v>
                </c:pt>
                <c:pt idx="2137">
                  <c:v>17.528696867967248</c:v>
                </c:pt>
                <c:pt idx="2138">
                  <c:v>17.494301783502003</c:v>
                </c:pt>
                <c:pt idx="2139">
                  <c:v>17.459905195511038</c:v>
                </c:pt>
                <c:pt idx="2140">
                  <c:v>17.425507155982313</c:v>
                </c:pt>
                <c:pt idx="2141">
                  <c:v>17.391107717329472</c:v>
                </c:pt>
                <c:pt idx="2142">
                  <c:v>17.356706932389493</c:v>
                </c:pt>
                <c:pt idx="2143">
                  <c:v>17.322304854420036</c:v>
                </c:pt>
                <c:pt idx="2144">
                  <c:v>17.287901537097031</c:v>
                </c:pt>
                <c:pt idx="2145">
                  <c:v>17.253497034511788</c:v>
                </c:pt>
                <c:pt idx="2146">
                  <c:v>17.219091401168786</c:v>
                </c:pt>
                <c:pt idx="2147">
                  <c:v>17.184684691982103</c:v>
                </c:pt>
                <c:pt idx="2148">
                  <c:v>17.150276962273207</c:v>
                </c:pt>
                <c:pt idx="2149">
                  <c:v>17.115868267767869</c:v>
                </c:pt>
                <c:pt idx="2150">
                  <c:v>17.081458664593047</c:v>
                </c:pt>
                <c:pt idx="2151">
                  <c:v>17.047048209274081</c:v>
                </c:pt>
                <c:pt idx="2152">
                  <c:v>17.012636958731413</c:v>
                </c:pt>
                <c:pt idx="2153">
                  <c:v>16.978224970277616</c:v>
                </c:pt>
                <c:pt idx="2154">
                  <c:v>16.943812301613992</c:v>
                </c:pt>
                <c:pt idx="2155">
                  <c:v>16.9093990108274</c:v>
                </c:pt>
                <c:pt idx="2156">
                  <c:v>16.874985156387055</c:v>
                </c:pt>
                <c:pt idx="2157">
                  <c:v>16.840570797141051</c:v>
                </c:pt>
                <c:pt idx="2158">
                  <c:v>16.806155992312682</c:v>
                </c:pt>
                <c:pt idx="2159">
                  <c:v>16.771740801497252</c:v>
                </c:pt>
                <c:pt idx="2160">
                  <c:v>16.73732528465867</c:v>
                </c:pt>
                <c:pt idx="2161">
                  <c:v>16.702909502125401</c:v>
                </c:pt>
                <c:pt idx="2162">
                  <c:v>16.668493514587098</c:v>
                </c:pt>
                <c:pt idx="2163">
                  <c:v>16.634077383090862</c:v>
                </c:pt>
                <c:pt idx="2164">
                  <c:v>16.599661169037446</c:v>
                </c:pt>
                <c:pt idx="2165">
                  <c:v>16.565244934177613</c:v>
                </c:pt>
                <c:pt idx="2166">
                  <c:v>16.530828740607877</c:v>
                </c:pt>
                <c:pt idx="2167">
                  <c:v>16.496412650767066</c:v>
                </c:pt>
                <c:pt idx="2168">
                  <c:v>16.461996727432279</c:v>
                </c:pt>
                <c:pt idx="2169">
                  <c:v>16.427581033714475</c:v>
                </c:pt>
                <c:pt idx="2170">
                  <c:v>16.393165633054945</c:v>
                </c:pt>
                <c:pt idx="2171">
                  <c:v>16.358750589221</c:v>
                </c:pt>
                <c:pt idx="2172">
                  <c:v>16.324335966301959</c:v>
                </c:pt>
                <c:pt idx="2173">
                  <c:v>16.289921828704855</c:v>
                </c:pt>
                <c:pt idx="2174">
                  <c:v>16.255508241150057</c:v>
                </c:pt>
                <c:pt idx="2175">
                  <c:v>16.221095268667597</c:v>
                </c:pt>
                <c:pt idx="2176">
                  <c:v>16.186682976592351</c:v>
                </c:pt>
                <c:pt idx="2177">
                  <c:v>16.152271430559797</c:v>
                </c:pt>
                <c:pt idx="2178">
                  <c:v>16.11786069650179</c:v>
                </c:pt>
                <c:pt idx="2179">
                  <c:v>16.083450840642278</c:v>
                </c:pt>
                <c:pt idx="2180">
                  <c:v>16.049041929492542</c:v>
                </c:pt>
                <c:pt idx="2181">
                  <c:v>16.014634029846984</c:v>
                </c:pt>
                <c:pt idx="2182">
                  <c:v>15.980227208778608</c:v>
                </c:pt>
                <c:pt idx="2183">
                  <c:v>15.945821533634238</c:v>
                </c:pt>
                <c:pt idx="2184">
                  <c:v>15.911417072030535</c:v>
                </c:pt>
                <c:pt idx="2185">
                  <c:v>15.877013891848865</c:v>
                </c:pt>
                <c:pt idx="2186">
                  <c:v>15.842612061230641</c:v>
                </c:pt>
                <c:pt idx="2187">
                  <c:v>15.808211648573543</c:v>
                </c:pt>
                <c:pt idx="2188">
                  <c:v>15.773812722525664</c:v>
                </c:pt>
                <c:pt idx="2189">
                  <c:v>15.739415351981929</c:v>
                </c:pt>
                <c:pt idx="2190">
                  <c:v>15.705019606078656</c:v>
                </c:pt>
                <c:pt idx="2191">
                  <c:v>15.670625554189034</c:v>
                </c:pt>
                <c:pt idx="2192">
                  <c:v>15.636233265918658</c:v>
                </c:pt>
                <c:pt idx="2193">
                  <c:v>15.601842811100555</c:v>
                </c:pt>
                <c:pt idx="2194">
                  <c:v>15.567454259790285</c:v>
                </c:pt>
                <c:pt idx="2195">
                  <c:v>15.533067682261448</c:v>
                </c:pt>
                <c:pt idx="2196">
                  <c:v>15.498683149000797</c:v>
                </c:pt>
                <c:pt idx="2197">
                  <c:v>15.464300730703279</c:v>
                </c:pt>
                <c:pt idx="2198">
                  <c:v>15.429920498267496</c:v>
                </c:pt>
                <c:pt idx="2199">
                  <c:v>15.395542522790617</c:v>
                </c:pt>
                <c:pt idx="2200">
                  <c:v>15.361166875563665</c:v>
                </c:pt>
                <c:pt idx="2201">
                  <c:v>15.326793628066962</c:v>
                </c:pt>
                <c:pt idx="2202">
                  <c:v>15.292422851964593</c:v>
                </c:pt>
                <c:pt idx="2203">
                  <c:v>15.258054619100481</c:v>
                </c:pt>
                <c:pt idx="2204">
                  <c:v>15.2236890014926</c:v>
                </c:pt>
                <c:pt idx="2205">
                  <c:v>15.189326071328992</c:v>
                </c:pt>
                <c:pt idx="2206">
                  <c:v>15.154965900962274</c:v>
                </c:pt>
                <c:pt idx="2207">
                  <c:v>15.120608562905357</c:v>
                </c:pt>
                <c:pt idx="2208">
                  <c:v>15.086254129826013</c:v>
                </c:pt>
                <c:pt idx="2209">
                  <c:v>15.051902674542671</c:v>
                </c:pt>
                <c:pt idx="2210">
                  <c:v>15.017554270019174</c:v>
                </c:pt>
                <c:pt idx="2211">
                  <c:v>14.983208989360087</c:v>
                </c:pt>
                <c:pt idx="2212">
                  <c:v>14.948866905806049</c:v>
                </c:pt>
                <c:pt idx="2213">
                  <c:v>14.914528092728755</c:v>
                </c:pt>
                <c:pt idx="2214">
                  <c:v>14.880192623626387</c:v>
                </c:pt>
                <c:pt idx="2215">
                  <c:v>14.845860572118781</c:v>
                </c:pt>
                <c:pt idx="2216">
                  <c:v>14.811532011942655</c:v>
                </c:pt>
                <c:pt idx="2217">
                  <c:v>14.777207016946827</c:v>
                </c:pt>
                <c:pt idx="2218">
                  <c:v>14.742885661087763</c:v>
                </c:pt>
                <c:pt idx="2219">
                  <c:v>14.708568018424913</c:v>
                </c:pt>
                <c:pt idx="2220">
                  <c:v>14.674254163115471</c:v>
                </c:pt>
                <c:pt idx="2221">
                  <c:v>14.63994416941058</c:v>
                </c:pt>
                <c:pt idx="2222">
                  <c:v>14.605638111649897</c:v>
                </c:pt>
                <c:pt idx="2223">
                  <c:v>14.571336064257867</c:v>
                </c:pt>
                <c:pt idx="2224">
                  <c:v>14.537038101738577</c:v>
                </c:pt>
                <c:pt idx="2225">
                  <c:v>14.50274429867126</c:v>
                </c:pt>
                <c:pt idx="2226">
                  <c:v>14.468454729705941</c:v>
                </c:pt>
                <c:pt idx="2227">
                  <c:v>14.434169469559233</c:v>
                </c:pt>
                <c:pt idx="2228">
                  <c:v>14.399888593009372</c:v>
                </c:pt>
                <c:pt idx="2229">
                  <c:v>14.365612174892274</c:v>
                </c:pt>
                <c:pt idx="2230">
                  <c:v>14.3313402900969</c:v>
                </c:pt>
                <c:pt idx="2231">
                  <c:v>14.29707301356113</c:v>
                </c:pt>
                <c:pt idx="2232">
                  <c:v>14.262810420267343</c:v>
                </c:pt>
                <c:pt idx="2233">
                  <c:v>14.228552585238226</c:v>
                </c:pt>
                <c:pt idx="2234">
                  <c:v>14.194299583532752</c:v>
                </c:pt>
                <c:pt idx="2235">
                  <c:v>14.160051490241504</c:v>
                </c:pt>
                <c:pt idx="2236">
                  <c:v>14.125808380483386</c:v>
                </c:pt>
                <c:pt idx="2237">
                  <c:v>14.091570329400788</c:v>
                </c:pt>
                <c:pt idx="2238">
                  <c:v>14.05733741215599</c:v>
                </c:pt>
                <c:pt idx="2239">
                  <c:v>14.02310970392679</c:v>
                </c:pt>
                <c:pt idx="2240">
                  <c:v>13.988887279903459</c:v>
                </c:pt>
                <c:pt idx="2241">
                  <c:v>13.954670215283645</c:v>
                </c:pt>
                <c:pt idx="2242">
                  <c:v>13.920458585269637</c:v>
                </c:pt>
                <c:pt idx="2243">
                  <c:v>13.886252465063915</c:v>
                </c:pt>
                <c:pt idx="2244">
                  <c:v>13.852051929865665</c:v>
                </c:pt>
                <c:pt idx="2245">
                  <c:v>13.817857054867149</c:v>
                </c:pt>
                <c:pt idx="2246">
                  <c:v>13.783667915250181</c:v>
                </c:pt>
                <c:pt idx="2247">
                  <c:v>13.749484586182234</c:v>
                </c:pt>
                <c:pt idx="2248">
                  <c:v>13.715307142813405</c:v>
                </c:pt>
                <c:pt idx="2249">
                  <c:v>13.681135660272689</c:v>
                </c:pt>
                <c:pt idx="2250">
                  <c:v>13.646970213664424</c:v>
                </c:pt>
                <c:pt idx="2251">
                  <c:v>13.612810878065728</c:v>
                </c:pt>
                <c:pt idx="2252">
                  <c:v>13.578657728522224</c:v>
                </c:pt>
                <c:pt idx="2253">
                  <c:v>13.54451084004581</c:v>
                </c:pt>
                <c:pt idx="2254">
                  <c:v>13.510370287610771</c:v>
                </c:pt>
                <c:pt idx="2255">
                  <c:v>13.476236146151255</c:v>
                </c:pt>
                <c:pt idx="2256">
                  <c:v>13.442108490558054</c:v>
                </c:pt>
                <c:pt idx="2257">
                  <c:v>13.407987395675676</c:v>
                </c:pt>
                <c:pt idx="2258">
                  <c:v>13.373872936299481</c:v>
                </c:pt>
                <c:pt idx="2259">
                  <c:v>13.339765187172954</c:v>
                </c:pt>
                <c:pt idx="2260">
                  <c:v>13.305664222985033</c:v>
                </c:pt>
                <c:pt idx="2261">
                  <c:v>13.271570118367308</c:v>
                </c:pt>
                <c:pt idx="2262">
                  <c:v>13.237482947891268</c:v>
                </c:pt>
                <c:pt idx="2263">
                  <c:v>13.203402786066459</c:v>
                </c:pt>
                <c:pt idx="2264">
                  <c:v>13.169329707337333</c:v>
                </c:pt>
                <c:pt idx="2265">
                  <c:v>13.135263786081264</c:v>
                </c:pt>
                <c:pt idx="2266">
                  <c:v>13.101205096605955</c:v>
                </c:pt>
                <c:pt idx="2267">
                  <c:v>13.067153713147654</c:v>
                </c:pt>
                <c:pt idx="2268">
                  <c:v>13.03310970986858</c:v>
                </c:pt>
                <c:pt idx="2269">
                  <c:v>12.999073160855222</c:v>
                </c:pt>
                <c:pt idx="2270">
                  <c:v>12.965044140115916</c:v>
                </c:pt>
                <c:pt idx="2271">
                  <c:v>12.931022721579184</c:v>
                </c:pt>
                <c:pt idx="2272">
                  <c:v>12.897008979092075</c:v>
                </c:pt>
                <c:pt idx="2273">
                  <c:v>12.863002986417884</c:v>
                </c:pt>
                <c:pt idx="2274">
                  <c:v>12.82900481723515</c:v>
                </c:pt>
                <c:pt idx="2275">
                  <c:v>12.795014545135226</c:v>
                </c:pt>
                <c:pt idx="2276">
                  <c:v>12.761032243621461</c:v>
                </c:pt>
                <c:pt idx="2277">
                  <c:v>12.727057986107324</c:v>
                </c:pt>
                <c:pt idx="2278">
                  <c:v>12.69309184591525</c:v>
                </c:pt>
                <c:pt idx="2279">
                  <c:v>12.659133896275065</c:v>
                </c:pt>
                <c:pt idx="2280">
                  <c:v>12.625184210323315</c:v>
                </c:pt>
                <c:pt idx="2281">
                  <c:v>12.591242861101229</c:v>
                </c:pt>
                <c:pt idx="2282">
                  <c:v>12.55730992155466</c:v>
                </c:pt>
                <c:pt idx="2283">
                  <c:v>12.523385464532497</c:v>
                </c:pt>
                <c:pt idx="2284">
                  <c:v>12.489469562785638</c:v>
                </c:pt>
                <c:pt idx="2285">
                  <c:v>12.455562288967062</c:v>
                </c:pt>
                <c:pt idx="2286">
                  <c:v>12.42166371562978</c:v>
                </c:pt>
                <c:pt idx="2287">
                  <c:v>12.387773915227289</c:v>
                </c:pt>
                <c:pt idx="2288">
                  <c:v>12.353892960112535</c:v>
                </c:pt>
                <c:pt idx="2289">
                  <c:v>12.320020922537289</c:v>
                </c:pt>
                <c:pt idx="2290">
                  <c:v>12.286157874652082</c:v>
                </c:pt>
                <c:pt idx="2291">
                  <c:v>12.252303888505756</c:v>
                </c:pt>
                <c:pt idx="2292">
                  <c:v>12.218459036044777</c:v>
                </c:pt>
                <c:pt idx="2293">
                  <c:v>12.184623389113955</c:v>
                </c:pt>
                <c:pt idx="2294">
                  <c:v>12.150797019455533</c:v>
                </c:pt>
                <c:pt idx="2295">
                  <c:v>12.116979998709603</c:v>
                </c:pt>
                <c:pt idx="2296">
                  <c:v>12.08317239841379</c:v>
                </c:pt>
                <c:pt idx="2297">
                  <c:v>12.049374290004328</c:v>
                </c:pt>
                <c:pt idx="2298">
                  <c:v>12.015585744815002</c:v>
                </c:pt>
                <c:pt idx="2299">
                  <c:v>11.98180683407837</c:v>
                </c:pt>
                <c:pt idx="2300">
                  <c:v>11.948037628925995</c:v>
                </c:pt>
                <c:pt idx="2301">
                  <c:v>11.914278200388743</c:v>
                </c:pt>
                <c:pt idx="2302">
                  <c:v>11.880528619397344</c:v>
                </c:pt>
                <c:pt idx="2303">
                  <c:v>11.8467889567833</c:v>
                </c:pt>
                <c:pt idx="2304">
                  <c:v>11.813059283279328</c:v>
                </c:pt>
                <c:pt idx="2305">
                  <c:v>11.779339669520008</c:v>
                </c:pt>
                <c:pt idx="2306">
                  <c:v>11.745630186043508</c:v>
                </c:pt>
                <c:pt idx="2307">
                  <c:v>11.711930903291133</c:v>
                </c:pt>
                <c:pt idx="2308">
                  <c:v>11.678241891609673</c:v>
                </c:pt>
                <c:pt idx="2309">
                  <c:v>11.644563221251921</c:v>
                </c:pt>
                <c:pt idx="2310">
                  <c:v>11.610894962377831</c:v>
                </c:pt>
                <c:pt idx="2311">
                  <c:v>11.577237185055802</c:v>
                </c:pt>
                <c:pt idx="2312">
                  <c:v>11.543589959264185</c:v>
                </c:pt>
                <c:pt idx="2313">
                  <c:v>11.509953354892559</c:v>
                </c:pt>
                <c:pt idx="2314">
                  <c:v>11.476327441743345</c:v>
                </c:pt>
                <c:pt idx="2315">
                  <c:v>11.442712289533022</c:v>
                </c:pt>
                <c:pt idx="2316">
                  <c:v>11.409107967894554</c:v>
                </c:pt>
                <c:pt idx="2317">
                  <c:v>11.375514546377998</c:v>
                </c:pt>
                <c:pt idx="2318">
                  <c:v>11.341932094453353</c:v>
                </c:pt>
                <c:pt idx="2319">
                  <c:v>11.308360681511598</c:v>
                </c:pt>
                <c:pt idx="2320">
                  <c:v>11.274800376867384</c:v>
                </c:pt>
                <c:pt idx="2321">
                  <c:v>11.241251249760145</c:v>
                </c:pt>
                <c:pt idx="2322">
                  <c:v>11.207713369357219</c:v>
                </c:pt>
                <c:pt idx="2323">
                  <c:v>11.174186804755113</c:v>
                </c:pt>
                <c:pt idx="2324">
                  <c:v>11.140671624981985</c:v>
                </c:pt>
                <c:pt idx="2325">
                  <c:v>11.107167899000421</c:v>
                </c:pt>
                <c:pt idx="2326">
                  <c:v>11.073675695708957</c:v>
                </c:pt>
                <c:pt idx="2327">
                  <c:v>11.04019508394531</c:v>
                </c:pt>
                <c:pt idx="2328">
                  <c:v>11.0067261324882</c:v>
                </c:pt>
                <c:pt idx="2329">
                  <c:v>10.973268910060474</c:v>
                </c:pt>
                <c:pt idx="2330">
                  <c:v>10.939823485331306</c:v>
                </c:pt>
                <c:pt idx="2331">
                  <c:v>10.906389926919022</c:v>
                </c:pt>
                <c:pt idx="2332">
                  <c:v>10.872968303394021</c:v>
                </c:pt>
                <c:pt idx="2333">
                  <c:v>10.839558683281583</c:v>
                </c:pt>
                <c:pt idx="2334">
                  <c:v>10.806161135064409</c:v>
                </c:pt>
                <c:pt idx="2335">
                  <c:v>10.772775727185763</c:v>
                </c:pt>
                <c:pt idx="2336">
                  <c:v>10.739402528052967</c:v>
                </c:pt>
                <c:pt idx="2337">
                  <c:v>10.706041606039536</c:v>
                </c:pt>
                <c:pt idx="2338">
                  <c:v>10.672693029489128</c:v>
                </c:pt>
                <c:pt idx="2339">
                  <c:v>10.639356866718151</c:v>
                </c:pt>
                <c:pt idx="2340">
                  <c:v>10.606033186019683</c:v>
                </c:pt>
                <c:pt idx="2341">
                  <c:v>10.572722055665869</c:v>
                </c:pt>
                <c:pt idx="2342">
                  <c:v>10.539423543912243</c:v>
                </c:pt>
                <c:pt idx="2343">
                  <c:v>10.506137719000435</c:v>
                </c:pt>
                <c:pt idx="2344">
                  <c:v>10.472864649161906</c:v>
                </c:pt>
                <c:pt idx="2345">
                  <c:v>10.439604402621532</c:v>
                </c:pt>
                <c:pt idx="2346">
                  <c:v>10.406357047601251</c:v>
                </c:pt>
                <c:pt idx="2347">
                  <c:v>10.37312265232346</c:v>
                </c:pt>
                <c:pt idx="2348">
                  <c:v>10.339901285014806</c:v>
                </c:pt>
                <c:pt idx="2349">
                  <c:v>10.306693013910044</c:v>
                </c:pt>
                <c:pt idx="2350">
                  <c:v>10.273497907255544</c:v>
                </c:pt>
                <c:pt idx="2351">
                  <c:v>10.240316033313681</c:v>
                </c:pt>
                <c:pt idx="2352">
                  <c:v>10.20714746036589</c:v>
                </c:pt>
                <c:pt idx="2353">
                  <c:v>10.173992256717435</c:v>
                </c:pt>
                <c:pt idx="2354">
                  <c:v>10.140850490700723</c:v>
                </c:pt>
                <c:pt idx="2355">
                  <c:v>10.107722230679803</c:v>
                </c:pt>
                <c:pt idx="2356">
                  <c:v>10.07460754505434</c:v>
                </c:pt>
                <c:pt idx="2357">
                  <c:v>10.041506502263447</c:v>
                </c:pt>
                <c:pt idx="2358">
                  <c:v>10.008419170790022</c:v>
                </c:pt>
                <c:pt idx="2359">
                  <c:v>9.9753456191652763</c:v>
                </c:pt>
                <c:pt idx="2360">
                  <c:v>9.9422859159721728</c:v>
                </c:pt>
                <c:pt idx="2361">
                  <c:v>9.9092401298506978</c:v>
                </c:pt>
                <c:pt idx="2362">
                  <c:v>9.8762083295014609</c:v>
                </c:pt>
                <c:pt idx="2363">
                  <c:v>9.843190583690042</c:v>
                </c:pt>
                <c:pt idx="2364">
                  <c:v>9.810186961251862</c:v>
                </c:pt>
                <c:pt idx="2365">
                  <c:v>9.7771975310963803</c:v>
                </c:pt>
                <c:pt idx="2366">
                  <c:v>9.7442223622113922</c:v>
                </c:pt>
                <c:pt idx="2367">
                  <c:v>9.7112615236677495</c:v>
                </c:pt>
                <c:pt idx="2368">
                  <c:v>9.6783150846238222</c:v>
                </c:pt>
                <c:pt idx="2369">
                  <c:v>9.6453831143300128</c:v>
                </c:pt>
                <c:pt idx="2370">
                  <c:v>9.6124656821333652</c:v>
                </c:pt>
                <c:pt idx="2371">
                  <c:v>9.5795628574823546</c:v>
                </c:pt>
                <c:pt idx="2372">
                  <c:v>9.5466747099313629</c:v>
                </c:pt>
                <c:pt idx="2373">
                  <c:v>9.5138013091450286</c:v>
                </c:pt>
                <c:pt idx="2374">
                  <c:v>9.4809427249040272</c:v>
                </c:pt>
                <c:pt idx="2375">
                  <c:v>9.4480990271086966</c:v>
                </c:pt>
                <c:pt idx="2376">
                  <c:v>9.4152702857841017</c:v>
                </c:pt>
                <c:pt idx="2377">
                  <c:v>9.3824565710854113</c:v>
                </c:pt>
                <c:pt idx="2378">
                  <c:v>9.349657953301648</c:v>
                </c:pt>
                <c:pt idx="2379">
                  <c:v>9.3168745028618787</c:v>
                </c:pt>
                <c:pt idx="2380">
                  <c:v>9.2841062903385456</c:v>
                </c:pt>
                <c:pt idx="2381">
                  <c:v>9.2513533864535393</c:v>
                </c:pt>
                <c:pt idx="2382">
                  <c:v>9.2186158620825829</c:v>
                </c:pt>
                <c:pt idx="2383">
                  <c:v>9.1858937882603851</c:v>
                </c:pt>
                <c:pt idx="2384">
                  <c:v>9.1531872361850866</c:v>
                </c:pt>
                <c:pt idx="2385">
                  <c:v>9.1204962772238947</c:v>
                </c:pt>
                <c:pt idx="2386">
                  <c:v>9.0878209829176786</c:v>
                </c:pt>
                <c:pt idx="2387">
                  <c:v>9.055161424985668</c:v>
                </c:pt>
                <c:pt idx="2388">
                  <c:v>9.0225176753312155</c:v>
                </c:pt>
                <c:pt idx="2389">
                  <c:v>8.989889806046186</c:v>
                </c:pt>
                <c:pt idx="2390">
                  <c:v>8.9572778894159946</c:v>
                </c:pt>
                <c:pt idx="2391">
                  <c:v>8.924681997925104</c:v>
                </c:pt>
                <c:pt idx="2392">
                  <c:v>8.8921022042615565</c:v>
                </c:pt>
                <c:pt idx="2393">
                  <c:v>8.8595385813224539</c:v>
                </c:pt>
                <c:pt idx="2394">
                  <c:v>8.8269912022187089</c:v>
                </c:pt>
                <c:pt idx="2395">
                  <c:v>8.7944601402802576</c:v>
                </c:pt>
                <c:pt idx="2396">
                  <c:v>8.7619454690611409</c:v>
                </c:pt>
                <c:pt idx="2397">
                  <c:v>8.7294472623445927</c:v>
                </c:pt>
                <c:pt idx="2398">
                  <c:v>8.6969655941480859</c:v>
                </c:pt>
                <c:pt idx="2399">
                  <c:v>8.6645005387286194</c:v>
                </c:pt>
                <c:pt idx="2400">
                  <c:v>8.6320521705872402</c:v>
                </c:pt>
                <c:pt idx="2401">
                  <c:v>8.5996205644750283</c:v>
                </c:pt>
                <c:pt idx="2402">
                  <c:v>8.5672057953974825</c:v>
                </c:pt>
                <c:pt idx="2403">
                  <c:v>8.5348079386200357</c:v>
                </c:pt>
                <c:pt idx="2404">
                  <c:v>8.5024270696729474</c:v>
                </c:pt>
                <c:pt idx="2405">
                  <c:v>8.4700632643563534</c:v>
                </c:pt>
                <c:pt idx="2406">
                  <c:v>8.4377165987456113</c:v>
                </c:pt>
                <c:pt idx="2407">
                  <c:v>8.4053871491963061</c:v>
                </c:pt>
                <c:pt idx="2408">
                  <c:v>8.3730749923493573</c:v>
                </c:pt>
                <c:pt idx="2409">
                  <c:v>8.340780205135891</c:v>
                </c:pt>
                <c:pt idx="2410">
                  <c:v>8.3085028647826977</c:v>
                </c:pt>
                <c:pt idx="2411">
                  <c:v>8.2762430488169478</c:v>
                </c:pt>
                <c:pt idx="2412">
                  <c:v>8.2440008350716152</c:v>
                </c:pt>
                <c:pt idx="2413">
                  <c:v>8.2117763016902181</c:v>
                </c:pt>
                <c:pt idx="2414">
                  <c:v>8.1795695271322053</c:v>
                </c:pt>
                <c:pt idx="2415">
                  <c:v>8.1473805901777716</c:v>
                </c:pt>
                <c:pt idx="2416">
                  <c:v>8.1152095699328477</c:v>
                </c:pt>
                <c:pt idx="2417">
                  <c:v>8.083056545834415</c:v>
                </c:pt>
                <c:pt idx="2418">
                  <c:v>8.0509215976549999</c:v>
                </c:pt>
                <c:pt idx="2419">
                  <c:v>8.0188048055085197</c:v>
                </c:pt>
                <c:pt idx="2420">
                  <c:v>7.9867062498544552</c:v>
                </c:pt>
                <c:pt idx="2421">
                  <c:v>7.9546260115030556</c:v>
                </c:pt>
                <c:pt idx="2422">
                  <c:v>7.9225641716208353</c:v>
                </c:pt>
                <c:pt idx="2423">
                  <c:v>7.8905208117344925</c:v>
                </c:pt>
                <c:pt idx="2424">
                  <c:v>7.8584960137365876</c:v>
                </c:pt>
                <c:pt idx="2425">
                  <c:v>7.8264898598905299</c:v>
                </c:pt>
                <c:pt idx="2426">
                  <c:v>7.7945024328348778</c:v>
                </c:pt>
                <c:pt idx="2427">
                  <c:v>7.7625338155887622</c:v>
                </c:pt>
                <c:pt idx="2428">
                  <c:v>7.7305840915563149</c:v>
                </c:pt>
                <c:pt idx="2429">
                  <c:v>7.6986533445318326</c:v>
                </c:pt>
                <c:pt idx="2430">
                  <c:v>7.6667416587042414</c:v>
                </c:pt>
                <c:pt idx="2431">
                  <c:v>7.6348491186624479</c:v>
                </c:pt>
                <c:pt idx="2432">
                  <c:v>7.6029758093994806</c:v>
                </c:pt>
                <c:pt idx="2433">
                  <c:v>7.5711218163173841</c:v>
                </c:pt>
                <c:pt idx="2434">
                  <c:v>7.5392872252321883</c:v>
                </c:pt>
                <c:pt idx="2435">
                  <c:v>7.507472122378319</c:v>
                </c:pt>
                <c:pt idx="2436">
                  <c:v>7.4756765944136205</c:v>
                </c:pt>
                <c:pt idx="2437">
                  <c:v>7.4439007284233565</c:v>
                </c:pt>
                <c:pt idx="2438">
                  <c:v>7.4121446119255232</c:v>
                </c:pt>
                <c:pt idx="2439">
                  <c:v>7.3804083328747989</c:v>
                </c:pt>
                <c:pt idx="2440">
                  <c:v>7.3486919796677199</c:v>
                </c:pt>
                <c:pt idx="2441">
                  <c:v>7.31699564114653</c:v>
                </c:pt>
                <c:pt idx="2442">
                  <c:v>7.2853194066041569</c:v>
                </c:pt>
                <c:pt idx="2443">
                  <c:v>7.2536633657886043</c:v>
                </c:pt>
                <c:pt idx="2444">
                  <c:v>7.2220276089069015</c:v>
                </c:pt>
                <c:pt idx="2445">
                  <c:v>7.1904122266303503</c:v>
                </c:pt>
                <c:pt idx="2446">
                  <c:v>7.1588173100979455</c:v>
                </c:pt>
                <c:pt idx="2447">
                  <c:v>7.1272429509213184</c:v>
                </c:pt>
                <c:pt idx="2448">
                  <c:v>7.095689241188806</c:v>
                </c:pt>
                <c:pt idx="2449">
                  <c:v>7.0641562734697612</c:v>
                </c:pt>
                <c:pt idx="2450">
                  <c:v>7.0326441408186868</c:v>
                </c:pt>
                <c:pt idx="2451">
                  <c:v>7.001152936779155</c:v>
                </c:pt>
                <c:pt idx="2452">
                  <c:v>6.9696827553886278</c:v>
                </c:pt>
                <c:pt idx="2453">
                  <c:v>6.9382336911818445</c:v>
                </c:pt>
                <c:pt idx="2454">
                  <c:v>6.9068058391951448</c:v>
                </c:pt>
                <c:pt idx="2455">
                  <c:v>6.8753992949707277</c:v>
                </c:pt>
                <c:pt idx="2456">
                  <c:v>6.8440141545600266</c:v>
                </c:pt>
                <c:pt idx="2457">
                  <c:v>6.8126505145281557</c:v>
                </c:pt>
                <c:pt idx="2458">
                  <c:v>6.7813084719576171</c:v>
                </c:pt>
                <c:pt idx="2459">
                  <c:v>6.7499881244520736</c:v>
                </c:pt>
                <c:pt idx="2460">
                  <c:v>6.7186895701402491</c:v>
                </c:pt>
                <c:pt idx="2461">
                  <c:v>6.6874129076794855</c:v>
                </c:pt>
                <c:pt idx="2462">
                  <c:v>6.656158236259575</c:v>
                </c:pt>
                <c:pt idx="2463">
                  <c:v>6.6249256556065026</c:v>
                </c:pt>
                <c:pt idx="2464">
                  <c:v>6.5937152659858533</c:v>
                </c:pt>
                <c:pt idx="2465">
                  <c:v>6.562527168206497</c:v>
                </c:pt>
                <c:pt idx="2466">
                  <c:v>6.5313614636239024</c:v>
                </c:pt>
                <c:pt idx="2467">
                  <c:v>6.500218254143963</c:v>
                </c:pt>
                <c:pt idx="2468">
                  <c:v>6.4690976422259698</c:v>
                </c:pt>
                <c:pt idx="2469">
                  <c:v>6.4379997308861494</c:v>
                </c:pt>
                <c:pt idx="2470">
                  <c:v>6.4069246237010571</c:v>
                </c:pt>
                <c:pt idx="2471">
                  <c:v>6.3758724248106251</c:v>
                </c:pt>
                <c:pt idx="2472">
                  <c:v>6.3448432389213805</c:v>
                </c:pt>
                <c:pt idx="2473">
                  <c:v>6.3138371713099861</c:v>
                </c:pt>
                <c:pt idx="2474">
                  <c:v>6.2828543278253939</c:v>
                </c:pt>
                <c:pt idx="2475">
                  <c:v>6.2518948148927862</c:v>
                </c:pt>
                <c:pt idx="2476">
                  <c:v>6.2209587395161972</c:v>
                </c:pt>
                <c:pt idx="2477">
                  <c:v>6.1900462092811104</c:v>
                </c:pt>
                <c:pt idx="2478">
                  <c:v>6.1591573323580517</c:v>
                </c:pt>
                <c:pt idx="2479">
                  <c:v>6.1282922175042733</c:v>
                </c:pt>
                <c:pt idx="2480">
                  <c:v>6.0974509740675975</c:v>
                </c:pt>
                <c:pt idx="2481">
                  <c:v>6.0666337119882581</c:v>
                </c:pt>
                <c:pt idx="2482">
                  <c:v>6.0358405418020116</c:v>
                </c:pt>
                <c:pt idx="2483">
                  <c:v>6.0050715746423142</c:v>
                </c:pt>
                <c:pt idx="2484">
                  <c:v>5.9743269222430175</c:v>
                </c:pt>
                <c:pt idx="2485">
                  <c:v>5.9436066969405861</c:v>
                </c:pt>
                <c:pt idx="2486">
                  <c:v>5.9129110116766306</c:v>
                </c:pt>
                <c:pt idx="2487">
                  <c:v>5.8822399799999818</c:v>
                </c:pt>
                <c:pt idx="2488">
                  <c:v>5.8515937160689866</c:v>
                </c:pt>
                <c:pt idx="2489">
                  <c:v>5.820972334653618</c:v>
                </c:pt>
                <c:pt idx="2490">
                  <c:v>5.7903759511375537</c:v>
                </c:pt>
                <c:pt idx="2491">
                  <c:v>5.7598046815201727</c:v>
                </c:pt>
                <c:pt idx="2492">
                  <c:v>5.7292586424183769</c:v>
                </c:pt>
                <c:pt idx="2493">
                  <c:v>5.6987379510685479</c:v>
                </c:pt>
                <c:pt idx="2494">
                  <c:v>5.6682427253282919</c:v>
                </c:pt>
                <c:pt idx="2495">
                  <c:v>5.6377730836779847</c:v>
                </c:pt>
                <c:pt idx="2496">
                  <c:v>5.6073291452227325</c:v>
                </c:pt>
                <c:pt idx="2497">
                  <c:v>5.5769110296935942</c:v>
                </c:pt>
                <c:pt idx="2498">
                  <c:v>5.5465188574491311</c:v>
                </c:pt>
                <c:pt idx="2499">
                  <c:v>5.5161527494767713</c:v>
                </c:pt>
                <c:pt idx="2500">
                  <c:v>5.4858128273943905</c:v>
                </c:pt>
                <c:pt idx="2501">
                  <c:v>5.4554992134510636</c:v>
                </c:pt>
                <c:pt idx="2502">
                  <c:v>5.4252120305286731</c:v>
                </c:pt>
                <c:pt idx="2503">
                  <c:v>5.3949514021427172</c:v>
                </c:pt>
                <c:pt idx="2504">
                  <c:v>5.3647174524433181</c:v>
                </c:pt>
                <c:pt idx="2505">
                  <c:v>5.3345103062160852</c:v>
                </c:pt>
                <c:pt idx="2506">
                  <c:v>5.3043300888832796</c:v>
                </c:pt>
                <c:pt idx="2507">
                  <c:v>5.274176926503829</c:v>
                </c:pt>
                <c:pt idx="2508">
                  <c:v>5.244050945774851</c:v>
                </c:pt>
                <c:pt idx="2509">
                  <c:v>5.2139522740314614</c:v>
                </c:pt>
                <c:pt idx="2510">
                  <c:v>5.1838810392475363</c:v>
                </c:pt>
                <c:pt idx="2511">
                  <c:v>5.1538373700363946</c:v>
                </c:pt>
                <c:pt idx="2512">
                  <c:v>5.1238213956504737</c:v>
                </c:pt>
                <c:pt idx="2513">
                  <c:v>5.0938332459818163</c:v>
                </c:pt>
                <c:pt idx="2514">
                  <c:v>5.0638730515623065</c:v>
                </c:pt>
                <c:pt idx="2515">
                  <c:v>5.0339409435636391</c:v>
                </c:pt>
                <c:pt idx="2516">
                  <c:v>5.0040370537968561</c:v>
                </c:pt>
                <c:pt idx="2517">
                  <c:v>4.9741615147125176</c:v>
                </c:pt>
                <c:pt idx="2518">
                  <c:v>4.9443144594006618</c:v>
                </c:pt>
                <c:pt idx="2519">
                  <c:v>4.9144960215896054</c:v>
                </c:pt>
                <c:pt idx="2520">
                  <c:v>4.8847063356462268</c:v>
                </c:pt>
                <c:pt idx="2521">
                  <c:v>4.8549455365750607</c:v>
                </c:pt>
                <c:pt idx="2522">
                  <c:v>4.825213760017574</c:v>
                </c:pt>
                <c:pt idx="2523">
                  <c:v>4.7955111422516534</c:v>
                </c:pt>
                <c:pt idx="2524">
                  <c:v>4.7658378201902227</c:v>
                </c:pt>
                <c:pt idx="2525">
                  <c:v>4.736193931380857</c:v>
                </c:pt>
                <c:pt idx="2526">
                  <c:v>4.7065796140039247</c:v>
                </c:pt>
                <c:pt idx="2527">
                  <c:v>4.6769950068723318</c:v>
                </c:pt>
                <c:pt idx="2528">
                  <c:v>4.6474402494293523</c:v>
                </c:pt>
                <c:pt idx="2529">
                  <c:v>4.6179154817474837</c:v>
                </c:pt>
                <c:pt idx="2530">
                  <c:v>4.588420844527084</c:v>
                </c:pt>
                <c:pt idx="2531">
                  <c:v>4.5589564790944044</c:v>
                </c:pt>
                <c:pt idx="2532">
                  <c:v>4.5295225274001591</c:v>
                </c:pt>
                <c:pt idx="2533">
                  <c:v>4.5001191320173</c:v>
                </c:pt>
                <c:pt idx="2534">
                  <c:v>4.4707464361392848</c:v>
                </c:pt>
                <c:pt idx="2535">
                  <c:v>4.4414045835778015</c:v>
                </c:pt>
                <c:pt idx="2536">
                  <c:v>4.4120937187604827</c:v>
                </c:pt>
                <c:pt idx="2537">
                  <c:v>4.3828139867287232</c:v>
                </c:pt>
                <c:pt idx="2538">
                  <c:v>4.3535655331351144</c:v>
                </c:pt>
                <c:pt idx="2539">
                  <c:v>4.3243485042407803</c:v>
                </c:pt>
                <c:pt idx="2540">
                  <c:v>4.2951630469127196</c:v>
                </c:pt>
                <c:pt idx="2541">
                  <c:v>4.2660093086210304</c:v>
                </c:pt>
                <c:pt idx="2542">
                  <c:v>4.2368874374355814</c:v>
                </c:pt>
                <c:pt idx="2543">
                  <c:v>4.2077975820234164</c:v>
                </c:pt>
                <c:pt idx="2544">
                  <c:v>4.1787398916451641</c:v>
                </c:pt>
                <c:pt idx="2545">
                  <c:v>4.1497145161517723</c:v>
                </c:pt>
                <c:pt idx="2546">
                  <c:v>4.120721605980969</c:v>
                </c:pt>
                <c:pt idx="2547">
                  <c:v>4.0917613121536416</c:v>
                </c:pt>
                <c:pt idx="2548">
                  <c:v>4.0628337862700947</c:v>
                </c:pt>
                <c:pt idx="2549">
                  <c:v>4.0339391805060547</c:v>
                </c:pt>
                <c:pt idx="2550">
                  <c:v>4.0050776476088128</c:v>
                </c:pt>
                <c:pt idx="2551">
                  <c:v>3.9762493408930406</c:v>
                </c:pt>
                <c:pt idx="2552">
                  <c:v>3.9474544142359473</c:v>
                </c:pt>
                <c:pt idx="2553">
                  <c:v>3.9186930220734721</c:v>
                </c:pt>
                <c:pt idx="2554">
                  <c:v>3.8899653193955865</c:v>
                </c:pt>
                <c:pt idx="2555">
                  <c:v>3.8612714617409432</c:v>
                </c:pt>
                <c:pt idx="2556">
                  <c:v>3.8326116051926213</c:v>
                </c:pt>
                <c:pt idx="2557">
                  <c:v>3.8039859063730175</c:v>
                </c:pt>
                <c:pt idx="2558">
                  <c:v>3.7753945224382406</c:v>
                </c:pt>
                <c:pt idx="2559">
                  <c:v>3.7468376110728858</c:v>
                </c:pt>
                <c:pt idx="2560">
                  <c:v>3.7183153304848156</c:v>
                </c:pt>
                <c:pt idx="2561">
                  <c:v>3.6898278393995483</c:v>
                </c:pt>
                <c:pt idx="2562">
                  <c:v>3.6613752970536333</c:v>
                </c:pt>
                <c:pt idx="2563">
                  <c:v>3.6329578631897155</c:v>
                </c:pt>
                <c:pt idx="2564">
                  <c:v>3.6045756980498354</c:v>
                </c:pt>
                <c:pt idx="2565">
                  <c:v>3.576228962369111</c:v>
                </c:pt>
                <c:pt idx="2566">
                  <c:v>3.5479178173695387</c:v>
                </c:pt>
                <c:pt idx="2567">
                  <c:v>3.5196424247531399</c:v>
                </c:pt>
                <c:pt idx="2568">
                  <c:v>3.4914029466954304</c:v>
                </c:pt>
                <c:pt idx="2569">
                  <c:v>3.4631995458381586</c:v>
                </c:pt>
                <c:pt idx="2570">
                  <c:v>3.4350323852824238</c:v>
                </c:pt>
                <c:pt idx="2571">
                  <c:v>3.4069016285813438</c:v>
                </c:pt>
                <c:pt idx="2572">
                  <c:v>3.3788074397321761</c:v>
                </c:pt>
                <c:pt idx="2573">
                  <c:v>3.350749983169758</c:v>
                </c:pt>
                <c:pt idx="2574">
                  <c:v>3.3227294237571159</c:v>
                </c:pt>
                <c:pt idx="2575">
                  <c:v>3.2947459267790475</c:v>
                </c:pt>
                <c:pt idx="2576">
                  <c:v>3.2667996579327658</c:v>
                </c:pt>
                <c:pt idx="2577">
                  <c:v>3.2388907833202834</c:v>
                </c:pt>
                <c:pt idx="2578">
                  <c:v>3.2110194694394183</c:v>
                </c:pt>
                <c:pt idx="2579">
                  <c:v>3.1831858831753976</c:v>
                </c:pt>
                <c:pt idx="2580">
                  <c:v>3.1553901917917453</c:v>
                </c:pt>
                <c:pt idx="2581">
                  <c:v>3.1276325629212121</c:v>
                </c:pt>
                <c:pt idx="2582">
                  <c:v>3.0999131645565008</c:v>
                </c:pt>
                <c:pt idx="2583">
                  <c:v>3.0722321650410023</c:v>
                </c:pt>
                <c:pt idx="2584">
                  <c:v>3.0445897330586473</c:v>
                </c:pt>
                <c:pt idx="2585">
                  <c:v>3.0169860376245996</c:v>
                </c:pt>
                <c:pt idx="2586">
                  <c:v>2.9894212480748648</c:v>
                </c:pt>
                <c:pt idx="2587">
                  <c:v>2.9618955340558024</c:v>
                </c:pt>
                <c:pt idx="2588">
                  <c:v>2.9344090655143056</c:v>
                </c:pt>
                <c:pt idx="2589">
                  <c:v>2.9069620126865203</c:v>
                </c:pt>
                <c:pt idx="2590">
                  <c:v>2.8795545460872911</c:v>
                </c:pt>
                <c:pt idx="2591">
                  <c:v>2.8521868364993641</c:v>
                </c:pt>
                <c:pt idx="2592">
                  <c:v>2.8248590549609087</c:v>
                </c:pt>
                <c:pt idx="2593">
                  <c:v>2.7975713727556588</c:v>
                </c:pt>
                <c:pt idx="2594">
                  <c:v>2.7703239614000807</c:v>
                </c:pt>
                <c:pt idx="2595">
                  <c:v>2.7431169926317933</c:v>
                </c:pt>
                <c:pt idx="2596">
                  <c:v>2.7159506383972727</c:v>
                </c:pt>
                <c:pt idx="2597">
                  <c:v>2.6888250708398949</c:v>
                </c:pt>
                <c:pt idx="2598">
                  <c:v>2.6617404622867142</c:v>
                </c:pt>
                <c:pt idx="2599">
                  <c:v>2.6346969852365221</c:v>
                </c:pt>
                <c:pt idx="2600">
                  <c:v>2.6076948123456694</c:v>
                </c:pt>
                <c:pt idx="2601">
                  <c:v>2.5807341164161883</c:v>
                </c:pt>
                <c:pt idx="2602">
                  <c:v>2.553815070380959</c:v>
                </c:pt>
                <c:pt idx="2603">
                  <c:v>2.5269378472907924</c:v>
                </c:pt>
                <c:pt idx="2604">
                  <c:v>2.5001026203006167</c:v>
                </c:pt>
                <c:pt idx="2605">
                  <c:v>2.4733095626546908</c:v>
                </c:pt>
                <c:pt idx="2606">
                  <c:v>2.4465588476724487</c:v>
                </c:pt>
                <c:pt idx="2607">
                  <c:v>2.4198506487341005</c:v>
                </c:pt>
                <c:pt idx="2608">
                  <c:v>2.3931851392652099</c:v>
                </c:pt>
                <c:pt idx="2609">
                  <c:v>2.3665624927219779</c:v>
                </c:pt>
                <c:pt idx="2610">
                  <c:v>2.339982882576106</c:v>
                </c:pt>
                <c:pt idx="2611">
                  <c:v>2.313446482298092</c:v>
                </c:pt>
                <c:pt idx="2612">
                  <c:v>2.286953465342489</c:v>
                </c:pt>
                <c:pt idx="2613">
                  <c:v>2.2605040051313137</c:v>
                </c:pt>
                <c:pt idx="2614">
                  <c:v>2.2340982750373821</c:v>
                </c:pt>
                <c:pt idx="2615">
                  <c:v>2.2077364483681481</c:v>
                </c:pt>
                <c:pt idx="2616">
                  <c:v>2.181418698348577</c:v>
                </c:pt>
                <c:pt idx="2617">
                  <c:v>2.1551451981040408</c:v>
                </c:pt>
                <c:pt idx="2618">
                  <c:v>2.1289161206426122</c:v>
                </c:pt>
                <c:pt idx="2619">
                  <c:v>2.1027316388376804</c:v>
                </c:pt>
                <c:pt idx="2620">
                  <c:v>2.076591925410129</c:v>
                </c:pt>
                <c:pt idx="2621">
                  <c:v>2.0504971529093701</c:v>
                </c:pt>
                <c:pt idx="2622">
                  <c:v>2.0244474936960364</c:v>
                </c:pt>
                <c:pt idx="2623">
                  <c:v>1.9984431199219699</c:v>
                </c:pt>
                <c:pt idx="2624">
                  <c:v>1.9724842035117987</c:v>
                </c:pt>
                <c:pt idx="2625">
                  <c:v>1.9465709161437117</c:v>
                </c:pt>
                <c:pt idx="2626">
                  <c:v>1.9207034292294722</c:v>
                </c:pt>
                <c:pt idx="2627">
                  <c:v>1.8948819138946238</c:v>
                </c:pt>
                <c:pt idx="2628">
                  <c:v>1.8691065409589112</c:v>
                </c:pt>
                <c:pt idx="2629">
                  <c:v>1.8433774809143835</c:v>
                </c:pt>
                <c:pt idx="2630">
                  <c:v>1.8176949039061792</c:v>
                </c:pt>
                <c:pt idx="2631">
                  <c:v>1.7920589797106834</c:v>
                </c:pt>
                <c:pt idx="2632">
                  <c:v>1.7664698777142123</c:v>
                </c:pt>
                <c:pt idx="2633">
                  <c:v>1.7409277668912517</c:v>
                </c:pt>
                <c:pt idx="2634">
                  <c:v>1.7154328157831147</c:v>
                </c:pt>
                <c:pt idx="2635">
                  <c:v>1.6899851924750919</c:v>
                </c:pt>
                <c:pt idx="2636">
                  <c:v>1.664585064573826</c:v>
                </c:pt>
                <c:pt idx="2637">
                  <c:v>1.6392325991852648</c:v>
                </c:pt>
                <c:pt idx="2638">
                  <c:v>1.6139279628903334</c:v>
                </c:pt>
                <c:pt idx="2639">
                  <c:v>1.5886713217221922</c:v>
                </c:pt>
                <c:pt idx="2640">
                  <c:v>1.5634628411426981</c:v>
                </c:pt>
                <c:pt idx="2641">
                  <c:v>1.5383026860172702</c:v>
                </c:pt>
                <c:pt idx="2642">
                  <c:v>1.5131910205913359</c:v>
                </c:pt>
                <c:pt idx="2643">
                  <c:v>1.4881280084650315</c:v>
                </c:pt>
                <c:pt idx="2644">
                  <c:v>1.4631138125687189</c:v>
                </c:pt>
                <c:pt idx="2645">
                  <c:v>1.4381485951369146</c:v>
                </c:pt>
                <c:pt idx="2646">
                  <c:v>1.4132325176827276</c:v>
                </c:pt>
                <c:pt idx="2647">
                  <c:v>1.3883657409721992</c:v>
                </c:pt>
                <c:pt idx="2648">
                  <c:v>1.3635484249971905</c:v>
                </c:pt>
                <c:pt idx="2649">
                  <c:v>1.3387807289493603</c:v>
                </c:pt>
                <c:pt idx="2650">
                  <c:v>1.3140628111924255</c:v>
                </c:pt>
                <c:pt idx="2651">
                  <c:v>1.2893948292351285</c:v>
                </c:pt>
                <c:pt idx="2652">
                  <c:v>1.2647769397031952</c:v>
                </c:pt>
                <c:pt idx="2653">
                  <c:v>1.2402092983114437</c:v>
                </c:pt>
                <c:pt idx="2654">
                  <c:v>1.215692059835203</c:v>
                </c:pt>
                <c:pt idx="2655">
                  <c:v>1.1912253780814213</c:v>
                </c:pt>
                <c:pt idx="2656">
                  <c:v>1.1668094058595722</c:v>
                </c:pt>
                <c:pt idx="2657">
                  <c:v>1.1424442949517126</c:v>
                </c:pt>
                <c:pt idx="2658">
                  <c:v>1.1181301960834904</c:v>
                </c:pt>
                <c:pt idx="2659">
                  <c:v>1.0938672588927747</c:v>
                </c:pt>
                <c:pt idx="2660">
                  <c:v>1.0696556318996215</c:v>
                </c:pt>
                <c:pt idx="2661">
                  <c:v>1.0454954624753057</c:v>
                </c:pt>
                <c:pt idx="2662">
                  <c:v>1.0213868968105939</c:v>
                </c:pt>
                <c:pt idx="2663">
                  <c:v>0.99733007988405142</c:v>
                </c:pt>
                <c:pt idx="2664">
                  <c:v>0.97332515543024589</c:v>
                </c:pt>
                <c:pt idx="2665">
                  <c:v>0.94937226590681822</c:v>
                </c:pt>
                <c:pt idx="2666">
                  <c:v>0.9254715524617545</c:v>
                </c:pt>
                <c:pt idx="2667">
                  <c:v>0.90162315489992384</c:v>
                </c:pt>
                <c:pt idx="2668">
                  <c:v>0.87782721164983546</c:v>
                </c:pt>
                <c:pt idx="2669">
                  <c:v>0.85408385972882628</c:v>
                </c:pt>
                <c:pt idx="2670">
                  <c:v>0.83039323470948434</c:v>
                </c:pt>
                <c:pt idx="2671">
                  <c:v>0.80675547068389553</c:v>
                </c:pt>
                <c:pt idx="2672">
                  <c:v>0.78317070022922408</c:v>
                </c:pt>
                <c:pt idx="2673">
                  <c:v>0.75963905437103418</c:v>
                </c:pt>
                <c:pt idx="2674">
                  <c:v>0.73616066254824208</c:v>
                </c:pt>
                <c:pt idx="2675">
                  <c:v>0.71273565257613203</c:v>
                </c:pt>
                <c:pt idx="2676">
                  <c:v>0.68936415060916612</c:v>
                </c:pt>
                <c:pt idx="2677">
                  <c:v>0.66604628110423292</c:v>
                </c:pt>
                <c:pt idx="2678">
                  <c:v>0.64278216678254307</c:v>
                </c:pt>
                <c:pt idx="2679">
                  <c:v>0.61957192859178245</c:v>
                </c:pt>
                <c:pt idx="2680">
                  <c:v>0.59641568566721914</c:v>
                </c:pt>
                <c:pt idx="2681">
                  <c:v>0.57331355529272443</c:v>
                </c:pt>
                <c:pt idx="2682">
                  <c:v>0.55026565286166329</c:v>
                </c:pt>
                <c:pt idx="2683">
                  <c:v>0.52727209183667856</c:v>
                </c:pt>
                <c:pt idx="2684">
                  <c:v>0.50433298370946322</c:v>
                </c:pt>
                <c:pt idx="2685">
                  <c:v>0.48144843796035836</c:v>
                </c:pt>
                <c:pt idx="2686">
                  <c:v>0.45861856201647339</c:v>
                </c:pt>
                <c:pt idx="2687">
                  <c:v>0.4358434612108798</c:v>
                </c:pt>
                <c:pt idx="2688">
                  <c:v>0.41312323874000584</c:v>
                </c:pt>
                <c:pt idx="2689">
                  <c:v>0.39045799562119116</c:v>
                </c:pt>
                <c:pt idx="2690">
                  <c:v>0.36784783064990034</c:v>
                </c:pt>
                <c:pt idx="2691">
                  <c:v>0.34529284035619912</c:v>
                </c:pt>
                <c:pt idx="2692">
                  <c:v>0.32279311896087154</c:v>
                </c:pt>
                <c:pt idx="2693">
                  <c:v>0.30034875833078206</c:v>
                </c:pt>
                <c:pt idx="2694">
                  <c:v>0.2779598479348413</c:v>
                </c:pt>
                <c:pt idx="2695">
                  <c:v>0.25562647479804695</c:v>
                </c:pt>
                <c:pt idx="2696">
                  <c:v>0.23334872345580804</c:v>
                </c:pt>
                <c:pt idx="2697">
                  <c:v>0.21112667590817311</c:v>
                </c:pt>
                <c:pt idx="2698">
                  <c:v>0.18896041157251459</c:v>
                </c:pt>
                <c:pt idx="2699">
                  <c:v>0.16685000723703225</c:v>
                </c:pt>
                <c:pt idx="2700">
                  <c:v>0.14479553701244585</c:v>
                </c:pt>
                <c:pt idx="2701">
                  <c:v>0.12279707228453149</c:v>
                </c:pt>
                <c:pt idx="2702">
                  <c:v>0.10085468166506932</c:v>
                </c:pt>
                <c:pt idx="2703">
                  <c:v>7.8968430942820467E-2</c:v>
                </c:pt>
                <c:pt idx="2704">
                  <c:v>5.713838303392297E-2</c:v>
                </c:pt>
                <c:pt idx="2705">
                  <c:v>3.5364597931965766E-2</c:v>
                </c:pt>
                <c:pt idx="2706">
                  <c:v>1.3647132657307919E-2</c:v>
                </c:pt>
                <c:pt idx="2707">
                  <c:v>-8.0139587939506672E-3</c:v>
                </c:pt>
                <c:pt idx="2708">
                  <c:v>-2.961862550178148E-2</c:v>
                </c:pt>
                <c:pt idx="2709">
                  <c:v>-5.1166819673970479E-2</c:v>
                </c:pt>
                <c:pt idx="2710">
                  <c:v>-7.2658496698899899E-2</c:v>
                </c:pt>
                <c:pt idx="2711">
                  <c:v>-9.4093615198524702E-2</c:v>
                </c:pt>
                <c:pt idx="2712">
                  <c:v>-0.11547213708204011</c:v>
                </c:pt>
                <c:pt idx="2713">
                  <c:v>-0.13679402760012233</c:v>
                </c:pt>
                <c:pt idx="2714">
                  <c:v>-0.15805925539937105</c:v>
                </c:pt>
                <c:pt idx="2715">
                  <c:v>-0.17926779257750183</c:v>
                </c:pt>
                <c:pt idx="2716">
                  <c:v>-0.20041961473917907</c:v>
                </c:pt>
                <c:pt idx="2717">
                  <c:v>-0.22151470105190588</c:v>
                </c:pt>
                <c:pt idx="2718">
                  <c:v>-0.24255303430296735</c:v>
                </c:pt>
                <c:pt idx="2719">
                  <c:v>-0.26353460095659115</c:v>
                </c:pt>
                <c:pt idx="2720">
                  <c:v>-0.28445939121187452</c:v>
                </c:pt>
                <c:pt idx="2721">
                  <c:v>-0.30532739906075207</c:v>
                </c:pt>
                <c:pt idx="2722">
                  <c:v>-0.32613862234710667</c:v>
                </c:pt>
                <c:pt idx="2723">
                  <c:v>-0.34689306282594873</c:v>
                </c:pt>
                <c:pt idx="2724">
                  <c:v>-0.36759072622351058</c:v>
                </c:pt>
                <c:pt idx="2725">
                  <c:v>-0.38823162229751695</c:v>
                </c:pt>
                <c:pt idx="2726">
                  <c:v>-0.4088157648980637</c:v>
                </c:pt>
                <c:pt idx="2727">
                  <c:v>-0.42934317202944267</c:v>
                </c:pt>
                <c:pt idx="2728">
                  <c:v>-0.44981386591184419</c:v>
                </c:pt>
                <c:pt idx="2729">
                  <c:v>-0.47022787304426661</c:v>
                </c:pt>
                <c:pt idx="2730">
                  <c:v>-0.4905852242672849</c:v>
                </c:pt>
                <c:pt idx="2731">
                  <c:v>-0.51088595482689714</c:v>
                </c:pt>
                <c:pt idx="2732">
                  <c:v>-0.53113010443881004</c:v>
                </c:pt>
                <c:pt idx="2733">
                  <c:v>-0.55131771735319279</c:v>
                </c:pt>
                <c:pt idx="2734">
                  <c:v>-0.57144884241972926</c:v>
                </c:pt>
                <c:pt idx="2735">
                  <c:v>-0.5915235331538149</c:v>
                </c:pt>
                <c:pt idx="2736">
                  <c:v>-0.61154184780254939</c:v>
                </c:pt>
                <c:pt idx="2737">
                  <c:v>-0.63150384941203463</c:v>
                </c:pt>
                <c:pt idx="2738">
                  <c:v>-0.65140960589463215</c:v>
                </c:pt>
                <c:pt idx="2739">
                  <c:v>-0.6712591900969318</c:v>
                </c:pt>
                <c:pt idx="2740">
                  <c:v>-0.69105267986858332</c:v>
                </c:pt>
                <c:pt idx="2741">
                  <c:v>-0.71079015813118052</c:v>
                </c:pt>
                <c:pt idx="2742">
                  <c:v>-0.73047171294788971</c:v>
                </c:pt>
                <c:pt idx="2743">
                  <c:v>-0.75009743759377878</c:v>
                </c:pt>
                <c:pt idx="2744">
                  <c:v>-0.76966743062629583</c:v>
                </c:pt>
                <c:pt idx="2745">
                  <c:v>-0.78918179595691718</c:v>
                </c:pt>
                <c:pt idx="2746">
                  <c:v>-0.80864064292261217</c:v>
                </c:pt>
                <c:pt idx="2747">
                  <c:v>-0.82804408635807969</c:v>
                </c:pt>
                <c:pt idx="2748">
                  <c:v>-0.84739224666920132</c:v>
                </c:pt>
                <c:pt idx="2749">
                  <c:v>-0.86668524990545648</c:v>
                </c:pt>
                <c:pt idx="2750">
                  <c:v>-0.88592322783503286</c:v>
                </c:pt>
                <c:pt idx="2751">
                  <c:v>-0.9051063180180986</c:v>
                </c:pt>
                <c:pt idx="2752">
                  <c:v>-0.92423466388266096</c:v>
                </c:pt>
                <c:pt idx="2753">
                  <c:v>-0.94330841479941807</c:v>
                </c:pt>
                <c:pt idx="2754">
                  <c:v>-0.96232772615784457</c:v>
                </c:pt>
                <c:pt idx="2755">
                  <c:v>-0.9812927594431633</c:v>
                </c:pt>
                <c:pt idx="2756">
                  <c:v>-1.0002036823128191</c:v>
                </c:pt>
                <c:pt idx="2757">
                  <c:v>-1.0190606686738803</c:v>
                </c:pt>
                <c:pt idx="2758">
                  <c:v>-1.0378638987616653</c:v>
                </c:pt>
                <c:pt idx="2759">
                  <c:v>-1.0566135592172723</c:v>
                </c:pt>
                <c:pt idx="2760">
                  <c:v>-1.0753098431675066</c:v>
                </c:pt>
                <c:pt idx="2761">
                  <c:v>-1.0939529503034375</c:v>
                </c:pt>
                <c:pt idx="2762">
                  <c:v>-1.1125430869608985</c:v>
                </c:pt>
                <c:pt idx="2763">
                  <c:v>-1.1310804662004739</c:v>
                </c:pt>
                <c:pt idx="2764">
                  <c:v>-1.1495653078883343</c:v>
                </c:pt>
                <c:pt idx="2765">
                  <c:v>-1.1679978387776428</c:v>
                </c:pt>
                <c:pt idx="2766">
                  <c:v>-1.1863782925899036</c:v>
                </c:pt>
                <c:pt idx="2767">
                  <c:v>-1.2047069100973926</c:v>
                </c:pt>
                <c:pt idx="2768">
                  <c:v>-1.2229839392054744</c:v>
                </c:pt>
                <c:pt idx="2769">
                  <c:v>-1.2412096350354023</c:v>
                </c:pt>
                <c:pt idx="2770">
                  <c:v>-1.2593842600079428</c:v>
                </c:pt>
                <c:pt idx="2771">
                  <c:v>-1.2775080839265773</c:v>
                </c:pt>
                <c:pt idx="2772">
                  <c:v>-1.295581384062142</c:v>
                </c:pt>
                <c:pt idx="2773">
                  <c:v>-1.313604445236833</c:v>
                </c:pt>
                <c:pt idx="2774">
                  <c:v>-1.3315775599089361</c:v>
                </c:pt>
                <c:pt idx="2775">
                  <c:v>-1.3495010282580537</c:v>
                </c:pt>
                <c:pt idx="2776">
                  <c:v>-1.3673751582704732</c:v>
                </c:pt>
                <c:pt idx="2777">
                  <c:v>-1.3852002658249343</c:v>
                </c:pt>
                <c:pt idx="2778">
                  <c:v>-1.4029766747785775</c:v>
                </c:pt>
                <c:pt idx="2779">
                  <c:v>-1.4207047170529736</c:v>
                </c:pt>
                <c:pt idx="2780">
                  <c:v>-1.4383847327209596</c:v>
                </c:pt>
                <c:pt idx="2781">
                  <c:v>-1.4560170700932584</c:v>
                </c:pt>
                <c:pt idx="2782">
                  <c:v>-1.4736020858053021</c:v>
                </c:pt>
                <c:pt idx="2783">
                  <c:v>-1.4911401449045014</c:v>
                </c:pt>
                <c:pt idx="2784">
                  <c:v>-1.5086316209376753</c:v>
                </c:pt>
                <c:pt idx="2785">
                  <c:v>-1.526076896038463</c:v>
                </c:pt>
                <c:pt idx="2786">
                  <c:v>-1.5434763610146103</c:v>
                </c:pt>
                <c:pt idx="2787">
                  <c:v>-1.560830415436278</c:v>
                </c:pt>
                <c:pt idx="2788">
                  <c:v>-1.5781394677233642</c:v>
                </c:pt>
                <c:pt idx="2789">
                  <c:v>-1.5954039352337004</c:v>
                </c:pt>
                <c:pt idx="2790">
                  <c:v>-1.6126242443506973</c:v>
                </c:pt>
                <c:pt idx="2791">
                  <c:v>-1.6298008305715181</c:v>
                </c:pt>
                <c:pt idx="2792">
                  <c:v>-1.6469341385949647</c:v>
                </c:pt>
                <c:pt idx="2793">
                  <c:v>-1.6640246224088675</c:v>
                </c:pt>
                <c:pt idx="2794">
                  <c:v>-1.681072745378585</c:v>
                </c:pt>
                <c:pt idx="2795">
                  <c:v>-1.6980789803341323</c:v>
                </c:pt>
                <c:pt idx="2796">
                  <c:v>-1.7150438096582323</c:v>
                </c:pt>
                <c:pt idx="2797">
                  <c:v>-1.7319677253729151</c:v>
                </c:pt>
                <c:pt idx="2798">
                  <c:v>-1.7488512292276706</c:v>
                </c:pt>
                <c:pt idx="2799">
                  <c:v>-1.7656948327854693</c:v>
                </c:pt>
                <c:pt idx="2800">
                  <c:v>-1.7824990575101336</c:v>
                </c:pt>
                <c:pt idx="2801">
                  <c:v>-1.7992644348523001</c:v>
                </c:pt>
                <c:pt idx="2802">
                  <c:v>-1.8159915063354091</c:v>
                </c:pt>
                <c:pt idx="2803">
                  <c:v>-1.8326808236417278</c:v>
                </c:pt>
                <c:pt idx="2804">
                  <c:v>-1.8493329486969809</c:v>
                </c:pt>
                <c:pt idx="2805">
                  <c:v>-1.8659484537554196</c:v>
                </c:pt>
                <c:pt idx="2806">
                  <c:v>-1.8825279214841286</c:v>
                </c:pt>
                <c:pt idx="2807">
                  <c:v>-1.8990719450462676</c:v>
                </c:pt>
                <c:pt idx="2808">
                  <c:v>-1.91558112818457</c:v>
                </c:pt>
                <c:pt idx="2809">
                  <c:v>-1.9320560853034574</c:v>
                </c:pt>
                <c:pt idx="2810">
                  <c:v>-1.9484974415507315</c:v>
                </c:pt>
                <c:pt idx="2811">
                  <c:v>-1.9649058328988533</c:v>
                </c:pt>
                <c:pt idx="2812">
                  <c:v>-1.9812819062246187</c:v>
                </c:pt>
                <c:pt idx="2813">
                  <c:v>-1.9976263193888024</c:v>
                </c:pt>
                <c:pt idx="2814">
                  <c:v>-2.0139397413144025</c:v>
                </c:pt>
                <c:pt idx="2815">
                  <c:v>-2.0302228520642034</c:v>
                </c:pt>
                <c:pt idx="2816">
                  <c:v>-2.046476342917062</c:v>
                </c:pt>
                <c:pt idx="2817">
                  <c:v>-2.062700916443144</c:v>
                </c:pt>
                <c:pt idx="2818">
                  <c:v>-2.0788972865783002</c:v>
                </c:pt>
                <c:pt idx="2819">
                  <c:v>-2.0950661786972411</c:v>
                </c:pt>
                <c:pt idx="2820">
                  <c:v>-2.1112083296845623</c:v>
                </c:pt>
                <c:pt idx="2821">
                  <c:v>-2.1273244880061277</c:v>
                </c:pt>
                <c:pt idx="2822">
                  <c:v>-2.1434154137771113</c:v>
                </c:pt>
                <c:pt idx="2823">
                  <c:v>-2.1594818788302468</c:v>
                </c:pt>
                <c:pt idx="2824">
                  <c:v>-2.1755246667815791</c:v>
                </c:pt>
                <c:pt idx="2825">
                  <c:v>-2.1915445730948919</c:v>
                </c:pt>
                <c:pt idx="2826">
                  <c:v>-2.2075424051441823</c:v>
                </c:pt>
                <c:pt idx="2827">
                  <c:v>-2.2235189822752623</c:v>
                </c:pt>
                <c:pt idx="2828">
                  <c:v>-2.2394751358642968</c:v>
                </c:pt>
                <c:pt idx="2829">
                  <c:v>-2.2554117093756134</c:v>
                </c:pt>
                <c:pt idx="2830">
                  <c:v>-2.271329558416217</c:v>
                </c:pt>
                <c:pt idx="2831">
                  <c:v>-2.2872295507900677</c:v>
                </c:pt>
                <c:pt idx="2832">
                  <c:v>-2.3031125665480481</c:v>
                </c:pt>
                <c:pt idx="2833">
                  <c:v>-2.3189794980374718</c:v>
                </c:pt>
                <c:pt idx="2834">
                  <c:v>-2.3348312499487065</c:v>
                </c:pt>
                <c:pt idx="2835">
                  <c:v>-2.350668739358813</c:v>
                </c:pt>
                <c:pt idx="2836">
                  <c:v>-2.3664928957734315</c:v>
                </c:pt>
                <c:pt idx="2837">
                  <c:v>-2.3823046611658478</c:v>
                </c:pt>
                <c:pt idx="2838">
                  <c:v>-2.3981049900134472</c:v>
                </c:pt>
                <c:pt idx="2839">
                  <c:v>-2.4138948493310082</c:v>
                </c:pt>
                <c:pt idx="2840">
                  <c:v>-2.4296752187020427</c:v>
                </c:pt>
                <c:pt idx="2841">
                  <c:v>-2.4454470903059482</c:v>
                </c:pt>
                <c:pt idx="2842">
                  <c:v>-2.4612114689432101</c:v>
                </c:pt>
                <c:pt idx="2843">
                  <c:v>-2.476969372056907</c:v>
                </c:pt>
                <c:pt idx="2844">
                  <c:v>-2.4927218297510119</c:v>
                </c:pt>
                <c:pt idx="2845">
                  <c:v>-2.5084698848051397</c:v>
                </c:pt>
                <c:pt idx="2846">
                  <c:v>-2.5242145926867767</c:v>
                </c:pt>
                <c:pt idx="2847">
                  <c:v>-2.5399570215584175</c:v>
                </c:pt>
                <c:pt idx="2848">
                  <c:v>-2.5556982522822831</c:v>
                </c:pt>
                <c:pt idx="2849">
                  <c:v>-2.5714393784212506</c:v>
                </c:pt>
                <c:pt idx="2850">
                  <c:v>-2.5871815062345735</c:v>
                </c:pt>
                <c:pt idx="2851">
                  <c:v>-2.6029257546713325</c:v>
                </c:pt>
                <c:pt idx="2852">
                  <c:v>-2.6186732553585692</c:v>
                </c:pt>
                <c:pt idx="2853">
                  <c:v>-2.6344251525860756</c:v>
                </c:pt>
                <c:pt idx="2854">
                  <c:v>-2.6501826032856086</c:v>
                </c:pt>
                <c:pt idx="2855">
                  <c:v>-2.6659467770075369</c:v>
                </c:pt>
                <c:pt idx="2856">
                  <c:v>-2.6817188558912255</c:v>
                </c:pt>
                <c:pt idx="2857">
                  <c:v>-2.6975000346311928</c:v>
                </c:pt>
                <c:pt idx="2858">
                  <c:v>-2.7132915204394008</c:v>
                </c:pt>
                <c:pt idx="2859">
                  <c:v>-2.729094533001712</c:v>
                </c:pt>
                <c:pt idx="2860">
                  <c:v>-2.7449103044291965</c:v>
                </c:pt>
                <c:pt idx="2861">
                  <c:v>-2.7607400792051799</c:v>
                </c:pt>
                <c:pt idx="2862">
                  <c:v>-2.7765851141267439</c:v>
                </c:pt>
                <c:pt idx="2863">
                  <c:v>-2.7924466782400312</c:v>
                </c:pt>
                <c:pt idx="2864">
                  <c:v>-2.8083260527714531</c:v>
                </c:pt>
                <c:pt idx="2865">
                  <c:v>-2.8242245310523604</c:v>
                </c:pt>
                <c:pt idx="2866">
                  <c:v>-2.8401434184384842</c:v>
                </c:pt>
                <c:pt idx="2867">
                  <c:v>-2.8560840322228742</c:v>
                </c:pt>
                <c:pt idx="2868">
                  <c:v>-2.872047701544322</c:v>
                </c:pt>
                <c:pt idx="2869">
                  <c:v>-2.8880357672878039</c:v>
                </c:pt>
                <c:pt idx="2870">
                  <c:v>-2.904049581980892</c:v>
                </c:pt>
                <c:pt idx="2871">
                  <c:v>-2.9200905096819008</c:v>
                </c:pt>
                <c:pt idx="2872">
                  <c:v>-2.9361599258631879</c:v>
                </c:pt>
                <c:pt idx="2873">
                  <c:v>-2.9522592172872351</c:v>
                </c:pt>
                <c:pt idx="2874">
                  <c:v>-2.9683897818762599</c:v>
                </c:pt>
                <c:pt idx="2875">
                  <c:v>-2.9845530285754447</c:v>
                </c:pt>
                <c:pt idx="2876">
                  <c:v>-3.0007503772085005</c:v>
                </c:pt>
                <c:pt idx="2877">
                  <c:v>-3.0169832583276621</c:v>
                </c:pt>
                <c:pt idx="2878">
                  <c:v>-3.0332531130558751</c:v>
                </c:pt>
                <c:pt idx="2879">
                  <c:v>-3.0495613929213405</c:v>
                </c:pt>
                <c:pt idx="2880">
                  <c:v>-3.0659095596864971</c:v>
                </c:pt>
                <c:pt idx="2881">
                  <c:v>-3.0822990851680228</c:v>
                </c:pt>
                <c:pt idx="2882">
                  <c:v>-3.0987314510507931</c:v>
                </c:pt>
                <c:pt idx="2883">
                  <c:v>-3.115208148693565</c:v>
                </c:pt>
                <c:pt idx="2884">
                  <c:v>-3.1317306789270543</c:v>
                </c:pt>
                <c:pt idx="2885">
                  <c:v>-3.1483005518459044</c:v>
                </c:pt>
                <c:pt idx="2886">
                  <c:v>-3.1649192865905036</c:v>
                </c:pt>
                <c:pt idx="2887">
                  <c:v>-3.1815884111231263</c:v>
                </c:pt>
                <c:pt idx="2888">
                  <c:v>-3.198309461995704</c:v>
                </c:pt>
                <c:pt idx="2889">
                  <c:v>-3.2150839841091705</c:v>
                </c:pt>
                <c:pt idx="2890">
                  <c:v>-3.2319135304650075</c:v>
                </c:pt>
                <c:pt idx="2891">
                  <c:v>-3.2487996619100059</c:v>
                </c:pt>
                <c:pt idx="2892">
                  <c:v>-3.2657439468709426</c:v>
                </c:pt>
                <c:pt idx="2893">
                  <c:v>-3.2827479610834436</c:v>
                </c:pt>
                <c:pt idx="2894">
                  <c:v>-3.2998132873107879</c:v>
                </c:pt>
                <c:pt idx="2895">
                  <c:v>-3.3169415150555128</c:v>
                </c:pt>
                <c:pt idx="2896">
                  <c:v>-3.3341342402635377</c:v>
                </c:pt>
                <c:pt idx="2897">
                  <c:v>-3.3513930650182204</c:v>
                </c:pt>
                <c:pt idx="2898">
                  <c:v>-3.3687195972282806</c:v>
                </c:pt>
                <c:pt idx="2899">
                  <c:v>-3.3861154503063458</c:v>
                </c:pt>
                <c:pt idx="2900">
                  <c:v>-3.403582242839414</c:v>
                </c:pt>
                <c:pt idx="2901">
                  <c:v>-3.4211215982516983</c:v>
                </c:pt>
                <c:pt idx="2902">
                  <c:v>-3.438735144458934</c:v>
                </c:pt>
                <c:pt idx="2903">
                  <c:v>-3.4564245135143272</c:v>
                </c:pt>
                <c:pt idx="2904">
                  <c:v>-3.4741913412471721</c:v>
                </c:pt>
                <c:pt idx="2905">
                  <c:v>-3.4920372668925554</c:v>
                </c:pt>
                <c:pt idx="2906">
                  <c:v>-3.5099639327136156</c:v>
                </c:pt>
                <c:pt idx="2907">
                  <c:v>-3.5279729836163436</c:v>
                </c:pt>
                <c:pt idx="2908">
                  <c:v>-3.54606606675457</c:v>
                </c:pt>
                <c:pt idx="2909">
                  <c:v>-3.5642448311301096</c:v>
                </c:pt>
                <c:pt idx="2910">
                  <c:v>-3.5825109271823186</c:v>
                </c:pt>
                <c:pt idx="2911">
                  <c:v>-3.6008660063724021</c:v>
                </c:pt>
                <c:pt idx="2912">
                  <c:v>-3.6193117207583598</c:v>
                </c:pt>
                <c:pt idx="2913">
                  <c:v>-3.637849722563733</c:v>
                </c:pt>
                <c:pt idx="2914">
                  <c:v>-3.6564816637389197</c:v>
                </c:pt>
                <c:pt idx="2915">
                  <c:v>-3.6752091955146544</c:v>
                </c:pt>
                <c:pt idx="2916">
                  <c:v>-3.6940339679495211</c:v>
                </c:pt>
                <c:pt idx="2917">
                  <c:v>-3.7129576294697286</c:v>
                </c:pt>
                <c:pt idx="2918">
                  <c:v>-3.7319818264031768</c:v>
                </c:pt>
                <c:pt idx="2919">
                  <c:v>-3.7511082025059577</c:v>
                </c:pt>
                <c:pt idx="2920">
                  <c:v>-3.7703383984833576</c:v>
                </c:pt>
                <c:pt idx="2921">
                  <c:v>-3.7896740515042779</c:v>
                </c:pt>
                <c:pt idx="2922">
                  <c:v>-3.8091167947102593</c:v>
                </c:pt>
                <c:pt idx="2923">
                  <c:v>-3.8286682567184851</c:v>
                </c:pt>
                <c:pt idx="2924">
                  <c:v>-3.848330061118963</c:v>
                </c:pt>
                <c:pt idx="2925">
                  <c:v>-3.8681038259670504</c:v>
                </c:pt>
                <c:pt idx="2926">
                  <c:v>-3.8879911632713782</c:v>
                </c:pt>
                <c:pt idx="2927">
                  <c:v>-3.9079936784753317</c:v>
                </c:pt>
                <c:pt idx="2928">
                  <c:v>-3.9281129699363109</c:v>
                </c:pt>
                <c:pt idx="2929">
                  <c:v>-3.9483506283992909</c:v>
                </c:pt>
                <c:pt idx="2930">
                  <c:v>-3.9687082364667452</c:v>
                </c:pt>
                <c:pt idx="2931">
                  <c:v>-3.9891873680654006</c:v>
                </c:pt>
                <c:pt idx="2932">
                  <c:v>-4.0097895879095642</c:v>
                </c:pt>
                <c:pt idx="2933">
                  <c:v>-4.0305164509609641</c:v>
                </c:pt>
                <c:pt idx="2934">
                  <c:v>-4.0513695018868914</c:v>
                </c:pt>
                <c:pt idx="2935">
                  <c:v>-4.0723502745148901</c:v>
                </c:pt>
                <c:pt idx="2936">
                  <c:v>-4.0934602912866493</c:v>
                </c:pt>
                <c:pt idx="2937">
                  <c:v>-4.1147010627092513</c:v>
                </c:pt>
                <c:pt idx="2938">
                  <c:v>-4.136074086805773</c:v>
                </c:pt>
                <c:pt idx="2939">
                  <c:v>-4.1575808485650363</c:v>
                </c:pt>
                <c:pt idx="2940">
                  <c:v>-4.17922281939037</c:v>
                </c:pt>
                <c:pt idx="2941">
                  <c:v>-4.201001456548795</c:v>
                </c:pt>
                <c:pt idx="2942">
                  <c:v>-4.2229182026198213</c:v>
                </c:pt>
                <c:pt idx="2943">
                  <c:v>-4.2449744849457867</c:v>
                </c:pt>
                <c:pt idx="2944">
                  <c:v>-4.2671717150825641</c:v>
                </c:pt>
                <c:pt idx="2945">
                  <c:v>-4.2895112882515374</c:v>
                </c:pt>
                <c:pt idx="2946">
                  <c:v>-4.311994582794858</c:v>
                </c:pt>
                <c:pt idx="2947">
                  <c:v>-4.3346229596308552</c:v>
                </c:pt>
                <c:pt idx="2948">
                  <c:v>-4.3573977617145818</c:v>
                </c:pt>
                <c:pt idx="2949">
                  <c:v>-4.3803203134992961</c:v>
                </c:pt>
                <c:pt idx="2950">
                  <c:v>-4.4033919204030214</c:v>
                </c:pt>
                <c:pt idx="2951">
                  <c:v>-4.4266138682790199</c:v>
                </c:pt>
                <c:pt idx="2952">
                  <c:v>-4.4499874228896603</c:v>
                </c:pt>
                <c:pt idx="2953">
                  <c:v>-4.4735138293867251</c:v>
                </c:pt>
                <c:pt idx="2954">
                  <c:v>-4.4971943117954289</c:v>
                </c:pt>
                <c:pt idx="2955">
                  <c:v>-4.5210300725061376</c:v>
                </c:pt>
                <c:pt idx="2956">
                  <c:v>-4.5450222917705316</c:v>
                </c:pt>
                <c:pt idx="2957">
                  <c:v>-4.5691721272053076</c:v>
                </c:pt>
                <c:pt idx="2958">
                  <c:v>-4.5934807133033226</c:v>
                </c:pt>
                <c:pt idx="2959">
                  <c:v>-4.6179491609515786</c:v>
                </c:pt>
                <c:pt idx="2960">
                  <c:v>-4.6425785569574094</c:v>
                </c:pt>
                <c:pt idx="2961">
                  <c:v>-4.6673699635836918</c:v>
                </c:pt>
                <c:pt idx="2962">
                  <c:v>-4.6923244180918893</c:v>
                </c:pt>
                <c:pt idx="2963">
                  <c:v>-4.7174429322953291</c:v>
                </c:pt>
                <c:pt idx="2964">
                  <c:v>-4.7427264921215384</c:v>
                </c:pt>
                <c:pt idx="2965">
                  <c:v>-4.7681760571853102</c:v>
                </c:pt>
                <c:pt idx="2966">
                  <c:v>-4.793792560371557</c:v>
                </c:pt>
                <c:pt idx="2967">
                  <c:v>-4.8195769074299699</c:v>
                </c:pt>
                <c:pt idx="2968">
                  <c:v>-4.8455299765800905</c:v>
                </c:pt>
                <c:pt idx="2969">
                  <c:v>-4.871652618129124</c:v>
                </c:pt>
                <c:pt idx="2970">
                  <c:v>-4.897945654100651</c:v>
                </c:pt>
                <c:pt idx="2971">
                  <c:v>-4.9244098778768075</c:v>
                </c:pt>
                <c:pt idx="2972">
                  <c:v>-4.9510460538533128</c:v>
                </c:pt>
                <c:pt idx="2973">
                  <c:v>-4.9778549171068605</c:v>
                </c:pt>
                <c:pt idx="2974">
                  <c:v>-5.0048371730761581</c:v>
                </c:pt>
                <c:pt idx="2975">
                  <c:v>-5.0319934972580969</c:v>
                </c:pt>
                <c:pt idx="2976">
                  <c:v>-5.0593245349160698</c:v>
                </c:pt>
                <c:pt idx="2977">
                  <c:v>-5.0868309008045181</c:v>
                </c:pt>
                <c:pt idx="2978">
                  <c:v>-5.1145131789071572</c:v>
                </c:pt>
                <c:pt idx="2979">
                  <c:v>-5.1423719221905735</c:v>
                </c:pt>
                <c:pt idx="2980">
                  <c:v>-5.1704076523729814</c:v>
                </c:pt>
                <c:pt idx="2981">
                  <c:v>-5.1986208597087167</c:v>
                </c:pt>
                <c:pt idx="2982">
                  <c:v>-5.2270120027883014</c:v>
                </c:pt>
                <c:pt idx="2983">
                  <c:v>-5.2555815083546387</c:v>
                </c:pt>
                <c:pt idx="2984">
                  <c:v>-5.2843297711346713</c:v>
                </c:pt>
                <c:pt idx="2985">
                  <c:v>-5.3132571536887774</c:v>
                </c:pt>
                <c:pt idx="2986">
                  <c:v>-5.3423639862748793</c:v>
                </c:pt>
                <c:pt idx="2987">
                  <c:v>-5.371650566730982</c:v>
                </c:pt>
                <c:pt idx="2988">
                  <c:v>-5.4011171603732686</c:v>
                </c:pt>
                <c:pt idx="2989">
                  <c:v>-5.4307639999115755</c:v>
                </c:pt>
                <c:pt idx="2990">
                  <c:v>-5.4605912853812164</c:v>
                </c:pt>
                <c:pt idx="2991">
                  <c:v>-5.4905991840934441</c:v>
                </c:pt>
                <c:pt idx="2992">
                  <c:v>-5.5207878306011757</c:v>
                </c:pt>
                <c:pt idx="2993">
                  <c:v>-5.5511573266829108</c:v>
                </c:pt>
                <c:pt idx="2994">
                  <c:v>-5.5817077413438367</c:v>
                </c:pt>
                <c:pt idx="2995">
                  <c:v>-5.6124391108332352</c:v>
                </c:pt>
                <c:pt idx="2996">
                  <c:v>-5.6433514386811003</c:v>
                </c:pt>
                <c:pt idx="2997">
                  <c:v>-5.674444695748817</c:v>
                </c:pt>
                <c:pt idx="2998">
                  <c:v>-5.7057188202996887</c:v>
                </c:pt>
                <c:pt idx="2999">
                  <c:v>-5.737173718085752</c:v>
                </c:pt>
                <c:pt idx="3000">
                  <c:v>-5.7688092624499445</c:v>
                </c:pt>
                <c:pt idx="3001">
                  <c:v>-5.8006252944479577</c:v>
                </c:pt>
                <c:pt idx="3002">
                  <c:v>-5.8326216229840275</c:v>
                </c:pt>
                <c:pt idx="3003">
                  <c:v>-5.8647980249649123</c:v>
                </c:pt>
                <c:pt idx="3004">
                  <c:v>-5.8971542454699746</c:v>
                </c:pt>
                <c:pt idx="3005">
                  <c:v>-5.9296899979375697</c:v>
                </c:pt>
                <c:pt idx="3006">
                  <c:v>-5.9624049643665247</c:v>
                </c:pt>
                <c:pt idx="3007">
                  <c:v>-5.9952987955352901</c:v>
                </c:pt>
                <c:pt idx="3008">
                  <c:v>-6.0283711112352334</c:v>
                </c:pt>
                <c:pt idx="3009">
                  <c:v>-6.0616215005193226</c:v>
                </c:pt>
                <c:pt idx="3010">
                  <c:v>-6.0950495219671188</c:v>
                </c:pt>
                <c:pt idx="3011">
                  <c:v>-6.1286547039636581</c:v>
                </c:pt>
                <c:pt idx="3012">
                  <c:v>-6.1624365449927581</c:v>
                </c:pt>
                <c:pt idx="3013">
                  <c:v>-6.1963945139457905</c:v>
                </c:pt>
                <c:pt idx="3014">
                  <c:v>-6.2305280504430627</c:v>
                </c:pt>
                <c:pt idx="3015">
                  <c:v>-6.2648365651695741</c:v>
                </c:pt>
                <c:pt idx="3016">
                  <c:v>-6.2993194402240862</c:v>
                </c:pt>
                <c:pt idx="3017">
                  <c:v>-6.3339760294811729</c:v>
                </c:pt>
                <c:pt idx="3018">
                  <c:v>-6.3688056589655577</c:v>
                </c:pt>
                <c:pt idx="3019">
                  <c:v>-6.4038076272390541</c:v>
                </c:pt>
                <c:pt idx="3020">
                  <c:v>-6.4389812057993954</c:v>
                </c:pt>
                <c:pt idx="3021">
                  <c:v>-6.4743256394904307</c:v>
                </c:pt>
                <c:pt idx="3022">
                  <c:v>-6.5098401469232723</c:v>
                </c:pt>
                <c:pt idx="3023">
                  <c:v>-6.5455239209084173</c:v>
                </c:pt>
                <c:pt idx="3024">
                  <c:v>-6.5813761288983263</c:v>
                </c:pt>
                <c:pt idx="3025">
                  <c:v>-6.6173959134395268</c:v>
                </c:pt>
                <c:pt idx="3026">
                  <c:v>-6.6535823926341688</c:v>
                </c:pt>
                <c:pt idx="3027">
                  <c:v>-6.6899346606106578</c:v>
                </c:pt>
                <c:pt idx="3028">
                  <c:v>-6.7264517880033958</c:v>
                </c:pt>
                <c:pt idx="3029">
                  <c:v>-6.7631328224399869</c:v>
                </c:pt>
                <c:pt idx="3030">
                  <c:v>-6.7999767890363136</c:v>
                </c:pt>
                <c:pt idx="3031">
                  <c:v>-6.8369826908998741</c:v>
                </c:pt>
                <c:pt idx="3032">
                  <c:v>-6.8741495096379559</c:v>
                </c:pt>
                <c:pt idx="3033">
                  <c:v>-6.9114762058742576</c:v>
                </c:pt>
                <c:pt idx="3034">
                  <c:v>-6.9489617197708284</c:v>
                </c:pt>
                <c:pt idx="3035">
                  <c:v>-6.9866049715542191</c:v>
                </c:pt>
                <c:pt idx="3036">
                  <c:v>-7.0244048620490549</c:v>
                </c:pt>
                <c:pt idx="3037">
                  <c:v>-7.0623602732143826</c:v>
                </c:pt>
                <c:pt idx="3038">
                  <c:v>-7.1004700686848548</c:v>
                </c:pt>
                <c:pt idx="3039">
                  <c:v>-7.1387330943155209</c:v>
                </c:pt>
                <c:pt idx="3040">
                  <c:v>-7.1771481787306532</c:v>
                </c:pt>
                <c:pt idx="3041">
                  <c:v>-7.2157141338737949</c:v>
                </c:pt>
                <c:pt idx="3042">
                  <c:v>-7.2544297555622892</c:v>
                </c:pt>
                <c:pt idx="3043">
                  <c:v>-7.2932938240420953</c:v>
                </c:pt>
                <c:pt idx="3044">
                  <c:v>-7.3323051045453971</c:v>
                </c:pt>
                <c:pt idx="3045">
                  <c:v>-7.3714623478486043</c:v>
                </c:pt>
                <c:pt idx="3046">
                  <c:v>-7.410764290831537</c:v>
                </c:pt>
                <c:pt idx="3047">
                  <c:v>-7.4502096570369609</c:v>
                </c:pt>
                <c:pt idx="3048">
                  <c:v>-7.489797157229809</c:v>
                </c:pt>
                <c:pt idx="3049">
                  <c:v>-7.5295254899565043</c:v>
                </c:pt>
                <c:pt idx="3050">
                  <c:v>-7.5693933421027744</c:v>
                </c:pt>
                <c:pt idx="3051">
                  <c:v>-7.6093993894508518</c:v>
                </c:pt>
                <c:pt idx="3052">
                  <c:v>-7.6495422972348157</c:v>
                </c:pt>
                <c:pt idx="3053">
                  <c:v>-7.6898207206945983</c:v>
                </c:pt>
                <c:pt idx="3054">
                  <c:v>-7.7302333056266468</c:v>
                </c:pt>
                <c:pt idx="3055">
                  <c:v>-7.770778688932765</c:v>
                </c:pt>
                <c:pt idx="3056">
                  <c:v>-7.8114554991661356</c:v>
                </c:pt>
                <c:pt idx="3057">
                  <c:v>-7.852262357073637</c:v>
                </c:pt>
                <c:pt idx="3058">
                  <c:v>-7.8931978761347201</c:v>
                </c:pt>
                <c:pt idx="3059">
                  <c:v>-7.9342606630965768</c:v>
                </c:pt>
                <c:pt idx="3060">
                  <c:v>-7.975449318504678</c:v>
                </c:pt>
                <c:pt idx="3061">
                  <c:v>-8.0167624372298363</c:v>
                </c:pt>
                <c:pt idx="3062">
                  <c:v>-8.0581986089891764</c:v>
                </c:pt>
                <c:pt idx="3063">
                  <c:v>-8.0997564188630662</c:v>
                </c:pt>
                <c:pt idx="3064">
                  <c:v>-8.1414344478068479</c:v>
                </c:pt>
                <c:pt idx="3065">
                  <c:v>-8.1832312731562631</c:v>
                </c:pt>
                <c:pt idx="3066">
                  <c:v>-8.225145469127888</c:v>
                </c:pt>
                <c:pt idx="3067">
                  <c:v>-8.2671756073135896</c:v>
                </c:pt>
                <c:pt idx="3068">
                  <c:v>-8.3093202571683662</c:v>
                </c:pt>
                <c:pt idx="3069">
                  <c:v>-8.3515779864919768</c:v>
                </c:pt>
                <c:pt idx="3070">
                  <c:v>-8.3939473619043241</c:v>
                </c:pt>
                <c:pt idx="3071">
                  <c:v>-8.4364269493138835</c:v>
                </c:pt>
                <c:pt idx="3072">
                  <c:v>-8.4790153143790867</c:v>
                </c:pt>
                <c:pt idx="3073">
                  <c:v>-8.5217110229627</c:v>
                </c:pt>
                <c:pt idx="3074">
                  <c:v>-8.5645126415792525</c:v>
                </c:pt>
                <c:pt idx="3075">
                  <c:v>-8.6074187378349105</c:v>
                </c:pt>
                <c:pt idx="3076">
                  <c:v>-8.6504278808595636</c:v>
                </c:pt>
                <c:pt idx="3077">
                  <c:v>-8.6935386417319691</c:v>
                </c:pt>
                <c:pt idx="3078">
                  <c:v>-8.7367495938964019</c:v>
                </c:pt>
                <c:pt idx="3079">
                  <c:v>-8.7800593135721687</c:v>
                </c:pt>
                <c:pt idx="3080">
                  <c:v>-8.8234663801544642</c:v>
                </c:pt>
                <c:pt idx="3081">
                  <c:v>-8.8669693766085231</c:v>
                </c:pt>
                <c:pt idx="3082">
                  <c:v>-8.9105668898538486</c:v>
                </c:pt>
                <c:pt idx="3083">
                  <c:v>-8.9542575111418063</c:v>
                </c:pt>
                <c:pt idx="3084">
                  <c:v>-8.9980398364246064</c:v>
                </c:pt>
                <c:pt idx="3085">
                  <c:v>-9.0419124667155817</c:v>
                </c:pt>
                <c:pt idx="3086">
                  <c:v>-9.0858740084419676</c:v>
                </c:pt>
                <c:pt idx="3087">
                  <c:v>-9.1299230737883601</c:v>
                </c:pt>
                <c:pt idx="3088">
                  <c:v>-9.1740582810333446</c:v>
                </c:pt>
                <c:pt idx="3089">
                  <c:v>-9.2182782548760436</c:v>
                </c:pt>
                <c:pt idx="3090">
                  <c:v>-9.2625816267553702</c:v>
                </c:pt>
                <c:pt idx="3091">
                  <c:v>-9.3069670351609552</c:v>
                </c:pt>
                <c:pt idx="3092">
                  <c:v>-9.3514331259351824</c:v>
                </c:pt>
                <c:pt idx="3093">
                  <c:v>-9.3959785525670334</c:v>
                </c:pt>
                <c:pt idx="3094">
                  <c:v>-9.4406019764782823</c:v>
                </c:pt>
                <c:pt idx="3095">
                  <c:v>-9.4853020673001733</c:v>
                </c:pt>
                <c:pt idx="3096">
                  <c:v>-9.5300775031430902</c:v>
                </c:pt>
                <c:pt idx="3097">
                  <c:v>-9.5749269708569358</c:v>
                </c:pt>
                <c:pt idx="3098">
                  <c:v>-9.6198491662844532</c:v>
                </c:pt>
                <c:pt idx="3099">
                  <c:v>-9.664842794505029</c:v>
                </c:pt>
                <c:pt idx="3100">
                  <c:v>-9.7099065700719649</c:v>
                </c:pt>
                <c:pt idx="3101">
                  <c:v>-9.755039217240336</c:v>
                </c:pt>
                <c:pt idx="3102">
                  <c:v>-9.800239470187865</c:v>
                </c:pt>
                <c:pt idx="3103">
                  <c:v>-9.8455060732275843</c:v>
                </c:pt>
                <c:pt idx="3104">
                  <c:v>-9.8908377810127295</c:v>
                </c:pt>
                <c:pt idx="3105">
                  <c:v>-9.9362333587331531</c:v>
                </c:pt>
                <c:pt idx="3106">
                  <c:v>-9.9816915823060253</c:v>
                </c:pt>
                <c:pt idx="3107">
                  <c:v>-10.027211238556845</c:v>
                </c:pt>
                <c:pt idx="3108">
                  <c:v>-10.072791125393948</c:v>
                </c:pt>
                <c:pt idx="3109">
                  <c:v>-10.118430051975853</c:v>
                </c:pt>
                <c:pt idx="3110">
                  <c:v>-10.16412683887083</c:v>
                </c:pt>
                <c:pt idx="3111">
                  <c:v>-10.209880318209521</c:v>
                </c:pt>
                <c:pt idx="3112">
                  <c:v>-10.255689333830134</c:v>
                </c:pt>
                <c:pt idx="3113">
                  <c:v>-10.301552741417595</c:v>
                </c:pt>
                <c:pt idx="3114">
                  <c:v>-10.347469408634179</c:v>
                </c:pt>
                <c:pt idx="3115">
                  <c:v>-10.393438215244778</c:v>
                </c:pt>
                <c:pt idx="3116">
                  <c:v>-10.439458053235626</c:v>
                </c:pt>
                <c:pt idx="3117">
                  <c:v>-10.485527826924542</c:v>
                </c:pt>
                <c:pt idx="3118">
                  <c:v>-10.531646453067181</c:v>
                </c:pt>
                <c:pt idx="3119">
                  <c:v>-10.577812860955135</c:v>
                </c:pt>
                <c:pt idx="3120">
                  <c:v>-10.624025992508727</c:v>
                </c:pt>
                <c:pt idx="3121">
                  <c:v>-10.670284802363781</c:v>
                </c:pt>
                <c:pt idx="3122">
                  <c:v>-10.716588257951219</c:v>
                </c:pt>
                <c:pt idx="3123">
                  <c:v>-10.762935339572108</c:v>
                </c:pt>
                <c:pt idx="3124">
                  <c:v>-10.809325040466835</c:v>
                </c:pt>
                <c:pt idx="3125">
                  <c:v>-10.855756366877555</c:v>
                </c:pt>
                <c:pt idx="3126">
                  <c:v>-10.902228338106033</c:v>
                </c:pt>
                <c:pt idx="3127">
                  <c:v>-10.948739986566318</c:v>
                </c:pt>
                <c:pt idx="3128">
                  <c:v>-10.995290357830896</c:v>
                </c:pt>
                <c:pt idx="3129">
                  <c:v>-11.041878510672923</c:v>
                </c:pt>
                <c:pt idx="3130">
                  <c:v>-11.088503517103129</c:v>
                </c:pt>
                <c:pt idx="3131">
                  <c:v>-11.135164462401248</c:v>
                </c:pt>
                <c:pt idx="3132">
                  <c:v>-11.181860445142826</c:v>
                </c:pt>
                <c:pt idx="3133">
                  <c:v>-11.22859057722197</c:v>
                </c:pt>
                <c:pt idx="3134">
                  <c:v>-11.275353983868722</c:v>
                </c:pt>
                <c:pt idx="3135">
                  <c:v>-11.322149803662152</c:v>
                </c:pt>
                <c:pt idx="3136">
                  <c:v>-11.368977188539544</c:v>
                </c:pt>
                <c:pt idx="3137">
                  <c:v>-11.415835303800772</c:v>
                </c:pt>
                <c:pt idx="3138">
                  <c:v>-11.462723328109188</c:v>
                </c:pt>
                <c:pt idx="3139">
                  <c:v>-11.509640453487293</c:v>
                </c:pt>
                <c:pt idx="3140">
                  <c:v>-11.556585885310213</c:v>
                </c:pt>
                <c:pt idx="3141">
                  <c:v>-11.603558842293896</c:v>
                </c:pt>
                <c:pt idx="3142">
                  <c:v>-11.650558556480588</c:v>
                </c:pt>
                <c:pt idx="3143">
                  <c:v>-11.697584273220457</c:v>
                </c:pt>
                <c:pt idx="3144">
                  <c:v>-11.744635251149241</c:v>
                </c:pt>
                <c:pt idx="3145">
                  <c:v>-11.791710762163049</c:v>
                </c:pt>
                <c:pt idx="3146">
                  <c:v>-11.838810091390496</c:v>
                </c:pt>
                <c:pt idx="3147">
                  <c:v>-11.885932537160231</c:v>
                </c:pt>
                <c:pt idx="3148">
                  <c:v>-11.933077410966531</c:v>
                </c:pt>
                <c:pt idx="3149">
                  <c:v>-11.980244037431865</c:v>
                </c:pt>
                <c:pt idx="3150">
                  <c:v>-12.027431754265891</c:v>
                </c:pt>
                <c:pt idx="3151">
                  <c:v>-12.074639912222825</c:v>
                </c:pt>
                <c:pt idx="3152">
                  <c:v>-12.121867875054694</c:v>
                </c:pt>
                <c:pt idx="3153">
                  <c:v>-12.169115019463611</c:v>
                </c:pt>
                <c:pt idx="3154">
                  <c:v>-12.21638073505035</c:v>
                </c:pt>
                <c:pt idx="3155">
                  <c:v>-12.263664424261291</c:v>
                </c:pt>
                <c:pt idx="3156">
                  <c:v>-12.310965502332632</c:v>
                </c:pt>
                <c:pt idx="3157">
                  <c:v>-12.35828339723251</c:v>
                </c:pt>
                <c:pt idx="3158">
                  <c:v>-12.405617549601317</c:v>
                </c:pt>
                <c:pt idx="3159">
                  <c:v>-12.452967412689658</c:v>
                </c:pt>
                <c:pt idx="3160">
                  <c:v>-12.500332452293952</c:v>
                </c:pt>
                <c:pt idx="3161">
                  <c:v>-12.547712146691595</c:v>
                </c:pt>
                <c:pt idx="3162">
                  <c:v>-12.595105986572548</c:v>
                </c:pt>
                <c:pt idx="3163">
                  <c:v>-12.642513474970514</c:v>
                </c:pt>
                <c:pt idx="3164">
                  <c:v>-12.689934127191789</c:v>
                </c:pt>
                <c:pt idx="3165">
                  <c:v>-12.737367470742878</c:v>
                </c:pt>
                <c:pt idx="3166">
                  <c:v>-12.784813045256653</c:v>
                </c:pt>
                <c:pt idx="3167">
                  <c:v>-12.832270402417166</c:v>
                </c:pt>
                <c:pt idx="3168">
                  <c:v>-12.879739105882262</c:v>
                </c:pt>
                <c:pt idx="3169">
                  <c:v>-12.927218731206523</c:v>
                </c:pt>
                <c:pt idx="3170">
                  <c:v>-12.974708865761254</c:v>
                </c:pt>
                <c:pt idx="3171">
                  <c:v>-13.022209108654728</c:v>
                </c:pt>
                <c:pt idx="3172">
                  <c:v>-13.069719070650574</c:v>
                </c:pt>
                <c:pt idx="3173">
                  <c:v>-13.117238374085193</c:v>
                </c:pt>
                <c:pt idx="3174">
                  <c:v>-13.164766652784989</c:v>
                </c:pt>
                <c:pt idx="3175">
                  <c:v>-13.212303551981197</c:v>
                </c:pt>
                <c:pt idx="3176">
                  <c:v>-13.259848728225716</c:v>
                </c:pt>
                <c:pt idx="3177">
                  <c:v>-13.307401849304483</c:v>
                </c:pt>
                <c:pt idx="3178">
                  <c:v>-13.354962594151045</c:v>
                </c:pt>
                <c:pt idx="3179">
                  <c:v>-13.402530652759568</c:v>
                </c:pt>
                <c:pt idx="3180">
                  <c:v>-13.450105726096673</c:v>
                </c:pt>
                <c:pt idx="3181">
                  <c:v>-13.497687526012498</c:v>
                </c:pt>
                <c:pt idx="3182">
                  <c:v>-13.545275775152952</c:v>
                </c:pt>
                <c:pt idx="3183">
                  <c:v>-13.592870206868428</c:v>
                </c:pt>
                <c:pt idx="3184">
                  <c:v>-13.640470565125625</c:v>
                </c:pt>
                <c:pt idx="3185">
                  <c:v>-13.688076604415677</c:v>
                </c:pt>
                <c:pt idx="3186">
                  <c:v>-13.735688089664484</c:v>
                </c:pt>
                <c:pt idx="3187">
                  <c:v>-13.783304796141401</c:v>
                </c:pt>
                <c:pt idx="3188">
                  <c:v>-13.830926509368167</c:v>
                </c:pt>
                <c:pt idx="3189">
                  <c:v>-13.878553025026745</c:v>
                </c:pt>
                <c:pt idx="3190">
                  <c:v>-13.926184148868654</c:v>
                </c:pt>
                <c:pt idx="3191">
                  <c:v>-13.973819696622556</c:v>
                </c:pt>
                <c:pt idx="3192">
                  <c:v>-14.02145949390199</c:v>
                </c:pt>
                <c:pt idx="3193">
                  <c:v>-14.069103376114473</c:v>
                </c:pt>
                <c:pt idx="3194">
                  <c:v>-14.116751188368076</c:v>
                </c:pt>
                <c:pt idx="3195">
                  <c:v>-14.164402785380643</c:v>
                </c:pt>
                <c:pt idx="3196">
                  <c:v>-14.212058031386668</c:v>
                </c:pt>
                <c:pt idx="3197">
                  <c:v>-14.259716800045656</c:v>
                </c:pt>
                <c:pt idx="3198">
                  <c:v>-14.307378974350771</c:v>
                </c:pt>
                <c:pt idx="3199">
                  <c:v>-14.355044446535533</c:v>
                </c:pt>
                <c:pt idx="3200">
                  <c:v>-14.402713117984121</c:v>
                </c:pt>
                <c:pt idx="3201">
                  <c:v>-14.450384899137765</c:v>
                </c:pt>
                <c:pt idx="3202">
                  <c:v>-14.498059709404782</c:v>
                </c:pt>
                <c:pt idx="3203">
                  <c:v>-14.545737477068529</c:v>
                </c:pt>
                <c:pt idx="3204">
                  <c:v>-14.593418139197379</c:v>
                </c:pt>
                <c:pt idx="3205">
                  <c:v>-14.641101641552961</c:v>
                </c:pt>
                <c:pt idx="3206">
                  <c:v>-14.688787938500017</c:v>
                </c:pt>
                <c:pt idx="3207">
                  <c:v>-14.736476992916996</c:v>
                </c:pt>
                <c:pt idx="3208">
                  <c:v>-14.784168776105215</c:v>
                </c:pt>
                <c:pt idx="3209">
                  <c:v>-14.831863267700001</c:v>
                </c:pt>
                <c:pt idx="3210">
                  <c:v>-14.879560455580565</c:v>
                </c:pt>
                <c:pt idx="3211">
                  <c:v>-14.927260335782959</c:v>
                </c:pt>
                <c:pt idx="3212">
                  <c:v>-14.974962912409266</c:v>
                </c:pt>
                <c:pt idx="3213">
                  <c:v>-15.022668197541885</c:v>
                </c:pt>
                <c:pt idx="3214">
                  <c:v>-15.070376211153899</c:v>
                </c:pt>
                <c:pt idx="3215">
                  <c:v>-15.118086981023367</c:v>
                </c:pt>
                <c:pt idx="3216">
                  <c:v>-15.165800542645325</c:v>
                </c:pt>
                <c:pt idx="3217">
                  <c:v>-15.213516939146235</c:v>
                </c:pt>
                <c:pt idx="3218">
                  <c:v>-15.261236221197866</c:v>
                </c:pt>
                <c:pt idx="3219">
                  <c:v>-15.308958446931548</c:v>
                </c:pt>
                <c:pt idx="3220">
                  <c:v>-15.356683681853628</c:v>
                </c:pt>
                <c:pt idx="3221">
                  <c:v>-15.404411998760771</c:v>
                </c:pt>
                <c:pt idx="3222">
                  <c:v>-15.45214347765603</c:v>
                </c:pt>
                <c:pt idx="3223">
                  <c:v>-15.499878205665672</c:v>
                </c:pt>
                <c:pt idx="3224">
                  <c:v>-15.547616276955242</c:v>
                </c:pt>
                <c:pt idx="3225">
                  <c:v>-15.595357792648484</c:v>
                </c:pt>
                <c:pt idx="3226">
                  <c:v>-15.643102860744605</c:v>
                </c:pt>
                <c:pt idx="3227">
                  <c:v>-15.690851596037099</c:v>
                </c:pt>
                <c:pt idx="3228">
                  <c:v>-15.738604120032587</c:v>
                </c:pt>
                <c:pt idx="3229">
                  <c:v>-15.786360560871264</c:v>
                </c:pt>
                <c:pt idx="3230">
                  <c:v>-15.834121053246539</c:v>
                </c:pt>
                <c:pt idx="3231">
                  <c:v>-15.881885738326183</c:v>
                </c:pt>
                <c:pt idx="3232">
                  <c:v>-15.929654763673415</c:v>
                </c:pt>
                <c:pt idx="3233">
                  <c:v>-15.977428283169164</c:v>
                </c:pt>
                <c:pt idx="3234">
                  <c:v>-16.025206456934328</c:v>
                </c:pt>
                <c:pt idx="3235">
                  <c:v>-16.072989451253491</c:v>
                </c:pt>
                <c:pt idx="3236">
                  <c:v>-16.120777438497363</c:v>
                </c:pt>
                <c:pt idx="3237">
                  <c:v>-16.168570597048411</c:v>
                </c:pt>
                <c:pt idx="3238">
                  <c:v>-16.216369111224754</c:v>
                </c:pt>
                <c:pt idx="3239">
                  <c:v>-16.264173171205584</c:v>
                </c:pt>
                <c:pt idx="3240">
                  <c:v>-16.311982972957978</c:v>
                </c:pt>
                <c:pt idx="3241">
                  <c:v>-16.359798718162178</c:v>
                </c:pt>
                <c:pt idx="3242">
                  <c:v>-16.407620614139937</c:v>
                </c:pt>
                <c:pt idx="3243">
                  <c:v>-16.455448873781592</c:v>
                </c:pt>
                <c:pt idx="3244">
                  <c:v>-16.503283715474304</c:v>
                </c:pt>
                <c:pt idx="3245">
                  <c:v>-16.551125363031353</c:v>
                </c:pt>
                <c:pt idx="3246">
                  <c:v>-16.598974045621283</c:v>
                </c:pt>
                <c:pt idx="3247">
                  <c:v>-16.646829997698273</c:v>
                </c:pt>
                <c:pt idx="3248">
                  <c:v>-16.69469345893194</c:v>
                </c:pt>
                <c:pt idx="3249">
                  <c:v>-16.742564674139903</c:v>
                </c:pt>
                <c:pt idx="3250">
                  <c:v>-16.790443893218345</c:v>
                </c:pt>
                <c:pt idx="3251">
                  <c:v>-16.838331371074617</c:v>
                </c:pt>
                <c:pt idx="3252">
                  <c:v>-16.886227367561208</c:v>
                </c:pt>
                <c:pt idx="3253">
                  <c:v>-16.934132147407364</c:v>
                </c:pt>
                <c:pt idx="3254">
                  <c:v>-16.982045980154812</c:v>
                </c:pt>
                <c:pt idx="3255">
                  <c:v>-17.029969140091662</c:v>
                </c:pt>
                <c:pt idx="3256">
                  <c:v>-17.077901906187428</c:v>
                </c:pt>
                <c:pt idx="3257">
                  <c:v>-17.125844562029094</c:v>
                </c:pt>
                <c:pt idx="3258">
                  <c:v>-17.173797395757514</c:v>
                </c:pt>
                <c:pt idx="3259">
                  <c:v>-17.221760700003976</c:v>
                </c:pt>
                <c:pt idx="3260">
                  <c:v>-17.26973477182754</c:v>
                </c:pt>
                <c:pt idx="3261">
                  <c:v>-17.317719912653654</c:v>
                </c:pt>
                <c:pt idx="3262">
                  <c:v>-17.36571642821151</c:v>
                </c:pt>
                <c:pt idx="3263">
                  <c:v>-17.413724628473918</c:v>
                </c:pt>
                <c:pt idx="3264">
                  <c:v>-17.461744827596842</c:v>
                </c:pt>
                <c:pt idx="3265">
                  <c:v>-17.509777343859049</c:v>
                </c:pt>
                <c:pt idx="3266">
                  <c:v>-17.557822499602914</c:v>
                </c:pt>
                <c:pt idx="3267">
                  <c:v>-17.605880621175661</c:v>
                </c:pt>
                <c:pt idx="3268">
                  <c:v>-17.653952038870699</c:v>
                </c:pt>
                <c:pt idx="3269">
                  <c:v>-17.702037086870337</c:v>
                </c:pt>
                <c:pt idx="3270">
                  <c:v>-17.750136103187632</c:v>
                </c:pt>
                <c:pt idx="3271">
                  <c:v>-17.798249429610753</c:v>
                </c:pt>
                <c:pt idx="3272">
                  <c:v>-17.846377411644745</c:v>
                </c:pt>
                <c:pt idx="3273">
                  <c:v>-17.894520398457786</c:v>
                </c:pt>
                <c:pt idx="3274">
                  <c:v>-17.942678742824267</c:v>
                </c:pt>
                <c:pt idx="3275">
                  <c:v>-17.99085280107084</c:v>
                </c:pt>
                <c:pt idx="3276">
                  <c:v>-18.03904293302125</c:v>
                </c:pt>
                <c:pt idx="3277">
                  <c:v>-18.087249501943138</c:v>
                </c:pt>
                <c:pt idx="3278">
                  <c:v>-18.135472874493892</c:v>
                </c:pt>
                <c:pt idx="3279">
                  <c:v>-18.183713420667988</c:v>
                </c:pt>
                <c:pt idx="3280">
                  <c:v>-18.231971513744682</c:v>
                </c:pt>
                <c:pt idx="3281">
                  <c:v>-18.280247530235052</c:v>
                </c:pt>
                <c:pt idx="3282">
                  <c:v>-18.328541849831204</c:v>
                </c:pt>
                <c:pt idx="3283">
                  <c:v>-18.376854855354551</c:v>
                </c:pt>
                <c:pt idx="3284">
                  <c:v>-18.425186932705213</c:v>
                </c:pt>
                <c:pt idx="3285">
                  <c:v>-18.473538470811338</c:v>
                </c:pt>
                <c:pt idx="3286">
                  <c:v>-18.521909861579562</c:v>
                </c:pt>
                <c:pt idx="3287">
                  <c:v>-18.570301499845165</c:v>
                </c:pt>
                <c:pt idx="3288">
                  <c:v>-18.61871378332317</c:v>
                </c:pt>
                <c:pt idx="3289">
                  <c:v>-18.667147112559089</c:v>
                </c:pt>
                <c:pt idx="3290">
                  <c:v>-18.71560189088153</c:v>
                </c:pt>
                <c:pt idx="3291">
                  <c:v>-18.764078524353131</c:v>
                </c:pt>
                <c:pt idx="3292">
                  <c:v>-18.812577421723773</c:v>
                </c:pt>
                <c:pt idx="3293">
                  <c:v>-18.861098994383575</c:v>
                </c:pt>
                <c:pt idx="3294">
                  <c:v>-18.909643656314994</c:v>
                </c:pt>
                <c:pt idx="3295">
                  <c:v>-18.958211824047655</c:v>
                </c:pt>
                <c:pt idx="3296">
                  <c:v>-19.006803916611595</c:v>
                </c:pt>
                <c:pt idx="3297">
                  <c:v>-19.055420355491389</c:v>
                </c:pt>
                <c:pt idx="3298">
                  <c:v>-19.104061564581702</c:v>
                </c:pt>
                <c:pt idx="3299">
                  <c:v>-19.152727970140973</c:v>
                </c:pt>
                <c:pt idx="3300">
                  <c:v>-19.201420000747913</c:v>
                </c:pt>
                <c:pt idx="3301">
                  <c:v>-19.250138087256556</c:v>
                </c:pt>
                <c:pt idx="3302">
                  <c:v>-19.298882662752284</c:v>
                </c:pt>
                <c:pt idx="3303">
                  <c:v>-19.347654162508245</c:v>
                </c:pt>
                <c:pt idx="3304">
                  <c:v>-19.396453023942048</c:v>
                </c:pt>
                <c:pt idx="3305">
                  <c:v>-19.445279686572579</c:v>
                </c:pt>
                <c:pt idx="3306">
                  <c:v>-19.494134591977303</c:v>
                </c:pt>
                <c:pt idx="3307">
                  <c:v>-19.543018183749638</c:v>
                </c:pt>
                <c:pt idx="3308">
                  <c:v>-19.591930907457272</c:v>
                </c:pt>
                <c:pt idx="3309">
                  <c:v>-19.640873210599651</c:v>
                </c:pt>
                <c:pt idx="3310">
                  <c:v>-19.689845542567042</c:v>
                </c:pt>
                <c:pt idx="3311">
                  <c:v>-19.738848354598709</c:v>
                </c:pt>
                <c:pt idx="3312">
                  <c:v>-19.78788209974195</c:v>
                </c:pt>
                <c:pt idx="3313">
                  <c:v>-19.836947232811973</c:v>
                </c:pt>
                <c:pt idx="3314">
                  <c:v>-19.886044210350342</c:v>
                </c:pt>
                <c:pt idx="3315">
                  <c:v>-19.935173490585587</c:v>
                </c:pt>
                <c:pt idx="3316">
                  <c:v>-19.984335533392866</c:v>
                </c:pt>
                <c:pt idx="3317">
                  <c:v>-20.033530800254319</c:v>
                </c:pt>
                <c:pt idx="3318">
                  <c:v>-20.082759754219381</c:v>
                </c:pt>
                <c:pt idx="3319">
                  <c:v>-20.132022859865721</c:v>
                </c:pt>
                <c:pt idx="3320">
                  <c:v>-20.181320583260227</c:v>
                </c:pt>
                <c:pt idx="3321">
                  <c:v>-20.230653391920043</c:v>
                </c:pt>
                <c:pt idx="3322">
                  <c:v>-20.280021754773941</c:v>
                </c:pt>
                <c:pt idx="3323">
                  <c:v>-20.329426142124159</c:v>
                </c:pt>
                <c:pt idx="3324">
                  <c:v>-20.378867025608393</c:v>
                </c:pt>
                <c:pt idx="3325">
                  <c:v>-20.428344878161031</c:v>
                </c:pt>
                <c:pt idx="3326">
                  <c:v>-20.477860173976655</c:v>
                </c:pt>
                <c:pt idx="3327">
                  <c:v>-20.527413388471203</c:v>
                </c:pt>
                <c:pt idx="3328">
                  <c:v>-20.577004998245741</c:v>
                </c:pt>
                <c:pt idx="3329">
                  <c:v>-20.626635481048293</c:v>
                </c:pt>
                <c:pt idx="3330">
                  <c:v>-20.676305315737658</c:v>
                </c:pt>
                <c:pt idx="3331">
                  <c:v>-20.726014982246326</c:v>
                </c:pt>
                <c:pt idx="3332">
                  <c:v>-20.775764961543508</c:v>
                </c:pt>
                <c:pt idx="3333">
                  <c:v>-20.825555735599245</c:v>
                </c:pt>
                <c:pt idx="3334">
                  <c:v>-20.875387787347634</c:v>
                </c:pt>
                <c:pt idx="3335">
                  <c:v>-20.925261600651226</c:v>
                </c:pt>
                <c:pt idx="3336">
                  <c:v>-20.9751776602644</c:v>
                </c:pt>
                <c:pt idx="3337">
                  <c:v>-21.025136451797984</c:v>
                </c:pt>
                <c:pt idx="3338">
                  <c:v>-21.075138461683444</c:v>
                </c:pt>
                <c:pt idx="3339">
                  <c:v>-21.125184177137516</c:v>
                </c:pt>
                <c:pt idx="3340">
                  <c:v>-21.175274086126588</c:v>
                </c:pt>
                <c:pt idx="3341">
                  <c:v>-21.225408677331522</c:v>
                </c:pt>
                <c:pt idx="3342">
                  <c:v>-21.275588440112806</c:v>
                </c:pt>
                <c:pt idx="3343">
                  <c:v>-21.325813864475045</c:v>
                </c:pt>
                <c:pt idx="3344">
                  <c:v>-21.376085441032579</c:v>
                </c:pt>
                <c:pt idx="3345">
                  <c:v>-21.426403660974561</c:v>
                </c:pt>
                <c:pt idx="3346">
                  <c:v>-21.47676901603074</c:v>
                </c:pt>
                <c:pt idx="3347">
                  <c:v>-21.527181998436017</c:v>
                </c:pt>
                <c:pt idx="3348">
                  <c:v>-21.577643100896907</c:v>
                </c:pt>
                <c:pt idx="3349">
                  <c:v>-21.628152816557197</c:v>
                </c:pt>
                <c:pt idx="3350">
                  <c:v>-21.678711638963456</c:v>
                </c:pt>
                <c:pt idx="3351">
                  <c:v>-21.729320062031089</c:v>
                </c:pt>
                <c:pt idx="3352">
                  <c:v>-21.77997858001056</c:v>
                </c:pt>
                <c:pt idx="3353">
                  <c:v>-21.83068768745337</c:v>
                </c:pt>
                <c:pt idx="3354">
                  <c:v>-21.881447879178332</c:v>
                </c:pt>
                <c:pt idx="3355">
                  <c:v>-21.932259650237796</c:v>
                </c:pt>
                <c:pt idx="3356">
                  <c:v>-21.98312349588435</c:v>
                </c:pt>
                <c:pt idx="3357">
                  <c:v>-22.034039911536951</c:v>
                </c:pt>
                <c:pt idx="3358">
                  <c:v>-22.085009392747928</c:v>
                </c:pt>
                <c:pt idx="3359">
                  <c:v>-22.136032435169206</c:v>
                </c:pt>
                <c:pt idx="3360">
                  <c:v>-22.187109534519553</c:v>
                </c:pt>
                <c:pt idx="3361">
                  <c:v>-22.238241186550933</c:v>
                </c:pt>
                <c:pt idx="3362">
                  <c:v>-22.289427887015727</c:v>
                </c:pt>
                <c:pt idx="3363">
                  <c:v>-22.340670131633424</c:v>
                </c:pt>
                <c:pt idx="3364">
                  <c:v>-22.39196841605823</c:v>
                </c:pt>
                <c:pt idx="3365">
                  <c:v>-22.443323235845483</c:v>
                </c:pt>
                <c:pt idx="3366">
                  <c:v>-22.494735086419265</c:v>
                </c:pt>
                <c:pt idx="3367">
                  <c:v>-22.546204463039512</c:v>
                </c:pt>
                <c:pt idx="3368">
                  <c:v>-22.597731860769557</c:v>
                </c:pt>
                <c:pt idx="3369">
                  <c:v>-22.649317774443013</c:v>
                </c:pt>
                <c:pt idx="3370">
                  <c:v>-22.700962698631532</c:v>
                </c:pt>
                <c:pt idx="3371">
                  <c:v>-22.752667127612533</c:v>
                </c:pt>
                <c:pt idx="3372">
                  <c:v>-22.804431555336286</c:v>
                </c:pt>
                <c:pt idx="3373">
                  <c:v>-22.856256475393749</c:v>
                </c:pt>
                <c:pt idx="3374">
                  <c:v>-22.908142380984145</c:v>
                </c:pt>
                <c:pt idx="3375">
                  <c:v>-22.960089764882774</c:v>
                </c:pt>
                <c:pt idx="3376">
                  <c:v>-23.012099119408681</c:v>
                </c:pt>
                <c:pt idx="3377">
                  <c:v>-23.064170936392646</c:v>
                </c:pt>
                <c:pt idx="3378">
                  <c:v>-23.116305707144544</c:v>
                </c:pt>
                <c:pt idx="3379">
                  <c:v>-23.168503922422158</c:v>
                </c:pt>
                <c:pt idx="3380">
                  <c:v>-23.220766072398284</c:v>
                </c:pt>
                <c:pt idx="3381">
                  <c:v>-23.273092646629049</c:v>
                </c:pt>
                <c:pt idx="3382">
                  <c:v>-23.325484134022023</c:v>
                </c:pt>
                <c:pt idx="3383">
                  <c:v>-23.377941022804528</c:v>
                </c:pt>
                <c:pt idx="3384">
                  <c:v>-23.430463800491189</c:v>
                </c:pt>
                <c:pt idx="3385">
                  <c:v>-23.483052953852713</c:v>
                </c:pt>
                <c:pt idx="3386">
                  <c:v>-23.535708968883895</c:v>
                </c:pt>
                <c:pt idx="3387">
                  <c:v>-23.588432330771823</c:v>
                </c:pt>
                <c:pt idx="3388">
                  <c:v>-23.641223523864472</c:v>
                </c:pt>
                <c:pt idx="3389">
                  <c:v>-23.694083031638616</c:v>
                </c:pt>
                <c:pt idx="3390">
                  <c:v>-23.747011336668841</c:v>
                </c:pt>
                <c:pt idx="3391">
                  <c:v>-23.800008920595545</c:v>
                </c:pt>
                <c:pt idx="3392">
                  <c:v>-23.853076264093737</c:v>
                </c:pt>
                <c:pt idx="3393">
                  <c:v>-23.906213846841474</c:v>
                </c:pt>
                <c:pt idx="3394">
                  <c:v>-23.959422147488372</c:v>
                </c:pt>
                <c:pt idx="3395">
                  <c:v>-24.012701643624382</c:v>
                </c:pt>
                <c:pt idx="3396">
                  <c:v>-24.066052811748499</c:v>
                </c:pt>
                <c:pt idx="3397">
                  <c:v>-24.119476127237569</c:v>
                </c:pt>
                <c:pt idx="3398">
                  <c:v>-24.172972064314706</c:v>
                </c:pt>
                <c:pt idx="3399">
                  <c:v>-24.22654109601876</c:v>
                </c:pt>
                <c:pt idx="3400">
                  <c:v>-24.280183694172631</c:v>
                </c:pt>
                <c:pt idx="3401">
                  <c:v>-24.333900329352449</c:v>
                </c:pt>
                <c:pt idx="3402">
                  <c:v>-24.387691470856687</c:v>
                </c:pt>
                <c:pt idx="3403">
                  <c:v>-24.44155758667495</c:v>
                </c:pt>
                <c:pt idx="3404">
                  <c:v>-24.495499143457348</c:v>
                </c:pt>
                <c:pt idx="3405">
                  <c:v>-24.549516606483323</c:v>
                </c:pt>
                <c:pt idx="3406">
                  <c:v>-24.603610439631161</c:v>
                </c:pt>
                <c:pt idx="3407">
                  <c:v>-24.657781105347123</c:v>
                </c:pt>
                <c:pt idx="3408">
                  <c:v>-24.712029064614882</c:v>
                </c:pt>
                <c:pt idx="3409">
                  <c:v>-24.766354776924651</c:v>
                </c:pt>
                <c:pt idx="3410">
                  <c:v>-24.820758700243175</c:v>
                </c:pt>
                <c:pt idx="3411">
                  <c:v>-24.875241290982224</c:v>
                </c:pt>
                <c:pt idx="3412">
                  <c:v>-24.929803003969443</c:v>
                </c:pt>
                <c:pt idx="3413">
                  <c:v>-24.984444292417184</c:v>
                </c:pt>
                <c:pt idx="3414">
                  <c:v>-25.039165607892329</c:v>
                </c:pt>
                <c:pt idx="3415">
                  <c:v>-25.093967400286154</c:v>
                </c:pt>
                <c:pt idx="3416">
                  <c:v>-25.148850117784392</c:v>
                </c:pt>
                <c:pt idx="3417">
                  <c:v>-25.203814206836771</c:v>
                </c:pt>
                <c:pt idx="3418">
                  <c:v>-25.258860112127365</c:v>
                </c:pt>
                <c:pt idx="3419">
                  <c:v>-25.313988276544354</c:v>
                </c:pt>
                <c:pt idx="3420">
                  <c:v>-25.369199141150702</c:v>
                </c:pt>
                <c:pt idx="3421">
                  <c:v>-25.424493145153747</c:v>
                </c:pt>
                <c:pt idx="3422">
                  <c:v>-25.47987072587604</c:v>
                </c:pt>
                <c:pt idx="3423">
                  <c:v>-25.535332318725622</c:v>
                </c:pt>
                <c:pt idx="3424">
                  <c:v>-25.590878357166396</c:v>
                </c:pt>
                <c:pt idx="3425">
                  <c:v>-25.646509272689222</c:v>
                </c:pt>
                <c:pt idx="3426">
                  <c:v>-25.702225494781889</c:v>
                </c:pt>
                <c:pt idx="3427">
                  <c:v>-25.7580274509004</c:v>
                </c:pt>
                <c:pt idx="3428">
                  <c:v>-25.813915566439917</c:v>
                </c:pt>
                <c:pt idx="3429">
                  <c:v>-25.869890264705507</c:v>
                </c:pt>
                <c:pt idx="3430">
                  <c:v>-25.925951966883396</c:v>
                </c:pt>
                <c:pt idx="3431">
                  <c:v>-25.982101092012254</c:v>
                </c:pt>
                <c:pt idx="3432">
                  <c:v>-26.038338056954338</c:v>
                </c:pt>
                <c:pt idx="3433">
                  <c:v>-26.094663276367143</c:v>
                </c:pt>
                <c:pt idx="3434">
                  <c:v>-26.151077162674923</c:v>
                </c:pt>
                <c:pt idx="3435">
                  <c:v>-26.207580126040106</c:v>
                </c:pt>
                <c:pt idx="3436">
                  <c:v>-26.264172574335806</c:v>
                </c:pt>
                <c:pt idx="3437">
                  <c:v>-26.320854913116737</c:v>
                </c:pt>
                <c:pt idx="3438">
                  <c:v>-26.37762754559229</c:v>
                </c:pt>
                <c:pt idx="3439">
                  <c:v>-26.434490872598051</c:v>
                </c:pt>
                <c:pt idx="3440">
                  <c:v>-26.491445292568603</c:v>
                </c:pt>
                <c:pt idx="3441">
                  <c:v>-26.548491201509616</c:v>
                </c:pt>
                <c:pt idx="3442">
                  <c:v>-26.605628992970463</c:v>
                </c:pt>
                <c:pt idx="3443">
                  <c:v>-26.662859058017748</c:v>
                </c:pt>
                <c:pt idx="3444">
                  <c:v>-26.72018178520706</c:v>
                </c:pt>
                <c:pt idx="3445">
                  <c:v>-26.777597560556888</c:v>
                </c:pt>
                <c:pt idx="3446">
                  <c:v>-26.835106767521665</c:v>
                </c:pt>
                <c:pt idx="3447">
                  <c:v>-26.892709786965028</c:v>
                </c:pt>
                <c:pt idx="3448">
                  <c:v>-26.950406997133459</c:v>
                </c:pt>
                <c:pt idx="3449">
                  <c:v>-27.008198773629722</c:v>
                </c:pt>
                <c:pt idx="3450">
                  <c:v>-27.066085489387405</c:v>
                </c:pt>
                <c:pt idx="3451">
                  <c:v>-27.124067514644395</c:v>
                </c:pt>
                <c:pt idx="3452">
                  <c:v>-27.182145216917192</c:v>
                </c:pt>
                <c:pt idx="3453">
                  <c:v>-27.240318960975749</c:v>
                </c:pt>
                <c:pt idx="3454">
                  <c:v>-27.298589108817652</c:v>
                </c:pt>
                <c:pt idx="3455">
                  <c:v>-27.356956019642993</c:v>
                </c:pt>
                <c:pt idx="3456">
                  <c:v>-27.415420049829407</c:v>
                </c:pt>
                <c:pt idx="3457">
                  <c:v>-27.473981552907432</c:v>
                </c:pt>
                <c:pt idx="3458">
                  <c:v>-27.532640879535638</c:v>
                </c:pt>
                <c:pt idx="3459">
                  <c:v>-27.591398377476324</c:v>
                </c:pt>
                <c:pt idx="3460">
                  <c:v>-27.650254391571195</c:v>
                </c:pt>
                <c:pt idx="3461">
                  <c:v>-27.709209263717586</c:v>
                </c:pt>
                <c:pt idx="3462">
                  <c:v>-27.768263332844679</c:v>
                </c:pt>
                <c:pt idx="3463">
                  <c:v>-27.827416934889616</c:v>
                </c:pt>
                <c:pt idx="3464">
                  <c:v>-27.886670402774378</c:v>
                </c:pt>
                <c:pt idx="3465">
                  <c:v>-27.946024066382801</c:v>
                </c:pt>
                <c:pt idx="3466">
                  <c:v>-28.005478252537497</c:v>
                </c:pt>
                <c:pt idx="3467">
                  <c:v>-28.065033284977233</c:v>
                </c:pt>
                <c:pt idx="3468">
                  <c:v>-28.124689484334418</c:v>
                </c:pt>
                <c:pt idx="3469">
                  <c:v>-28.18444716811323</c:v>
                </c:pt>
                <c:pt idx="3470">
                  <c:v>-28.244306650667539</c:v>
                </c:pt>
                <c:pt idx="3471">
                  <c:v>-28.304268243178981</c:v>
                </c:pt>
                <c:pt idx="3472">
                  <c:v>-28.364332253635688</c:v>
                </c:pt>
                <c:pt idx="3473">
                  <c:v>-28.424498986811315</c:v>
                </c:pt>
                <c:pt idx="3474">
                  <c:v>-28.48476874424383</c:v>
                </c:pt>
                <c:pt idx="3475">
                  <c:v>-28.545141824215122</c:v>
                </c:pt>
                <c:pt idx="3476">
                  <c:v>-28.605618521730165</c:v>
                </c:pt>
                <c:pt idx="3477">
                  <c:v>-28.666199128497311</c:v>
                </c:pt>
                <c:pt idx="3478">
                  <c:v>-28.726883932908457</c:v>
                </c:pt>
                <c:pt idx="3479">
                  <c:v>-28.787673220019112</c:v>
                </c:pt>
                <c:pt idx="3480">
                  <c:v>-28.848567271529326</c:v>
                </c:pt>
                <c:pt idx="3481">
                  <c:v>-28.909566365764693</c:v>
                </c:pt>
                <c:pt idx="3482">
                  <c:v>-28.970670777657613</c:v>
                </c:pt>
                <c:pt idx="3483">
                  <c:v>-29.031880778728706</c:v>
                </c:pt>
                <c:pt idx="3484">
                  <c:v>-29.093196637068935</c:v>
                </c:pt>
                <c:pt idx="3485">
                  <c:v>-29.154618617321617</c:v>
                </c:pt>
                <c:pt idx="3486">
                  <c:v>-29.216146980664696</c:v>
                </c:pt>
                <c:pt idx="3487">
                  <c:v>-29.277781984793737</c:v>
                </c:pt>
                <c:pt idx="3488">
                  <c:v>-29.339523883905056</c:v>
                </c:pt>
                <c:pt idx="3489">
                  <c:v>-29.401372928678878</c:v>
                </c:pt>
                <c:pt idx="3490">
                  <c:v>-29.463329366263331</c:v>
                </c:pt>
                <c:pt idx="3491">
                  <c:v>-29.525393440257691</c:v>
                </c:pt>
                <c:pt idx="3492">
                  <c:v>-29.58756539069779</c:v>
                </c:pt>
                <c:pt idx="3493">
                  <c:v>-29.649845454039848</c:v>
                </c:pt>
                <c:pt idx="3494">
                  <c:v>-29.712233863145837</c:v>
                </c:pt>
                <c:pt idx="3495">
                  <c:v>-29.774730847268597</c:v>
                </c:pt>
                <c:pt idx="3496">
                  <c:v>-29.837336632037541</c:v>
                </c:pt>
                <c:pt idx="3497">
                  <c:v>-29.900051439444731</c:v>
                </c:pt>
                <c:pt idx="3498">
                  <c:v>-29.962875487830679</c:v>
                </c:pt>
                <c:pt idx="3499">
                  <c:v>-30.025808991871958</c:v>
                </c:pt>
                <c:pt idx="3500">
                  <c:v>-30.08885216256699</c:v>
                </c:pt>
                <c:pt idx="3501">
                  <c:v>-30.152005207224452</c:v>
                </c:pt>
                <c:pt idx="3502">
                  <c:v>-30.215268329450247</c:v>
                </c:pt>
                <c:pt idx="3503">
                  <c:v>-30.278641729135675</c:v>
                </c:pt>
                <c:pt idx="3504">
                  <c:v>-30.342125602446348</c:v>
                </c:pt>
                <c:pt idx="3505">
                  <c:v>-30.405720141809791</c:v>
                </c:pt>
                <c:pt idx="3506">
                  <c:v>-30.469425535905831</c:v>
                </c:pt>
                <c:pt idx="3507">
                  <c:v>-30.533241969655212</c:v>
                </c:pt>
                <c:pt idx="3508">
                  <c:v>-30.597169624209602</c:v>
                </c:pt>
                <c:pt idx="3509">
                  <c:v>-30.661208676941726</c:v>
                </c:pt>
                <c:pt idx="3510">
                  <c:v>-30.725359301436374</c:v>
                </c:pt>
                <c:pt idx="3511">
                  <c:v>-30.789621667480418</c:v>
                </c:pt>
                <c:pt idx="3512">
                  <c:v>-30.853995941054826</c:v>
                </c:pt>
                <c:pt idx="3513">
                  <c:v>-30.918482284326352</c:v>
                </c:pt>
                <c:pt idx="3514">
                  <c:v>-30.983080855638757</c:v>
                </c:pt>
                <c:pt idx="3515">
                  <c:v>-31.047791809506275</c:v>
                </c:pt>
                <c:pt idx="3516">
                  <c:v>-31.112615296605458</c:v>
                </c:pt>
                <c:pt idx="3517">
                  <c:v>-31.177551463769014</c:v>
                </c:pt>
                <c:pt idx="3518">
                  <c:v>-31.24260045397908</c:v>
                </c:pt>
                <c:pt idx="3519">
                  <c:v>-31.307762406361</c:v>
                </c:pt>
                <c:pt idx="3520">
                  <c:v>-31.373037456177947</c:v>
                </c:pt>
                <c:pt idx="3521">
                  <c:v>-31.438425734825163</c:v>
                </c:pt>
                <c:pt idx="3522">
                  <c:v>-31.503927369825533</c:v>
                </c:pt>
                <c:pt idx="3523">
                  <c:v>-31.569542484824865</c:v>
                </c:pt>
                <c:pt idx="3524">
                  <c:v>-31.635271199587393</c:v>
                </c:pt>
                <c:pt idx="3525">
                  <c:v>-31.70111362999257</c:v>
                </c:pt>
                <c:pt idx="3526">
                  <c:v>-31.767069888031344</c:v>
                </c:pt>
                <c:pt idx="3527">
                  <c:v>-31.833140081803336</c:v>
                </c:pt>
                <c:pt idx="3528">
                  <c:v>-31.899324315513894</c:v>
                </c:pt>
                <c:pt idx="3529">
                  <c:v>-31.965622689472308</c:v>
                </c:pt>
                <c:pt idx="3530">
                  <c:v>-32.032035300090101</c:v>
                </c:pt>
                <c:pt idx="3531">
                  <c:v>-32.09856223987898</c:v>
                </c:pt>
                <c:pt idx="3532">
                  <c:v>-32.165203597450599</c:v>
                </c:pt>
                <c:pt idx="3533">
                  <c:v>-32.231959457514911</c:v>
                </c:pt>
                <c:pt idx="3534">
                  <c:v>-32.298829900881046</c:v>
                </c:pt>
                <c:pt idx="3535">
                  <c:v>-32.365815004456998</c:v>
                </c:pt>
                <c:pt idx="3536">
                  <c:v>-32.432914841249961</c:v>
                </c:pt>
                <c:pt idx="3537">
                  <c:v>-32.500129480367143</c:v>
                </c:pt>
                <c:pt idx="3538">
                  <c:v>-32.567458987017858</c:v>
                </c:pt>
                <c:pt idx="3539">
                  <c:v>-32.634903422514768</c:v>
                </c:pt>
                <c:pt idx="3540">
                  <c:v>-32.702462844275679</c:v>
                </c:pt>
                <c:pt idx="3541">
                  <c:v>-32.770137305827063</c:v>
                </c:pt>
                <c:pt idx="3542">
                  <c:v>-32.837926856805517</c:v>
                </c:pt>
                <c:pt idx="3543">
                  <c:v>-32.905831542962417</c:v>
                </c:pt>
                <c:pt idx="3544">
                  <c:v>-32.973851406166929</c:v>
                </c:pt>
                <c:pt idx="3545">
                  <c:v>-33.041986484410216</c:v>
                </c:pt>
                <c:pt idx="3546">
                  <c:v>-33.11023681180987</c:v>
                </c:pt>
                <c:pt idx="3547">
                  <c:v>-33.178602418614688</c:v>
                </c:pt>
                <c:pt idx="3548">
                  <c:v>-33.247083331210433</c:v>
                </c:pt>
                <c:pt idx="3549">
                  <c:v>-33.315679572124509</c:v>
                </c:pt>
                <c:pt idx="3550">
                  <c:v>-33.384391160033083</c:v>
                </c:pt>
                <c:pt idx="3551">
                  <c:v>-33.45321810976656</c:v>
                </c:pt>
                <c:pt idx="3552">
                  <c:v>-33.52216043231693</c:v>
                </c:pt>
                <c:pt idx="3553">
                  <c:v>-33.591218134844773</c:v>
                </c:pt>
                <c:pt idx="3554">
                  <c:v>-33.660391220686698</c:v>
                </c:pt>
                <c:pt idx="3555">
                  <c:v>-33.729679689363351</c:v>
                </c:pt>
                <c:pt idx="3556">
                  <c:v>-33.799083536587887</c:v>
                </c:pt>
                <c:pt idx="3557">
                  <c:v>-33.868602754274363</c:v>
                </c:pt>
                <c:pt idx="3558">
                  <c:v>-33.938237330546677</c:v>
                </c:pt>
                <c:pt idx="3559">
                  <c:v>-34.007987249748723</c:v>
                </c:pt>
                <c:pt idx="3560">
                  <c:v>-34.077852492453388</c:v>
                </c:pt>
                <c:pt idx="3561">
                  <c:v>-34.147833035472964</c:v>
                </c:pt>
                <c:pt idx="3562">
                  <c:v>-34.217928851869821</c:v>
                </c:pt>
                <c:pt idx="3563">
                  <c:v>-34.288139910967047</c:v>
                </c:pt>
                <c:pt idx="3564">
                  <c:v>-34.358466178360125</c:v>
                </c:pt>
                <c:pt idx="3565">
                  <c:v>-34.42890761592777</c:v>
                </c:pt>
                <c:pt idx="3566">
                  <c:v>-34.499464181844864</c:v>
                </c:pt>
                <c:pt idx="3567">
                  <c:v>-34.570135830593955</c:v>
                </c:pt>
                <c:pt idx="3568">
                  <c:v>-34.640922512978428</c:v>
                </c:pt>
                <c:pt idx="3569">
                  <c:v>-34.711824176135046</c:v>
                </c:pt>
                <c:pt idx="3570">
                  <c:v>-34.782840763547973</c:v>
                </c:pt>
                <c:pt idx="3571">
                  <c:v>-34.853972215061752</c:v>
                </c:pt>
                <c:pt idx="3572">
                  <c:v>-34.925218466895906</c:v>
                </c:pt>
                <c:pt idx="3573">
                  <c:v>-34.996579451659088</c:v>
                </c:pt>
                <c:pt idx="3574">
                  <c:v>-35.06805509836375</c:v>
                </c:pt>
                <c:pt idx="3575">
                  <c:v>-35.139645332441262</c:v>
                </c:pt>
                <c:pt idx="3576">
                  <c:v>-35.211350075757167</c:v>
                </c:pt>
                <c:pt idx="3577">
                  <c:v>-35.283169246627196</c:v>
                </c:pt>
                <c:pt idx="3578">
                  <c:v>-35.355102759832924</c:v>
                </c:pt>
                <c:pt idx="3579">
                  <c:v>-35.427150526638236</c:v>
                </c:pt>
                <c:pt idx="3580">
                  <c:v>-35.49931245480623</c:v>
                </c:pt>
                <c:pt idx="3581">
                  <c:v>-35.571588448615486</c:v>
                </c:pt>
                <c:pt idx="3582">
                  <c:v>-35.643978408878141</c:v>
                </c:pt>
                <c:pt idx="3583">
                  <c:v>-35.716482232957006</c:v>
                </c:pt>
                <c:pt idx="3584">
                  <c:v>-35.789099814783498</c:v>
                </c:pt>
                <c:pt idx="3585">
                  <c:v>-35.861831044875956</c:v>
                </c:pt>
                <c:pt idx="3586">
                  <c:v>-35.934675810357952</c:v>
                </c:pt>
                <c:pt idx="3587">
                  <c:v>-36.007633994976956</c:v>
                </c:pt>
                <c:pt idx="3588">
                  <c:v>-36.080705479123871</c:v>
                </c:pt>
                <c:pt idx="3589">
                  <c:v>-36.153890139851427</c:v>
                </c:pt>
                <c:pt idx="3590">
                  <c:v>-36.227187850894808</c:v>
                </c:pt>
                <c:pt idx="3591">
                  <c:v>-36.300598482690901</c:v>
                </c:pt>
                <c:pt idx="3592">
                  <c:v>-36.374121902398514</c:v>
                </c:pt>
                <c:pt idx="3593">
                  <c:v>-36.447757973918947</c:v>
                </c:pt>
                <c:pt idx="3594">
                  <c:v>-36.52150655791641</c:v>
                </c:pt>
                <c:pt idx="3595">
                  <c:v>-36.595367511839392</c:v>
                </c:pt>
                <c:pt idx="3596">
                  <c:v>-36.669340689941201</c:v>
                </c:pt>
                <c:pt idx="3597">
                  <c:v>-36.743425943301958</c:v>
                </c:pt>
                <c:pt idx="3598">
                  <c:v>-36.817623119850055</c:v>
                </c:pt>
                <c:pt idx="3599">
                  <c:v>-36.89193206438361</c:v>
                </c:pt>
                <c:pt idx="3600">
                  <c:v>-36.966352618593646</c:v>
                </c:pt>
                <c:pt idx="3601">
                  <c:v>-37.040884621085553</c:v>
                </c:pt>
                <c:pt idx="3602">
                  <c:v>-37.115527907402083</c:v>
                </c:pt>
                <c:pt idx="3603">
                  <c:v>-37.190282310046008</c:v>
                </c:pt>
                <c:pt idx="3604">
                  <c:v>-37.265147658503324</c:v>
                </c:pt>
                <c:pt idx="3605">
                  <c:v>-37.340123779266399</c:v>
                </c:pt>
                <c:pt idx="3606">
                  <c:v>-37.415210495857679</c:v>
                </c:pt>
                <c:pt idx="3607">
                  <c:v>-37.490407628852751</c:v>
                </c:pt>
                <c:pt idx="3608">
                  <c:v>-37.565714995904848</c:v>
                </c:pt>
                <c:pt idx="3609">
                  <c:v>-37.64113241176873</c:v>
                </c:pt>
                <c:pt idx="3610">
                  <c:v>-37.716659688324818</c:v>
                </c:pt>
                <c:pt idx="3611">
                  <c:v>-37.792296634603893</c:v>
                </c:pt>
                <c:pt idx="3612">
                  <c:v>-37.868043056811239</c:v>
                </c:pt>
                <c:pt idx="3613">
                  <c:v>-37.943898758351637</c:v>
                </c:pt>
                <c:pt idx="3614">
                  <c:v>-38.019863539855145</c:v>
                </c:pt>
                <c:pt idx="3615">
                  <c:v>-38.095937199200797</c:v>
                </c:pt>
                <c:pt idx="3616">
                  <c:v>-38.172119531542926</c:v>
                </c:pt>
                <c:pt idx="3617">
                  <c:v>-38.248410329336402</c:v>
                </c:pt>
                <c:pt idx="3618">
                  <c:v>-38.32480938236202</c:v>
                </c:pt>
                <c:pt idx="3619">
                  <c:v>-38.401316477752559</c:v>
                </c:pt>
                <c:pt idx="3620">
                  <c:v>-38.47793140001847</c:v>
                </c:pt>
                <c:pt idx="3621">
                  <c:v>-38.554653931074114</c:v>
                </c:pt>
                <c:pt idx="3622">
                  <c:v>-38.631483850263606</c:v>
                </c:pt>
                <c:pt idx="3623">
                  <c:v>-38.708420934387597</c:v>
                </c:pt>
                <c:pt idx="3624">
                  <c:v>-38.785464957729261</c:v>
                </c:pt>
                <c:pt idx="3625">
                  <c:v>-38.862615692081185</c:v>
                </c:pt>
                <c:pt idx="3626">
                  <c:v>-38.939872906771718</c:v>
                </c:pt>
                <c:pt idx="3627">
                  <c:v>-39.017236368692167</c:v>
                </c:pt>
                <c:pt idx="3628">
                  <c:v>-39.094705842323137</c:v>
                </c:pt>
                <c:pt idx="3629">
                  <c:v>-39.17228108976208</c:v>
                </c:pt>
                <c:pt idx="3630">
                  <c:v>-39.249961870749935</c:v>
                </c:pt>
                <c:pt idx="3631">
                  <c:v>-39.327747942698579</c:v>
                </c:pt>
                <c:pt idx="3632">
                  <c:v>-39.405639060717924</c:v>
                </c:pt>
                <c:pt idx="3633">
                  <c:v>-39.483634977643256</c:v>
                </c:pt>
                <c:pt idx="3634">
                  <c:v>-39.561735444062826</c:v>
                </c:pt>
                <c:pt idx="3635">
                  <c:v>-39.639940208345244</c:v>
                </c:pt>
                <c:pt idx="3636">
                  <c:v>-39.718249016666832</c:v>
                </c:pt>
                <c:pt idx="3637">
                  <c:v>-39.796661613039753</c:v>
                </c:pt>
                <c:pt idx="3638">
                  <c:v>-39.875177739338994</c:v>
                </c:pt>
                <c:pt idx="3639">
                  <c:v>-39.95379713533098</c:v>
                </c:pt>
                <c:pt idx="3640">
                  <c:v>-40.032519538700306</c:v>
                </c:pt>
                <c:pt idx="3641">
                  <c:v>-40.111344685078734</c:v>
                </c:pt>
                <c:pt idx="3642">
                  <c:v>-40.190272308071904</c:v>
                </c:pt>
                <c:pt idx="3643">
                  <c:v>-40.269302139288101</c:v>
                </c:pt>
                <c:pt idx="3644">
                  <c:v>-40.34843390836599</c:v>
                </c:pt>
                <c:pt idx="3645">
                  <c:v>-40.427667343002312</c:v>
                </c:pt>
                <c:pt idx="3646">
                  <c:v>-40.507002168980016</c:v>
                </c:pt>
                <c:pt idx="3647">
                  <c:v>-40.586438110196582</c:v>
                </c:pt>
                <c:pt idx="3648">
                  <c:v>-40.665974888691593</c:v>
                </c:pt>
                <c:pt idx="3649">
                  <c:v>-40.745612224675</c:v>
                </c:pt>
                <c:pt idx="3650">
                  <c:v>-40.825349836554878</c:v>
                </c:pt>
                <c:pt idx="3651">
                  <c:v>-40.90518744096623</c:v>
                </c:pt>
                <c:pt idx="3652">
                  <c:v>-40.985124752798114</c:v>
                </c:pt>
                <c:pt idx="3653">
                  <c:v>-41.065161485222092</c:v>
                </c:pt>
                <c:pt idx="3654">
                  <c:v>-41.145297349720423</c:v>
                </c:pt>
                <c:pt idx="3655">
                  <c:v>-41.225532056113614</c:v>
                </c:pt>
                <c:pt idx="3656">
                  <c:v>-41.305865312588921</c:v>
                </c:pt>
                <c:pt idx="3657">
                  <c:v>-41.386296825727854</c:v>
                </c:pt>
                <c:pt idx="3658">
                  <c:v>-41.466826300534393</c:v>
                </c:pt>
                <c:pt idx="3659">
                  <c:v>-41.547453440462796</c:v>
                </c:pt>
                <c:pt idx="3660">
                  <c:v>-41.628177947445508</c:v>
                </c:pt>
                <c:pt idx="3661">
                  <c:v>-41.708999521920909</c:v>
                </c:pt>
                <c:pt idx="3662">
                  <c:v>-41.789917862861287</c:v>
                </c:pt>
                <c:pt idx="3663">
                  <c:v>-41.87093266780029</c:v>
                </c:pt>
                <c:pt idx="3664">
                  <c:v>-41.95204363286085</c:v>
                </c:pt>
                <c:pt idx="3665">
                  <c:v>-42.03325045278276</c:v>
                </c:pt>
                <c:pt idx="3666">
                  <c:v>-42.114552820950173</c:v>
                </c:pt>
                <c:pt idx="3667">
                  <c:v>-42.195950429419099</c:v>
                </c:pt>
                <c:pt idx="3668">
                  <c:v>-42.277442968945337</c:v>
                </c:pt>
                <c:pt idx="3669">
                  <c:v>-42.359030129010932</c:v>
                </c:pt>
                <c:pt idx="3670">
                  <c:v>-42.440711597852179</c:v>
                </c:pt>
                <c:pt idx="3671">
                  <c:v>-42.522487062486825</c:v>
                </c:pt>
                <c:pt idx="3672">
                  <c:v>-42.604356208740896</c:v>
                </c:pt>
                <c:pt idx="3673">
                  <c:v>-42.686318721276152</c:v>
                </c:pt>
                <c:pt idx="3674">
                  <c:v>-42.768374283616659</c:v>
                </c:pt>
                <c:pt idx="3675">
                  <c:v>-42.850522578176076</c:v>
                </c:pt>
                <c:pt idx="3676">
                  <c:v>-42.932763286283915</c:v>
                </c:pt>
                <c:pt idx="3677">
                  <c:v>-43.015096088213284</c:v>
                </c:pt>
                <c:pt idx="3678">
                  <c:v>-43.097520663206346</c:v>
                </c:pt>
                <c:pt idx="3679">
                  <c:v>-43.180036689501229</c:v>
                </c:pt>
                <c:pt idx="3680">
                  <c:v>-43.262643844358792</c:v>
                </c:pt>
                <c:pt idx="3681">
                  <c:v>-43.345341804088655</c:v>
                </c:pt>
                <c:pt idx="3682">
                  <c:v>-43.428130244075305</c:v>
                </c:pt>
                <c:pt idx="3683">
                  <c:v>-43.511008838804138</c:v>
                </c:pt>
                <c:pt idx="3684">
                  <c:v>-43.593977261887645</c:v>
                </c:pt>
                <c:pt idx="3685">
                  <c:v>-43.677035186091175</c:v>
                </c:pt>
                <c:pt idx="3686">
                  <c:v>-43.760182283358489</c:v>
                </c:pt>
                <c:pt idx="3687">
                  <c:v>-43.843418224837521</c:v>
                </c:pt>
                <c:pt idx="3688">
                  <c:v>-43.926742680905953</c:v>
                </c:pt>
                <c:pt idx="3689">
                  <c:v>-44.010155321196088</c:v>
                </c:pt>
                <c:pt idx="3690">
                  <c:v>-44.093655814620803</c:v>
                </c:pt>
                <c:pt idx="3691">
                  <c:v>-44.177243829397753</c:v>
                </c:pt>
                <c:pt idx="3692">
                  <c:v>-44.260919033075162</c:v>
                </c:pt>
                <c:pt idx="3693">
                  <c:v>-44.344681092555788</c:v>
                </c:pt>
                <c:pt idx="3694">
                  <c:v>-44.428529674122352</c:v>
                </c:pt>
                <c:pt idx="3695">
                  <c:v>-44.512464443461511</c:v>
                </c:pt>
                <c:pt idx="3696">
                  <c:v>-44.596485065688555</c:v>
                </c:pt>
                <c:pt idx="3697">
                  <c:v>-44.680591205371279</c:v>
                </c:pt>
                <c:pt idx="3698">
                  <c:v>-44.764782526554548</c:v>
                </c:pt>
                <c:pt idx="3699">
                  <c:v>-44.849058692783679</c:v>
                </c:pt>
                <c:pt idx="3700">
                  <c:v>-44.933419367128721</c:v>
                </c:pt>
                <c:pt idx="3701">
                  <c:v>-45.017864212207499</c:v>
                </c:pt>
                <c:pt idx="3702">
                  <c:v>-45.102392890209792</c:v>
                </c:pt>
                <c:pt idx="3703">
                  <c:v>-45.187005062919646</c:v>
                </c:pt>
                <c:pt idx="3704">
                  <c:v>-45.271700391739699</c:v>
                </c:pt>
                <c:pt idx="3705">
                  <c:v>-45.356478537713173</c:v>
                </c:pt>
                <c:pt idx="3706">
                  <c:v>-45.441339161547006</c:v>
                </c:pt>
                <c:pt idx="3707">
                  <c:v>-45.526281923634777</c:v>
                </c:pt>
                <c:pt idx="3708">
                  <c:v>-45.611306484078597</c:v>
                </c:pt>
                <c:pt idx="3709">
                  <c:v>-45.696412502712263</c:v>
                </c:pt>
                <c:pt idx="3710">
                  <c:v>-45.781599639122305</c:v>
                </c:pt>
                <c:pt idx="3711">
                  <c:v>-45.86686755267101</c:v>
                </c:pt>
                <c:pt idx="3712">
                  <c:v>-45.952215902517338</c:v>
                </c:pt>
                <c:pt idx="3713">
                  <c:v>-46.037644347639208</c:v>
                </c:pt>
                <c:pt idx="3714">
                  <c:v>-46.12315254685462</c:v>
                </c:pt>
                <c:pt idx="3715">
                  <c:v>-46.208740158842794</c:v>
                </c:pt>
                <c:pt idx="3716">
                  <c:v>-46.294406842165507</c:v>
                </c:pt>
                <c:pt idx="3717">
                  <c:v>-46.380152255288102</c:v>
                </c:pt>
                <c:pt idx="3718">
                  <c:v>-46.465976056599764</c:v>
                </c:pt>
                <c:pt idx="3719">
                  <c:v>-46.551877904434498</c:v>
                </c:pt>
                <c:pt idx="3720">
                  <c:v>-46.637857457091378</c:v>
                </c:pt>
                <c:pt idx="3721">
                  <c:v>-46.723914372854566</c:v>
                </c:pt>
                <c:pt idx="3722">
                  <c:v>-46.810048310013499</c:v>
                </c:pt>
                <c:pt idx="3723">
                  <c:v>-46.896258926882524</c:v>
                </c:pt>
                <c:pt idx="3724">
                  <c:v>-46.982545881820656</c:v>
                </c:pt>
                <c:pt idx="3725">
                  <c:v>-47.068908833251086</c:v>
                </c:pt>
                <c:pt idx="3726">
                  <c:v>-47.155347439680462</c:v>
                </c:pt>
                <c:pt idx="3727">
                  <c:v>-47.241861359717632</c:v>
                </c:pt>
                <c:pt idx="3728">
                  <c:v>-47.328450252092864</c:v>
                </c:pt>
                <c:pt idx="3729">
                  <c:v>-47.415113775676119</c:v>
                </c:pt>
                <c:pt idx="3730">
                  <c:v>-47.501851589496304</c:v>
                </c:pt>
                <c:pt idx="3731">
                  <c:v>-47.588663352758964</c:v>
                </c:pt>
                <c:pt idx="3732">
                  <c:v>-47.675548724864356</c:v>
                </c:pt>
                <c:pt idx="3733">
                  <c:v>-47.762507365426004</c:v>
                </c:pt>
                <c:pt idx="3734">
                  <c:v>-47.849538934287594</c:v>
                </c:pt>
                <c:pt idx="3735">
                  <c:v>-47.936643091541178</c:v>
                </c:pt>
                <c:pt idx="3736">
                  <c:v>-48.023819497544565</c:v>
                </c:pt>
                <c:pt idx="3737">
                  <c:v>-48.111067812937868</c:v>
                </c:pt>
                <c:pt idx="3738">
                  <c:v>-48.198387698660909</c:v>
                </c:pt>
                <c:pt idx="3739">
                  <c:v>-48.285778815970168</c:v>
                </c:pt>
                <c:pt idx="3740">
                  <c:v>-48.373240826455017</c:v>
                </c:pt>
                <c:pt idx="3741">
                  <c:v>-48.460773392054378</c:v>
                </c:pt>
                <c:pt idx="3742">
                  <c:v>-48.548376175072782</c:v>
                </c:pt>
                <c:pt idx="3743">
                  <c:v>-48.636048838196338</c:v>
                </c:pt>
                <c:pt idx="3744">
                  <c:v>-48.723791044508957</c:v>
                </c:pt>
                <c:pt idx="3745">
                  <c:v>-48.811602457507284</c:v>
                </c:pt>
                <c:pt idx="3746">
                  <c:v>-48.89948274111687</c:v>
                </c:pt>
                <c:pt idx="3747">
                  <c:v>-48.987431559706955</c:v>
                </c:pt>
                <c:pt idx="3748">
                  <c:v>-49.075448578105458</c:v>
                </c:pt>
                <c:pt idx="3749">
                  <c:v>-49.163533461614819</c:v>
                </c:pt>
                <c:pt idx="3750">
                  <c:v>-49.251685876024936</c:v>
                </c:pt>
                <c:pt idx="3751">
                  <c:v>-49.339905487629522</c:v>
                </c:pt>
                <c:pt idx="3752">
                  <c:v>-49.428191963238632</c:v>
                </c:pt>
                <c:pt idx="3753">
                  <c:v>-49.516544970194289</c:v>
                </c:pt>
                <c:pt idx="3754">
                  <c:v>-49.604964176383859</c:v>
                </c:pt>
                <c:pt idx="3755">
                  <c:v>-49.693449250253096</c:v>
                </c:pt>
                <c:pt idx="3756">
                  <c:v>-49.781999860820719</c:v>
                </c:pt>
                <c:pt idx="3757">
                  <c:v>-49.870615677691134</c:v>
                </c:pt>
                <c:pt idx="3758">
                  <c:v>-49.959296371068014</c:v>
                </c:pt>
                <c:pt idx="3759">
                  <c:v>-50.048041611766735</c:v>
                </c:pt>
                <c:pt idx="3760">
                  <c:v>-50.136851071227653</c:v>
                </c:pt>
                <c:pt idx="3761">
                  <c:v>-50.225724421528327</c:v>
                </c:pt>
                <c:pt idx="3762">
                  <c:v>-50.314661335396636</c:v>
                </c:pt>
                <c:pt idx="3763">
                  <c:v>-50.403661486221722</c:v>
                </c:pt>
                <c:pt idx="3764">
                  <c:v>-50.492724548067528</c:v>
                </c:pt>
                <c:pt idx="3765">
                  <c:v>-50.581850195683622</c:v>
                </c:pt>
                <c:pt idx="3766">
                  <c:v>-50.671038104517187</c:v>
                </c:pt>
                <c:pt idx="3767">
                  <c:v>-50.760287950724774</c:v>
                </c:pt>
                <c:pt idx="3768">
                  <c:v>-50.849599411183192</c:v>
                </c:pt>
                <c:pt idx="3769">
                  <c:v>-50.9389721635008</c:v>
                </c:pt>
                <c:pt idx="3770">
                  <c:v>-51.028405886028551</c:v>
                </c:pt>
                <c:pt idx="3771">
                  <c:v>-51.117900257871185</c:v>
                </c:pt>
                <c:pt idx="3772">
                  <c:v>-51.207454958896307</c:v>
                </c:pt>
                <c:pt idx="3773">
                  <c:v>-51.297069669746847</c:v>
                </c:pt>
                <c:pt idx="3774">
                  <c:v>-51.386744071849989</c:v>
                </c:pt>
                <c:pt idx="3775">
                  <c:v>-51.476477847427276</c:v>
                </c:pt>
                <c:pt idx="3776">
                  <c:v>-51.566270679505315</c:v>
                </c:pt>
                <c:pt idx="3777">
                  <c:v>-51.656122251924444</c:v>
                </c:pt>
                <c:pt idx="3778">
                  <c:v>-51.746032249349241</c:v>
                </c:pt>
                <c:pt idx="3779">
                  <c:v>-51.8360003572772</c:v>
                </c:pt>
                <c:pt idx="3780">
                  <c:v>-51.926026262048282</c:v>
                </c:pt>
                <c:pt idx="3781">
                  <c:v>-52.016109650853828</c:v>
                </c:pt>
                <c:pt idx="3782">
                  <c:v>-52.106250211745305</c:v>
                </c:pt>
                <c:pt idx="3783">
                  <c:v>-52.196447633643473</c:v>
                </c:pt>
                <c:pt idx="3784">
                  <c:v>-52.286701606346256</c:v>
                </c:pt>
                <c:pt idx="3785">
                  <c:v>-52.377011820537589</c:v>
                </c:pt>
                <c:pt idx="3786">
                  <c:v>-52.467377967795187</c:v>
                </c:pt>
                <c:pt idx="3787">
                  <c:v>-52.557799740599506</c:v>
                </c:pt>
                <c:pt idx="3788">
                  <c:v>-52.648276832339825</c:v>
                </c:pt>
                <c:pt idx="3789">
                  <c:v>-52.73880893732418</c:v>
                </c:pt>
                <c:pt idx="3790">
                  <c:v>-52.82939575078511</c:v>
                </c:pt>
                <c:pt idx="3791">
                  <c:v>-52.920036968887814</c:v>
                </c:pt>
                <c:pt idx="3792">
                  <c:v>-53.010732288737366</c:v>
                </c:pt>
                <c:pt idx="3793">
                  <c:v>-53.101481408385865</c:v>
                </c:pt>
                <c:pt idx="3794">
                  <c:v>-53.192284026838777</c:v>
                </c:pt>
                <c:pt idx="3795">
                  <c:v>-53.283139844062326</c:v>
                </c:pt>
                <c:pt idx="3796">
                  <c:v>-53.374048560989948</c:v>
                </c:pt>
                <c:pt idx="3797">
                  <c:v>-53.465009879528296</c:v>
                </c:pt>
                <c:pt idx="3798">
                  <c:v>-53.556023502564301</c:v>
                </c:pt>
                <c:pt idx="3799">
                  <c:v>-53.647089133970589</c:v>
                </c:pt>
                <c:pt idx="3800">
                  <c:v>-53.738206478611843</c:v>
                </c:pt>
                <c:pt idx="3801">
                  <c:v>-53.829375242350814</c:v>
                </c:pt>
              </c:numCache>
            </c:numRef>
          </c:yVal>
          <c:smooth val="0"/>
          <c:extLst>
            <c:ext xmlns:c16="http://schemas.microsoft.com/office/drawing/2014/chart" uri="{C3380CC4-5D6E-409C-BE32-E72D297353CC}">
              <c16:uniqueId val="{00000000-B2BE-4928-B0A7-1198FF25ACA4}"/>
            </c:ext>
          </c:extLst>
        </c:ser>
        <c:dLbls>
          <c:showLegendKey val="0"/>
          <c:showVal val="0"/>
          <c:showCatName val="0"/>
          <c:showSerName val="0"/>
          <c:showPercent val="0"/>
          <c:showBubbleSize val="0"/>
        </c:dLbls>
        <c:axId val="175416832"/>
        <c:axId val="175418752"/>
      </c:scatterChart>
      <c:scatterChart>
        <c:scatterStyle val="lineMarker"/>
        <c:varyColors val="0"/>
        <c:ser>
          <c:idx val="1"/>
          <c:order val="1"/>
          <c:tx>
            <c:v>Total Phase</c:v>
          </c:tx>
          <c:marker>
            <c:symbol val="none"/>
          </c:marker>
          <c:xVal>
            <c:numRef>
              <c:f>'Bode Plot'!$B$44:$B$3845</c:f>
              <c:numCache>
                <c:formatCode>General</c:formatCode>
                <c:ptCount val="3802"/>
                <c:pt idx="0">
                  <c:v>1</c:v>
                </c:pt>
                <c:pt idx="1">
                  <c:v>1.0038</c:v>
                </c:pt>
                <c:pt idx="2">
                  <c:v>1.00761444</c:v>
                </c:pt>
                <c:pt idx="3">
                  <c:v>1.011443374872</c:v>
                </c:pt>
                <c:pt idx="4">
                  <c:v>1.0152868596965137</c:v>
                </c:pt>
                <c:pt idx="5">
                  <c:v>1.0191449497633605</c:v>
                </c:pt>
                <c:pt idx="6">
                  <c:v>1.0230177005724612</c:v>
                </c:pt>
                <c:pt idx="7">
                  <c:v>1.0269051678346366</c:v>
                </c:pt>
                <c:pt idx="8">
                  <c:v>1.0308074074724083</c:v>
                </c:pt>
                <c:pt idx="9">
                  <c:v>1.0347244756208034</c:v>
                </c:pt>
                <c:pt idx="10">
                  <c:v>1.0386564286281625</c:v>
                </c:pt>
                <c:pt idx="11">
                  <c:v>1.0426033230569496</c:v>
                </c:pt>
                <c:pt idx="12">
                  <c:v>1.046565215684566</c:v>
                </c:pt>
                <c:pt idx="13">
                  <c:v>1.0505421635041674</c:v>
                </c:pt>
                <c:pt idx="14">
                  <c:v>1.0545342237254833</c:v>
                </c:pt>
                <c:pt idx="15">
                  <c:v>1.0585414537756401</c:v>
                </c:pt>
                <c:pt idx="16">
                  <c:v>1.0625639112999876</c:v>
                </c:pt>
                <c:pt idx="17">
                  <c:v>1.0666016541629275</c:v>
                </c:pt>
                <c:pt idx="18">
                  <c:v>1.0706547404487468</c:v>
                </c:pt>
                <c:pt idx="19">
                  <c:v>1.0747232284624519</c:v>
                </c:pt>
                <c:pt idx="20">
                  <c:v>1.0788071767306093</c:v>
                </c:pt>
                <c:pt idx="21">
                  <c:v>1.0829066440021857</c:v>
                </c:pt>
                <c:pt idx="22">
                  <c:v>1.087021689249394</c:v>
                </c:pt>
                <c:pt idx="23">
                  <c:v>1.0911523716685418</c:v>
                </c:pt>
                <c:pt idx="24">
                  <c:v>1.0952987506808822</c:v>
                </c:pt>
                <c:pt idx="25">
                  <c:v>1.0994608859334696</c:v>
                </c:pt>
                <c:pt idx="26">
                  <c:v>1.1036388373000168</c:v>
                </c:pt>
                <c:pt idx="27">
                  <c:v>1.1078326648817569</c:v>
                </c:pt>
                <c:pt idx="28">
                  <c:v>1.1120424290083075</c:v>
                </c:pt>
                <c:pt idx="29">
                  <c:v>1.1162681902385392</c:v>
                </c:pt>
                <c:pt idx="30">
                  <c:v>1.1205100093614457</c:v>
                </c:pt>
                <c:pt idx="31">
                  <c:v>1.1247679473970194</c:v>
                </c:pt>
                <c:pt idx="32">
                  <c:v>1.1290420655971281</c:v>
                </c:pt>
                <c:pt idx="33">
                  <c:v>1.1333324254463972</c:v>
                </c:pt>
                <c:pt idx="34">
                  <c:v>1.1376390886630936</c:v>
                </c:pt>
                <c:pt idx="35">
                  <c:v>1.1419621172000134</c:v>
                </c:pt>
                <c:pt idx="36">
                  <c:v>1.1463015732453734</c:v>
                </c:pt>
                <c:pt idx="37">
                  <c:v>1.1506575192237058</c:v>
                </c:pt>
                <c:pt idx="38">
                  <c:v>1.1550300177967561</c:v>
                </c:pt>
                <c:pt idx="39">
                  <c:v>1.1594191318643838</c:v>
                </c:pt>
                <c:pt idx="40">
                  <c:v>1.1638249245654686</c:v>
                </c:pt>
                <c:pt idx="41">
                  <c:v>1.1682474592788175</c:v>
                </c:pt>
                <c:pt idx="42">
                  <c:v>1.1726867996240771</c:v>
                </c:pt>
                <c:pt idx="43">
                  <c:v>1.1771430094626485</c:v>
                </c:pt>
                <c:pt idx="44">
                  <c:v>1.1816161528986067</c:v>
                </c:pt>
                <c:pt idx="45">
                  <c:v>1.1861062942796214</c:v>
                </c:pt>
                <c:pt idx="46">
                  <c:v>1.190613498197884</c:v>
                </c:pt>
                <c:pt idx="47">
                  <c:v>1.195137829491036</c:v>
                </c:pt>
                <c:pt idx="48">
                  <c:v>1.199679353243102</c:v>
                </c:pt>
                <c:pt idx="49">
                  <c:v>1.2042381347854259</c:v>
                </c:pt>
                <c:pt idx="50">
                  <c:v>1.2088142396976105</c:v>
                </c:pt>
                <c:pt idx="51">
                  <c:v>1.2134077338084615</c:v>
                </c:pt>
                <c:pt idx="52">
                  <c:v>1.2180186831969337</c:v>
                </c:pt>
                <c:pt idx="53">
                  <c:v>1.2226471541930821</c:v>
                </c:pt>
                <c:pt idx="54">
                  <c:v>1.2272932133790158</c:v>
                </c:pt>
                <c:pt idx="55">
                  <c:v>1.2319569275898561</c:v>
                </c:pt>
                <c:pt idx="56">
                  <c:v>1.2366383639146976</c:v>
                </c:pt>
                <c:pt idx="57">
                  <c:v>1.2413375896975736</c:v>
                </c:pt>
                <c:pt idx="58">
                  <c:v>1.2460546725384243</c:v>
                </c:pt>
                <c:pt idx="59">
                  <c:v>1.2507896802940703</c:v>
                </c:pt>
                <c:pt idx="60">
                  <c:v>1.2555426810791879</c:v>
                </c:pt>
                <c:pt idx="61">
                  <c:v>1.2603137432672888</c:v>
                </c:pt>
                <c:pt idx="62">
                  <c:v>1.2651029354917045</c:v>
                </c:pt>
                <c:pt idx="63">
                  <c:v>1.269910326646573</c:v>
                </c:pt>
                <c:pt idx="64">
                  <c:v>1.27473598588783</c:v>
                </c:pt>
                <c:pt idx="65">
                  <c:v>1.2795799826342038</c:v>
                </c:pt>
                <c:pt idx="66">
                  <c:v>1.2844423865682137</c:v>
                </c:pt>
                <c:pt idx="67">
                  <c:v>1.2893232676371731</c:v>
                </c:pt>
                <c:pt idx="68">
                  <c:v>1.2942226960541945</c:v>
                </c:pt>
                <c:pt idx="69">
                  <c:v>1.2991407422992005</c:v>
                </c:pt>
                <c:pt idx="70">
                  <c:v>1.3040774771199375</c:v>
                </c:pt>
                <c:pt idx="71">
                  <c:v>1.3090329715329934</c:v>
                </c:pt>
                <c:pt idx="72">
                  <c:v>1.3140072968248189</c:v>
                </c:pt>
                <c:pt idx="73">
                  <c:v>1.3190005245527532</c:v>
                </c:pt>
                <c:pt idx="74">
                  <c:v>1.3240127265460537</c:v>
                </c:pt>
                <c:pt idx="75">
                  <c:v>1.3290439749069287</c:v>
                </c:pt>
                <c:pt idx="76">
                  <c:v>1.3340943420115752</c:v>
                </c:pt>
                <c:pt idx="77">
                  <c:v>1.3391639005112193</c:v>
                </c:pt>
                <c:pt idx="78">
                  <c:v>1.3442527233331618</c:v>
                </c:pt>
                <c:pt idx="79">
                  <c:v>1.3493608836818278</c:v>
                </c:pt>
                <c:pt idx="80">
                  <c:v>1.3544884550398189</c:v>
                </c:pt>
                <c:pt idx="81">
                  <c:v>1.3596355111689702</c:v>
                </c:pt>
                <c:pt idx="82">
                  <c:v>1.3648021261114123</c:v>
                </c:pt>
                <c:pt idx="83">
                  <c:v>1.3699883741906356</c:v>
                </c:pt>
                <c:pt idx="84">
                  <c:v>1.37519433001256</c:v>
                </c:pt>
                <c:pt idx="85">
                  <c:v>1.3804200684666077</c:v>
                </c:pt>
                <c:pt idx="86">
                  <c:v>1.3856656647267809</c:v>
                </c:pt>
                <c:pt idx="87">
                  <c:v>1.3909311942527427</c:v>
                </c:pt>
                <c:pt idx="88">
                  <c:v>1.3962167327909032</c:v>
                </c:pt>
                <c:pt idx="89">
                  <c:v>1.4015223563755086</c:v>
                </c:pt>
                <c:pt idx="90">
                  <c:v>1.4068481413297356</c:v>
                </c:pt>
                <c:pt idx="91">
                  <c:v>1.4121941642667886</c:v>
                </c:pt>
                <c:pt idx="92">
                  <c:v>1.4175605020910025</c:v>
                </c:pt>
                <c:pt idx="93">
                  <c:v>1.4229472319989482</c:v>
                </c:pt>
                <c:pt idx="94">
                  <c:v>1.4283544314805443</c:v>
                </c:pt>
                <c:pt idx="95">
                  <c:v>1.4337821783201705</c:v>
                </c:pt>
                <c:pt idx="96">
                  <c:v>1.4392305505977872</c:v>
                </c:pt>
                <c:pt idx="97">
                  <c:v>1.4446996266900587</c:v>
                </c:pt>
                <c:pt idx="98">
                  <c:v>1.4501894852714809</c:v>
                </c:pt>
                <c:pt idx="99">
                  <c:v>1.4557002053155126</c:v>
                </c:pt>
                <c:pt idx="100">
                  <c:v>1.4612318660957115</c:v>
                </c:pt>
                <c:pt idx="101">
                  <c:v>1.4667845471868752</c:v>
                </c:pt>
                <c:pt idx="102">
                  <c:v>1.4723583284661854</c:v>
                </c:pt>
                <c:pt idx="103">
                  <c:v>1.4779532901143571</c:v>
                </c:pt>
                <c:pt idx="104">
                  <c:v>1.4835695126167916</c:v>
                </c:pt>
                <c:pt idx="105">
                  <c:v>1.4892070767647354</c:v>
                </c:pt>
                <c:pt idx="106">
                  <c:v>1.4948660636564415</c:v>
                </c:pt>
                <c:pt idx="107">
                  <c:v>1.5005465546983361</c:v>
                </c:pt>
                <c:pt idx="108">
                  <c:v>1.5062486316061898</c:v>
                </c:pt>
                <c:pt idx="109">
                  <c:v>1.5119723764062933</c:v>
                </c:pt>
                <c:pt idx="110">
                  <c:v>1.5177178714366373</c:v>
                </c:pt>
                <c:pt idx="111">
                  <c:v>1.5234851993480965</c:v>
                </c:pt>
                <c:pt idx="112">
                  <c:v>1.5292744431056193</c:v>
                </c:pt>
                <c:pt idx="113">
                  <c:v>1.5350856859894206</c:v>
                </c:pt>
                <c:pt idx="114">
                  <c:v>1.5409190115961804</c:v>
                </c:pt>
                <c:pt idx="115">
                  <c:v>1.5467745038402458</c:v>
                </c:pt>
                <c:pt idx="116">
                  <c:v>1.5526522469548387</c:v>
                </c:pt>
                <c:pt idx="117">
                  <c:v>1.5585523254932672</c:v>
                </c:pt>
                <c:pt idx="118">
                  <c:v>1.5644748243301416</c:v>
                </c:pt>
                <c:pt idx="119">
                  <c:v>1.5704198286625961</c:v>
                </c:pt>
                <c:pt idx="120">
                  <c:v>1.5763874240115141</c:v>
                </c:pt>
                <c:pt idx="121">
                  <c:v>1.5823776962227578</c:v>
                </c:pt>
                <c:pt idx="122">
                  <c:v>1.5883907314684043</c:v>
                </c:pt>
                <c:pt idx="123">
                  <c:v>1.5944266162479843</c:v>
                </c:pt>
                <c:pt idx="124">
                  <c:v>1.6004854373897266</c:v>
                </c:pt>
                <c:pt idx="125">
                  <c:v>1.6065672820518075</c:v>
                </c:pt>
                <c:pt idx="126">
                  <c:v>1.6126722377236045</c:v>
                </c:pt>
                <c:pt idx="127">
                  <c:v>1.6188003922269543</c:v>
                </c:pt>
                <c:pt idx="128">
                  <c:v>1.6249518337174167</c:v>
                </c:pt>
                <c:pt idx="129">
                  <c:v>1.6311266506855429</c:v>
                </c:pt>
                <c:pt idx="130">
                  <c:v>1.637324931958148</c:v>
                </c:pt>
                <c:pt idx="131">
                  <c:v>1.6435467666995891</c:v>
                </c:pt>
                <c:pt idx="132">
                  <c:v>1.6497922444130475</c:v>
                </c:pt>
                <c:pt idx="133">
                  <c:v>1.6560614549418171</c:v>
                </c:pt>
                <c:pt idx="134">
                  <c:v>1.6623544884705961</c:v>
                </c:pt>
                <c:pt idx="135">
                  <c:v>1.6686714355267844</c:v>
                </c:pt>
                <c:pt idx="136">
                  <c:v>1.6750123869817863</c:v>
                </c:pt>
                <c:pt idx="137">
                  <c:v>1.6813774340523171</c:v>
                </c:pt>
                <c:pt idx="138">
                  <c:v>1.6877666683017158</c:v>
                </c:pt>
                <c:pt idx="139">
                  <c:v>1.6941801816412625</c:v>
                </c:pt>
                <c:pt idx="140">
                  <c:v>1.7006180663314994</c:v>
                </c:pt>
                <c:pt idx="141">
                  <c:v>1.707080414983559</c:v>
                </c:pt>
                <c:pt idx="142">
                  <c:v>1.7135673205604967</c:v>
                </c:pt>
                <c:pt idx="143">
                  <c:v>1.7200788763786266</c:v>
                </c:pt>
                <c:pt idx="144">
                  <c:v>1.7266151761088653</c:v>
                </c:pt>
                <c:pt idx="145">
                  <c:v>1.7331763137780789</c:v>
                </c:pt>
                <c:pt idx="146">
                  <c:v>1.7397623837704357</c:v>
                </c:pt>
                <c:pt idx="147">
                  <c:v>1.7463734808287634</c:v>
                </c:pt>
                <c:pt idx="148">
                  <c:v>1.7530097000559128</c:v>
                </c:pt>
                <c:pt idx="149">
                  <c:v>1.7596711369161253</c:v>
                </c:pt>
                <c:pt idx="150">
                  <c:v>1.7663578872364067</c:v>
                </c:pt>
                <c:pt idx="151">
                  <c:v>1.7730700472079051</c:v>
                </c:pt>
                <c:pt idx="152">
                  <c:v>1.7798077133872952</c:v>
                </c:pt>
                <c:pt idx="153">
                  <c:v>1.7865709826981668</c:v>
                </c:pt>
                <c:pt idx="154">
                  <c:v>1.79335995243242</c:v>
                </c:pt>
                <c:pt idx="155">
                  <c:v>1.8001747202516631</c:v>
                </c:pt>
                <c:pt idx="156">
                  <c:v>1.8070153841886194</c:v>
                </c:pt>
                <c:pt idx="157">
                  <c:v>1.8138820426485363</c:v>
                </c:pt>
                <c:pt idx="158">
                  <c:v>1.8207747944106007</c:v>
                </c:pt>
                <c:pt idx="159">
                  <c:v>1.827693738629361</c:v>
                </c:pt>
                <c:pt idx="160">
                  <c:v>1.8346389748361527</c:v>
                </c:pt>
                <c:pt idx="161">
                  <c:v>1.8416106029405301</c:v>
                </c:pt>
                <c:pt idx="162">
                  <c:v>1.8486087232317041</c:v>
                </c:pt>
                <c:pt idx="163">
                  <c:v>1.8556334363799847</c:v>
                </c:pt>
                <c:pt idx="164">
                  <c:v>1.8626848434382286</c:v>
                </c:pt>
                <c:pt idx="165">
                  <c:v>1.8697630458432939</c:v>
                </c:pt>
                <c:pt idx="166">
                  <c:v>1.8768681454174985</c:v>
                </c:pt>
                <c:pt idx="167">
                  <c:v>1.884000244370085</c:v>
                </c:pt>
                <c:pt idx="168">
                  <c:v>1.8911594452986913</c:v>
                </c:pt>
                <c:pt idx="169">
                  <c:v>1.8983458511908264</c:v>
                </c:pt>
                <c:pt idx="170">
                  <c:v>1.9055595654253517</c:v>
                </c:pt>
                <c:pt idx="171">
                  <c:v>1.9128006917739679</c:v>
                </c:pt>
                <c:pt idx="172">
                  <c:v>1.9200693344027091</c:v>
                </c:pt>
                <c:pt idx="173">
                  <c:v>1.9273655978734394</c:v>
                </c:pt>
                <c:pt idx="174">
                  <c:v>1.9346895871453584</c:v>
                </c:pt>
                <c:pt idx="175">
                  <c:v>1.9420414075765109</c:v>
                </c:pt>
                <c:pt idx="176">
                  <c:v>1.9494211649253017</c:v>
                </c:pt>
                <c:pt idx="177">
                  <c:v>1.9568289653520179</c:v>
                </c:pt>
                <c:pt idx="178">
                  <c:v>1.9642649154203555</c:v>
                </c:pt>
                <c:pt idx="179">
                  <c:v>1.971729122098953</c:v>
                </c:pt>
                <c:pt idx="180">
                  <c:v>1.9792216927629291</c:v>
                </c:pt>
                <c:pt idx="181">
                  <c:v>1.9867427351954283</c:v>
                </c:pt>
                <c:pt idx="182">
                  <c:v>1.9942923575891709</c:v>
                </c:pt>
                <c:pt idx="183">
                  <c:v>2.0018706685480097</c:v>
                </c:pt>
                <c:pt idx="184">
                  <c:v>2.0094777770884922</c:v>
                </c:pt>
                <c:pt idx="185">
                  <c:v>2.0171137926414286</c:v>
                </c:pt>
                <c:pt idx="186">
                  <c:v>2.024778825053466</c:v>
                </c:pt>
                <c:pt idx="187">
                  <c:v>2.0324729845886691</c:v>
                </c:pt>
                <c:pt idx="188">
                  <c:v>2.0401963819301061</c:v>
                </c:pt>
                <c:pt idx="189">
                  <c:v>2.0479491281814406</c:v>
                </c:pt>
                <c:pt idx="190">
                  <c:v>2.05573133486853</c:v>
                </c:pt>
                <c:pt idx="191">
                  <c:v>2.0635431139410305</c:v>
                </c:pt>
                <c:pt idx="192">
                  <c:v>2.0713845777740065</c:v>
                </c:pt>
                <c:pt idx="193">
                  <c:v>2.0792558391695479</c:v>
                </c:pt>
                <c:pt idx="194">
                  <c:v>2.0871570113583924</c:v>
                </c:pt>
                <c:pt idx="195">
                  <c:v>2.0950882080015543</c:v>
                </c:pt>
                <c:pt idx="196">
                  <c:v>2.1030495431919602</c:v>
                </c:pt>
                <c:pt idx="197">
                  <c:v>2.1110411314560897</c:v>
                </c:pt>
                <c:pt idx="198">
                  <c:v>2.1190630877556229</c:v>
                </c:pt>
                <c:pt idx="199">
                  <c:v>2.1271155274890945</c:v>
                </c:pt>
                <c:pt idx="200">
                  <c:v>2.1351985664935529</c:v>
                </c:pt>
                <c:pt idx="201">
                  <c:v>2.1433123210462286</c:v>
                </c:pt>
                <c:pt idx="202">
                  <c:v>2.1514569078662045</c:v>
                </c:pt>
                <c:pt idx="203">
                  <c:v>2.1596324441160961</c:v>
                </c:pt>
                <c:pt idx="204">
                  <c:v>2.1678390474037372</c:v>
                </c:pt>
                <c:pt idx="205">
                  <c:v>2.1760768357838716</c:v>
                </c:pt>
                <c:pt idx="206">
                  <c:v>2.1843459277598503</c:v>
                </c:pt>
                <c:pt idx="207">
                  <c:v>2.1926464422853376</c:v>
                </c:pt>
                <c:pt idx="208">
                  <c:v>2.2009784987660219</c:v>
                </c:pt>
                <c:pt idx="209">
                  <c:v>2.2093422170613328</c:v>
                </c:pt>
                <c:pt idx="210">
                  <c:v>2.2177377174861661</c:v>
                </c:pt>
                <c:pt idx="211">
                  <c:v>2.2261651208126136</c:v>
                </c:pt>
                <c:pt idx="212">
                  <c:v>2.2346245482717015</c:v>
                </c:pt>
                <c:pt idx="213">
                  <c:v>2.2431161215551341</c:v>
                </c:pt>
                <c:pt idx="214">
                  <c:v>2.2516399628170438</c:v>
                </c:pt>
                <c:pt idx="215">
                  <c:v>2.2601961946757485</c:v>
                </c:pt>
                <c:pt idx="216">
                  <c:v>2.2687849402155162</c:v>
                </c:pt>
                <c:pt idx="217">
                  <c:v>2.2774063229883352</c:v>
                </c:pt>
                <c:pt idx="218">
                  <c:v>2.286060467015691</c:v>
                </c:pt>
                <c:pt idx="219">
                  <c:v>2.2947474967903507</c:v>
                </c:pt>
                <c:pt idx="220">
                  <c:v>2.3034675372781539</c:v>
                </c:pt>
                <c:pt idx="221">
                  <c:v>2.3122207139198108</c:v>
                </c:pt>
                <c:pt idx="222">
                  <c:v>2.3210071526327063</c:v>
                </c:pt>
                <c:pt idx="223">
                  <c:v>2.3298269798127107</c:v>
                </c:pt>
                <c:pt idx="224">
                  <c:v>2.3386803223359989</c:v>
                </c:pt>
                <c:pt idx="225">
                  <c:v>2.3475673075608756</c:v>
                </c:pt>
                <c:pt idx="226">
                  <c:v>2.356488063329607</c:v>
                </c:pt>
                <c:pt idx="227">
                  <c:v>2.3654427179702595</c:v>
                </c:pt>
                <c:pt idx="228">
                  <c:v>2.3744314002985467</c:v>
                </c:pt>
                <c:pt idx="229">
                  <c:v>2.3834542396196814</c:v>
                </c:pt>
                <c:pt idx="230">
                  <c:v>2.3925113657302362</c:v>
                </c:pt>
                <c:pt idx="231">
                  <c:v>2.4016029089200113</c:v>
                </c:pt>
                <c:pt idx="232">
                  <c:v>2.4107289999739074</c:v>
                </c:pt>
                <c:pt idx="233">
                  <c:v>2.4198897701738082</c:v>
                </c:pt>
                <c:pt idx="234">
                  <c:v>2.4290853513004689</c:v>
                </c:pt>
                <c:pt idx="235">
                  <c:v>2.4383158756354106</c:v>
                </c:pt>
                <c:pt idx="236">
                  <c:v>2.4475814759628252</c:v>
                </c:pt>
                <c:pt idx="237">
                  <c:v>2.456882285571484</c:v>
                </c:pt>
                <c:pt idx="238">
                  <c:v>2.4662184382566559</c:v>
                </c:pt>
                <c:pt idx="239">
                  <c:v>2.4755900683220311</c:v>
                </c:pt>
                <c:pt idx="240">
                  <c:v>2.484997310581655</c:v>
                </c:pt>
                <c:pt idx="241">
                  <c:v>2.4944403003618651</c:v>
                </c:pt>
                <c:pt idx="242">
                  <c:v>2.5039191735032404</c:v>
                </c:pt>
                <c:pt idx="243">
                  <c:v>2.513434066362553</c:v>
                </c:pt>
                <c:pt idx="244">
                  <c:v>2.5229851158147305</c:v>
                </c:pt>
                <c:pt idx="245">
                  <c:v>2.5325724592548267</c:v>
                </c:pt>
                <c:pt idx="246">
                  <c:v>2.5421962345999951</c:v>
                </c:pt>
                <c:pt idx="247">
                  <c:v>2.5518565802914752</c:v>
                </c:pt>
                <c:pt idx="248">
                  <c:v>2.5615536352965829</c:v>
                </c:pt>
                <c:pt idx="249">
                  <c:v>2.5712875391107097</c:v>
                </c:pt>
                <c:pt idx="250">
                  <c:v>2.5810584317593306</c:v>
                </c:pt>
                <c:pt idx="251">
                  <c:v>2.5908664538000159</c:v>
                </c:pt>
                <c:pt idx="252">
                  <c:v>2.600711746324456</c:v>
                </c:pt>
                <c:pt idx="253">
                  <c:v>2.6105944509604888</c:v>
                </c:pt>
                <c:pt idx="254">
                  <c:v>2.6205147098741386</c:v>
                </c:pt>
                <c:pt idx="255">
                  <c:v>2.6304726657716602</c:v>
                </c:pt>
                <c:pt idx="256">
                  <c:v>2.6404684619015923</c:v>
                </c:pt>
                <c:pt idx="257">
                  <c:v>2.6505022420568185</c:v>
                </c:pt>
                <c:pt idx="258">
                  <c:v>2.6605741505766343</c:v>
                </c:pt>
                <c:pt idx="259">
                  <c:v>2.6706843323488254</c:v>
                </c:pt>
                <c:pt idx="260">
                  <c:v>2.6808329328117511</c:v>
                </c:pt>
                <c:pt idx="261">
                  <c:v>2.6910200979564358</c:v>
                </c:pt>
                <c:pt idx="262">
                  <c:v>2.7012459743286703</c:v>
                </c:pt>
                <c:pt idx="263">
                  <c:v>2.7115107090311192</c:v>
                </c:pt>
                <c:pt idx="264">
                  <c:v>2.7218144497254375</c:v>
                </c:pt>
                <c:pt idx="265">
                  <c:v>2.7321573446343943</c:v>
                </c:pt>
                <c:pt idx="266">
                  <c:v>2.7425395425440051</c:v>
                </c:pt>
                <c:pt idx="267">
                  <c:v>2.7529611928056723</c:v>
                </c:pt>
                <c:pt idx="268">
                  <c:v>2.763422445338334</c:v>
                </c:pt>
                <c:pt idx="269">
                  <c:v>2.7739234506306198</c:v>
                </c:pt>
                <c:pt idx="270">
                  <c:v>2.7844643597430161</c:v>
                </c:pt>
                <c:pt idx="271">
                  <c:v>2.7950453243100397</c:v>
                </c:pt>
                <c:pt idx="272">
                  <c:v>2.8056664965424178</c:v>
                </c:pt>
                <c:pt idx="273">
                  <c:v>2.8163280292292789</c:v>
                </c:pt>
                <c:pt idx="274">
                  <c:v>2.8270300757403501</c:v>
                </c:pt>
                <c:pt idx="275">
                  <c:v>2.8377727900281635</c:v>
                </c:pt>
                <c:pt idx="276">
                  <c:v>2.8485563266302707</c:v>
                </c:pt>
                <c:pt idx="277">
                  <c:v>2.8593808406714656</c:v>
                </c:pt>
                <c:pt idx="278">
                  <c:v>2.8702464878660172</c:v>
                </c:pt>
                <c:pt idx="279">
                  <c:v>2.881153424519908</c:v>
                </c:pt>
                <c:pt idx="280">
                  <c:v>2.8921018075330838</c:v>
                </c:pt>
                <c:pt idx="281">
                  <c:v>2.9030917944017096</c:v>
                </c:pt>
                <c:pt idx="282">
                  <c:v>2.9141235432204362</c:v>
                </c:pt>
                <c:pt idx="283">
                  <c:v>2.9251972126846741</c:v>
                </c:pt>
                <c:pt idx="284">
                  <c:v>2.9363129620928761</c:v>
                </c:pt>
                <c:pt idx="285">
                  <c:v>2.9474709513488291</c:v>
                </c:pt>
                <c:pt idx="286">
                  <c:v>2.9586713409639547</c:v>
                </c:pt>
                <c:pt idx="287">
                  <c:v>2.969914292059618</c:v>
                </c:pt>
                <c:pt idx="288">
                  <c:v>2.9811999663694446</c:v>
                </c:pt>
                <c:pt idx="289">
                  <c:v>2.9925285262416486</c:v>
                </c:pt>
                <c:pt idx="290">
                  <c:v>3.0039001346413667</c:v>
                </c:pt>
                <c:pt idx="291">
                  <c:v>3.0153149551530039</c:v>
                </c:pt>
                <c:pt idx="292">
                  <c:v>3.0267731519825856</c:v>
                </c:pt>
                <c:pt idx="293">
                  <c:v>3.0382748899601193</c:v>
                </c:pt>
                <c:pt idx="294">
                  <c:v>3.0498203345419679</c:v>
                </c:pt>
                <c:pt idx="295">
                  <c:v>3.0614096518132272</c:v>
                </c:pt>
                <c:pt idx="296">
                  <c:v>3.0730430084901177</c:v>
                </c:pt>
                <c:pt idx="297">
                  <c:v>3.08472057192238</c:v>
                </c:pt>
                <c:pt idx="298">
                  <c:v>3.0964425100956849</c:v>
                </c:pt>
                <c:pt idx="299">
                  <c:v>3.1082089916340485</c:v>
                </c:pt>
                <c:pt idx="300">
                  <c:v>3.1200201858022578</c:v>
                </c:pt>
                <c:pt idx="301">
                  <c:v>3.1318762625083063</c:v>
                </c:pt>
                <c:pt idx="302">
                  <c:v>3.1437773923058381</c:v>
                </c:pt>
                <c:pt idx="303">
                  <c:v>3.1557237463966001</c:v>
                </c:pt>
                <c:pt idx="304">
                  <c:v>3.1677154966329071</c:v>
                </c:pt>
                <c:pt idx="305">
                  <c:v>3.179752815520112</c:v>
                </c:pt>
                <c:pt idx="306">
                  <c:v>3.1918358762190886</c:v>
                </c:pt>
                <c:pt idx="307">
                  <c:v>3.2039648525487214</c:v>
                </c:pt>
                <c:pt idx="308">
                  <c:v>3.2161399189884068</c:v>
                </c:pt>
                <c:pt idx="309">
                  <c:v>3.228361250680563</c:v>
                </c:pt>
                <c:pt idx="310">
                  <c:v>3.2406290234331494</c:v>
                </c:pt>
                <c:pt idx="311">
                  <c:v>3.2529434137221953</c:v>
                </c:pt>
                <c:pt idx="312">
                  <c:v>3.2653045986943399</c:v>
                </c:pt>
                <c:pt idx="313">
                  <c:v>3.2777127561693784</c:v>
                </c:pt>
                <c:pt idx="314">
                  <c:v>3.2901680646428222</c:v>
                </c:pt>
                <c:pt idx="315">
                  <c:v>3.3026707032884648</c:v>
                </c:pt>
                <c:pt idx="316">
                  <c:v>3.3152208519609609</c:v>
                </c:pt>
                <c:pt idx="317">
                  <c:v>3.3278186911984129</c:v>
                </c:pt>
                <c:pt idx="318">
                  <c:v>3.340464402224967</c:v>
                </c:pt>
                <c:pt idx="319">
                  <c:v>3.3531581669534218</c:v>
                </c:pt>
                <c:pt idx="320">
                  <c:v>3.3659001679878449</c:v>
                </c:pt>
                <c:pt idx="321">
                  <c:v>3.3786905886261986</c:v>
                </c:pt>
                <c:pt idx="322">
                  <c:v>3.3915296128629784</c:v>
                </c:pt>
                <c:pt idx="323">
                  <c:v>3.4044174253918578</c:v>
                </c:pt>
                <c:pt idx="324">
                  <c:v>3.4173542116083468</c:v>
                </c:pt>
                <c:pt idx="325">
                  <c:v>3.4303401576124588</c:v>
                </c:pt>
                <c:pt idx="326">
                  <c:v>3.443375450211386</c:v>
                </c:pt>
                <c:pt idx="327">
                  <c:v>3.4564602769221895</c:v>
                </c:pt>
                <c:pt idx="328">
                  <c:v>3.469594825974494</c:v>
                </c:pt>
                <c:pt idx="329">
                  <c:v>3.482779286313197</c:v>
                </c:pt>
                <c:pt idx="330">
                  <c:v>3.4960138476011871</c:v>
                </c:pt>
                <c:pt idx="331">
                  <c:v>3.5092987002220717</c:v>
                </c:pt>
                <c:pt idx="332">
                  <c:v>3.5226340352829157</c:v>
                </c:pt>
                <c:pt idx="333">
                  <c:v>3.5360200446169907</c:v>
                </c:pt>
                <c:pt idx="334">
                  <c:v>3.5494569207865352</c:v>
                </c:pt>
                <c:pt idx="335">
                  <c:v>3.5629448570855242</c:v>
                </c:pt>
                <c:pt idx="336">
                  <c:v>3.5764840475424493</c:v>
                </c:pt>
                <c:pt idx="337">
                  <c:v>3.5900746869231108</c:v>
                </c:pt>
                <c:pt idx="338">
                  <c:v>3.6037169707334189</c:v>
                </c:pt>
                <c:pt idx="339">
                  <c:v>3.6174110952222058</c:v>
                </c:pt>
                <c:pt idx="340">
                  <c:v>3.6311572573840505</c:v>
                </c:pt>
                <c:pt idx="341">
                  <c:v>3.6449556549621098</c:v>
                </c:pt>
                <c:pt idx="342">
                  <c:v>3.658806486450966</c:v>
                </c:pt>
                <c:pt idx="343">
                  <c:v>3.6727099510994798</c:v>
                </c:pt>
                <c:pt idx="344">
                  <c:v>3.6866662489136579</c:v>
                </c:pt>
                <c:pt idx="345">
                  <c:v>3.7006755806595297</c:v>
                </c:pt>
                <c:pt idx="346">
                  <c:v>3.714738147866036</c:v>
                </c:pt>
                <c:pt idx="347">
                  <c:v>3.7288541528279269</c:v>
                </c:pt>
                <c:pt idx="348">
                  <c:v>3.743023798608673</c:v>
                </c:pt>
                <c:pt idx="349">
                  <c:v>3.7572472890433861</c:v>
                </c:pt>
                <c:pt idx="350">
                  <c:v>3.7715248287417511</c:v>
                </c:pt>
                <c:pt idx="351">
                  <c:v>3.7858566230909698</c:v>
                </c:pt>
                <c:pt idx="352">
                  <c:v>3.8002428782587154</c:v>
                </c:pt>
                <c:pt idx="353">
                  <c:v>3.8146838011960988</c:v>
                </c:pt>
                <c:pt idx="354">
                  <c:v>3.8291795996406441</c:v>
                </c:pt>
                <c:pt idx="355">
                  <c:v>3.8437304821192786</c:v>
                </c:pt>
                <c:pt idx="356">
                  <c:v>3.8583366579513321</c:v>
                </c:pt>
                <c:pt idx="357">
                  <c:v>3.8729983372515471</c:v>
                </c:pt>
                <c:pt idx="358">
                  <c:v>3.887715730933103</c:v>
                </c:pt>
                <c:pt idx="359">
                  <c:v>3.9024890507106487</c:v>
                </c:pt>
                <c:pt idx="360">
                  <c:v>3.9173185091033491</c:v>
                </c:pt>
                <c:pt idx="361">
                  <c:v>3.9322043194379419</c:v>
                </c:pt>
                <c:pt idx="362">
                  <c:v>3.947146695851806</c:v>
                </c:pt>
                <c:pt idx="363">
                  <c:v>3.9621458532960427</c:v>
                </c:pt>
                <c:pt idx="364">
                  <c:v>3.9772020075385677</c:v>
                </c:pt>
                <c:pt idx="365">
                  <c:v>3.9923153751672142</c:v>
                </c:pt>
                <c:pt idx="366">
                  <c:v>4.0074861735928495</c:v>
                </c:pt>
                <c:pt idx="367">
                  <c:v>4.0227146210525024</c:v>
                </c:pt>
                <c:pt idx="368">
                  <c:v>4.0380009366125025</c:v>
                </c:pt>
                <c:pt idx="369">
                  <c:v>4.0533453401716297</c:v>
                </c:pt>
                <c:pt idx="370">
                  <c:v>4.0687480524642821</c:v>
                </c:pt>
                <c:pt idx="371">
                  <c:v>4.0842092950636468</c:v>
                </c:pt>
                <c:pt idx="372">
                  <c:v>4.0997292903848885</c:v>
                </c:pt>
                <c:pt idx="373">
                  <c:v>4.1153082616883516</c:v>
                </c:pt>
                <c:pt idx="374">
                  <c:v>4.1309464330827677</c:v>
                </c:pt>
                <c:pt idx="375">
                  <c:v>4.1466440295284821</c:v>
                </c:pt>
                <c:pt idx="376">
                  <c:v>4.1624012768406908</c:v>
                </c:pt>
                <c:pt idx="377">
                  <c:v>4.1782184016926855</c:v>
                </c:pt>
                <c:pt idx="378">
                  <c:v>4.1940956316191178</c:v>
                </c:pt>
                <c:pt idx="379">
                  <c:v>4.2100331950192702</c:v>
                </c:pt>
                <c:pt idx="380">
                  <c:v>4.2260313211603435</c:v>
                </c:pt>
                <c:pt idx="381">
                  <c:v>4.2420902401807528</c:v>
                </c:pt>
                <c:pt idx="382">
                  <c:v>4.25821018309344</c:v>
                </c:pt>
                <c:pt idx="383">
                  <c:v>4.2743913817891954</c:v>
                </c:pt>
                <c:pt idx="384">
                  <c:v>4.2906340690399949</c:v>
                </c:pt>
                <c:pt idx="385">
                  <c:v>4.3069384785023468</c:v>
                </c:pt>
                <c:pt idx="386">
                  <c:v>4.3233048447206555</c:v>
                </c:pt>
                <c:pt idx="387">
                  <c:v>4.3397334031305936</c:v>
                </c:pt>
                <c:pt idx="388">
                  <c:v>4.35622439006249</c:v>
                </c:pt>
                <c:pt idx="389">
                  <c:v>4.3727780427447271</c:v>
                </c:pt>
                <c:pt idx="390">
                  <c:v>4.389394599307157</c:v>
                </c:pt>
                <c:pt idx="391">
                  <c:v>4.4060742987845245</c:v>
                </c:pt>
                <c:pt idx="392">
                  <c:v>4.4228173811199056</c:v>
                </c:pt>
                <c:pt idx="393">
                  <c:v>4.4396240871681618</c:v>
                </c:pt>
                <c:pt idx="394">
                  <c:v>4.456494658699401</c:v>
                </c:pt>
                <c:pt idx="395">
                  <c:v>4.4734293384024584</c:v>
                </c:pt>
                <c:pt idx="396">
                  <c:v>4.490428369888388</c:v>
                </c:pt>
                <c:pt idx="397">
                  <c:v>4.5074919976939638</c:v>
                </c:pt>
                <c:pt idx="398">
                  <c:v>4.5246204672852013</c:v>
                </c:pt>
                <c:pt idx="399">
                  <c:v>4.5418140250608854</c:v>
                </c:pt>
                <c:pt idx="400">
                  <c:v>4.5590729183561169</c:v>
                </c:pt>
                <c:pt idx="401">
                  <c:v>4.5763973954458699</c:v>
                </c:pt>
                <c:pt idx="402">
                  <c:v>4.5937877055485643</c:v>
                </c:pt>
                <c:pt idx="403">
                  <c:v>4.6112440988296486</c:v>
                </c:pt>
                <c:pt idx="404">
                  <c:v>4.6287668264052018</c:v>
                </c:pt>
                <c:pt idx="405">
                  <c:v>4.6463561403455413</c:v>
                </c:pt>
                <c:pt idx="406">
                  <c:v>4.6640122936788542</c:v>
                </c:pt>
                <c:pt idx="407">
                  <c:v>4.6817355403948335</c:v>
                </c:pt>
                <c:pt idx="408">
                  <c:v>4.699526135448334</c:v>
                </c:pt>
                <c:pt idx="409">
                  <c:v>4.7173843347630378</c:v>
                </c:pt>
                <c:pt idx="410">
                  <c:v>4.7353103952351372</c:v>
                </c:pt>
                <c:pt idx="411">
                  <c:v>4.7533045747370313</c:v>
                </c:pt>
                <c:pt idx="412">
                  <c:v>4.771367132121032</c:v>
                </c:pt>
                <c:pt idx="413">
                  <c:v>4.7894983272230922</c:v>
                </c:pt>
                <c:pt idx="414">
                  <c:v>4.8076984208665401</c:v>
                </c:pt>
                <c:pt idx="415">
                  <c:v>4.8259676748658329</c:v>
                </c:pt>
                <c:pt idx="416">
                  <c:v>4.8443063520303236</c:v>
                </c:pt>
                <c:pt idx="417">
                  <c:v>4.8627147161680391</c:v>
                </c:pt>
                <c:pt idx="418">
                  <c:v>4.8811930320894774</c:v>
                </c:pt>
                <c:pt idx="419">
                  <c:v>4.8997415656114178</c:v>
                </c:pt>
                <c:pt idx="420">
                  <c:v>4.9183605835607409</c:v>
                </c:pt>
                <c:pt idx="421">
                  <c:v>4.9370503537782717</c:v>
                </c:pt>
                <c:pt idx="422">
                  <c:v>4.9558111451226292</c:v>
                </c:pt>
                <c:pt idx="423">
                  <c:v>4.974643227474095</c:v>
                </c:pt>
                <c:pt idx="424">
                  <c:v>4.9935468717384968</c:v>
                </c:pt>
                <c:pt idx="425">
                  <c:v>5.0125223498511033</c:v>
                </c:pt>
                <c:pt idx="426">
                  <c:v>5.0315699347805376</c:v>
                </c:pt>
                <c:pt idx="427">
                  <c:v>5.0506899005327037</c:v>
                </c:pt>
                <c:pt idx="428">
                  <c:v>5.0698825221547281</c:v>
                </c:pt>
                <c:pt idx="429">
                  <c:v>5.0891480757389163</c:v>
                </c:pt>
                <c:pt idx="430">
                  <c:v>5.1084868384267246</c:v>
                </c:pt>
                <c:pt idx="431">
                  <c:v>5.1278990884127467</c:v>
                </c:pt>
                <c:pt idx="432">
                  <c:v>5.1473851049487154</c:v>
                </c:pt>
                <c:pt idx="433">
                  <c:v>5.1669451683475209</c:v>
                </c:pt>
                <c:pt idx="434">
                  <c:v>5.1865795599872415</c:v>
                </c:pt>
                <c:pt idx="435">
                  <c:v>5.2062885623151933</c:v>
                </c:pt>
                <c:pt idx="436">
                  <c:v>5.2260724588519913</c:v>
                </c:pt>
                <c:pt idx="437">
                  <c:v>5.2459315341956287</c:v>
                </c:pt>
                <c:pt idx="438">
                  <c:v>5.2658660740255723</c:v>
                </c:pt>
                <c:pt idx="439">
                  <c:v>5.2858763651068692</c:v>
                </c:pt>
                <c:pt idx="440">
                  <c:v>5.3059626952942756</c:v>
                </c:pt>
                <c:pt idx="441">
                  <c:v>5.3261253535363942</c:v>
                </c:pt>
                <c:pt idx="442">
                  <c:v>5.3463646298798322</c:v>
                </c:pt>
                <c:pt idx="443">
                  <c:v>5.3666808154733756</c:v>
                </c:pt>
                <c:pt idx="444">
                  <c:v>5.3870742025721743</c:v>
                </c:pt>
                <c:pt idx="445">
                  <c:v>5.4075450845419484</c:v>
                </c:pt>
                <c:pt idx="446">
                  <c:v>5.4280937558632081</c:v>
                </c:pt>
                <c:pt idx="447">
                  <c:v>5.4487205121354885</c:v>
                </c:pt>
                <c:pt idx="448">
                  <c:v>5.4694256500816039</c:v>
                </c:pt>
                <c:pt idx="449">
                  <c:v>5.4902094675519137</c:v>
                </c:pt>
                <c:pt idx="450">
                  <c:v>5.5110722635286109</c:v>
                </c:pt>
                <c:pt idx="451">
                  <c:v>5.5320143381300202</c:v>
                </c:pt>
                <c:pt idx="452">
                  <c:v>5.5530359926149142</c:v>
                </c:pt>
                <c:pt idx="453">
                  <c:v>5.5741375293868511</c:v>
                </c:pt>
                <c:pt idx="454">
                  <c:v>5.5953192519985215</c:v>
                </c:pt>
                <c:pt idx="455">
                  <c:v>5.6165814651561163</c:v>
                </c:pt>
                <c:pt idx="456">
                  <c:v>5.6379244747237101</c:v>
                </c:pt>
                <c:pt idx="457">
                  <c:v>5.6593485877276599</c:v>
                </c:pt>
                <c:pt idx="458">
                  <c:v>5.6808541123610254</c:v>
                </c:pt>
                <c:pt idx="459">
                  <c:v>5.7024413579879978</c:v>
                </c:pt>
                <c:pt idx="460">
                  <c:v>5.7241106351483522</c:v>
                </c:pt>
                <c:pt idx="461">
                  <c:v>5.7458622555619163</c:v>
                </c:pt>
                <c:pt idx="462">
                  <c:v>5.7676965321330513</c:v>
                </c:pt>
                <c:pt idx="463">
                  <c:v>5.7896137789551574</c:v>
                </c:pt>
                <c:pt idx="464">
                  <c:v>5.8116143113151875</c:v>
                </c:pt>
                <c:pt idx="465">
                  <c:v>5.8336984456981851</c:v>
                </c:pt>
                <c:pt idx="466">
                  <c:v>5.8558664997918379</c:v>
                </c:pt>
                <c:pt idx="467">
                  <c:v>5.8781187924910467</c:v>
                </c:pt>
                <c:pt idx="468">
                  <c:v>5.9004556439025126</c:v>
                </c:pt>
                <c:pt idx="469">
                  <c:v>5.9228773753493424</c:v>
                </c:pt>
                <c:pt idx="470">
                  <c:v>5.9453843093756698</c:v>
                </c:pt>
                <c:pt idx="471">
                  <c:v>5.9679767697512975</c:v>
                </c:pt>
                <c:pt idx="472">
                  <c:v>5.9906550814763531</c:v>
                </c:pt>
                <c:pt idx="473">
                  <c:v>6.0134195707859632</c:v>
                </c:pt>
                <c:pt idx="474">
                  <c:v>6.0362705651549504</c:v>
                </c:pt>
                <c:pt idx="475">
                  <c:v>6.0592083933025398</c:v>
                </c:pt>
                <c:pt idx="476">
                  <c:v>6.0822333851970898</c:v>
                </c:pt>
                <c:pt idx="477">
                  <c:v>6.1053458720608385</c:v>
                </c:pt>
                <c:pt idx="478">
                  <c:v>6.1285461863746695</c:v>
                </c:pt>
                <c:pt idx="479">
                  <c:v>6.1518346618828934</c:v>
                </c:pt>
                <c:pt idx="480">
                  <c:v>6.1752116335980487</c:v>
                </c:pt>
                <c:pt idx="481">
                  <c:v>6.1986774378057214</c:v>
                </c:pt>
                <c:pt idx="482">
                  <c:v>6.222232412069383</c:v>
                </c:pt>
                <c:pt idx="483">
                  <c:v>6.2458768952352468</c:v>
                </c:pt>
                <c:pt idx="484">
                  <c:v>6.2696112274371405</c:v>
                </c:pt>
                <c:pt idx="485">
                  <c:v>6.293435750101402</c:v>
                </c:pt>
                <c:pt idx="486">
                  <c:v>6.3173508059517873</c:v>
                </c:pt>
                <c:pt idx="487">
                  <c:v>6.3413567390144046</c:v>
                </c:pt>
                <c:pt idx="488">
                  <c:v>6.3654538946226591</c:v>
                </c:pt>
                <c:pt idx="489">
                  <c:v>6.3896426194222258</c:v>
                </c:pt>
                <c:pt idx="490">
                  <c:v>6.4139232613760306</c:v>
                </c:pt>
                <c:pt idx="491">
                  <c:v>6.4382961697692593</c:v>
                </c:pt>
                <c:pt idx="492">
                  <c:v>6.4627616952143825</c:v>
                </c:pt>
                <c:pt idx="493">
                  <c:v>6.4873201896561969</c:v>
                </c:pt>
                <c:pt idx="494">
                  <c:v>6.5119720063768902</c:v>
                </c:pt>
                <c:pt idx="495">
                  <c:v>6.5367175000011226</c:v>
                </c:pt>
                <c:pt idx="496">
                  <c:v>6.5615570265011272</c:v>
                </c:pt>
                <c:pt idx="497">
                  <c:v>6.5864909432018317</c:v>
                </c:pt>
                <c:pt idx="498">
                  <c:v>6.6115196087859989</c:v>
                </c:pt>
                <c:pt idx="499">
                  <c:v>6.6366433832993854</c:v>
                </c:pt>
                <c:pt idx="500">
                  <c:v>6.661862628155923</c:v>
                </c:pt>
                <c:pt idx="501">
                  <c:v>6.6871777061429158</c:v>
                </c:pt>
                <c:pt idx="502">
                  <c:v>6.7125889814262587</c:v>
                </c:pt>
                <c:pt idx="503">
                  <c:v>6.738096819555679</c:v>
                </c:pt>
                <c:pt idx="504">
                  <c:v>6.7637015874699911</c:v>
                </c:pt>
                <c:pt idx="505">
                  <c:v>6.7894036535023776</c:v>
                </c:pt>
                <c:pt idx="506">
                  <c:v>6.8152033873856865</c:v>
                </c:pt>
                <c:pt idx="507">
                  <c:v>6.8411011602577521</c:v>
                </c:pt>
                <c:pt idx="508">
                  <c:v>6.8670973446667318</c:v>
                </c:pt>
                <c:pt idx="509">
                  <c:v>6.8931923145764653</c:v>
                </c:pt>
                <c:pt idx="510">
                  <c:v>6.9193864453718561</c:v>
                </c:pt>
                <c:pt idx="511">
                  <c:v>6.9456801138642694</c:v>
                </c:pt>
                <c:pt idx="512">
                  <c:v>6.9720736982969536</c:v>
                </c:pt>
                <c:pt idx="513">
                  <c:v>6.9985675783504826</c:v>
                </c:pt>
                <c:pt idx="514">
                  <c:v>7.0251621351482143</c:v>
                </c:pt>
                <c:pt idx="515">
                  <c:v>7.0518577512617773</c:v>
                </c:pt>
                <c:pt idx="516">
                  <c:v>7.0786548107165723</c:v>
                </c:pt>
                <c:pt idx="517">
                  <c:v>7.1055536989972952</c:v>
                </c:pt>
                <c:pt idx="518">
                  <c:v>7.1325548030534849</c:v>
                </c:pt>
                <c:pt idx="519">
                  <c:v>7.1596585113050883</c:v>
                </c:pt>
                <c:pt idx="520">
                  <c:v>7.1868652136480478</c:v>
                </c:pt>
                <c:pt idx="521">
                  <c:v>7.2141753014599104</c:v>
                </c:pt>
                <c:pt idx="522">
                  <c:v>7.2415891676054578</c:v>
                </c:pt>
                <c:pt idx="523">
                  <c:v>7.2691072064423583</c:v>
                </c:pt>
                <c:pt idx="524">
                  <c:v>7.2967298138268397</c:v>
                </c:pt>
                <c:pt idx="525">
                  <c:v>7.3244573871193817</c:v>
                </c:pt>
                <c:pt idx="526">
                  <c:v>7.3522903251904355</c:v>
                </c:pt>
                <c:pt idx="527">
                  <c:v>7.3802290284261591</c:v>
                </c:pt>
                <c:pt idx="528">
                  <c:v>7.408273898734179</c:v>
                </c:pt>
                <c:pt idx="529">
                  <c:v>7.4364253395493689</c:v>
                </c:pt>
                <c:pt idx="530">
                  <c:v>7.4646837558396566</c:v>
                </c:pt>
                <c:pt idx="531">
                  <c:v>7.4930495541118471</c:v>
                </c:pt>
                <c:pt idx="532">
                  <c:v>7.5215231424174727</c:v>
                </c:pt>
                <c:pt idx="533">
                  <c:v>7.5501049303586596</c:v>
                </c:pt>
                <c:pt idx="534">
                  <c:v>7.5787953290940226</c:v>
                </c:pt>
                <c:pt idx="535">
                  <c:v>7.6075947513445801</c:v>
                </c:pt>
                <c:pt idx="536">
                  <c:v>7.6365036113996894</c:v>
                </c:pt>
                <c:pt idx="537">
                  <c:v>7.6655223251230087</c:v>
                </c:pt>
                <c:pt idx="538">
                  <c:v>7.6946513099584761</c:v>
                </c:pt>
                <c:pt idx="539">
                  <c:v>7.7238909849363182</c:v>
                </c:pt>
                <c:pt idx="540">
                  <c:v>7.7532417706790762</c:v>
                </c:pt>
                <c:pt idx="541">
                  <c:v>7.7827040894076571</c:v>
                </c:pt>
                <c:pt idx="542">
                  <c:v>7.8122783649474066</c:v>
                </c:pt>
                <c:pt idx="543">
                  <c:v>7.8419650227342066</c:v>
                </c:pt>
                <c:pt idx="544">
                  <c:v>7.8717644898205972</c:v>
                </c:pt>
                <c:pt idx="545">
                  <c:v>7.9016771948819153</c:v>
                </c:pt>
                <c:pt idx="546">
                  <c:v>7.931703568222467</c:v>
                </c:pt>
                <c:pt idx="547">
                  <c:v>7.9618440417817125</c:v>
                </c:pt>
                <c:pt idx="548">
                  <c:v>7.9920990491404833</c:v>
                </c:pt>
                <c:pt idx="549">
                  <c:v>8.0224690255272169</c:v>
                </c:pt>
                <c:pt idx="550">
                  <c:v>8.0529544078242203</c:v>
                </c:pt>
                <c:pt idx="551">
                  <c:v>8.083555634573953</c:v>
                </c:pt>
                <c:pt idx="552">
                  <c:v>8.1142731459853348</c:v>
                </c:pt>
                <c:pt idx="553">
                  <c:v>8.1451073839400792</c:v>
                </c:pt>
                <c:pt idx="554">
                  <c:v>8.1760587919990524</c:v>
                </c:pt>
                <c:pt idx="555">
                  <c:v>8.2071278154086489</c:v>
                </c:pt>
                <c:pt idx="556">
                  <c:v>8.2383149011072021</c:v>
                </c:pt>
                <c:pt idx="557">
                  <c:v>8.2696204977314096</c:v>
                </c:pt>
                <c:pt idx="558">
                  <c:v>8.3010450556227884</c:v>
                </c:pt>
                <c:pt idx="559">
                  <c:v>8.3325890268341549</c:v>
                </c:pt>
                <c:pt idx="560">
                  <c:v>8.364252865136125</c:v>
                </c:pt>
                <c:pt idx="561">
                  <c:v>8.3960370260236417</c:v>
                </c:pt>
                <c:pt idx="562">
                  <c:v>8.4279419667225319</c:v>
                </c:pt>
                <c:pt idx="563">
                  <c:v>8.4599681461960774</c:v>
                </c:pt>
                <c:pt idx="564">
                  <c:v>8.4921160251516223</c:v>
                </c:pt>
                <c:pt idx="565">
                  <c:v>8.5243860660471995</c:v>
                </c:pt>
                <c:pt idx="566">
                  <c:v>8.556778733098179</c:v>
                </c:pt>
                <c:pt idx="567">
                  <c:v>8.5892944922839529</c:v>
                </c:pt>
                <c:pt idx="568">
                  <c:v>8.6219338113546318</c:v>
                </c:pt>
                <c:pt idx="569">
                  <c:v>8.6546971598377791</c:v>
                </c:pt>
                <c:pt idx="570">
                  <c:v>8.6875850090451632</c:v>
                </c:pt>
                <c:pt idx="571">
                  <c:v>8.7205978320795356</c:v>
                </c:pt>
                <c:pt idx="572">
                  <c:v>8.7537361038414385</c:v>
                </c:pt>
                <c:pt idx="573">
                  <c:v>8.787000301036036</c:v>
                </c:pt>
                <c:pt idx="574">
                  <c:v>8.8203909021799731</c:v>
                </c:pt>
                <c:pt idx="575">
                  <c:v>8.8539083876082572</c:v>
                </c:pt>
                <c:pt idx="576">
                  <c:v>8.8875532394811696</c:v>
                </c:pt>
                <c:pt idx="577">
                  <c:v>8.9213259417911974</c:v>
                </c:pt>
                <c:pt idx="578">
                  <c:v>8.9552269803700035</c:v>
                </c:pt>
                <c:pt idx="579">
                  <c:v>8.9892568428954096</c:v>
                </c:pt>
                <c:pt idx="580">
                  <c:v>9.0234160188984127</c:v>
                </c:pt>
                <c:pt idx="581">
                  <c:v>9.0577049997702268</c:v>
                </c:pt>
                <c:pt idx="582">
                  <c:v>9.0921242787693544</c:v>
                </c:pt>
                <c:pt idx="583">
                  <c:v>9.1266743510286776</c:v>
                </c:pt>
                <c:pt idx="584">
                  <c:v>9.1613557135625872</c:v>
                </c:pt>
                <c:pt idx="585">
                  <c:v>9.1961688652741245</c:v>
                </c:pt>
                <c:pt idx="586">
                  <c:v>9.2311143069621657</c:v>
                </c:pt>
                <c:pt idx="587">
                  <c:v>9.266192541328623</c:v>
                </c:pt>
                <c:pt idx="588">
                  <c:v>9.3014040729856724</c:v>
                </c:pt>
                <c:pt idx="589">
                  <c:v>9.3367494084630174</c:v>
                </c:pt>
                <c:pt idx="590">
                  <c:v>9.3722290562151773</c:v>
                </c:pt>
                <c:pt idx="591">
                  <c:v>9.4078435266287954</c:v>
                </c:pt>
                <c:pt idx="592">
                  <c:v>9.4435933320299856</c:v>
                </c:pt>
                <c:pt idx="593">
                  <c:v>9.4794789866916993</c:v>
                </c:pt>
                <c:pt idx="594">
                  <c:v>9.5155010068411272</c:v>
                </c:pt>
                <c:pt idx="595">
                  <c:v>9.5516599106671229</c:v>
                </c:pt>
                <c:pt idx="596">
                  <c:v>9.5879562183276583</c:v>
                </c:pt>
                <c:pt idx="597">
                  <c:v>9.6243904519573036</c:v>
                </c:pt>
                <c:pt idx="598">
                  <c:v>9.6609631356747414</c:v>
                </c:pt>
                <c:pt idx="599">
                  <c:v>9.6976747955903058</c:v>
                </c:pt>
                <c:pt idx="600">
                  <c:v>9.7345259598135492</c:v>
                </c:pt>
                <c:pt idx="601">
                  <c:v>9.7715171584608402</c:v>
                </c:pt>
                <c:pt idx="602">
                  <c:v>9.8086489236629912</c:v>
                </c:pt>
                <c:pt idx="603">
                  <c:v>9.8459217895729108</c:v>
                </c:pt>
                <c:pt idx="604">
                  <c:v>9.8833362923732881</c:v>
                </c:pt>
                <c:pt idx="605">
                  <c:v>9.9208929702843065</c:v>
                </c:pt>
                <c:pt idx="606">
                  <c:v>9.9585923635713876</c:v>
                </c:pt>
                <c:pt idx="607">
                  <c:v>9.9964350145529597</c:v>
                </c:pt>
                <c:pt idx="608">
                  <c:v>10.034421467608261</c:v>
                </c:pt>
                <c:pt idx="609">
                  <c:v>10.072552269185174</c:v>
                </c:pt>
                <c:pt idx="610">
                  <c:v>10.110827967808078</c:v>
                </c:pt>
                <c:pt idx="611">
                  <c:v>10.149249114085748</c:v>
                </c:pt>
                <c:pt idx="612">
                  <c:v>10.187816260719273</c:v>
                </c:pt>
                <c:pt idx="613">
                  <c:v>10.226529962510007</c:v>
                </c:pt>
                <c:pt idx="614">
                  <c:v>10.265390776367544</c:v>
                </c:pt>
                <c:pt idx="615">
                  <c:v>10.304399261317741</c:v>
                </c:pt>
                <c:pt idx="616">
                  <c:v>10.343555978510748</c:v>
                </c:pt>
                <c:pt idx="617">
                  <c:v>10.38286149122909</c:v>
                </c:pt>
                <c:pt idx="618">
                  <c:v>10.42231636489576</c:v>
                </c:pt>
                <c:pt idx="619">
                  <c:v>10.461921167082364</c:v>
                </c:pt>
                <c:pt idx="620">
                  <c:v>10.501676467517278</c:v>
                </c:pt>
                <c:pt idx="621">
                  <c:v>10.541582838093843</c:v>
                </c:pt>
                <c:pt idx="622">
                  <c:v>10.5816408528786</c:v>
                </c:pt>
                <c:pt idx="623">
                  <c:v>10.62185108811954</c:v>
                </c:pt>
                <c:pt idx="624">
                  <c:v>10.662214122254394</c:v>
                </c:pt>
                <c:pt idx="625">
                  <c:v>10.702730535918962</c:v>
                </c:pt>
                <c:pt idx="626">
                  <c:v>10.743400911955455</c:v>
                </c:pt>
                <c:pt idx="627">
                  <c:v>10.784225835420886</c:v>
                </c:pt>
                <c:pt idx="628">
                  <c:v>10.825205893595486</c:v>
                </c:pt>
                <c:pt idx="629">
                  <c:v>10.86634167599115</c:v>
                </c:pt>
                <c:pt idx="630">
                  <c:v>10.907633774359915</c:v>
                </c:pt>
                <c:pt idx="631">
                  <c:v>10.949082782702483</c:v>
                </c:pt>
                <c:pt idx="632">
                  <c:v>10.990689297276752</c:v>
                </c:pt>
                <c:pt idx="633">
                  <c:v>11.032453916606404</c:v>
                </c:pt>
                <c:pt idx="634">
                  <c:v>11.074377241489508</c:v>
                </c:pt>
                <c:pt idx="635">
                  <c:v>11.116459875007168</c:v>
                </c:pt>
                <c:pt idx="636">
                  <c:v>11.158702422532196</c:v>
                </c:pt>
                <c:pt idx="637">
                  <c:v>11.201105491737819</c:v>
                </c:pt>
                <c:pt idx="638">
                  <c:v>11.243669692606423</c:v>
                </c:pt>
                <c:pt idx="639">
                  <c:v>11.286395637438327</c:v>
                </c:pt>
                <c:pt idx="640">
                  <c:v>11.329283940860593</c:v>
                </c:pt>
                <c:pt idx="641">
                  <c:v>11.372335219835863</c:v>
                </c:pt>
                <c:pt idx="642">
                  <c:v>11.415550093671239</c:v>
                </c:pt>
                <c:pt idx="643">
                  <c:v>11.458929184027191</c:v>
                </c:pt>
                <c:pt idx="644">
                  <c:v>11.502473114926495</c:v>
                </c:pt>
                <c:pt idx="645">
                  <c:v>11.546182512763217</c:v>
                </c:pt>
                <c:pt idx="646">
                  <c:v>11.590058006311716</c:v>
                </c:pt>
                <c:pt idx="647">
                  <c:v>11.634100226735701</c:v>
                </c:pt>
                <c:pt idx="648">
                  <c:v>11.678309807597296</c:v>
                </c:pt>
                <c:pt idx="649">
                  <c:v>11.722687384866166</c:v>
                </c:pt>
                <c:pt idx="650">
                  <c:v>11.767233596928659</c:v>
                </c:pt>
                <c:pt idx="651">
                  <c:v>11.811949084596987</c:v>
                </c:pt>
                <c:pt idx="652">
                  <c:v>11.856834491118457</c:v>
                </c:pt>
                <c:pt idx="653">
                  <c:v>11.901890462184708</c:v>
                </c:pt>
                <c:pt idx="654">
                  <c:v>11.94711764594101</c:v>
                </c:pt>
                <c:pt idx="655">
                  <c:v>11.992516692995586</c:v>
                </c:pt>
                <c:pt idx="656">
                  <c:v>12.038088256428971</c:v>
                </c:pt>
                <c:pt idx="657">
                  <c:v>12.083832991803401</c:v>
                </c:pt>
                <c:pt idx="658">
                  <c:v>12.129751557172254</c:v>
                </c:pt>
                <c:pt idx="659">
                  <c:v>12.175844613089509</c:v>
                </c:pt>
                <c:pt idx="660">
                  <c:v>12.22211282261925</c:v>
                </c:pt>
                <c:pt idx="661">
                  <c:v>12.268556851345204</c:v>
                </c:pt>
                <c:pt idx="662">
                  <c:v>12.315177367380317</c:v>
                </c:pt>
                <c:pt idx="663">
                  <c:v>12.361975041376363</c:v>
                </c:pt>
                <c:pt idx="664">
                  <c:v>12.408950546533594</c:v>
                </c:pt>
                <c:pt idx="665">
                  <c:v>12.456104558610422</c:v>
                </c:pt>
                <c:pt idx="666">
                  <c:v>12.503437755933142</c:v>
                </c:pt>
                <c:pt idx="667">
                  <c:v>12.550950819405688</c:v>
                </c:pt>
                <c:pt idx="668">
                  <c:v>12.59864443251943</c:v>
                </c:pt>
                <c:pt idx="669">
                  <c:v>12.646519281363004</c:v>
                </c:pt>
                <c:pt idx="670">
                  <c:v>12.694576054632183</c:v>
                </c:pt>
                <c:pt idx="671">
                  <c:v>12.742815443639785</c:v>
                </c:pt>
                <c:pt idx="672">
                  <c:v>12.791238142325616</c:v>
                </c:pt>
                <c:pt idx="673">
                  <c:v>12.839844847266454</c:v>
                </c:pt>
                <c:pt idx="674">
                  <c:v>12.888636257686066</c:v>
                </c:pt>
                <c:pt idx="675">
                  <c:v>12.937613075465274</c:v>
                </c:pt>
                <c:pt idx="676">
                  <c:v>12.986776005152041</c:v>
                </c:pt>
                <c:pt idx="677">
                  <c:v>13.03612575397162</c:v>
                </c:pt>
                <c:pt idx="678">
                  <c:v>13.085663031836711</c:v>
                </c:pt>
                <c:pt idx="679">
                  <c:v>13.135388551357691</c:v>
                </c:pt>
                <c:pt idx="680">
                  <c:v>13.18530302785285</c:v>
                </c:pt>
                <c:pt idx="681">
                  <c:v>13.235407179358692</c:v>
                </c:pt>
                <c:pt idx="682">
                  <c:v>13.285701726640255</c:v>
                </c:pt>
                <c:pt idx="683">
                  <c:v>13.336187393201488</c:v>
                </c:pt>
                <c:pt idx="684">
                  <c:v>13.386864905295655</c:v>
                </c:pt>
                <c:pt idx="685">
                  <c:v>13.437734991935779</c:v>
                </c:pt>
                <c:pt idx="686">
                  <c:v>13.488798384905134</c:v>
                </c:pt>
                <c:pt idx="687">
                  <c:v>13.540055818767774</c:v>
                </c:pt>
                <c:pt idx="688">
                  <c:v>13.591508030879092</c:v>
                </c:pt>
                <c:pt idx="689">
                  <c:v>13.643155761396434</c:v>
                </c:pt>
                <c:pt idx="690">
                  <c:v>13.694999753289741</c:v>
                </c:pt>
                <c:pt idx="691">
                  <c:v>13.747040752352243</c:v>
                </c:pt>
                <c:pt idx="692">
                  <c:v>13.799279507211182</c:v>
                </c:pt>
                <c:pt idx="693">
                  <c:v>13.851716769338585</c:v>
                </c:pt>
                <c:pt idx="694">
                  <c:v>13.904353293062073</c:v>
                </c:pt>
                <c:pt idx="695">
                  <c:v>13.95718983557571</c:v>
                </c:pt>
                <c:pt idx="696">
                  <c:v>14.010227156950897</c:v>
                </c:pt>
                <c:pt idx="697">
                  <c:v>14.063466020147311</c:v>
                </c:pt>
                <c:pt idx="698">
                  <c:v>14.116907191023872</c:v>
                </c:pt>
                <c:pt idx="699">
                  <c:v>14.170551438349763</c:v>
                </c:pt>
                <c:pt idx="700">
                  <c:v>14.224399533815493</c:v>
                </c:pt>
                <c:pt idx="701">
                  <c:v>14.278452252043992</c:v>
                </c:pt>
                <c:pt idx="702">
                  <c:v>14.33271037060176</c:v>
                </c:pt>
                <c:pt idx="703">
                  <c:v>14.387174670010047</c:v>
                </c:pt>
                <c:pt idx="704">
                  <c:v>14.441845933756086</c:v>
                </c:pt>
                <c:pt idx="705">
                  <c:v>14.49672494830436</c:v>
                </c:pt>
                <c:pt idx="706">
                  <c:v>14.551812503107916</c:v>
                </c:pt>
                <c:pt idx="707">
                  <c:v>14.607109390619726</c:v>
                </c:pt>
                <c:pt idx="708">
                  <c:v>14.662616406304082</c:v>
                </c:pt>
                <c:pt idx="709">
                  <c:v>14.718334348648037</c:v>
                </c:pt>
                <c:pt idx="710">
                  <c:v>14.7742640191729</c:v>
                </c:pt>
                <c:pt idx="711">
                  <c:v>14.830406222445758</c:v>
                </c:pt>
                <c:pt idx="712">
                  <c:v>14.886761766091052</c:v>
                </c:pt>
                <c:pt idx="713">
                  <c:v>14.943331460802199</c:v>
                </c:pt>
                <c:pt idx="714">
                  <c:v>15.000116120353248</c:v>
                </c:pt>
                <c:pt idx="715">
                  <c:v>15.05711656161059</c:v>
                </c:pt>
                <c:pt idx="716">
                  <c:v>15.11433360454471</c:v>
                </c:pt>
                <c:pt idx="717">
                  <c:v>15.17176807224198</c:v>
                </c:pt>
                <c:pt idx="718">
                  <c:v>15.2294207909165</c:v>
                </c:pt>
                <c:pt idx="719">
                  <c:v>15.287292589921982</c:v>
                </c:pt>
                <c:pt idx="720">
                  <c:v>15.345384301763687</c:v>
                </c:pt>
                <c:pt idx="721">
                  <c:v>15.403696762110389</c:v>
                </c:pt>
                <c:pt idx="722">
                  <c:v>15.462230809806409</c:v>
                </c:pt>
                <c:pt idx="723">
                  <c:v>15.520987286883674</c:v>
                </c:pt>
                <c:pt idx="724">
                  <c:v>15.579967038573832</c:v>
                </c:pt>
                <c:pt idx="725">
                  <c:v>15.639170913320413</c:v>
                </c:pt>
                <c:pt idx="726">
                  <c:v>15.698599762791032</c:v>
                </c:pt>
                <c:pt idx="727">
                  <c:v>15.758254441889639</c:v>
                </c:pt>
                <c:pt idx="728">
                  <c:v>15.818135808768819</c:v>
                </c:pt>
                <c:pt idx="729">
                  <c:v>15.878244724842141</c:v>
                </c:pt>
                <c:pt idx="730">
                  <c:v>15.938582054796541</c:v>
                </c:pt>
                <c:pt idx="731">
                  <c:v>15.999148666604768</c:v>
                </c:pt>
                <c:pt idx="732">
                  <c:v>16.059945431537866</c:v>
                </c:pt>
                <c:pt idx="733">
                  <c:v>16.12097322417771</c:v>
                </c:pt>
                <c:pt idx="734">
                  <c:v>16.182232922429588</c:v>
                </c:pt>
                <c:pt idx="735">
                  <c:v>16.243725407534821</c:v>
                </c:pt>
                <c:pt idx="736">
                  <c:v>16.305451564083455</c:v>
                </c:pt>
                <c:pt idx="737">
                  <c:v>16.367412280026972</c:v>
                </c:pt>
                <c:pt idx="738">
                  <c:v>16.429608446691073</c:v>
                </c:pt>
                <c:pt idx="739">
                  <c:v>16.4920409587885</c:v>
                </c:pt>
                <c:pt idx="740">
                  <c:v>16.554710714431899</c:v>
                </c:pt>
                <c:pt idx="741">
                  <c:v>16.617618615146739</c:v>
                </c:pt>
                <c:pt idx="742">
                  <c:v>16.680765565884297</c:v>
                </c:pt>
                <c:pt idx="743">
                  <c:v>16.744152475034657</c:v>
                </c:pt>
                <c:pt idx="744">
                  <c:v>16.807780254439788</c:v>
                </c:pt>
                <c:pt idx="745">
                  <c:v>16.87164981940666</c:v>
                </c:pt>
                <c:pt idx="746">
                  <c:v>16.935762088720406</c:v>
                </c:pt>
                <c:pt idx="747">
                  <c:v>17.000117984657543</c:v>
                </c:pt>
                <c:pt idx="748">
                  <c:v>17.064718432999243</c:v>
                </c:pt>
                <c:pt idx="749">
                  <c:v>17.12956436304464</c:v>
                </c:pt>
                <c:pt idx="750">
                  <c:v>17.194656707624208</c:v>
                </c:pt>
                <c:pt idx="751">
                  <c:v>17.259996403113181</c:v>
                </c:pt>
                <c:pt idx="752">
                  <c:v>17.325584389445012</c:v>
                </c:pt>
                <c:pt idx="753">
                  <c:v>17.391421610124905</c:v>
                </c:pt>
                <c:pt idx="754">
                  <c:v>17.457509012243381</c:v>
                </c:pt>
                <c:pt idx="755">
                  <c:v>17.523847546489908</c:v>
                </c:pt>
                <c:pt idx="756">
                  <c:v>17.590438167166571</c:v>
                </c:pt>
                <c:pt idx="757">
                  <c:v>17.657281832201804</c:v>
                </c:pt>
                <c:pt idx="758">
                  <c:v>17.724379503164172</c:v>
                </c:pt>
                <c:pt idx="759">
                  <c:v>17.791732145276196</c:v>
                </c:pt>
                <c:pt idx="760">
                  <c:v>17.859340727428247</c:v>
                </c:pt>
                <c:pt idx="761">
                  <c:v>17.927206222192474</c:v>
                </c:pt>
                <c:pt idx="762">
                  <c:v>17.995329605836805</c:v>
                </c:pt>
                <c:pt idx="763">
                  <c:v>18.063711858338984</c:v>
                </c:pt>
                <c:pt idx="764">
                  <c:v>18.132353963400671</c:v>
                </c:pt>
                <c:pt idx="765">
                  <c:v>18.201256908461595</c:v>
                </c:pt>
                <c:pt idx="766">
                  <c:v>18.270421684713749</c:v>
                </c:pt>
                <c:pt idx="767">
                  <c:v>18.339849287115662</c:v>
                </c:pt>
                <c:pt idx="768">
                  <c:v>18.409540714406702</c:v>
                </c:pt>
                <c:pt idx="769">
                  <c:v>18.479496969121449</c:v>
                </c:pt>
                <c:pt idx="770">
                  <c:v>18.549719057604111</c:v>
                </c:pt>
                <c:pt idx="771">
                  <c:v>18.620207990023008</c:v>
                </c:pt>
                <c:pt idx="772">
                  <c:v>18.690964780385094</c:v>
                </c:pt>
                <c:pt idx="773">
                  <c:v>18.761990446550559</c:v>
                </c:pt>
                <c:pt idx="774">
                  <c:v>18.833286010247452</c:v>
                </c:pt>
                <c:pt idx="775">
                  <c:v>18.904852497086392</c:v>
                </c:pt>
                <c:pt idx="776">
                  <c:v>18.97669093657532</c:v>
                </c:pt>
                <c:pt idx="777">
                  <c:v>19.048802362134307</c:v>
                </c:pt>
                <c:pt idx="778">
                  <c:v>19.121187811110417</c:v>
                </c:pt>
                <c:pt idx="779">
                  <c:v>19.193848324792636</c:v>
                </c:pt>
                <c:pt idx="780">
                  <c:v>19.266784948426849</c:v>
                </c:pt>
                <c:pt idx="781">
                  <c:v>19.339998731230871</c:v>
                </c:pt>
                <c:pt idx="782">
                  <c:v>19.413490726409549</c:v>
                </c:pt>
                <c:pt idx="783">
                  <c:v>19.487261991169905</c:v>
                </c:pt>
                <c:pt idx="784">
                  <c:v>19.56131358673635</c:v>
                </c:pt>
                <c:pt idx="785">
                  <c:v>19.63564657836595</c:v>
                </c:pt>
                <c:pt idx="786">
                  <c:v>19.710262035363741</c:v>
                </c:pt>
                <c:pt idx="787">
                  <c:v>19.785161031098124</c:v>
                </c:pt>
                <c:pt idx="788">
                  <c:v>19.860344643016298</c:v>
                </c:pt>
                <c:pt idx="789">
                  <c:v>19.93581395265976</c:v>
                </c:pt>
                <c:pt idx="790">
                  <c:v>20.011570045679868</c:v>
                </c:pt>
                <c:pt idx="791">
                  <c:v>20.08761401185345</c:v>
                </c:pt>
                <c:pt idx="792">
                  <c:v>20.163946945098495</c:v>
                </c:pt>
                <c:pt idx="793">
                  <c:v>20.24056994348987</c:v>
                </c:pt>
                <c:pt idx="794">
                  <c:v>20.317484109275131</c:v>
                </c:pt>
                <c:pt idx="795">
                  <c:v>20.394690548890377</c:v>
                </c:pt>
                <c:pt idx="796">
                  <c:v>20.472190372976161</c:v>
                </c:pt>
                <c:pt idx="797">
                  <c:v>20.549984696393473</c:v>
                </c:pt>
                <c:pt idx="798">
                  <c:v>20.62807463823977</c:v>
                </c:pt>
                <c:pt idx="799">
                  <c:v>20.706461321865081</c:v>
                </c:pt>
                <c:pt idx="800">
                  <c:v>20.785145874888169</c:v>
                </c:pt>
                <c:pt idx="801">
                  <c:v>20.864129429212745</c:v>
                </c:pt>
                <c:pt idx="802">
                  <c:v>20.943413121043754</c:v>
                </c:pt>
                <c:pt idx="803">
                  <c:v>21.02299809090372</c:v>
                </c:pt>
                <c:pt idx="804">
                  <c:v>21.102885483649153</c:v>
                </c:pt>
                <c:pt idx="805">
                  <c:v>21.183076448487022</c:v>
                </c:pt>
                <c:pt idx="806">
                  <c:v>21.263572138991272</c:v>
                </c:pt>
                <c:pt idx="807">
                  <c:v>21.344373713119438</c:v>
                </c:pt>
                <c:pt idx="808">
                  <c:v>21.425482333229294</c:v>
                </c:pt>
                <c:pt idx="809">
                  <c:v>21.506899166095565</c:v>
                </c:pt>
                <c:pt idx="810">
                  <c:v>21.588625382926729</c:v>
                </c:pt>
                <c:pt idx="811">
                  <c:v>21.670662159381852</c:v>
                </c:pt>
                <c:pt idx="812">
                  <c:v>21.753010675587504</c:v>
                </c:pt>
                <c:pt idx="813">
                  <c:v>21.835672116154736</c:v>
                </c:pt>
                <c:pt idx="814">
                  <c:v>21.918647670196126</c:v>
                </c:pt>
                <c:pt idx="815">
                  <c:v>22.001938531342873</c:v>
                </c:pt>
                <c:pt idx="816">
                  <c:v>22.085545897761975</c:v>
                </c:pt>
                <c:pt idx="817">
                  <c:v>22.169470972173471</c:v>
                </c:pt>
                <c:pt idx="818">
                  <c:v>22.253714961867733</c:v>
                </c:pt>
                <c:pt idx="819">
                  <c:v>22.338279078722831</c:v>
                </c:pt>
                <c:pt idx="820">
                  <c:v>22.423164539221979</c:v>
                </c:pt>
                <c:pt idx="821">
                  <c:v>22.508372564471024</c:v>
                </c:pt>
                <c:pt idx="822">
                  <c:v>22.593904380216014</c:v>
                </c:pt>
                <c:pt idx="823">
                  <c:v>22.679761216860836</c:v>
                </c:pt>
                <c:pt idx="824">
                  <c:v>22.765944309484908</c:v>
                </c:pt>
                <c:pt idx="825">
                  <c:v>22.852454897860952</c:v>
                </c:pt>
                <c:pt idx="826">
                  <c:v>22.939294226472825</c:v>
                </c:pt>
                <c:pt idx="827">
                  <c:v>23.026463544533421</c:v>
                </c:pt>
                <c:pt idx="828">
                  <c:v>23.113964106002648</c:v>
                </c:pt>
                <c:pt idx="829">
                  <c:v>23.201797169605459</c:v>
                </c:pt>
                <c:pt idx="830">
                  <c:v>23.289963998849959</c:v>
                </c:pt>
                <c:pt idx="831">
                  <c:v>23.378465862045591</c:v>
                </c:pt>
                <c:pt idx="832">
                  <c:v>23.467304032321366</c:v>
                </c:pt>
                <c:pt idx="833">
                  <c:v>23.556479787644186</c:v>
                </c:pt>
                <c:pt idx="834">
                  <c:v>23.645994410837233</c:v>
                </c:pt>
                <c:pt idx="835">
                  <c:v>23.735849189598415</c:v>
                </c:pt>
                <c:pt idx="836">
                  <c:v>23.826045416518891</c:v>
                </c:pt>
                <c:pt idx="837">
                  <c:v>23.916584389101665</c:v>
                </c:pt>
                <c:pt idx="838">
                  <c:v>24.007467409780251</c:v>
                </c:pt>
                <c:pt idx="839">
                  <c:v>24.098695785937416</c:v>
                </c:pt>
                <c:pt idx="840">
                  <c:v>24.190270829923978</c:v>
                </c:pt>
                <c:pt idx="841">
                  <c:v>24.28219385907769</c:v>
                </c:pt>
                <c:pt idx="842">
                  <c:v>24.374466195742187</c:v>
                </c:pt>
                <c:pt idx="843">
                  <c:v>24.467089167286009</c:v>
                </c:pt>
                <c:pt idx="844">
                  <c:v>24.560064106121697</c:v>
                </c:pt>
                <c:pt idx="845">
                  <c:v>24.65339234972496</c:v>
                </c:pt>
                <c:pt idx="846">
                  <c:v>24.747075240653917</c:v>
                </c:pt>
                <c:pt idx="847">
                  <c:v>24.841114126568403</c:v>
                </c:pt>
                <c:pt idx="848">
                  <c:v>24.935510360249364</c:v>
                </c:pt>
                <c:pt idx="849">
                  <c:v>25.030265299618311</c:v>
                </c:pt>
                <c:pt idx="850">
                  <c:v>25.12538030775686</c:v>
                </c:pt>
                <c:pt idx="851">
                  <c:v>25.220856752926338</c:v>
                </c:pt>
                <c:pt idx="852">
                  <c:v>25.31669600858746</c:v>
                </c:pt>
                <c:pt idx="853">
                  <c:v>25.412899453420092</c:v>
                </c:pt>
                <c:pt idx="854">
                  <c:v>25.509468471343091</c:v>
                </c:pt>
                <c:pt idx="855">
                  <c:v>25.606404451534196</c:v>
                </c:pt>
                <c:pt idx="856">
                  <c:v>25.703708788450026</c:v>
                </c:pt>
                <c:pt idx="857">
                  <c:v>25.801382881846138</c:v>
                </c:pt>
                <c:pt idx="858">
                  <c:v>25.899428136797155</c:v>
                </c:pt>
                <c:pt idx="859">
                  <c:v>25.997845963716983</c:v>
                </c:pt>
                <c:pt idx="860">
                  <c:v>26.096637778379108</c:v>
                </c:pt>
                <c:pt idx="861">
                  <c:v>26.19580500193695</c:v>
                </c:pt>
                <c:pt idx="862">
                  <c:v>26.295349060944311</c:v>
                </c:pt>
                <c:pt idx="863">
                  <c:v>26.3952713873759</c:v>
                </c:pt>
                <c:pt idx="864">
                  <c:v>26.495573418647929</c:v>
                </c:pt>
                <c:pt idx="865">
                  <c:v>26.596256597638792</c:v>
                </c:pt>
                <c:pt idx="866">
                  <c:v>26.69732237270982</c:v>
                </c:pt>
                <c:pt idx="867">
                  <c:v>26.79877219772612</c:v>
                </c:pt>
                <c:pt idx="868">
                  <c:v>26.90060753207748</c:v>
                </c:pt>
                <c:pt idx="869">
                  <c:v>27.002829840699373</c:v>
                </c:pt>
                <c:pt idx="870">
                  <c:v>27.105440594094031</c:v>
                </c:pt>
                <c:pt idx="871">
                  <c:v>27.208441268351589</c:v>
                </c:pt>
                <c:pt idx="872">
                  <c:v>27.311833345171326</c:v>
                </c:pt>
                <c:pt idx="873">
                  <c:v>27.415618311882977</c:v>
                </c:pt>
                <c:pt idx="874">
                  <c:v>27.519797661468132</c:v>
                </c:pt>
                <c:pt idx="875">
                  <c:v>27.624372892581711</c:v>
                </c:pt>
                <c:pt idx="876">
                  <c:v>27.729345509573523</c:v>
                </c:pt>
                <c:pt idx="877">
                  <c:v>27.834717022509903</c:v>
                </c:pt>
                <c:pt idx="878">
                  <c:v>27.940488947195441</c:v>
                </c:pt>
                <c:pt idx="879">
                  <c:v>28.046662805194785</c:v>
                </c:pt>
                <c:pt idx="880">
                  <c:v>28.153240123854527</c:v>
                </c:pt>
                <c:pt idx="881">
                  <c:v>28.260222436325176</c:v>
                </c:pt>
                <c:pt idx="882">
                  <c:v>28.367611281583212</c:v>
                </c:pt>
                <c:pt idx="883">
                  <c:v>28.475408204453228</c:v>
                </c:pt>
                <c:pt idx="884">
                  <c:v>28.583614755630151</c:v>
                </c:pt>
                <c:pt idx="885">
                  <c:v>28.692232491701546</c:v>
                </c:pt>
                <c:pt idx="886">
                  <c:v>28.801262975170012</c:v>
                </c:pt>
                <c:pt idx="887">
                  <c:v>28.910707774475657</c:v>
                </c:pt>
                <c:pt idx="888">
                  <c:v>29.020568464018666</c:v>
                </c:pt>
                <c:pt idx="889">
                  <c:v>29.130846624181938</c:v>
                </c:pt>
                <c:pt idx="890">
                  <c:v>29.241543841353831</c:v>
                </c:pt>
                <c:pt idx="891">
                  <c:v>29.352661707950976</c:v>
                </c:pt>
                <c:pt idx="892">
                  <c:v>29.46420182244119</c:v>
                </c:pt>
                <c:pt idx="893">
                  <c:v>29.576165789366467</c:v>
                </c:pt>
                <c:pt idx="894">
                  <c:v>29.688555219366059</c:v>
                </c:pt>
                <c:pt idx="895">
                  <c:v>29.801371729199651</c:v>
                </c:pt>
                <c:pt idx="896">
                  <c:v>29.91461694177061</c:v>
                </c:pt>
                <c:pt idx="897">
                  <c:v>30.02829248614934</c:v>
                </c:pt>
                <c:pt idx="898">
                  <c:v>30.142399997596709</c:v>
                </c:pt>
                <c:pt idx="899">
                  <c:v>30.256941117587576</c:v>
                </c:pt>
                <c:pt idx="900">
                  <c:v>30.37191749383441</c:v>
                </c:pt>
                <c:pt idx="901">
                  <c:v>30.48733078031098</c:v>
                </c:pt>
                <c:pt idx="902">
                  <c:v>30.603182637276163</c:v>
                </c:pt>
                <c:pt idx="903">
                  <c:v>30.719474731297812</c:v>
                </c:pt>
                <c:pt idx="904">
                  <c:v>30.836208735276745</c:v>
                </c:pt>
                <c:pt idx="905">
                  <c:v>30.953386328470799</c:v>
                </c:pt>
                <c:pt idx="906">
                  <c:v>31.07100919651899</c:v>
                </c:pt>
                <c:pt idx="907">
                  <c:v>31.189079031465763</c:v>
                </c:pt>
                <c:pt idx="908">
                  <c:v>31.307597531785333</c:v>
                </c:pt>
                <c:pt idx="909">
                  <c:v>31.42656640240612</c:v>
                </c:pt>
                <c:pt idx="910">
                  <c:v>31.545987354735264</c:v>
                </c:pt>
                <c:pt idx="911">
                  <c:v>31.66586210668326</c:v>
                </c:pt>
                <c:pt idx="912">
                  <c:v>31.786192382688657</c:v>
                </c:pt>
                <c:pt idx="913">
                  <c:v>31.906979913742877</c:v>
                </c:pt>
                <c:pt idx="914">
                  <c:v>32.0282264374151</c:v>
                </c:pt>
                <c:pt idx="915">
                  <c:v>32.14993369787728</c:v>
                </c:pt>
                <c:pt idx="916">
                  <c:v>32.272103445929211</c:v>
                </c:pt>
                <c:pt idx="917">
                  <c:v>32.394737439023743</c:v>
                </c:pt>
                <c:pt idx="918">
                  <c:v>32.517837441292031</c:v>
                </c:pt>
                <c:pt idx="919">
                  <c:v>32.641405223568938</c:v>
                </c:pt>
                <c:pt idx="920">
                  <c:v>32.765442563418503</c:v>
                </c:pt>
                <c:pt idx="921">
                  <c:v>32.889951245159494</c:v>
                </c:pt>
                <c:pt idx="922">
                  <c:v>33.014933059891099</c:v>
                </c:pt>
                <c:pt idx="923">
                  <c:v>33.140389805518687</c:v>
                </c:pt>
                <c:pt idx="924">
                  <c:v>33.266323286779659</c:v>
                </c:pt>
                <c:pt idx="925">
                  <c:v>33.39273531526942</c:v>
                </c:pt>
                <c:pt idx="926">
                  <c:v>33.519627709467443</c:v>
                </c:pt>
                <c:pt idx="927">
                  <c:v>33.647002294763418</c:v>
                </c:pt>
                <c:pt idx="928">
                  <c:v>33.774860903483521</c:v>
                </c:pt>
                <c:pt idx="929">
                  <c:v>33.903205374916759</c:v>
                </c:pt>
                <c:pt idx="930">
                  <c:v>34.032037555341446</c:v>
                </c:pt>
                <c:pt idx="931">
                  <c:v>34.161359298051742</c:v>
                </c:pt>
                <c:pt idx="932">
                  <c:v>34.291172463384342</c:v>
                </c:pt>
                <c:pt idx="933">
                  <c:v>34.421478918745201</c:v>
                </c:pt>
                <c:pt idx="934">
                  <c:v>34.552280538636431</c:v>
                </c:pt>
                <c:pt idx="935">
                  <c:v>34.683579204683248</c:v>
                </c:pt>
                <c:pt idx="936">
                  <c:v>34.815376805661046</c:v>
                </c:pt>
                <c:pt idx="937">
                  <c:v>34.94767523752256</c:v>
                </c:pt>
                <c:pt idx="938">
                  <c:v>35.080476403425145</c:v>
                </c:pt>
                <c:pt idx="939">
                  <c:v>35.213782213758158</c:v>
                </c:pt>
                <c:pt idx="940">
                  <c:v>35.347594586170437</c:v>
                </c:pt>
                <c:pt idx="941">
                  <c:v>35.481915445597885</c:v>
                </c:pt>
                <c:pt idx="942">
                  <c:v>35.616746724291154</c:v>
                </c:pt>
                <c:pt idx="943">
                  <c:v>35.752090361843464</c:v>
                </c:pt>
                <c:pt idx="944">
                  <c:v>35.887948305218472</c:v>
                </c:pt>
                <c:pt idx="945">
                  <c:v>36.024322508778305</c:v>
                </c:pt>
                <c:pt idx="946">
                  <c:v>36.161214934311666</c:v>
                </c:pt>
                <c:pt idx="947">
                  <c:v>36.298627551062047</c:v>
                </c:pt>
                <c:pt idx="948">
                  <c:v>36.436562335756086</c:v>
                </c:pt>
                <c:pt idx="949">
                  <c:v>36.575021272631957</c:v>
                </c:pt>
                <c:pt idx="950">
                  <c:v>36.714006353467958</c:v>
                </c:pt>
                <c:pt idx="951">
                  <c:v>36.853519577611138</c:v>
                </c:pt>
                <c:pt idx="952">
                  <c:v>36.993562952006059</c:v>
                </c:pt>
                <c:pt idx="953">
                  <c:v>37.13413849122368</c:v>
                </c:pt>
                <c:pt idx="954">
                  <c:v>37.275248217490329</c:v>
                </c:pt>
                <c:pt idx="955">
                  <c:v>37.416894160716794</c:v>
                </c:pt>
                <c:pt idx="956">
                  <c:v>37.559078358527522</c:v>
                </c:pt>
                <c:pt idx="957">
                  <c:v>37.70180285628993</c:v>
                </c:pt>
                <c:pt idx="958">
                  <c:v>37.845069707143836</c:v>
                </c:pt>
                <c:pt idx="959">
                  <c:v>37.988880972030984</c:v>
                </c:pt>
                <c:pt idx="960">
                  <c:v>38.133238719724702</c:v>
                </c:pt>
                <c:pt idx="961">
                  <c:v>38.278145026859654</c:v>
                </c:pt>
                <c:pt idx="962">
                  <c:v>38.423601977961724</c:v>
                </c:pt>
                <c:pt idx="963">
                  <c:v>38.569611665477979</c:v>
                </c:pt>
                <c:pt idx="964">
                  <c:v>38.716176189806795</c:v>
                </c:pt>
                <c:pt idx="965">
                  <c:v>38.863297659328062</c:v>
                </c:pt>
                <c:pt idx="966">
                  <c:v>39.010978190433512</c:v>
                </c:pt>
                <c:pt idx="967">
                  <c:v>39.159219907557159</c:v>
                </c:pt>
                <c:pt idx="968">
                  <c:v>39.308024943205879</c:v>
                </c:pt>
                <c:pt idx="969">
                  <c:v>39.457395437990066</c:v>
                </c:pt>
                <c:pt idx="970">
                  <c:v>39.60733354065443</c:v>
                </c:pt>
                <c:pt idx="971">
                  <c:v>39.757841408108916</c:v>
                </c:pt>
                <c:pt idx="972">
                  <c:v>39.908921205459734</c:v>
                </c:pt>
                <c:pt idx="973">
                  <c:v>40.060575106040481</c:v>
                </c:pt>
                <c:pt idx="974">
                  <c:v>40.212805291443438</c:v>
                </c:pt>
                <c:pt idx="975">
                  <c:v>40.365613951550927</c:v>
                </c:pt>
                <c:pt idx="976">
                  <c:v>40.519003284566821</c:v>
                </c:pt>
                <c:pt idx="977">
                  <c:v>40.672975497048178</c:v>
                </c:pt>
                <c:pt idx="978">
                  <c:v>40.827532803936961</c:v>
                </c:pt>
                <c:pt idx="979">
                  <c:v>40.98267742859192</c:v>
                </c:pt>
                <c:pt idx="980">
                  <c:v>41.138411602820568</c:v>
                </c:pt>
                <c:pt idx="981">
                  <c:v>41.294737566911287</c:v>
                </c:pt>
                <c:pt idx="982">
                  <c:v>41.451657569665549</c:v>
                </c:pt>
                <c:pt idx="983">
                  <c:v>41.609173868430283</c:v>
                </c:pt>
                <c:pt idx="984">
                  <c:v>41.767288729130321</c:v>
                </c:pt>
                <c:pt idx="985">
                  <c:v>41.92600442630102</c:v>
                </c:pt>
                <c:pt idx="986">
                  <c:v>42.085323243120968</c:v>
                </c:pt>
                <c:pt idx="987">
                  <c:v>42.245247471444827</c:v>
                </c:pt>
                <c:pt idx="988">
                  <c:v>42.40577941183632</c:v>
                </c:pt>
                <c:pt idx="989">
                  <c:v>42.566921373601296</c:v>
                </c:pt>
                <c:pt idx="990">
                  <c:v>42.728675674820984</c:v>
                </c:pt>
                <c:pt idx="991">
                  <c:v>42.891044642385303</c:v>
                </c:pt>
                <c:pt idx="992">
                  <c:v>43.054030612026366</c:v>
                </c:pt>
                <c:pt idx="993">
                  <c:v>43.217635928352067</c:v>
                </c:pt>
                <c:pt idx="994">
                  <c:v>43.381862944879806</c:v>
                </c:pt>
                <c:pt idx="995">
                  <c:v>43.546714024070347</c:v>
                </c:pt>
                <c:pt idx="996">
                  <c:v>43.712191537361818</c:v>
                </c:pt>
                <c:pt idx="997">
                  <c:v>43.878297865203791</c:v>
                </c:pt>
                <c:pt idx="998">
                  <c:v>44.045035397091567</c:v>
                </c:pt>
                <c:pt idx="999">
                  <c:v>44.212406531600514</c:v>
                </c:pt>
                <c:pt idx="1000">
                  <c:v>44.380413676420595</c:v>
                </c:pt>
                <c:pt idx="1001">
                  <c:v>44.549059248390996</c:v>
                </c:pt>
                <c:pt idx="1002">
                  <c:v>44.718345673534884</c:v>
                </c:pt>
                <c:pt idx="1003">
                  <c:v>44.888275387094318</c:v>
                </c:pt>
                <c:pt idx="1004">
                  <c:v>45.05885083356528</c:v>
                </c:pt>
                <c:pt idx="1005">
                  <c:v>45.23007446673283</c:v>
                </c:pt>
                <c:pt idx="1006">
                  <c:v>45.401948749706413</c:v>
                </c:pt>
                <c:pt idx="1007">
                  <c:v>45.574476154955299</c:v>
                </c:pt>
                <c:pt idx="1008">
                  <c:v>45.747659164344128</c:v>
                </c:pt>
                <c:pt idx="1009">
                  <c:v>45.921500269168639</c:v>
                </c:pt>
                <c:pt idx="1010">
                  <c:v>46.09600197019148</c:v>
                </c:pt>
                <c:pt idx="1011">
                  <c:v>46.271166777678211</c:v>
                </c:pt>
                <c:pt idx="1012">
                  <c:v>46.446997211433391</c:v>
                </c:pt>
                <c:pt idx="1013">
                  <c:v>46.623495800836842</c:v>
                </c:pt>
                <c:pt idx="1014">
                  <c:v>46.800665084880023</c:v>
                </c:pt>
                <c:pt idx="1015">
                  <c:v>46.97850761220257</c:v>
                </c:pt>
                <c:pt idx="1016">
                  <c:v>47.157025941128943</c:v>
                </c:pt>
                <c:pt idx="1017">
                  <c:v>47.336222639705234</c:v>
                </c:pt>
                <c:pt idx="1018">
                  <c:v>47.516100285736115</c:v>
                </c:pt>
                <c:pt idx="1019">
                  <c:v>47.696661466821915</c:v>
                </c:pt>
                <c:pt idx="1020">
                  <c:v>47.877908780395842</c:v>
                </c:pt>
                <c:pt idx="1021">
                  <c:v>48.059844833761346</c:v>
                </c:pt>
                <c:pt idx="1022">
                  <c:v>48.242472244129644</c:v>
                </c:pt>
                <c:pt idx="1023">
                  <c:v>48.425793638657339</c:v>
                </c:pt>
                <c:pt idx="1024">
                  <c:v>48.60981165448424</c:v>
                </c:pt>
                <c:pt idx="1025">
                  <c:v>48.794528938771279</c:v>
                </c:pt>
                <c:pt idx="1026">
                  <c:v>48.979948148738615</c:v>
                </c:pt>
                <c:pt idx="1027">
                  <c:v>49.16607195170382</c:v>
                </c:pt>
                <c:pt idx="1028">
                  <c:v>49.352903025120298</c:v>
                </c:pt>
                <c:pt idx="1029">
                  <c:v>49.540444056615755</c:v>
                </c:pt>
                <c:pt idx="1030">
                  <c:v>49.728697744030896</c:v>
                </c:pt>
                <c:pt idx="1031">
                  <c:v>49.917666795458217</c:v>
                </c:pt>
                <c:pt idx="1032">
                  <c:v>50.107353929280961</c:v>
                </c:pt>
                <c:pt idx="1033">
                  <c:v>50.297761874212227</c:v>
                </c:pt>
                <c:pt idx="1034">
                  <c:v>50.488893369334235</c:v>
                </c:pt>
                <c:pt idx="1035">
                  <c:v>50.680751164137703</c:v>
                </c:pt>
                <c:pt idx="1036">
                  <c:v>50.873338018561427</c:v>
                </c:pt>
                <c:pt idx="1037">
                  <c:v>51.06665670303196</c:v>
                </c:pt>
                <c:pt idx="1038">
                  <c:v>51.260709998503479</c:v>
                </c:pt>
                <c:pt idx="1039">
                  <c:v>51.455500696497793</c:v>
                </c:pt>
                <c:pt idx="1040">
                  <c:v>51.651031599144488</c:v>
                </c:pt>
                <c:pt idx="1041">
                  <c:v>51.847305519221237</c:v>
                </c:pt>
                <c:pt idx="1042">
                  <c:v>52.044325280194279</c:v>
                </c:pt>
                <c:pt idx="1043">
                  <c:v>52.242093716259021</c:v>
                </c:pt>
                <c:pt idx="1044">
                  <c:v>52.440613672380806</c:v>
                </c:pt>
                <c:pt idx="1045">
                  <c:v>52.639888004335852</c:v>
                </c:pt>
                <c:pt idx="1046">
                  <c:v>52.83991957875233</c:v>
                </c:pt>
                <c:pt idx="1047">
                  <c:v>53.040711273151587</c:v>
                </c:pt>
                <c:pt idx="1048">
                  <c:v>53.242265975989561</c:v>
                </c:pt>
                <c:pt idx="1049">
                  <c:v>53.444586586698321</c:v>
                </c:pt>
                <c:pt idx="1050">
                  <c:v>53.647676015727775</c:v>
                </c:pt>
                <c:pt idx="1051">
                  <c:v>53.851537184587542</c:v>
                </c:pt>
                <c:pt idx="1052">
                  <c:v>54.056173025888974</c:v>
                </c:pt>
                <c:pt idx="1053">
                  <c:v>54.261586483387354</c:v>
                </c:pt>
                <c:pt idx="1054">
                  <c:v>54.467780512024227</c:v>
                </c:pt>
                <c:pt idx="1055">
                  <c:v>54.674758077969919</c:v>
                </c:pt>
                <c:pt idx="1056">
                  <c:v>54.882522158666205</c:v>
                </c:pt>
                <c:pt idx="1057">
                  <c:v>55.091075742869137</c:v>
                </c:pt>
                <c:pt idx="1058">
                  <c:v>55.300421830692038</c:v>
                </c:pt>
                <c:pt idx="1059">
                  <c:v>55.51056343364867</c:v>
                </c:pt>
                <c:pt idx="1060">
                  <c:v>55.721503574696534</c:v>
                </c:pt>
                <c:pt idx="1061">
                  <c:v>55.933245288280382</c:v>
                </c:pt>
                <c:pt idx="1062">
                  <c:v>56.145791620375846</c:v>
                </c:pt>
                <c:pt idx="1063">
                  <c:v>56.359145628533277</c:v>
                </c:pt>
                <c:pt idx="1064">
                  <c:v>56.573310381921708</c:v>
                </c:pt>
                <c:pt idx="1065">
                  <c:v>56.788288961373013</c:v>
                </c:pt>
                <c:pt idx="1066">
                  <c:v>57.004084459426231</c:v>
                </c:pt>
                <c:pt idx="1067">
                  <c:v>57.220699980372054</c:v>
                </c:pt>
                <c:pt idx="1068">
                  <c:v>57.438138640297467</c:v>
                </c:pt>
                <c:pt idx="1069">
                  <c:v>57.656403567130596</c:v>
                </c:pt>
                <c:pt idx="1070">
                  <c:v>57.875497900685694</c:v>
                </c:pt>
                <c:pt idx="1071">
                  <c:v>58.0954247927083</c:v>
                </c:pt>
                <c:pt idx="1072">
                  <c:v>58.316187406920591</c:v>
                </c:pt>
                <c:pt idx="1073">
                  <c:v>58.537788919066891</c:v>
                </c:pt>
                <c:pt idx="1074">
                  <c:v>58.760232516959348</c:v>
                </c:pt>
                <c:pt idx="1075">
                  <c:v>58.983521400523799</c:v>
                </c:pt>
                <c:pt idx="1076">
                  <c:v>59.207658781845794</c:v>
                </c:pt>
                <c:pt idx="1077">
                  <c:v>59.432647885216809</c:v>
                </c:pt>
                <c:pt idx="1078">
                  <c:v>59.658491947180636</c:v>
                </c:pt>
                <c:pt idx="1079">
                  <c:v>59.885194216579926</c:v>
                </c:pt>
                <c:pt idx="1080">
                  <c:v>60.112757954602934</c:v>
                </c:pt>
                <c:pt idx="1081">
                  <c:v>60.341186434830426</c:v>
                </c:pt>
                <c:pt idx="1082">
                  <c:v>60.570482943282784</c:v>
                </c:pt>
                <c:pt idx="1083">
                  <c:v>60.800650778467258</c:v>
                </c:pt>
                <c:pt idx="1084">
                  <c:v>61.031693251425438</c:v>
                </c:pt>
                <c:pt idx="1085">
                  <c:v>61.263613685780854</c:v>
                </c:pt>
                <c:pt idx="1086">
                  <c:v>61.496415417786821</c:v>
                </c:pt>
                <c:pt idx="1087">
                  <c:v>61.730101796374413</c:v>
                </c:pt>
                <c:pt idx="1088">
                  <c:v>61.964676183200638</c:v>
                </c:pt>
                <c:pt idx="1089">
                  <c:v>62.200141952696804</c:v>
                </c:pt>
                <c:pt idx="1090">
                  <c:v>62.43650249211705</c:v>
                </c:pt>
                <c:pt idx="1091">
                  <c:v>62.673761201587098</c:v>
                </c:pt>
                <c:pt idx="1092">
                  <c:v>62.911921494153134</c:v>
                </c:pt>
                <c:pt idx="1093">
                  <c:v>63.150986795830917</c:v>
                </c:pt>
                <c:pt idx="1094">
                  <c:v>63.390960545655076</c:v>
                </c:pt>
                <c:pt idx="1095">
                  <c:v>63.631846195728571</c:v>
                </c:pt>
                <c:pt idx="1096">
                  <c:v>63.873647211272342</c:v>
                </c:pt>
                <c:pt idx="1097">
                  <c:v>64.116367070675182</c:v>
                </c:pt>
                <c:pt idx="1098">
                  <c:v>64.360009265543752</c:v>
                </c:pt>
                <c:pt idx="1099">
                  <c:v>64.604577300752823</c:v>
                </c:pt>
                <c:pt idx="1100">
                  <c:v>64.850074694495689</c:v>
                </c:pt>
                <c:pt idx="1101">
                  <c:v>65.096504978334778</c:v>
                </c:pt>
                <c:pt idx="1102">
                  <c:v>65.343871697252453</c:v>
                </c:pt>
                <c:pt idx="1103">
                  <c:v>65.592178409702015</c:v>
                </c:pt>
                <c:pt idx="1104">
                  <c:v>65.84142868765889</c:v>
                </c:pt>
                <c:pt idx="1105">
                  <c:v>66.091626116671989</c:v>
                </c:pt>
                <c:pt idx="1106">
                  <c:v>66.342774295915348</c:v>
                </c:pt>
                <c:pt idx="1107">
                  <c:v>66.594876838239827</c:v>
                </c:pt>
                <c:pt idx="1108">
                  <c:v>66.847937370225139</c:v>
                </c:pt>
                <c:pt idx="1109">
                  <c:v>67.101959532232001</c:v>
                </c:pt>
                <c:pt idx="1110">
                  <c:v>67.356946978454488</c:v>
                </c:pt>
                <c:pt idx="1111">
                  <c:v>67.612903376972611</c:v>
                </c:pt>
                <c:pt idx="1112">
                  <c:v>67.869832409805113</c:v>
                </c:pt>
                <c:pt idx="1113">
                  <c:v>68.127737772962377</c:v>
                </c:pt>
                <c:pt idx="1114">
                  <c:v>68.38662317649964</c:v>
                </c:pt>
                <c:pt idx="1115">
                  <c:v>68.646492344570333</c:v>
                </c:pt>
                <c:pt idx="1116">
                  <c:v>68.907349015479696</c:v>
                </c:pt>
                <c:pt idx="1117">
                  <c:v>69.16919694173852</c:v>
                </c:pt>
                <c:pt idx="1118">
                  <c:v>69.432039890117125</c:v>
                </c:pt>
                <c:pt idx="1119">
                  <c:v>69.695881641699572</c:v>
                </c:pt>
                <c:pt idx="1120">
                  <c:v>69.960725991938034</c:v>
                </c:pt>
                <c:pt idx="1121">
                  <c:v>70.226576750707395</c:v>
                </c:pt>
                <c:pt idx="1122">
                  <c:v>70.493437742360086</c:v>
                </c:pt>
                <c:pt idx="1123">
                  <c:v>70.76131280578106</c:v>
                </c:pt>
                <c:pt idx="1124">
                  <c:v>71.030205794443035</c:v>
                </c:pt>
                <c:pt idx="1125">
                  <c:v>71.300120576461921</c:v>
                </c:pt>
                <c:pt idx="1126">
                  <c:v>71.571061034652473</c:v>
                </c:pt>
                <c:pt idx="1127">
                  <c:v>71.84303106658416</c:v>
                </c:pt>
                <c:pt idx="1128">
                  <c:v>72.116034584637177</c:v>
                </c:pt>
                <c:pt idx="1129">
                  <c:v>72.390075516058801</c:v>
                </c:pt>
                <c:pt idx="1130">
                  <c:v>72.665157803019824</c:v>
                </c:pt>
                <c:pt idx="1131">
                  <c:v>72.941285402671298</c:v>
                </c:pt>
                <c:pt idx="1132">
                  <c:v>73.218462287201447</c:v>
                </c:pt>
                <c:pt idx="1133">
                  <c:v>73.496692443892812</c:v>
                </c:pt>
                <c:pt idx="1134">
                  <c:v>73.775979875179601</c:v>
                </c:pt>
                <c:pt idx="1135">
                  <c:v>74.056328598705292</c:v>
                </c:pt>
                <c:pt idx="1136">
                  <c:v>74.337742647380381</c:v>
                </c:pt>
                <c:pt idx="1137">
                  <c:v>74.620226069440434</c:v>
                </c:pt>
                <c:pt idx="1138">
                  <c:v>74.903782928504313</c:v>
                </c:pt>
                <c:pt idx="1139">
                  <c:v>75.188417303632633</c:v>
                </c:pt>
                <c:pt idx="1140">
                  <c:v>75.474133289386444</c:v>
                </c:pt>
                <c:pt idx="1141">
                  <c:v>75.760934995886117</c:v>
                </c:pt>
                <c:pt idx="1142">
                  <c:v>76.04882654887048</c:v>
                </c:pt>
                <c:pt idx="1143">
                  <c:v>76.337812089756184</c:v>
                </c:pt>
                <c:pt idx="1144">
                  <c:v>76.627895775697255</c:v>
                </c:pt>
                <c:pt idx="1145">
                  <c:v>76.919081779644912</c:v>
                </c:pt>
                <c:pt idx="1146">
                  <c:v>77.211374290407562</c:v>
                </c:pt>
                <c:pt idx="1147">
                  <c:v>77.504777512711115</c:v>
                </c:pt>
                <c:pt idx="1148">
                  <c:v>77.799295667259415</c:v>
                </c:pt>
                <c:pt idx="1149">
                  <c:v>78.094932990795002</c:v>
                </c:pt>
                <c:pt idx="1150">
                  <c:v>78.391693736160022</c:v>
                </c:pt>
                <c:pt idx="1151">
                  <c:v>78.689582172357433</c:v>
                </c:pt>
                <c:pt idx="1152">
                  <c:v>78.988602584612394</c:v>
                </c:pt>
                <c:pt idx="1153">
                  <c:v>79.288759274433929</c:v>
                </c:pt>
                <c:pt idx="1154">
                  <c:v>79.590056559676782</c:v>
                </c:pt>
                <c:pt idx="1155">
                  <c:v>79.892498774603553</c:v>
                </c:pt>
                <c:pt idx="1156">
                  <c:v>80.196090269947049</c:v>
                </c:pt>
                <c:pt idx="1157">
                  <c:v>80.500835412972847</c:v>
                </c:pt>
                <c:pt idx="1158">
                  <c:v>80.806738587542142</c:v>
                </c:pt>
                <c:pt idx="1159">
                  <c:v>81.113804194174804</c:v>
                </c:pt>
                <c:pt idx="1160">
                  <c:v>81.422036650112673</c:v>
                </c:pt>
                <c:pt idx="1161">
                  <c:v>81.73144038938311</c:v>
                </c:pt>
                <c:pt idx="1162">
                  <c:v>82.042019862862773</c:v>
                </c:pt>
                <c:pt idx="1163">
                  <c:v>82.353779538341655</c:v>
                </c:pt>
                <c:pt idx="1164">
                  <c:v>82.666723900587357</c:v>
                </c:pt>
                <c:pt idx="1165">
                  <c:v>82.980857451409591</c:v>
                </c:pt>
                <c:pt idx="1166">
                  <c:v>83.296184709724955</c:v>
                </c:pt>
                <c:pt idx="1167">
                  <c:v>83.612710211621916</c:v>
                </c:pt>
                <c:pt idx="1168">
                  <c:v>83.930438510426086</c:v>
                </c:pt>
                <c:pt idx="1169">
                  <c:v>84.249374176765713</c:v>
                </c:pt>
                <c:pt idx="1170">
                  <c:v>84.569521798637425</c:v>
                </c:pt>
                <c:pt idx="1171">
                  <c:v>84.890885981472252</c:v>
                </c:pt>
                <c:pt idx="1172">
                  <c:v>85.21347134820185</c:v>
                </c:pt>
                <c:pt idx="1173">
                  <c:v>85.53728253932502</c:v>
                </c:pt>
                <c:pt idx="1174">
                  <c:v>85.862324212974457</c:v>
                </c:pt>
                <c:pt idx="1175">
                  <c:v>86.188601044983756</c:v>
                </c:pt>
                <c:pt idx="1176">
                  <c:v>86.516117728954697</c:v>
                </c:pt>
                <c:pt idx="1177">
                  <c:v>86.844878976324722</c:v>
                </c:pt>
                <c:pt idx="1178">
                  <c:v>87.17488951643476</c:v>
                </c:pt>
                <c:pt idx="1179">
                  <c:v>87.506154096597214</c:v>
                </c:pt>
                <c:pt idx="1180">
                  <c:v>87.838677482164286</c:v>
                </c:pt>
                <c:pt idx="1181">
                  <c:v>88.172464456596515</c:v>
                </c:pt>
                <c:pt idx="1182">
                  <c:v>88.507519821531588</c:v>
                </c:pt>
                <c:pt idx="1183">
                  <c:v>88.843848396853417</c:v>
                </c:pt>
                <c:pt idx="1184">
                  <c:v>89.181455020761462</c:v>
                </c:pt>
                <c:pt idx="1185">
                  <c:v>89.52034454984036</c:v>
                </c:pt>
                <c:pt idx="1186">
                  <c:v>89.860521859129761</c:v>
                </c:pt>
                <c:pt idx="1187">
                  <c:v>90.20199184219446</c:v>
                </c:pt>
                <c:pt idx="1188">
                  <c:v>90.544759411194804</c:v>
                </c:pt>
                <c:pt idx="1189">
                  <c:v>90.888829496957342</c:v>
                </c:pt>
                <c:pt idx="1190">
                  <c:v>91.234207049045779</c:v>
                </c:pt>
                <c:pt idx="1191">
                  <c:v>91.580897035832152</c:v>
                </c:pt>
                <c:pt idx="1192">
                  <c:v>91.928904444568317</c:v>
                </c:pt>
                <c:pt idx="1193">
                  <c:v>92.278234281457685</c:v>
                </c:pt>
                <c:pt idx="1194">
                  <c:v>92.628891571727223</c:v>
                </c:pt>
                <c:pt idx="1195">
                  <c:v>92.980881359699794</c:v>
                </c:pt>
                <c:pt idx="1196">
                  <c:v>93.334208708866655</c:v>
                </c:pt>
                <c:pt idx="1197">
                  <c:v>93.688878701960348</c:v>
                </c:pt>
                <c:pt idx="1198">
                  <c:v>94.044896441027802</c:v>
                </c:pt>
                <c:pt idx="1199">
                  <c:v>94.402267047503713</c:v>
                </c:pt>
                <c:pt idx="1200">
                  <c:v>94.76099566228423</c:v>
                </c:pt>
                <c:pt idx="1201">
                  <c:v>95.12108744580091</c:v>
                </c:pt>
                <c:pt idx="1202">
                  <c:v>95.482547578094952</c:v>
                </c:pt>
                <c:pt idx="1203">
                  <c:v>95.84538125889172</c:v>
                </c:pt>
                <c:pt idx="1204">
                  <c:v>96.209593707675509</c:v>
                </c:pt>
                <c:pt idx="1205">
                  <c:v>96.575190163764674</c:v>
                </c:pt>
                <c:pt idx="1206">
                  <c:v>96.942175886386977</c:v>
                </c:pt>
                <c:pt idx="1207">
                  <c:v>97.310556154755247</c:v>
                </c:pt>
                <c:pt idx="1208">
                  <c:v>97.680336268143321</c:v>
                </c:pt>
                <c:pt idx="1209">
                  <c:v>98.051521545962274</c:v>
                </c:pt>
                <c:pt idx="1210">
                  <c:v>98.424117327836939</c:v>
                </c:pt>
                <c:pt idx="1211">
                  <c:v>98.798128973682722</c:v>
                </c:pt>
                <c:pt idx="1212">
                  <c:v>99.173561863782723</c:v>
                </c:pt>
                <c:pt idx="1213">
                  <c:v>99.550421398865097</c:v>
                </c:pt>
                <c:pt idx="1214">
                  <c:v>99.928713000180792</c:v>
                </c:pt>
                <c:pt idx="1215">
                  <c:v>100.30844210958148</c:v>
                </c:pt>
                <c:pt idx="1216">
                  <c:v>100.68961418959789</c:v>
                </c:pt>
                <c:pt idx="1217">
                  <c:v>101.07223472351836</c:v>
                </c:pt>
                <c:pt idx="1218">
                  <c:v>101.45630921546774</c:v>
                </c:pt>
                <c:pt idx="1219">
                  <c:v>101.84184319048651</c:v>
                </c:pt>
                <c:pt idx="1220">
                  <c:v>102.22884219461037</c:v>
                </c:pt>
                <c:pt idx="1221">
                  <c:v>102.61731179494988</c:v>
                </c:pt>
                <c:pt idx="1222">
                  <c:v>103.00725757977069</c:v>
                </c:pt>
                <c:pt idx="1223">
                  <c:v>103.39868515857383</c:v>
                </c:pt>
                <c:pt idx="1224">
                  <c:v>103.79160016217641</c:v>
                </c:pt>
                <c:pt idx="1225">
                  <c:v>104.18600824279268</c:v>
                </c:pt>
                <c:pt idx="1226">
                  <c:v>104.5819150741153</c:v>
                </c:pt>
                <c:pt idx="1227">
                  <c:v>104.97932635139694</c:v>
                </c:pt>
                <c:pt idx="1228">
                  <c:v>105.37824779153225</c:v>
                </c:pt>
                <c:pt idx="1229">
                  <c:v>105.77868513314007</c:v>
                </c:pt>
                <c:pt idx="1230">
                  <c:v>106.18064413664601</c:v>
                </c:pt>
                <c:pt idx="1231">
                  <c:v>106.58413058436527</c:v>
                </c:pt>
                <c:pt idx="1232">
                  <c:v>106.98915028058586</c:v>
                </c:pt>
                <c:pt idx="1233">
                  <c:v>107.39570905165209</c:v>
                </c:pt>
                <c:pt idx="1234">
                  <c:v>107.80381274604837</c:v>
                </c:pt>
                <c:pt idx="1235">
                  <c:v>108.21346723448335</c:v>
                </c:pt>
                <c:pt idx="1236">
                  <c:v>108.62467840997438</c:v>
                </c:pt>
                <c:pt idx="1237">
                  <c:v>109.03745218793229</c:v>
                </c:pt>
                <c:pt idx="1238">
                  <c:v>109.45179450624643</c:v>
                </c:pt>
                <c:pt idx="1239">
                  <c:v>109.86771132537017</c:v>
                </c:pt>
                <c:pt idx="1240">
                  <c:v>110.28520862840658</c:v>
                </c:pt>
                <c:pt idx="1241">
                  <c:v>110.70429242119452</c:v>
                </c:pt>
                <c:pt idx="1242">
                  <c:v>111.12496873239506</c:v>
                </c:pt>
                <c:pt idx="1243">
                  <c:v>111.54724361357816</c:v>
                </c:pt>
                <c:pt idx="1244">
                  <c:v>111.97112313930975</c:v>
                </c:pt>
                <c:pt idx="1245">
                  <c:v>112.39661340723913</c:v>
                </c:pt>
                <c:pt idx="1246">
                  <c:v>112.82372053818663</c:v>
                </c:pt>
                <c:pt idx="1247">
                  <c:v>113.25245067623175</c:v>
                </c:pt>
                <c:pt idx="1248">
                  <c:v>113.68280998880142</c:v>
                </c:pt>
                <c:pt idx="1249">
                  <c:v>114.11480466675887</c:v>
                </c:pt>
                <c:pt idx="1250">
                  <c:v>114.54844092449255</c:v>
                </c:pt>
                <c:pt idx="1251">
                  <c:v>114.98372500000563</c:v>
                </c:pt>
                <c:pt idx="1252">
                  <c:v>115.42066315500566</c:v>
                </c:pt>
                <c:pt idx="1253">
                  <c:v>115.85926167499468</c:v>
                </c:pt>
                <c:pt idx="1254">
                  <c:v>116.29952686935967</c:v>
                </c:pt>
                <c:pt idx="1255">
                  <c:v>116.74146507146324</c:v>
                </c:pt>
                <c:pt idx="1256">
                  <c:v>117.1850826387348</c:v>
                </c:pt>
                <c:pt idx="1257">
                  <c:v>117.630385952762</c:v>
                </c:pt>
                <c:pt idx="1258">
                  <c:v>118.07738141938249</c:v>
                </c:pt>
                <c:pt idx="1259">
                  <c:v>118.52607546877614</c:v>
                </c:pt>
                <c:pt idx="1260">
                  <c:v>118.97647455555749</c:v>
                </c:pt>
                <c:pt idx="1261">
                  <c:v>119.42858515886861</c:v>
                </c:pt>
                <c:pt idx="1262">
                  <c:v>119.88241378247231</c:v>
                </c:pt>
                <c:pt idx="1263">
                  <c:v>120.33796695484571</c:v>
                </c:pt>
                <c:pt idx="1264">
                  <c:v>120.79525122927413</c:v>
                </c:pt>
                <c:pt idx="1265">
                  <c:v>121.25427318394537</c:v>
                </c:pt>
                <c:pt idx="1266">
                  <c:v>121.71503942204437</c:v>
                </c:pt>
                <c:pt idx="1267">
                  <c:v>122.17755657184814</c:v>
                </c:pt>
                <c:pt idx="1268">
                  <c:v>122.64183128682117</c:v>
                </c:pt>
                <c:pt idx="1269">
                  <c:v>123.1078702457111</c:v>
                </c:pt>
                <c:pt idx="1270">
                  <c:v>123.57568015264481</c:v>
                </c:pt>
                <c:pt idx="1271">
                  <c:v>124.04526773722486</c:v>
                </c:pt>
                <c:pt idx="1272">
                  <c:v>124.51663975462633</c:v>
                </c:pt>
                <c:pt idx="1273">
                  <c:v>124.98980298569391</c:v>
                </c:pt>
                <c:pt idx="1274">
                  <c:v>125.46476423703956</c:v>
                </c:pt>
                <c:pt idx="1275">
                  <c:v>125.94153034114031</c:v>
                </c:pt>
                <c:pt idx="1276">
                  <c:v>126.42010815643664</c:v>
                </c:pt>
                <c:pt idx="1277">
                  <c:v>126.9005045674311</c:v>
                </c:pt>
                <c:pt idx="1278">
                  <c:v>127.38272648478734</c:v>
                </c:pt>
                <c:pt idx="1279">
                  <c:v>127.86678084542953</c:v>
                </c:pt>
                <c:pt idx="1280">
                  <c:v>128.35267461264218</c:v>
                </c:pt>
                <c:pt idx="1281">
                  <c:v>128.84041477617021</c:v>
                </c:pt>
                <c:pt idx="1282">
                  <c:v>129.33000835231965</c:v>
                </c:pt>
                <c:pt idx="1283">
                  <c:v>129.82146238405846</c:v>
                </c:pt>
                <c:pt idx="1284">
                  <c:v>130.31478394111789</c:v>
                </c:pt>
                <c:pt idx="1285">
                  <c:v>130.80998012009414</c:v>
                </c:pt>
                <c:pt idx="1286">
                  <c:v>131.3070580445505</c:v>
                </c:pt>
                <c:pt idx="1287">
                  <c:v>131.80602486511981</c:v>
                </c:pt>
                <c:pt idx="1288">
                  <c:v>132.30688775960726</c:v>
                </c:pt>
                <c:pt idx="1289">
                  <c:v>132.80965393309378</c:v>
                </c:pt>
                <c:pt idx="1290">
                  <c:v>133.31433061803955</c:v>
                </c:pt>
                <c:pt idx="1291">
                  <c:v>133.8209250743881</c:v>
                </c:pt>
                <c:pt idx="1292">
                  <c:v>134.32944458967077</c:v>
                </c:pt>
                <c:pt idx="1293">
                  <c:v>134.83989647911153</c:v>
                </c:pt>
                <c:pt idx="1294">
                  <c:v>135.35228808573217</c:v>
                </c:pt>
                <c:pt idx="1295">
                  <c:v>135.86662678045795</c:v>
                </c:pt>
                <c:pt idx="1296">
                  <c:v>136.3829199622237</c:v>
                </c:pt>
                <c:pt idx="1297">
                  <c:v>136.90117505808016</c:v>
                </c:pt>
                <c:pt idx="1298">
                  <c:v>137.42139952330086</c:v>
                </c:pt>
                <c:pt idx="1299">
                  <c:v>137.9436008414894</c:v>
                </c:pt>
                <c:pt idx="1300">
                  <c:v>138.46778652468706</c:v>
                </c:pt>
                <c:pt idx="1301">
                  <c:v>138.99396411348087</c:v>
                </c:pt>
                <c:pt idx="1302">
                  <c:v>139.5221411771121</c:v>
                </c:pt>
                <c:pt idx="1303">
                  <c:v>140.05232531358513</c:v>
                </c:pt>
                <c:pt idx="1304">
                  <c:v>140.58452414977677</c:v>
                </c:pt>
                <c:pt idx="1305">
                  <c:v>141.11874534154592</c:v>
                </c:pt>
                <c:pt idx="1306">
                  <c:v>141.65499657384379</c:v>
                </c:pt>
                <c:pt idx="1307">
                  <c:v>142.19328556082439</c:v>
                </c:pt>
                <c:pt idx="1308">
                  <c:v>142.73362004595552</c:v>
                </c:pt>
                <c:pt idx="1309">
                  <c:v>143.27600780213015</c:v>
                </c:pt>
                <c:pt idx="1310">
                  <c:v>143.82045663177826</c:v>
                </c:pt>
                <c:pt idx="1311">
                  <c:v>144.36697436697901</c:v>
                </c:pt>
                <c:pt idx="1312">
                  <c:v>144.91556886957352</c:v>
                </c:pt>
                <c:pt idx="1313">
                  <c:v>145.4662480312779</c:v>
                </c:pt>
                <c:pt idx="1314">
                  <c:v>146.01901977379677</c:v>
                </c:pt>
                <c:pt idx="1315">
                  <c:v>146.57389204893721</c:v>
                </c:pt>
                <c:pt idx="1316">
                  <c:v>147.13087283872318</c:v>
                </c:pt>
                <c:pt idx="1317">
                  <c:v>147.68997015551034</c:v>
                </c:pt>
                <c:pt idx="1318">
                  <c:v>148.25119204210128</c:v>
                </c:pt>
                <c:pt idx="1319">
                  <c:v>148.81454657186126</c:v>
                </c:pt>
                <c:pt idx="1320">
                  <c:v>149.38004184883434</c:v>
                </c:pt>
                <c:pt idx="1321">
                  <c:v>149.94768600785991</c:v>
                </c:pt>
                <c:pt idx="1322">
                  <c:v>150.51748721468979</c:v>
                </c:pt>
                <c:pt idx="1323">
                  <c:v>151.08945366610561</c:v>
                </c:pt>
                <c:pt idx="1324">
                  <c:v>151.66359359003681</c:v>
                </c:pt>
                <c:pt idx="1325">
                  <c:v>152.23991524567896</c:v>
                </c:pt>
                <c:pt idx="1326">
                  <c:v>152.81842692361255</c:v>
                </c:pt>
                <c:pt idx="1327">
                  <c:v>153.39913694592229</c:v>
                </c:pt>
                <c:pt idx="1328">
                  <c:v>153.9820536663168</c:v>
                </c:pt>
                <c:pt idx="1329">
                  <c:v>154.5671854702488</c:v>
                </c:pt>
                <c:pt idx="1330">
                  <c:v>155.15454077503574</c:v>
                </c:pt>
                <c:pt idx="1331">
                  <c:v>155.74412802998089</c:v>
                </c:pt>
                <c:pt idx="1332">
                  <c:v>156.33595571649482</c:v>
                </c:pt>
                <c:pt idx="1333">
                  <c:v>156.93003234821751</c:v>
                </c:pt>
                <c:pt idx="1334">
                  <c:v>157.52636647114073</c:v>
                </c:pt>
                <c:pt idx="1335">
                  <c:v>158.12496666373107</c:v>
                </c:pt>
                <c:pt idx="1336">
                  <c:v>158.72584153705324</c:v>
                </c:pt>
                <c:pt idx="1337">
                  <c:v>159.32899973489404</c:v>
                </c:pt>
                <c:pt idx="1338">
                  <c:v>159.93444993388664</c:v>
                </c:pt>
                <c:pt idx="1339">
                  <c:v>160.54220084363541</c:v>
                </c:pt>
                <c:pt idx="1340">
                  <c:v>161.15226120684125</c:v>
                </c:pt>
                <c:pt idx="1341">
                  <c:v>161.76463979942724</c:v>
                </c:pt>
                <c:pt idx="1342">
                  <c:v>162.37934543066507</c:v>
                </c:pt>
                <c:pt idx="1343">
                  <c:v>162.99638694330159</c:v>
                </c:pt>
                <c:pt idx="1344">
                  <c:v>163.61577321368614</c:v>
                </c:pt>
                <c:pt idx="1345">
                  <c:v>164.23751315189816</c:v>
                </c:pt>
                <c:pt idx="1346">
                  <c:v>164.86161570187537</c:v>
                </c:pt>
                <c:pt idx="1347">
                  <c:v>165.48808984154249</c:v>
                </c:pt>
                <c:pt idx="1348">
                  <c:v>166.11694458294036</c:v>
                </c:pt>
                <c:pt idx="1349">
                  <c:v>166.74818897235554</c:v>
                </c:pt>
                <c:pt idx="1350">
                  <c:v>167.3818320904505</c:v>
                </c:pt>
                <c:pt idx="1351">
                  <c:v>168.01788305239421</c:v>
                </c:pt>
                <c:pt idx="1352">
                  <c:v>168.65635100799332</c:v>
                </c:pt>
                <c:pt idx="1353">
                  <c:v>169.29724514182371</c:v>
                </c:pt>
                <c:pt idx="1354">
                  <c:v>169.94057467336265</c:v>
                </c:pt>
                <c:pt idx="1355">
                  <c:v>170.58634885712144</c:v>
                </c:pt>
                <c:pt idx="1356">
                  <c:v>171.23457698277849</c:v>
                </c:pt>
                <c:pt idx="1357">
                  <c:v>171.88526837531305</c:v>
                </c:pt>
                <c:pt idx="1358">
                  <c:v>172.53843239513924</c:v>
                </c:pt>
                <c:pt idx="1359">
                  <c:v>173.19407843824078</c:v>
                </c:pt>
                <c:pt idx="1360">
                  <c:v>173.8522159363061</c:v>
                </c:pt>
                <c:pt idx="1361">
                  <c:v>174.51285435686407</c:v>
                </c:pt>
                <c:pt idx="1362">
                  <c:v>175.17600320342015</c:v>
                </c:pt>
                <c:pt idx="1363">
                  <c:v>175.84167201559316</c:v>
                </c:pt>
                <c:pt idx="1364">
                  <c:v>176.50987036925241</c:v>
                </c:pt>
                <c:pt idx="1365">
                  <c:v>177.18060787665559</c:v>
                </c:pt>
                <c:pt idx="1366">
                  <c:v>177.85389418658687</c:v>
                </c:pt>
                <c:pt idx="1367">
                  <c:v>178.52973898449591</c:v>
                </c:pt>
                <c:pt idx="1368">
                  <c:v>179.208151992637</c:v>
                </c:pt>
                <c:pt idx="1369">
                  <c:v>179.88914297020904</c:v>
                </c:pt>
                <c:pt idx="1370">
                  <c:v>180.57272171349584</c:v>
                </c:pt>
                <c:pt idx="1371">
                  <c:v>181.25889805600713</c:v>
                </c:pt>
                <c:pt idx="1372">
                  <c:v>181.94768186861995</c:v>
                </c:pt>
                <c:pt idx="1373">
                  <c:v>182.63908305972072</c:v>
                </c:pt>
                <c:pt idx="1374">
                  <c:v>183.33311157534766</c:v>
                </c:pt>
                <c:pt idx="1375">
                  <c:v>184.02977739933399</c:v>
                </c:pt>
                <c:pt idx="1376">
                  <c:v>184.72909055345147</c:v>
                </c:pt>
                <c:pt idx="1377">
                  <c:v>185.43106109755459</c:v>
                </c:pt>
                <c:pt idx="1378">
                  <c:v>186.13569912972531</c:v>
                </c:pt>
                <c:pt idx="1379">
                  <c:v>186.84301478641828</c:v>
                </c:pt>
                <c:pt idx="1380">
                  <c:v>187.55301824260667</c:v>
                </c:pt>
                <c:pt idx="1381">
                  <c:v>188.26571971192857</c:v>
                </c:pt>
                <c:pt idx="1382">
                  <c:v>188.9811294468339</c:v>
                </c:pt>
                <c:pt idx="1383">
                  <c:v>189.69925773873189</c:v>
                </c:pt>
                <c:pt idx="1384">
                  <c:v>190.42011491813906</c:v>
                </c:pt>
                <c:pt idx="1385">
                  <c:v>191.14371135482799</c:v>
                </c:pt>
                <c:pt idx="1386">
                  <c:v>191.87005745797634</c:v>
                </c:pt>
                <c:pt idx="1387">
                  <c:v>192.59916367631666</c:v>
                </c:pt>
                <c:pt idx="1388">
                  <c:v>193.33104049828668</c:v>
                </c:pt>
                <c:pt idx="1389">
                  <c:v>194.06569845218019</c:v>
                </c:pt>
                <c:pt idx="1390">
                  <c:v>194.80314810629847</c:v>
                </c:pt>
                <c:pt idx="1391">
                  <c:v>195.5434000691024</c:v>
                </c:pt>
                <c:pt idx="1392">
                  <c:v>196.28646498936499</c:v>
                </c:pt>
                <c:pt idx="1393">
                  <c:v>197.03235355632458</c:v>
                </c:pt>
                <c:pt idx="1394">
                  <c:v>197.7810764998386</c:v>
                </c:pt>
                <c:pt idx="1395">
                  <c:v>198.53264459053798</c:v>
                </c:pt>
                <c:pt idx="1396">
                  <c:v>199.28706863998204</c:v>
                </c:pt>
                <c:pt idx="1397">
                  <c:v>200.04435950081398</c:v>
                </c:pt>
                <c:pt idx="1398">
                  <c:v>200.80452806691707</c:v>
                </c:pt>
                <c:pt idx="1399">
                  <c:v>201.56758527357135</c:v>
                </c:pt>
                <c:pt idx="1400">
                  <c:v>202.33354209761092</c:v>
                </c:pt>
                <c:pt idx="1401">
                  <c:v>203.10240955758184</c:v>
                </c:pt>
                <c:pt idx="1402">
                  <c:v>203.87419871390065</c:v>
                </c:pt>
                <c:pt idx="1403">
                  <c:v>204.64892066901348</c:v>
                </c:pt>
                <c:pt idx="1404">
                  <c:v>205.42658656755574</c:v>
                </c:pt>
                <c:pt idx="1405">
                  <c:v>206.20720759651246</c:v>
                </c:pt>
                <c:pt idx="1406">
                  <c:v>206.99079498537921</c:v>
                </c:pt>
                <c:pt idx="1407">
                  <c:v>207.77736000632365</c:v>
                </c:pt>
                <c:pt idx="1408">
                  <c:v>208.56691397434767</c:v>
                </c:pt>
                <c:pt idx="1409">
                  <c:v>209.3594682474502</c:v>
                </c:pt>
                <c:pt idx="1410">
                  <c:v>210.15503422679052</c:v>
                </c:pt>
                <c:pt idx="1411">
                  <c:v>210.95362335685232</c:v>
                </c:pt>
                <c:pt idx="1412">
                  <c:v>211.75524712560835</c:v>
                </c:pt>
                <c:pt idx="1413">
                  <c:v>212.55991706468566</c:v>
                </c:pt>
                <c:pt idx="1414">
                  <c:v>213.36764474953148</c:v>
                </c:pt>
                <c:pt idx="1415">
                  <c:v>214.1784417995797</c:v>
                </c:pt>
                <c:pt idx="1416">
                  <c:v>214.9923198784181</c:v>
                </c:pt>
                <c:pt idx="1417">
                  <c:v>215.80929069395609</c:v>
                </c:pt>
                <c:pt idx="1418">
                  <c:v>216.62936599859313</c:v>
                </c:pt>
                <c:pt idx="1419">
                  <c:v>217.45255758938779</c:v>
                </c:pt>
                <c:pt idx="1420">
                  <c:v>218.27887730822746</c:v>
                </c:pt>
                <c:pt idx="1421">
                  <c:v>219.10833704199874</c:v>
                </c:pt>
                <c:pt idx="1422">
                  <c:v>219.94094872275835</c:v>
                </c:pt>
                <c:pt idx="1423">
                  <c:v>220.77672432790484</c:v>
                </c:pt>
                <c:pt idx="1424">
                  <c:v>221.61567588035089</c:v>
                </c:pt>
                <c:pt idx="1425">
                  <c:v>222.45781544869624</c:v>
                </c:pt>
                <c:pt idx="1426">
                  <c:v>223.3031551474013</c:v>
                </c:pt>
                <c:pt idx="1427">
                  <c:v>224.15170713696142</c:v>
                </c:pt>
                <c:pt idx="1428">
                  <c:v>225.00348362408187</c:v>
                </c:pt>
                <c:pt idx="1429">
                  <c:v>225.85849686185338</c:v>
                </c:pt>
                <c:pt idx="1430">
                  <c:v>226.71675914992844</c:v>
                </c:pt>
                <c:pt idx="1431">
                  <c:v>227.57828283469817</c:v>
                </c:pt>
                <c:pt idx="1432">
                  <c:v>228.44308030947002</c:v>
                </c:pt>
                <c:pt idx="1433">
                  <c:v>229.31116401464601</c:v>
                </c:pt>
                <c:pt idx="1434">
                  <c:v>230.18254643790166</c:v>
                </c:pt>
                <c:pt idx="1435">
                  <c:v>231.0572401143657</c:v>
                </c:pt>
                <c:pt idx="1436">
                  <c:v>231.93525762680028</c:v>
                </c:pt>
                <c:pt idx="1437">
                  <c:v>232.81661160578213</c:v>
                </c:pt>
                <c:pt idx="1438">
                  <c:v>233.7013147298841</c:v>
                </c:pt>
                <c:pt idx="1439">
                  <c:v>234.58937972585767</c:v>
                </c:pt>
                <c:pt idx="1440">
                  <c:v>235.48081936881593</c:v>
                </c:pt>
                <c:pt idx="1441">
                  <c:v>236.37564648241744</c:v>
                </c:pt>
                <c:pt idx="1442">
                  <c:v>237.27387393905062</c:v>
                </c:pt>
                <c:pt idx="1443">
                  <c:v>238.17551466001902</c:v>
                </c:pt>
                <c:pt idx="1444">
                  <c:v>239.08058161572708</c:v>
                </c:pt>
                <c:pt idx="1445">
                  <c:v>239.98908782586685</c:v>
                </c:pt>
                <c:pt idx="1446">
                  <c:v>240.90104635960515</c:v>
                </c:pt>
                <c:pt idx="1447">
                  <c:v>241.81647033577164</c:v>
                </c:pt>
                <c:pt idx="1448">
                  <c:v>242.73537292304758</c:v>
                </c:pt>
                <c:pt idx="1449">
                  <c:v>243.65776734015517</c:v>
                </c:pt>
                <c:pt idx="1450">
                  <c:v>244.58366685604778</c:v>
                </c:pt>
                <c:pt idx="1451">
                  <c:v>245.51308479010078</c:v>
                </c:pt>
                <c:pt idx="1452">
                  <c:v>246.44603451230316</c:v>
                </c:pt>
                <c:pt idx="1453">
                  <c:v>247.38252944344993</c:v>
                </c:pt>
                <c:pt idx="1454">
                  <c:v>248.32258305533503</c:v>
                </c:pt>
                <c:pt idx="1455">
                  <c:v>249.26620887094532</c:v>
                </c:pt>
                <c:pt idx="1456">
                  <c:v>250.21342046465492</c:v>
                </c:pt>
                <c:pt idx="1457">
                  <c:v>251.16423146242062</c:v>
                </c:pt>
                <c:pt idx="1458">
                  <c:v>252.11865554197783</c:v>
                </c:pt>
                <c:pt idx="1459">
                  <c:v>253.07670643303734</c:v>
                </c:pt>
                <c:pt idx="1460">
                  <c:v>254.03839791748288</c:v>
                </c:pt>
                <c:pt idx="1461">
                  <c:v>255.00374382956932</c:v>
                </c:pt>
                <c:pt idx="1462">
                  <c:v>255.97275805612168</c:v>
                </c:pt>
                <c:pt idx="1463">
                  <c:v>256.94545453673493</c:v>
                </c:pt>
                <c:pt idx="1464">
                  <c:v>257.92184726397454</c:v>
                </c:pt>
                <c:pt idx="1465">
                  <c:v>258.90195028357766</c:v>
                </c:pt>
                <c:pt idx="1466">
                  <c:v>259.88577769465525</c:v>
                </c:pt>
                <c:pt idx="1467">
                  <c:v>260.87334364989493</c:v>
                </c:pt>
                <c:pt idx="1468">
                  <c:v>261.86466235576455</c:v>
                </c:pt>
                <c:pt idx="1469">
                  <c:v>262.85974807271646</c:v>
                </c:pt>
                <c:pt idx="1470">
                  <c:v>263.85861511539281</c:v>
                </c:pt>
                <c:pt idx="1471">
                  <c:v>264.86127785283134</c:v>
                </c:pt>
                <c:pt idx="1472">
                  <c:v>265.86775070867208</c:v>
                </c:pt>
                <c:pt idx="1473">
                  <c:v>266.87804816136503</c:v>
                </c:pt>
                <c:pt idx="1474">
                  <c:v>267.8921847443782</c:v>
                </c:pt>
                <c:pt idx="1475">
                  <c:v>268.91017504640683</c:v>
                </c:pt>
                <c:pt idx="1476">
                  <c:v>269.93203371158319</c:v>
                </c:pt>
                <c:pt idx="1477">
                  <c:v>270.95777543968723</c:v>
                </c:pt>
                <c:pt idx="1478">
                  <c:v>271.98741498635803</c:v>
                </c:pt>
                <c:pt idx="1479">
                  <c:v>273.02096716330618</c:v>
                </c:pt>
                <c:pt idx="1480">
                  <c:v>274.05844683852678</c:v>
                </c:pt>
                <c:pt idx="1481">
                  <c:v>275.09986893651319</c:v>
                </c:pt>
                <c:pt idx="1482">
                  <c:v>276.14524843847192</c:v>
                </c:pt>
                <c:pt idx="1483">
                  <c:v>277.19460038253811</c:v>
                </c:pt>
                <c:pt idx="1484">
                  <c:v>278.24793986399175</c:v>
                </c:pt>
                <c:pt idx="1485">
                  <c:v>279.30528203547493</c:v>
                </c:pt>
                <c:pt idx="1486">
                  <c:v>280.36664210720977</c:v>
                </c:pt>
                <c:pt idx="1487">
                  <c:v>281.43203534721715</c:v>
                </c:pt>
                <c:pt idx="1488">
                  <c:v>282.50147708153656</c:v>
                </c:pt>
                <c:pt idx="1489">
                  <c:v>283.57498269444642</c:v>
                </c:pt>
                <c:pt idx="1490">
                  <c:v>284.65256762868535</c:v>
                </c:pt>
                <c:pt idx="1491">
                  <c:v>285.73424738567434</c:v>
                </c:pt>
                <c:pt idx="1492">
                  <c:v>286.82003752573991</c:v>
                </c:pt>
                <c:pt idx="1493">
                  <c:v>287.90995366833772</c:v>
                </c:pt>
                <c:pt idx="1494">
                  <c:v>289.00401149227741</c:v>
                </c:pt>
                <c:pt idx="1495">
                  <c:v>290.10222673594808</c:v>
                </c:pt>
                <c:pt idx="1496">
                  <c:v>291.20461519754468</c:v>
                </c:pt>
                <c:pt idx="1497">
                  <c:v>292.31119273529538</c:v>
                </c:pt>
                <c:pt idx="1498">
                  <c:v>293.4219752676895</c:v>
                </c:pt>
                <c:pt idx="1499">
                  <c:v>294.53697877370672</c:v>
                </c:pt>
                <c:pt idx="1500">
                  <c:v>295.65621929304683</c:v>
                </c:pt>
                <c:pt idx="1501">
                  <c:v>296.77971292636039</c:v>
                </c:pt>
                <c:pt idx="1502">
                  <c:v>297.90747583548057</c:v>
                </c:pt>
                <c:pt idx="1503">
                  <c:v>299.03952424365542</c:v>
                </c:pt>
                <c:pt idx="1504">
                  <c:v>300.17587443578134</c:v>
                </c:pt>
                <c:pt idx="1505">
                  <c:v>301.3165427586373</c:v>
                </c:pt>
                <c:pt idx="1506">
                  <c:v>302.46154562112014</c:v>
                </c:pt>
                <c:pt idx="1507">
                  <c:v>303.61089949448041</c:v>
                </c:pt>
                <c:pt idx="1508">
                  <c:v>304.76462091255945</c:v>
                </c:pt>
                <c:pt idx="1509">
                  <c:v>305.92272647202719</c:v>
                </c:pt>
                <c:pt idx="1510">
                  <c:v>307.08523283262093</c:v>
                </c:pt>
                <c:pt idx="1511">
                  <c:v>308.25215671738488</c:v>
                </c:pt>
                <c:pt idx="1512">
                  <c:v>309.42351491291095</c:v>
                </c:pt>
                <c:pt idx="1513">
                  <c:v>310.59932426957999</c:v>
                </c:pt>
                <c:pt idx="1514">
                  <c:v>311.77960170180438</c:v>
                </c:pt>
                <c:pt idx="1515">
                  <c:v>312.96436418827125</c:v>
                </c:pt>
                <c:pt idx="1516">
                  <c:v>314.15362877218666</c:v>
                </c:pt>
                <c:pt idx="1517">
                  <c:v>315.34741256152097</c:v>
                </c:pt>
                <c:pt idx="1518">
                  <c:v>316.54573272925478</c:v>
                </c:pt>
                <c:pt idx="1519">
                  <c:v>317.74860651362593</c:v>
                </c:pt>
                <c:pt idx="1520">
                  <c:v>318.9560512183777</c:v>
                </c:pt>
                <c:pt idx="1521">
                  <c:v>320.16808421300755</c:v>
                </c:pt>
                <c:pt idx="1522">
                  <c:v>321.38472293301697</c:v>
                </c:pt>
                <c:pt idx="1523">
                  <c:v>322.60598488016245</c:v>
                </c:pt>
                <c:pt idx="1524">
                  <c:v>323.83188762270709</c:v>
                </c:pt>
                <c:pt idx="1525">
                  <c:v>325.06244879567339</c:v>
                </c:pt>
                <c:pt idx="1526">
                  <c:v>326.29768610109699</c:v>
                </c:pt>
                <c:pt idx="1527">
                  <c:v>327.53761730828114</c:v>
                </c:pt>
                <c:pt idx="1528">
                  <c:v>328.78226025405263</c:v>
                </c:pt>
                <c:pt idx="1529">
                  <c:v>330.03163284301803</c:v>
                </c:pt>
                <c:pt idx="1530">
                  <c:v>331.28575304782152</c:v>
                </c:pt>
                <c:pt idx="1531">
                  <c:v>332.54463890940326</c:v>
                </c:pt>
                <c:pt idx="1532">
                  <c:v>333.80830853725899</c:v>
                </c:pt>
                <c:pt idx="1533">
                  <c:v>335.07678010970056</c:v>
                </c:pt>
                <c:pt idx="1534">
                  <c:v>336.35007187411742</c:v>
                </c:pt>
                <c:pt idx="1535">
                  <c:v>337.62820214723905</c:v>
                </c:pt>
                <c:pt idx="1536">
                  <c:v>338.91118931539859</c:v>
                </c:pt>
                <c:pt idx="1537">
                  <c:v>340.1990518347971</c:v>
                </c:pt>
                <c:pt idx="1538">
                  <c:v>341.49180823176937</c:v>
                </c:pt>
                <c:pt idx="1539">
                  <c:v>342.7894771030501</c:v>
                </c:pt>
                <c:pt idx="1540">
                  <c:v>344.09207711604171</c:v>
                </c:pt>
                <c:pt idx="1541">
                  <c:v>345.39962700908268</c:v>
                </c:pt>
                <c:pt idx="1542">
                  <c:v>346.71214559171722</c:v>
                </c:pt>
                <c:pt idx="1543">
                  <c:v>348.02965174496575</c:v>
                </c:pt>
                <c:pt idx="1544">
                  <c:v>349.35216442159663</c:v>
                </c:pt>
                <c:pt idx="1545">
                  <c:v>350.67970264639871</c:v>
                </c:pt>
                <c:pt idx="1546">
                  <c:v>352.01228551645505</c:v>
                </c:pt>
                <c:pt idx="1547">
                  <c:v>353.34993220141757</c:v>
                </c:pt>
                <c:pt idx="1548">
                  <c:v>354.69266194378298</c:v>
                </c:pt>
                <c:pt idx="1549">
                  <c:v>356.04049405916936</c:v>
                </c:pt>
                <c:pt idx="1550">
                  <c:v>357.39344793659421</c:v>
                </c:pt>
                <c:pt idx="1551">
                  <c:v>358.75154303875325</c:v>
                </c:pt>
                <c:pt idx="1552">
                  <c:v>360.11479890230055</c:v>
                </c:pt>
                <c:pt idx="1553">
                  <c:v>361.48323513812932</c:v>
                </c:pt>
                <c:pt idx="1554">
                  <c:v>362.85687143165421</c:v>
                </c:pt>
                <c:pt idx="1555">
                  <c:v>364.23572754309453</c:v>
                </c:pt>
                <c:pt idx="1556">
                  <c:v>365.61982330775828</c:v>
                </c:pt>
                <c:pt idx="1557">
                  <c:v>367.00917863632776</c:v>
                </c:pt>
                <c:pt idx="1558">
                  <c:v>368.40381351514583</c:v>
                </c:pt>
                <c:pt idx="1559">
                  <c:v>369.80374800650338</c:v>
                </c:pt>
                <c:pt idx="1560">
                  <c:v>371.20900224892813</c:v>
                </c:pt>
                <c:pt idx="1561">
                  <c:v>372.61959645747407</c:v>
                </c:pt>
                <c:pt idx="1562">
                  <c:v>374.03555092401251</c:v>
                </c:pt>
                <c:pt idx="1563">
                  <c:v>375.45688601752374</c:v>
                </c:pt>
                <c:pt idx="1564">
                  <c:v>376.88362218439033</c:v>
                </c:pt>
                <c:pt idx="1565">
                  <c:v>378.31577994869104</c:v>
                </c:pt>
                <c:pt idx="1566">
                  <c:v>379.75337991249609</c:v>
                </c:pt>
                <c:pt idx="1567">
                  <c:v>381.19644275616361</c:v>
                </c:pt>
                <c:pt idx="1568">
                  <c:v>382.64498923863704</c:v>
                </c:pt>
                <c:pt idx="1569">
                  <c:v>384.09904019774388</c:v>
                </c:pt>
                <c:pt idx="1570">
                  <c:v>385.55861655049529</c:v>
                </c:pt>
                <c:pt idx="1571">
                  <c:v>387.02373929338717</c:v>
                </c:pt>
                <c:pt idx="1572">
                  <c:v>388.49442950270202</c:v>
                </c:pt>
                <c:pt idx="1573">
                  <c:v>389.97070833481229</c:v>
                </c:pt>
                <c:pt idx="1574">
                  <c:v>391.45259702648457</c:v>
                </c:pt>
                <c:pt idx="1575">
                  <c:v>392.94011689518521</c:v>
                </c:pt>
                <c:pt idx="1576">
                  <c:v>394.43328933938693</c:v>
                </c:pt>
                <c:pt idx="1577">
                  <c:v>395.9321358388766</c:v>
                </c:pt>
                <c:pt idx="1578">
                  <c:v>397.43667795506434</c:v>
                </c:pt>
                <c:pt idx="1579">
                  <c:v>398.94693733129361</c:v>
                </c:pt>
                <c:pt idx="1580">
                  <c:v>400.46293569315253</c:v>
                </c:pt>
                <c:pt idx="1581">
                  <c:v>401.98469484878655</c:v>
                </c:pt>
                <c:pt idx="1582">
                  <c:v>403.51223668921193</c:v>
                </c:pt>
                <c:pt idx="1583">
                  <c:v>405.04558318863093</c:v>
                </c:pt>
                <c:pt idx="1584">
                  <c:v>406.58475640474774</c:v>
                </c:pt>
                <c:pt idx="1585">
                  <c:v>408.12977847908581</c:v>
                </c:pt>
                <c:pt idx="1586">
                  <c:v>409.68067163730638</c:v>
                </c:pt>
                <c:pt idx="1587">
                  <c:v>411.23745818952813</c:v>
                </c:pt>
                <c:pt idx="1588">
                  <c:v>412.80016053064833</c:v>
                </c:pt>
                <c:pt idx="1589">
                  <c:v>414.3688011406648</c:v>
                </c:pt>
                <c:pt idx="1590">
                  <c:v>415.94340258499932</c:v>
                </c:pt>
                <c:pt idx="1591">
                  <c:v>417.52398751482235</c:v>
                </c:pt>
                <c:pt idx="1592">
                  <c:v>419.11057866737866</c:v>
                </c:pt>
                <c:pt idx="1593">
                  <c:v>420.70319886631472</c:v>
                </c:pt>
                <c:pt idx="1594">
                  <c:v>422.30187102200671</c:v>
                </c:pt>
                <c:pt idx="1595">
                  <c:v>423.90661813189035</c:v>
                </c:pt>
                <c:pt idx="1596">
                  <c:v>425.51746328079156</c:v>
                </c:pt>
                <c:pt idx="1597">
                  <c:v>427.13442964125858</c:v>
                </c:pt>
                <c:pt idx="1598">
                  <c:v>428.75754047389535</c:v>
                </c:pt>
                <c:pt idx="1599">
                  <c:v>430.38681912769619</c:v>
                </c:pt>
                <c:pt idx="1600">
                  <c:v>432.02228904038145</c:v>
                </c:pt>
                <c:pt idx="1601">
                  <c:v>433.66397373873491</c:v>
                </c:pt>
                <c:pt idx="1602">
                  <c:v>435.31189683894212</c:v>
                </c:pt>
                <c:pt idx="1603">
                  <c:v>436.96608204693013</c:v>
                </c:pt>
                <c:pt idx="1604">
                  <c:v>438.62655315870848</c:v>
                </c:pt>
                <c:pt idx="1605">
                  <c:v>440.29333406071157</c:v>
                </c:pt>
                <c:pt idx="1606">
                  <c:v>441.9664487301423</c:v>
                </c:pt>
                <c:pt idx="1607">
                  <c:v>443.64592123531685</c:v>
                </c:pt>
                <c:pt idx="1608">
                  <c:v>445.33177573601108</c:v>
                </c:pt>
                <c:pt idx="1609">
                  <c:v>447.02403648380795</c:v>
                </c:pt>
                <c:pt idx="1610">
                  <c:v>448.72272782244642</c:v>
                </c:pt>
                <c:pt idx="1611">
                  <c:v>450.4278741881717</c:v>
                </c:pt>
                <c:pt idx="1612">
                  <c:v>452.13950011008677</c:v>
                </c:pt>
                <c:pt idx="1613">
                  <c:v>453.85763021050514</c:v>
                </c:pt>
                <c:pt idx="1614">
                  <c:v>455.58228920530507</c:v>
                </c:pt>
                <c:pt idx="1615">
                  <c:v>457.31350190428526</c:v>
                </c:pt>
                <c:pt idx="1616">
                  <c:v>459.05129321152157</c:v>
                </c:pt>
                <c:pt idx="1617">
                  <c:v>460.79568812572535</c:v>
                </c:pt>
                <c:pt idx="1618">
                  <c:v>462.54671174060314</c:v>
                </c:pt>
                <c:pt idx="1619">
                  <c:v>464.30438924521746</c:v>
                </c:pt>
                <c:pt idx="1620">
                  <c:v>466.06874592434929</c:v>
                </c:pt>
                <c:pt idx="1621">
                  <c:v>467.83980715886184</c:v>
                </c:pt>
                <c:pt idx="1622">
                  <c:v>469.61759842606551</c:v>
                </c:pt>
                <c:pt idx="1623">
                  <c:v>471.40214530008456</c:v>
                </c:pt>
                <c:pt idx="1624">
                  <c:v>473.19347345222491</c:v>
                </c:pt>
                <c:pt idx="1625">
                  <c:v>474.99160865134337</c:v>
                </c:pt>
                <c:pt idx="1626">
                  <c:v>476.79657676421851</c:v>
                </c:pt>
                <c:pt idx="1627">
                  <c:v>478.60840375592255</c:v>
                </c:pt>
                <c:pt idx="1628">
                  <c:v>480.42711569019508</c:v>
                </c:pt>
                <c:pt idx="1629">
                  <c:v>482.25273872981785</c:v>
                </c:pt>
                <c:pt idx="1630">
                  <c:v>484.08529913699118</c:v>
                </c:pt>
                <c:pt idx="1631">
                  <c:v>485.92482327371175</c:v>
                </c:pt>
                <c:pt idx="1632">
                  <c:v>487.77133760215185</c:v>
                </c:pt>
                <c:pt idx="1633">
                  <c:v>489.62486868504004</c:v>
                </c:pt>
                <c:pt idx="1634">
                  <c:v>491.4854431860432</c:v>
                </c:pt>
                <c:pt idx="1635">
                  <c:v>493.35308787015015</c:v>
                </c:pt>
                <c:pt idx="1636">
                  <c:v>495.22782960405675</c:v>
                </c:pt>
                <c:pt idx="1637">
                  <c:v>497.10969535655215</c:v>
                </c:pt>
                <c:pt idx="1638">
                  <c:v>498.99871219890707</c:v>
                </c:pt>
                <c:pt idx="1639">
                  <c:v>500.8949073052629</c:v>
                </c:pt>
                <c:pt idx="1640">
                  <c:v>502.79830795302291</c:v>
                </c:pt>
                <c:pt idx="1641">
                  <c:v>504.70894152324439</c:v>
                </c:pt>
                <c:pt idx="1642">
                  <c:v>506.62683550103276</c:v>
                </c:pt>
                <c:pt idx="1643">
                  <c:v>508.55201747593668</c:v>
                </c:pt>
                <c:pt idx="1644">
                  <c:v>510.48451514234523</c:v>
                </c:pt>
                <c:pt idx="1645">
                  <c:v>512.4243562998862</c:v>
                </c:pt>
                <c:pt idx="1646">
                  <c:v>514.37156885382581</c:v>
                </c:pt>
                <c:pt idx="1647">
                  <c:v>516.32618081547037</c:v>
                </c:pt>
                <c:pt idx="1648">
                  <c:v>518.28822030256913</c:v>
                </c:pt>
                <c:pt idx="1649">
                  <c:v>520.2577155397189</c:v>
                </c:pt>
                <c:pt idx="1650">
                  <c:v>522.2346948587699</c:v>
                </c:pt>
                <c:pt idx="1651">
                  <c:v>524.21918669923321</c:v>
                </c:pt>
                <c:pt idx="1652">
                  <c:v>526.21121960869027</c:v>
                </c:pt>
                <c:pt idx="1653">
                  <c:v>528.21082224320332</c:v>
                </c:pt>
                <c:pt idx="1654">
                  <c:v>530.21802336772748</c:v>
                </c:pt>
                <c:pt idx="1655">
                  <c:v>532.23285185652492</c:v>
                </c:pt>
                <c:pt idx="1656">
                  <c:v>534.25533669357969</c:v>
                </c:pt>
                <c:pt idx="1657">
                  <c:v>536.28550697301534</c:v>
                </c:pt>
                <c:pt idx="1658">
                  <c:v>538.32339189951279</c:v>
                </c:pt>
                <c:pt idx="1659">
                  <c:v>540.36902078873095</c:v>
                </c:pt>
                <c:pt idx="1660">
                  <c:v>542.42242306772812</c:v>
                </c:pt>
                <c:pt idx="1661">
                  <c:v>544.48362827538551</c:v>
                </c:pt>
                <c:pt idx="1662">
                  <c:v>546.55266606283203</c:v>
                </c:pt>
                <c:pt idx="1663">
                  <c:v>548.6295661938708</c:v>
                </c:pt>
                <c:pt idx="1664">
                  <c:v>550.71435854540755</c:v>
                </c:pt>
                <c:pt idx="1665">
                  <c:v>552.80707310788011</c:v>
                </c:pt>
                <c:pt idx="1666">
                  <c:v>554.90773998569011</c:v>
                </c:pt>
                <c:pt idx="1667">
                  <c:v>557.01638939763575</c:v>
                </c:pt>
                <c:pt idx="1668">
                  <c:v>559.13305167734677</c:v>
                </c:pt>
                <c:pt idx="1669">
                  <c:v>561.2577572737207</c:v>
                </c:pt>
                <c:pt idx="1670">
                  <c:v>563.39053675136086</c:v>
                </c:pt>
                <c:pt idx="1671">
                  <c:v>565.53142079101599</c:v>
                </c:pt>
                <c:pt idx="1672">
                  <c:v>567.68044019002184</c:v>
                </c:pt>
                <c:pt idx="1673">
                  <c:v>569.83762586274395</c:v>
                </c:pt>
                <c:pt idx="1674">
                  <c:v>572.00300884102239</c:v>
                </c:pt>
                <c:pt idx="1675">
                  <c:v>574.17662027461824</c:v>
                </c:pt>
                <c:pt idx="1676">
                  <c:v>576.35849143166183</c:v>
                </c:pt>
                <c:pt idx="1677">
                  <c:v>578.54865369910215</c:v>
                </c:pt>
                <c:pt idx="1678">
                  <c:v>580.74713858315874</c:v>
                </c:pt>
                <c:pt idx="1679">
                  <c:v>582.95397770977479</c:v>
                </c:pt>
                <c:pt idx="1680">
                  <c:v>585.16920282507192</c:v>
                </c:pt>
                <c:pt idx="1681">
                  <c:v>587.39284579580726</c:v>
                </c:pt>
                <c:pt idx="1682">
                  <c:v>589.62493860983136</c:v>
                </c:pt>
                <c:pt idx="1683">
                  <c:v>591.86551337654873</c:v>
                </c:pt>
                <c:pt idx="1684">
                  <c:v>594.11460232737966</c:v>
                </c:pt>
                <c:pt idx="1685">
                  <c:v>596.37223781622367</c:v>
                </c:pt>
                <c:pt idx="1686">
                  <c:v>598.63845231992536</c:v>
                </c:pt>
                <c:pt idx="1687">
                  <c:v>600.91327843874114</c:v>
                </c:pt>
                <c:pt idx="1688">
                  <c:v>603.19674889680834</c:v>
                </c:pt>
                <c:pt idx="1689">
                  <c:v>605.4888965426162</c:v>
                </c:pt>
                <c:pt idx="1690">
                  <c:v>607.78975434947813</c:v>
                </c:pt>
                <c:pt idx="1691">
                  <c:v>610.09935541600612</c:v>
                </c:pt>
                <c:pt idx="1692">
                  <c:v>612.41773296658698</c:v>
                </c:pt>
                <c:pt idx="1693">
                  <c:v>614.74492035186006</c:v>
                </c:pt>
                <c:pt idx="1694">
                  <c:v>617.0809510491971</c:v>
                </c:pt>
                <c:pt idx="1695">
                  <c:v>619.42585866318404</c:v>
                </c:pt>
                <c:pt idx="1696">
                  <c:v>621.77967692610412</c:v>
                </c:pt>
                <c:pt idx="1697">
                  <c:v>624.14243969842335</c:v>
                </c:pt>
                <c:pt idx="1698">
                  <c:v>626.51418096927739</c:v>
                </c:pt>
                <c:pt idx="1699">
                  <c:v>628.89493485696062</c:v>
                </c:pt>
                <c:pt idx="1700">
                  <c:v>631.28473560941711</c:v>
                </c:pt>
                <c:pt idx="1701">
                  <c:v>633.68361760473294</c:v>
                </c:pt>
                <c:pt idx="1702">
                  <c:v>636.09161535163094</c:v>
                </c:pt>
                <c:pt idx="1703">
                  <c:v>638.50876348996712</c:v>
                </c:pt>
                <c:pt idx="1704">
                  <c:v>640.93509679122906</c:v>
                </c:pt>
                <c:pt idx="1705">
                  <c:v>643.37065015903579</c:v>
                </c:pt>
                <c:pt idx="1706">
                  <c:v>645.81545862964015</c:v>
                </c:pt>
                <c:pt idx="1707">
                  <c:v>648.26955737243281</c:v>
                </c:pt>
                <c:pt idx="1708">
                  <c:v>650.73298169044813</c:v>
                </c:pt>
                <c:pt idx="1709">
                  <c:v>653.2057670208718</c:v>
                </c:pt>
                <c:pt idx="1710">
                  <c:v>655.68794893555116</c:v>
                </c:pt>
                <c:pt idx="1711">
                  <c:v>658.17956314150626</c:v>
                </c:pt>
                <c:pt idx="1712">
                  <c:v>660.680645481444</c:v>
                </c:pt>
                <c:pt idx="1713">
                  <c:v>663.19123193427356</c:v>
                </c:pt>
                <c:pt idx="1714">
                  <c:v>665.71135861562379</c:v>
                </c:pt>
                <c:pt idx="1715">
                  <c:v>668.24106177836313</c:v>
                </c:pt>
                <c:pt idx="1716">
                  <c:v>670.78037781312094</c:v>
                </c:pt>
                <c:pt idx="1717">
                  <c:v>673.3293432488108</c:v>
                </c:pt>
                <c:pt idx="1718">
                  <c:v>675.88799475315625</c:v>
                </c:pt>
                <c:pt idx="1719">
                  <c:v>678.45636913321823</c:v>
                </c:pt>
                <c:pt idx="1720">
                  <c:v>681.03450333592446</c:v>
                </c:pt>
                <c:pt idx="1721">
                  <c:v>683.62243444860098</c:v>
                </c:pt>
                <c:pt idx="1722">
                  <c:v>686.22019969950566</c:v>
                </c:pt>
                <c:pt idx="1723">
                  <c:v>688.82783645836378</c:v>
                </c:pt>
                <c:pt idx="1724">
                  <c:v>691.44538223690563</c:v>
                </c:pt>
                <c:pt idx="1725">
                  <c:v>694.07287468940592</c:v>
                </c:pt>
                <c:pt idx="1726">
                  <c:v>696.71035161322573</c:v>
                </c:pt>
                <c:pt idx="1727">
                  <c:v>699.35785094935602</c:v>
                </c:pt>
                <c:pt idx="1728">
                  <c:v>702.01541078296361</c:v>
                </c:pt>
                <c:pt idx="1729">
                  <c:v>704.68306934393888</c:v>
                </c:pt>
                <c:pt idx="1730">
                  <c:v>707.36086500744591</c:v>
                </c:pt>
                <c:pt idx="1731">
                  <c:v>710.0488362944742</c:v>
                </c:pt>
                <c:pt idx="1732">
                  <c:v>712.74702187239325</c:v>
                </c:pt>
                <c:pt idx="1733">
                  <c:v>715.45546055550835</c:v>
                </c:pt>
                <c:pt idx="1734">
                  <c:v>718.17419130561927</c:v>
                </c:pt>
                <c:pt idx="1735">
                  <c:v>720.9032532325806</c:v>
                </c:pt>
                <c:pt idx="1736">
                  <c:v>723.64268559486447</c:v>
                </c:pt>
                <c:pt idx="1737">
                  <c:v>726.39252780012498</c:v>
                </c:pt>
                <c:pt idx="1738">
                  <c:v>729.15281940576551</c:v>
                </c:pt>
                <c:pt idx="1739">
                  <c:v>731.92360011950746</c:v>
                </c:pt>
                <c:pt idx="1740">
                  <c:v>734.70490979996157</c:v>
                </c:pt>
                <c:pt idx="1741">
                  <c:v>737.49678845720143</c:v>
                </c:pt>
                <c:pt idx="1742">
                  <c:v>740.2992762533388</c:v>
                </c:pt>
                <c:pt idx="1743">
                  <c:v>743.11241350310149</c:v>
                </c:pt>
                <c:pt idx="1744">
                  <c:v>745.93624067441328</c:v>
                </c:pt>
                <c:pt idx="1745">
                  <c:v>748.77079838897612</c:v>
                </c:pt>
                <c:pt idx="1746">
                  <c:v>751.61612742285422</c:v>
                </c:pt>
                <c:pt idx="1747">
                  <c:v>754.47226870706106</c:v>
                </c:pt>
                <c:pt idx="1748">
                  <c:v>757.33926332814792</c:v>
                </c:pt>
                <c:pt idx="1749">
                  <c:v>760.21715252879494</c:v>
                </c:pt>
                <c:pt idx="1750">
                  <c:v>763.10597770840434</c:v>
                </c:pt>
                <c:pt idx="1751">
                  <c:v>766.00578042369625</c:v>
                </c:pt>
                <c:pt idx="1752">
                  <c:v>768.91660238930626</c:v>
                </c:pt>
                <c:pt idx="1753">
                  <c:v>771.83848547838568</c:v>
                </c:pt>
                <c:pt idx="1754">
                  <c:v>774.7714717232036</c:v>
                </c:pt>
                <c:pt idx="1755">
                  <c:v>777.71560331575176</c:v>
                </c:pt>
                <c:pt idx="1756">
                  <c:v>780.67092260835159</c:v>
                </c:pt>
                <c:pt idx="1757">
                  <c:v>783.63747211426335</c:v>
                </c:pt>
                <c:pt idx="1758">
                  <c:v>786.61529450829755</c:v>
                </c:pt>
                <c:pt idx="1759">
                  <c:v>789.60443262742911</c:v>
                </c:pt>
                <c:pt idx="1760">
                  <c:v>792.60492947141336</c:v>
                </c:pt>
                <c:pt idx="1761">
                  <c:v>795.61682820340479</c:v>
                </c:pt>
                <c:pt idx="1762">
                  <c:v>798.64017215057777</c:v>
                </c:pt>
                <c:pt idx="1763">
                  <c:v>801.67500480474996</c:v>
                </c:pt>
                <c:pt idx="1764">
                  <c:v>804.72136982300799</c:v>
                </c:pt>
                <c:pt idx="1765">
                  <c:v>807.77931102833543</c:v>
                </c:pt>
                <c:pt idx="1766">
                  <c:v>810.84887241024308</c:v>
                </c:pt>
                <c:pt idx="1767">
                  <c:v>813.93009812540197</c:v>
                </c:pt>
                <c:pt idx="1768">
                  <c:v>817.02303249827855</c:v>
                </c:pt>
                <c:pt idx="1769">
                  <c:v>820.12772002177201</c:v>
                </c:pt>
                <c:pt idx="1770">
                  <c:v>823.24420535785475</c:v>
                </c:pt>
                <c:pt idx="1771">
                  <c:v>826.37253333821457</c:v>
                </c:pt>
                <c:pt idx="1772">
                  <c:v>829.51274896489986</c:v>
                </c:pt>
                <c:pt idx="1773">
                  <c:v>832.66489741096655</c:v>
                </c:pt>
                <c:pt idx="1774">
                  <c:v>835.82902402112825</c:v>
                </c:pt>
                <c:pt idx="1775">
                  <c:v>839.0051743124086</c:v>
                </c:pt>
                <c:pt idx="1776">
                  <c:v>842.19339397479575</c:v>
                </c:pt>
                <c:pt idx="1777">
                  <c:v>845.39372887189995</c:v>
                </c:pt>
                <c:pt idx="1778">
                  <c:v>848.60622504161324</c:v>
                </c:pt>
                <c:pt idx="1779">
                  <c:v>851.83092869677137</c:v>
                </c:pt>
                <c:pt idx="1780">
                  <c:v>855.06788622581917</c:v>
                </c:pt>
                <c:pt idx="1781">
                  <c:v>858.31714419347725</c:v>
                </c:pt>
                <c:pt idx="1782">
                  <c:v>861.5787493414125</c:v>
                </c:pt>
                <c:pt idx="1783">
                  <c:v>864.85274858890989</c:v>
                </c:pt>
                <c:pt idx="1784">
                  <c:v>868.13918903354772</c:v>
                </c:pt>
                <c:pt idx="1785">
                  <c:v>871.43811795187526</c:v>
                </c:pt>
                <c:pt idx="1786">
                  <c:v>874.74958280009241</c:v>
                </c:pt>
                <c:pt idx="1787">
                  <c:v>878.07363121473281</c:v>
                </c:pt>
                <c:pt idx="1788">
                  <c:v>881.41031101334886</c:v>
                </c:pt>
                <c:pt idx="1789">
                  <c:v>884.75967019519965</c:v>
                </c:pt>
                <c:pt idx="1790">
                  <c:v>888.12175694194138</c:v>
                </c:pt>
                <c:pt idx="1791">
                  <c:v>891.49661961832078</c:v>
                </c:pt>
                <c:pt idx="1792">
                  <c:v>894.88430677287045</c:v>
                </c:pt>
                <c:pt idx="1793">
                  <c:v>898.28486713860741</c:v>
                </c:pt>
                <c:pt idx="1794">
                  <c:v>901.6983496337341</c:v>
                </c:pt>
                <c:pt idx="1795">
                  <c:v>905.12480336234228</c:v>
                </c:pt>
                <c:pt idx="1796">
                  <c:v>908.56427761511918</c:v>
                </c:pt>
                <c:pt idx="1797">
                  <c:v>912.01682187005667</c:v>
                </c:pt>
                <c:pt idx="1798">
                  <c:v>915.48248579316294</c:v>
                </c:pt>
                <c:pt idx="1799">
                  <c:v>918.96131923917699</c:v>
                </c:pt>
                <c:pt idx="1800">
                  <c:v>922.45337225228593</c:v>
                </c:pt>
                <c:pt idx="1801">
                  <c:v>925.9586950668446</c:v>
                </c:pt>
                <c:pt idx="1802">
                  <c:v>929.47733810809859</c:v>
                </c:pt>
                <c:pt idx="1803">
                  <c:v>933.00935199290939</c:v>
                </c:pt>
                <c:pt idx="1804">
                  <c:v>936.55478753048249</c:v>
                </c:pt>
                <c:pt idx="1805">
                  <c:v>940.11369572309832</c:v>
                </c:pt>
                <c:pt idx="1806">
                  <c:v>943.68612776684608</c:v>
                </c:pt>
                <c:pt idx="1807">
                  <c:v>947.27213505236011</c:v>
                </c:pt>
                <c:pt idx="1808">
                  <c:v>950.87176916555916</c:v>
                </c:pt>
                <c:pt idx="1809">
                  <c:v>954.48508188838832</c:v>
                </c:pt>
                <c:pt idx="1810">
                  <c:v>958.11212519956428</c:v>
                </c:pt>
                <c:pt idx="1811">
                  <c:v>961.75295127532263</c:v>
                </c:pt>
                <c:pt idx="1812">
                  <c:v>965.40761249016884</c:v>
                </c:pt>
                <c:pt idx="1813">
                  <c:v>969.07616141763151</c:v>
                </c:pt>
                <c:pt idx="1814">
                  <c:v>972.75865083101849</c:v>
                </c:pt>
                <c:pt idx="1815">
                  <c:v>976.45513370417643</c:v>
                </c:pt>
                <c:pt idx="1816">
                  <c:v>980.1656632122523</c:v>
                </c:pt>
                <c:pt idx="1817">
                  <c:v>983.89029273245887</c:v>
                </c:pt>
                <c:pt idx="1818">
                  <c:v>987.62907584484219</c:v>
                </c:pt>
                <c:pt idx="1819">
                  <c:v>991.38206633305265</c:v>
                </c:pt>
                <c:pt idx="1820">
                  <c:v>995.14931818511832</c:v>
                </c:pt>
                <c:pt idx="1821">
                  <c:v>998.93088559422176</c:v>
                </c:pt>
                <c:pt idx="1822">
                  <c:v>1002.7268229594798</c:v>
                </c:pt>
                <c:pt idx="1823">
                  <c:v>1006.5371848867259</c:v>
                </c:pt>
                <c:pt idx="1824">
                  <c:v>1010.3620261892954</c:v>
                </c:pt>
                <c:pt idx="1825">
                  <c:v>1014.2014018888148</c:v>
                </c:pt>
                <c:pt idx="1826">
                  <c:v>1018.0553672159923</c:v>
                </c:pt>
                <c:pt idx="1827">
                  <c:v>1021.9239776114131</c:v>
                </c:pt>
                <c:pt idx="1828">
                  <c:v>1025.8072887263365</c:v>
                </c:pt>
                <c:pt idx="1829">
                  <c:v>1029.7053564234966</c:v>
                </c:pt>
                <c:pt idx="1830">
                  <c:v>1033.6182367779058</c:v>
                </c:pt>
                <c:pt idx="1831">
                  <c:v>1037.5459860776618</c:v>
                </c:pt>
                <c:pt idx="1832">
                  <c:v>1041.4886608247571</c:v>
                </c:pt>
                <c:pt idx="1833">
                  <c:v>1045.4463177358912</c:v>
                </c:pt>
                <c:pt idx="1834">
                  <c:v>1049.4190137432877</c:v>
                </c:pt>
                <c:pt idx="1835">
                  <c:v>1053.4068059955123</c:v>
                </c:pt>
                <c:pt idx="1836">
                  <c:v>1057.4097518582953</c:v>
                </c:pt>
                <c:pt idx="1837">
                  <c:v>1061.4279089153567</c:v>
                </c:pt>
                <c:pt idx="1838">
                  <c:v>1065.4613349692352</c:v>
                </c:pt>
                <c:pt idx="1839">
                  <c:v>1069.5100880421182</c:v>
                </c:pt>
                <c:pt idx="1840">
                  <c:v>1073.5742263766783</c:v>
                </c:pt>
                <c:pt idx="1841">
                  <c:v>1077.6538084369097</c:v>
                </c:pt>
                <c:pt idx="1842">
                  <c:v>1081.74889290897</c:v>
                </c:pt>
                <c:pt idx="1843">
                  <c:v>1085.8595387020241</c:v>
                </c:pt>
                <c:pt idx="1844">
                  <c:v>1089.9858049490917</c:v>
                </c:pt>
                <c:pt idx="1845">
                  <c:v>1094.1277510078983</c:v>
                </c:pt>
                <c:pt idx="1846">
                  <c:v>1098.2854364617283</c:v>
                </c:pt>
                <c:pt idx="1847">
                  <c:v>1102.4589211202829</c:v>
                </c:pt>
                <c:pt idx="1848">
                  <c:v>1106.6482650205401</c:v>
                </c:pt>
                <c:pt idx="1849">
                  <c:v>1110.8535284276181</c:v>
                </c:pt>
                <c:pt idx="1850">
                  <c:v>1115.0747718356431</c:v>
                </c:pt>
                <c:pt idx="1851">
                  <c:v>1119.3120559686186</c:v>
                </c:pt>
                <c:pt idx="1852">
                  <c:v>1123.5654417812993</c:v>
                </c:pt>
                <c:pt idx="1853">
                  <c:v>1127.8349904600684</c:v>
                </c:pt>
                <c:pt idx="1854">
                  <c:v>1132.1207634238167</c:v>
                </c:pt>
                <c:pt idx="1855">
                  <c:v>1136.4228223248272</c:v>
                </c:pt>
                <c:pt idx="1856">
                  <c:v>1140.7412290496616</c:v>
                </c:pt>
                <c:pt idx="1857">
                  <c:v>1145.0760457200504</c:v>
                </c:pt>
                <c:pt idx="1858">
                  <c:v>1149.4273346937866</c:v>
                </c:pt>
                <c:pt idx="1859">
                  <c:v>1153.7951585656231</c:v>
                </c:pt>
                <c:pt idx="1860">
                  <c:v>1158.1795801681724</c:v>
                </c:pt>
                <c:pt idx="1861">
                  <c:v>1162.5806625728114</c:v>
                </c:pt>
                <c:pt idx="1862">
                  <c:v>1166.9984690905881</c:v>
                </c:pt>
                <c:pt idx="1863">
                  <c:v>1171.4330632731323</c:v>
                </c:pt>
                <c:pt idx="1864">
                  <c:v>1175.8845089135702</c:v>
                </c:pt>
                <c:pt idx="1865">
                  <c:v>1180.3528700474419</c:v>
                </c:pt>
                <c:pt idx="1866">
                  <c:v>1184.8382109536221</c:v>
                </c:pt>
                <c:pt idx="1867">
                  <c:v>1189.340596155246</c:v>
                </c:pt>
                <c:pt idx="1868">
                  <c:v>1193.860090420636</c:v>
                </c:pt>
                <c:pt idx="1869">
                  <c:v>1198.3967587642344</c:v>
                </c:pt>
                <c:pt idx="1870">
                  <c:v>1202.9506664475384</c:v>
                </c:pt>
                <c:pt idx="1871">
                  <c:v>1207.521878980039</c:v>
                </c:pt>
                <c:pt idx="1872">
                  <c:v>1212.1104621201632</c:v>
                </c:pt>
                <c:pt idx="1873">
                  <c:v>1216.7164818762199</c:v>
                </c:pt>
                <c:pt idx="1874">
                  <c:v>1221.3400045073495</c:v>
                </c:pt>
                <c:pt idx="1875">
                  <c:v>1225.9810965244774</c:v>
                </c:pt>
                <c:pt idx="1876">
                  <c:v>1230.6398246912704</c:v>
                </c:pt>
                <c:pt idx="1877">
                  <c:v>1235.3162560250973</c:v>
                </c:pt>
                <c:pt idx="1878">
                  <c:v>1240.0104577979928</c:v>
                </c:pt>
                <c:pt idx="1879">
                  <c:v>1244.7224975376253</c:v>
                </c:pt>
                <c:pt idx="1880">
                  <c:v>1249.4524430282684</c:v>
                </c:pt>
                <c:pt idx="1881">
                  <c:v>1254.2003623117757</c:v>
                </c:pt>
                <c:pt idx="1882">
                  <c:v>1258.9663236885606</c:v>
                </c:pt>
                <c:pt idx="1883">
                  <c:v>1263.7503957185772</c:v>
                </c:pt>
                <c:pt idx="1884">
                  <c:v>1268.5526472223078</c:v>
                </c:pt>
                <c:pt idx="1885">
                  <c:v>1273.3731472817526</c:v>
                </c:pt>
                <c:pt idx="1886">
                  <c:v>1278.2119652414233</c:v>
                </c:pt>
                <c:pt idx="1887">
                  <c:v>1283.0691707093408</c:v>
                </c:pt>
                <c:pt idx="1888">
                  <c:v>1287.9448335580364</c:v>
                </c:pt>
                <c:pt idx="1889">
                  <c:v>1292.8390239255571</c:v>
                </c:pt>
                <c:pt idx="1890">
                  <c:v>1297.7518122164743</c:v>
                </c:pt>
                <c:pt idx="1891">
                  <c:v>1302.6832691028969</c:v>
                </c:pt>
                <c:pt idx="1892">
                  <c:v>1307.633465525488</c:v>
                </c:pt>
                <c:pt idx="1893">
                  <c:v>1312.602472694485</c:v>
                </c:pt>
                <c:pt idx="1894">
                  <c:v>1317.5903620907241</c:v>
                </c:pt>
                <c:pt idx="1895">
                  <c:v>1322.5972054666688</c:v>
                </c:pt>
                <c:pt idx="1896">
                  <c:v>1327.6230748474422</c:v>
                </c:pt>
                <c:pt idx="1897">
                  <c:v>1332.6680425318625</c:v>
                </c:pt>
                <c:pt idx="1898">
                  <c:v>1337.7321810934836</c:v>
                </c:pt>
                <c:pt idx="1899">
                  <c:v>1342.8155633816389</c:v>
                </c:pt>
                <c:pt idx="1900">
                  <c:v>1347.9182625224892</c:v>
                </c:pt>
                <c:pt idx="1901">
                  <c:v>1353.0403519200747</c:v>
                </c:pt>
                <c:pt idx="1902">
                  <c:v>1358.181905257371</c:v>
                </c:pt>
                <c:pt idx="1903">
                  <c:v>1363.3429964973491</c:v>
                </c:pt>
                <c:pt idx="1904">
                  <c:v>1368.5236998840389</c:v>
                </c:pt>
                <c:pt idx="1905">
                  <c:v>1373.7240899435983</c:v>
                </c:pt>
                <c:pt idx="1906">
                  <c:v>1378.9442414853841</c:v>
                </c:pt>
                <c:pt idx="1907">
                  <c:v>1384.1842296030286</c:v>
                </c:pt>
                <c:pt idx="1908">
                  <c:v>1389.4441296755201</c:v>
                </c:pt>
                <c:pt idx="1909">
                  <c:v>1394.7240173682872</c:v>
                </c:pt>
                <c:pt idx="1910">
                  <c:v>1400.0239686342866</c:v>
                </c:pt>
                <c:pt idx="1911">
                  <c:v>1405.3440597150968</c:v>
                </c:pt>
                <c:pt idx="1912">
                  <c:v>1410.6843671420143</c:v>
                </c:pt>
                <c:pt idx="1913">
                  <c:v>1416.0449677371539</c:v>
                </c:pt>
                <c:pt idx="1914">
                  <c:v>1421.4259386145552</c:v>
                </c:pt>
                <c:pt idx="1915">
                  <c:v>1426.8273571812906</c:v>
                </c:pt>
                <c:pt idx="1916">
                  <c:v>1432.2493011385795</c:v>
                </c:pt>
                <c:pt idx="1917">
                  <c:v>1437.6918484829062</c:v>
                </c:pt>
                <c:pt idx="1918">
                  <c:v>1443.1550775071412</c:v>
                </c:pt>
                <c:pt idx="1919">
                  <c:v>1448.6390668016684</c:v>
                </c:pt>
                <c:pt idx="1920">
                  <c:v>1454.1438952555147</c:v>
                </c:pt>
                <c:pt idx="1921">
                  <c:v>1459.6696420574858</c:v>
                </c:pt>
                <c:pt idx="1922">
                  <c:v>1465.2163866973042</c:v>
                </c:pt>
                <c:pt idx="1923">
                  <c:v>1470.784208966754</c:v>
                </c:pt>
                <c:pt idx="1924">
                  <c:v>1476.3731889608277</c:v>
                </c:pt>
                <c:pt idx="1925">
                  <c:v>1481.9834070788788</c:v>
                </c:pt>
                <c:pt idx="1926">
                  <c:v>1487.6149440257786</c:v>
                </c:pt>
                <c:pt idx="1927">
                  <c:v>1493.2678808130765</c:v>
                </c:pt>
                <c:pt idx="1928">
                  <c:v>1498.9422987601663</c:v>
                </c:pt>
                <c:pt idx="1929">
                  <c:v>1504.638279495455</c:v>
                </c:pt>
                <c:pt idx="1930">
                  <c:v>1510.3559049575379</c:v>
                </c:pt>
                <c:pt idx="1931">
                  <c:v>1516.0952573963766</c:v>
                </c:pt>
                <c:pt idx="1932">
                  <c:v>1521.8564193744828</c:v>
                </c:pt>
                <c:pt idx="1933">
                  <c:v>1527.639473768106</c:v>
                </c:pt>
                <c:pt idx="1934">
                  <c:v>1533.4445037684247</c:v>
                </c:pt>
                <c:pt idx="1935">
                  <c:v>1539.2715928827447</c:v>
                </c:pt>
                <c:pt idx="1936">
                  <c:v>1545.1208249356991</c:v>
                </c:pt>
                <c:pt idx="1937">
                  <c:v>1550.9922840704548</c:v>
                </c:pt>
                <c:pt idx="1938">
                  <c:v>1556.8860547499226</c:v>
                </c:pt>
                <c:pt idx="1939">
                  <c:v>1562.8022217579723</c:v>
                </c:pt>
                <c:pt idx="1940">
                  <c:v>1568.7408702006526</c:v>
                </c:pt>
                <c:pt idx="1941">
                  <c:v>1574.7020855074152</c:v>
                </c:pt>
                <c:pt idx="1942">
                  <c:v>1580.6859534323435</c:v>
                </c:pt>
                <c:pt idx="1943">
                  <c:v>1586.6925600553864</c:v>
                </c:pt>
                <c:pt idx="1944">
                  <c:v>1592.7219917835969</c:v>
                </c:pt>
                <c:pt idx="1945">
                  <c:v>1598.7743353523747</c:v>
                </c:pt>
                <c:pt idx="1946">
                  <c:v>1604.8496778267138</c:v>
                </c:pt>
                <c:pt idx="1947">
                  <c:v>1610.9481066024553</c:v>
                </c:pt>
                <c:pt idx="1948">
                  <c:v>1617.0697094075447</c:v>
                </c:pt>
                <c:pt idx="1949">
                  <c:v>1623.2145743032934</c:v>
                </c:pt>
                <c:pt idx="1950">
                  <c:v>1629.382789685646</c:v>
                </c:pt>
                <c:pt idx="1951">
                  <c:v>1635.5744442864516</c:v>
                </c:pt>
                <c:pt idx="1952">
                  <c:v>1641.7896271747402</c:v>
                </c:pt>
                <c:pt idx="1953">
                  <c:v>1648.0284277580042</c:v>
                </c:pt>
                <c:pt idx="1954">
                  <c:v>1654.2909357834847</c:v>
                </c:pt>
                <c:pt idx="1955">
                  <c:v>1660.577241339462</c:v>
                </c:pt>
                <c:pt idx="1956">
                  <c:v>1666.8874348565521</c:v>
                </c:pt>
                <c:pt idx="1957">
                  <c:v>1673.221607109007</c:v>
                </c:pt>
                <c:pt idx="1958">
                  <c:v>1679.5798492160213</c:v>
                </c:pt>
                <c:pt idx="1959">
                  <c:v>1685.9622526430423</c:v>
                </c:pt>
                <c:pt idx="1960">
                  <c:v>1692.3689092030859</c:v>
                </c:pt>
                <c:pt idx="1961">
                  <c:v>1698.7999110580577</c:v>
                </c:pt>
                <c:pt idx="1962">
                  <c:v>1705.2553507200782</c:v>
                </c:pt>
                <c:pt idx="1963">
                  <c:v>1711.7353210528145</c:v>
                </c:pt>
                <c:pt idx="1964">
                  <c:v>1718.2399152728151</c:v>
                </c:pt>
                <c:pt idx="1965">
                  <c:v>1724.7692269508518</c:v>
                </c:pt>
                <c:pt idx="1966">
                  <c:v>1731.3233500132651</c:v>
                </c:pt>
                <c:pt idx="1967">
                  <c:v>1737.9023787433155</c:v>
                </c:pt>
                <c:pt idx="1968">
                  <c:v>1744.50640778254</c:v>
                </c:pt>
                <c:pt idx="1969">
                  <c:v>1751.1355321321137</c:v>
                </c:pt>
                <c:pt idx="1970">
                  <c:v>1757.7898471542157</c:v>
                </c:pt>
                <c:pt idx="1971">
                  <c:v>1764.4694485734019</c:v>
                </c:pt>
                <c:pt idx="1972">
                  <c:v>1771.1744324779809</c:v>
                </c:pt>
                <c:pt idx="1973">
                  <c:v>1777.9048953213971</c:v>
                </c:pt>
                <c:pt idx="1974">
                  <c:v>1784.6609339236186</c:v>
                </c:pt>
                <c:pt idx="1975">
                  <c:v>1791.4426454725283</c:v>
                </c:pt>
                <c:pt idx="1976">
                  <c:v>1798.2501275253239</c:v>
                </c:pt>
                <c:pt idx="1977">
                  <c:v>1805.0834780099201</c:v>
                </c:pt>
                <c:pt idx="1978">
                  <c:v>1811.9427952263579</c:v>
                </c:pt>
                <c:pt idx="1979">
                  <c:v>1818.828177848218</c:v>
                </c:pt>
                <c:pt idx="1980">
                  <c:v>1825.7397249240414</c:v>
                </c:pt>
                <c:pt idx="1981">
                  <c:v>1832.6775358787529</c:v>
                </c:pt>
                <c:pt idx="1982">
                  <c:v>1839.6417105150922</c:v>
                </c:pt>
                <c:pt idx="1983">
                  <c:v>1846.6323490150496</c:v>
                </c:pt>
                <c:pt idx="1984">
                  <c:v>1853.6495519413068</c:v>
                </c:pt>
                <c:pt idx="1985">
                  <c:v>1860.6934202386838</c:v>
                </c:pt>
                <c:pt idx="1986">
                  <c:v>1867.7640552355908</c:v>
                </c:pt>
                <c:pt idx="1987">
                  <c:v>1874.8615586454862</c:v>
                </c:pt>
                <c:pt idx="1988">
                  <c:v>1881.9860325683392</c:v>
                </c:pt>
                <c:pt idx="1989">
                  <c:v>1889.1375794920989</c:v>
                </c:pt>
                <c:pt idx="1990">
                  <c:v>1896.316302294169</c:v>
                </c:pt>
                <c:pt idx="1991">
                  <c:v>1903.5223042428868</c:v>
                </c:pt>
                <c:pt idx="1992">
                  <c:v>1910.7556889990099</c:v>
                </c:pt>
                <c:pt idx="1993">
                  <c:v>1918.0165606172061</c:v>
                </c:pt>
                <c:pt idx="1994">
                  <c:v>1925.3050235475516</c:v>
                </c:pt>
                <c:pt idx="1995">
                  <c:v>1932.6211826370325</c:v>
                </c:pt>
                <c:pt idx="1996">
                  <c:v>1939.9651431310533</c:v>
                </c:pt>
                <c:pt idx="1997">
                  <c:v>1947.3370106749514</c:v>
                </c:pt>
                <c:pt idx="1998">
                  <c:v>1954.7368913155162</c:v>
                </c:pt>
                <c:pt idx="1999">
                  <c:v>1962.1648915025153</c:v>
                </c:pt>
                <c:pt idx="2000">
                  <c:v>1969.6211180902249</c:v>
                </c:pt>
                <c:pt idx="2001">
                  <c:v>1977.1056783389677</c:v>
                </c:pt>
                <c:pt idx="2002">
                  <c:v>1984.6186799166558</c:v>
                </c:pt>
                <c:pt idx="2003">
                  <c:v>1992.160230900339</c:v>
                </c:pt>
                <c:pt idx="2004">
                  <c:v>1999.7304397777602</c:v>
                </c:pt>
                <c:pt idx="2005">
                  <c:v>2007.3294154489158</c:v>
                </c:pt>
                <c:pt idx="2006">
                  <c:v>2014.9572672276217</c:v>
                </c:pt>
                <c:pt idx="2007">
                  <c:v>2022.6141048430868</c:v>
                </c:pt>
                <c:pt idx="2008">
                  <c:v>2030.3000384414906</c:v>
                </c:pt>
                <c:pt idx="2009">
                  <c:v>2038.0151785875685</c:v>
                </c:pt>
                <c:pt idx="2010">
                  <c:v>2045.7596362662014</c:v>
                </c:pt>
                <c:pt idx="2011">
                  <c:v>2053.5335228840131</c:v>
                </c:pt>
                <c:pt idx="2012">
                  <c:v>2061.3369502709725</c:v>
                </c:pt>
                <c:pt idx="2013">
                  <c:v>2069.1700306820021</c:v>
                </c:pt>
                <c:pt idx="2014">
                  <c:v>2077.0328767985939</c:v>
                </c:pt>
                <c:pt idx="2015">
                  <c:v>2084.9256017304288</c:v>
                </c:pt>
                <c:pt idx="2016">
                  <c:v>2092.8483190170045</c:v>
                </c:pt>
                <c:pt idx="2017">
                  <c:v>2100.8011426292692</c:v>
                </c:pt>
                <c:pt idx="2018">
                  <c:v>2108.7841869712606</c:v>
                </c:pt>
                <c:pt idx="2019">
                  <c:v>2116.7975668817517</c:v>
                </c:pt>
                <c:pt idx="2020">
                  <c:v>2124.8413976359025</c:v>
                </c:pt>
                <c:pt idx="2021">
                  <c:v>2132.915794946919</c:v>
                </c:pt>
                <c:pt idx="2022">
                  <c:v>2141.0208749677172</c:v>
                </c:pt>
                <c:pt idx="2023">
                  <c:v>2149.1567542925945</c:v>
                </c:pt>
                <c:pt idx="2024">
                  <c:v>2157.3235499589064</c:v>
                </c:pt>
                <c:pt idx="2025">
                  <c:v>2165.5213794487504</c:v>
                </c:pt>
                <c:pt idx="2026">
                  <c:v>2173.7503606906557</c:v>
                </c:pt>
                <c:pt idx="2027">
                  <c:v>2182.0106120612804</c:v>
                </c:pt>
                <c:pt idx="2028">
                  <c:v>2190.3022523871132</c:v>
                </c:pt>
                <c:pt idx="2029">
                  <c:v>2198.6254009461841</c:v>
                </c:pt>
                <c:pt idx="2030">
                  <c:v>2206.9801774697798</c:v>
                </c:pt>
                <c:pt idx="2031">
                  <c:v>2215.3667021441652</c:v>
                </c:pt>
                <c:pt idx="2032">
                  <c:v>2223.7850956123129</c:v>
                </c:pt>
                <c:pt idx="2033">
                  <c:v>2232.2354789756396</c:v>
                </c:pt>
                <c:pt idx="2034">
                  <c:v>2240.7179737957472</c:v>
                </c:pt>
                <c:pt idx="2035">
                  <c:v>2249.2327020961711</c:v>
                </c:pt>
                <c:pt idx="2036">
                  <c:v>2257.7797863641367</c:v>
                </c:pt>
                <c:pt idx="2037">
                  <c:v>2266.3593495523205</c:v>
                </c:pt>
                <c:pt idx="2038">
                  <c:v>2274.9715150806196</c:v>
                </c:pt>
                <c:pt idx="2039">
                  <c:v>2283.6164068379262</c:v>
                </c:pt>
                <c:pt idx="2040">
                  <c:v>2292.2941491839106</c:v>
                </c:pt>
                <c:pt idx="2041">
                  <c:v>2301.0048669508096</c:v>
                </c:pt>
                <c:pt idx="2042">
                  <c:v>2309.7486854452227</c:v>
                </c:pt>
                <c:pt idx="2043">
                  <c:v>2318.5257304499146</c:v>
                </c:pt>
                <c:pt idx="2044">
                  <c:v>2327.3361282256242</c:v>
                </c:pt>
                <c:pt idx="2045">
                  <c:v>2336.1800055128815</c:v>
                </c:pt>
                <c:pt idx="2046">
                  <c:v>2345.0574895338304</c:v>
                </c:pt>
                <c:pt idx="2047">
                  <c:v>2353.9687079940591</c:v>
                </c:pt>
                <c:pt idx="2048">
                  <c:v>2362.9137890844368</c:v>
                </c:pt>
                <c:pt idx="2049">
                  <c:v>2371.8928614829579</c:v>
                </c:pt>
                <c:pt idx="2050">
                  <c:v>2380.9060543565934</c:v>
                </c:pt>
                <c:pt idx="2051">
                  <c:v>2389.9534973631485</c:v>
                </c:pt>
                <c:pt idx="2052">
                  <c:v>2399.0353206531286</c:v>
                </c:pt>
                <c:pt idx="2053">
                  <c:v>2408.1516548716104</c:v>
                </c:pt>
                <c:pt idx="2054">
                  <c:v>2417.3026311601225</c:v>
                </c:pt>
                <c:pt idx="2055">
                  <c:v>2426.488381158531</c:v>
                </c:pt>
                <c:pt idx="2056">
                  <c:v>2435.7090370069336</c:v>
                </c:pt>
                <c:pt idx="2057">
                  <c:v>2444.9647313475602</c:v>
                </c:pt>
                <c:pt idx="2058">
                  <c:v>2454.2555973266813</c:v>
                </c:pt>
                <c:pt idx="2059">
                  <c:v>2463.5817685965226</c:v>
                </c:pt>
                <c:pt idx="2060">
                  <c:v>2472.9433793171893</c:v>
                </c:pt>
                <c:pt idx="2061">
                  <c:v>2482.3405641585946</c:v>
                </c:pt>
                <c:pt idx="2062">
                  <c:v>2491.7734583023971</c:v>
                </c:pt>
                <c:pt idx="2063">
                  <c:v>2501.2421974439462</c:v>
                </c:pt>
                <c:pt idx="2064">
                  <c:v>2510.7469177942335</c:v>
                </c:pt>
                <c:pt idx="2065">
                  <c:v>2520.2877560818515</c:v>
                </c:pt>
                <c:pt idx="2066">
                  <c:v>2529.8648495549628</c:v>
                </c:pt>
                <c:pt idx="2067">
                  <c:v>2539.4783359832718</c:v>
                </c:pt>
                <c:pt idx="2068">
                  <c:v>2549.1283536600081</c:v>
                </c:pt>
                <c:pt idx="2069">
                  <c:v>2558.815041403916</c:v>
                </c:pt>
                <c:pt idx="2070">
                  <c:v>2568.5385385612508</c:v>
                </c:pt>
                <c:pt idx="2071">
                  <c:v>2578.2989850077838</c:v>
                </c:pt>
                <c:pt idx="2072">
                  <c:v>2588.0965211508133</c:v>
                </c:pt>
                <c:pt idx="2073">
                  <c:v>2597.9312879311865</c:v>
                </c:pt>
                <c:pt idx="2074">
                  <c:v>2607.803426825325</c:v>
                </c:pt>
                <c:pt idx="2075">
                  <c:v>2617.7130798472613</c:v>
                </c:pt>
                <c:pt idx="2076">
                  <c:v>2627.660389550681</c:v>
                </c:pt>
                <c:pt idx="2077">
                  <c:v>2637.6454990309735</c:v>
                </c:pt>
                <c:pt idx="2078">
                  <c:v>2647.6685519272914</c:v>
                </c:pt>
                <c:pt idx="2079">
                  <c:v>2657.7296924246152</c:v>
                </c:pt>
                <c:pt idx="2080">
                  <c:v>2667.8290652558289</c:v>
                </c:pt>
                <c:pt idx="2081">
                  <c:v>2677.9668157038013</c:v>
                </c:pt>
                <c:pt idx="2082">
                  <c:v>2688.1430896034758</c:v>
                </c:pt>
                <c:pt idx="2083">
                  <c:v>2698.3580333439691</c:v>
                </c:pt>
                <c:pt idx="2084">
                  <c:v>2708.6117938706761</c:v>
                </c:pt>
                <c:pt idx="2085">
                  <c:v>2718.9045186873846</c:v>
                </c:pt>
                <c:pt idx="2086">
                  <c:v>2729.2363558583966</c:v>
                </c:pt>
                <c:pt idx="2087">
                  <c:v>2739.6074540106583</c:v>
                </c:pt>
                <c:pt idx="2088">
                  <c:v>2750.017962335899</c:v>
                </c:pt>
                <c:pt idx="2089">
                  <c:v>2760.4680305927754</c:v>
                </c:pt>
                <c:pt idx="2090">
                  <c:v>2770.9578091090279</c:v>
                </c:pt>
                <c:pt idx="2091">
                  <c:v>2781.4874487836423</c:v>
                </c:pt>
                <c:pt idx="2092">
                  <c:v>2792.0571010890203</c:v>
                </c:pt>
                <c:pt idx="2093">
                  <c:v>2802.6669180731587</c:v>
                </c:pt>
                <c:pt idx="2094">
                  <c:v>2813.3170523618369</c:v>
                </c:pt>
                <c:pt idx="2095">
                  <c:v>2824.007657160812</c:v>
                </c:pt>
                <c:pt idx="2096">
                  <c:v>2834.7388862580233</c:v>
                </c:pt>
                <c:pt idx="2097">
                  <c:v>2845.5108940258037</c:v>
                </c:pt>
                <c:pt idx="2098">
                  <c:v>2856.3238354231021</c:v>
                </c:pt>
                <c:pt idx="2099">
                  <c:v>2867.1778659977099</c:v>
                </c:pt>
                <c:pt idx="2100">
                  <c:v>2878.0731418885011</c:v>
                </c:pt>
                <c:pt idx="2101">
                  <c:v>2889.0098198276773</c:v>
                </c:pt>
                <c:pt idx="2102">
                  <c:v>2899.9880571430226</c:v>
                </c:pt>
                <c:pt idx="2103">
                  <c:v>2911.008011760166</c:v>
                </c:pt>
                <c:pt idx="2104">
                  <c:v>2922.0698422048549</c:v>
                </c:pt>
                <c:pt idx="2105">
                  <c:v>2933.1737076052336</c:v>
                </c:pt>
                <c:pt idx="2106">
                  <c:v>2944.3197676941336</c:v>
                </c:pt>
                <c:pt idx="2107">
                  <c:v>2955.5081828113712</c:v>
                </c:pt>
                <c:pt idx="2108">
                  <c:v>2966.7391139060546</c:v>
                </c:pt>
                <c:pt idx="2109">
                  <c:v>2978.0127225388978</c:v>
                </c:pt>
                <c:pt idx="2110">
                  <c:v>2989.3291708845459</c:v>
                </c:pt>
                <c:pt idx="2111">
                  <c:v>3000.6886217339074</c:v>
                </c:pt>
                <c:pt idx="2112">
                  <c:v>3012.0912384964963</c:v>
                </c:pt>
                <c:pt idx="2113">
                  <c:v>3023.5371852027829</c:v>
                </c:pt>
                <c:pt idx="2114">
                  <c:v>3035.0266265065534</c:v>
                </c:pt>
                <c:pt idx="2115">
                  <c:v>3046.5597276872782</c:v>
                </c:pt>
                <c:pt idx="2116">
                  <c:v>3058.1366546524901</c:v>
                </c:pt>
                <c:pt idx="2117">
                  <c:v>3069.7575739401696</c:v>
                </c:pt>
                <c:pt idx="2118">
                  <c:v>3081.4226527211422</c:v>
                </c:pt>
                <c:pt idx="2119">
                  <c:v>3093.1320588014828</c:v>
                </c:pt>
                <c:pt idx="2120">
                  <c:v>3104.8859606249284</c:v>
                </c:pt>
                <c:pt idx="2121">
                  <c:v>3116.684527275303</c:v>
                </c:pt>
                <c:pt idx="2122">
                  <c:v>3128.5279284789494</c:v>
                </c:pt>
                <c:pt idx="2123">
                  <c:v>3140.4163346071696</c:v>
                </c:pt>
                <c:pt idx="2124">
                  <c:v>3152.3499166786769</c:v>
                </c:pt>
                <c:pt idx="2125">
                  <c:v>3164.3288463620561</c:v>
                </c:pt>
                <c:pt idx="2126">
                  <c:v>3176.3532959782319</c:v>
                </c:pt>
                <c:pt idx="2127">
                  <c:v>3188.4234385029495</c:v>
                </c:pt>
                <c:pt idx="2128">
                  <c:v>3200.5394475692606</c:v>
                </c:pt>
                <c:pt idx="2129">
                  <c:v>3212.7014974700237</c:v>
                </c:pt>
                <c:pt idx="2130">
                  <c:v>3224.90976316041</c:v>
                </c:pt>
                <c:pt idx="2131">
                  <c:v>3237.1644202604198</c:v>
                </c:pt>
                <c:pt idx="2132">
                  <c:v>3249.4656450574093</c:v>
                </c:pt>
                <c:pt idx="2133">
                  <c:v>3261.8136145086278</c:v>
                </c:pt>
                <c:pt idx="2134">
                  <c:v>3274.2085062437604</c:v>
                </c:pt>
                <c:pt idx="2135">
                  <c:v>3286.6504985674869</c:v>
                </c:pt>
                <c:pt idx="2136">
                  <c:v>3299.1397704620435</c:v>
                </c:pt>
                <c:pt idx="2137">
                  <c:v>3311.6765015897995</c:v>
                </c:pt>
                <c:pt idx="2138">
                  <c:v>3324.2608722958407</c:v>
                </c:pt>
                <c:pt idx="2139">
                  <c:v>3336.8930636105652</c:v>
                </c:pt>
                <c:pt idx="2140">
                  <c:v>3349.5732572522852</c:v>
                </c:pt>
                <c:pt idx="2141">
                  <c:v>3362.301635629844</c:v>
                </c:pt>
                <c:pt idx="2142">
                  <c:v>3375.0783818452373</c:v>
                </c:pt>
                <c:pt idx="2143">
                  <c:v>3387.9036796962491</c:v>
                </c:pt>
                <c:pt idx="2144">
                  <c:v>3400.7777136790951</c:v>
                </c:pt>
                <c:pt idx="2145">
                  <c:v>3413.7006689910759</c:v>
                </c:pt>
                <c:pt idx="2146">
                  <c:v>3426.6727315332419</c:v>
                </c:pt>
                <c:pt idx="2147">
                  <c:v>3439.6940879130684</c:v>
                </c:pt>
                <c:pt idx="2148">
                  <c:v>3452.764925447138</c:v>
                </c:pt>
                <c:pt idx="2149">
                  <c:v>3465.8854321638373</c:v>
                </c:pt>
                <c:pt idx="2150">
                  <c:v>3479.0557968060598</c:v>
                </c:pt>
                <c:pt idx="2151">
                  <c:v>3492.2762088339227</c:v>
                </c:pt>
                <c:pt idx="2152">
                  <c:v>3505.5468584274918</c:v>
                </c:pt>
                <c:pt idx="2153">
                  <c:v>3518.8679364895165</c:v>
                </c:pt>
                <c:pt idx="2154">
                  <c:v>3532.2396346481769</c:v>
                </c:pt>
                <c:pt idx="2155">
                  <c:v>3545.6621452598401</c:v>
                </c:pt>
                <c:pt idx="2156">
                  <c:v>3559.1356614118276</c:v>
                </c:pt>
                <c:pt idx="2157">
                  <c:v>3572.6603769251928</c:v>
                </c:pt>
                <c:pt idx="2158">
                  <c:v>3586.2364863575085</c:v>
                </c:pt>
                <c:pt idx="2159">
                  <c:v>3599.864185005667</c:v>
                </c:pt>
                <c:pt idx="2160">
                  <c:v>3613.5436689086887</c:v>
                </c:pt>
                <c:pt idx="2161">
                  <c:v>3627.2751348505417</c:v>
                </c:pt>
                <c:pt idx="2162">
                  <c:v>3641.0587803629737</c:v>
                </c:pt>
                <c:pt idx="2163">
                  <c:v>3654.8948037283531</c:v>
                </c:pt>
                <c:pt idx="2164">
                  <c:v>3668.7834039825207</c:v>
                </c:pt>
                <c:pt idx="2165">
                  <c:v>3682.7247809176542</c:v>
                </c:pt>
                <c:pt idx="2166">
                  <c:v>3696.7191350851413</c:v>
                </c:pt>
                <c:pt idx="2167">
                  <c:v>3710.7666677984648</c:v>
                </c:pt>
                <c:pt idx="2168">
                  <c:v>3724.867581136099</c:v>
                </c:pt>
                <c:pt idx="2169">
                  <c:v>3739.0220779444162</c:v>
                </c:pt>
                <c:pt idx="2170">
                  <c:v>3753.2303618406049</c:v>
                </c:pt>
                <c:pt idx="2171">
                  <c:v>3767.4926372155992</c:v>
                </c:pt>
                <c:pt idx="2172">
                  <c:v>3781.8091092370187</c:v>
                </c:pt>
                <c:pt idx="2173">
                  <c:v>3796.1799838521192</c:v>
                </c:pt>
                <c:pt idx="2174">
                  <c:v>3810.6054677907573</c:v>
                </c:pt>
                <c:pt idx="2175">
                  <c:v>3825.0857685683623</c:v>
                </c:pt>
                <c:pt idx="2176">
                  <c:v>3839.6210944889222</c:v>
                </c:pt>
                <c:pt idx="2177">
                  <c:v>3854.2116546479801</c:v>
                </c:pt>
                <c:pt idx="2178">
                  <c:v>3868.8576589356426</c:v>
                </c:pt>
                <c:pt idx="2179">
                  <c:v>3883.5593180395981</c:v>
                </c:pt>
                <c:pt idx="2180">
                  <c:v>3898.3168434481486</c:v>
                </c:pt>
                <c:pt idx="2181">
                  <c:v>3913.1304474532517</c:v>
                </c:pt>
                <c:pt idx="2182">
                  <c:v>3928.0003431535742</c:v>
                </c:pt>
                <c:pt idx="2183">
                  <c:v>3942.926744457558</c:v>
                </c:pt>
                <c:pt idx="2184">
                  <c:v>3957.909866086497</c:v>
                </c:pt>
                <c:pt idx="2185">
                  <c:v>3972.9499235776257</c:v>
                </c:pt>
                <c:pt idx="2186">
                  <c:v>3988.0471332872207</c:v>
                </c:pt>
                <c:pt idx="2187">
                  <c:v>4003.2017123937121</c:v>
                </c:pt>
                <c:pt idx="2188">
                  <c:v>4018.4138789008084</c:v>
                </c:pt>
                <c:pt idx="2189">
                  <c:v>4033.6838516406315</c:v>
                </c:pt>
                <c:pt idx="2190">
                  <c:v>4049.011850276866</c:v>
                </c:pt>
                <c:pt idx="2191">
                  <c:v>4064.3980953079181</c:v>
                </c:pt>
                <c:pt idx="2192">
                  <c:v>4079.8428080700883</c:v>
                </c:pt>
                <c:pt idx="2193">
                  <c:v>4095.3462107407545</c:v>
                </c:pt>
                <c:pt idx="2194">
                  <c:v>4110.9085263415691</c:v>
                </c:pt>
                <c:pt idx="2195">
                  <c:v>4126.529978741667</c:v>
                </c:pt>
                <c:pt idx="2196">
                  <c:v>4142.2107926608851</c:v>
                </c:pt>
                <c:pt idx="2197">
                  <c:v>4157.9511936729969</c:v>
                </c:pt>
                <c:pt idx="2198">
                  <c:v>4173.7514082089547</c:v>
                </c:pt>
                <c:pt idx="2199">
                  <c:v>4189.6116635601484</c:v>
                </c:pt>
                <c:pt idx="2200">
                  <c:v>4205.5321878816767</c:v>
                </c:pt>
                <c:pt idx="2201">
                  <c:v>4221.5132101956269</c:v>
                </c:pt>
                <c:pt idx="2202">
                  <c:v>4237.55496039437</c:v>
                </c:pt>
                <c:pt idx="2203">
                  <c:v>4253.6576692438684</c:v>
                </c:pt>
                <c:pt idx="2204">
                  <c:v>4269.8215683869948</c:v>
                </c:pt>
                <c:pt idx="2205">
                  <c:v>4286.0468903468654</c:v>
                </c:pt>
                <c:pt idx="2206">
                  <c:v>4302.3338685301833</c:v>
                </c:pt>
                <c:pt idx="2207">
                  <c:v>4318.6827372305979</c:v>
                </c:pt>
                <c:pt idx="2208">
                  <c:v>4335.0937316320742</c:v>
                </c:pt>
                <c:pt idx="2209">
                  <c:v>4351.5670878122764</c:v>
                </c:pt>
                <c:pt idx="2210">
                  <c:v>4368.1030427459636</c:v>
                </c:pt>
                <c:pt idx="2211">
                  <c:v>4384.7018343083982</c:v>
                </c:pt>
                <c:pt idx="2212">
                  <c:v>4401.3637012787703</c:v>
                </c:pt>
                <c:pt idx="2213">
                  <c:v>4418.0888833436302</c:v>
                </c:pt>
                <c:pt idx="2214">
                  <c:v>4434.877621100336</c:v>
                </c:pt>
                <c:pt idx="2215">
                  <c:v>4451.7301560605174</c:v>
                </c:pt>
                <c:pt idx="2216">
                  <c:v>4468.6467306535478</c:v>
                </c:pt>
                <c:pt idx="2217">
                  <c:v>4485.6275882300315</c:v>
                </c:pt>
                <c:pt idx="2218">
                  <c:v>4502.672973065306</c:v>
                </c:pt>
                <c:pt idx="2219">
                  <c:v>4519.7831303629546</c:v>
                </c:pt>
                <c:pt idx="2220">
                  <c:v>4536.9583062583342</c:v>
                </c:pt>
                <c:pt idx="2221">
                  <c:v>4554.1987478221163</c:v>
                </c:pt>
                <c:pt idx="2222">
                  <c:v>4571.5047030638407</c:v>
                </c:pt>
                <c:pt idx="2223">
                  <c:v>4588.8764209354831</c:v>
                </c:pt>
                <c:pt idx="2224">
                  <c:v>4606.3141513350383</c:v>
                </c:pt>
                <c:pt idx="2225">
                  <c:v>4623.8181451101118</c:v>
                </c:pt>
                <c:pt idx="2226">
                  <c:v>4641.3886540615304</c:v>
                </c:pt>
                <c:pt idx="2227">
                  <c:v>4659.0259309469639</c:v>
                </c:pt>
                <c:pt idx="2228">
                  <c:v>4676.7302294845622</c:v>
                </c:pt>
                <c:pt idx="2229">
                  <c:v>4694.5018043566033</c:v>
                </c:pt>
                <c:pt idx="2230">
                  <c:v>4712.3409112131585</c:v>
                </c:pt>
                <c:pt idx="2231">
                  <c:v>4730.2478066757685</c:v>
                </c:pt>
                <c:pt idx="2232">
                  <c:v>4748.2227483411361</c:v>
                </c:pt>
                <c:pt idx="2233">
                  <c:v>4766.2659947848324</c:v>
                </c:pt>
                <c:pt idx="2234">
                  <c:v>4784.3778055650146</c:v>
                </c:pt>
                <c:pt idx="2235">
                  <c:v>4802.5584412261614</c:v>
                </c:pt>
                <c:pt idx="2236">
                  <c:v>4820.8081633028214</c:v>
                </c:pt>
                <c:pt idx="2237">
                  <c:v>4839.1272343233722</c:v>
                </c:pt>
                <c:pt idx="2238">
                  <c:v>4857.515917813801</c:v>
                </c:pt>
                <c:pt idx="2239">
                  <c:v>4875.9744783014939</c:v>
                </c:pt>
                <c:pt idx="2240">
                  <c:v>4894.5031813190399</c:v>
                </c:pt>
                <c:pt idx="2241">
                  <c:v>4913.102293408052</c:v>
                </c:pt>
                <c:pt idx="2242">
                  <c:v>4931.7720821230023</c:v>
                </c:pt>
                <c:pt idx="2243">
                  <c:v>4950.5128160350696</c:v>
                </c:pt>
                <c:pt idx="2244">
                  <c:v>4969.3247647360031</c:v>
                </c:pt>
                <c:pt idx="2245">
                  <c:v>4988.2081988420005</c:v>
                </c:pt>
                <c:pt idx="2246">
                  <c:v>5007.1633899976005</c:v>
                </c:pt>
                <c:pt idx="2247">
                  <c:v>5026.1906108795911</c:v>
                </c:pt>
                <c:pt idx="2248">
                  <c:v>5045.2901352009339</c:v>
                </c:pt>
                <c:pt idx="2249">
                  <c:v>5064.4622377146979</c:v>
                </c:pt>
                <c:pt idx="2250">
                  <c:v>5083.7071942180137</c:v>
                </c:pt>
                <c:pt idx="2251">
                  <c:v>5103.0252815560425</c:v>
                </c:pt>
                <c:pt idx="2252">
                  <c:v>5122.4167776259555</c:v>
                </c:pt>
                <c:pt idx="2253">
                  <c:v>5141.8819613809346</c:v>
                </c:pt>
                <c:pt idx="2254">
                  <c:v>5161.4211128341822</c:v>
                </c:pt>
                <c:pt idx="2255">
                  <c:v>5181.0345130629521</c:v>
                </c:pt>
                <c:pt idx="2256">
                  <c:v>5200.7224442125917</c:v>
                </c:pt>
                <c:pt idx="2257">
                  <c:v>5220.4851895005995</c:v>
                </c:pt>
                <c:pt idx="2258">
                  <c:v>5240.3230332207022</c:v>
                </c:pt>
                <c:pt idx="2259">
                  <c:v>5260.2362607469413</c:v>
                </c:pt>
                <c:pt idx="2260">
                  <c:v>5280.2251585377799</c:v>
                </c:pt>
                <c:pt idx="2261">
                  <c:v>5300.2900141402233</c:v>
                </c:pt>
                <c:pt idx="2262">
                  <c:v>5320.4311161939559</c:v>
                </c:pt>
                <c:pt idx="2263">
                  <c:v>5340.6487544354932</c:v>
                </c:pt>
                <c:pt idx="2264">
                  <c:v>5360.943219702348</c:v>
                </c:pt>
                <c:pt idx="2265">
                  <c:v>5381.3148039372172</c:v>
                </c:pt>
                <c:pt idx="2266">
                  <c:v>5401.7638001921787</c:v>
                </c:pt>
                <c:pt idx="2267">
                  <c:v>5422.290502632909</c:v>
                </c:pt>
                <c:pt idx="2268">
                  <c:v>5442.8952065429139</c:v>
                </c:pt>
                <c:pt idx="2269">
                  <c:v>5463.5782083277772</c:v>
                </c:pt>
                <c:pt idx="2270">
                  <c:v>5484.339805519423</c:v>
                </c:pt>
                <c:pt idx="2271">
                  <c:v>5505.1802967803969</c:v>
                </c:pt>
                <c:pt idx="2272">
                  <c:v>5526.0999819081626</c:v>
                </c:pt>
                <c:pt idx="2273">
                  <c:v>5547.0991618394137</c:v>
                </c:pt>
                <c:pt idx="2274">
                  <c:v>5568.1781386544035</c:v>
                </c:pt>
                <c:pt idx="2275">
                  <c:v>5589.3372155812904</c:v>
                </c:pt>
                <c:pt idx="2276">
                  <c:v>5610.5766970004997</c:v>
                </c:pt>
                <c:pt idx="2277">
                  <c:v>5631.8968884491014</c:v>
                </c:pt>
                <c:pt idx="2278">
                  <c:v>5653.298096625208</c:v>
                </c:pt>
                <c:pt idx="2279">
                  <c:v>5674.7806293923841</c:v>
                </c:pt>
                <c:pt idx="2280">
                  <c:v>5696.3447957840754</c:v>
                </c:pt>
                <c:pt idx="2281">
                  <c:v>5717.9909060080554</c:v>
                </c:pt>
                <c:pt idx="2282">
                  <c:v>5739.7192714508865</c:v>
                </c:pt>
                <c:pt idx="2283">
                  <c:v>5761.5302046823999</c:v>
                </c:pt>
                <c:pt idx="2284">
                  <c:v>5783.4240194601934</c:v>
                </c:pt>
                <c:pt idx="2285">
                  <c:v>5805.4010307341423</c:v>
                </c:pt>
                <c:pt idx="2286">
                  <c:v>5827.4615546509322</c:v>
                </c:pt>
                <c:pt idx="2287">
                  <c:v>5849.6059085586057</c:v>
                </c:pt>
                <c:pt idx="2288">
                  <c:v>5871.8344110111284</c:v>
                </c:pt>
                <c:pt idx="2289">
                  <c:v>5894.1473817729711</c:v>
                </c:pt>
                <c:pt idx="2290">
                  <c:v>5916.5451418237089</c:v>
                </c:pt>
                <c:pt idx="2291">
                  <c:v>5939.0280133626393</c:v>
                </c:pt>
                <c:pt idx="2292">
                  <c:v>5961.5963198134177</c:v>
                </c:pt>
                <c:pt idx="2293">
                  <c:v>5984.2503858287091</c:v>
                </c:pt>
                <c:pt idx="2294">
                  <c:v>6006.9905372948588</c:v>
                </c:pt>
                <c:pt idx="2295">
                  <c:v>6029.8171013365791</c:v>
                </c:pt>
                <c:pt idx="2296">
                  <c:v>6052.7304063216579</c:v>
                </c:pt>
                <c:pt idx="2297">
                  <c:v>6075.73078186568</c:v>
                </c:pt>
                <c:pt idx="2298">
                  <c:v>6098.8185588367696</c:v>
                </c:pt>
                <c:pt idx="2299">
                  <c:v>6121.9940693603494</c:v>
                </c:pt>
                <c:pt idx="2300">
                  <c:v>6145.2576468239185</c:v>
                </c:pt>
                <c:pt idx="2301">
                  <c:v>6168.6096258818498</c:v>
                </c:pt>
                <c:pt idx="2302">
                  <c:v>6192.0503424602011</c:v>
                </c:pt>
                <c:pt idx="2303">
                  <c:v>6215.5801337615503</c:v>
                </c:pt>
                <c:pt idx="2304">
                  <c:v>6239.1993382698447</c:v>
                </c:pt>
                <c:pt idx="2305">
                  <c:v>6262.90829575527</c:v>
                </c:pt>
                <c:pt idx="2306">
                  <c:v>6286.7073472791399</c:v>
                </c:pt>
                <c:pt idx="2307">
                  <c:v>6310.5968351988004</c:v>
                </c:pt>
                <c:pt idx="2308">
                  <c:v>6334.5771031725562</c:v>
                </c:pt>
                <c:pt idx="2309">
                  <c:v>6358.648496164612</c:v>
                </c:pt>
                <c:pt idx="2310">
                  <c:v>6382.8113604500377</c:v>
                </c:pt>
                <c:pt idx="2311">
                  <c:v>6407.0660436197477</c:v>
                </c:pt>
                <c:pt idx="2312">
                  <c:v>6431.4128945855027</c:v>
                </c:pt>
                <c:pt idx="2313">
                  <c:v>6455.8522635849276</c:v>
                </c:pt>
                <c:pt idx="2314">
                  <c:v>6480.3845021865509</c:v>
                </c:pt>
                <c:pt idx="2315">
                  <c:v>6505.0099632948595</c:v>
                </c:pt>
                <c:pt idx="2316">
                  <c:v>6529.7290011553805</c:v>
                </c:pt>
                <c:pt idx="2317">
                  <c:v>6554.5419713597712</c:v>
                </c:pt>
                <c:pt idx="2318">
                  <c:v>6579.4492308509389</c:v>
                </c:pt>
                <c:pt idx="2319">
                  <c:v>6604.451137928173</c:v>
                </c:pt>
                <c:pt idx="2320">
                  <c:v>6629.5480522523003</c:v>
                </c:pt>
                <c:pt idx="2321">
                  <c:v>6654.7403348508597</c:v>
                </c:pt>
                <c:pt idx="2322">
                  <c:v>6680.0283481232927</c:v>
                </c:pt>
                <c:pt idx="2323">
                  <c:v>6705.4124558461617</c:v>
                </c:pt>
                <c:pt idx="2324">
                  <c:v>6730.893023178377</c:v>
                </c:pt>
                <c:pt idx="2325">
                  <c:v>6756.4704166664551</c:v>
                </c:pt>
                <c:pt idx="2326">
                  <c:v>6782.1450042497881</c:v>
                </c:pt>
                <c:pt idx="2327">
                  <c:v>6807.9171552659373</c:v>
                </c:pt>
                <c:pt idx="2328">
                  <c:v>6833.7872404559475</c:v>
                </c:pt>
                <c:pt idx="2329">
                  <c:v>6859.7556319696805</c:v>
                </c:pt>
                <c:pt idx="2330">
                  <c:v>6885.8227033711655</c:v>
                </c:pt>
                <c:pt idx="2331">
                  <c:v>6911.9888296439758</c:v>
                </c:pt>
                <c:pt idx="2332">
                  <c:v>6938.2543871966227</c:v>
                </c:pt>
                <c:pt idx="2333">
                  <c:v>6964.6197538679698</c:v>
                </c:pt>
                <c:pt idx="2334">
                  <c:v>6991.0853089326683</c:v>
                </c:pt>
                <c:pt idx="2335">
                  <c:v>7017.6514331066128</c:v>
                </c:pt>
                <c:pt idx="2336">
                  <c:v>7044.3185085524183</c:v>
                </c:pt>
                <c:pt idx="2337">
                  <c:v>7071.0869188849174</c:v>
                </c:pt>
                <c:pt idx="2338">
                  <c:v>7097.9570491766799</c:v>
                </c:pt>
                <c:pt idx="2339">
                  <c:v>7124.9292859635516</c:v>
                </c:pt>
                <c:pt idx="2340">
                  <c:v>7152.0040172502131</c:v>
                </c:pt>
                <c:pt idx="2341">
                  <c:v>7179.1816325157642</c:v>
                </c:pt>
                <c:pt idx="2342">
                  <c:v>7206.4625227193246</c:v>
                </c:pt>
                <c:pt idx="2343">
                  <c:v>7233.847080305658</c:v>
                </c:pt>
                <c:pt idx="2344">
                  <c:v>7261.3356992108193</c:v>
                </c:pt>
                <c:pt idx="2345">
                  <c:v>7288.9287748678207</c:v>
                </c:pt>
                <c:pt idx="2346">
                  <c:v>7316.6267042123191</c:v>
                </c:pt>
                <c:pt idx="2347">
                  <c:v>7344.4298856883261</c:v>
                </c:pt>
                <c:pt idx="2348">
                  <c:v>7372.3387192539421</c:v>
                </c:pt>
                <c:pt idx="2349">
                  <c:v>7400.353606387107</c:v>
                </c:pt>
                <c:pt idx="2350">
                  <c:v>7428.4749500913786</c:v>
                </c:pt>
                <c:pt idx="2351">
                  <c:v>7456.7031549017256</c:v>
                </c:pt>
                <c:pt idx="2352">
                  <c:v>7485.0386268903521</c:v>
                </c:pt>
                <c:pt idx="2353">
                  <c:v>7513.4817736725354</c:v>
                </c:pt>
                <c:pt idx="2354">
                  <c:v>7542.0330044124912</c:v>
                </c:pt>
                <c:pt idx="2355">
                  <c:v>7570.6927298292585</c:v>
                </c:pt>
                <c:pt idx="2356">
                  <c:v>7599.46136220261</c:v>
                </c:pt>
                <c:pt idx="2357">
                  <c:v>7628.3393153789802</c:v>
                </c:pt>
                <c:pt idx="2358">
                  <c:v>7657.3270047774204</c:v>
                </c:pt>
                <c:pt idx="2359">
                  <c:v>7686.4248473955749</c:v>
                </c:pt>
                <c:pt idx="2360">
                  <c:v>7715.6332618156785</c:v>
                </c:pt>
                <c:pt idx="2361">
                  <c:v>7744.9526682105779</c:v>
                </c:pt>
                <c:pt idx="2362">
                  <c:v>7774.3834883497784</c:v>
                </c:pt>
                <c:pt idx="2363">
                  <c:v>7803.9261456055074</c:v>
                </c:pt>
                <c:pt idx="2364">
                  <c:v>7833.5810649588084</c:v>
                </c:pt>
                <c:pt idx="2365">
                  <c:v>7863.348673005652</c:v>
                </c:pt>
                <c:pt idx="2366">
                  <c:v>7893.229397963074</c:v>
                </c:pt>
                <c:pt idx="2367">
                  <c:v>7923.2236696753334</c:v>
                </c:pt>
                <c:pt idx="2368">
                  <c:v>7953.3319196201001</c:v>
                </c:pt>
                <c:pt idx="2369">
                  <c:v>7983.554580914657</c:v>
                </c:pt>
                <c:pt idx="2370">
                  <c:v>8013.8920883221326</c:v>
                </c:pt>
                <c:pt idx="2371">
                  <c:v>8044.344878257757</c:v>
                </c:pt>
                <c:pt idx="2372">
                  <c:v>8074.9133887951366</c:v>
                </c:pt>
                <c:pt idx="2373">
                  <c:v>8105.5980596725585</c:v>
                </c:pt>
                <c:pt idx="2374">
                  <c:v>8136.3993322993147</c:v>
                </c:pt>
                <c:pt idx="2375">
                  <c:v>8167.3176497620525</c:v>
                </c:pt>
                <c:pt idx="2376">
                  <c:v>8198.3534568311479</c:v>
                </c:pt>
                <c:pt idx="2377">
                  <c:v>8229.5071999671072</c:v>
                </c:pt>
                <c:pt idx="2378">
                  <c:v>8260.7793273269817</c:v>
                </c:pt>
                <c:pt idx="2379">
                  <c:v>8292.1702887708252</c:v>
                </c:pt>
                <c:pt idx="2380">
                  <c:v>8323.680535868154</c:v>
                </c:pt>
                <c:pt idx="2381">
                  <c:v>8355.3105219044537</c:v>
                </c:pt>
                <c:pt idx="2382">
                  <c:v>8387.0607018876908</c:v>
                </c:pt>
                <c:pt idx="2383">
                  <c:v>8418.931532554865</c:v>
                </c:pt>
                <c:pt idx="2384">
                  <c:v>8450.9234723785739</c:v>
                </c:pt>
                <c:pt idx="2385">
                  <c:v>8483.0369815736121</c:v>
                </c:pt>
                <c:pt idx="2386">
                  <c:v>8515.2725221035926</c:v>
                </c:pt>
                <c:pt idx="2387">
                  <c:v>8547.6305576875857</c:v>
                </c:pt>
                <c:pt idx="2388">
                  <c:v>8580.1115538067988</c:v>
                </c:pt>
                <c:pt idx="2389">
                  <c:v>8612.7159777112647</c:v>
                </c:pt>
                <c:pt idx="2390">
                  <c:v>8645.4442984265679</c:v>
                </c:pt>
                <c:pt idx="2391">
                  <c:v>8678.2969867605898</c:v>
                </c:pt>
                <c:pt idx="2392">
                  <c:v>8711.2745153102805</c:v>
                </c:pt>
                <c:pt idx="2393">
                  <c:v>8744.3773584684604</c:v>
                </c:pt>
                <c:pt idx="2394">
                  <c:v>8777.605992430641</c:v>
                </c:pt>
                <c:pt idx="2395">
                  <c:v>8810.9608952018771</c:v>
                </c:pt>
                <c:pt idx="2396">
                  <c:v>8844.4425466036446</c:v>
                </c:pt>
                <c:pt idx="2397">
                  <c:v>8878.051428280738</c:v>
                </c:pt>
                <c:pt idx="2398">
                  <c:v>8911.7880237082045</c:v>
                </c:pt>
                <c:pt idx="2399">
                  <c:v>8945.6528181982958</c:v>
                </c:pt>
                <c:pt idx="2400">
                  <c:v>8979.6462989074498</c:v>
                </c:pt>
                <c:pt idx="2401">
                  <c:v>9013.7689548432991</c:v>
                </c:pt>
                <c:pt idx="2402">
                  <c:v>9048.0212768717047</c:v>
                </c:pt>
                <c:pt idx="2403">
                  <c:v>9082.4037577238178</c:v>
                </c:pt>
                <c:pt idx="2404">
                  <c:v>9116.916892003168</c:v>
                </c:pt>
                <c:pt idx="2405">
                  <c:v>9151.5611761927794</c:v>
                </c:pt>
                <c:pt idx="2406">
                  <c:v>9186.3371086623119</c:v>
                </c:pt>
                <c:pt idx="2407">
                  <c:v>9221.2451896752282</c:v>
                </c:pt>
                <c:pt idx="2408">
                  <c:v>9256.2859213959946</c:v>
                </c:pt>
                <c:pt idx="2409">
                  <c:v>9291.4598078972995</c:v>
                </c:pt>
                <c:pt idx="2410">
                  <c:v>9326.7673551673088</c:v>
                </c:pt>
                <c:pt idx="2411">
                  <c:v>9362.209071116944</c:v>
                </c:pt>
                <c:pt idx="2412">
                  <c:v>9397.7854655871888</c:v>
                </c:pt>
                <c:pt idx="2413">
                  <c:v>9433.49705035642</c:v>
                </c:pt>
                <c:pt idx="2414">
                  <c:v>9469.344339147774</c:v>
                </c:pt>
                <c:pt idx="2415">
                  <c:v>9505.3278476365358</c:v>
                </c:pt>
                <c:pt idx="2416">
                  <c:v>9541.4480934575549</c:v>
                </c:pt>
                <c:pt idx="2417">
                  <c:v>9577.7055962126942</c:v>
                </c:pt>
                <c:pt idx="2418">
                  <c:v>9614.1008774783022</c:v>
                </c:pt>
                <c:pt idx="2419">
                  <c:v>9650.6344608127201</c:v>
                </c:pt>
                <c:pt idx="2420">
                  <c:v>9687.3068717638089</c:v>
                </c:pt>
                <c:pt idx="2421">
                  <c:v>9724.1186378765124</c:v>
                </c:pt>
                <c:pt idx="2422">
                  <c:v>9761.0702887004427</c:v>
                </c:pt>
                <c:pt idx="2423">
                  <c:v>9798.1623557975054</c:v>
                </c:pt>
                <c:pt idx="2424">
                  <c:v>9835.3953727495355</c:v>
                </c:pt>
                <c:pt idx="2425">
                  <c:v>9872.7698751659846</c:v>
                </c:pt>
                <c:pt idx="2426">
                  <c:v>9910.2864006916152</c:v>
                </c:pt>
                <c:pt idx="2427">
                  <c:v>9947.9454890142442</c:v>
                </c:pt>
                <c:pt idx="2428">
                  <c:v>9985.747681872499</c:v>
                </c:pt>
                <c:pt idx="2429">
                  <c:v>10023.693523063615</c:v>
                </c:pt>
                <c:pt idx="2430">
                  <c:v>10061.783558451258</c:v>
                </c:pt>
                <c:pt idx="2431">
                  <c:v>10100.018335973373</c:v>
                </c:pt>
                <c:pt idx="2432">
                  <c:v>10138.398405650072</c:v>
                </c:pt>
                <c:pt idx="2433">
                  <c:v>10176.924319591542</c:v>
                </c:pt>
                <c:pt idx="2434">
                  <c:v>10215.596632005991</c:v>
                </c:pt>
                <c:pt idx="2435">
                  <c:v>10254.415899207614</c:v>
                </c:pt>
                <c:pt idx="2436">
                  <c:v>10293.382679624603</c:v>
                </c:pt>
                <c:pt idx="2437">
                  <c:v>10332.497533807176</c:v>
                </c:pt>
                <c:pt idx="2438">
                  <c:v>10371.761024435644</c:v>
                </c:pt>
                <c:pt idx="2439">
                  <c:v>10411.1737163285</c:v>
                </c:pt>
                <c:pt idx="2440">
                  <c:v>10450.736176450548</c:v>
                </c:pt>
                <c:pt idx="2441">
                  <c:v>10490.44897392106</c:v>
                </c:pt>
                <c:pt idx="2442">
                  <c:v>10530.31268002196</c:v>
                </c:pt>
                <c:pt idx="2443">
                  <c:v>10570.327868206043</c:v>
                </c:pt>
                <c:pt idx="2444">
                  <c:v>10610.495114105226</c:v>
                </c:pt>
                <c:pt idx="2445">
                  <c:v>10650.814995538825</c:v>
                </c:pt>
                <c:pt idx="2446">
                  <c:v>10691.288092521872</c:v>
                </c:pt>
                <c:pt idx="2447">
                  <c:v>10731.914987273456</c:v>
                </c:pt>
                <c:pt idx="2448">
                  <c:v>10772.696264225095</c:v>
                </c:pt>
                <c:pt idx="2449">
                  <c:v>10813.632510029151</c:v>
                </c:pt>
                <c:pt idx="2450">
                  <c:v>10854.724313567262</c:v>
                </c:pt>
                <c:pt idx="2451">
                  <c:v>10895.972265958817</c:v>
                </c:pt>
                <c:pt idx="2452">
                  <c:v>10937.376960569462</c:v>
                </c:pt>
                <c:pt idx="2453">
                  <c:v>10978.938993019627</c:v>
                </c:pt>
                <c:pt idx="2454">
                  <c:v>11020.658961193101</c:v>
                </c:pt>
                <c:pt idx="2455">
                  <c:v>11062.537465245636</c:v>
                </c:pt>
                <c:pt idx="2456">
                  <c:v>11104.575107613569</c:v>
                </c:pt>
                <c:pt idx="2457">
                  <c:v>11146.772493022501</c:v>
                </c:pt>
                <c:pt idx="2458">
                  <c:v>11189.130228495987</c:v>
                </c:pt>
                <c:pt idx="2459">
                  <c:v>11231.648923364273</c:v>
                </c:pt>
                <c:pt idx="2460">
                  <c:v>11274.329189273058</c:v>
                </c:pt>
                <c:pt idx="2461">
                  <c:v>11317.171640192295</c:v>
                </c:pt>
                <c:pt idx="2462">
                  <c:v>11360.176892425026</c:v>
                </c:pt>
                <c:pt idx="2463">
                  <c:v>11403.345564616242</c:v>
                </c:pt>
                <c:pt idx="2464">
                  <c:v>11446.678277761785</c:v>
                </c:pt>
                <c:pt idx="2465">
                  <c:v>11490.175655217279</c:v>
                </c:pt>
                <c:pt idx="2466">
                  <c:v>11533.838322707104</c:v>
                </c:pt>
                <c:pt idx="2467">
                  <c:v>11577.666908333391</c:v>
                </c:pt>
                <c:pt idx="2468">
                  <c:v>11621.662042585058</c:v>
                </c:pt>
                <c:pt idx="2469">
                  <c:v>11665.824358346881</c:v>
                </c:pt>
                <c:pt idx="2470">
                  <c:v>11710.154490908599</c:v>
                </c:pt>
                <c:pt idx="2471">
                  <c:v>11754.653077974051</c:v>
                </c:pt>
                <c:pt idx="2472">
                  <c:v>11799.320759670352</c:v>
                </c:pt>
                <c:pt idx="2473">
                  <c:v>11844.1581785571</c:v>
                </c:pt>
                <c:pt idx="2474">
                  <c:v>11889.165979635616</c:v>
                </c:pt>
                <c:pt idx="2475">
                  <c:v>11934.344810358232</c:v>
                </c:pt>
                <c:pt idx="2476">
                  <c:v>11979.695320637595</c:v>
                </c:pt>
                <c:pt idx="2477">
                  <c:v>12025.218162856017</c:v>
                </c:pt>
                <c:pt idx="2478">
                  <c:v>12070.913991874871</c:v>
                </c:pt>
                <c:pt idx="2479">
                  <c:v>12116.783465043996</c:v>
                </c:pt>
                <c:pt idx="2480">
                  <c:v>12162.827242211164</c:v>
                </c:pt>
                <c:pt idx="2481">
                  <c:v>12209.045985731567</c:v>
                </c:pt>
                <c:pt idx="2482">
                  <c:v>12255.440360477347</c:v>
                </c:pt>
                <c:pt idx="2483">
                  <c:v>12302.01103384716</c:v>
                </c:pt>
                <c:pt idx="2484">
                  <c:v>12348.75867577578</c:v>
                </c:pt>
                <c:pt idx="2485">
                  <c:v>12395.683958743728</c:v>
                </c:pt>
                <c:pt idx="2486">
                  <c:v>12442.787557786954</c:v>
                </c:pt>
                <c:pt idx="2487">
                  <c:v>12490.070150506544</c:v>
                </c:pt>
                <c:pt idx="2488">
                  <c:v>12537.53241707847</c:v>
                </c:pt>
                <c:pt idx="2489">
                  <c:v>12585.175040263368</c:v>
                </c:pt>
                <c:pt idx="2490">
                  <c:v>12632.998705416368</c:v>
                </c:pt>
                <c:pt idx="2491">
                  <c:v>12681.004100496952</c:v>
                </c:pt>
                <c:pt idx="2492">
                  <c:v>12729.19191607884</c:v>
                </c:pt>
                <c:pt idx="2493">
                  <c:v>12777.56284535994</c:v>
                </c:pt>
                <c:pt idx="2494">
                  <c:v>12826.117584172309</c:v>
                </c:pt>
                <c:pt idx="2495">
                  <c:v>12874.856830992165</c:v>
                </c:pt>
                <c:pt idx="2496">
                  <c:v>12923.781286949936</c:v>
                </c:pt>
                <c:pt idx="2497">
                  <c:v>12972.891655840345</c:v>
                </c:pt>
                <c:pt idx="2498">
                  <c:v>13022.188644132539</c:v>
                </c:pt>
                <c:pt idx="2499">
                  <c:v>13071.672960980242</c:v>
                </c:pt>
                <c:pt idx="2500">
                  <c:v>13121.345318231968</c:v>
                </c:pt>
                <c:pt idx="2501">
                  <c:v>13171.206430441251</c:v>
                </c:pt>
                <c:pt idx="2502">
                  <c:v>13221.257014876928</c:v>
                </c:pt>
                <c:pt idx="2503">
                  <c:v>13271.49779153346</c:v>
                </c:pt>
                <c:pt idx="2504">
                  <c:v>13321.929483141288</c:v>
                </c:pt>
                <c:pt idx="2505">
                  <c:v>13372.552815177225</c:v>
                </c:pt>
                <c:pt idx="2506">
                  <c:v>13423.368515874899</c:v>
                </c:pt>
                <c:pt idx="2507">
                  <c:v>13474.377316235224</c:v>
                </c:pt>
                <c:pt idx="2508">
                  <c:v>13525.579950036919</c:v>
                </c:pt>
                <c:pt idx="2509">
                  <c:v>13576.97715384706</c:v>
                </c:pt>
                <c:pt idx="2510">
                  <c:v>13628.569667031679</c:v>
                </c:pt>
                <c:pt idx="2511">
                  <c:v>13680.3582317664</c:v>
                </c:pt>
                <c:pt idx="2512">
                  <c:v>13732.343593047113</c:v>
                </c:pt>
                <c:pt idx="2513">
                  <c:v>13784.526498700692</c:v>
                </c:pt>
                <c:pt idx="2514">
                  <c:v>13836.907699395755</c:v>
                </c:pt>
                <c:pt idx="2515">
                  <c:v>13889.487948653459</c:v>
                </c:pt>
                <c:pt idx="2516">
                  <c:v>13942.268002858342</c:v>
                </c:pt>
                <c:pt idx="2517">
                  <c:v>13995.248621269204</c:v>
                </c:pt>
                <c:pt idx="2518">
                  <c:v>14048.430566030027</c:v>
                </c:pt>
                <c:pt idx="2519">
                  <c:v>14101.814602180941</c:v>
                </c:pt>
                <c:pt idx="2520">
                  <c:v>14155.401497669229</c:v>
                </c:pt>
                <c:pt idx="2521">
                  <c:v>14209.192023360372</c:v>
                </c:pt>
                <c:pt idx="2522">
                  <c:v>14263.186953049142</c:v>
                </c:pt>
                <c:pt idx="2523">
                  <c:v>14317.387063470729</c:v>
                </c:pt>
                <c:pt idx="2524">
                  <c:v>14371.793134311918</c:v>
                </c:pt>
                <c:pt idx="2525">
                  <c:v>14426.405948222304</c:v>
                </c:pt>
                <c:pt idx="2526">
                  <c:v>14481.226290825549</c:v>
                </c:pt>
                <c:pt idx="2527">
                  <c:v>14536.254950730687</c:v>
                </c:pt>
                <c:pt idx="2528">
                  <c:v>14591.492719543463</c:v>
                </c:pt>
                <c:pt idx="2529">
                  <c:v>14646.940391877728</c:v>
                </c:pt>
                <c:pt idx="2530">
                  <c:v>14702.598765366864</c:v>
                </c:pt>
                <c:pt idx="2531">
                  <c:v>14758.468640675257</c:v>
                </c:pt>
                <c:pt idx="2532">
                  <c:v>14814.550821509823</c:v>
                </c:pt>
                <c:pt idx="2533">
                  <c:v>14870.84611463156</c:v>
                </c:pt>
                <c:pt idx="2534">
                  <c:v>14927.355329867161</c:v>
                </c:pt>
                <c:pt idx="2535">
                  <c:v>14984.079280120657</c:v>
                </c:pt>
                <c:pt idx="2536">
                  <c:v>15041.018781385115</c:v>
                </c:pt>
                <c:pt idx="2537">
                  <c:v>15098.174652754378</c:v>
                </c:pt>
                <c:pt idx="2538">
                  <c:v>15155.547716434845</c:v>
                </c:pt>
                <c:pt idx="2539">
                  <c:v>15213.138797757298</c:v>
                </c:pt>
                <c:pt idx="2540">
                  <c:v>15270.948725188775</c:v>
                </c:pt>
                <c:pt idx="2541">
                  <c:v>15328.978330344493</c:v>
                </c:pt>
                <c:pt idx="2542">
                  <c:v>15387.228447999802</c:v>
                </c:pt>
                <c:pt idx="2543">
                  <c:v>15445.699916102201</c:v>
                </c:pt>
                <c:pt idx="2544">
                  <c:v>15504.39357578339</c:v>
                </c:pt>
                <c:pt idx="2545">
                  <c:v>15563.310271371367</c:v>
                </c:pt>
                <c:pt idx="2546">
                  <c:v>15622.450850402578</c:v>
                </c:pt>
                <c:pt idx="2547">
                  <c:v>15681.816163634108</c:v>
                </c:pt>
                <c:pt idx="2548">
                  <c:v>15741.407065055919</c:v>
                </c:pt>
                <c:pt idx="2549">
                  <c:v>15801.224411903131</c:v>
                </c:pt>
                <c:pt idx="2550">
                  <c:v>15861.269064668364</c:v>
                </c:pt>
                <c:pt idx="2551">
                  <c:v>15921.541887114105</c:v>
                </c:pt>
                <c:pt idx="2552">
                  <c:v>15982.043746285139</c:v>
                </c:pt>
                <c:pt idx="2553">
                  <c:v>16042.775512521022</c:v>
                </c:pt>
                <c:pt idx="2554">
                  <c:v>16103.738059468602</c:v>
                </c:pt>
                <c:pt idx="2555">
                  <c:v>16164.932264094583</c:v>
                </c:pt>
                <c:pt idx="2556">
                  <c:v>16226.359006698143</c:v>
                </c:pt>
                <c:pt idx="2557">
                  <c:v>16288.019170923597</c:v>
                </c:pt>
                <c:pt idx="2558">
                  <c:v>16349.913643773107</c:v>
                </c:pt>
                <c:pt idx="2559">
                  <c:v>16412.043315619445</c:v>
                </c:pt>
                <c:pt idx="2560">
                  <c:v>16474.4090802188</c:v>
                </c:pt>
                <c:pt idx="2561">
                  <c:v>16537.011834723631</c:v>
                </c:pt>
                <c:pt idx="2562">
                  <c:v>16599.852479695583</c:v>
                </c:pt>
                <c:pt idx="2563">
                  <c:v>16662.931919118426</c:v>
                </c:pt>
                <c:pt idx="2564">
                  <c:v>16726.251060411076</c:v>
                </c:pt>
                <c:pt idx="2565">
                  <c:v>16789.81081444064</c:v>
                </c:pt>
                <c:pt idx="2566">
                  <c:v>16853.612095535515</c:v>
                </c:pt>
                <c:pt idx="2567">
                  <c:v>16917.655821498549</c:v>
                </c:pt>
                <c:pt idx="2568">
                  <c:v>16981.942913620245</c:v>
                </c:pt>
                <c:pt idx="2569">
                  <c:v>17046.474296692002</c:v>
                </c:pt>
                <c:pt idx="2570">
                  <c:v>17111.250899019433</c:v>
                </c:pt>
                <c:pt idx="2571">
                  <c:v>17176.273652435706</c:v>
                </c:pt>
                <c:pt idx="2572">
                  <c:v>17241.543492314962</c:v>
                </c:pt>
                <c:pt idx="2573">
                  <c:v>17307.061357585761</c:v>
                </c:pt>
                <c:pt idx="2574">
                  <c:v>17372.828190744585</c:v>
                </c:pt>
                <c:pt idx="2575">
                  <c:v>17438.844937869417</c:v>
                </c:pt>
                <c:pt idx="2576">
                  <c:v>17505.112548633322</c:v>
                </c:pt>
                <c:pt idx="2577">
                  <c:v>17571.631976318131</c:v>
                </c:pt>
                <c:pt idx="2578">
                  <c:v>17638.404177828139</c:v>
                </c:pt>
                <c:pt idx="2579">
                  <c:v>17705.430113703886</c:v>
                </c:pt>
                <c:pt idx="2580">
                  <c:v>17772.71074813596</c:v>
                </c:pt>
                <c:pt idx="2581">
                  <c:v>17840.247048978876</c:v>
                </c:pt>
                <c:pt idx="2582">
                  <c:v>17908.039987764994</c:v>
                </c:pt>
                <c:pt idx="2583">
                  <c:v>17976.090539718502</c:v>
                </c:pt>
                <c:pt idx="2584">
                  <c:v>18044.399683769432</c:v>
                </c:pt>
                <c:pt idx="2585">
                  <c:v>18112.968402567756</c:v>
                </c:pt>
                <c:pt idx="2586">
                  <c:v>18181.797682497516</c:v>
                </c:pt>
                <c:pt idx="2587">
                  <c:v>18250.888513691007</c:v>
                </c:pt>
                <c:pt idx="2588">
                  <c:v>18320.241890043031</c:v>
                </c:pt>
                <c:pt idx="2589">
                  <c:v>18389.858809225196</c:v>
                </c:pt>
                <c:pt idx="2590">
                  <c:v>18459.740272700252</c:v>
                </c:pt>
                <c:pt idx="2591">
                  <c:v>18529.887285736513</c:v>
                </c:pt>
                <c:pt idx="2592">
                  <c:v>18600.300857422313</c:v>
                </c:pt>
                <c:pt idx="2593">
                  <c:v>18670.982000680517</c:v>
                </c:pt>
                <c:pt idx="2594">
                  <c:v>18741.931732283105</c:v>
                </c:pt>
                <c:pt idx="2595">
                  <c:v>18813.151072865781</c:v>
                </c:pt>
                <c:pt idx="2596">
                  <c:v>18884.64104694267</c:v>
                </c:pt>
                <c:pt idx="2597">
                  <c:v>18956.402682921052</c:v>
                </c:pt>
                <c:pt idx="2598">
                  <c:v>19028.437013116152</c:v>
                </c:pt>
                <c:pt idx="2599">
                  <c:v>19100.745073765993</c:v>
                </c:pt>
                <c:pt idx="2600">
                  <c:v>19173.327905046302</c:v>
                </c:pt>
                <c:pt idx="2601">
                  <c:v>19246.18655108548</c:v>
                </c:pt>
                <c:pt idx="2602">
                  <c:v>19319.322059979604</c:v>
                </c:pt>
                <c:pt idx="2603">
                  <c:v>19392.735483807526</c:v>
                </c:pt>
                <c:pt idx="2604">
                  <c:v>19466.427878645994</c:v>
                </c:pt>
                <c:pt idx="2605">
                  <c:v>19540.400304584851</c:v>
                </c:pt>
                <c:pt idx="2606">
                  <c:v>19614.653825742273</c:v>
                </c:pt>
                <c:pt idx="2607">
                  <c:v>19689.189510280095</c:v>
                </c:pt>
                <c:pt idx="2608">
                  <c:v>19764.008430419159</c:v>
                </c:pt>
                <c:pt idx="2609">
                  <c:v>19839.11166245475</c:v>
                </c:pt>
                <c:pt idx="2610">
                  <c:v>19914.50028677208</c:v>
                </c:pt>
                <c:pt idx="2611">
                  <c:v>19990.175387861815</c:v>
                </c:pt>
                <c:pt idx="2612">
                  <c:v>20066.13805433569</c:v>
                </c:pt>
                <c:pt idx="2613">
                  <c:v>20142.389378942167</c:v>
                </c:pt>
                <c:pt idx="2614">
                  <c:v>20218.930458582148</c:v>
                </c:pt>
                <c:pt idx="2615">
                  <c:v>20295.76239432476</c:v>
                </c:pt>
                <c:pt idx="2616">
                  <c:v>20372.886291423194</c:v>
                </c:pt>
                <c:pt idx="2617">
                  <c:v>20450.303259330602</c:v>
                </c:pt>
                <c:pt idx="2618">
                  <c:v>20528.01441171606</c:v>
                </c:pt>
                <c:pt idx="2619">
                  <c:v>20606.020866480583</c:v>
                </c:pt>
                <c:pt idx="2620">
                  <c:v>20684.32374577321</c:v>
                </c:pt>
                <c:pt idx="2621">
                  <c:v>20762.924176007149</c:v>
                </c:pt>
                <c:pt idx="2622">
                  <c:v>20841.823287875977</c:v>
                </c:pt>
                <c:pt idx="2623">
                  <c:v>20921.022216369907</c:v>
                </c:pt>
                <c:pt idx="2624">
                  <c:v>21000.522100792114</c:v>
                </c:pt>
                <c:pt idx="2625">
                  <c:v>21080.324084775126</c:v>
                </c:pt>
                <c:pt idx="2626">
                  <c:v>21160.429316297272</c:v>
                </c:pt>
                <c:pt idx="2627">
                  <c:v>21240.838947699202</c:v>
                </c:pt>
                <c:pt idx="2628">
                  <c:v>21321.554135700459</c:v>
                </c:pt>
                <c:pt idx="2629">
                  <c:v>21402.57604141612</c:v>
                </c:pt>
                <c:pt idx="2630">
                  <c:v>21483.9058303735</c:v>
                </c:pt>
                <c:pt idx="2631">
                  <c:v>21565.544672528918</c:v>
                </c:pt>
                <c:pt idx="2632">
                  <c:v>21647.493742284529</c:v>
                </c:pt>
                <c:pt idx="2633">
                  <c:v>21729.754218505212</c:v>
                </c:pt>
                <c:pt idx="2634">
                  <c:v>21812.327284535531</c:v>
                </c:pt>
                <c:pt idx="2635">
                  <c:v>21895.214128216769</c:v>
                </c:pt>
                <c:pt idx="2636">
                  <c:v>21978.415941903993</c:v>
                </c:pt>
                <c:pt idx="2637">
                  <c:v>22061.933922483229</c:v>
                </c:pt>
                <c:pt idx="2638">
                  <c:v>22145.769271388664</c:v>
                </c:pt>
                <c:pt idx="2639">
                  <c:v>22229.923194619943</c:v>
                </c:pt>
                <c:pt idx="2640">
                  <c:v>22314.396902759501</c:v>
                </c:pt>
                <c:pt idx="2641">
                  <c:v>22399.191610989987</c:v>
                </c:pt>
                <c:pt idx="2642">
                  <c:v>22484.308539111749</c:v>
                </c:pt>
                <c:pt idx="2643">
                  <c:v>22569.748911560375</c:v>
                </c:pt>
                <c:pt idx="2644">
                  <c:v>22655.513957424304</c:v>
                </c:pt>
                <c:pt idx="2645">
                  <c:v>22741.604910462516</c:v>
                </c:pt>
                <c:pt idx="2646">
                  <c:v>22828.023009122273</c:v>
                </c:pt>
                <c:pt idx="2647">
                  <c:v>22914.769496556939</c:v>
                </c:pt>
                <c:pt idx="2648">
                  <c:v>23001.845620643857</c:v>
                </c:pt>
                <c:pt idx="2649">
                  <c:v>23089.252634002303</c:v>
                </c:pt>
                <c:pt idx="2650">
                  <c:v>23176.991794011512</c:v>
                </c:pt>
                <c:pt idx="2651">
                  <c:v>23265.064362828758</c:v>
                </c:pt>
                <c:pt idx="2652">
                  <c:v>23353.471607407508</c:v>
                </c:pt>
                <c:pt idx="2653">
                  <c:v>23442.214799515656</c:v>
                </c:pt>
                <c:pt idx="2654">
                  <c:v>23531.295215753817</c:v>
                </c:pt>
                <c:pt idx="2655">
                  <c:v>23620.714137573683</c:v>
                </c:pt>
                <c:pt idx="2656">
                  <c:v>23710.472851296465</c:v>
                </c:pt>
                <c:pt idx="2657">
                  <c:v>23800.57264813139</c:v>
                </c:pt>
                <c:pt idx="2658">
                  <c:v>23891.014824194292</c:v>
                </c:pt>
                <c:pt idx="2659">
                  <c:v>23981.80068052623</c:v>
                </c:pt>
                <c:pt idx="2660">
                  <c:v>24072.931523112231</c:v>
                </c:pt>
                <c:pt idx="2661">
                  <c:v>24164.408662900059</c:v>
                </c:pt>
                <c:pt idx="2662">
                  <c:v>24256.233415819079</c:v>
                </c:pt>
                <c:pt idx="2663">
                  <c:v>24348.407102799192</c:v>
                </c:pt>
                <c:pt idx="2664">
                  <c:v>24440.93104978983</c:v>
                </c:pt>
                <c:pt idx="2665">
                  <c:v>24533.806587779032</c:v>
                </c:pt>
                <c:pt idx="2666">
                  <c:v>24627.035052812593</c:v>
                </c:pt>
                <c:pt idx="2667">
                  <c:v>24720.617786013281</c:v>
                </c:pt>
                <c:pt idx="2668">
                  <c:v>24814.556133600134</c:v>
                </c:pt>
                <c:pt idx="2669">
                  <c:v>24908.851446907815</c:v>
                </c:pt>
                <c:pt idx="2670">
                  <c:v>25003.505082406064</c:v>
                </c:pt>
                <c:pt idx="2671">
                  <c:v>25098.518401719208</c:v>
                </c:pt>
                <c:pt idx="2672">
                  <c:v>25193.89277164574</c:v>
                </c:pt>
                <c:pt idx="2673">
                  <c:v>25289.629564177994</c:v>
                </c:pt>
                <c:pt idx="2674">
                  <c:v>25385.730156521873</c:v>
                </c:pt>
                <c:pt idx="2675">
                  <c:v>25482.195931116657</c:v>
                </c:pt>
                <c:pt idx="2676">
                  <c:v>25579.028275654902</c:v>
                </c:pt>
                <c:pt idx="2677">
                  <c:v>25676.228583102391</c:v>
                </c:pt>
                <c:pt idx="2678">
                  <c:v>25773.798251718181</c:v>
                </c:pt>
                <c:pt idx="2679">
                  <c:v>25871.73868507471</c:v>
                </c:pt>
                <c:pt idx="2680">
                  <c:v>25970.051292077995</c:v>
                </c:pt>
                <c:pt idx="2681">
                  <c:v>26068.737486987891</c:v>
                </c:pt>
                <c:pt idx="2682">
                  <c:v>26167.798689438445</c:v>
                </c:pt>
                <c:pt idx="2683">
                  <c:v>26267.23632445831</c:v>
                </c:pt>
                <c:pt idx="2684">
                  <c:v>26367.051822491252</c:v>
                </c:pt>
                <c:pt idx="2685">
                  <c:v>26467.246619416721</c:v>
                </c:pt>
                <c:pt idx="2686">
                  <c:v>26567.822156570506</c:v>
                </c:pt>
                <c:pt idx="2687">
                  <c:v>26668.779880765476</c:v>
                </c:pt>
                <c:pt idx="2688">
                  <c:v>26770.121244312384</c:v>
                </c:pt>
                <c:pt idx="2689">
                  <c:v>26871.847705040771</c:v>
                </c:pt>
                <c:pt idx="2690">
                  <c:v>26973.960726319925</c:v>
                </c:pt>
                <c:pt idx="2691">
                  <c:v>27076.461777079941</c:v>
                </c:pt>
                <c:pt idx="2692">
                  <c:v>27179.352331832844</c:v>
                </c:pt>
                <c:pt idx="2693">
                  <c:v>27282.633870693811</c:v>
                </c:pt>
                <c:pt idx="2694">
                  <c:v>27386.307879402448</c:v>
                </c:pt>
                <c:pt idx="2695">
                  <c:v>27490.375849344178</c:v>
                </c:pt>
                <c:pt idx="2696">
                  <c:v>27594.839277571686</c:v>
                </c:pt>
                <c:pt idx="2697">
                  <c:v>27699.699666826458</c:v>
                </c:pt>
                <c:pt idx="2698">
                  <c:v>27804.9585255604</c:v>
                </c:pt>
                <c:pt idx="2699">
                  <c:v>27910.617367957529</c:v>
                </c:pt>
                <c:pt idx="2700">
                  <c:v>28016.677713955767</c:v>
                </c:pt>
                <c:pt idx="2701">
                  <c:v>28123.1410892688</c:v>
                </c:pt>
                <c:pt idx="2702">
                  <c:v>28230.009025408021</c:v>
                </c:pt>
                <c:pt idx="2703">
                  <c:v>28337.283059704572</c:v>
                </c:pt>
                <c:pt idx="2704">
                  <c:v>28444.96473533145</c:v>
                </c:pt>
                <c:pt idx="2705">
                  <c:v>28553.055601325712</c:v>
                </c:pt>
                <c:pt idx="2706">
                  <c:v>28661.557212610751</c:v>
                </c:pt>
                <c:pt idx="2707">
                  <c:v>28770.471130018672</c:v>
                </c:pt>
                <c:pt idx="2708">
                  <c:v>28879.798920312744</c:v>
                </c:pt>
                <c:pt idx="2709">
                  <c:v>28989.542156209933</c:v>
                </c:pt>
                <c:pt idx="2710">
                  <c:v>29099.702416403532</c:v>
                </c:pt>
                <c:pt idx="2711">
                  <c:v>29210.281285585865</c:v>
                </c:pt>
                <c:pt idx="2712">
                  <c:v>29321.280354471091</c:v>
                </c:pt>
                <c:pt idx="2713">
                  <c:v>29432.701219818082</c:v>
                </c:pt>
                <c:pt idx="2714">
                  <c:v>29544.545484453392</c:v>
                </c:pt>
                <c:pt idx="2715">
                  <c:v>29656.814757294316</c:v>
                </c:pt>
                <c:pt idx="2716">
                  <c:v>29769.510653372035</c:v>
                </c:pt>
                <c:pt idx="2717">
                  <c:v>29882.63479385485</c:v>
                </c:pt>
                <c:pt idx="2718">
                  <c:v>29996.188806071499</c:v>
                </c:pt>
                <c:pt idx="2719">
                  <c:v>30110.174323534571</c:v>
                </c:pt>
                <c:pt idx="2720">
                  <c:v>30224.592985964002</c:v>
                </c:pt>
                <c:pt idx="2721">
                  <c:v>30339.446439310665</c:v>
                </c:pt>
                <c:pt idx="2722">
                  <c:v>30454.736335780046</c:v>
                </c:pt>
                <c:pt idx="2723">
                  <c:v>30570.464333856013</c:v>
                </c:pt>
                <c:pt idx="2724">
                  <c:v>30686.632098324666</c:v>
                </c:pt>
                <c:pt idx="2725">
                  <c:v>30803.241300298301</c:v>
                </c:pt>
                <c:pt idx="2726">
                  <c:v>30920.293617239437</c:v>
                </c:pt>
                <c:pt idx="2727">
                  <c:v>31037.790732984948</c:v>
                </c:pt>
                <c:pt idx="2728">
                  <c:v>31155.734337770293</c:v>
                </c:pt>
                <c:pt idx="2729">
                  <c:v>31274.126128253822</c:v>
                </c:pt>
                <c:pt idx="2730">
                  <c:v>31392.967807541187</c:v>
                </c:pt>
                <c:pt idx="2731">
                  <c:v>31512.261085209844</c:v>
                </c:pt>
                <c:pt idx="2732">
                  <c:v>31632.007677333644</c:v>
                </c:pt>
                <c:pt idx="2733">
                  <c:v>31752.209306507513</c:v>
                </c:pt>
                <c:pt idx="2734">
                  <c:v>31872.867701872241</c:v>
                </c:pt>
                <c:pt idx="2735">
                  <c:v>31993.984599139356</c:v>
                </c:pt>
                <c:pt idx="2736">
                  <c:v>32115.561740616085</c:v>
                </c:pt>
                <c:pt idx="2737">
                  <c:v>32237.600875230426</c:v>
                </c:pt>
                <c:pt idx="2738">
                  <c:v>32360.103758556303</c:v>
                </c:pt>
                <c:pt idx="2739">
                  <c:v>32483.072152838817</c:v>
                </c:pt>
                <c:pt idx="2740">
                  <c:v>32606.507827019606</c:v>
                </c:pt>
                <c:pt idx="2741">
                  <c:v>32730.412556762283</c:v>
                </c:pt>
                <c:pt idx="2742">
                  <c:v>32854.788124477978</c:v>
                </c:pt>
                <c:pt idx="2743">
                  <c:v>32979.636319350997</c:v>
                </c:pt>
                <c:pt idx="2744">
                  <c:v>33104.958937364529</c:v>
                </c:pt>
                <c:pt idx="2745">
                  <c:v>33230.757781326516</c:v>
                </c:pt>
                <c:pt idx="2746">
                  <c:v>33357.034660895559</c:v>
                </c:pt>
                <c:pt idx="2747">
                  <c:v>33483.79139260696</c:v>
                </c:pt>
                <c:pt idx="2748">
                  <c:v>33611.029799898868</c:v>
                </c:pt>
                <c:pt idx="2749">
                  <c:v>33738.751713138481</c:v>
                </c:pt>
                <c:pt idx="2750">
                  <c:v>33866.958969648411</c:v>
                </c:pt>
                <c:pt idx="2751">
                  <c:v>33995.653413733075</c:v>
                </c:pt>
                <c:pt idx="2752">
                  <c:v>34124.836896705259</c:v>
                </c:pt>
                <c:pt idx="2753">
                  <c:v>34254.511276912737</c:v>
                </c:pt>
                <c:pt idx="2754">
                  <c:v>34384.678419765005</c:v>
                </c:pt>
                <c:pt idx="2755">
                  <c:v>34515.34019776011</c:v>
                </c:pt>
                <c:pt idx="2756">
                  <c:v>34646.4984905116</c:v>
                </c:pt>
                <c:pt idx="2757">
                  <c:v>34778.155184775547</c:v>
                </c:pt>
                <c:pt idx="2758">
                  <c:v>34910.312174477694</c:v>
                </c:pt>
                <c:pt idx="2759">
                  <c:v>35042.97136074071</c:v>
                </c:pt>
                <c:pt idx="2760">
                  <c:v>35176.134651911525</c:v>
                </c:pt>
                <c:pt idx="2761">
                  <c:v>35309.803963588791</c:v>
                </c:pt>
                <c:pt idx="2762">
                  <c:v>35443.981218650428</c:v>
                </c:pt>
                <c:pt idx="2763">
                  <c:v>35578.668347281302</c:v>
                </c:pt>
                <c:pt idx="2764">
                  <c:v>35713.867287000969</c:v>
                </c:pt>
                <c:pt idx="2765">
                  <c:v>35849.579982691575</c:v>
                </c:pt>
                <c:pt idx="2766">
                  <c:v>35985.808386625802</c:v>
                </c:pt>
                <c:pt idx="2767">
                  <c:v>36122.554458494982</c:v>
                </c:pt>
                <c:pt idx="2768">
                  <c:v>36259.820165437261</c:v>
                </c:pt>
                <c:pt idx="2769">
                  <c:v>36397.60748206592</c:v>
                </c:pt>
                <c:pt idx="2770">
                  <c:v>36535.918390497769</c:v>
                </c:pt>
                <c:pt idx="2771">
                  <c:v>36674.754880381661</c:v>
                </c:pt>
                <c:pt idx="2772">
                  <c:v>36814.118948927113</c:v>
                </c:pt>
                <c:pt idx="2773">
                  <c:v>36954.012600933034</c:v>
                </c:pt>
                <c:pt idx="2774">
                  <c:v>37094.437848816582</c:v>
                </c:pt>
                <c:pt idx="2775">
                  <c:v>37235.396712642083</c:v>
                </c:pt>
                <c:pt idx="2776">
                  <c:v>37376.891220150123</c:v>
                </c:pt>
                <c:pt idx="2777">
                  <c:v>37518.923406786693</c:v>
                </c:pt>
                <c:pt idx="2778">
                  <c:v>37661.495315732485</c:v>
                </c:pt>
                <c:pt idx="2779">
                  <c:v>37804.608997932271</c:v>
                </c:pt>
                <c:pt idx="2780">
                  <c:v>37948.266512124414</c:v>
                </c:pt>
                <c:pt idx="2781">
                  <c:v>38092.469924870486</c:v>
                </c:pt>
                <c:pt idx="2782">
                  <c:v>38237.221310584995</c:v>
                </c:pt>
                <c:pt idx="2783">
                  <c:v>38382.522751565222</c:v>
                </c:pt>
                <c:pt idx="2784">
                  <c:v>38528.376338021168</c:v>
                </c:pt>
                <c:pt idx="2785">
                  <c:v>38674.784168105652</c:v>
                </c:pt>
                <c:pt idx="2786">
                  <c:v>38821.748347944456</c:v>
                </c:pt>
                <c:pt idx="2787">
                  <c:v>38969.270991666643</c:v>
                </c:pt>
                <c:pt idx="2788">
                  <c:v>39117.35422143498</c:v>
                </c:pt>
                <c:pt idx="2789">
                  <c:v>39266.000167476435</c:v>
                </c:pt>
                <c:pt idx="2790">
                  <c:v>39415.21096811285</c:v>
                </c:pt>
                <c:pt idx="2791">
                  <c:v>39564.988769791678</c:v>
                </c:pt>
                <c:pt idx="2792">
                  <c:v>39715.335727116886</c:v>
                </c:pt>
                <c:pt idx="2793">
                  <c:v>39866.254002879934</c:v>
                </c:pt>
                <c:pt idx="2794">
                  <c:v>40017.745768090877</c:v>
                </c:pt>
                <c:pt idx="2795">
                  <c:v>40169.813202009624</c:v>
                </c:pt>
                <c:pt idx="2796">
                  <c:v>40322.458492177262</c:v>
                </c:pt>
                <c:pt idx="2797">
                  <c:v>40475.68383444754</c:v>
                </c:pt>
                <c:pt idx="2798">
                  <c:v>40629.49143301844</c:v>
                </c:pt>
                <c:pt idx="2799">
                  <c:v>40783.883500463911</c:v>
                </c:pt>
                <c:pt idx="2800">
                  <c:v>40938.862257765679</c:v>
                </c:pt>
                <c:pt idx="2801">
                  <c:v>41094.429934345193</c:v>
                </c:pt>
                <c:pt idx="2802">
                  <c:v>41250.588768095709</c:v>
                </c:pt>
                <c:pt idx="2803">
                  <c:v>41407.341005414477</c:v>
                </c:pt>
                <c:pt idx="2804">
                  <c:v>41564.688901235051</c:v>
                </c:pt>
                <c:pt idx="2805">
                  <c:v>41722.634719059744</c:v>
                </c:pt>
                <c:pt idx="2806">
                  <c:v>41881.180730992171</c:v>
                </c:pt>
                <c:pt idx="2807">
                  <c:v>42040.32921776994</c:v>
                </c:pt>
                <c:pt idx="2808">
                  <c:v>42200.082468797467</c:v>
                </c:pt>
                <c:pt idx="2809">
                  <c:v>42360.4427821789</c:v>
                </c:pt>
                <c:pt idx="2810">
                  <c:v>42521.412464751178</c:v>
                </c:pt>
                <c:pt idx="2811">
                  <c:v>42682.99383211723</c:v>
                </c:pt>
                <c:pt idx="2812">
                  <c:v>42845.18920867928</c:v>
                </c:pt>
                <c:pt idx="2813">
                  <c:v>43008.000927672263</c:v>
                </c:pt>
                <c:pt idx="2814">
                  <c:v>43171.431331197418</c:v>
                </c:pt>
                <c:pt idx="2815">
                  <c:v>43335.482770255971</c:v>
                </c:pt>
                <c:pt idx="2816">
                  <c:v>43500.157604782944</c:v>
                </c:pt>
                <c:pt idx="2817">
                  <c:v>43665.458203681119</c:v>
                </c:pt>
                <c:pt idx="2818">
                  <c:v>43831.386944855105</c:v>
                </c:pt>
                <c:pt idx="2819">
                  <c:v>43997.946215245553</c:v>
                </c:pt>
                <c:pt idx="2820">
                  <c:v>44165.138410863488</c:v>
                </c:pt>
                <c:pt idx="2821">
                  <c:v>44332.965936824774</c:v>
                </c:pt>
                <c:pt idx="2822">
                  <c:v>44501.43120738471</c:v>
                </c:pt>
                <c:pt idx="2823">
                  <c:v>44670.536645972774</c:v>
                </c:pt>
                <c:pt idx="2824">
                  <c:v>44840.284685227474</c:v>
                </c:pt>
                <c:pt idx="2825">
                  <c:v>45010.677767031339</c:v>
                </c:pt>
                <c:pt idx="2826">
                  <c:v>45181.718342546061</c:v>
                </c:pt>
                <c:pt idx="2827">
                  <c:v>45353.408872247739</c:v>
                </c:pt>
                <c:pt idx="2828">
                  <c:v>45525.751825962281</c:v>
                </c:pt>
                <c:pt idx="2829">
                  <c:v>45698.74968290094</c:v>
                </c:pt>
                <c:pt idx="2830">
                  <c:v>45872.404931695964</c:v>
                </c:pt>
                <c:pt idx="2831">
                  <c:v>46046.720070436408</c:v>
                </c:pt>
                <c:pt idx="2832">
                  <c:v>46221.697606704067</c:v>
                </c:pt>
                <c:pt idx="2833">
                  <c:v>46397.340057609545</c:v>
                </c:pt>
                <c:pt idx="2834">
                  <c:v>46573.649949828461</c:v>
                </c:pt>
                <c:pt idx="2835">
                  <c:v>46750.629819637812</c:v>
                </c:pt>
                <c:pt idx="2836">
                  <c:v>46928.282212952436</c:v>
                </c:pt>
                <c:pt idx="2837">
                  <c:v>47106.609685361655</c:v>
                </c:pt>
                <c:pt idx="2838">
                  <c:v>47285.614802166026</c:v>
                </c:pt>
                <c:pt idx="2839">
                  <c:v>47465.300138414255</c:v>
                </c:pt>
                <c:pt idx="2840">
                  <c:v>47645.668278940233</c:v>
                </c:pt>
                <c:pt idx="2841">
                  <c:v>47826.721818400205</c:v>
                </c:pt>
                <c:pt idx="2842">
                  <c:v>48008.463361310125</c:v>
                </c:pt>
                <c:pt idx="2843">
                  <c:v>48190.895522083105</c:v>
                </c:pt>
                <c:pt idx="2844">
                  <c:v>48374.020925067023</c:v>
                </c:pt>
                <c:pt idx="2845">
                  <c:v>48557.842204582281</c:v>
                </c:pt>
                <c:pt idx="2846">
                  <c:v>48742.362004959694</c:v>
                </c:pt>
                <c:pt idx="2847">
                  <c:v>48927.58298057854</c:v>
                </c:pt>
                <c:pt idx="2848">
                  <c:v>49113.507795904741</c:v>
                </c:pt>
                <c:pt idx="2849">
                  <c:v>49300.139125529182</c:v>
                </c:pt>
                <c:pt idx="2850">
                  <c:v>49487.479654206196</c:v>
                </c:pt>
                <c:pt idx="2851">
                  <c:v>49675.532076892181</c:v>
                </c:pt>
                <c:pt idx="2852">
                  <c:v>49864.299098784373</c:v>
                </c:pt>
                <c:pt idx="2853">
                  <c:v>50053.783435359757</c:v>
                </c:pt>
                <c:pt idx="2854">
                  <c:v>50243.987812414125</c:v>
                </c:pt>
                <c:pt idx="2855">
                  <c:v>50434.9149661013</c:v>
                </c:pt>
                <c:pt idx="2856">
                  <c:v>50626.567642972484</c:v>
                </c:pt>
                <c:pt idx="2857">
                  <c:v>50818.948600015778</c:v>
                </c:pt>
                <c:pt idx="2858">
                  <c:v>51012.060604695842</c:v>
                </c:pt>
                <c:pt idx="2859">
                  <c:v>51205.906434993689</c:v>
                </c:pt>
                <c:pt idx="2860">
                  <c:v>51400.488879446668</c:v>
                </c:pt>
                <c:pt idx="2861">
                  <c:v>51595.810737188564</c:v>
                </c:pt>
                <c:pt idx="2862">
                  <c:v>51791.874817989883</c:v>
                </c:pt>
                <c:pt idx="2863">
                  <c:v>51988.683942298245</c:v>
                </c:pt>
                <c:pt idx="2864">
                  <c:v>52186.240941278978</c:v>
                </c:pt>
                <c:pt idx="2865">
                  <c:v>52384.548656855841</c:v>
                </c:pt>
                <c:pt idx="2866">
                  <c:v>52583.609941751893</c:v>
                </c:pt>
                <c:pt idx="2867">
                  <c:v>52783.427659530549</c:v>
                </c:pt>
                <c:pt idx="2868">
                  <c:v>52984.00468463677</c:v>
                </c:pt>
                <c:pt idx="2869">
                  <c:v>53185.343902438392</c:v>
                </c:pt>
                <c:pt idx="2870">
                  <c:v>53387.448209267655</c:v>
                </c:pt>
                <c:pt idx="2871">
                  <c:v>53590.320512462873</c:v>
                </c:pt>
                <c:pt idx="2872">
                  <c:v>53793.963730410236</c:v>
                </c:pt>
                <c:pt idx="2873">
                  <c:v>53998.380792585798</c:v>
                </c:pt>
                <c:pt idx="2874">
                  <c:v>54203.574639597624</c:v>
                </c:pt>
                <c:pt idx="2875">
                  <c:v>54409.548223228099</c:v>
                </c:pt>
                <c:pt idx="2876">
                  <c:v>54616.304506476365</c:v>
                </c:pt>
                <c:pt idx="2877">
                  <c:v>54823.846463600974</c:v>
                </c:pt>
                <c:pt idx="2878">
                  <c:v>55032.177080162663</c:v>
                </c:pt>
                <c:pt idx="2879">
                  <c:v>55241.299353067283</c:v>
                </c:pt>
                <c:pt idx="2880">
                  <c:v>55451.216290608943</c:v>
                </c:pt>
                <c:pt idx="2881">
                  <c:v>55661.930912513257</c:v>
                </c:pt>
                <c:pt idx="2882">
                  <c:v>55873.446249980807</c:v>
                </c:pt>
                <c:pt idx="2883">
                  <c:v>56085.765345730739</c:v>
                </c:pt>
                <c:pt idx="2884">
                  <c:v>56298.891254044516</c:v>
                </c:pt>
                <c:pt idx="2885">
                  <c:v>56512.827040809883</c:v>
                </c:pt>
                <c:pt idx="2886">
                  <c:v>56727.575783564964</c:v>
                </c:pt>
                <c:pt idx="2887">
                  <c:v>56943.140571542513</c:v>
                </c:pt>
                <c:pt idx="2888">
                  <c:v>57159.524505714377</c:v>
                </c:pt>
                <c:pt idx="2889">
                  <c:v>57376.730698836094</c:v>
                </c:pt>
                <c:pt idx="2890">
                  <c:v>57594.762275491674</c:v>
                </c:pt>
                <c:pt idx="2891">
                  <c:v>57813.622372138547</c:v>
                </c:pt>
                <c:pt idx="2892">
                  <c:v>58033.314137152673</c:v>
                </c:pt>
                <c:pt idx="2893">
                  <c:v>58253.840730873853</c:v>
                </c:pt>
                <c:pt idx="2894">
                  <c:v>58475.205325651179</c:v>
                </c:pt>
                <c:pt idx="2895">
                  <c:v>58697.411105888656</c:v>
                </c:pt>
                <c:pt idx="2896">
                  <c:v>58920.461268091036</c:v>
                </c:pt>
                <c:pt idx="2897">
                  <c:v>59144.359020909782</c:v>
                </c:pt>
                <c:pt idx="2898">
                  <c:v>59369.107585189238</c:v>
                </c:pt>
                <c:pt idx="2899">
                  <c:v>59594.710194012958</c:v>
                </c:pt>
                <c:pt idx="2900">
                  <c:v>59821.17009275021</c:v>
                </c:pt>
                <c:pt idx="2901">
                  <c:v>60048.490539102662</c:v>
                </c:pt>
                <c:pt idx="2902">
                  <c:v>60276.674803151254</c:v>
                </c:pt>
                <c:pt idx="2903">
                  <c:v>60505.726167403227</c:v>
                </c:pt>
                <c:pt idx="2904">
                  <c:v>60735.64792683936</c:v>
                </c:pt>
                <c:pt idx="2905">
                  <c:v>60966.44338896135</c:v>
                </c:pt>
                <c:pt idx="2906">
                  <c:v>61198.115873839408</c:v>
                </c:pt>
                <c:pt idx="2907">
                  <c:v>61430.668714159998</c:v>
                </c:pt>
                <c:pt idx="2908">
                  <c:v>61664.105255273804</c:v>
                </c:pt>
                <c:pt idx="2909">
                  <c:v>61898.428855243845</c:v>
                </c:pt>
                <c:pt idx="2910">
                  <c:v>62133.642884893772</c:v>
                </c:pt>
                <c:pt idx="2911">
                  <c:v>62369.750727856372</c:v>
                </c:pt>
                <c:pt idx="2912">
                  <c:v>62606.755780622225</c:v>
                </c:pt>
                <c:pt idx="2913">
                  <c:v>62844.661452588589</c:v>
                </c:pt>
                <c:pt idx="2914">
                  <c:v>63083.471166108429</c:v>
                </c:pt>
                <c:pt idx="2915">
                  <c:v>63323.188356539642</c:v>
                </c:pt>
                <c:pt idx="2916">
                  <c:v>63563.816472294493</c:v>
                </c:pt>
                <c:pt idx="2917">
                  <c:v>63805.358974889212</c:v>
                </c:pt>
                <c:pt idx="2918">
                  <c:v>64047.819338993795</c:v>
                </c:pt>
                <c:pt idx="2919">
                  <c:v>64291.201052481971</c:v>
                </c:pt>
                <c:pt idx="2920">
                  <c:v>64535.507616481402</c:v>
                </c:pt>
                <c:pt idx="2921">
                  <c:v>64780.742545424029</c:v>
                </c:pt>
                <c:pt idx="2922">
                  <c:v>65026.909367096639</c:v>
                </c:pt>
                <c:pt idx="2923">
                  <c:v>65274.011622691607</c:v>
                </c:pt>
                <c:pt idx="2924">
                  <c:v>65522.052866857834</c:v>
                </c:pt>
                <c:pt idx="2925">
                  <c:v>65771.03666775189</c:v>
                </c:pt>
                <c:pt idx="2926">
                  <c:v>66020.966607089344</c:v>
                </c:pt>
                <c:pt idx="2927">
                  <c:v>66271.846280196289</c:v>
                </c:pt>
                <c:pt idx="2928">
                  <c:v>66523.679296061033</c:v>
                </c:pt>
                <c:pt idx="2929">
                  <c:v>66776.469277386073</c:v>
                </c:pt>
                <c:pt idx="2930">
                  <c:v>67030.219860640136</c:v>
                </c:pt>
                <c:pt idx="2931">
                  <c:v>67284.934696110577</c:v>
                </c:pt>
                <c:pt idx="2932">
                  <c:v>67540.617447955796</c:v>
                </c:pt>
                <c:pt idx="2933">
                  <c:v>67797.271794258035</c:v>
                </c:pt>
                <c:pt idx="2934">
                  <c:v>68054.901427076213</c:v>
                </c:pt>
                <c:pt idx="2935">
                  <c:v>68313.510052499099</c:v>
                </c:pt>
                <c:pt idx="2936">
                  <c:v>68573.101390698605</c:v>
                </c:pt>
                <c:pt idx="2937">
                  <c:v>68833.679175983256</c:v>
                </c:pt>
                <c:pt idx="2938">
                  <c:v>69095.247156851998</c:v>
                </c:pt>
                <c:pt idx="2939">
                  <c:v>69357.809096048033</c:v>
                </c:pt>
                <c:pt idx="2940">
                  <c:v>69621.368770613015</c:v>
                </c:pt>
                <c:pt idx="2941">
                  <c:v>69885.929971941339</c:v>
                </c:pt>
                <c:pt idx="2942">
                  <c:v>70151.496505834715</c:v>
                </c:pt>
                <c:pt idx="2943">
                  <c:v>70418.072192556894</c:v>
                </c:pt>
                <c:pt idx="2944">
                  <c:v>70685.660866888618</c:v>
                </c:pt>
                <c:pt idx="2945">
                  <c:v>70954.266378182801</c:v>
                </c:pt>
                <c:pt idx="2946">
                  <c:v>71223.892590419899</c:v>
                </c:pt>
                <c:pt idx="2947">
                  <c:v>71494.543382263495</c:v>
                </c:pt>
                <c:pt idx="2948">
                  <c:v>71766.222647116098</c:v>
                </c:pt>
                <c:pt idx="2949">
                  <c:v>72038.934293175145</c:v>
                </c:pt>
                <c:pt idx="2950">
                  <c:v>72312.682243489209</c:v>
                </c:pt>
                <c:pt idx="2951">
                  <c:v>72587.470436014468</c:v>
                </c:pt>
                <c:pt idx="2952">
                  <c:v>72863.302823671329</c:v>
                </c:pt>
                <c:pt idx="2953">
                  <c:v>73140.183374401284</c:v>
                </c:pt>
                <c:pt idx="2954">
                  <c:v>73418.116071224009</c:v>
                </c:pt>
                <c:pt idx="2955">
                  <c:v>73697.104912294657</c:v>
                </c:pt>
                <c:pt idx="2956">
                  <c:v>73977.15391096138</c:v>
                </c:pt>
                <c:pt idx="2957">
                  <c:v>74258.26709582303</c:v>
                </c:pt>
                <c:pt idx="2958">
                  <c:v>74540.448510787159</c:v>
                </c:pt>
                <c:pt idx="2959">
                  <c:v>74823.702215128156</c:v>
                </c:pt>
                <c:pt idx="2960">
                  <c:v>75108.032283545646</c:v>
                </c:pt>
                <c:pt idx="2961">
                  <c:v>75393.442806223116</c:v>
                </c:pt>
                <c:pt idx="2962">
                  <c:v>75679.937888886765</c:v>
                </c:pt>
                <c:pt idx="2963">
                  <c:v>75967.52165286454</c:v>
                </c:pt>
                <c:pt idx="2964">
                  <c:v>76256.198235145421</c:v>
                </c:pt>
                <c:pt idx="2965">
                  <c:v>76545.971788438968</c:v>
                </c:pt>
                <c:pt idx="2966">
                  <c:v>76836.846481235043</c:v>
                </c:pt>
                <c:pt idx="2967">
                  <c:v>77128.826497863745</c:v>
                </c:pt>
                <c:pt idx="2968">
                  <c:v>77421.916038555632</c:v>
                </c:pt>
                <c:pt idx="2969">
                  <c:v>77716.119319502148</c:v>
                </c:pt>
                <c:pt idx="2970">
                  <c:v>78011.440572916254</c:v>
                </c:pt>
                <c:pt idx="2971">
                  <c:v>78307.884047093336</c:v>
                </c:pt>
                <c:pt idx="2972">
                  <c:v>78605.454006472297</c:v>
                </c:pt>
                <c:pt idx="2973">
                  <c:v>78904.154731696894</c:v>
                </c:pt>
                <c:pt idx="2974">
                  <c:v>79203.990519677347</c:v>
                </c:pt>
                <c:pt idx="2975">
                  <c:v>79504.965683652117</c:v>
                </c:pt>
                <c:pt idx="2976">
                  <c:v>79807.084553249995</c:v>
                </c:pt>
                <c:pt idx="2977">
                  <c:v>80110.351474552343</c:v>
                </c:pt>
                <c:pt idx="2978">
                  <c:v>80414.770810155649</c:v>
                </c:pt>
                <c:pt idx="2979">
                  <c:v>80720.346939234238</c:v>
                </c:pt>
                <c:pt idx="2980">
                  <c:v>81027.084257603332</c:v>
                </c:pt>
                <c:pt idx="2981">
                  <c:v>81334.987177782226</c:v>
                </c:pt>
                <c:pt idx="2982">
                  <c:v>81644.060129057805</c:v>
                </c:pt>
                <c:pt idx="2983">
                  <c:v>81954.307557548222</c:v>
                </c:pt>
                <c:pt idx="2984">
                  <c:v>82265.733926266912</c:v>
                </c:pt>
                <c:pt idx="2985">
                  <c:v>82578.343715186726</c:v>
                </c:pt>
                <c:pt idx="2986">
                  <c:v>82892.141421304434</c:v>
                </c:pt>
                <c:pt idx="2987">
                  <c:v>83207.131558705398</c:v>
                </c:pt>
                <c:pt idx="2988">
                  <c:v>83523.318658628486</c:v>
                </c:pt>
                <c:pt idx="2989">
                  <c:v>83840.707269531282</c:v>
                </c:pt>
                <c:pt idx="2990">
                  <c:v>84159.301957155505</c:v>
                </c:pt>
                <c:pt idx="2991">
                  <c:v>84479.107304592704</c:v>
                </c:pt>
                <c:pt idx="2992">
                  <c:v>84800.127912350159</c:v>
                </c:pt>
                <c:pt idx="2993">
                  <c:v>85122.368398417093</c:v>
                </c:pt>
                <c:pt idx="2994">
                  <c:v>85445.833398331073</c:v>
                </c:pt>
                <c:pt idx="2995">
                  <c:v>85770.527565244731</c:v>
                </c:pt>
                <c:pt idx="2996">
                  <c:v>86096.455569992657</c:v>
                </c:pt>
                <c:pt idx="2997">
                  <c:v>86423.622101158631</c:v>
                </c:pt>
                <c:pt idx="2998">
                  <c:v>86752.031865143043</c:v>
                </c:pt>
                <c:pt idx="2999">
                  <c:v>87081.689586230583</c:v>
                </c:pt>
                <c:pt idx="3000">
                  <c:v>87412.600006658264</c:v>
                </c:pt>
                <c:pt idx="3001">
                  <c:v>87744.767886683563</c:v>
                </c:pt>
                <c:pt idx="3002">
                  <c:v>88078.198004652964</c:v>
                </c:pt>
                <c:pt idx="3003">
                  <c:v>88412.895157070641</c:v>
                </c:pt>
                <c:pt idx="3004">
                  <c:v>88748.864158667508</c:v>
                </c:pt>
                <c:pt idx="3005">
                  <c:v>89086.10984247044</c:v>
                </c:pt>
                <c:pt idx="3006">
                  <c:v>89424.637059871835</c:v>
                </c:pt>
                <c:pt idx="3007">
                  <c:v>89764.450680699345</c:v>
                </c:pt>
                <c:pt idx="3008">
                  <c:v>90105.555593286001</c:v>
                </c:pt>
                <c:pt idx="3009">
                  <c:v>90447.956704540484</c:v>
                </c:pt>
                <c:pt idx="3010">
                  <c:v>90791.658940017733</c:v>
                </c:pt>
                <c:pt idx="3011">
                  <c:v>91136.667243989796</c:v>
                </c:pt>
                <c:pt idx="3012">
                  <c:v>91482.986579516961</c:v>
                </c:pt>
                <c:pt idx="3013">
                  <c:v>91830.621928519133</c:v>
                </c:pt>
                <c:pt idx="3014">
                  <c:v>92179.578291847502</c:v>
                </c:pt>
                <c:pt idx="3015">
                  <c:v>92529.86068935653</c:v>
                </c:pt>
                <c:pt idx="3016">
                  <c:v>92881.474159976089</c:v>
                </c:pt>
                <c:pt idx="3017">
                  <c:v>93234.423761783997</c:v>
                </c:pt>
                <c:pt idx="3018">
                  <c:v>93588.714572078781</c:v>
                </c:pt>
                <c:pt idx="3019">
                  <c:v>93944.351687452683</c:v>
                </c:pt>
                <c:pt idx="3020">
                  <c:v>94301.340223865001</c:v>
                </c:pt>
                <c:pt idx="3021">
                  <c:v>94659.685316715695</c:v>
                </c:pt>
                <c:pt idx="3022">
                  <c:v>95019.392120919219</c:v>
                </c:pt>
                <c:pt idx="3023">
                  <c:v>95380.465810978712</c:v>
                </c:pt>
                <c:pt idx="3024">
                  <c:v>95742.911581060427</c:v>
                </c:pt>
                <c:pt idx="3025">
                  <c:v>96106.734645068456</c:v>
                </c:pt>
                <c:pt idx="3026">
                  <c:v>96471.940236719718</c:v>
                </c:pt>
                <c:pt idx="3027">
                  <c:v>96838.533609619262</c:v>
                </c:pt>
                <c:pt idx="3028">
                  <c:v>97206.520037335824</c:v>
                </c:pt>
                <c:pt idx="3029">
                  <c:v>97575.904813477697</c:v>
                </c:pt>
                <c:pt idx="3030">
                  <c:v>97946.693251768913</c:v>
                </c:pt>
                <c:pt idx="3031">
                  <c:v>98318.89068612564</c:v>
                </c:pt>
                <c:pt idx="3032">
                  <c:v>98692.502470732914</c:v>
                </c:pt>
                <c:pt idx="3033">
                  <c:v>99067.533980121705</c:v>
                </c:pt>
                <c:pt idx="3034">
                  <c:v>99443.990609246175</c:v>
                </c:pt>
                <c:pt idx="3035">
                  <c:v>99821.877773561311</c:v>
                </c:pt>
                <c:pt idx="3036">
                  <c:v>100201.20090910085</c:v>
                </c:pt>
                <c:pt idx="3037">
                  <c:v>100581.96547255544</c:v>
                </c:pt>
                <c:pt idx="3038">
                  <c:v>100964.17694135115</c:v>
                </c:pt>
                <c:pt idx="3039">
                  <c:v>101347.84081372828</c:v>
                </c:pt>
                <c:pt idx="3040">
                  <c:v>101732.96260882045</c:v>
                </c:pt>
                <c:pt idx="3041">
                  <c:v>102119.54786673398</c:v>
                </c:pt>
                <c:pt idx="3042">
                  <c:v>102507.60214862757</c:v>
                </c:pt>
                <c:pt idx="3043">
                  <c:v>102897.13103679236</c:v>
                </c:pt>
                <c:pt idx="3044">
                  <c:v>103288.14013473217</c:v>
                </c:pt>
                <c:pt idx="3045">
                  <c:v>103680.63506724415</c:v>
                </c:pt>
                <c:pt idx="3046">
                  <c:v>104074.62148049969</c:v>
                </c:pt>
                <c:pt idx="3047">
                  <c:v>104470.10504212559</c:v>
                </c:pt>
                <c:pt idx="3048">
                  <c:v>104867.09144128568</c:v>
                </c:pt>
                <c:pt idx="3049">
                  <c:v>105265.58638876257</c:v>
                </c:pt>
                <c:pt idx="3050">
                  <c:v>105665.59561703987</c:v>
                </c:pt>
                <c:pt idx="3051">
                  <c:v>106067.12488038462</c:v>
                </c:pt>
                <c:pt idx="3052">
                  <c:v>106470.17995493009</c:v>
                </c:pt>
                <c:pt idx="3053">
                  <c:v>106874.76663875883</c:v>
                </c:pt>
                <c:pt idx="3054">
                  <c:v>107280.89075198611</c:v>
                </c:pt>
                <c:pt idx="3055">
                  <c:v>107688.55813684365</c:v>
                </c:pt>
                <c:pt idx="3056">
                  <c:v>108097.77465776366</c:v>
                </c:pt>
                <c:pt idx="3057">
                  <c:v>108508.54620146316</c:v>
                </c:pt>
                <c:pt idx="3058">
                  <c:v>108920.87867702873</c:v>
                </c:pt>
                <c:pt idx="3059">
                  <c:v>109334.77801600144</c:v>
                </c:pt>
                <c:pt idx="3060">
                  <c:v>109750.25017246224</c:v>
                </c:pt>
                <c:pt idx="3061">
                  <c:v>110167.30112311761</c:v>
                </c:pt>
                <c:pt idx="3062">
                  <c:v>110585.93686738546</c:v>
                </c:pt>
                <c:pt idx="3063">
                  <c:v>111006.16342748153</c:v>
                </c:pt>
                <c:pt idx="3064">
                  <c:v>111427.98684850596</c:v>
                </c:pt>
                <c:pt idx="3065">
                  <c:v>111851.41319853028</c:v>
                </c:pt>
                <c:pt idx="3066">
                  <c:v>112276.4485686847</c:v>
                </c:pt>
                <c:pt idx="3067">
                  <c:v>112703.09907324571</c:v>
                </c:pt>
                <c:pt idx="3068">
                  <c:v>113131.37084972404</c:v>
                </c:pt>
                <c:pt idx="3069">
                  <c:v>113561.270058953</c:v>
                </c:pt>
                <c:pt idx="3070">
                  <c:v>113992.80288517702</c:v>
                </c:pt>
                <c:pt idx="3071">
                  <c:v>114425.9755361407</c:v>
                </c:pt>
                <c:pt idx="3072">
                  <c:v>114860.79424317804</c:v>
                </c:pt>
                <c:pt idx="3073">
                  <c:v>115297.26526130212</c:v>
                </c:pt>
                <c:pt idx="3074">
                  <c:v>115735.39486929507</c:v>
                </c:pt>
                <c:pt idx="3075">
                  <c:v>116175.18936979839</c:v>
                </c:pt>
                <c:pt idx="3076">
                  <c:v>116616.65508940363</c:v>
                </c:pt>
                <c:pt idx="3077">
                  <c:v>117059.79837874338</c:v>
                </c:pt>
                <c:pt idx="3078">
                  <c:v>117504.6256125826</c:v>
                </c:pt>
                <c:pt idx="3079">
                  <c:v>117951.14318991042</c:v>
                </c:pt>
                <c:pt idx="3080">
                  <c:v>118399.35753403208</c:v>
                </c:pt>
                <c:pt idx="3081">
                  <c:v>118849.27509266141</c:v>
                </c:pt>
                <c:pt idx="3082">
                  <c:v>119300.90233801353</c:v>
                </c:pt>
                <c:pt idx="3083">
                  <c:v>119754.24576689799</c:v>
                </c:pt>
                <c:pt idx="3084">
                  <c:v>120209.3119008122</c:v>
                </c:pt>
                <c:pt idx="3085">
                  <c:v>120666.10728603529</c:v>
                </c:pt>
                <c:pt idx="3086">
                  <c:v>121124.63849372222</c:v>
                </c:pt>
                <c:pt idx="3087">
                  <c:v>121584.91211999836</c:v>
                </c:pt>
                <c:pt idx="3088">
                  <c:v>122046.93478605436</c:v>
                </c:pt>
                <c:pt idx="3089">
                  <c:v>122510.71313824138</c:v>
                </c:pt>
                <c:pt idx="3090">
                  <c:v>122976.2538481667</c:v>
                </c:pt>
                <c:pt idx="3091">
                  <c:v>123443.56361278973</c:v>
                </c:pt>
                <c:pt idx="3092">
                  <c:v>123912.64915451834</c:v>
                </c:pt>
                <c:pt idx="3093">
                  <c:v>124383.5172213055</c:v>
                </c:pt>
                <c:pt idx="3094">
                  <c:v>124856.17458674646</c:v>
                </c:pt>
                <c:pt idx="3095">
                  <c:v>125330.62805017611</c:v>
                </c:pt>
                <c:pt idx="3096">
                  <c:v>125806.88443676678</c:v>
                </c:pt>
                <c:pt idx="3097">
                  <c:v>126284.95059762649</c:v>
                </c:pt>
                <c:pt idx="3098">
                  <c:v>126764.83340989747</c:v>
                </c:pt>
                <c:pt idx="3099">
                  <c:v>127246.53977685509</c:v>
                </c:pt>
                <c:pt idx="3100">
                  <c:v>127730.07662800714</c:v>
                </c:pt>
                <c:pt idx="3101">
                  <c:v>128215.45091919356</c:v>
                </c:pt>
                <c:pt idx="3102">
                  <c:v>128702.66963268651</c:v>
                </c:pt>
                <c:pt idx="3103">
                  <c:v>129191.73977729071</c:v>
                </c:pt>
                <c:pt idx="3104">
                  <c:v>129682.66838844442</c:v>
                </c:pt>
                <c:pt idx="3105">
                  <c:v>130175.46252832051</c:v>
                </c:pt>
                <c:pt idx="3106">
                  <c:v>130670.12928592812</c:v>
                </c:pt>
                <c:pt idx="3107">
                  <c:v>131166.67577721467</c:v>
                </c:pt>
                <c:pt idx="3108">
                  <c:v>131665.1091451681</c:v>
                </c:pt>
                <c:pt idx="3109">
                  <c:v>132165.43655991973</c:v>
                </c:pt>
                <c:pt idx="3110">
                  <c:v>132667.66521884743</c:v>
                </c:pt>
                <c:pt idx="3111">
                  <c:v>133171.80234667906</c:v>
                </c:pt>
                <c:pt idx="3112">
                  <c:v>133677.85519559644</c:v>
                </c:pt>
                <c:pt idx="3113">
                  <c:v>134185.8310453397</c:v>
                </c:pt>
                <c:pt idx="3114">
                  <c:v>134695.73720331199</c:v>
                </c:pt>
                <c:pt idx="3115">
                  <c:v>135207.58100468459</c:v>
                </c:pt>
                <c:pt idx="3116">
                  <c:v>135721.36981250238</c:v>
                </c:pt>
                <c:pt idx="3117">
                  <c:v>136237.1110177899</c:v>
                </c:pt>
                <c:pt idx="3118">
                  <c:v>136754.8120396575</c:v>
                </c:pt>
                <c:pt idx="3119">
                  <c:v>137274.48032540819</c:v>
                </c:pt>
                <c:pt idx="3120">
                  <c:v>137796.12335064475</c:v>
                </c:pt>
                <c:pt idx="3121">
                  <c:v>138319.74861937721</c:v>
                </c:pt>
                <c:pt idx="3122">
                  <c:v>138845.36366413085</c:v>
                </c:pt>
                <c:pt idx="3123">
                  <c:v>139372.97604605457</c:v>
                </c:pt>
                <c:pt idx="3124">
                  <c:v>139902.59335502959</c:v>
                </c:pt>
                <c:pt idx="3125">
                  <c:v>140434.22320977869</c:v>
                </c:pt>
                <c:pt idx="3126">
                  <c:v>140967.87325797585</c:v>
                </c:pt>
                <c:pt idx="3127">
                  <c:v>141503.55117635615</c:v>
                </c:pt>
                <c:pt idx="3128">
                  <c:v>142041.26467082632</c:v>
                </c:pt>
                <c:pt idx="3129">
                  <c:v>142581.02147657546</c:v>
                </c:pt>
                <c:pt idx="3130">
                  <c:v>143122.82935818646</c:v>
                </c:pt>
                <c:pt idx="3131">
                  <c:v>143666.69610974757</c:v>
                </c:pt>
                <c:pt idx="3132">
                  <c:v>144212.62955496463</c:v>
                </c:pt>
                <c:pt idx="3133">
                  <c:v>144760.63754727351</c:v>
                </c:pt>
                <c:pt idx="3134">
                  <c:v>145310.72796995315</c:v>
                </c:pt>
                <c:pt idx="3135">
                  <c:v>145862.90873623898</c:v>
                </c:pt>
                <c:pt idx="3136">
                  <c:v>146417.18778943669</c:v>
                </c:pt>
                <c:pt idx="3137">
                  <c:v>146973.57310303656</c:v>
                </c:pt>
                <c:pt idx="3138">
                  <c:v>147532.0726808281</c:v>
                </c:pt>
                <c:pt idx="3139">
                  <c:v>148092.69455701526</c:v>
                </c:pt>
                <c:pt idx="3140">
                  <c:v>148655.44679633193</c:v>
                </c:pt>
                <c:pt idx="3141">
                  <c:v>149220.33749415801</c:v>
                </c:pt>
                <c:pt idx="3142">
                  <c:v>149787.37477663581</c:v>
                </c:pt>
                <c:pt idx="3143">
                  <c:v>150356.56680078703</c:v>
                </c:pt>
                <c:pt idx="3144">
                  <c:v>150927.92175463002</c:v>
                </c:pt>
                <c:pt idx="3145">
                  <c:v>151501.44785729761</c:v>
                </c:pt>
                <c:pt idx="3146">
                  <c:v>152077.15335915535</c:v>
                </c:pt>
                <c:pt idx="3147">
                  <c:v>152655.04654192014</c:v>
                </c:pt>
                <c:pt idx="3148">
                  <c:v>153235.13571877943</c:v>
                </c:pt>
                <c:pt idx="3149">
                  <c:v>153817.42923451081</c:v>
                </c:pt>
                <c:pt idx="3150">
                  <c:v>154401.93546560194</c:v>
                </c:pt>
                <c:pt idx="3151">
                  <c:v>154988.66282037125</c:v>
                </c:pt>
                <c:pt idx="3152">
                  <c:v>155577.61973908867</c:v>
                </c:pt>
                <c:pt idx="3153">
                  <c:v>156168.81469409721</c:v>
                </c:pt>
                <c:pt idx="3154">
                  <c:v>156762.25618993479</c:v>
                </c:pt>
                <c:pt idx="3155">
                  <c:v>157357.95276345656</c:v>
                </c:pt>
                <c:pt idx="3156">
                  <c:v>157955.91298395771</c:v>
                </c:pt>
                <c:pt idx="3157">
                  <c:v>158556.14545329675</c:v>
                </c:pt>
                <c:pt idx="3158">
                  <c:v>159158.65880601929</c:v>
                </c:pt>
                <c:pt idx="3159">
                  <c:v>159763.46170948216</c:v>
                </c:pt>
                <c:pt idx="3160">
                  <c:v>160370.56286397821</c:v>
                </c:pt>
                <c:pt idx="3161">
                  <c:v>160979.97100286133</c:v>
                </c:pt>
                <c:pt idx="3162">
                  <c:v>161591.69489267221</c:v>
                </c:pt>
                <c:pt idx="3163">
                  <c:v>162205.74333326437</c:v>
                </c:pt>
                <c:pt idx="3164">
                  <c:v>162822.12515793077</c:v>
                </c:pt>
                <c:pt idx="3165">
                  <c:v>163440.84923353093</c:v>
                </c:pt>
                <c:pt idx="3166">
                  <c:v>164061.92446061835</c:v>
                </c:pt>
                <c:pt idx="3167">
                  <c:v>164685.35977356869</c:v>
                </c:pt>
                <c:pt idx="3168">
                  <c:v>165311.16414070825</c:v>
                </c:pt>
                <c:pt idx="3169">
                  <c:v>165939.34656444294</c:v>
                </c:pt>
                <c:pt idx="3170">
                  <c:v>166569.91608138781</c:v>
                </c:pt>
                <c:pt idx="3171">
                  <c:v>167202.8817624971</c:v>
                </c:pt>
                <c:pt idx="3172">
                  <c:v>167838.25271319458</c:v>
                </c:pt>
                <c:pt idx="3173">
                  <c:v>168476.03807350472</c:v>
                </c:pt>
                <c:pt idx="3174">
                  <c:v>169116.24701818405</c:v>
                </c:pt>
                <c:pt idx="3175">
                  <c:v>169758.88875685315</c:v>
                </c:pt>
                <c:pt idx="3176">
                  <c:v>170403.97253412919</c:v>
                </c:pt>
                <c:pt idx="3177">
                  <c:v>171051.50762975888</c:v>
                </c:pt>
                <c:pt idx="3178">
                  <c:v>171701.50335875197</c:v>
                </c:pt>
                <c:pt idx="3179">
                  <c:v>172353.96907151522</c:v>
                </c:pt>
                <c:pt idx="3180">
                  <c:v>173008.91415398699</c:v>
                </c:pt>
                <c:pt idx="3181">
                  <c:v>173666.34802777215</c:v>
                </c:pt>
                <c:pt idx="3182">
                  <c:v>174326.28015027769</c:v>
                </c:pt>
                <c:pt idx="3183">
                  <c:v>174988.72001484875</c:v>
                </c:pt>
                <c:pt idx="3184">
                  <c:v>175653.67715090519</c:v>
                </c:pt>
                <c:pt idx="3185">
                  <c:v>176321.16112407864</c:v>
                </c:pt>
                <c:pt idx="3186">
                  <c:v>176991.18153635014</c:v>
                </c:pt>
                <c:pt idx="3187">
                  <c:v>177663.74802618826</c:v>
                </c:pt>
                <c:pt idx="3188">
                  <c:v>178338.87026868778</c:v>
                </c:pt>
                <c:pt idx="3189">
                  <c:v>179016.5579757088</c:v>
                </c:pt>
                <c:pt idx="3190">
                  <c:v>179696.82089601649</c:v>
                </c:pt>
                <c:pt idx="3191">
                  <c:v>180379.66881542135</c:v>
                </c:pt>
                <c:pt idx="3192">
                  <c:v>181065.11155691996</c:v>
                </c:pt>
                <c:pt idx="3193">
                  <c:v>181753.15898083625</c:v>
                </c:pt>
                <c:pt idx="3194">
                  <c:v>182443.82098496344</c:v>
                </c:pt>
                <c:pt idx="3195">
                  <c:v>183137.10750470631</c:v>
                </c:pt>
                <c:pt idx="3196">
                  <c:v>183833.02851322418</c:v>
                </c:pt>
                <c:pt idx="3197">
                  <c:v>184531.59402157445</c:v>
                </c:pt>
                <c:pt idx="3198">
                  <c:v>185232.81407885643</c:v>
                </c:pt>
                <c:pt idx="3199">
                  <c:v>185936.69877235609</c:v>
                </c:pt>
                <c:pt idx="3200">
                  <c:v>186643.25822769105</c:v>
                </c:pt>
                <c:pt idx="3201">
                  <c:v>187352.50260895627</c:v>
                </c:pt>
                <c:pt idx="3202">
                  <c:v>188064.44211887033</c:v>
                </c:pt>
                <c:pt idx="3203">
                  <c:v>188779.08699892205</c:v>
                </c:pt>
                <c:pt idx="3204">
                  <c:v>189496.44752951796</c:v>
                </c:pt>
                <c:pt idx="3205">
                  <c:v>190216.53403013013</c:v>
                </c:pt>
                <c:pt idx="3206">
                  <c:v>190939.35685944464</c:v>
                </c:pt>
                <c:pt idx="3207">
                  <c:v>191664.92641551053</c:v>
                </c:pt>
                <c:pt idx="3208">
                  <c:v>192393.25313588948</c:v>
                </c:pt>
                <c:pt idx="3209">
                  <c:v>193124.34749780587</c:v>
                </c:pt>
                <c:pt idx="3210">
                  <c:v>193858.22001829752</c:v>
                </c:pt>
                <c:pt idx="3211">
                  <c:v>194594.88125436706</c:v>
                </c:pt>
                <c:pt idx="3212">
                  <c:v>195334.34180313366</c:v>
                </c:pt>
                <c:pt idx="3213">
                  <c:v>196076.61230198559</c:v>
                </c:pt>
                <c:pt idx="3214">
                  <c:v>196821.70342873313</c:v>
                </c:pt>
                <c:pt idx="3215">
                  <c:v>197569.62590176234</c:v>
                </c:pt>
                <c:pt idx="3216">
                  <c:v>198320.39048018903</c:v>
                </c:pt>
                <c:pt idx="3217">
                  <c:v>199074.00796401376</c:v>
                </c:pt>
                <c:pt idx="3218">
                  <c:v>199830.489194277</c:v>
                </c:pt>
                <c:pt idx="3219">
                  <c:v>200589.84505321525</c:v>
                </c:pt>
                <c:pt idx="3220">
                  <c:v>201352.08646441746</c:v>
                </c:pt>
                <c:pt idx="3221">
                  <c:v>202117.22439298226</c:v>
                </c:pt>
                <c:pt idx="3222">
                  <c:v>202885.26984567559</c:v>
                </c:pt>
                <c:pt idx="3223">
                  <c:v>203656.23387108915</c:v>
                </c:pt>
                <c:pt idx="3224">
                  <c:v>204430.12755979929</c:v>
                </c:pt>
                <c:pt idx="3225">
                  <c:v>205206.96204452653</c:v>
                </c:pt>
                <c:pt idx="3226">
                  <c:v>205986.74850029574</c:v>
                </c:pt>
                <c:pt idx="3227">
                  <c:v>206769.49814459687</c:v>
                </c:pt>
                <c:pt idx="3228">
                  <c:v>207555.22223754635</c:v>
                </c:pt>
                <c:pt idx="3229">
                  <c:v>208343.93208204902</c:v>
                </c:pt>
                <c:pt idx="3230">
                  <c:v>209135.63902396083</c:v>
                </c:pt>
                <c:pt idx="3231">
                  <c:v>209930.35445225189</c:v>
                </c:pt>
                <c:pt idx="3232">
                  <c:v>210728.08979917047</c:v>
                </c:pt>
                <c:pt idx="3233">
                  <c:v>211528.85654040732</c:v>
                </c:pt>
                <c:pt idx="3234">
                  <c:v>212332.66619526086</c:v>
                </c:pt>
                <c:pt idx="3235">
                  <c:v>213139.53032680287</c:v>
                </c:pt>
                <c:pt idx="3236">
                  <c:v>213949.46054204472</c:v>
                </c:pt>
                <c:pt idx="3237">
                  <c:v>214762.4684921045</c:v>
                </c:pt>
                <c:pt idx="3238">
                  <c:v>215578.56587237449</c:v>
                </c:pt>
                <c:pt idx="3239">
                  <c:v>216397.76442268951</c:v>
                </c:pt>
                <c:pt idx="3240">
                  <c:v>217220.07592749572</c:v>
                </c:pt>
                <c:pt idx="3241">
                  <c:v>218045.5122160202</c:v>
                </c:pt>
                <c:pt idx="3242">
                  <c:v>218874.08516244107</c:v>
                </c:pt>
                <c:pt idx="3243">
                  <c:v>219705.80668605835</c:v>
                </c:pt>
                <c:pt idx="3244">
                  <c:v>220540.68875146538</c:v>
                </c:pt>
                <c:pt idx="3245">
                  <c:v>221378.74336872096</c:v>
                </c:pt>
                <c:pt idx="3246">
                  <c:v>222219.98259352209</c:v>
                </c:pt>
                <c:pt idx="3247">
                  <c:v>223064.41852737748</c:v>
                </c:pt>
                <c:pt idx="3248">
                  <c:v>223912.06331778152</c:v>
                </c:pt>
                <c:pt idx="3249">
                  <c:v>224762.9291583891</c:v>
                </c:pt>
                <c:pt idx="3250">
                  <c:v>225617.02828919099</c:v>
                </c:pt>
                <c:pt idx="3251">
                  <c:v>226474.37299668993</c:v>
                </c:pt>
                <c:pt idx="3252">
                  <c:v>227334.97561407735</c:v>
                </c:pt>
                <c:pt idx="3253">
                  <c:v>228198.84852141087</c:v>
                </c:pt>
                <c:pt idx="3254">
                  <c:v>229066.00414579222</c:v>
                </c:pt>
                <c:pt idx="3255">
                  <c:v>229936.45496154623</c:v>
                </c:pt>
                <c:pt idx="3256">
                  <c:v>230810.21349040011</c:v>
                </c:pt>
                <c:pt idx="3257">
                  <c:v>231687.29230166363</c:v>
                </c:pt>
                <c:pt idx="3258">
                  <c:v>232567.70401240996</c:v>
                </c:pt>
                <c:pt idx="3259">
                  <c:v>233451.46128765712</c:v>
                </c:pt>
                <c:pt idx="3260">
                  <c:v>234338.57684055023</c:v>
                </c:pt>
                <c:pt idx="3261">
                  <c:v>235229.06343254432</c:v>
                </c:pt>
                <c:pt idx="3262">
                  <c:v>236122.93387358799</c:v>
                </c:pt>
                <c:pt idx="3263">
                  <c:v>237020.20102230762</c:v>
                </c:pt>
                <c:pt idx="3264">
                  <c:v>237920.8777861924</c:v>
                </c:pt>
                <c:pt idx="3265">
                  <c:v>238824.97712177993</c:v>
                </c:pt>
                <c:pt idx="3266">
                  <c:v>239732.51203484269</c:v>
                </c:pt>
                <c:pt idx="3267">
                  <c:v>240643.49558057511</c:v>
                </c:pt>
                <c:pt idx="3268">
                  <c:v>241557.94086378129</c:v>
                </c:pt>
                <c:pt idx="3269">
                  <c:v>242475.86103906366</c:v>
                </c:pt>
                <c:pt idx="3270">
                  <c:v>243397.26931101212</c:v>
                </c:pt>
                <c:pt idx="3271">
                  <c:v>244322.17893439397</c:v>
                </c:pt>
                <c:pt idx="3272">
                  <c:v>245250.60321434468</c:v>
                </c:pt>
                <c:pt idx="3273">
                  <c:v>246182.55550655921</c:v>
                </c:pt>
                <c:pt idx="3274">
                  <c:v>247118.04921748413</c:v>
                </c:pt>
                <c:pt idx="3275">
                  <c:v>248057.09780451059</c:v>
                </c:pt>
                <c:pt idx="3276">
                  <c:v>248999.71477616773</c:v>
                </c:pt>
                <c:pt idx="3277">
                  <c:v>249945.91369231718</c:v>
                </c:pt>
                <c:pt idx="3278">
                  <c:v>250895.70816434798</c:v>
                </c:pt>
                <c:pt idx="3279">
                  <c:v>251849.1118553725</c:v>
                </c:pt>
                <c:pt idx="3280">
                  <c:v>252806.13848042293</c:v>
                </c:pt>
                <c:pt idx="3281">
                  <c:v>253766.80180664855</c:v>
                </c:pt>
                <c:pt idx="3282">
                  <c:v>254731.11565351381</c:v>
                </c:pt>
                <c:pt idx="3283">
                  <c:v>255699.09389299716</c:v>
                </c:pt>
                <c:pt idx="3284">
                  <c:v>256670.75044979056</c:v>
                </c:pt>
                <c:pt idx="3285">
                  <c:v>257646.09930149978</c:v>
                </c:pt>
                <c:pt idx="3286">
                  <c:v>258625.15447884548</c:v>
                </c:pt>
                <c:pt idx="3287">
                  <c:v>259607.9300658651</c:v>
                </c:pt>
                <c:pt idx="3288">
                  <c:v>260594.44020011541</c:v>
                </c:pt>
                <c:pt idx="3289">
                  <c:v>261584.69907287584</c:v>
                </c:pt>
                <c:pt idx="3290">
                  <c:v>262578.7209293528</c:v>
                </c:pt>
                <c:pt idx="3291">
                  <c:v>263576.52006888436</c:v>
                </c:pt>
                <c:pt idx="3292">
                  <c:v>264578.11084514612</c:v>
                </c:pt>
                <c:pt idx="3293">
                  <c:v>265583.50766635768</c:v>
                </c:pt>
                <c:pt idx="3294">
                  <c:v>266592.72499548981</c:v>
                </c:pt>
                <c:pt idx="3295">
                  <c:v>267605.77735047269</c:v>
                </c:pt>
                <c:pt idx="3296">
                  <c:v>268622.67930440448</c:v>
                </c:pt>
                <c:pt idx="3297">
                  <c:v>269643.44548576121</c:v>
                </c:pt>
                <c:pt idx="3298">
                  <c:v>270668.09057860711</c:v>
                </c:pt>
                <c:pt idx="3299">
                  <c:v>271696.62932280585</c:v>
                </c:pt>
                <c:pt idx="3300">
                  <c:v>272729.0765142325</c:v>
                </c:pt>
                <c:pt idx="3301">
                  <c:v>273765.44700498658</c:v>
                </c:pt>
                <c:pt idx="3302">
                  <c:v>274805.75570360554</c:v>
                </c:pt>
                <c:pt idx="3303">
                  <c:v>275850.01757527923</c:v>
                </c:pt>
                <c:pt idx="3304">
                  <c:v>276898.24764206528</c:v>
                </c:pt>
                <c:pt idx="3305">
                  <c:v>277950.46098310512</c:v>
                </c:pt>
                <c:pt idx="3306">
                  <c:v>279006.67273484095</c:v>
                </c:pt>
                <c:pt idx="3307">
                  <c:v>280066.89809123334</c:v>
                </c:pt>
                <c:pt idx="3308">
                  <c:v>281131.15230398002</c:v>
                </c:pt>
                <c:pt idx="3309">
                  <c:v>282199.45068273513</c:v>
                </c:pt>
                <c:pt idx="3310">
                  <c:v>283271.80859532952</c:v>
                </c:pt>
                <c:pt idx="3311">
                  <c:v>284348.24146799179</c:v>
                </c:pt>
                <c:pt idx="3312">
                  <c:v>285428.76478557015</c:v>
                </c:pt>
                <c:pt idx="3313">
                  <c:v>286513.39409175533</c:v>
                </c:pt>
                <c:pt idx="3314">
                  <c:v>287602.14498930401</c:v>
                </c:pt>
                <c:pt idx="3315">
                  <c:v>288695.03314026335</c:v>
                </c:pt>
                <c:pt idx="3316">
                  <c:v>289792.07426619634</c:v>
                </c:pt>
                <c:pt idx="3317">
                  <c:v>290893.28414840793</c:v>
                </c:pt>
                <c:pt idx="3318">
                  <c:v>291998.67862817191</c:v>
                </c:pt>
                <c:pt idx="3319">
                  <c:v>293108.27360695897</c:v>
                </c:pt>
                <c:pt idx="3320">
                  <c:v>294222.08504666545</c:v>
                </c:pt>
                <c:pt idx="3321">
                  <c:v>295340.1289698428</c:v>
                </c:pt>
                <c:pt idx="3322">
                  <c:v>296462.42145992821</c:v>
                </c:pt>
                <c:pt idx="3323">
                  <c:v>297588.97866147594</c:v>
                </c:pt>
                <c:pt idx="3324">
                  <c:v>298719.81678038958</c:v>
                </c:pt>
                <c:pt idx="3325">
                  <c:v>299854.95208415505</c:v>
                </c:pt>
                <c:pt idx="3326">
                  <c:v>300994.40090207488</c:v>
                </c:pt>
                <c:pt idx="3327">
                  <c:v>302138.17962550279</c:v>
                </c:pt>
                <c:pt idx="3328">
                  <c:v>303286.30470807973</c:v>
                </c:pt>
                <c:pt idx="3329">
                  <c:v>304438.79266597045</c:v>
                </c:pt>
                <c:pt idx="3330">
                  <c:v>305595.66007810115</c:v>
                </c:pt>
                <c:pt idx="3331">
                  <c:v>306756.92358639796</c:v>
                </c:pt>
                <c:pt idx="3332">
                  <c:v>307922.59989602625</c:v>
                </c:pt>
                <c:pt idx="3333">
                  <c:v>309092.70577563118</c:v>
                </c:pt>
                <c:pt idx="3334">
                  <c:v>310267.25805757858</c:v>
                </c:pt>
                <c:pt idx="3335">
                  <c:v>311446.2736381974</c:v>
                </c:pt>
                <c:pt idx="3336">
                  <c:v>312629.76947802253</c:v>
                </c:pt>
                <c:pt idx="3337">
                  <c:v>313817.76260203903</c:v>
                </c:pt>
                <c:pt idx="3338">
                  <c:v>315010.2700999268</c:v>
                </c:pt>
                <c:pt idx="3339">
                  <c:v>316207.3091263065</c:v>
                </c:pt>
                <c:pt idx="3340">
                  <c:v>317408.8969009865</c:v>
                </c:pt>
                <c:pt idx="3341">
                  <c:v>318615.05070921028</c:v>
                </c:pt>
                <c:pt idx="3342">
                  <c:v>319825.78790190531</c:v>
                </c:pt>
                <c:pt idx="3343">
                  <c:v>321041.12589593255</c:v>
                </c:pt>
                <c:pt idx="3344">
                  <c:v>322261.08217433712</c:v>
                </c:pt>
                <c:pt idx="3345">
                  <c:v>323485.67428659962</c:v>
                </c:pt>
                <c:pt idx="3346">
                  <c:v>324714.91984888871</c:v>
                </c:pt>
                <c:pt idx="3347">
                  <c:v>325948.83654431452</c:v>
                </c:pt>
                <c:pt idx="3348">
                  <c:v>327187.44212318293</c:v>
                </c:pt>
                <c:pt idx="3349">
                  <c:v>328430.75440325105</c:v>
                </c:pt>
                <c:pt idx="3350">
                  <c:v>329678.7912699834</c:v>
                </c:pt>
                <c:pt idx="3351">
                  <c:v>330931.57067680935</c:v>
                </c:pt>
                <c:pt idx="3352">
                  <c:v>332189.11064538121</c:v>
                </c:pt>
                <c:pt idx="3353">
                  <c:v>333451.42926583369</c:v>
                </c:pt>
                <c:pt idx="3354">
                  <c:v>334718.54469704389</c:v>
                </c:pt>
                <c:pt idx="3355">
                  <c:v>335990.47516689269</c:v>
                </c:pt>
                <c:pt idx="3356">
                  <c:v>337267.23897252692</c:v>
                </c:pt>
                <c:pt idx="3357">
                  <c:v>338548.85448062251</c:v>
                </c:pt>
                <c:pt idx="3358">
                  <c:v>339835.3401276489</c:v>
                </c:pt>
                <c:pt idx="3359">
                  <c:v>341126.71442013397</c:v>
                </c:pt>
                <c:pt idx="3360">
                  <c:v>342422.99593493051</c:v>
                </c:pt>
                <c:pt idx="3361">
                  <c:v>343724.20331948326</c:v>
                </c:pt>
                <c:pt idx="3362">
                  <c:v>345030.35529209732</c:v>
                </c:pt>
                <c:pt idx="3363">
                  <c:v>346341.47064220731</c:v>
                </c:pt>
                <c:pt idx="3364">
                  <c:v>347657.56823064771</c:v>
                </c:pt>
                <c:pt idx="3365">
                  <c:v>348978.66698992415</c:v>
                </c:pt>
                <c:pt idx="3366">
                  <c:v>350304.78592448588</c:v>
                </c:pt>
                <c:pt idx="3367">
                  <c:v>351635.94411099894</c:v>
                </c:pt>
                <c:pt idx="3368">
                  <c:v>352972.16069862072</c:v>
                </c:pt>
                <c:pt idx="3369">
                  <c:v>354313.45490927546</c:v>
                </c:pt>
                <c:pt idx="3370">
                  <c:v>355659.84603793069</c:v>
                </c:pt>
                <c:pt idx="3371">
                  <c:v>357011.35345287481</c:v>
                </c:pt>
                <c:pt idx="3372">
                  <c:v>358367.99659599573</c:v>
                </c:pt>
                <c:pt idx="3373">
                  <c:v>359729.79498306051</c:v>
                </c:pt>
                <c:pt idx="3374">
                  <c:v>361096.76820399612</c:v>
                </c:pt>
                <c:pt idx="3375">
                  <c:v>362468.93592317129</c:v>
                </c:pt>
                <c:pt idx="3376">
                  <c:v>363846.31787967932</c:v>
                </c:pt>
                <c:pt idx="3377">
                  <c:v>365228.93388762209</c:v>
                </c:pt>
                <c:pt idx="3378">
                  <c:v>366616.80383639503</c:v>
                </c:pt>
                <c:pt idx="3379">
                  <c:v>368009.94769097335</c:v>
                </c:pt>
                <c:pt idx="3380">
                  <c:v>369408.38549219904</c:v>
                </c:pt>
                <c:pt idx="3381">
                  <c:v>370812.13735706941</c:v>
                </c:pt>
                <c:pt idx="3382">
                  <c:v>372221.22347902629</c:v>
                </c:pt>
                <c:pt idx="3383">
                  <c:v>373635.6641282466</c:v>
                </c:pt>
                <c:pt idx="3384">
                  <c:v>375055.47965193394</c:v>
                </c:pt>
                <c:pt idx="3385">
                  <c:v>376480.6904746113</c:v>
                </c:pt>
                <c:pt idx="3386">
                  <c:v>377911.31709841482</c:v>
                </c:pt>
                <c:pt idx="3387">
                  <c:v>379347.3801033888</c:v>
                </c:pt>
                <c:pt idx="3388">
                  <c:v>380788.90014778171</c:v>
                </c:pt>
                <c:pt idx="3389">
                  <c:v>382235.89796834328</c:v>
                </c:pt>
                <c:pt idx="3390">
                  <c:v>383688.39438062301</c:v>
                </c:pt>
                <c:pt idx="3391">
                  <c:v>385146.41027926939</c:v>
                </c:pt>
                <c:pt idx="3392">
                  <c:v>386609.9666383306</c:v>
                </c:pt>
                <c:pt idx="3393">
                  <c:v>388079.08451155626</c:v>
                </c:pt>
                <c:pt idx="3394">
                  <c:v>389553.78503270017</c:v>
                </c:pt>
                <c:pt idx="3395">
                  <c:v>391034.08941582445</c:v>
                </c:pt>
                <c:pt idx="3396">
                  <c:v>392520.01895560458</c:v>
                </c:pt>
                <c:pt idx="3397">
                  <c:v>394011.59502763586</c:v>
                </c:pt>
                <c:pt idx="3398">
                  <c:v>395508.83908874088</c:v>
                </c:pt>
                <c:pt idx="3399">
                  <c:v>397011.77267727809</c:v>
                </c:pt>
                <c:pt idx="3400">
                  <c:v>398520.41741345177</c:v>
                </c:pt>
                <c:pt idx="3401">
                  <c:v>400034.79499962291</c:v>
                </c:pt>
                <c:pt idx="3402">
                  <c:v>401554.9272206215</c:v>
                </c:pt>
                <c:pt idx="3403">
                  <c:v>403080.83594405989</c:v>
                </c:pt>
                <c:pt idx="3404">
                  <c:v>404612.54312064731</c:v>
                </c:pt>
                <c:pt idx="3405">
                  <c:v>406150.07078450581</c:v>
                </c:pt>
                <c:pt idx="3406">
                  <c:v>407693.44105348695</c:v>
                </c:pt>
                <c:pt idx="3407">
                  <c:v>409242.6761294902</c:v>
                </c:pt>
                <c:pt idx="3408">
                  <c:v>410797.79829878226</c:v>
                </c:pt>
                <c:pt idx="3409">
                  <c:v>412358.82993231766</c:v>
                </c:pt>
                <c:pt idx="3410">
                  <c:v>413925.79348606046</c:v>
                </c:pt>
                <c:pt idx="3411">
                  <c:v>415498.71150130749</c:v>
                </c:pt>
                <c:pt idx="3412">
                  <c:v>417077.60660501249</c:v>
                </c:pt>
                <c:pt idx="3413">
                  <c:v>418662.50151011156</c:v>
                </c:pt>
                <c:pt idx="3414">
                  <c:v>420253.41901585</c:v>
                </c:pt>
                <c:pt idx="3415">
                  <c:v>421850.38200811023</c:v>
                </c:pt>
                <c:pt idx="3416">
                  <c:v>423453.41345974104</c:v>
                </c:pt>
                <c:pt idx="3417">
                  <c:v>425062.53643088805</c:v>
                </c:pt>
                <c:pt idx="3418">
                  <c:v>426677.77406932542</c:v>
                </c:pt>
                <c:pt idx="3419">
                  <c:v>428299.14961078885</c:v>
                </c:pt>
                <c:pt idx="3420">
                  <c:v>429926.68637930986</c:v>
                </c:pt>
                <c:pt idx="3421">
                  <c:v>431560.40778755123</c:v>
                </c:pt>
                <c:pt idx="3422">
                  <c:v>433200.33733714395</c:v>
                </c:pt>
                <c:pt idx="3423">
                  <c:v>434846.49861902511</c:v>
                </c:pt>
                <c:pt idx="3424">
                  <c:v>436498.9153137774</c:v>
                </c:pt>
                <c:pt idx="3425">
                  <c:v>438157.61119196977</c:v>
                </c:pt>
                <c:pt idx="3426">
                  <c:v>439822.61011449929</c:v>
                </c:pt>
                <c:pt idx="3427">
                  <c:v>441493.93603293441</c:v>
                </c:pt>
                <c:pt idx="3428">
                  <c:v>443171.61298985954</c:v>
                </c:pt>
                <c:pt idx="3429">
                  <c:v>444855.66511922103</c:v>
                </c:pt>
                <c:pt idx="3430">
                  <c:v>446546.11664667405</c:v>
                </c:pt>
                <c:pt idx="3431">
                  <c:v>448242.99188993144</c:v>
                </c:pt>
                <c:pt idx="3432">
                  <c:v>449946.31525911321</c:v>
                </c:pt>
                <c:pt idx="3433">
                  <c:v>451656.11125709786</c:v>
                </c:pt>
                <c:pt idx="3434">
                  <c:v>453372.40447987482</c:v>
                </c:pt>
                <c:pt idx="3435">
                  <c:v>455095.21961689834</c:v>
                </c:pt>
                <c:pt idx="3436">
                  <c:v>456824.58145144256</c:v>
                </c:pt>
                <c:pt idx="3437">
                  <c:v>458560.51486095804</c:v>
                </c:pt>
                <c:pt idx="3438">
                  <c:v>460303.04481742968</c:v>
                </c:pt>
                <c:pt idx="3439">
                  <c:v>462052.19638773589</c:v>
                </c:pt>
                <c:pt idx="3440">
                  <c:v>463807.99473400932</c:v>
                </c:pt>
                <c:pt idx="3441">
                  <c:v>465570.46511399857</c:v>
                </c:pt>
                <c:pt idx="3442">
                  <c:v>467339.63288143178</c:v>
                </c:pt>
                <c:pt idx="3443">
                  <c:v>469115.52348638122</c:v>
                </c:pt>
                <c:pt idx="3444">
                  <c:v>470898.16247562948</c:v>
                </c:pt>
                <c:pt idx="3445">
                  <c:v>472687.57549303689</c:v>
                </c:pt>
                <c:pt idx="3446">
                  <c:v>474483.78827991046</c:v>
                </c:pt>
                <c:pt idx="3447">
                  <c:v>476286.82667537412</c:v>
                </c:pt>
                <c:pt idx="3448">
                  <c:v>478096.71661674057</c:v>
                </c:pt>
                <c:pt idx="3449">
                  <c:v>479913.48413988418</c:v>
                </c:pt>
                <c:pt idx="3450">
                  <c:v>481737.15537961578</c:v>
                </c:pt>
                <c:pt idx="3451">
                  <c:v>483567.75657005835</c:v>
                </c:pt>
                <c:pt idx="3452">
                  <c:v>485405.31404502457</c:v>
                </c:pt>
                <c:pt idx="3453">
                  <c:v>487249.8542383957</c:v>
                </c:pt>
                <c:pt idx="3454">
                  <c:v>489101.40368450159</c:v>
                </c:pt>
                <c:pt idx="3455">
                  <c:v>490959.9890185027</c:v>
                </c:pt>
                <c:pt idx="3456">
                  <c:v>492825.63697677304</c:v>
                </c:pt>
                <c:pt idx="3457">
                  <c:v>494698.37439728476</c:v>
                </c:pt>
                <c:pt idx="3458">
                  <c:v>496578.22821999446</c:v>
                </c:pt>
                <c:pt idx="3459">
                  <c:v>498465.22548723046</c:v>
                </c:pt>
                <c:pt idx="3460">
                  <c:v>500359.39334408194</c:v>
                </c:pt>
                <c:pt idx="3461">
                  <c:v>502260.75903878949</c:v>
                </c:pt>
                <c:pt idx="3462">
                  <c:v>504169.34992313688</c:v>
                </c:pt>
                <c:pt idx="3463">
                  <c:v>506085.1934528448</c:v>
                </c:pt>
                <c:pt idx="3464">
                  <c:v>508008.31718796561</c:v>
                </c:pt>
                <c:pt idx="3465">
                  <c:v>509938.74879327987</c:v>
                </c:pt>
                <c:pt idx="3466">
                  <c:v>511876.51603869436</c:v>
                </c:pt>
                <c:pt idx="3467">
                  <c:v>513821.64679964143</c:v>
                </c:pt>
                <c:pt idx="3468">
                  <c:v>515774.16905748006</c:v>
                </c:pt>
                <c:pt idx="3469">
                  <c:v>517734.11089989851</c:v>
                </c:pt>
                <c:pt idx="3470">
                  <c:v>519701.50052131811</c:v>
                </c:pt>
                <c:pt idx="3471">
                  <c:v>521676.36622329912</c:v>
                </c:pt>
                <c:pt idx="3472">
                  <c:v>523658.73641494766</c:v>
                </c:pt>
                <c:pt idx="3473">
                  <c:v>525648.63961332443</c:v>
                </c:pt>
                <c:pt idx="3474">
                  <c:v>527646.10444385512</c:v>
                </c:pt>
                <c:pt idx="3475">
                  <c:v>529651.15964074177</c:v>
                </c:pt>
                <c:pt idx="3476">
                  <c:v>531663.83404737664</c:v>
                </c:pt>
                <c:pt idx="3477">
                  <c:v>533684.15661675669</c:v>
                </c:pt>
                <c:pt idx="3478">
                  <c:v>535712.15641190042</c:v>
                </c:pt>
                <c:pt idx="3479">
                  <c:v>537747.8626062657</c:v>
                </c:pt>
                <c:pt idx="3480">
                  <c:v>539791.30448416946</c:v>
                </c:pt>
                <c:pt idx="3481">
                  <c:v>541842.51144120935</c:v>
                </c:pt>
                <c:pt idx="3482">
                  <c:v>543901.51298468595</c:v>
                </c:pt>
                <c:pt idx="3483">
                  <c:v>545968.33873402781</c:v>
                </c:pt>
                <c:pt idx="3484">
                  <c:v>548043.0184212171</c:v>
                </c:pt>
                <c:pt idx="3485">
                  <c:v>550125.58189121773</c:v>
                </c:pt>
                <c:pt idx="3486">
                  <c:v>552216.0591024044</c:v>
                </c:pt>
                <c:pt idx="3487">
                  <c:v>554314.4801269935</c:v>
                </c:pt>
                <c:pt idx="3488">
                  <c:v>556420.87515147612</c:v>
                </c:pt>
                <c:pt idx="3489">
                  <c:v>558535.2744770518</c:v>
                </c:pt>
                <c:pt idx="3490">
                  <c:v>560657.7085200646</c:v>
                </c:pt>
                <c:pt idx="3491">
                  <c:v>562788.20781244081</c:v>
                </c:pt>
                <c:pt idx="3492">
                  <c:v>564926.80300212814</c:v>
                </c:pt>
                <c:pt idx="3493">
                  <c:v>567073.52485353628</c:v>
                </c:pt>
                <c:pt idx="3494">
                  <c:v>569228.40424797975</c:v>
                </c:pt>
                <c:pt idx="3495">
                  <c:v>571391.47218412207</c:v>
                </c:pt>
                <c:pt idx="3496">
                  <c:v>573562.75977842172</c:v>
                </c:pt>
                <c:pt idx="3497">
                  <c:v>575742.29826557974</c:v>
                </c:pt>
                <c:pt idx="3498">
                  <c:v>577930.118998989</c:v>
                </c:pt>
                <c:pt idx="3499">
                  <c:v>580126.25345118518</c:v>
                </c:pt>
                <c:pt idx="3500">
                  <c:v>582330.73321429966</c:v>
                </c:pt>
                <c:pt idx="3501">
                  <c:v>584543.59000051406</c:v>
                </c:pt>
                <c:pt idx="3502">
                  <c:v>586764.85564251605</c:v>
                </c:pt>
                <c:pt idx="3503">
                  <c:v>588994.56209395768</c:v>
                </c:pt>
                <c:pt idx="3504">
                  <c:v>591232.74142991472</c:v>
                </c:pt>
                <c:pt idx="3505">
                  <c:v>593479.42584734841</c:v>
                </c:pt>
                <c:pt idx="3506">
                  <c:v>595734.64766556839</c:v>
                </c:pt>
                <c:pt idx="3507">
                  <c:v>597998.43932669761</c:v>
                </c:pt>
                <c:pt idx="3508">
                  <c:v>600270.83339613909</c:v>
                </c:pt>
                <c:pt idx="3509">
                  <c:v>602551.86256304441</c:v>
                </c:pt>
                <c:pt idx="3510">
                  <c:v>604841.55964078405</c:v>
                </c:pt>
                <c:pt idx="3511">
                  <c:v>607139.95756741904</c:v>
                </c:pt>
                <c:pt idx="3512">
                  <c:v>609447.08940617531</c:v>
                </c:pt>
                <c:pt idx="3513">
                  <c:v>611762.98834591883</c:v>
                </c:pt>
                <c:pt idx="3514">
                  <c:v>614087.68770163332</c:v>
                </c:pt>
                <c:pt idx="3515">
                  <c:v>616421.22091489949</c:v>
                </c:pt>
                <c:pt idx="3516">
                  <c:v>618763.62155437609</c:v>
                </c:pt>
                <c:pt idx="3517">
                  <c:v>621114.92331628269</c:v>
                </c:pt>
                <c:pt idx="3518">
                  <c:v>623475.16002488462</c:v>
                </c:pt>
                <c:pt idx="3519">
                  <c:v>625844.3656329792</c:v>
                </c:pt>
                <c:pt idx="3520">
                  <c:v>628222.57422238449</c:v>
                </c:pt>
                <c:pt idx="3521">
                  <c:v>630609.82000442955</c:v>
                </c:pt>
                <c:pt idx="3522">
                  <c:v>633006.13732044643</c:v>
                </c:pt>
                <c:pt idx="3523">
                  <c:v>635411.5606422642</c:v>
                </c:pt>
                <c:pt idx="3524">
                  <c:v>637826.12457270478</c:v>
                </c:pt>
                <c:pt idx="3525">
                  <c:v>640249.86384608108</c:v>
                </c:pt>
                <c:pt idx="3526">
                  <c:v>642682.81332869618</c:v>
                </c:pt>
                <c:pt idx="3527">
                  <c:v>645125.00801934523</c:v>
                </c:pt>
                <c:pt idx="3528">
                  <c:v>647576.48304981878</c:v>
                </c:pt>
                <c:pt idx="3529">
                  <c:v>650037.27368540806</c:v>
                </c:pt>
                <c:pt idx="3530">
                  <c:v>652507.41532541264</c:v>
                </c:pt>
                <c:pt idx="3531">
                  <c:v>654986.94350364921</c:v>
                </c:pt>
                <c:pt idx="3532">
                  <c:v>657475.89388896304</c:v>
                </c:pt>
                <c:pt idx="3533">
                  <c:v>659974.30228574108</c:v>
                </c:pt>
                <c:pt idx="3534">
                  <c:v>662482.20463442686</c:v>
                </c:pt>
                <c:pt idx="3535">
                  <c:v>664999.63701203768</c:v>
                </c:pt>
                <c:pt idx="3536">
                  <c:v>667526.63563268341</c:v>
                </c:pt>
                <c:pt idx="3537">
                  <c:v>670063.23684808763</c:v>
                </c:pt>
                <c:pt idx="3538">
                  <c:v>672609.4771481104</c:v>
                </c:pt>
                <c:pt idx="3539">
                  <c:v>675165.39316127321</c:v>
                </c:pt>
                <c:pt idx="3540">
                  <c:v>677731.02165528608</c:v>
                </c:pt>
                <c:pt idx="3541">
                  <c:v>680306.39953757613</c:v>
                </c:pt>
                <c:pt idx="3542">
                  <c:v>682891.56385581894</c:v>
                </c:pt>
                <c:pt idx="3543">
                  <c:v>685486.55179847102</c:v>
                </c:pt>
                <c:pt idx="3544">
                  <c:v>688091.4006953052</c:v>
                </c:pt>
                <c:pt idx="3545">
                  <c:v>690706.14801794733</c:v>
                </c:pt>
                <c:pt idx="3546">
                  <c:v>693330.83138041559</c:v>
                </c:pt>
                <c:pt idx="3547">
                  <c:v>695965.48853966116</c:v>
                </c:pt>
                <c:pt idx="3548">
                  <c:v>698610.15739611187</c:v>
                </c:pt>
                <c:pt idx="3549">
                  <c:v>701264.87599421712</c:v>
                </c:pt>
                <c:pt idx="3550">
                  <c:v>703929.68252299516</c:v>
                </c:pt>
                <c:pt idx="3551">
                  <c:v>706604.61531658261</c:v>
                </c:pt>
                <c:pt idx="3552">
                  <c:v>709289.71285478561</c:v>
                </c:pt>
                <c:pt idx="3553">
                  <c:v>711985.01376363379</c:v>
                </c:pt>
                <c:pt idx="3554">
                  <c:v>714690.55681593565</c:v>
                </c:pt>
                <c:pt idx="3555">
                  <c:v>717406.3809318362</c:v>
                </c:pt>
                <c:pt idx="3556">
                  <c:v>720132.52517937717</c:v>
                </c:pt>
                <c:pt idx="3557">
                  <c:v>722869.0287750588</c:v>
                </c:pt>
                <c:pt idx="3558">
                  <c:v>725615.931084404</c:v>
                </c:pt>
                <c:pt idx="3559">
                  <c:v>728373.27162252471</c:v>
                </c:pt>
                <c:pt idx="3560">
                  <c:v>731141.09005469037</c:v>
                </c:pt>
                <c:pt idx="3561">
                  <c:v>733919.42619689822</c:v>
                </c:pt>
                <c:pt idx="3562">
                  <c:v>736708.32001644641</c:v>
                </c:pt>
                <c:pt idx="3563">
                  <c:v>739507.81163250888</c:v>
                </c:pt>
                <c:pt idx="3564">
                  <c:v>742317.94131671241</c:v>
                </c:pt>
                <c:pt idx="3565">
                  <c:v>745138.74949371594</c:v>
                </c:pt>
                <c:pt idx="3566">
                  <c:v>747970.2767417921</c:v>
                </c:pt>
                <c:pt idx="3567">
                  <c:v>750812.5637934109</c:v>
                </c:pt>
                <c:pt idx="3568">
                  <c:v>753665.65153582592</c:v>
                </c:pt>
                <c:pt idx="3569">
                  <c:v>756529.58101166203</c:v>
                </c:pt>
                <c:pt idx="3570">
                  <c:v>759404.39341950638</c:v>
                </c:pt>
                <c:pt idx="3571">
                  <c:v>762290.13011450053</c:v>
                </c:pt>
                <c:pt idx="3572">
                  <c:v>765186.83260893566</c:v>
                </c:pt>
                <c:pt idx="3573">
                  <c:v>768094.54257284966</c:v>
                </c:pt>
                <c:pt idx="3574">
                  <c:v>771013.30183462647</c:v>
                </c:pt>
                <c:pt idx="3575">
                  <c:v>773943.15238159802</c:v>
                </c:pt>
                <c:pt idx="3576">
                  <c:v>776884.13636064809</c:v>
                </c:pt>
                <c:pt idx="3577">
                  <c:v>779836.29607881862</c:v>
                </c:pt>
                <c:pt idx="3578">
                  <c:v>782799.67400391819</c:v>
                </c:pt>
                <c:pt idx="3579">
                  <c:v>785774.3127651331</c:v>
                </c:pt>
                <c:pt idx="3580">
                  <c:v>788760.25515364064</c:v>
                </c:pt>
                <c:pt idx="3581">
                  <c:v>791757.54412322445</c:v>
                </c:pt>
                <c:pt idx="3582">
                  <c:v>794766.2227908927</c:v>
                </c:pt>
                <c:pt idx="3583">
                  <c:v>797786.33443749812</c:v>
                </c:pt>
                <c:pt idx="3584">
                  <c:v>800817.92250836059</c:v>
                </c:pt>
                <c:pt idx="3585">
                  <c:v>803861.03061389236</c:v>
                </c:pt>
                <c:pt idx="3586">
                  <c:v>806915.70253022516</c:v>
                </c:pt>
                <c:pt idx="3587">
                  <c:v>809981.98219984001</c:v>
                </c:pt>
                <c:pt idx="3588">
                  <c:v>813059.91373219946</c:v>
                </c:pt>
                <c:pt idx="3589">
                  <c:v>816149.54140438186</c:v>
                </c:pt>
                <c:pt idx="3590">
                  <c:v>819250.90966171853</c:v>
                </c:pt>
                <c:pt idx="3591">
                  <c:v>822364.06311843311</c:v>
                </c:pt>
                <c:pt idx="3592">
                  <c:v>825489.04655828315</c:v>
                </c:pt>
                <c:pt idx="3593">
                  <c:v>828625.90493520466</c:v>
                </c:pt>
                <c:pt idx="3594">
                  <c:v>831774.68337395845</c:v>
                </c:pt>
                <c:pt idx="3595">
                  <c:v>834935.42717077956</c:v>
                </c:pt>
                <c:pt idx="3596">
                  <c:v>838108.1817940285</c:v>
                </c:pt>
                <c:pt idx="3597">
                  <c:v>841292.99288484582</c:v>
                </c:pt>
                <c:pt idx="3598">
                  <c:v>844489.90625780821</c:v>
                </c:pt>
                <c:pt idx="3599">
                  <c:v>847698.96790158795</c:v>
                </c:pt>
                <c:pt idx="3600">
                  <c:v>850920.22397961398</c:v>
                </c:pt>
                <c:pt idx="3601">
                  <c:v>854153.72083073657</c:v>
                </c:pt>
                <c:pt idx="3602">
                  <c:v>857399.50496989337</c:v>
                </c:pt>
                <c:pt idx="3603">
                  <c:v>860657.62308877904</c:v>
                </c:pt>
                <c:pt idx="3604">
                  <c:v>863928.12205651647</c:v>
                </c:pt>
                <c:pt idx="3605">
                  <c:v>867211.04892033129</c:v>
                </c:pt>
                <c:pt idx="3606">
                  <c:v>870506.45090622862</c:v>
                </c:pt>
                <c:pt idx="3607">
                  <c:v>873814.37541967235</c:v>
                </c:pt>
                <c:pt idx="3608">
                  <c:v>877134.87004626717</c:v>
                </c:pt>
                <c:pt idx="3609">
                  <c:v>880467.98255244305</c:v>
                </c:pt>
                <c:pt idx="3610">
                  <c:v>883813.76088614238</c:v>
                </c:pt>
                <c:pt idx="3611">
                  <c:v>887172.25317750976</c:v>
                </c:pt>
                <c:pt idx="3612">
                  <c:v>890543.50773958431</c:v>
                </c:pt>
                <c:pt idx="3613">
                  <c:v>893927.5730689948</c:v>
                </c:pt>
                <c:pt idx="3614">
                  <c:v>897324.49784665694</c:v>
                </c:pt>
                <c:pt idx="3615">
                  <c:v>900734.33093847428</c:v>
                </c:pt>
                <c:pt idx="3616">
                  <c:v>904157.12139604054</c:v>
                </c:pt>
                <c:pt idx="3617">
                  <c:v>907592.91845734557</c:v>
                </c:pt>
                <c:pt idx="3618">
                  <c:v>911041.77154748351</c:v>
                </c:pt>
                <c:pt idx="3619">
                  <c:v>914503.73027936392</c:v>
                </c:pt>
                <c:pt idx="3620">
                  <c:v>917978.8444544255</c:v>
                </c:pt>
                <c:pt idx="3621">
                  <c:v>921467.16406335239</c:v>
                </c:pt>
                <c:pt idx="3622">
                  <c:v>924968.73928679316</c:v>
                </c:pt>
                <c:pt idx="3623">
                  <c:v>928483.62049608305</c:v>
                </c:pt>
                <c:pt idx="3624">
                  <c:v>932011.85825396818</c:v>
                </c:pt>
                <c:pt idx="3625">
                  <c:v>935553.50331533328</c:v>
                </c:pt>
                <c:pt idx="3626">
                  <c:v>939108.60662793159</c:v>
                </c:pt>
                <c:pt idx="3627">
                  <c:v>942677.21933311771</c:v>
                </c:pt>
                <c:pt idx="3628">
                  <c:v>946259.39276658359</c:v>
                </c:pt>
                <c:pt idx="3629">
                  <c:v>949855.17845909658</c:v>
                </c:pt>
                <c:pt idx="3630">
                  <c:v>953464.62813724112</c:v>
                </c:pt>
                <c:pt idx="3631">
                  <c:v>957087.79372416262</c:v>
                </c:pt>
                <c:pt idx="3632">
                  <c:v>960724.72734031442</c:v>
                </c:pt>
                <c:pt idx="3633">
                  <c:v>964375.48130420758</c:v>
                </c:pt>
                <c:pt idx="3634">
                  <c:v>968040.10813316365</c:v>
                </c:pt>
                <c:pt idx="3635">
                  <c:v>971718.66054406972</c:v>
                </c:pt>
                <c:pt idx="3636">
                  <c:v>975411.19145413721</c:v>
                </c:pt>
                <c:pt idx="3637">
                  <c:v>979117.75398166291</c:v>
                </c:pt>
                <c:pt idx="3638">
                  <c:v>982838.40144679323</c:v>
                </c:pt>
                <c:pt idx="3639">
                  <c:v>986573.18737229111</c:v>
                </c:pt>
                <c:pt idx="3640">
                  <c:v>990322.16548430582</c:v>
                </c:pt>
                <c:pt idx="3641">
                  <c:v>994085.38971314626</c:v>
                </c:pt>
                <c:pt idx="3642">
                  <c:v>997862.91419405618</c:v>
                </c:pt>
                <c:pt idx="3643">
                  <c:v>1001654.7932679936</c:v>
                </c:pt>
                <c:pt idx="3644">
                  <c:v>1005461.0814824121</c:v>
                </c:pt>
                <c:pt idx="3645">
                  <c:v>1009281.8335920452</c:v>
                </c:pt>
                <c:pt idx="3646">
                  <c:v>1013117.104559695</c:v>
                </c:pt>
                <c:pt idx="3647">
                  <c:v>1016966.9495570218</c:v>
                </c:pt>
                <c:pt idx="3648">
                  <c:v>1020831.4239653385</c:v>
                </c:pt>
                <c:pt idx="3649">
                  <c:v>1024710.5833764068</c:v>
                </c:pt>
                <c:pt idx="3650">
                  <c:v>1028604.4835932372</c:v>
                </c:pt>
                <c:pt idx="3651">
                  <c:v>1032513.1806308916</c:v>
                </c:pt>
                <c:pt idx="3652">
                  <c:v>1036436.730717289</c:v>
                </c:pt>
                <c:pt idx="3653">
                  <c:v>1040375.1902940148</c:v>
                </c:pt>
                <c:pt idx="3654">
                  <c:v>1044328.6160171321</c:v>
                </c:pt>
                <c:pt idx="3655">
                  <c:v>1048297.0647579972</c:v>
                </c:pt>
                <c:pt idx="3656">
                  <c:v>1052280.5936040776</c:v>
                </c:pt>
                <c:pt idx="3657">
                  <c:v>1056279.2598597731</c:v>
                </c:pt>
                <c:pt idx="3658">
                  <c:v>1060293.1210472402</c:v>
                </c:pt>
                <c:pt idx="3659">
                  <c:v>1064322.2349072197</c:v>
                </c:pt>
                <c:pt idx="3660">
                  <c:v>1068366.6593998671</c:v>
                </c:pt>
                <c:pt idx="3661">
                  <c:v>1072426.4527055866</c:v>
                </c:pt>
                <c:pt idx="3662">
                  <c:v>1076501.6732258678</c:v>
                </c:pt>
                <c:pt idx="3663">
                  <c:v>1080592.3795841262</c:v>
                </c:pt>
                <c:pt idx="3664">
                  <c:v>1084698.630626546</c:v>
                </c:pt>
                <c:pt idx="3665">
                  <c:v>1088820.485422927</c:v>
                </c:pt>
                <c:pt idx="3666">
                  <c:v>1092958.0032675341</c:v>
                </c:pt>
                <c:pt idx="3667">
                  <c:v>1097111.2436799507</c:v>
                </c:pt>
                <c:pt idx="3668">
                  <c:v>1101280.2664059345</c:v>
                </c:pt>
                <c:pt idx="3669">
                  <c:v>1105465.131418277</c:v>
                </c:pt>
                <c:pt idx="3670">
                  <c:v>1109665.8989176666</c:v>
                </c:pt>
                <c:pt idx="3671">
                  <c:v>1113882.6293335538</c:v>
                </c:pt>
                <c:pt idx="3672">
                  <c:v>1118115.3833250215</c:v>
                </c:pt>
                <c:pt idx="3673">
                  <c:v>1122364.2217816566</c:v>
                </c:pt>
                <c:pt idx="3674">
                  <c:v>1126629.2058244268</c:v>
                </c:pt>
                <c:pt idx="3675">
                  <c:v>1130910.3968065598</c:v>
                </c:pt>
                <c:pt idx="3676">
                  <c:v>1135207.8563144247</c:v>
                </c:pt>
                <c:pt idx="3677">
                  <c:v>1139521.6461684194</c:v>
                </c:pt>
                <c:pt idx="3678">
                  <c:v>1143851.8284238593</c:v>
                </c:pt>
                <c:pt idx="3679">
                  <c:v>1148198.46537187</c:v>
                </c:pt>
                <c:pt idx="3680">
                  <c:v>1152561.619540283</c:v>
                </c:pt>
                <c:pt idx="3681">
                  <c:v>1156941.353694536</c:v>
                </c:pt>
                <c:pt idx="3682">
                  <c:v>1161337.7308385754</c:v>
                </c:pt>
                <c:pt idx="3683">
                  <c:v>1165750.8142157621</c:v>
                </c:pt>
                <c:pt idx="3684">
                  <c:v>1170180.667309782</c:v>
                </c:pt>
                <c:pt idx="3685">
                  <c:v>1174627.3538455593</c:v>
                </c:pt>
                <c:pt idx="3686">
                  <c:v>1179090.9377901724</c:v>
                </c:pt>
                <c:pt idx="3687">
                  <c:v>1183571.483353775</c:v>
                </c:pt>
                <c:pt idx="3688">
                  <c:v>1188069.0549905193</c:v>
                </c:pt>
                <c:pt idx="3689">
                  <c:v>1192583.7173994833</c:v>
                </c:pt>
                <c:pt idx="3690">
                  <c:v>1197115.5355256014</c:v>
                </c:pt>
                <c:pt idx="3691">
                  <c:v>1201664.5745605987</c:v>
                </c:pt>
                <c:pt idx="3692">
                  <c:v>1206230.8999439289</c:v>
                </c:pt>
                <c:pt idx="3693">
                  <c:v>1210814.577363716</c:v>
                </c:pt>
                <c:pt idx="3694">
                  <c:v>1215415.6727576982</c:v>
                </c:pt>
                <c:pt idx="3695">
                  <c:v>1220034.2523141776</c:v>
                </c:pt>
                <c:pt idx="3696">
                  <c:v>1224670.3824729715</c:v>
                </c:pt>
                <c:pt idx="3697">
                  <c:v>1229324.1299263688</c:v>
                </c:pt>
                <c:pt idx="3698">
                  <c:v>1233995.561620089</c:v>
                </c:pt>
                <c:pt idx="3699">
                  <c:v>1238684.7447542453</c:v>
                </c:pt>
                <c:pt idx="3700">
                  <c:v>1243391.7467843115</c:v>
                </c:pt>
                <c:pt idx="3701">
                  <c:v>1248116.6354220919</c:v>
                </c:pt>
                <c:pt idx="3702">
                  <c:v>1252859.478636696</c:v>
                </c:pt>
                <c:pt idx="3703">
                  <c:v>1257620.3446555154</c:v>
                </c:pt>
                <c:pt idx="3704">
                  <c:v>1262399.3019652064</c:v>
                </c:pt>
                <c:pt idx="3705">
                  <c:v>1267196.4193126743</c:v>
                </c:pt>
                <c:pt idx="3706">
                  <c:v>1272011.7657060625</c:v>
                </c:pt>
                <c:pt idx="3707">
                  <c:v>1276845.4104157456</c:v>
                </c:pt>
                <c:pt idx="3708">
                  <c:v>1281697.4229753255</c:v>
                </c:pt>
                <c:pt idx="3709">
                  <c:v>1286567.8731826318</c:v>
                </c:pt>
                <c:pt idx="3710">
                  <c:v>1291456.8311007258</c:v>
                </c:pt>
                <c:pt idx="3711">
                  <c:v>1296364.3670589086</c:v>
                </c:pt>
                <c:pt idx="3712">
                  <c:v>1301290.5516537325</c:v>
                </c:pt>
                <c:pt idx="3713">
                  <c:v>1306235.4557500167</c:v>
                </c:pt>
                <c:pt idx="3714">
                  <c:v>1311199.1504818669</c:v>
                </c:pt>
                <c:pt idx="3715">
                  <c:v>1316181.707253698</c:v>
                </c:pt>
                <c:pt idx="3716">
                  <c:v>1321183.1977412621</c:v>
                </c:pt>
                <c:pt idx="3717">
                  <c:v>1326203.6938926789</c:v>
                </c:pt>
                <c:pt idx="3718">
                  <c:v>1331243.2679294711</c:v>
                </c:pt>
                <c:pt idx="3719">
                  <c:v>1336301.9923476032</c:v>
                </c:pt>
                <c:pt idx="3720">
                  <c:v>1341379.9399185241</c:v>
                </c:pt>
                <c:pt idx="3721">
                  <c:v>1346477.1836902145</c:v>
                </c:pt>
                <c:pt idx="3722">
                  <c:v>1351593.7969882374</c:v>
                </c:pt>
                <c:pt idx="3723">
                  <c:v>1356729.8534167928</c:v>
                </c:pt>
                <c:pt idx="3724">
                  <c:v>1361885.4268597767</c:v>
                </c:pt>
                <c:pt idx="3725">
                  <c:v>1367060.591481844</c:v>
                </c:pt>
                <c:pt idx="3726">
                  <c:v>1372255.421729475</c:v>
                </c:pt>
                <c:pt idx="3727">
                  <c:v>1377469.9923320471</c:v>
                </c:pt>
                <c:pt idx="3728">
                  <c:v>1382704.378302909</c:v>
                </c:pt>
                <c:pt idx="3729">
                  <c:v>1387958.6549404601</c:v>
                </c:pt>
                <c:pt idx="3730">
                  <c:v>1393232.8978292339</c:v>
                </c:pt>
                <c:pt idx="3731">
                  <c:v>1398527.182840985</c:v>
                </c:pt>
                <c:pt idx="3732">
                  <c:v>1403841.5861357809</c:v>
                </c:pt>
                <c:pt idx="3733">
                  <c:v>1409176.1841630968</c:v>
                </c:pt>
                <c:pt idx="3734">
                  <c:v>1414531.0536629166</c:v>
                </c:pt>
                <c:pt idx="3735">
                  <c:v>1419906.2716668358</c:v>
                </c:pt>
                <c:pt idx="3736">
                  <c:v>1425301.9154991698</c:v>
                </c:pt>
                <c:pt idx="3737">
                  <c:v>1430718.0627780666</c:v>
                </c:pt>
                <c:pt idx="3738">
                  <c:v>1436154.7914166234</c:v>
                </c:pt>
                <c:pt idx="3739">
                  <c:v>1441612.1796240066</c:v>
                </c:pt>
                <c:pt idx="3740">
                  <c:v>1447090.305906578</c:v>
                </c:pt>
                <c:pt idx="3741">
                  <c:v>1452589.2490690229</c:v>
                </c:pt>
                <c:pt idx="3742">
                  <c:v>1458109.0882154852</c:v>
                </c:pt>
                <c:pt idx="3743">
                  <c:v>1463649.9027507042</c:v>
                </c:pt>
                <c:pt idx="3744">
                  <c:v>1469211.7723811569</c:v>
                </c:pt>
                <c:pt idx="3745">
                  <c:v>1474794.7771162053</c:v>
                </c:pt>
                <c:pt idx="3746">
                  <c:v>1480398.997269247</c:v>
                </c:pt>
                <c:pt idx="3747">
                  <c:v>1486024.5134588701</c:v>
                </c:pt>
                <c:pt idx="3748">
                  <c:v>1491671.4066100139</c:v>
                </c:pt>
                <c:pt idx="3749">
                  <c:v>1497339.7579551321</c:v>
                </c:pt>
                <c:pt idx="3750">
                  <c:v>1503029.6490353616</c:v>
                </c:pt>
                <c:pt idx="3751">
                  <c:v>1508741.161701696</c:v>
                </c:pt>
                <c:pt idx="3752">
                  <c:v>1514474.3781161625</c:v>
                </c:pt>
                <c:pt idx="3753">
                  <c:v>1520229.380753004</c:v>
                </c:pt>
                <c:pt idx="3754">
                  <c:v>1526006.2523998655</c:v>
                </c:pt>
                <c:pt idx="3755">
                  <c:v>1531805.076158985</c:v>
                </c:pt>
                <c:pt idx="3756">
                  <c:v>1537625.9354483893</c:v>
                </c:pt>
                <c:pt idx="3757">
                  <c:v>1543468.9140030933</c:v>
                </c:pt>
                <c:pt idx="3758">
                  <c:v>1549334.0958763051</c:v>
                </c:pt>
                <c:pt idx="3759">
                  <c:v>1555221.5654406352</c:v>
                </c:pt>
                <c:pt idx="3760">
                  <c:v>1561131.4073893097</c:v>
                </c:pt>
                <c:pt idx="3761">
                  <c:v>1567063.7067373891</c:v>
                </c:pt>
                <c:pt idx="3762">
                  <c:v>1573018.5488229913</c:v>
                </c:pt>
                <c:pt idx="3763">
                  <c:v>1578996.0193085186</c:v>
                </c:pt>
                <c:pt idx="3764">
                  <c:v>1584996.2041818909</c:v>
                </c:pt>
                <c:pt idx="3765">
                  <c:v>1591019.1897577823</c:v>
                </c:pt>
                <c:pt idx="3766">
                  <c:v>1597065.0626788619</c:v>
                </c:pt>
                <c:pt idx="3767">
                  <c:v>1603133.9099170417</c:v>
                </c:pt>
                <c:pt idx="3768">
                  <c:v>1609225.8187747265</c:v>
                </c:pt>
                <c:pt idx="3769">
                  <c:v>1615340.8768860705</c:v>
                </c:pt>
                <c:pt idx="3770">
                  <c:v>1621479.1722182375</c:v>
                </c:pt>
                <c:pt idx="3771">
                  <c:v>1627640.793072667</c:v>
                </c:pt>
                <c:pt idx="3772">
                  <c:v>1633825.8280863431</c:v>
                </c:pt>
                <c:pt idx="3773">
                  <c:v>1640034.3662330713</c:v>
                </c:pt>
                <c:pt idx="3774">
                  <c:v>1646266.496824757</c:v>
                </c:pt>
                <c:pt idx="3775">
                  <c:v>1652522.3095126911</c:v>
                </c:pt>
                <c:pt idx="3776">
                  <c:v>1658801.8942888393</c:v>
                </c:pt>
                <c:pt idx="3777">
                  <c:v>1665105.3414871369</c:v>
                </c:pt>
                <c:pt idx="3778">
                  <c:v>1671432.741784788</c:v>
                </c:pt>
                <c:pt idx="3779">
                  <c:v>1677784.1862035701</c:v>
                </c:pt>
                <c:pt idx="3780">
                  <c:v>1684159.7661111436</c:v>
                </c:pt>
                <c:pt idx="3781">
                  <c:v>1690559.5732223659</c:v>
                </c:pt>
                <c:pt idx="3782">
                  <c:v>1696983.6996006109</c:v>
                </c:pt>
                <c:pt idx="3783">
                  <c:v>1703432.2376590932</c:v>
                </c:pt>
                <c:pt idx="3784">
                  <c:v>1709905.2801621978</c:v>
                </c:pt>
                <c:pt idx="3785">
                  <c:v>1716402.9202268142</c:v>
                </c:pt>
                <c:pt idx="3786">
                  <c:v>1722925.2513236762</c:v>
                </c:pt>
                <c:pt idx="3787">
                  <c:v>1729472.3672787063</c:v>
                </c:pt>
                <c:pt idx="3788">
                  <c:v>1736044.3622743655</c:v>
                </c:pt>
                <c:pt idx="3789">
                  <c:v>1742641.3308510082</c:v>
                </c:pt>
                <c:pt idx="3790">
                  <c:v>1749263.3679082422</c:v>
                </c:pt>
                <c:pt idx="3791">
                  <c:v>1755910.5687062936</c:v>
                </c:pt>
                <c:pt idx="3792">
                  <c:v>1762583.0288673777</c:v>
                </c:pt>
                <c:pt idx="3793">
                  <c:v>1769280.8443770737</c:v>
                </c:pt>
                <c:pt idx="3794">
                  <c:v>1776004.1115857067</c:v>
                </c:pt>
                <c:pt idx="3795">
                  <c:v>1782752.9272097324</c:v>
                </c:pt>
                <c:pt idx="3796">
                  <c:v>1789527.3883331295</c:v>
                </c:pt>
                <c:pt idx="3797">
                  <c:v>1796327.5924087954</c:v>
                </c:pt>
                <c:pt idx="3798">
                  <c:v>1803153.6372599488</c:v>
                </c:pt>
                <c:pt idx="3799">
                  <c:v>1810005.6210815366</c:v>
                </c:pt>
                <c:pt idx="3800">
                  <c:v>1816883.6424416464</c:v>
                </c:pt>
                <c:pt idx="3801">
                  <c:v>1823787.8002829247</c:v>
                </c:pt>
              </c:numCache>
            </c:numRef>
          </c:xVal>
          <c:yVal>
            <c:numRef>
              <c:f>'Bode Plot'!$R$44:$R$3845</c:f>
              <c:numCache>
                <c:formatCode>General</c:formatCode>
                <c:ptCount val="3802"/>
                <c:pt idx="0">
                  <c:v>89.999255546234835</c:v>
                </c:pt>
                <c:pt idx="1">
                  <c:v>89.999252717311109</c:v>
                </c:pt>
                <c:pt idx="2">
                  <c:v>89.99924987763751</c:v>
                </c:pt>
                <c:pt idx="3">
                  <c:v>89.999247027173155</c:v>
                </c:pt>
                <c:pt idx="4">
                  <c:v>89.99924416587703</c:v>
                </c:pt>
                <c:pt idx="5">
                  <c:v>89.999241293707982</c:v>
                </c:pt>
                <c:pt idx="6">
                  <c:v>89.999238410624699</c:v>
                </c:pt>
                <c:pt idx="7">
                  <c:v>89.999235516585713</c:v>
                </c:pt>
                <c:pt idx="8">
                  <c:v>89.999232611549388</c:v>
                </c:pt>
                <c:pt idx="9">
                  <c:v>89.999229695473929</c:v>
                </c:pt>
                <c:pt idx="10">
                  <c:v>89.999226768317385</c:v>
                </c:pt>
                <c:pt idx="11">
                  <c:v>89.999223830037664</c:v>
                </c:pt>
                <c:pt idx="12">
                  <c:v>89.999220880592475</c:v>
                </c:pt>
                <c:pt idx="13">
                  <c:v>89.99921791993944</c:v>
                </c:pt>
                <c:pt idx="14">
                  <c:v>89.999214948035885</c:v>
                </c:pt>
                <c:pt idx="15">
                  <c:v>89.999211964839134</c:v>
                </c:pt>
                <c:pt idx="16">
                  <c:v>89.999208970306228</c:v>
                </c:pt>
                <c:pt idx="17">
                  <c:v>89.999205964394122</c:v>
                </c:pt>
                <c:pt idx="18">
                  <c:v>89.99920294705953</c:v>
                </c:pt>
                <c:pt idx="19">
                  <c:v>89.999199918259094</c:v>
                </c:pt>
                <c:pt idx="20">
                  <c:v>89.999196877949217</c:v>
                </c:pt>
                <c:pt idx="21">
                  <c:v>89.99919382608617</c:v>
                </c:pt>
                <c:pt idx="22">
                  <c:v>89.999190762626057</c:v>
                </c:pt>
                <c:pt idx="23">
                  <c:v>89.999187687524824</c:v>
                </c:pt>
                <c:pt idx="24">
                  <c:v>89.999184600738189</c:v>
                </c:pt>
                <c:pt idx="25">
                  <c:v>89.999181502221774</c:v>
                </c:pt>
                <c:pt idx="26">
                  <c:v>89.999178391930997</c:v>
                </c:pt>
                <c:pt idx="27">
                  <c:v>89.999175269821151</c:v>
                </c:pt>
                <c:pt idx="28">
                  <c:v>89.999172135847289</c:v>
                </c:pt>
                <c:pt idx="29">
                  <c:v>89.999168989964332</c:v>
                </c:pt>
                <c:pt idx="30">
                  <c:v>89.999165832127019</c:v>
                </c:pt>
                <c:pt idx="31">
                  <c:v>89.999162662289947</c:v>
                </c:pt>
                <c:pt idx="32">
                  <c:v>89.999159480407499</c:v>
                </c:pt>
                <c:pt idx="33">
                  <c:v>89.999156286433916</c:v>
                </c:pt>
                <c:pt idx="34">
                  <c:v>89.999153080323254</c:v>
                </c:pt>
                <c:pt idx="35">
                  <c:v>89.999149862029341</c:v>
                </c:pt>
                <c:pt idx="36">
                  <c:v>89.999146631505951</c:v>
                </c:pt>
                <c:pt idx="37">
                  <c:v>89.999143388706585</c:v>
                </c:pt>
                <c:pt idx="38">
                  <c:v>89.999140133584561</c:v>
                </c:pt>
                <c:pt idx="39">
                  <c:v>89.99913686609311</c:v>
                </c:pt>
                <c:pt idx="40">
                  <c:v>89.999133586185181</c:v>
                </c:pt>
                <c:pt idx="41">
                  <c:v>89.99913029381365</c:v>
                </c:pt>
                <c:pt idx="42">
                  <c:v>89.999126988931081</c:v>
                </c:pt>
                <c:pt idx="43">
                  <c:v>89.999123671489997</c:v>
                </c:pt>
                <c:pt idx="44">
                  <c:v>89.99912034144262</c:v>
                </c:pt>
                <c:pt idx="45">
                  <c:v>89.999116998741087</c:v>
                </c:pt>
                <c:pt idx="46">
                  <c:v>89.999113643337324</c:v>
                </c:pt>
                <c:pt idx="47">
                  <c:v>89.999110275183014</c:v>
                </c:pt>
                <c:pt idx="48">
                  <c:v>89.999106894229712</c:v>
                </c:pt>
                <c:pt idx="49">
                  <c:v>89.999103500428831</c:v>
                </c:pt>
                <c:pt idx="50">
                  <c:v>89.999100093731499</c:v>
                </c:pt>
                <c:pt idx="51">
                  <c:v>89.999096674088733</c:v>
                </c:pt>
                <c:pt idx="52">
                  <c:v>89.999093241451348</c:v>
                </c:pt>
                <c:pt idx="53">
                  <c:v>89.999089795769933</c:v>
                </c:pt>
                <c:pt idx="54">
                  <c:v>89.999086336994964</c:v>
                </c:pt>
                <c:pt idx="55">
                  <c:v>89.999082865076659</c:v>
                </c:pt>
                <c:pt idx="56">
                  <c:v>89.999079379965053</c:v>
                </c:pt>
                <c:pt idx="57">
                  <c:v>89.99907588161004</c:v>
                </c:pt>
                <c:pt idx="58">
                  <c:v>89.999072369961311</c:v>
                </c:pt>
                <c:pt idx="59">
                  <c:v>89.99906884496832</c:v>
                </c:pt>
                <c:pt idx="60">
                  <c:v>89.999065306580363</c:v>
                </c:pt>
                <c:pt idx="61">
                  <c:v>89.999061754746549</c:v>
                </c:pt>
                <c:pt idx="62">
                  <c:v>89.999058189415791</c:v>
                </c:pt>
                <c:pt idx="63">
                  <c:v>89.999054610536788</c:v>
                </c:pt>
                <c:pt idx="64">
                  <c:v>89.999051018058054</c:v>
                </c:pt>
                <c:pt idx="65">
                  <c:v>89.999047411927904</c:v>
                </c:pt>
                <c:pt idx="66">
                  <c:v>89.999043792094497</c:v>
                </c:pt>
                <c:pt idx="67">
                  <c:v>89.999040158505721</c:v>
                </c:pt>
                <c:pt idx="68">
                  <c:v>89.999036511109324</c:v>
                </c:pt>
                <c:pt idx="69">
                  <c:v>89.999032849852838</c:v>
                </c:pt>
                <c:pt idx="70">
                  <c:v>89.999029174683585</c:v>
                </c:pt>
                <c:pt idx="71">
                  <c:v>89.999025485548714</c:v>
                </c:pt>
                <c:pt idx="72">
                  <c:v>89.999021782395133</c:v>
                </c:pt>
                <c:pt idx="73">
                  <c:v>89.999018065169594</c:v>
                </c:pt>
                <c:pt idx="74">
                  <c:v>89.999014333818621</c:v>
                </c:pt>
                <c:pt idx="75">
                  <c:v>89.999010588288513</c:v>
                </c:pt>
                <c:pt idx="76">
                  <c:v>89.999006828525424</c:v>
                </c:pt>
                <c:pt idx="77">
                  <c:v>89.999003054475239</c:v>
                </c:pt>
                <c:pt idx="78">
                  <c:v>89.998999266083672</c:v>
                </c:pt>
                <c:pt idx="79">
                  <c:v>89.998995463296239</c:v>
                </c:pt>
                <c:pt idx="80">
                  <c:v>89.998991646058244</c:v>
                </c:pt>
                <c:pt idx="81">
                  <c:v>89.998987814314759</c:v>
                </c:pt>
                <c:pt idx="82">
                  <c:v>89.998983968010634</c:v>
                </c:pt>
                <c:pt idx="83">
                  <c:v>89.998980107090603</c:v>
                </c:pt>
                <c:pt idx="84">
                  <c:v>89.9989762314991</c:v>
                </c:pt>
                <c:pt idx="85">
                  <c:v>89.998972341180348</c:v>
                </c:pt>
                <c:pt idx="86">
                  <c:v>89.9989684360784</c:v>
                </c:pt>
                <c:pt idx="87">
                  <c:v>89.998964516137093</c:v>
                </c:pt>
                <c:pt idx="88">
                  <c:v>89.998960581300025</c:v>
                </c:pt>
                <c:pt idx="89">
                  <c:v>89.998956631510595</c:v>
                </c:pt>
                <c:pt idx="90">
                  <c:v>89.998952666711986</c:v>
                </c:pt>
                <c:pt idx="91">
                  <c:v>89.998948686847143</c:v>
                </c:pt>
                <c:pt idx="92">
                  <c:v>89.998944691858853</c:v>
                </c:pt>
                <c:pt idx="93">
                  <c:v>89.998940681689618</c:v>
                </c:pt>
                <c:pt idx="94">
                  <c:v>89.998936656281757</c:v>
                </c:pt>
                <c:pt idx="95">
                  <c:v>89.998932615577388</c:v>
                </c:pt>
                <c:pt idx="96">
                  <c:v>89.998928559518319</c:v>
                </c:pt>
                <c:pt idx="97">
                  <c:v>89.998924488046285</c:v>
                </c:pt>
                <c:pt idx="98">
                  <c:v>89.998920401102666</c:v>
                </c:pt>
                <c:pt idx="99">
                  <c:v>89.998916298628686</c:v>
                </c:pt>
                <c:pt idx="100">
                  <c:v>89.998912180565313</c:v>
                </c:pt>
                <c:pt idx="101">
                  <c:v>89.99890804685333</c:v>
                </c:pt>
                <c:pt idx="102">
                  <c:v>89.998903897433266</c:v>
                </c:pt>
                <c:pt idx="103">
                  <c:v>89.99889973224542</c:v>
                </c:pt>
                <c:pt idx="104">
                  <c:v>89.998895551229879</c:v>
                </c:pt>
                <c:pt idx="105">
                  <c:v>89.998891354326517</c:v>
                </c:pt>
                <c:pt idx="106">
                  <c:v>89.998887141474924</c:v>
                </c:pt>
                <c:pt idx="107">
                  <c:v>89.998882912614519</c:v>
                </c:pt>
                <c:pt idx="108">
                  <c:v>89.998878667684494</c:v>
                </c:pt>
                <c:pt idx="109">
                  <c:v>89.998874406623727</c:v>
                </c:pt>
                <c:pt idx="110">
                  <c:v>89.998870129370971</c:v>
                </c:pt>
                <c:pt idx="111">
                  <c:v>89.998865835864663</c:v>
                </c:pt>
                <c:pt idx="112">
                  <c:v>89.998861526043072</c:v>
                </c:pt>
                <c:pt idx="113">
                  <c:v>89.998857199844167</c:v>
                </c:pt>
                <c:pt idx="114">
                  <c:v>89.998852857205748</c:v>
                </c:pt>
                <c:pt idx="115">
                  <c:v>89.998848498065314</c:v>
                </c:pt>
                <c:pt idx="116">
                  <c:v>89.998844122360182</c:v>
                </c:pt>
                <c:pt idx="117">
                  <c:v>89.998839730027399</c:v>
                </c:pt>
                <c:pt idx="118">
                  <c:v>89.998835321003739</c:v>
                </c:pt>
                <c:pt idx="119">
                  <c:v>89.998830895225851</c:v>
                </c:pt>
                <c:pt idx="120">
                  <c:v>89.998826452630041</c:v>
                </c:pt>
                <c:pt idx="121">
                  <c:v>89.998821993152362</c:v>
                </c:pt>
                <c:pt idx="122">
                  <c:v>89.998817516728721</c:v>
                </c:pt>
                <c:pt idx="123">
                  <c:v>89.998813023294687</c:v>
                </c:pt>
                <c:pt idx="124">
                  <c:v>89.998808512785629</c:v>
                </c:pt>
                <c:pt idx="125">
                  <c:v>89.998803985136675</c:v>
                </c:pt>
                <c:pt idx="126">
                  <c:v>89.998799440282667</c:v>
                </c:pt>
                <c:pt idx="127">
                  <c:v>89.99879487815825</c:v>
                </c:pt>
                <c:pt idx="128">
                  <c:v>89.998790298697784</c:v>
                </c:pt>
                <c:pt idx="129">
                  <c:v>89.998785701835416</c:v>
                </c:pt>
                <c:pt idx="130">
                  <c:v>89.998781087504966</c:v>
                </c:pt>
                <c:pt idx="131">
                  <c:v>89.998776455640126</c:v>
                </c:pt>
                <c:pt idx="132">
                  <c:v>89.998771806174204</c:v>
                </c:pt>
                <c:pt idx="133">
                  <c:v>89.998767139040353</c:v>
                </c:pt>
                <c:pt idx="134">
                  <c:v>89.998762454171441</c:v>
                </c:pt>
                <c:pt idx="135">
                  <c:v>89.998757751500037</c:v>
                </c:pt>
                <c:pt idx="136">
                  <c:v>89.998753030958511</c:v>
                </c:pt>
                <c:pt idx="137">
                  <c:v>89.998748292478965</c:v>
                </c:pt>
                <c:pt idx="138">
                  <c:v>89.998743535993228</c:v>
                </c:pt>
                <c:pt idx="139">
                  <c:v>89.998738761432875</c:v>
                </c:pt>
                <c:pt idx="140">
                  <c:v>89.998733968729226</c:v>
                </c:pt>
                <c:pt idx="141">
                  <c:v>89.998729157813344</c:v>
                </c:pt>
                <c:pt idx="142">
                  <c:v>89.998724328616007</c:v>
                </c:pt>
                <c:pt idx="143">
                  <c:v>89.998719481067752</c:v>
                </c:pt>
                <c:pt idx="144">
                  <c:v>89.998714615098862</c:v>
                </c:pt>
                <c:pt idx="145">
                  <c:v>89.99870973063932</c:v>
                </c:pt>
                <c:pt idx="146">
                  <c:v>89.998704827618852</c:v>
                </c:pt>
                <c:pt idx="147">
                  <c:v>89.998699905966959</c:v>
                </c:pt>
                <c:pt idx="148">
                  <c:v>89.998694965612813</c:v>
                </c:pt>
                <c:pt idx="149">
                  <c:v>89.998690006485376</c:v>
                </c:pt>
                <c:pt idx="150">
                  <c:v>89.998685028513279</c:v>
                </c:pt>
                <c:pt idx="151">
                  <c:v>89.998680031624914</c:v>
                </c:pt>
                <c:pt idx="152">
                  <c:v>89.998675015748432</c:v>
                </c:pt>
                <c:pt idx="153">
                  <c:v>89.998669980811641</c:v>
                </c:pt>
                <c:pt idx="154">
                  <c:v>89.998664926742151</c:v>
                </c:pt>
                <c:pt idx="155">
                  <c:v>89.998659853467231</c:v>
                </c:pt>
                <c:pt idx="156">
                  <c:v>89.998654760913865</c:v>
                </c:pt>
                <c:pt idx="157">
                  <c:v>89.998649649008883</c:v>
                </c:pt>
                <c:pt idx="158">
                  <c:v>89.998644517678684</c:v>
                </c:pt>
                <c:pt idx="159">
                  <c:v>89.998639366849474</c:v>
                </c:pt>
                <c:pt idx="160">
                  <c:v>89.998634196447156</c:v>
                </c:pt>
                <c:pt idx="161">
                  <c:v>89.998629006397366</c:v>
                </c:pt>
                <c:pt idx="162">
                  <c:v>89.998623796625409</c:v>
                </c:pt>
                <c:pt idx="163">
                  <c:v>89.998618567056354</c:v>
                </c:pt>
                <c:pt idx="164">
                  <c:v>89.998613317614996</c:v>
                </c:pt>
                <c:pt idx="165">
                  <c:v>89.99860804822579</c:v>
                </c:pt>
                <c:pt idx="166">
                  <c:v>89.998602758812964</c:v>
                </c:pt>
                <c:pt idx="167">
                  <c:v>89.998597449300405</c:v>
                </c:pt>
                <c:pt idx="168">
                  <c:v>89.998592119611743</c:v>
                </c:pt>
                <c:pt idx="169">
                  <c:v>89.998586769670325</c:v>
                </c:pt>
                <c:pt idx="170">
                  <c:v>89.998581399399157</c:v>
                </c:pt>
                <c:pt idx="171">
                  <c:v>89.998576008721002</c:v>
                </c:pt>
                <c:pt idx="172">
                  <c:v>89.998570597558341</c:v>
                </c:pt>
                <c:pt idx="173">
                  <c:v>89.998565165833298</c:v>
                </c:pt>
                <c:pt idx="174">
                  <c:v>89.998559713467742</c:v>
                </c:pt>
                <c:pt idx="175">
                  <c:v>89.998554240383243</c:v>
                </c:pt>
                <c:pt idx="176">
                  <c:v>89.998548746501086</c:v>
                </c:pt>
                <c:pt idx="177">
                  <c:v>89.998543231742232</c:v>
                </c:pt>
                <c:pt idx="178">
                  <c:v>89.998537696027327</c:v>
                </c:pt>
                <c:pt idx="179">
                  <c:v>89.998532139276776</c:v>
                </c:pt>
                <c:pt idx="180">
                  <c:v>89.998526561410614</c:v>
                </c:pt>
                <c:pt idx="181">
                  <c:v>89.998520962348607</c:v>
                </c:pt>
                <c:pt idx="182">
                  <c:v>89.998515342010222</c:v>
                </c:pt>
                <c:pt idx="183">
                  <c:v>89.9985097003146</c:v>
                </c:pt>
                <c:pt idx="184">
                  <c:v>89.998504037180595</c:v>
                </c:pt>
                <c:pt idx="185">
                  <c:v>89.998498352526738</c:v>
                </c:pt>
                <c:pt idx="186">
                  <c:v>89.998492646271245</c:v>
                </c:pt>
                <c:pt idx="187">
                  <c:v>89.998486918332034</c:v>
                </c:pt>
                <c:pt idx="188">
                  <c:v>89.998481168626725</c:v>
                </c:pt>
                <c:pt idx="189">
                  <c:v>89.998475397072596</c:v>
                </c:pt>
                <c:pt idx="190">
                  <c:v>89.998469603586599</c:v>
                </c:pt>
                <c:pt idx="191">
                  <c:v>89.998463788085431</c:v>
                </c:pt>
                <c:pt idx="192">
                  <c:v>89.998457950485417</c:v>
                </c:pt>
                <c:pt idx="193">
                  <c:v>89.998452090702571</c:v>
                </c:pt>
                <c:pt idx="194">
                  <c:v>89.998446208652624</c:v>
                </c:pt>
                <c:pt idx="195">
                  <c:v>89.99844030425092</c:v>
                </c:pt>
                <c:pt idx="196">
                  <c:v>89.998434377412579</c:v>
                </c:pt>
                <c:pt idx="197">
                  <c:v>89.998428428052321</c:v>
                </c:pt>
                <c:pt idx="198">
                  <c:v>89.99842245608454</c:v>
                </c:pt>
                <c:pt idx="199">
                  <c:v>89.998416461423375</c:v>
                </c:pt>
                <c:pt idx="200">
                  <c:v>89.998410443982536</c:v>
                </c:pt>
                <c:pt idx="201">
                  <c:v>89.998404403675494</c:v>
                </c:pt>
                <c:pt idx="202">
                  <c:v>89.998398340415349</c:v>
                </c:pt>
                <c:pt idx="203">
                  <c:v>89.998392254114862</c:v>
                </c:pt>
                <c:pt idx="204">
                  <c:v>89.998386144686549</c:v>
                </c:pt>
                <c:pt idx="205">
                  <c:v>89.998380012042432</c:v>
                </c:pt>
                <c:pt idx="206">
                  <c:v>89.998373856094375</c:v>
                </c:pt>
                <c:pt idx="207">
                  <c:v>89.998367676753759</c:v>
                </c:pt>
                <c:pt idx="208">
                  <c:v>89.998361473931723</c:v>
                </c:pt>
                <c:pt idx="209">
                  <c:v>89.998355247539067</c:v>
                </c:pt>
                <c:pt idx="210">
                  <c:v>89.998348997486147</c:v>
                </c:pt>
                <c:pt idx="211">
                  <c:v>89.998342723683109</c:v>
                </c:pt>
                <c:pt idx="212">
                  <c:v>89.998336426039714</c:v>
                </c:pt>
                <c:pt idx="213">
                  <c:v>89.998330104465353</c:v>
                </c:pt>
                <c:pt idx="214">
                  <c:v>89.998323758869063</c:v>
                </c:pt>
                <c:pt idx="215">
                  <c:v>89.998317389159581</c:v>
                </c:pt>
                <c:pt idx="216">
                  <c:v>89.998310995245305</c:v>
                </c:pt>
                <c:pt idx="217">
                  <c:v>89.998304577034233</c:v>
                </c:pt>
                <c:pt idx="218">
                  <c:v>89.998298134434023</c:v>
                </c:pt>
                <c:pt idx="219">
                  <c:v>89.998291667352021</c:v>
                </c:pt>
                <c:pt idx="220">
                  <c:v>89.998285175695187</c:v>
                </c:pt>
                <c:pt idx="221">
                  <c:v>89.998278659370143</c:v>
                </c:pt>
                <c:pt idx="222">
                  <c:v>89.99827211828314</c:v>
                </c:pt>
                <c:pt idx="223">
                  <c:v>89.998265552340087</c:v>
                </c:pt>
                <c:pt idx="224">
                  <c:v>89.998258961446552</c:v>
                </c:pt>
                <c:pt idx="225">
                  <c:v>89.998252345507709</c:v>
                </c:pt>
                <c:pt idx="226">
                  <c:v>89.998245704428356</c:v>
                </c:pt>
                <c:pt idx="227">
                  <c:v>89.998239038113027</c:v>
                </c:pt>
                <c:pt idx="228">
                  <c:v>89.99823234646577</c:v>
                </c:pt>
                <c:pt idx="229">
                  <c:v>89.998225629390348</c:v>
                </c:pt>
                <c:pt idx="230">
                  <c:v>89.998218886790127</c:v>
                </c:pt>
                <c:pt idx="231">
                  <c:v>89.998212118568134</c:v>
                </c:pt>
                <c:pt idx="232">
                  <c:v>89.99820532462698</c:v>
                </c:pt>
                <c:pt idx="233">
                  <c:v>89.998198504868924</c:v>
                </c:pt>
                <c:pt idx="234">
                  <c:v>89.998191659195911</c:v>
                </c:pt>
                <c:pt idx="235">
                  <c:v>89.99818478750943</c:v>
                </c:pt>
                <c:pt idx="236">
                  <c:v>89.998177889710632</c:v>
                </c:pt>
                <c:pt idx="237">
                  <c:v>89.998170965700311</c:v>
                </c:pt>
                <c:pt idx="238">
                  <c:v>89.998164015378833</c:v>
                </c:pt>
                <c:pt idx="239">
                  <c:v>89.998157038646255</c:v>
                </c:pt>
                <c:pt idx="240">
                  <c:v>89.99815003540219</c:v>
                </c:pt>
                <c:pt idx="241">
                  <c:v>89.998143005545899</c:v>
                </c:pt>
                <c:pt idx="242">
                  <c:v>89.998135948976255</c:v>
                </c:pt>
                <c:pt idx="243">
                  <c:v>89.998128865591752</c:v>
                </c:pt>
                <c:pt idx="244">
                  <c:v>89.998121755290498</c:v>
                </c:pt>
                <c:pt idx="245">
                  <c:v>89.998114617970202</c:v>
                </c:pt>
                <c:pt idx="246">
                  <c:v>89.998107453528206</c:v>
                </c:pt>
                <c:pt idx="247">
                  <c:v>89.998100261861438</c:v>
                </c:pt>
                <c:pt idx="248">
                  <c:v>89.998093042866472</c:v>
                </c:pt>
                <c:pt idx="249">
                  <c:v>89.998085796439412</c:v>
                </c:pt>
                <c:pt idx="250">
                  <c:v>89.99807852247605</c:v>
                </c:pt>
                <c:pt idx="251">
                  <c:v>89.998071220871751</c:v>
                </c:pt>
                <c:pt idx="252">
                  <c:v>89.998063891521468</c:v>
                </c:pt>
                <c:pt idx="253">
                  <c:v>89.998056534319758</c:v>
                </c:pt>
                <c:pt idx="254">
                  <c:v>89.998049149160821</c:v>
                </c:pt>
                <c:pt idx="255">
                  <c:v>89.998041735938401</c:v>
                </c:pt>
                <c:pt idx="256">
                  <c:v>89.998034294545846</c:v>
                </c:pt>
                <c:pt idx="257">
                  <c:v>89.998026824876149</c:v>
                </c:pt>
                <c:pt idx="258">
                  <c:v>89.998019326821804</c:v>
                </c:pt>
                <c:pt idx="259">
                  <c:v>89.998011800274995</c:v>
                </c:pt>
                <c:pt idx="260">
                  <c:v>89.998004245127419</c:v>
                </c:pt>
                <c:pt idx="261">
                  <c:v>89.997996661270449</c:v>
                </c:pt>
                <c:pt idx="262">
                  <c:v>89.997989048594931</c:v>
                </c:pt>
                <c:pt idx="263">
                  <c:v>89.997981406991372</c:v>
                </c:pt>
                <c:pt idx="264">
                  <c:v>89.997973736349863</c:v>
                </c:pt>
                <c:pt idx="265">
                  <c:v>89.997966036560072</c:v>
                </c:pt>
                <c:pt idx="266">
                  <c:v>89.997958307511198</c:v>
                </c:pt>
                <c:pt idx="267">
                  <c:v>89.997950549092081</c:v>
                </c:pt>
                <c:pt idx="268">
                  <c:v>89.997942761191112</c:v>
                </c:pt>
                <c:pt idx="269">
                  <c:v>89.997934943696251</c:v>
                </c:pt>
                <c:pt idx="270">
                  <c:v>89.997927096495076</c:v>
                </c:pt>
                <c:pt idx="271">
                  <c:v>89.997919219474653</c:v>
                </c:pt>
                <c:pt idx="272">
                  <c:v>89.997911312521737</c:v>
                </c:pt>
                <c:pt idx="273">
                  <c:v>89.997903375522526</c:v>
                </c:pt>
                <c:pt idx="274">
                  <c:v>89.997895408362879</c:v>
                </c:pt>
                <c:pt idx="275">
                  <c:v>89.997887410928158</c:v>
                </c:pt>
                <c:pt idx="276">
                  <c:v>89.997879383103367</c:v>
                </c:pt>
                <c:pt idx="277">
                  <c:v>89.997871324772973</c:v>
                </c:pt>
                <c:pt idx="278">
                  <c:v>89.9978632358211</c:v>
                </c:pt>
                <c:pt idx="279">
                  <c:v>89.997855116131376</c:v>
                </c:pt>
                <c:pt idx="280">
                  <c:v>89.997846965586987</c:v>
                </c:pt>
                <c:pt idx="281">
                  <c:v>89.997838784070694</c:v>
                </c:pt>
                <c:pt idx="282">
                  <c:v>89.997830571464775</c:v>
                </c:pt>
                <c:pt idx="283">
                  <c:v>89.99782232765115</c:v>
                </c:pt>
                <c:pt idx="284">
                  <c:v>89.997814052511202</c:v>
                </c:pt>
                <c:pt idx="285">
                  <c:v>89.997805745925902</c:v>
                </c:pt>
                <c:pt idx="286">
                  <c:v>89.997797407775735</c:v>
                </c:pt>
                <c:pt idx="287">
                  <c:v>89.997789037940763</c:v>
                </c:pt>
                <c:pt idx="288">
                  <c:v>89.997780636300604</c:v>
                </c:pt>
                <c:pt idx="289">
                  <c:v>89.99777220273441</c:v>
                </c:pt>
                <c:pt idx="290">
                  <c:v>89.99776373712082</c:v>
                </c:pt>
                <c:pt idx="291">
                  <c:v>89.997755239338105</c:v>
                </c:pt>
                <c:pt idx="292">
                  <c:v>89.997746709263978</c:v>
                </c:pt>
                <c:pt idx="293">
                  <c:v>89.997738146775788</c:v>
                </c:pt>
                <c:pt idx="294">
                  <c:v>89.997729551750297</c:v>
                </c:pt>
                <c:pt idx="295">
                  <c:v>89.997720924063927</c:v>
                </c:pt>
                <c:pt idx="296">
                  <c:v>89.997712263592533</c:v>
                </c:pt>
                <c:pt idx="297">
                  <c:v>89.997703570211542</c:v>
                </c:pt>
                <c:pt idx="298">
                  <c:v>89.997694843795884</c:v>
                </c:pt>
                <c:pt idx="299">
                  <c:v>89.997686084220078</c:v>
                </c:pt>
                <c:pt idx="300">
                  <c:v>89.997677291358087</c:v>
                </c:pt>
                <c:pt idx="301">
                  <c:v>89.997668465083422</c:v>
                </c:pt>
                <c:pt idx="302">
                  <c:v>89.997659605269106</c:v>
                </c:pt>
                <c:pt idx="303">
                  <c:v>89.997650711787699</c:v>
                </c:pt>
                <c:pt idx="304">
                  <c:v>89.997641784511302</c:v>
                </c:pt>
                <c:pt idx="305">
                  <c:v>89.997632823311449</c:v>
                </c:pt>
                <c:pt idx="306">
                  <c:v>89.99762382805929</c:v>
                </c:pt>
                <c:pt idx="307">
                  <c:v>89.997614798625349</c:v>
                </c:pt>
                <c:pt idx="308">
                  <c:v>89.997605734879812</c:v>
                </c:pt>
                <c:pt idx="309">
                  <c:v>89.997596636692251</c:v>
                </c:pt>
                <c:pt idx="310">
                  <c:v>89.997587503931797</c:v>
                </c:pt>
                <c:pt idx="311">
                  <c:v>89.997578336467114</c:v>
                </c:pt>
                <c:pt idx="312">
                  <c:v>89.99756913416627</c:v>
                </c:pt>
                <c:pt idx="313">
                  <c:v>89.997559896896931</c:v>
                </c:pt>
                <c:pt idx="314">
                  <c:v>89.997550624526212</c:v>
                </c:pt>
                <c:pt idx="315">
                  <c:v>89.997541316920703</c:v>
                </c:pt>
                <c:pt idx="316">
                  <c:v>89.997531973946565</c:v>
                </c:pt>
                <c:pt idx="317">
                  <c:v>89.997522595469349</c:v>
                </c:pt>
                <c:pt idx="318">
                  <c:v>89.997513181354194</c:v>
                </c:pt>
                <c:pt idx="319">
                  <c:v>89.997503731465613</c:v>
                </c:pt>
                <c:pt idx="320">
                  <c:v>89.997494245667752</c:v>
                </c:pt>
                <c:pt idx="321">
                  <c:v>89.997484723824087</c:v>
                </c:pt>
                <c:pt idx="322">
                  <c:v>89.997475165797695</c:v>
                </c:pt>
                <c:pt idx="323">
                  <c:v>89.997465571451059</c:v>
                </c:pt>
                <c:pt idx="324">
                  <c:v>89.997455940646191</c:v>
                </c:pt>
                <c:pt idx="325">
                  <c:v>89.997446273244506</c:v>
                </c:pt>
                <c:pt idx="326">
                  <c:v>89.997436569106981</c:v>
                </c:pt>
                <c:pt idx="327">
                  <c:v>89.997426828094021</c:v>
                </c:pt>
                <c:pt idx="328">
                  <c:v>89.997417050065465</c:v>
                </c:pt>
                <c:pt idx="329">
                  <c:v>89.997407234880711</c:v>
                </c:pt>
                <c:pt idx="330">
                  <c:v>89.997397382398518</c:v>
                </c:pt>
                <c:pt idx="331">
                  <c:v>89.997387492477188</c:v>
                </c:pt>
                <c:pt idx="332">
                  <c:v>89.997377564974471</c:v>
                </c:pt>
                <c:pt idx="333">
                  <c:v>89.99736759974752</c:v>
                </c:pt>
                <c:pt idx="334">
                  <c:v>89.997357596653003</c:v>
                </c:pt>
                <c:pt idx="335">
                  <c:v>89.997347555547037</c:v>
                </c:pt>
                <c:pt idx="336">
                  <c:v>89.997337476285168</c:v>
                </c:pt>
                <c:pt idx="337">
                  <c:v>89.997327358722416</c:v>
                </c:pt>
                <c:pt idx="338">
                  <c:v>89.997317202713262</c:v>
                </c:pt>
                <c:pt idx="339">
                  <c:v>89.997307008111562</c:v>
                </c:pt>
                <c:pt idx="340">
                  <c:v>89.997296774770703</c:v>
                </c:pt>
                <c:pt idx="341">
                  <c:v>89.99728650254346</c:v>
                </c:pt>
                <c:pt idx="342">
                  <c:v>89.997276191282097</c:v>
                </c:pt>
                <c:pt idx="343">
                  <c:v>89.997265840838267</c:v>
                </c:pt>
                <c:pt idx="344">
                  <c:v>89.997255451063097</c:v>
                </c:pt>
                <c:pt idx="345">
                  <c:v>89.997245021807103</c:v>
                </c:pt>
                <c:pt idx="346">
                  <c:v>89.99723455292029</c:v>
                </c:pt>
                <c:pt idx="347">
                  <c:v>89.997224044252064</c:v>
                </c:pt>
                <c:pt idx="348">
                  <c:v>89.997213495651209</c:v>
                </c:pt>
                <c:pt idx="349">
                  <c:v>89.997202906966052</c:v>
                </c:pt>
                <c:pt idx="350">
                  <c:v>89.997192278044253</c:v>
                </c:pt>
                <c:pt idx="351">
                  <c:v>89.997181608732916</c:v>
                </c:pt>
                <c:pt idx="352">
                  <c:v>89.997170898878565</c:v>
                </c:pt>
                <c:pt idx="353">
                  <c:v>89.997160148327126</c:v>
                </c:pt>
                <c:pt idx="354">
                  <c:v>89.997149356923984</c:v>
                </c:pt>
                <c:pt idx="355">
                  <c:v>89.997138524513886</c:v>
                </c:pt>
                <c:pt idx="356">
                  <c:v>89.997127650940996</c:v>
                </c:pt>
                <c:pt idx="357">
                  <c:v>89.997116736048952</c:v>
                </c:pt>
                <c:pt idx="358">
                  <c:v>89.99710577968068</c:v>
                </c:pt>
                <c:pt idx="359">
                  <c:v>89.997094781678612</c:v>
                </c:pt>
                <c:pt idx="360">
                  <c:v>89.997083741884552</c:v>
                </c:pt>
                <c:pt idx="361">
                  <c:v>89.997072660139665</c:v>
                </c:pt>
                <c:pt idx="362">
                  <c:v>89.997061536284562</c:v>
                </c:pt>
                <c:pt idx="363">
                  <c:v>89.997050370159243</c:v>
                </c:pt>
                <c:pt idx="364">
                  <c:v>89.997039161603055</c:v>
                </c:pt>
                <c:pt idx="365">
                  <c:v>89.997027910454776</c:v>
                </c:pt>
                <c:pt idx="366">
                  <c:v>89.997016616552571</c:v>
                </c:pt>
                <c:pt idx="367">
                  <c:v>89.997005279733983</c:v>
                </c:pt>
                <c:pt idx="368">
                  <c:v>89.996993899835886</c:v>
                </c:pt>
                <c:pt idx="369">
                  <c:v>89.99698247669464</c:v>
                </c:pt>
                <c:pt idx="370">
                  <c:v>89.996971010145941</c:v>
                </c:pt>
                <c:pt idx="371">
                  <c:v>89.996959500024786</c:v>
                </c:pt>
                <c:pt idx="372">
                  <c:v>89.996947946165633</c:v>
                </c:pt>
                <c:pt idx="373">
                  <c:v>89.996936348402286</c:v>
                </c:pt>
                <c:pt idx="374">
                  <c:v>89.996924706567881</c:v>
                </c:pt>
                <c:pt idx="375">
                  <c:v>89.996913020495043</c:v>
                </c:pt>
                <c:pt idx="376">
                  <c:v>89.996901290015558</c:v>
                </c:pt>
                <c:pt idx="377">
                  <c:v>89.996889514960756</c:v>
                </c:pt>
                <c:pt idx="378">
                  <c:v>89.996877695161245</c:v>
                </c:pt>
                <c:pt idx="379">
                  <c:v>89.996865830446978</c:v>
                </c:pt>
                <c:pt idx="380">
                  <c:v>89.996853920647339</c:v>
                </c:pt>
                <c:pt idx="381">
                  <c:v>89.996841965590932</c:v>
                </c:pt>
                <c:pt idx="382">
                  <c:v>89.996829965105832</c:v>
                </c:pt>
                <c:pt idx="383">
                  <c:v>89.996817919019435</c:v>
                </c:pt>
                <c:pt idx="384">
                  <c:v>89.996805827158425</c:v>
                </c:pt>
                <c:pt idx="385">
                  <c:v>89.996793689348877</c:v>
                </c:pt>
                <c:pt idx="386">
                  <c:v>89.99678150541618</c:v>
                </c:pt>
                <c:pt idx="387">
                  <c:v>89.996769275185102</c:v>
                </c:pt>
                <c:pt idx="388">
                  <c:v>89.996756998479711</c:v>
                </c:pt>
                <c:pt idx="389">
                  <c:v>89.996744675123367</c:v>
                </c:pt>
                <c:pt idx="390">
                  <c:v>89.99673230493886</c:v>
                </c:pt>
                <c:pt idx="391">
                  <c:v>89.996719887748213</c:v>
                </c:pt>
                <c:pt idx="392">
                  <c:v>89.996707423372825</c:v>
                </c:pt>
                <c:pt idx="393">
                  <c:v>89.996694911633398</c:v>
                </c:pt>
                <c:pt idx="394">
                  <c:v>89.996682352349936</c:v>
                </c:pt>
                <c:pt idx="395">
                  <c:v>89.996669745341833</c:v>
                </c:pt>
                <c:pt idx="396">
                  <c:v>89.996657090427675</c:v>
                </c:pt>
                <c:pt idx="397">
                  <c:v>89.996644387425462</c:v>
                </c:pt>
                <c:pt idx="398">
                  <c:v>89.996631636152458</c:v>
                </c:pt>
                <c:pt idx="399">
                  <c:v>89.996618836425256</c:v>
                </c:pt>
                <c:pt idx="400">
                  <c:v>89.996605988059713</c:v>
                </c:pt>
                <c:pt idx="401">
                  <c:v>89.996593090871031</c:v>
                </c:pt>
                <c:pt idx="402">
                  <c:v>89.996580144673672</c:v>
                </c:pt>
                <c:pt idx="403">
                  <c:v>89.996567149281432</c:v>
                </c:pt>
                <c:pt idx="404">
                  <c:v>89.996554104507339</c:v>
                </c:pt>
                <c:pt idx="405">
                  <c:v>89.996541010163781</c:v>
                </c:pt>
                <c:pt idx="406">
                  <c:v>89.996527866062422</c:v>
                </c:pt>
                <c:pt idx="407">
                  <c:v>89.996514672014158</c:v>
                </c:pt>
                <c:pt idx="408">
                  <c:v>89.996501427829187</c:v>
                </c:pt>
                <c:pt idx="409">
                  <c:v>89.996488133317015</c:v>
                </c:pt>
                <c:pt idx="410">
                  <c:v>89.996474788286434</c:v>
                </c:pt>
                <c:pt idx="411">
                  <c:v>89.996461392545442</c:v>
                </c:pt>
                <c:pt idx="412">
                  <c:v>89.996447945901352</c:v>
                </c:pt>
                <c:pt idx="413">
                  <c:v>89.996434448160755</c:v>
                </c:pt>
                <c:pt idx="414">
                  <c:v>89.996420899129504</c:v>
                </c:pt>
                <c:pt idx="415">
                  <c:v>89.996407298612652</c:v>
                </c:pt>
                <c:pt idx="416">
                  <c:v>89.996393646414617</c:v>
                </c:pt>
                <c:pt idx="417">
                  <c:v>89.99637994233899</c:v>
                </c:pt>
                <c:pt idx="418">
                  <c:v>89.996366186188681</c:v>
                </c:pt>
                <c:pt idx="419">
                  <c:v>89.996352377765746</c:v>
                </c:pt>
                <c:pt idx="420">
                  <c:v>89.996338516871631</c:v>
                </c:pt>
                <c:pt idx="421">
                  <c:v>89.996324603306931</c:v>
                </c:pt>
                <c:pt idx="422">
                  <c:v>89.99631063687147</c:v>
                </c:pt>
                <c:pt idx="423">
                  <c:v>89.996296617364379</c:v>
                </c:pt>
                <c:pt idx="424">
                  <c:v>89.996282544584005</c:v>
                </c:pt>
                <c:pt idx="425">
                  <c:v>89.996268418327929</c:v>
                </c:pt>
                <c:pt idx="426">
                  <c:v>89.996254238392908</c:v>
                </c:pt>
                <c:pt idx="427">
                  <c:v>89.996240004575</c:v>
                </c:pt>
                <c:pt idx="428">
                  <c:v>89.996225716669471</c:v>
                </c:pt>
                <c:pt idx="429">
                  <c:v>89.996211374470747</c:v>
                </c:pt>
                <c:pt idx="430">
                  <c:v>89.996196977772584</c:v>
                </c:pt>
                <c:pt idx="431">
                  <c:v>89.996182526367875</c:v>
                </c:pt>
                <c:pt idx="432">
                  <c:v>89.996168020048742</c:v>
                </c:pt>
                <c:pt idx="433">
                  <c:v>89.9961534586065</c:v>
                </c:pt>
                <c:pt idx="434">
                  <c:v>89.996138841831709</c:v>
                </c:pt>
                <c:pt idx="435">
                  <c:v>89.996124169514133</c:v>
                </c:pt>
                <c:pt idx="436">
                  <c:v>89.996109441442727</c:v>
                </c:pt>
                <c:pt idx="437">
                  <c:v>89.996094657405578</c:v>
                </c:pt>
                <c:pt idx="438">
                  <c:v>89.996079817190079</c:v>
                </c:pt>
                <c:pt idx="439">
                  <c:v>89.996064920582739</c:v>
                </c:pt>
                <c:pt idx="440">
                  <c:v>89.996049967369316</c:v>
                </c:pt>
                <c:pt idx="441">
                  <c:v>89.996034957334672</c:v>
                </c:pt>
                <c:pt idx="442">
                  <c:v>89.996019890262929</c:v>
                </c:pt>
                <c:pt idx="443">
                  <c:v>89.996004765937329</c:v>
                </c:pt>
                <c:pt idx="444">
                  <c:v>89.995989584140347</c:v>
                </c:pt>
                <c:pt idx="445">
                  <c:v>89.995974344653604</c:v>
                </c:pt>
                <c:pt idx="446">
                  <c:v>89.99595904725787</c:v>
                </c:pt>
                <c:pt idx="447">
                  <c:v>89.995943691733132</c:v>
                </c:pt>
                <c:pt idx="448">
                  <c:v>89.995928277858496</c:v>
                </c:pt>
                <c:pt idx="449">
                  <c:v>89.995912805412232</c:v>
                </c:pt>
                <c:pt idx="450">
                  <c:v>89.995897274171796</c:v>
                </c:pt>
                <c:pt idx="451">
                  <c:v>89.995881683913765</c:v>
                </c:pt>
                <c:pt idx="452">
                  <c:v>89.995866034413908</c:v>
                </c:pt>
                <c:pt idx="453">
                  <c:v>89.995850325447108</c:v>
                </c:pt>
                <c:pt idx="454">
                  <c:v>89.995834556787415</c:v>
                </c:pt>
                <c:pt idx="455">
                  <c:v>89.995818728207993</c:v>
                </c:pt>
                <c:pt idx="456">
                  <c:v>89.995802839481186</c:v>
                </c:pt>
                <c:pt idx="457">
                  <c:v>89.995786890378398</c:v>
                </c:pt>
                <c:pt idx="458">
                  <c:v>89.995770880670264</c:v>
                </c:pt>
                <c:pt idx="459">
                  <c:v>89.995754810126485</c:v>
                </c:pt>
                <c:pt idx="460">
                  <c:v>89.995738678515892</c:v>
                </c:pt>
                <c:pt idx="461">
                  <c:v>89.995722485606436</c:v>
                </c:pt>
                <c:pt idx="462">
                  <c:v>89.995706231165229</c:v>
                </c:pt>
                <c:pt idx="463">
                  <c:v>89.995689914958433</c:v>
                </c:pt>
                <c:pt idx="464">
                  <c:v>89.995673536751369</c:v>
                </c:pt>
                <c:pt idx="465">
                  <c:v>89.995657096308435</c:v>
                </c:pt>
                <c:pt idx="466">
                  <c:v>89.995640593393162</c:v>
                </c:pt>
                <c:pt idx="467">
                  <c:v>89.995624027768173</c:v>
                </c:pt>
                <c:pt idx="468">
                  <c:v>89.995607399195208</c:v>
                </c:pt>
                <c:pt idx="469">
                  <c:v>89.995590707435014</c:v>
                </c:pt>
                <c:pt idx="470">
                  <c:v>89.995573952247568</c:v>
                </c:pt>
                <c:pt idx="471">
                  <c:v>89.995557133391813</c:v>
                </c:pt>
                <c:pt idx="472">
                  <c:v>89.995540250625851</c:v>
                </c:pt>
                <c:pt idx="473">
                  <c:v>89.995523303706847</c:v>
                </c:pt>
                <c:pt idx="474">
                  <c:v>89.995506292391013</c:v>
                </c:pt>
                <c:pt idx="475">
                  <c:v>89.995489216433654</c:v>
                </c:pt>
                <c:pt idx="476">
                  <c:v>89.995472075589177</c:v>
                </c:pt>
                <c:pt idx="477">
                  <c:v>89.995454869611024</c:v>
                </c:pt>
                <c:pt idx="478">
                  <c:v>89.995437598251684</c:v>
                </c:pt>
                <c:pt idx="479">
                  <c:v>89.995420261262737</c:v>
                </c:pt>
                <c:pt idx="480">
                  <c:v>89.995402858394783</c:v>
                </c:pt>
                <c:pt idx="481">
                  <c:v>89.995385389397569</c:v>
                </c:pt>
                <c:pt idx="482">
                  <c:v>89.995367854019733</c:v>
                </c:pt>
                <c:pt idx="483">
                  <c:v>89.995350252009132</c:v>
                </c:pt>
                <c:pt idx="484">
                  <c:v>89.9953325831125</c:v>
                </c:pt>
                <c:pt idx="485">
                  <c:v>89.995314847075761</c:v>
                </c:pt>
                <c:pt idx="486">
                  <c:v>89.99529704364376</c:v>
                </c:pt>
                <c:pt idx="487">
                  <c:v>89.99527917256043</c:v>
                </c:pt>
                <c:pt idx="488">
                  <c:v>89.995261233568684</c:v>
                </c:pt>
                <c:pt idx="489">
                  <c:v>89.995243226410537</c:v>
                </c:pt>
                <c:pt idx="490">
                  <c:v>89.995225150826954</c:v>
                </c:pt>
                <c:pt idx="491">
                  <c:v>89.995207006557919</c:v>
                </c:pt>
                <c:pt idx="492">
                  <c:v>89.995188793342493</c:v>
                </c:pt>
                <c:pt idx="493">
                  <c:v>89.995170510918655</c:v>
                </c:pt>
                <c:pt idx="494">
                  <c:v>89.995152159023476</c:v>
                </c:pt>
                <c:pt idx="495">
                  <c:v>89.995133737392962</c:v>
                </c:pt>
                <c:pt idx="496">
                  <c:v>89.995115245762122</c:v>
                </c:pt>
                <c:pt idx="497">
                  <c:v>89.995096683865015</c:v>
                </c:pt>
                <c:pt idx="498">
                  <c:v>89.995078051434632</c:v>
                </c:pt>
                <c:pt idx="499">
                  <c:v>89.995059348202957</c:v>
                </c:pt>
                <c:pt idx="500">
                  <c:v>89.995040573900994</c:v>
                </c:pt>
                <c:pt idx="501">
                  <c:v>89.995021728258678</c:v>
                </c:pt>
                <c:pt idx="502">
                  <c:v>89.995002811004952</c:v>
                </c:pt>
                <c:pt idx="503">
                  <c:v>89.994983821867692</c:v>
                </c:pt>
                <c:pt idx="504">
                  <c:v>89.994964760573779</c:v>
                </c:pt>
                <c:pt idx="505">
                  <c:v>89.994945626849059</c:v>
                </c:pt>
                <c:pt idx="506">
                  <c:v>89.994926420418295</c:v>
                </c:pt>
                <c:pt idx="507">
                  <c:v>89.994907141005228</c:v>
                </c:pt>
                <c:pt idx="508">
                  <c:v>89.994887788332576</c:v>
                </c:pt>
                <c:pt idx="509">
                  <c:v>89.994868362121963</c:v>
                </c:pt>
                <c:pt idx="510">
                  <c:v>89.994848862093946</c:v>
                </c:pt>
                <c:pt idx="511">
                  <c:v>89.994829287968088</c:v>
                </c:pt>
                <c:pt idx="512">
                  <c:v>89.994809639462801</c:v>
                </c:pt>
                <c:pt idx="513">
                  <c:v>89.994789916295488</c:v>
                </c:pt>
                <c:pt idx="514">
                  <c:v>89.994770118182487</c:v>
                </c:pt>
                <c:pt idx="515">
                  <c:v>89.994750244838954</c:v>
                </c:pt>
                <c:pt idx="516">
                  <c:v>89.994730295979124</c:v>
                </c:pt>
                <c:pt idx="517">
                  <c:v>89.994710271316023</c:v>
                </c:pt>
                <c:pt idx="518">
                  <c:v>89.99469017056164</c:v>
                </c:pt>
                <c:pt idx="519">
                  <c:v>89.994669993426825</c:v>
                </c:pt>
                <c:pt idx="520">
                  <c:v>89.994649739621394</c:v>
                </c:pt>
                <c:pt idx="521">
                  <c:v>89.99462940885401</c:v>
                </c:pt>
                <c:pt idx="522">
                  <c:v>89.994609000832241</c:v>
                </c:pt>
                <c:pt idx="523">
                  <c:v>89.994588515262564</c:v>
                </c:pt>
                <c:pt idx="524">
                  <c:v>89.994567951850328</c:v>
                </c:pt>
                <c:pt idx="525">
                  <c:v>89.994547310299751</c:v>
                </c:pt>
                <c:pt idx="526">
                  <c:v>89.994526590313953</c:v>
                </c:pt>
                <c:pt idx="527">
                  <c:v>89.994505791594875</c:v>
                </c:pt>
                <c:pt idx="528">
                  <c:v>89.994484913843422</c:v>
                </c:pt>
                <c:pt idx="529">
                  <c:v>89.994463956759247</c:v>
                </c:pt>
                <c:pt idx="530">
                  <c:v>89.994442920040925</c:v>
                </c:pt>
                <c:pt idx="531">
                  <c:v>89.99442180338589</c:v>
                </c:pt>
                <c:pt idx="532">
                  <c:v>89.994400606490416</c:v>
                </c:pt>
                <c:pt idx="533">
                  <c:v>89.994379329049622</c:v>
                </c:pt>
                <c:pt idx="534">
                  <c:v>89.994357970757463</c:v>
                </c:pt>
                <c:pt idx="535">
                  <c:v>89.994336531306743</c:v>
                </c:pt>
                <c:pt idx="536">
                  <c:v>89.994315010389087</c:v>
                </c:pt>
                <c:pt idx="537">
                  <c:v>89.994293407694954</c:v>
                </c:pt>
                <c:pt idx="538">
                  <c:v>89.994271722913638</c:v>
                </c:pt>
                <c:pt idx="539">
                  <c:v>89.994249955733238</c:v>
                </c:pt>
                <c:pt idx="540">
                  <c:v>89.994228105840676</c:v>
                </c:pt>
                <c:pt idx="541">
                  <c:v>89.994206172921665</c:v>
                </c:pt>
                <c:pt idx="542">
                  <c:v>89.994184156660751</c:v>
                </c:pt>
                <c:pt idx="543">
                  <c:v>89.994162056741274</c:v>
                </c:pt>
                <c:pt idx="544">
                  <c:v>89.994139872845381</c:v>
                </c:pt>
                <c:pt idx="545">
                  <c:v>89.994117604653979</c:v>
                </c:pt>
                <c:pt idx="546">
                  <c:v>89.994095251846787</c:v>
                </c:pt>
                <c:pt idx="547">
                  <c:v>89.994072814102282</c:v>
                </c:pt>
                <c:pt idx="548">
                  <c:v>89.994050291097778</c:v>
                </c:pt>
                <c:pt idx="549">
                  <c:v>89.994027682509326</c:v>
                </c:pt>
                <c:pt idx="550">
                  <c:v>89.994004988011724</c:v>
                </c:pt>
                <c:pt idx="551">
                  <c:v>89.993982207278563</c:v>
                </c:pt>
                <c:pt idx="552">
                  <c:v>89.993959339982197</c:v>
                </c:pt>
                <c:pt idx="553">
                  <c:v>89.993936385793717</c:v>
                </c:pt>
                <c:pt idx="554">
                  <c:v>89.99391334438296</c:v>
                </c:pt>
                <c:pt idx="555">
                  <c:v>89.993890215418574</c:v>
                </c:pt>
                <c:pt idx="556">
                  <c:v>89.993866998567839</c:v>
                </c:pt>
                <c:pt idx="557">
                  <c:v>89.993843693496871</c:v>
                </c:pt>
                <c:pt idx="558">
                  <c:v>89.99382029987045</c:v>
                </c:pt>
                <c:pt idx="559">
                  <c:v>89.993796817352134</c:v>
                </c:pt>
                <c:pt idx="560">
                  <c:v>89.99377324560416</c:v>
                </c:pt>
                <c:pt idx="561">
                  <c:v>89.993749584287499</c:v>
                </c:pt>
                <c:pt idx="562">
                  <c:v>89.993725833061845</c:v>
                </c:pt>
                <c:pt idx="563">
                  <c:v>89.993701991585567</c:v>
                </c:pt>
                <c:pt idx="564">
                  <c:v>89.993678059515801</c:v>
                </c:pt>
                <c:pt idx="565">
                  <c:v>89.993654036508303</c:v>
                </c:pt>
                <c:pt idx="566">
                  <c:v>89.993629922217579</c:v>
                </c:pt>
                <c:pt idx="567">
                  <c:v>89.993605716296756</c:v>
                </c:pt>
                <c:pt idx="568">
                  <c:v>89.993581418397753</c:v>
                </c:pt>
                <c:pt idx="569">
                  <c:v>89.993557028171068</c:v>
                </c:pt>
                <c:pt idx="570">
                  <c:v>89.993532545265907</c:v>
                </c:pt>
                <c:pt idx="571">
                  <c:v>89.993507969330153</c:v>
                </c:pt>
                <c:pt idx="572">
                  <c:v>89.993483300010311</c:v>
                </c:pt>
                <c:pt idx="573">
                  <c:v>89.993458536951607</c:v>
                </c:pt>
                <c:pt idx="574">
                  <c:v>89.99343367979786</c:v>
                </c:pt>
                <c:pt idx="575">
                  <c:v>89.993408728191582</c:v>
                </c:pt>
                <c:pt idx="576">
                  <c:v>89.993383681773906</c:v>
                </c:pt>
                <c:pt idx="577">
                  <c:v>89.993358540184587</c:v>
                </c:pt>
                <c:pt idx="578">
                  <c:v>89.99333330306203</c:v>
                </c:pt>
                <c:pt idx="579">
                  <c:v>89.993307970043276</c:v>
                </c:pt>
                <c:pt idx="580">
                  <c:v>89.993282540763957</c:v>
                </c:pt>
                <c:pt idx="581">
                  <c:v>89.993257014858372</c:v>
                </c:pt>
                <c:pt idx="582">
                  <c:v>89.993231391959341</c:v>
                </c:pt>
                <c:pt idx="583">
                  <c:v>89.993205671698391</c:v>
                </c:pt>
                <c:pt idx="584">
                  <c:v>89.993179853705584</c:v>
                </c:pt>
                <c:pt idx="585">
                  <c:v>89.993153937609648</c:v>
                </c:pt>
                <c:pt idx="586">
                  <c:v>89.993127923037775</c:v>
                </c:pt>
                <c:pt idx="587">
                  <c:v>89.993101809615865</c:v>
                </c:pt>
                <c:pt idx="588">
                  <c:v>89.993075596968339</c:v>
                </c:pt>
                <c:pt idx="589">
                  <c:v>89.993049284718211</c:v>
                </c:pt>
                <c:pt idx="590">
                  <c:v>89.993022872487018</c:v>
                </c:pt>
                <c:pt idx="591">
                  <c:v>89.992996359894917</c:v>
                </c:pt>
                <c:pt idx="592">
                  <c:v>89.992969746560618</c:v>
                </c:pt>
                <c:pt idx="593">
                  <c:v>89.992943032101337</c:v>
                </c:pt>
                <c:pt idx="594">
                  <c:v>89.992916216132869</c:v>
                </c:pt>
                <c:pt idx="595">
                  <c:v>89.992889298269574</c:v>
                </c:pt>
                <c:pt idx="596">
                  <c:v>89.992862278124278</c:v>
                </c:pt>
                <c:pt idx="597">
                  <c:v>89.992835155308398</c:v>
                </c:pt>
                <c:pt idx="598">
                  <c:v>89.992807929431848</c:v>
                </c:pt>
                <c:pt idx="599">
                  <c:v>89.992780600103075</c:v>
                </c:pt>
                <c:pt idx="600">
                  <c:v>89.99275316692902</c:v>
                </c:pt>
                <c:pt idx="601">
                  <c:v>89.992725629515164</c:v>
                </c:pt>
                <c:pt idx="602">
                  <c:v>89.992697987465434</c:v>
                </c:pt>
                <c:pt idx="603">
                  <c:v>89.99267024038231</c:v>
                </c:pt>
                <c:pt idx="604">
                  <c:v>89.992642387866724</c:v>
                </c:pt>
                <c:pt idx="605">
                  <c:v>89.992614429518113</c:v>
                </c:pt>
                <c:pt idx="606">
                  <c:v>89.992586364934397</c:v>
                </c:pt>
                <c:pt idx="607">
                  <c:v>89.992558193711929</c:v>
                </c:pt>
                <c:pt idx="608">
                  <c:v>89.992529915445587</c:v>
                </c:pt>
                <c:pt idx="609">
                  <c:v>89.992501529728656</c:v>
                </c:pt>
                <c:pt idx="610">
                  <c:v>89.99247303615293</c:v>
                </c:pt>
                <c:pt idx="611">
                  <c:v>89.992444434308624</c:v>
                </c:pt>
                <c:pt idx="612">
                  <c:v>89.992415723784347</c:v>
                </c:pt>
                <c:pt idx="613">
                  <c:v>89.992386904167276</c:v>
                </c:pt>
                <c:pt idx="614">
                  <c:v>89.992357975042864</c:v>
                </c:pt>
                <c:pt idx="615">
                  <c:v>89.992328935995118</c:v>
                </c:pt>
                <c:pt idx="616">
                  <c:v>89.992299786606409</c:v>
                </c:pt>
                <c:pt idx="617">
                  <c:v>89.992270526457503</c:v>
                </c:pt>
                <c:pt idx="618">
                  <c:v>89.992241155127587</c:v>
                </c:pt>
                <c:pt idx="619">
                  <c:v>89.992211672194315</c:v>
                </c:pt>
                <c:pt idx="620">
                  <c:v>89.992182077233608</c:v>
                </c:pt>
                <c:pt idx="621">
                  <c:v>89.992152369819905</c:v>
                </c:pt>
                <c:pt idx="622">
                  <c:v>89.992122549525959</c:v>
                </c:pt>
                <c:pt idx="623">
                  <c:v>89.992092615922928</c:v>
                </c:pt>
                <c:pt idx="624">
                  <c:v>89.992062568580295</c:v>
                </c:pt>
                <c:pt idx="625">
                  <c:v>89.992032407065977</c:v>
                </c:pt>
                <c:pt idx="626">
                  <c:v>89.992002130946176</c:v>
                </c:pt>
                <c:pt idx="627">
                  <c:v>89.991971739785541</c:v>
                </c:pt>
                <c:pt idx="628">
                  <c:v>89.991941233146974</c:v>
                </c:pt>
                <c:pt idx="629">
                  <c:v>89.991910610591773</c:v>
                </c:pt>
                <c:pt idx="630">
                  <c:v>89.991879871679544</c:v>
                </c:pt>
                <c:pt idx="631">
                  <c:v>89.991849015968214</c:v>
                </c:pt>
                <c:pt idx="632">
                  <c:v>89.991818043014064</c:v>
                </c:pt>
                <c:pt idx="633">
                  <c:v>89.991786952371697</c:v>
                </c:pt>
                <c:pt idx="634">
                  <c:v>89.991755743593956</c:v>
                </c:pt>
                <c:pt idx="635">
                  <c:v>89.991724416232074</c:v>
                </c:pt>
                <c:pt idx="636">
                  <c:v>89.991692969835498</c:v>
                </c:pt>
                <c:pt idx="637">
                  <c:v>89.991661403952023</c:v>
                </c:pt>
                <c:pt idx="638">
                  <c:v>89.991629718127683</c:v>
                </c:pt>
                <c:pt idx="639">
                  <c:v>89.991597911906851</c:v>
                </c:pt>
                <c:pt idx="640">
                  <c:v>89.991565984832107</c:v>
                </c:pt>
                <c:pt idx="641">
                  <c:v>89.991533936444327</c:v>
                </c:pt>
                <c:pt idx="642">
                  <c:v>89.99150176628261</c:v>
                </c:pt>
                <c:pt idx="643">
                  <c:v>89.991469473884351</c:v>
                </c:pt>
                <c:pt idx="644">
                  <c:v>89.991437058785181</c:v>
                </c:pt>
                <c:pt idx="645">
                  <c:v>89.991404520518927</c:v>
                </c:pt>
                <c:pt idx="646">
                  <c:v>89.991371858617654</c:v>
                </c:pt>
                <c:pt idx="647">
                  <c:v>89.991339072611723</c:v>
                </c:pt>
                <c:pt idx="648">
                  <c:v>89.991306162029602</c:v>
                </c:pt>
                <c:pt idx="649">
                  <c:v>89.99127312639807</c:v>
                </c:pt>
                <c:pt idx="650">
                  <c:v>89.991239965242031</c:v>
                </c:pt>
                <c:pt idx="651">
                  <c:v>89.991206678084623</c:v>
                </c:pt>
                <c:pt idx="652">
                  <c:v>89.99117326444717</c:v>
                </c:pt>
                <c:pt idx="653">
                  <c:v>89.991139723849187</c:v>
                </c:pt>
                <c:pt idx="654">
                  <c:v>89.991106055808331</c:v>
                </c:pt>
                <c:pt idx="655">
                  <c:v>89.99107225984045</c:v>
                </c:pt>
                <c:pt idx="656">
                  <c:v>89.991038335459592</c:v>
                </c:pt>
                <c:pt idx="657">
                  <c:v>89.991004282177869</c:v>
                </c:pt>
                <c:pt idx="658">
                  <c:v>89.990970099505631</c:v>
                </c:pt>
                <c:pt idx="659">
                  <c:v>89.990935786951312</c:v>
                </c:pt>
                <c:pt idx="660">
                  <c:v>89.990901344021495</c:v>
                </c:pt>
                <c:pt idx="661">
                  <c:v>89.990866770220919</c:v>
                </c:pt>
                <c:pt idx="662">
                  <c:v>89.990832065052373</c:v>
                </c:pt>
                <c:pt idx="663">
                  <c:v>89.990797228016845</c:v>
                </c:pt>
                <c:pt idx="664">
                  <c:v>89.990762258613358</c:v>
                </c:pt>
                <c:pt idx="665">
                  <c:v>89.990727156339091</c:v>
                </c:pt>
                <c:pt idx="666">
                  <c:v>89.990691920689244</c:v>
                </c:pt>
                <c:pt idx="667">
                  <c:v>89.990656551157144</c:v>
                </c:pt>
                <c:pt idx="668">
                  <c:v>89.990621047234242</c:v>
                </c:pt>
                <c:pt idx="669">
                  <c:v>89.990585408409913</c:v>
                </c:pt>
                <c:pt idx="670">
                  <c:v>89.990549634171785</c:v>
                </c:pt>
                <c:pt idx="671">
                  <c:v>89.990513724005382</c:v>
                </c:pt>
                <c:pt idx="672">
                  <c:v>89.990477677394352</c:v>
                </c:pt>
                <c:pt idx="673">
                  <c:v>89.990441493820356</c:v>
                </c:pt>
                <c:pt idx="674">
                  <c:v>89.990405172763104</c:v>
                </c:pt>
                <c:pt idx="675">
                  <c:v>89.990368713700335</c:v>
                </c:pt>
                <c:pt idx="676">
                  <c:v>89.99033211610778</c:v>
                </c:pt>
                <c:pt idx="677">
                  <c:v>89.990295379459184</c:v>
                </c:pt>
                <c:pt idx="678">
                  <c:v>89.990258503226329</c:v>
                </c:pt>
                <c:pt idx="679">
                  <c:v>89.990221486878966</c:v>
                </c:pt>
                <c:pt idx="680">
                  <c:v>89.990184329884784</c:v>
                </c:pt>
                <c:pt idx="681">
                  <c:v>89.990147031709583</c:v>
                </c:pt>
                <c:pt idx="682">
                  <c:v>89.990109591816974</c:v>
                </c:pt>
                <c:pt idx="683">
                  <c:v>89.990072009668665</c:v>
                </c:pt>
                <c:pt idx="684">
                  <c:v>89.990034284724231</c:v>
                </c:pt>
                <c:pt idx="685">
                  <c:v>89.989996416441244</c:v>
                </c:pt>
                <c:pt idx="686">
                  <c:v>89.9899584042752</c:v>
                </c:pt>
                <c:pt idx="687">
                  <c:v>89.989920247679549</c:v>
                </c:pt>
                <c:pt idx="688">
                  <c:v>89.989881946105626</c:v>
                </c:pt>
                <c:pt idx="689">
                  <c:v>89.989843499002717</c:v>
                </c:pt>
                <c:pt idx="690">
                  <c:v>89.989804905817991</c:v>
                </c:pt>
                <c:pt idx="691">
                  <c:v>89.989766165996571</c:v>
                </c:pt>
                <c:pt idx="692">
                  <c:v>89.989727278981377</c:v>
                </c:pt>
                <c:pt idx="693">
                  <c:v>89.98968824421334</c:v>
                </c:pt>
                <c:pt idx="694">
                  <c:v>89.989649061131175</c:v>
                </c:pt>
                <c:pt idx="695">
                  <c:v>89.989609729171463</c:v>
                </c:pt>
                <c:pt idx="696">
                  <c:v>89.989570247768725</c:v>
                </c:pt>
                <c:pt idx="697">
                  <c:v>89.989530616355253</c:v>
                </c:pt>
                <c:pt idx="698">
                  <c:v>89.989490834361249</c:v>
                </c:pt>
                <c:pt idx="699">
                  <c:v>89.989450901214681</c:v>
                </c:pt>
                <c:pt idx="700">
                  <c:v>89.989410816341447</c:v>
                </c:pt>
                <c:pt idx="701">
                  <c:v>89.989370579165154</c:v>
                </c:pt>
                <c:pt idx="702">
                  <c:v>89.989330189107307</c:v>
                </c:pt>
                <c:pt idx="703">
                  <c:v>89.989289645587135</c:v>
                </c:pt>
                <c:pt idx="704">
                  <c:v>89.989248948021753</c:v>
                </c:pt>
                <c:pt idx="705">
                  <c:v>89.989208095826029</c:v>
                </c:pt>
                <c:pt idx="706">
                  <c:v>89.989167088412543</c:v>
                </c:pt>
                <c:pt idx="707">
                  <c:v>89.989125925191772</c:v>
                </c:pt>
                <c:pt idx="708">
                  <c:v>89.989084605571861</c:v>
                </c:pt>
                <c:pt idx="709">
                  <c:v>89.989043128958699</c:v>
                </c:pt>
                <c:pt idx="710">
                  <c:v>89.989001494755996</c:v>
                </c:pt>
                <c:pt idx="711">
                  <c:v>89.98895970236515</c:v>
                </c:pt>
                <c:pt idx="712">
                  <c:v>89.988917751185298</c:v>
                </c:pt>
                <c:pt idx="713">
                  <c:v>89.988875640613287</c:v>
                </c:pt>
                <c:pt idx="714">
                  <c:v>89.988833370043665</c:v>
                </c:pt>
                <c:pt idx="715">
                  <c:v>89.988790938868746</c:v>
                </c:pt>
                <c:pt idx="716">
                  <c:v>89.988748346478459</c:v>
                </c:pt>
                <c:pt idx="717">
                  <c:v>89.988705592260473</c:v>
                </c:pt>
                <c:pt idx="718">
                  <c:v>89.988662675600068</c:v>
                </c:pt>
                <c:pt idx="719">
                  <c:v>89.988619595880252</c:v>
                </c:pt>
                <c:pt idx="720">
                  <c:v>89.988576352481701</c:v>
                </c:pt>
                <c:pt idx="721">
                  <c:v>89.98853294478269</c:v>
                </c:pt>
                <c:pt idx="722">
                  <c:v>89.988489372159137</c:v>
                </c:pt>
                <c:pt idx="723">
                  <c:v>89.988445633984639</c:v>
                </c:pt>
                <c:pt idx="724">
                  <c:v>89.988401729630397</c:v>
                </c:pt>
                <c:pt idx="725">
                  <c:v>89.988357658465191</c:v>
                </c:pt>
                <c:pt idx="726">
                  <c:v>89.988313419855444</c:v>
                </c:pt>
                <c:pt idx="727">
                  <c:v>89.988269013165166</c:v>
                </c:pt>
                <c:pt idx="728">
                  <c:v>89.98822443775596</c:v>
                </c:pt>
                <c:pt idx="729">
                  <c:v>89.988179692986975</c:v>
                </c:pt>
                <c:pt idx="730">
                  <c:v>89.988134778214942</c:v>
                </c:pt>
                <c:pt idx="731">
                  <c:v>89.988089692794205</c:v>
                </c:pt>
                <c:pt idx="732">
                  <c:v>89.988044436076578</c:v>
                </c:pt>
                <c:pt idx="733">
                  <c:v>89.987999007411432</c:v>
                </c:pt>
                <c:pt idx="734">
                  <c:v>89.987953406145735</c:v>
                </c:pt>
                <c:pt idx="735">
                  <c:v>89.987907631623912</c:v>
                </c:pt>
                <c:pt idx="736">
                  <c:v>89.987861683187901</c:v>
                </c:pt>
                <c:pt idx="737">
                  <c:v>89.987815560177168</c:v>
                </c:pt>
                <c:pt idx="738">
                  <c:v>89.987769261928676</c:v>
                </c:pt>
                <c:pt idx="739">
                  <c:v>89.987722787776846</c:v>
                </c:pt>
                <c:pt idx="740">
                  <c:v>89.987676137053612</c:v>
                </c:pt>
                <c:pt idx="741">
                  <c:v>89.987629309088319</c:v>
                </c:pt>
                <c:pt idx="742">
                  <c:v>89.987582303207816</c:v>
                </c:pt>
                <c:pt idx="743">
                  <c:v>89.987535118736389</c:v>
                </c:pt>
                <c:pt idx="744">
                  <c:v>89.987487754995726</c:v>
                </c:pt>
                <c:pt idx="745">
                  <c:v>89.987440211304985</c:v>
                </c:pt>
                <c:pt idx="746">
                  <c:v>89.987392486980724</c:v>
                </c:pt>
                <c:pt idx="747">
                  <c:v>89.987344581336913</c:v>
                </c:pt>
                <c:pt idx="748">
                  <c:v>89.98729649368488</c:v>
                </c:pt>
                <c:pt idx="749">
                  <c:v>89.987248223333424</c:v>
                </c:pt>
                <c:pt idx="750">
                  <c:v>89.987199769588628</c:v>
                </c:pt>
                <c:pt idx="751">
                  <c:v>89.987151131754018</c:v>
                </c:pt>
                <c:pt idx="752">
                  <c:v>89.987102309130449</c:v>
                </c:pt>
                <c:pt idx="753">
                  <c:v>89.98705330101609</c:v>
                </c:pt>
                <c:pt idx="754">
                  <c:v>89.987004106706493</c:v>
                </c:pt>
                <c:pt idx="755">
                  <c:v>89.986954725494527</c:v>
                </c:pt>
                <c:pt idx="756">
                  <c:v>89.986905156670389</c:v>
                </c:pt>
                <c:pt idx="757">
                  <c:v>89.986855399521517</c:v>
                </c:pt>
                <c:pt idx="758">
                  <c:v>89.986805453332778</c:v>
                </c:pt>
                <c:pt idx="759">
                  <c:v>89.986755317386184</c:v>
                </c:pt>
                <c:pt idx="760">
                  <c:v>89.986704990961115</c:v>
                </c:pt>
                <c:pt idx="761">
                  <c:v>89.986654473334184</c:v>
                </c:pt>
                <c:pt idx="762">
                  <c:v>89.986603763779243</c:v>
                </c:pt>
                <c:pt idx="763">
                  <c:v>89.986552861567446</c:v>
                </c:pt>
                <c:pt idx="764">
                  <c:v>89.98650176596712</c:v>
                </c:pt>
                <c:pt idx="765">
                  <c:v>89.986450476243874</c:v>
                </c:pt>
                <c:pt idx="766">
                  <c:v>89.986398991660494</c:v>
                </c:pt>
                <c:pt idx="767">
                  <c:v>89.986347311476948</c:v>
                </c:pt>
                <c:pt idx="768">
                  <c:v>89.986295434950463</c:v>
                </c:pt>
                <c:pt idx="769">
                  <c:v>89.986243361335397</c:v>
                </c:pt>
                <c:pt idx="770">
                  <c:v>89.986191089883306</c:v>
                </c:pt>
                <c:pt idx="771">
                  <c:v>89.986138619842876</c:v>
                </c:pt>
                <c:pt idx="772">
                  <c:v>89.986085950460009</c:v>
                </c:pt>
                <c:pt idx="773">
                  <c:v>89.986033080977663</c:v>
                </c:pt>
                <c:pt idx="774">
                  <c:v>89.985980010635984</c:v>
                </c:pt>
                <c:pt idx="775">
                  <c:v>89.985926738672191</c:v>
                </c:pt>
                <c:pt idx="776">
                  <c:v>89.985873264320674</c:v>
                </c:pt>
                <c:pt idx="777">
                  <c:v>89.985819586812894</c:v>
                </c:pt>
                <c:pt idx="778">
                  <c:v>89.985765705377347</c:v>
                </c:pt>
                <c:pt idx="779">
                  <c:v>89.985711619239638</c:v>
                </c:pt>
                <c:pt idx="780">
                  <c:v>89.985657327622476</c:v>
                </c:pt>
                <c:pt idx="781">
                  <c:v>89.985602829745559</c:v>
                </c:pt>
                <c:pt idx="782">
                  <c:v>89.985548124825669</c:v>
                </c:pt>
                <c:pt idx="783">
                  <c:v>89.985493212076605</c:v>
                </c:pt>
                <c:pt idx="784">
                  <c:v>89.985438090709167</c:v>
                </c:pt>
                <c:pt idx="785">
                  <c:v>89.985382759931184</c:v>
                </c:pt>
                <c:pt idx="786">
                  <c:v>89.985327218947489</c:v>
                </c:pt>
                <c:pt idx="787">
                  <c:v>89.985271466959887</c:v>
                </c:pt>
                <c:pt idx="788">
                  <c:v>89.985215503167126</c:v>
                </c:pt>
                <c:pt idx="789">
                  <c:v>89.985159326764986</c:v>
                </c:pt>
                <c:pt idx="790">
                  <c:v>89.98510293694612</c:v>
                </c:pt>
                <c:pt idx="791">
                  <c:v>89.985046332900168</c:v>
                </c:pt>
                <c:pt idx="792">
                  <c:v>89.984989513813716</c:v>
                </c:pt>
                <c:pt idx="793">
                  <c:v>89.984932478870206</c:v>
                </c:pt>
                <c:pt idx="794">
                  <c:v>89.984875227250043</c:v>
                </c:pt>
                <c:pt idx="795">
                  <c:v>89.984817758130461</c:v>
                </c:pt>
                <c:pt idx="796">
                  <c:v>89.984760070685624</c:v>
                </c:pt>
                <c:pt idx="797">
                  <c:v>89.984702164086599</c:v>
                </c:pt>
                <c:pt idx="798">
                  <c:v>89.984644037501198</c:v>
                </c:pt>
                <c:pt idx="799">
                  <c:v>89.984585690094193</c:v>
                </c:pt>
                <c:pt idx="800">
                  <c:v>89.984527121027114</c:v>
                </c:pt>
                <c:pt idx="801">
                  <c:v>89.984468329458338</c:v>
                </c:pt>
                <c:pt idx="802">
                  <c:v>89.984409314543086</c:v>
                </c:pt>
                <c:pt idx="803">
                  <c:v>89.984350075433312</c:v>
                </c:pt>
                <c:pt idx="804">
                  <c:v>89.984290611277785</c:v>
                </c:pt>
                <c:pt idx="805">
                  <c:v>89.984230921222093</c:v>
                </c:pt>
                <c:pt idx="806">
                  <c:v>89.984171004408495</c:v>
                </c:pt>
                <c:pt idx="807">
                  <c:v>89.98411085997607</c:v>
                </c:pt>
                <c:pt idx="808">
                  <c:v>89.984050487060628</c:v>
                </c:pt>
                <c:pt idx="809">
                  <c:v>89.983989884794653</c:v>
                </c:pt>
                <c:pt idx="810">
                  <c:v>89.983929052307388</c:v>
                </c:pt>
                <c:pt idx="811">
                  <c:v>89.983867988724768</c:v>
                </c:pt>
                <c:pt idx="812">
                  <c:v>89.983806693169399</c:v>
                </c:pt>
                <c:pt idx="813">
                  <c:v>89.983745164760577</c:v>
                </c:pt>
                <c:pt idx="814">
                  <c:v>89.983683402614275</c:v>
                </c:pt>
                <c:pt idx="815">
                  <c:v>89.983621405843039</c:v>
                </c:pt>
                <c:pt idx="816">
                  <c:v>89.983559173556188</c:v>
                </c:pt>
                <c:pt idx="817">
                  <c:v>89.983496704859533</c:v>
                </c:pt>
                <c:pt idx="818">
                  <c:v>89.983433998855574</c:v>
                </c:pt>
                <c:pt idx="819">
                  <c:v>89.983371054643371</c:v>
                </c:pt>
                <c:pt idx="820">
                  <c:v>89.983307871318601</c:v>
                </c:pt>
                <c:pt idx="821">
                  <c:v>89.983244447973519</c:v>
                </c:pt>
                <c:pt idx="822">
                  <c:v>89.983180783696852</c:v>
                </c:pt>
                <c:pt idx="823">
                  <c:v>89.98311687757402</c:v>
                </c:pt>
                <c:pt idx="824">
                  <c:v>89.983052728686843</c:v>
                </c:pt>
                <c:pt idx="825">
                  <c:v>89.982988336113749</c:v>
                </c:pt>
                <c:pt idx="826">
                  <c:v>89.982923698929667</c:v>
                </c:pt>
                <c:pt idx="827">
                  <c:v>89.982858816205933</c:v>
                </c:pt>
                <c:pt idx="828">
                  <c:v>89.982793687010499</c:v>
                </c:pt>
                <c:pt idx="829">
                  <c:v>89.982728310407666</c:v>
                </c:pt>
                <c:pt idx="830">
                  <c:v>89.982662685458294</c:v>
                </c:pt>
                <c:pt idx="831">
                  <c:v>89.982596811219594</c:v>
                </c:pt>
                <c:pt idx="832">
                  <c:v>89.98253068674525</c:v>
                </c:pt>
                <c:pt idx="833">
                  <c:v>89.982464311085366</c:v>
                </c:pt>
                <c:pt idx="834">
                  <c:v>89.982397683286436</c:v>
                </c:pt>
                <c:pt idx="835">
                  <c:v>89.982330802391331</c:v>
                </c:pt>
                <c:pt idx="836">
                  <c:v>89.982263667439341</c:v>
                </c:pt>
                <c:pt idx="837">
                  <c:v>89.982196277466031</c:v>
                </c:pt>
                <c:pt idx="838">
                  <c:v>89.982128631503429</c:v>
                </c:pt>
                <c:pt idx="839">
                  <c:v>89.982060728579782</c:v>
                </c:pt>
                <c:pt idx="840">
                  <c:v>89.981992567719772</c:v>
                </c:pt>
                <c:pt idx="841">
                  <c:v>89.981924147944255</c:v>
                </c:pt>
                <c:pt idx="842">
                  <c:v>89.981855468270496</c:v>
                </c:pt>
                <c:pt idx="843">
                  <c:v>89.981786527711961</c:v>
                </c:pt>
                <c:pt idx="844">
                  <c:v>89.981717325278424</c:v>
                </c:pt>
                <c:pt idx="845">
                  <c:v>89.981647859975908</c:v>
                </c:pt>
                <c:pt idx="846">
                  <c:v>89.981578130806625</c:v>
                </c:pt>
                <c:pt idx="847">
                  <c:v>89.981508136769065</c:v>
                </c:pt>
                <c:pt idx="848">
                  <c:v>89.981437876857896</c:v>
                </c:pt>
                <c:pt idx="849">
                  <c:v>89.981367350063977</c:v>
                </c:pt>
                <c:pt idx="850">
                  <c:v>89.981296555374371</c:v>
                </c:pt>
                <c:pt idx="851">
                  <c:v>89.981225491772278</c:v>
                </c:pt>
                <c:pt idx="852">
                  <c:v>89.981154158237061</c:v>
                </c:pt>
                <c:pt idx="853">
                  <c:v>89.98108255374423</c:v>
                </c:pt>
                <c:pt idx="854">
                  <c:v>89.981010677265374</c:v>
                </c:pt>
                <c:pt idx="855">
                  <c:v>89.980938527768231</c:v>
                </c:pt>
                <c:pt idx="856">
                  <c:v>89.980866104216616</c:v>
                </c:pt>
                <c:pt idx="857">
                  <c:v>89.980793405570438</c:v>
                </c:pt>
                <c:pt idx="858">
                  <c:v>89.980720430785624</c:v>
                </c:pt>
                <c:pt idx="859">
                  <c:v>89.980647178814195</c:v>
                </c:pt>
                <c:pt idx="860">
                  <c:v>89.980573648604192</c:v>
                </c:pt>
                <c:pt idx="861">
                  <c:v>89.98049983909965</c:v>
                </c:pt>
                <c:pt idx="862">
                  <c:v>89.980425749240624</c:v>
                </c:pt>
                <c:pt idx="863">
                  <c:v>89.980351377963203</c:v>
                </c:pt>
                <c:pt idx="864">
                  <c:v>89.980276724199356</c:v>
                </c:pt>
                <c:pt idx="865">
                  <c:v>89.980201786877089</c:v>
                </c:pt>
                <c:pt idx="866">
                  <c:v>89.980126564920269</c:v>
                </c:pt>
                <c:pt idx="867">
                  <c:v>89.980051057248815</c:v>
                </c:pt>
                <c:pt idx="868">
                  <c:v>89.979975262778453</c:v>
                </c:pt>
                <c:pt idx="869">
                  <c:v>89.979899180420816</c:v>
                </c:pt>
                <c:pt idx="870">
                  <c:v>89.979822809083473</c:v>
                </c:pt>
                <c:pt idx="871">
                  <c:v>89.979746147669786</c:v>
                </c:pt>
                <c:pt idx="872">
                  <c:v>89.97966919507904</c:v>
                </c:pt>
                <c:pt idx="873">
                  <c:v>89.979591950206327</c:v>
                </c:pt>
                <c:pt idx="874">
                  <c:v>89.979514411942517</c:v>
                </c:pt>
                <c:pt idx="875">
                  <c:v>89.979436579174362</c:v>
                </c:pt>
                <c:pt idx="876">
                  <c:v>89.979358450784318</c:v>
                </c:pt>
                <c:pt idx="877">
                  <c:v>89.979280025650695</c:v>
                </c:pt>
                <c:pt idx="878">
                  <c:v>89.979201302647482</c:v>
                </c:pt>
                <c:pt idx="879">
                  <c:v>89.979122280644461</c:v>
                </c:pt>
                <c:pt idx="880">
                  <c:v>89.979042958507137</c:v>
                </c:pt>
                <c:pt idx="881">
                  <c:v>89.978963335096665</c:v>
                </c:pt>
                <c:pt idx="882">
                  <c:v>89.978883409269997</c:v>
                </c:pt>
                <c:pt idx="883">
                  <c:v>89.978803179879648</c:v>
                </c:pt>
                <c:pt idx="884">
                  <c:v>89.978722645773843</c:v>
                </c:pt>
                <c:pt idx="885">
                  <c:v>89.978641805796485</c:v>
                </c:pt>
                <c:pt idx="886">
                  <c:v>89.978560658787032</c:v>
                </c:pt>
                <c:pt idx="887">
                  <c:v>89.978479203580633</c:v>
                </c:pt>
                <c:pt idx="888">
                  <c:v>89.978397439007963</c:v>
                </c:pt>
                <c:pt idx="889">
                  <c:v>89.978315363895319</c:v>
                </c:pt>
                <c:pt idx="890">
                  <c:v>89.978232977064508</c:v>
                </c:pt>
                <c:pt idx="891">
                  <c:v>89.978150277332929</c:v>
                </c:pt>
                <c:pt idx="892">
                  <c:v>89.978067263513509</c:v>
                </c:pt>
                <c:pt idx="893">
                  <c:v>89.977983934414667</c:v>
                </c:pt>
                <c:pt idx="894">
                  <c:v>89.977900288840317</c:v>
                </c:pt>
                <c:pt idx="895">
                  <c:v>89.97781632558987</c:v>
                </c:pt>
                <c:pt idx="896">
                  <c:v>89.977732043458161</c:v>
                </c:pt>
                <c:pt idx="897">
                  <c:v>89.977647441235518</c:v>
                </c:pt>
                <c:pt idx="898">
                  <c:v>89.977562517707639</c:v>
                </c:pt>
                <c:pt idx="899">
                  <c:v>89.977477271655644</c:v>
                </c:pt>
                <c:pt idx="900">
                  <c:v>89.977391701856135</c:v>
                </c:pt>
                <c:pt idx="901">
                  <c:v>89.977305807080924</c:v>
                </c:pt>
                <c:pt idx="902">
                  <c:v>89.977219586097362</c:v>
                </c:pt>
                <c:pt idx="903">
                  <c:v>89.977133037667983</c:v>
                </c:pt>
                <c:pt idx="904">
                  <c:v>89.977046160550742</c:v>
                </c:pt>
                <c:pt idx="905">
                  <c:v>89.97695895349888</c:v>
                </c:pt>
                <c:pt idx="906">
                  <c:v>89.976871415260888</c:v>
                </c:pt>
                <c:pt idx="907">
                  <c:v>89.97678354458057</c:v>
                </c:pt>
                <c:pt idx="908">
                  <c:v>89.976695340196969</c:v>
                </c:pt>
                <c:pt idx="909">
                  <c:v>89.976606800844365</c:v>
                </c:pt>
                <c:pt idx="910">
                  <c:v>89.976517925252239</c:v>
                </c:pt>
                <c:pt idx="911">
                  <c:v>89.976428712145278</c:v>
                </c:pt>
                <c:pt idx="912">
                  <c:v>89.976339160243398</c:v>
                </c:pt>
                <c:pt idx="913">
                  <c:v>89.976249268261583</c:v>
                </c:pt>
                <c:pt idx="914">
                  <c:v>89.976159034910026</c:v>
                </c:pt>
                <c:pt idx="915">
                  <c:v>89.976068458894062</c:v>
                </c:pt>
                <c:pt idx="916">
                  <c:v>89.975977538914108</c:v>
                </c:pt>
                <c:pt idx="917">
                  <c:v>89.975886273665665</c:v>
                </c:pt>
                <c:pt idx="918">
                  <c:v>89.975794661839302</c:v>
                </c:pt>
                <c:pt idx="919">
                  <c:v>89.975702702120685</c:v>
                </c:pt>
                <c:pt idx="920">
                  <c:v>89.975610393190465</c:v>
                </c:pt>
                <c:pt idx="921">
                  <c:v>89.975517733724317</c:v>
                </c:pt>
                <c:pt idx="922">
                  <c:v>89.975424722392944</c:v>
                </c:pt>
                <c:pt idx="923">
                  <c:v>89.975331357862018</c:v>
                </c:pt>
                <c:pt idx="924">
                  <c:v>89.975237638792166</c:v>
                </c:pt>
                <c:pt idx="925">
                  <c:v>89.975143563838955</c:v>
                </c:pt>
                <c:pt idx="926">
                  <c:v>89.975049131652881</c:v>
                </c:pt>
                <c:pt idx="927">
                  <c:v>89.974954340879322</c:v>
                </c:pt>
                <c:pt idx="928">
                  <c:v>89.974859190158597</c:v>
                </c:pt>
                <c:pt idx="929">
                  <c:v>89.974763678125839</c:v>
                </c:pt>
                <c:pt idx="930">
                  <c:v>89.974667803411023</c:v>
                </c:pt>
                <c:pt idx="931">
                  <c:v>89.974571564638993</c:v>
                </c:pt>
                <c:pt idx="932">
                  <c:v>89.974474960429404</c:v>
                </c:pt>
                <c:pt idx="933">
                  <c:v>89.974377989396643</c:v>
                </c:pt>
                <c:pt idx="934">
                  <c:v>89.974280650149936</c:v>
                </c:pt>
                <c:pt idx="935">
                  <c:v>89.974182941293193</c:v>
                </c:pt>
                <c:pt idx="936">
                  <c:v>89.974084861425126</c:v>
                </c:pt>
                <c:pt idx="937">
                  <c:v>89.973986409139073</c:v>
                </c:pt>
                <c:pt idx="938">
                  <c:v>89.973887583023171</c:v>
                </c:pt>
                <c:pt idx="939">
                  <c:v>89.973788381660142</c:v>
                </c:pt>
                <c:pt idx="940">
                  <c:v>89.973688803627397</c:v>
                </c:pt>
                <c:pt idx="941">
                  <c:v>89.97358884749697</c:v>
                </c:pt>
                <c:pt idx="942">
                  <c:v>89.973488511835484</c:v>
                </c:pt>
                <c:pt idx="943">
                  <c:v>89.973387795204218</c:v>
                </c:pt>
                <c:pt idx="944">
                  <c:v>89.973286696158965</c:v>
                </c:pt>
                <c:pt idx="945">
                  <c:v>89.973185213250062</c:v>
                </c:pt>
                <c:pt idx="946">
                  <c:v>89.973083345022488</c:v>
                </c:pt>
                <c:pt idx="947">
                  <c:v>89.972981090015566</c:v>
                </c:pt>
                <c:pt idx="948">
                  <c:v>89.972878446763232</c:v>
                </c:pt>
                <c:pt idx="949">
                  <c:v>89.97277541379384</c:v>
                </c:pt>
                <c:pt idx="950">
                  <c:v>89.972671989630243</c:v>
                </c:pt>
                <c:pt idx="951">
                  <c:v>89.972568172789664</c:v>
                </c:pt>
                <c:pt idx="952">
                  <c:v>89.97246396178376</c:v>
                </c:pt>
                <c:pt idx="953">
                  <c:v>89.972359355118599</c:v>
                </c:pt>
                <c:pt idx="954">
                  <c:v>89.97225435129458</c:v>
                </c:pt>
                <c:pt idx="955">
                  <c:v>89.972148948806463</c:v>
                </c:pt>
                <c:pt idx="956">
                  <c:v>89.972043146143321</c:v>
                </c:pt>
                <c:pt idx="957">
                  <c:v>89.97193694178857</c:v>
                </c:pt>
                <c:pt idx="958">
                  <c:v>89.97183033421986</c:v>
                </c:pt>
                <c:pt idx="959">
                  <c:v>89.971723321909167</c:v>
                </c:pt>
                <c:pt idx="960">
                  <c:v>89.971615903322629</c:v>
                </c:pt>
                <c:pt idx="961">
                  <c:v>89.971508076920642</c:v>
                </c:pt>
                <c:pt idx="962">
                  <c:v>89.971399841157819</c:v>
                </c:pt>
                <c:pt idx="963">
                  <c:v>89.971291194482916</c:v>
                </c:pt>
                <c:pt idx="964">
                  <c:v>89.971182135338879</c:v>
                </c:pt>
                <c:pt idx="965">
                  <c:v>89.97107266216274</c:v>
                </c:pt>
                <c:pt idx="966">
                  <c:v>89.970962773385679</c:v>
                </c:pt>
                <c:pt idx="967">
                  <c:v>89.970852467432977</c:v>
                </c:pt>
                <c:pt idx="968">
                  <c:v>89.970741742723945</c:v>
                </c:pt>
                <c:pt idx="969">
                  <c:v>89.970630597671928</c:v>
                </c:pt>
                <c:pt idx="970">
                  <c:v>89.970519030684372</c:v>
                </c:pt>
                <c:pt idx="971">
                  <c:v>89.970407040162669</c:v>
                </c:pt>
                <c:pt idx="972">
                  <c:v>89.970294624502188</c:v>
                </c:pt>
                <c:pt idx="973">
                  <c:v>89.970181782092254</c:v>
                </c:pt>
                <c:pt idx="974">
                  <c:v>89.970068511316157</c:v>
                </c:pt>
                <c:pt idx="975">
                  <c:v>89.969954810551087</c:v>
                </c:pt>
                <c:pt idx="976">
                  <c:v>89.969840678168097</c:v>
                </c:pt>
                <c:pt idx="977">
                  <c:v>89.969726112532172</c:v>
                </c:pt>
                <c:pt idx="978">
                  <c:v>89.969611112002056</c:v>
                </c:pt>
                <c:pt idx="979">
                  <c:v>89.969495674930371</c:v>
                </c:pt>
                <c:pt idx="980">
                  <c:v>89.969379799663557</c:v>
                </c:pt>
                <c:pt idx="981">
                  <c:v>89.969263484541742</c:v>
                </c:pt>
                <c:pt idx="982">
                  <c:v>89.969146727898917</c:v>
                </c:pt>
                <c:pt idx="983">
                  <c:v>89.969029528062748</c:v>
                </c:pt>
                <c:pt idx="984">
                  <c:v>89.968911883354593</c:v>
                </c:pt>
                <c:pt idx="985">
                  <c:v>89.9687937920895</c:v>
                </c:pt>
                <c:pt idx="986">
                  <c:v>89.968675252576276</c:v>
                </c:pt>
                <c:pt idx="987">
                  <c:v>89.968556263117165</c:v>
                </c:pt>
                <c:pt idx="988">
                  <c:v>89.968436822008229</c:v>
                </c:pt>
                <c:pt idx="989">
                  <c:v>89.968316927539007</c:v>
                </c:pt>
                <c:pt idx="990">
                  <c:v>89.968196577992629</c:v>
                </c:pt>
                <c:pt idx="991">
                  <c:v>89.968075771645772</c:v>
                </c:pt>
                <c:pt idx="992">
                  <c:v>89.967954506768621</c:v>
                </c:pt>
                <c:pt idx="993">
                  <c:v>89.967832781624921</c:v>
                </c:pt>
                <c:pt idx="994">
                  <c:v>89.967710594471768</c:v>
                </c:pt>
                <c:pt idx="995">
                  <c:v>89.96758794355982</c:v>
                </c:pt>
                <c:pt idx="996">
                  <c:v>89.967464827133114</c:v>
                </c:pt>
                <c:pt idx="997">
                  <c:v>89.967341243429033</c:v>
                </c:pt>
                <c:pt idx="998">
                  <c:v>89.96721719067844</c:v>
                </c:pt>
                <c:pt idx="999">
                  <c:v>89.967092667105476</c:v>
                </c:pt>
                <c:pt idx="1000">
                  <c:v>89.966967670927644</c:v>
                </c:pt>
                <c:pt idx="1001">
                  <c:v>89.966842200355728</c:v>
                </c:pt>
                <c:pt idx="1002">
                  <c:v>89.966716253593802</c:v>
                </c:pt>
                <c:pt idx="1003">
                  <c:v>89.966589828839162</c:v>
                </c:pt>
                <c:pt idx="1004">
                  <c:v>89.966462924282382</c:v>
                </c:pt>
                <c:pt idx="1005">
                  <c:v>89.966335538107217</c:v>
                </c:pt>
                <c:pt idx="1006">
                  <c:v>89.966207668490568</c:v>
                </c:pt>
                <c:pt idx="1007">
                  <c:v>89.966079313602563</c:v>
                </c:pt>
                <c:pt idx="1008">
                  <c:v>89.965950471606405</c:v>
                </c:pt>
                <c:pt idx="1009">
                  <c:v>89.965821140658349</c:v>
                </c:pt>
                <c:pt idx="1010">
                  <c:v>89.965691318907858</c:v>
                </c:pt>
                <c:pt idx="1011">
                  <c:v>89.965561004497374</c:v>
                </c:pt>
                <c:pt idx="1012">
                  <c:v>89.965430195562334</c:v>
                </c:pt>
                <c:pt idx="1013">
                  <c:v>89.965298890231225</c:v>
                </c:pt>
                <c:pt idx="1014">
                  <c:v>89.965167086625513</c:v>
                </c:pt>
                <c:pt idx="1015">
                  <c:v>89.96503478285959</c:v>
                </c:pt>
                <c:pt idx="1016">
                  <c:v>89.964901977040768</c:v>
                </c:pt>
                <c:pt idx="1017">
                  <c:v>89.964768667269269</c:v>
                </c:pt>
                <c:pt idx="1018">
                  <c:v>89.964634851638223</c:v>
                </c:pt>
                <c:pt idx="1019">
                  <c:v>89.964500528233543</c:v>
                </c:pt>
                <c:pt idx="1020">
                  <c:v>89.964365695134006</c:v>
                </c:pt>
                <c:pt idx="1021">
                  <c:v>89.964230350411157</c:v>
                </c:pt>
                <c:pt idx="1022">
                  <c:v>89.964094492129306</c:v>
                </c:pt>
                <c:pt idx="1023">
                  <c:v>89.963958118345559</c:v>
                </c:pt>
                <c:pt idx="1024">
                  <c:v>89.963821227109705</c:v>
                </c:pt>
                <c:pt idx="1025">
                  <c:v>89.963683816464155</c:v>
                </c:pt>
                <c:pt idx="1026">
                  <c:v>89.963545884444088</c:v>
                </c:pt>
                <c:pt idx="1027">
                  <c:v>89.96340742907725</c:v>
                </c:pt>
                <c:pt idx="1028">
                  <c:v>89.963268448384042</c:v>
                </c:pt>
                <c:pt idx="1029">
                  <c:v>89.963128940377416</c:v>
                </c:pt>
                <c:pt idx="1030">
                  <c:v>89.962988903062865</c:v>
                </c:pt>
                <c:pt idx="1031">
                  <c:v>89.962848334438448</c:v>
                </c:pt>
                <c:pt idx="1032">
                  <c:v>89.962707232494679</c:v>
                </c:pt>
                <c:pt idx="1033">
                  <c:v>89.962565595214585</c:v>
                </c:pt>
                <c:pt idx="1034">
                  <c:v>89.962423420573643</c:v>
                </c:pt>
                <c:pt idx="1035">
                  <c:v>89.962280706539701</c:v>
                </c:pt>
                <c:pt idx="1036">
                  <c:v>89.962137451073062</c:v>
                </c:pt>
                <c:pt idx="1037">
                  <c:v>89.96199365212631</c:v>
                </c:pt>
                <c:pt idx="1038">
                  <c:v>89.961849307644428</c:v>
                </c:pt>
                <c:pt idx="1039">
                  <c:v>89.961704415564697</c:v>
                </c:pt>
                <c:pt idx="1040">
                  <c:v>89.961558973816651</c:v>
                </c:pt>
                <c:pt idx="1041">
                  <c:v>89.961412980322123</c:v>
                </c:pt>
                <c:pt idx="1042">
                  <c:v>89.961266432995089</c:v>
                </c:pt>
                <c:pt idx="1043">
                  <c:v>89.961119329741834</c:v>
                </c:pt>
                <c:pt idx="1044">
                  <c:v>89.960971668460701</c:v>
                </c:pt>
                <c:pt idx="1045">
                  <c:v>89.960823447042245</c:v>
                </c:pt>
                <c:pt idx="1046">
                  <c:v>89.960674663369076</c:v>
                </c:pt>
                <c:pt idx="1047">
                  <c:v>89.960525315315934</c:v>
                </c:pt>
                <c:pt idx="1048">
                  <c:v>89.960375400749584</c:v>
                </c:pt>
                <c:pt idx="1049">
                  <c:v>89.960224917528834</c:v>
                </c:pt>
                <c:pt idx="1050">
                  <c:v>89.960073863504476</c:v>
                </c:pt>
                <c:pt idx="1051">
                  <c:v>89.959922236519233</c:v>
                </c:pt>
                <c:pt idx="1052">
                  <c:v>89.959770034407853</c:v>
                </c:pt>
                <c:pt idx="1053">
                  <c:v>89.9596172549969</c:v>
                </c:pt>
                <c:pt idx="1054">
                  <c:v>89.959463896104879</c:v>
                </c:pt>
                <c:pt idx="1055">
                  <c:v>89.959309955542125</c:v>
                </c:pt>
                <c:pt idx="1056">
                  <c:v>89.959155431110759</c:v>
                </c:pt>
                <c:pt idx="1057">
                  <c:v>89.959000320604801</c:v>
                </c:pt>
                <c:pt idx="1058">
                  <c:v>89.958844621809888</c:v>
                </c:pt>
                <c:pt idx="1059">
                  <c:v>89.958688332503499</c:v>
                </c:pt>
                <c:pt idx="1060">
                  <c:v>89.958531450454728</c:v>
                </c:pt>
                <c:pt idx="1061">
                  <c:v>89.958373973424457</c:v>
                </c:pt>
                <c:pt idx="1062">
                  <c:v>89.958215899165083</c:v>
                </c:pt>
                <c:pt idx="1063">
                  <c:v>89.958057225420717</c:v>
                </c:pt>
                <c:pt idx="1064">
                  <c:v>89.957897949926988</c:v>
                </c:pt>
                <c:pt idx="1065">
                  <c:v>89.957738070411111</c:v>
                </c:pt>
                <c:pt idx="1066">
                  <c:v>89.957577584591803</c:v>
                </c:pt>
                <c:pt idx="1067">
                  <c:v>89.957416490179284</c:v>
                </c:pt>
                <c:pt idx="1068">
                  <c:v>89.957254784875232</c:v>
                </c:pt>
                <c:pt idx="1069">
                  <c:v>89.957092466372742</c:v>
                </c:pt>
                <c:pt idx="1070">
                  <c:v>89.956929532356341</c:v>
                </c:pt>
                <c:pt idx="1071">
                  <c:v>89.956765980501928</c:v>
                </c:pt>
                <c:pt idx="1072">
                  <c:v>89.956601808476648</c:v>
                </c:pt>
                <c:pt idx="1073">
                  <c:v>89.956437013939052</c:v>
                </c:pt>
                <c:pt idx="1074">
                  <c:v>89.956271594538975</c:v>
                </c:pt>
                <c:pt idx="1075">
                  <c:v>89.956105547917403</c:v>
                </c:pt>
                <c:pt idx="1076">
                  <c:v>89.95593887170665</c:v>
                </c:pt>
                <c:pt idx="1077">
                  <c:v>89.955771563530107</c:v>
                </c:pt>
                <c:pt idx="1078">
                  <c:v>89.955603621002354</c:v>
                </c:pt>
                <c:pt idx="1079">
                  <c:v>89.955435041729132</c:v>
                </c:pt>
                <c:pt idx="1080">
                  <c:v>89.955265823307244</c:v>
                </c:pt>
                <c:pt idx="1081">
                  <c:v>89.955095963324482</c:v>
                </c:pt>
                <c:pt idx="1082">
                  <c:v>89.954925459359757</c:v>
                </c:pt>
                <c:pt idx="1083">
                  <c:v>89.954754308982942</c:v>
                </c:pt>
                <c:pt idx="1084">
                  <c:v>89.954582509754871</c:v>
                </c:pt>
                <c:pt idx="1085">
                  <c:v>89.954410059227243</c:v>
                </c:pt>
                <c:pt idx="1086">
                  <c:v>89.954236954942772</c:v>
                </c:pt>
                <c:pt idx="1087">
                  <c:v>89.954063194434923</c:v>
                </c:pt>
                <c:pt idx="1088">
                  <c:v>89.953888775228066</c:v>
                </c:pt>
                <c:pt idx="1089">
                  <c:v>89.95371369483729</c:v>
                </c:pt>
                <c:pt idx="1090">
                  <c:v>89.953537950768592</c:v>
                </c:pt>
                <c:pt idx="1091">
                  <c:v>89.953361540518543</c:v>
                </c:pt>
                <c:pt idx="1092">
                  <c:v>89.953184461574494</c:v>
                </c:pt>
                <c:pt idx="1093">
                  <c:v>89.95300671141446</c:v>
                </c:pt>
                <c:pt idx="1094">
                  <c:v>89.952828287507089</c:v>
                </c:pt>
                <c:pt idx="1095">
                  <c:v>89.952649187311621</c:v>
                </c:pt>
                <c:pt idx="1096">
                  <c:v>89.952469408277821</c:v>
                </c:pt>
                <c:pt idx="1097">
                  <c:v>89.952288947846071</c:v>
                </c:pt>
                <c:pt idx="1098">
                  <c:v>89.952107803447262</c:v>
                </c:pt>
                <c:pt idx="1099">
                  <c:v>89.951925972502622</c:v>
                </c:pt>
                <c:pt idx="1100">
                  <c:v>89.951743452423955</c:v>
                </c:pt>
                <c:pt idx="1101">
                  <c:v>89.951560240613375</c:v>
                </c:pt>
                <c:pt idx="1102">
                  <c:v>89.95137633446339</c:v>
                </c:pt>
                <c:pt idx="1103">
                  <c:v>89.951191731356914</c:v>
                </c:pt>
                <c:pt idx="1104">
                  <c:v>89.951006428667014</c:v>
                </c:pt>
                <c:pt idx="1105">
                  <c:v>89.950820423757136</c:v>
                </c:pt>
                <c:pt idx="1106">
                  <c:v>89.95063371398092</c:v>
                </c:pt>
                <c:pt idx="1107">
                  <c:v>89.950446296682202</c:v>
                </c:pt>
                <c:pt idx="1108">
                  <c:v>89.950258169194967</c:v>
                </c:pt>
                <c:pt idx="1109">
                  <c:v>89.950069328843369</c:v>
                </c:pt>
                <c:pt idx="1110">
                  <c:v>89.9498797729416</c:v>
                </c:pt>
                <c:pt idx="1111">
                  <c:v>89.949689498793958</c:v>
                </c:pt>
                <c:pt idx="1112">
                  <c:v>89.949498503694713</c:v>
                </c:pt>
                <c:pt idx="1113">
                  <c:v>89.949306784928183</c:v>
                </c:pt>
                <c:pt idx="1114">
                  <c:v>89.949114339768613</c:v>
                </c:pt>
                <c:pt idx="1115">
                  <c:v>89.948921165480172</c:v>
                </c:pt>
                <c:pt idx="1116">
                  <c:v>89.94872725931684</c:v>
                </c:pt>
                <c:pt idx="1117">
                  <c:v>89.948532618522592</c:v>
                </c:pt>
                <c:pt idx="1118">
                  <c:v>89.948337240331085</c:v>
                </c:pt>
                <c:pt idx="1119">
                  <c:v>89.948141121965818</c:v>
                </c:pt>
                <c:pt idx="1120">
                  <c:v>89.947944260640043</c:v>
                </c:pt>
                <c:pt idx="1121">
                  <c:v>89.947746653556607</c:v>
                </c:pt>
                <c:pt idx="1122">
                  <c:v>89.947548297908199</c:v>
                </c:pt>
                <c:pt idx="1123">
                  <c:v>89.94734919087702</c:v>
                </c:pt>
                <c:pt idx="1124">
                  <c:v>89.947149329634939</c:v>
                </c:pt>
                <c:pt idx="1125">
                  <c:v>89.946948711343268</c:v>
                </c:pt>
                <c:pt idx="1126">
                  <c:v>89.946747333152999</c:v>
                </c:pt>
                <c:pt idx="1127">
                  <c:v>89.946545192204539</c:v>
                </c:pt>
                <c:pt idx="1128">
                  <c:v>89.946342285627779</c:v>
                </c:pt>
                <c:pt idx="1129">
                  <c:v>89.946138610541951</c:v>
                </c:pt>
                <c:pt idx="1130">
                  <c:v>89.945934164055757</c:v>
                </c:pt>
                <c:pt idx="1131">
                  <c:v>89.945728943267198</c:v>
                </c:pt>
                <c:pt idx="1132">
                  <c:v>89.945522945263576</c:v>
                </c:pt>
                <c:pt idx="1133">
                  <c:v>89.94531616712149</c:v>
                </c:pt>
                <c:pt idx="1134">
                  <c:v>89.94510860590681</c:v>
                </c:pt>
                <c:pt idx="1135">
                  <c:v>89.944900258674522</c:v>
                </c:pt>
                <c:pt idx="1136">
                  <c:v>89.944691122468768</c:v>
                </c:pt>
                <c:pt idx="1137">
                  <c:v>89.944481194322904</c:v>
                </c:pt>
                <c:pt idx="1138">
                  <c:v>89.944270471259316</c:v>
                </c:pt>
                <c:pt idx="1139">
                  <c:v>89.944058950289417</c:v>
                </c:pt>
                <c:pt idx="1140">
                  <c:v>89.943846628413695</c:v>
                </c:pt>
                <c:pt idx="1141">
                  <c:v>89.943633502621537</c:v>
                </c:pt>
                <c:pt idx="1142">
                  <c:v>89.94341956989129</c:v>
                </c:pt>
                <c:pt idx="1143">
                  <c:v>89.943204827190229</c:v>
                </c:pt>
                <c:pt idx="1144">
                  <c:v>89.942989271474474</c:v>
                </c:pt>
                <c:pt idx="1145">
                  <c:v>89.942772899688975</c:v>
                </c:pt>
                <c:pt idx="1146">
                  <c:v>89.942555708767401</c:v>
                </c:pt>
                <c:pt idx="1147">
                  <c:v>89.942337695632276</c:v>
                </c:pt>
                <c:pt idx="1148">
                  <c:v>89.942118857194714</c:v>
                </c:pt>
                <c:pt idx="1149">
                  <c:v>89.941899190354604</c:v>
                </c:pt>
                <c:pt idx="1150">
                  <c:v>89.941678692000394</c:v>
                </c:pt>
                <c:pt idx="1151">
                  <c:v>89.941457359009163</c:v>
                </c:pt>
                <c:pt idx="1152">
                  <c:v>89.941235188246523</c:v>
                </c:pt>
                <c:pt idx="1153">
                  <c:v>89.94101217656663</c:v>
                </c:pt>
                <c:pt idx="1154">
                  <c:v>89.940788320812047</c:v>
                </c:pt>
                <c:pt idx="1155">
                  <c:v>89.940563617813865</c:v>
                </c:pt>
                <c:pt idx="1156">
                  <c:v>89.940338064391526</c:v>
                </c:pt>
                <c:pt idx="1157">
                  <c:v>89.94011165735283</c:v>
                </c:pt>
                <c:pt idx="1158">
                  <c:v>89.939884393493884</c:v>
                </c:pt>
                <c:pt idx="1159">
                  <c:v>89.939656269599084</c:v>
                </c:pt>
                <c:pt idx="1160">
                  <c:v>89.93942728244113</c:v>
                </c:pt>
                <c:pt idx="1161">
                  <c:v>89.939197428780844</c:v>
                </c:pt>
                <c:pt idx="1162">
                  <c:v>89.938966705367207</c:v>
                </c:pt>
                <c:pt idx="1163">
                  <c:v>89.938735108937422</c:v>
                </c:pt>
                <c:pt idx="1164">
                  <c:v>89.938502636216654</c:v>
                </c:pt>
                <c:pt idx="1165">
                  <c:v>89.938269283918174</c:v>
                </c:pt>
                <c:pt idx="1166">
                  <c:v>89.938035048743274</c:v>
                </c:pt>
                <c:pt idx="1167">
                  <c:v>89.93779992738115</c:v>
                </c:pt>
                <c:pt idx="1168">
                  <c:v>89.937563916508992</c:v>
                </c:pt>
                <c:pt idx="1169">
                  <c:v>89.937327012791826</c:v>
                </c:pt>
                <c:pt idx="1170">
                  <c:v>89.937089212882498</c:v>
                </c:pt>
                <c:pt idx="1171">
                  <c:v>89.936850513421717</c:v>
                </c:pt>
                <c:pt idx="1172">
                  <c:v>89.93661091103796</c:v>
                </c:pt>
                <c:pt idx="1173">
                  <c:v>89.93637040234735</c:v>
                </c:pt>
                <c:pt idx="1174">
                  <c:v>89.936128983953765</c:v>
                </c:pt>
                <c:pt idx="1175">
                  <c:v>89.935886652448659</c:v>
                </c:pt>
                <c:pt idx="1176">
                  <c:v>89.935643404411167</c:v>
                </c:pt>
                <c:pt idx="1177">
                  <c:v>89.935399236407918</c:v>
                </c:pt>
                <c:pt idx="1178">
                  <c:v>89.935154144993078</c:v>
                </c:pt>
                <c:pt idx="1179">
                  <c:v>89.934908126708322</c:v>
                </c:pt>
                <c:pt idx="1180">
                  <c:v>89.934661178082692</c:v>
                </c:pt>
                <c:pt idx="1181">
                  <c:v>89.934413295632709</c:v>
                </c:pt>
                <c:pt idx="1182">
                  <c:v>89.934164475862161</c:v>
                </c:pt>
                <c:pt idx="1183">
                  <c:v>89.933914715262233</c:v>
                </c:pt>
                <c:pt idx="1184">
                  <c:v>89.933664010311361</c:v>
                </c:pt>
                <c:pt idx="1185">
                  <c:v>89.93341235747512</c:v>
                </c:pt>
                <c:pt idx="1186">
                  <c:v>89.933159753206382</c:v>
                </c:pt>
                <c:pt idx="1187">
                  <c:v>89.932906193945129</c:v>
                </c:pt>
                <c:pt idx="1188">
                  <c:v>89.932651676118496</c:v>
                </c:pt>
                <c:pt idx="1189">
                  <c:v>89.932396196140559</c:v>
                </c:pt>
                <c:pt idx="1190">
                  <c:v>89.932139750412531</c:v>
                </c:pt>
                <c:pt idx="1191">
                  <c:v>89.931882335322555</c:v>
                </c:pt>
                <c:pt idx="1192">
                  <c:v>89.93162394724574</c:v>
                </c:pt>
                <c:pt idx="1193">
                  <c:v>89.931364582544035</c:v>
                </c:pt>
                <c:pt idx="1194">
                  <c:v>89.931104237566302</c:v>
                </c:pt>
                <c:pt idx="1195">
                  <c:v>89.930842908648188</c:v>
                </c:pt>
                <c:pt idx="1196">
                  <c:v>89.930580592112108</c:v>
                </c:pt>
                <c:pt idx="1197">
                  <c:v>89.930317284267232</c:v>
                </c:pt>
                <c:pt idx="1198">
                  <c:v>89.930052981409361</c:v>
                </c:pt>
                <c:pt idx="1199">
                  <c:v>89.929787679820976</c:v>
                </c:pt>
                <c:pt idx="1200">
                  <c:v>89.929521375771145</c:v>
                </c:pt>
                <c:pt idx="1201">
                  <c:v>89.929254065515465</c:v>
                </c:pt>
                <c:pt idx="1202">
                  <c:v>89.92898574529616</c:v>
                </c:pt>
                <c:pt idx="1203">
                  <c:v>89.928716411341753</c:v>
                </c:pt>
                <c:pt idx="1204">
                  <c:v>89.928446059867355</c:v>
                </c:pt>
                <c:pt idx="1205">
                  <c:v>89.928174687074318</c:v>
                </c:pt>
                <c:pt idx="1206">
                  <c:v>89.927902289150452</c:v>
                </c:pt>
                <c:pt idx="1207">
                  <c:v>89.927628862269799</c:v>
                </c:pt>
                <c:pt idx="1208">
                  <c:v>89.927354402592712</c:v>
                </c:pt>
                <c:pt idx="1209">
                  <c:v>89.927078906265692</c:v>
                </c:pt>
                <c:pt idx="1210">
                  <c:v>89.926802369421466</c:v>
                </c:pt>
                <c:pt idx="1211">
                  <c:v>89.926524788178853</c:v>
                </c:pt>
                <c:pt idx="1212">
                  <c:v>89.926246158642769</c:v>
                </c:pt>
                <c:pt idx="1213">
                  <c:v>89.925966476904179</c:v>
                </c:pt>
                <c:pt idx="1214">
                  <c:v>89.925685739040006</c:v>
                </c:pt>
                <c:pt idx="1215">
                  <c:v>89.925403941113146</c:v>
                </c:pt>
                <c:pt idx="1216">
                  <c:v>89.925121079172428</c:v>
                </c:pt>
                <c:pt idx="1217">
                  <c:v>89.924837149252539</c:v>
                </c:pt>
                <c:pt idx="1218">
                  <c:v>89.924552147373973</c:v>
                </c:pt>
                <c:pt idx="1219">
                  <c:v>89.924266069542981</c:v>
                </c:pt>
                <c:pt idx="1220">
                  <c:v>89.923978911751561</c:v>
                </c:pt>
                <c:pt idx="1221">
                  <c:v>89.923690669977461</c:v>
                </c:pt>
                <c:pt idx="1222">
                  <c:v>89.923401340183972</c:v>
                </c:pt>
                <c:pt idx="1223">
                  <c:v>89.923110918320106</c:v>
                </c:pt>
                <c:pt idx="1224">
                  <c:v>89.922819400320321</c:v>
                </c:pt>
                <c:pt idx="1225">
                  <c:v>89.922526782104669</c:v>
                </c:pt>
                <c:pt idx="1226">
                  <c:v>89.922233059578602</c:v>
                </c:pt>
                <c:pt idx="1227">
                  <c:v>89.921938228633053</c:v>
                </c:pt>
                <c:pt idx="1228">
                  <c:v>89.921642285144372</c:v>
                </c:pt>
                <c:pt idx="1229">
                  <c:v>89.921345224974118</c:v>
                </c:pt>
                <c:pt idx="1230">
                  <c:v>89.921047043969281</c:v>
                </c:pt>
                <c:pt idx="1231">
                  <c:v>89.920747737962017</c:v>
                </c:pt>
                <c:pt idx="1232">
                  <c:v>89.92044730276973</c:v>
                </c:pt>
                <c:pt idx="1233">
                  <c:v>89.920145734194961</c:v>
                </c:pt>
                <c:pt idx="1234">
                  <c:v>89.91984302802534</c:v>
                </c:pt>
                <c:pt idx="1235">
                  <c:v>89.919539180033695</c:v>
                </c:pt>
                <c:pt idx="1236">
                  <c:v>89.9192341859777</c:v>
                </c:pt>
                <c:pt idx="1237">
                  <c:v>89.91892804160014</c:v>
                </c:pt>
                <c:pt idx="1238">
                  <c:v>89.918620742628704</c:v>
                </c:pt>
                <c:pt idx="1239">
                  <c:v>89.918312284775979</c:v>
                </c:pt>
                <c:pt idx="1240">
                  <c:v>89.918002663739358</c:v>
                </c:pt>
                <c:pt idx="1241">
                  <c:v>89.917691875201129</c:v>
                </c:pt>
                <c:pt idx="1242">
                  <c:v>89.91737991482826</c:v>
                </c:pt>
                <c:pt idx="1243">
                  <c:v>89.917066778272471</c:v>
                </c:pt>
                <c:pt idx="1244">
                  <c:v>89.916752461170148</c:v>
                </c:pt>
                <c:pt idx="1245">
                  <c:v>89.916436959142288</c:v>
                </c:pt>
                <c:pt idx="1246">
                  <c:v>89.916120267794497</c:v>
                </c:pt>
                <c:pt idx="1247">
                  <c:v>89.915802382716933</c:v>
                </c:pt>
                <c:pt idx="1248">
                  <c:v>89.915483299484166</c:v>
                </c:pt>
                <c:pt idx="1249">
                  <c:v>89.915163013655302</c:v>
                </c:pt>
                <c:pt idx="1250">
                  <c:v>89.914841520773805</c:v>
                </c:pt>
                <c:pt idx="1251">
                  <c:v>89.914518816367547</c:v>
                </c:pt>
                <c:pt idx="1252">
                  <c:v>89.914194895948611</c:v>
                </c:pt>
                <c:pt idx="1253">
                  <c:v>89.913869755013451</c:v>
                </c:pt>
                <c:pt idx="1254">
                  <c:v>89.913543389042701</c:v>
                </c:pt>
                <c:pt idx="1255">
                  <c:v>89.913215793501195</c:v>
                </c:pt>
                <c:pt idx="1256">
                  <c:v>89.912886963837892</c:v>
                </c:pt>
                <c:pt idx="1257">
                  <c:v>89.912556895485821</c:v>
                </c:pt>
                <c:pt idx="1258">
                  <c:v>89.91222558386211</c:v>
                </c:pt>
                <c:pt idx="1259">
                  <c:v>89.911893024367828</c:v>
                </c:pt>
                <c:pt idx="1260">
                  <c:v>89.911559212388013</c:v>
                </c:pt>
                <c:pt idx="1261">
                  <c:v>89.911224143291662</c:v>
                </c:pt>
                <c:pt idx="1262">
                  <c:v>89.910887812431596</c:v>
                </c:pt>
                <c:pt idx="1263">
                  <c:v>89.910550215144426</c:v>
                </c:pt>
                <c:pt idx="1264">
                  <c:v>89.910211346750671</c:v>
                </c:pt>
                <c:pt idx="1265">
                  <c:v>89.909871202554427</c:v>
                </c:pt>
                <c:pt idx="1266">
                  <c:v>89.909529777843574</c:v>
                </c:pt>
                <c:pt idx="1267">
                  <c:v>89.909187067889604</c:v>
                </c:pt>
                <c:pt idx="1268">
                  <c:v>89.908843067947643</c:v>
                </c:pt>
                <c:pt idx="1269">
                  <c:v>89.908497773256272</c:v>
                </c:pt>
                <c:pt idx="1270">
                  <c:v>89.908151179037745</c:v>
                </c:pt>
                <c:pt idx="1271">
                  <c:v>89.907803280497632</c:v>
                </c:pt>
                <c:pt idx="1272">
                  <c:v>89.907454072825018</c:v>
                </c:pt>
                <c:pt idx="1273">
                  <c:v>89.907103551192321</c:v>
                </c:pt>
                <c:pt idx="1274">
                  <c:v>89.906751710755302</c:v>
                </c:pt>
                <c:pt idx="1275">
                  <c:v>89.906398546653023</c:v>
                </c:pt>
                <c:pt idx="1276">
                  <c:v>89.906044054007808</c:v>
                </c:pt>
                <c:pt idx="1277">
                  <c:v>89.90568822792514</c:v>
                </c:pt>
                <c:pt idx="1278">
                  <c:v>89.905331063493634</c:v>
                </c:pt>
                <c:pt idx="1279">
                  <c:v>89.904972555785122</c:v>
                </c:pt>
                <c:pt idx="1280">
                  <c:v>89.904612699854439</c:v>
                </c:pt>
                <c:pt idx="1281">
                  <c:v>89.904251490739426</c:v>
                </c:pt>
                <c:pt idx="1282">
                  <c:v>89.903888923460926</c:v>
                </c:pt>
                <c:pt idx="1283">
                  <c:v>89.903524993022714</c:v>
                </c:pt>
                <c:pt idx="1284">
                  <c:v>89.903159694411542</c:v>
                </c:pt>
                <c:pt idx="1285">
                  <c:v>89.902793022596882</c:v>
                </c:pt>
                <c:pt idx="1286">
                  <c:v>89.90242497253108</c:v>
                </c:pt>
                <c:pt idx="1287">
                  <c:v>89.902055539149174</c:v>
                </c:pt>
                <c:pt idx="1288">
                  <c:v>89.901684717369079</c:v>
                </c:pt>
                <c:pt idx="1289">
                  <c:v>89.901312502091272</c:v>
                </c:pt>
                <c:pt idx="1290">
                  <c:v>89.900938888198823</c:v>
                </c:pt>
                <c:pt idx="1291">
                  <c:v>89.900563870557491</c:v>
                </c:pt>
                <c:pt idx="1292">
                  <c:v>89.900187444015586</c:v>
                </c:pt>
                <c:pt idx="1293">
                  <c:v>89.899809603403781</c:v>
                </c:pt>
                <c:pt idx="1294">
                  <c:v>89.8994303435354</c:v>
                </c:pt>
                <c:pt idx="1295">
                  <c:v>89.899049659206028</c:v>
                </c:pt>
                <c:pt idx="1296">
                  <c:v>89.898667545193703</c:v>
                </c:pt>
                <c:pt idx="1297">
                  <c:v>89.89828399625884</c:v>
                </c:pt>
                <c:pt idx="1298">
                  <c:v>89.897899007144034</c:v>
                </c:pt>
                <c:pt idx="1299">
                  <c:v>89.897512572574215</c:v>
                </c:pt>
                <c:pt idx="1300">
                  <c:v>89.897124687256493</c:v>
                </c:pt>
                <c:pt idx="1301">
                  <c:v>89.896735345880103</c:v>
                </c:pt>
                <c:pt idx="1302">
                  <c:v>89.896344543116484</c:v>
                </c:pt>
                <c:pt idx="1303">
                  <c:v>89.895952273619102</c:v>
                </c:pt>
                <c:pt idx="1304">
                  <c:v>89.8955585320235</c:v>
                </c:pt>
                <c:pt idx="1305">
                  <c:v>89.895163312947133</c:v>
                </c:pt>
                <c:pt idx="1306">
                  <c:v>89.894766610989535</c:v>
                </c:pt>
                <c:pt idx="1307">
                  <c:v>89.89436842073205</c:v>
                </c:pt>
                <c:pt idx="1308">
                  <c:v>89.893968736737961</c:v>
                </c:pt>
                <c:pt idx="1309">
                  <c:v>89.893567553552373</c:v>
                </c:pt>
                <c:pt idx="1310">
                  <c:v>89.893164865702161</c:v>
                </c:pt>
                <c:pt idx="1311">
                  <c:v>89.89276066769601</c:v>
                </c:pt>
                <c:pt idx="1312">
                  <c:v>89.892354954024242</c:v>
                </c:pt>
                <c:pt idx="1313">
                  <c:v>89.89194771915885</c:v>
                </c:pt>
                <c:pt idx="1314">
                  <c:v>89.89153895755355</c:v>
                </c:pt>
                <c:pt idx="1315">
                  <c:v>89.891128663643599</c:v>
                </c:pt>
                <c:pt idx="1316">
                  <c:v>89.890716831845779</c:v>
                </c:pt>
                <c:pt idx="1317">
                  <c:v>89.890303456558385</c:v>
                </c:pt>
                <c:pt idx="1318">
                  <c:v>89.889888532161265</c:v>
                </c:pt>
                <c:pt idx="1319">
                  <c:v>89.889472053015609</c:v>
                </c:pt>
                <c:pt idx="1320">
                  <c:v>89.889054013464033</c:v>
                </c:pt>
                <c:pt idx="1321">
                  <c:v>89.888634407830565</c:v>
                </c:pt>
                <c:pt idx="1322">
                  <c:v>89.88821323042049</c:v>
                </c:pt>
                <c:pt idx="1323">
                  <c:v>89.887790475520347</c:v>
                </c:pt>
                <c:pt idx="1324">
                  <c:v>89.88736613739799</c:v>
                </c:pt>
                <c:pt idx="1325">
                  <c:v>89.88694021030247</c:v>
                </c:pt>
                <c:pt idx="1326">
                  <c:v>89.886512688463966</c:v>
                </c:pt>
                <c:pt idx="1327">
                  <c:v>89.886083566093831</c:v>
                </c:pt>
                <c:pt idx="1328">
                  <c:v>89.885652837384441</c:v>
                </c:pt>
                <c:pt idx="1329">
                  <c:v>89.885220496509291</c:v>
                </c:pt>
                <c:pt idx="1330">
                  <c:v>89.884786537622901</c:v>
                </c:pt>
                <c:pt idx="1331">
                  <c:v>89.884350954860764</c:v>
                </c:pt>
                <c:pt idx="1332">
                  <c:v>89.883913742339274</c:v>
                </c:pt>
                <c:pt idx="1333">
                  <c:v>89.883474894155768</c:v>
                </c:pt>
                <c:pt idx="1334">
                  <c:v>89.883034404388482</c:v>
                </c:pt>
                <c:pt idx="1335">
                  <c:v>89.882592267096513</c:v>
                </c:pt>
                <c:pt idx="1336">
                  <c:v>89.882148476319713</c:v>
                </c:pt>
                <c:pt idx="1337">
                  <c:v>89.881703026078668</c:v>
                </c:pt>
                <c:pt idx="1338">
                  <c:v>89.881255910374833</c:v>
                </c:pt>
                <c:pt idx="1339">
                  <c:v>89.880807123190237</c:v>
                </c:pt>
                <c:pt idx="1340">
                  <c:v>89.880356658487656</c:v>
                </c:pt>
                <c:pt idx="1341">
                  <c:v>89.879904510210494</c:v>
                </c:pt>
                <c:pt idx="1342">
                  <c:v>89.879450672282715</c:v>
                </c:pt>
                <c:pt idx="1343">
                  <c:v>89.878995138608929</c:v>
                </c:pt>
                <c:pt idx="1344">
                  <c:v>89.878537903074204</c:v>
                </c:pt>
                <c:pt idx="1345">
                  <c:v>89.878078959544155</c:v>
                </c:pt>
                <c:pt idx="1346">
                  <c:v>89.877618301864914</c:v>
                </c:pt>
                <c:pt idx="1347">
                  <c:v>89.877155923862944</c:v>
                </c:pt>
                <c:pt idx="1348">
                  <c:v>89.876691819345282</c:v>
                </c:pt>
                <c:pt idx="1349">
                  <c:v>89.8762259820992</c:v>
                </c:pt>
                <c:pt idx="1350">
                  <c:v>89.875758405892384</c:v>
                </c:pt>
                <c:pt idx="1351">
                  <c:v>89.875289084472797</c:v>
                </c:pt>
                <c:pt idx="1352">
                  <c:v>89.874818011568848</c:v>
                </c:pt>
                <c:pt idx="1353">
                  <c:v>89.874345180889023</c:v>
                </c:pt>
                <c:pt idx="1354">
                  <c:v>89.873870586122152</c:v>
                </c:pt>
                <c:pt idx="1355">
                  <c:v>89.873394220937229</c:v>
                </c:pt>
                <c:pt idx="1356">
                  <c:v>89.872916078983437</c:v>
                </c:pt>
                <c:pt idx="1357">
                  <c:v>89.872436153890135</c:v>
                </c:pt>
                <c:pt idx="1358">
                  <c:v>89.871954439266801</c:v>
                </c:pt>
                <c:pt idx="1359">
                  <c:v>89.871470928702976</c:v>
                </c:pt>
                <c:pt idx="1360">
                  <c:v>89.870985615768305</c:v>
                </c:pt>
                <c:pt idx="1361">
                  <c:v>89.870498494012494</c:v>
                </c:pt>
                <c:pt idx="1362">
                  <c:v>89.870009556965258</c:v>
                </c:pt>
                <c:pt idx="1363">
                  <c:v>89.869518798136255</c:v>
                </c:pt>
                <c:pt idx="1364">
                  <c:v>89.869026211015282</c:v>
                </c:pt>
                <c:pt idx="1365">
                  <c:v>89.868531789071866</c:v>
                </c:pt>
                <c:pt idx="1366">
                  <c:v>89.868035525755687</c:v>
                </c:pt>
                <c:pt idx="1367">
                  <c:v>89.867537414496056</c:v>
                </c:pt>
                <c:pt idx="1368">
                  <c:v>89.86703744870249</c:v>
                </c:pt>
                <c:pt idx="1369">
                  <c:v>89.866535621764115</c:v>
                </c:pt>
                <c:pt idx="1370">
                  <c:v>89.866031927050031</c:v>
                </c:pt>
                <c:pt idx="1371">
                  <c:v>89.86552635790909</c:v>
                </c:pt>
                <c:pt idx="1372">
                  <c:v>89.865018907669963</c:v>
                </c:pt>
                <c:pt idx="1373">
                  <c:v>89.864509569641115</c:v>
                </c:pt>
                <c:pt idx="1374">
                  <c:v>89.863998337110772</c:v>
                </c:pt>
                <c:pt idx="1375">
                  <c:v>89.863485203346926</c:v>
                </c:pt>
                <c:pt idx="1376">
                  <c:v>89.862970161597261</c:v>
                </c:pt>
                <c:pt idx="1377">
                  <c:v>89.862453205089153</c:v>
                </c:pt>
                <c:pt idx="1378">
                  <c:v>89.861934327029701</c:v>
                </c:pt>
                <c:pt idx="1379">
                  <c:v>89.861413520605709</c:v>
                </c:pt>
                <c:pt idx="1380">
                  <c:v>89.86089077898356</c:v>
                </c:pt>
                <c:pt idx="1381">
                  <c:v>89.860366095309416</c:v>
                </c:pt>
                <c:pt idx="1382">
                  <c:v>89.859839462708919</c:v>
                </c:pt>
                <c:pt idx="1383">
                  <c:v>89.859310874287445</c:v>
                </c:pt>
                <c:pt idx="1384">
                  <c:v>89.858780323129935</c:v>
                </c:pt>
                <c:pt idx="1385">
                  <c:v>89.858247802300923</c:v>
                </c:pt>
                <c:pt idx="1386">
                  <c:v>89.857713304844566</c:v>
                </c:pt>
                <c:pt idx="1387">
                  <c:v>89.857176823784556</c:v>
                </c:pt>
                <c:pt idx="1388">
                  <c:v>89.856638352124136</c:v>
                </c:pt>
                <c:pt idx="1389">
                  <c:v>89.856097882846157</c:v>
                </c:pt>
                <c:pt idx="1390">
                  <c:v>89.855555408912991</c:v>
                </c:pt>
                <c:pt idx="1391">
                  <c:v>89.855010923266562</c:v>
                </c:pt>
                <c:pt idx="1392">
                  <c:v>89.854464418828272</c:v>
                </c:pt>
                <c:pt idx="1393">
                  <c:v>89.853915888499159</c:v>
                </c:pt>
                <c:pt idx="1394">
                  <c:v>89.853365325159686</c:v>
                </c:pt>
                <c:pt idx="1395">
                  <c:v>89.852812721669835</c:v>
                </c:pt>
                <c:pt idx="1396">
                  <c:v>89.852258070869198</c:v>
                </c:pt>
                <c:pt idx="1397">
                  <c:v>89.851701365576787</c:v>
                </c:pt>
                <c:pt idx="1398">
                  <c:v>89.851142598591153</c:v>
                </c:pt>
                <c:pt idx="1399">
                  <c:v>89.85058176269041</c:v>
                </c:pt>
                <c:pt idx="1400">
                  <c:v>89.850018850632026</c:v>
                </c:pt>
                <c:pt idx="1401">
                  <c:v>89.849453855153129</c:v>
                </c:pt>
                <c:pt idx="1402">
                  <c:v>89.848886768970317</c:v>
                </c:pt>
                <c:pt idx="1403">
                  <c:v>89.848317584779679</c:v>
                </c:pt>
                <c:pt idx="1404">
                  <c:v>89.847746295256812</c:v>
                </c:pt>
                <c:pt idx="1405">
                  <c:v>89.847172893056907</c:v>
                </c:pt>
                <c:pt idx="1406">
                  <c:v>89.846597370814564</c:v>
                </c:pt>
                <c:pt idx="1407">
                  <c:v>89.846019721144046</c:v>
                </c:pt>
                <c:pt idx="1408">
                  <c:v>89.845439936638968</c:v>
                </c:pt>
                <c:pt idx="1409">
                  <c:v>89.844858009872709</c:v>
                </c:pt>
                <c:pt idx="1410">
                  <c:v>89.844273933398057</c:v>
                </c:pt>
                <c:pt idx="1411">
                  <c:v>89.84368769974742</c:v>
                </c:pt>
                <c:pt idx="1412">
                  <c:v>89.843099301432787</c:v>
                </c:pt>
                <c:pt idx="1413">
                  <c:v>89.842508730945696</c:v>
                </c:pt>
                <c:pt idx="1414">
                  <c:v>89.841915980757321</c:v>
                </c:pt>
                <c:pt idx="1415">
                  <c:v>89.841321043318402</c:v>
                </c:pt>
                <c:pt idx="1416">
                  <c:v>89.840723911059428</c:v>
                </c:pt>
                <c:pt idx="1417">
                  <c:v>89.840124576390394</c:v>
                </c:pt>
                <c:pt idx="1418">
                  <c:v>89.839523031701091</c:v>
                </c:pt>
                <c:pt idx="1419">
                  <c:v>89.838919269360801</c:v>
                </c:pt>
                <c:pt idx="1420">
                  <c:v>89.838313281718712</c:v>
                </c:pt>
                <c:pt idx="1421">
                  <c:v>89.837705061103634</c:v>
                </c:pt>
                <c:pt idx="1422">
                  <c:v>89.837094599824184</c:v>
                </c:pt>
                <c:pt idx="1423">
                  <c:v>89.836481890168656</c:v>
                </c:pt>
                <c:pt idx="1424">
                  <c:v>89.835866924405209</c:v>
                </c:pt>
                <c:pt idx="1425">
                  <c:v>89.83524969478178</c:v>
                </c:pt>
                <c:pt idx="1426">
                  <c:v>89.834630193526181</c:v>
                </c:pt>
                <c:pt idx="1427">
                  <c:v>89.834008412846117</c:v>
                </c:pt>
                <c:pt idx="1428">
                  <c:v>89.833384344929073</c:v>
                </c:pt>
                <c:pt idx="1429">
                  <c:v>89.832757981942692</c:v>
                </c:pt>
                <c:pt idx="1430">
                  <c:v>89.832129316034312</c:v>
                </c:pt>
                <c:pt idx="1431">
                  <c:v>89.831498339331503</c:v>
                </c:pt>
                <c:pt idx="1432">
                  <c:v>89.830865043941728</c:v>
                </c:pt>
                <c:pt idx="1433">
                  <c:v>89.830229421952623</c:v>
                </c:pt>
                <c:pt idx="1434">
                  <c:v>89.829591465431804</c:v>
                </c:pt>
                <c:pt idx="1435">
                  <c:v>89.828951166427117</c:v>
                </c:pt>
                <c:pt idx="1436">
                  <c:v>89.828308516966601</c:v>
                </c:pt>
                <c:pt idx="1437">
                  <c:v>89.827663509058496</c:v>
                </c:pt>
                <c:pt idx="1438">
                  <c:v>89.827016134691277</c:v>
                </c:pt>
                <c:pt idx="1439">
                  <c:v>89.826366385833808</c:v>
                </c:pt>
                <c:pt idx="1440">
                  <c:v>89.825714254435269</c:v>
                </c:pt>
                <c:pt idx="1441">
                  <c:v>89.825059732425245</c:v>
                </c:pt>
                <c:pt idx="1442">
                  <c:v>89.824402811713796</c:v>
                </c:pt>
                <c:pt idx="1443">
                  <c:v>89.823743484191539</c:v>
                </c:pt>
                <c:pt idx="1444">
                  <c:v>89.823081741729482</c:v>
                </c:pt>
                <c:pt idx="1445">
                  <c:v>89.822417576179504</c:v>
                </c:pt>
                <c:pt idx="1446">
                  <c:v>89.821750979373903</c:v>
                </c:pt>
                <c:pt idx="1447">
                  <c:v>89.821081943125819</c:v>
                </c:pt>
                <c:pt idx="1448">
                  <c:v>89.820410459229237</c:v>
                </c:pt>
                <c:pt idx="1449">
                  <c:v>89.819736519458829</c:v>
                </c:pt>
                <c:pt idx="1450">
                  <c:v>89.819060115570366</c:v>
                </c:pt>
                <c:pt idx="1451">
                  <c:v>89.818381239300422</c:v>
                </c:pt>
                <c:pt idx="1452">
                  <c:v>89.817699882366682</c:v>
                </c:pt>
                <c:pt idx="1453">
                  <c:v>89.81701603646799</c:v>
                </c:pt>
                <c:pt idx="1454">
                  <c:v>89.816329693284302</c:v>
                </c:pt>
                <c:pt idx="1455">
                  <c:v>89.815640844476761</c:v>
                </c:pt>
                <c:pt idx="1456">
                  <c:v>89.814949481687904</c:v>
                </c:pt>
                <c:pt idx="1457">
                  <c:v>89.814255596541656</c:v>
                </c:pt>
                <c:pt idx="1458">
                  <c:v>89.813559180643438</c:v>
                </c:pt>
                <c:pt idx="1459">
                  <c:v>89.812860225580152</c:v>
                </c:pt>
                <c:pt idx="1460">
                  <c:v>89.812158722920358</c:v>
                </c:pt>
                <c:pt idx="1461">
                  <c:v>89.811454664214295</c:v>
                </c:pt>
                <c:pt idx="1462">
                  <c:v>89.810748040994156</c:v>
                </c:pt>
                <c:pt idx="1463">
                  <c:v>89.8100388447737</c:v>
                </c:pt>
                <c:pt idx="1464">
                  <c:v>89.809327067048926</c:v>
                </c:pt>
                <c:pt idx="1465">
                  <c:v>89.80861269929791</c:v>
                </c:pt>
                <c:pt idx="1466">
                  <c:v>89.80789573298064</c:v>
                </c:pt>
                <c:pt idx="1467">
                  <c:v>89.807176159539537</c:v>
                </c:pt>
                <c:pt idx="1468">
                  <c:v>89.806453970399374</c:v>
                </c:pt>
                <c:pt idx="1469">
                  <c:v>89.805729156967232</c:v>
                </c:pt>
                <c:pt idx="1470">
                  <c:v>89.80500171063288</c:v>
                </c:pt>
                <c:pt idx="1471">
                  <c:v>89.804271622768653</c:v>
                </c:pt>
                <c:pt idx="1472">
                  <c:v>89.80353888472969</c:v>
                </c:pt>
                <c:pt idx="1473">
                  <c:v>89.802803487853922</c:v>
                </c:pt>
                <c:pt idx="1474">
                  <c:v>89.802065423462338</c:v>
                </c:pt>
                <c:pt idx="1475">
                  <c:v>89.801324682858933</c:v>
                </c:pt>
                <c:pt idx="1476">
                  <c:v>89.800581257330961</c:v>
                </c:pt>
                <c:pt idx="1477">
                  <c:v>89.799835138148978</c:v>
                </c:pt>
                <c:pt idx="1478">
                  <c:v>89.799086316566971</c:v>
                </c:pt>
                <c:pt idx="1479">
                  <c:v>89.798334783822511</c:v>
                </c:pt>
                <c:pt idx="1480">
                  <c:v>89.797580531136759</c:v>
                </c:pt>
                <c:pt idx="1481">
                  <c:v>89.79682354971483</c:v>
                </c:pt>
                <c:pt idx="1482">
                  <c:v>89.796063830745709</c:v>
                </c:pt>
                <c:pt idx="1483">
                  <c:v>89.795301365402423</c:v>
                </c:pt>
                <c:pt idx="1484">
                  <c:v>89.794536144842226</c:v>
                </c:pt>
                <c:pt idx="1485">
                  <c:v>89.793768160206852</c:v>
                </c:pt>
                <c:pt idx="1486">
                  <c:v>89.792997402622333</c:v>
                </c:pt>
                <c:pt idx="1487">
                  <c:v>89.792223863199382</c:v>
                </c:pt>
                <c:pt idx="1488">
                  <c:v>89.791447533033605</c:v>
                </c:pt>
                <c:pt idx="1489">
                  <c:v>89.790668403205402</c:v>
                </c:pt>
                <c:pt idx="1490">
                  <c:v>89.789886464780267</c:v>
                </c:pt>
                <c:pt idx="1491">
                  <c:v>89.789101708809056</c:v>
                </c:pt>
                <c:pt idx="1492">
                  <c:v>89.788314126327876</c:v>
                </c:pt>
                <c:pt idx="1493">
                  <c:v>89.78752370835835</c:v>
                </c:pt>
                <c:pt idx="1494">
                  <c:v>89.78673044590802</c:v>
                </c:pt>
                <c:pt idx="1495">
                  <c:v>89.78593432997009</c:v>
                </c:pt>
                <c:pt idx="1496">
                  <c:v>89.785135351523934</c:v>
                </c:pt>
                <c:pt idx="1497">
                  <c:v>89.78433350153513</c:v>
                </c:pt>
                <c:pt idx="1498">
                  <c:v>89.783528770955684</c:v>
                </c:pt>
                <c:pt idx="1499">
                  <c:v>89.782721150724086</c:v>
                </c:pt>
                <c:pt idx="1500">
                  <c:v>89.781910631765612</c:v>
                </c:pt>
                <c:pt idx="1501">
                  <c:v>89.78109720499252</c:v>
                </c:pt>
                <c:pt idx="1502">
                  <c:v>89.780280861304206</c:v>
                </c:pt>
                <c:pt idx="1503">
                  <c:v>89.779461591587406</c:v>
                </c:pt>
                <c:pt idx="1504">
                  <c:v>89.778639386716236</c:v>
                </c:pt>
                <c:pt idx="1505">
                  <c:v>89.777814237552647</c:v>
                </c:pt>
                <c:pt idx="1506">
                  <c:v>89.776986134946569</c:v>
                </c:pt>
                <c:pt idx="1507">
                  <c:v>89.776155069735879</c:v>
                </c:pt>
                <c:pt idx="1508">
                  <c:v>89.775321032746916</c:v>
                </c:pt>
                <c:pt idx="1509">
                  <c:v>89.774484014794638</c:v>
                </c:pt>
                <c:pt idx="1510">
                  <c:v>89.773644006682403</c:v>
                </c:pt>
                <c:pt idx="1511">
                  <c:v>89.772800999203014</c:v>
                </c:pt>
                <c:pt idx="1512">
                  <c:v>89.771954983138158</c:v>
                </c:pt>
                <c:pt idx="1513">
                  <c:v>89.771105949259109</c:v>
                </c:pt>
                <c:pt idx="1514">
                  <c:v>89.770253888326693</c:v>
                </c:pt>
                <c:pt idx="1515">
                  <c:v>89.769398791091774</c:v>
                </c:pt>
                <c:pt idx="1516">
                  <c:v>89.768540648295115</c:v>
                </c:pt>
                <c:pt idx="1517">
                  <c:v>89.767679450668112</c:v>
                </c:pt>
                <c:pt idx="1518">
                  <c:v>89.76681518893264</c:v>
                </c:pt>
                <c:pt idx="1519">
                  <c:v>89.765947853801421</c:v>
                </c:pt>
                <c:pt idx="1520">
                  <c:v>89.765077435978455</c:v>
                </c:pt>
                <c:pt idx="1521">
                  <c:v>89.764203926158899</c:v>
                </c:pt>
                <c:pt idx="1522">
                  <c:v>89.763327315029784</c:v>
                </c:pt>
                <c:pt idx="1523">
                  <c:v>89.762447593269926</c:v>
                </c:pt>
                <c:pt idx="1524">
                  <c:v>89.76156475155031</c:v>
                </c:pt>
                <c:pt idx="1525">
                  <c:v>89.760678780534477</c:v>
                </c:pt>
                <c:pt idx="1526">
                  <c:v>89.759789670878618</c:v>
                </c:pt>
                <c:pt idx="1527">
                  <c:v>89.758897413231963</c:v>
                </c:pt>
                <c:pt idx="1528">
                  <c:v>89.758001998237049</c:v>
                </c:pt>
                <c:pt idx="1529">
                  <c:v>89.757103416530128</c:v>
                </c:pt>
                <c:pt idx="1530">
                  <c:v>89.756201658741105</c:v>
                </c:pt>
                <c:pt idx="1531">
                  <c:v>89.755296715494325</c:v>
                </c:pt>
                <c:pt idx="1532">
                  <c:v>89.754388577408534</c:v>
                </c:pt>
                <c:pt idx="1533">
                  <c:v>89.75347723509725</c:v>
                </c:pt>
                <c:pt idx="1534">
                  <c:v>89.752562679169344</c:v>
                </c:pt>
                <c:pt idx="1535">
                  <c:v>89.751644900228754</c:v>
                </c:pt>
                <c:pt idx="1536">
                  <c:v>89.750723888875655</c:v>
                </c:pt>
                <c:pt idx="1537">
                  <c:v>89.749799635705926</c:v>
                </c:pt>
                <c:pt idx="1538">
                  <c:v>89.748872131312154</c:v>
                </c:pt>
                <c:pt idx="1539">
                  <c:v>89.747941366283598</c:v>
                </c:pt>
                <c:pt idx="1540">
                  <c:v>89.747007331206731</c:v>
                </c:pt>
                <c:pt idx="1541">
                  <c:v>89.746070016665342</c:v>
                </c:pt>
                <c:pt idx="1542">
                  <c:v>89.74512941324133</c:v>
                </c:pt>
                <c:pt idx="1543">
                  <c:v>89.744185511514459</c:v>
                </c:pt>
                <c:pt idx="1544">
                  <c:v>89.743238302063361</c:v>
                </c:pt>
                <c:pt idx="1545">
                  <c:v>89.7422877754654</c:v>
                </c:pt>
                <c:pt idx="1546">
                  <c:v>89.741333922297301</c:v>
                </c:pt>
                <c:pt idx="1547">
                  <c:v>89.740376733135562</c:v>
                </c:pt>
                <c:pt idx="1548">
                  <c:v>89.739416198556739</c:v>
                </c:pt>
                <c:pt idx="1549">
                  <c:v>89.738452309137728</c:v>
                </c:pt>
                <c:pt idx="1550">
                  <c:v>89.737485055456531</c:v>
                </c:pt>
                <c:pt idx="1551">
                  <c:v>89.736514428092249</c:v>
                </c:pt>
                <c:pt idx="1552">
                  <c:v>89.7355404176257</c:v>
                </c:pt>
                <c:pt idx="1553">
                  <c:v>89.734563014639932</c:v>
                </c:pt>
                <c:pt idx="1554">
                  <c:v>89.73358220972041</c:v>
                </c:pt>
                <c:pt idx="1555">
                  <c:v>89.732597993455514</c:v>
                </c:pt>
                <c:pt idx="1556">
                  <c:v>89.731610356437116</c:v>
                </c:pt>
                <c:pt idx="1557">
                  <c:v>89.730619289261</c:v>
                </c:pt>
                <c:pt idx="1558">
                  <c:v>89.729624782526997</c:v>
                </c:pt>
                <c:pt idx="1559">
                  <c:v>89.728626826839928</c:v>
                </c:pt>
                <c:pt idx="1560">
                  <c:v>89.727625412809587</c:v>
                </c:pt>
                <c:pt idx="1561">
                  <c:v>89.726620531051609</c:v>
                </c:pt>
                <c:pt idx="1562">
                  <c:v>89.725612172187624</c:v>
                </c:pt>
                <c:pt idx="1563">
                  <c:v>89.72460032684603</c:v>
                </c:pt>
                <c:pt idx="1564">
                  <c:v>89.723584985662086</c:v>
                </c:pt>
                <c:pt idx="1565">
                  <c:v>89.722566139278982</c:v>
                </c:pt>
                <c:pt idx="1566">
                  <c:v>89.721543778347609</c:v>
                </c:pt>
                <c:pt idx="1567">
                  <c:v>89.720517893527685</c:v>
                </c:pt>
                <c:pt idx="1568">
                  <c:v>89.719488475488106</c:v>
                </c:pt>
                <c:pt idx="1569">
                  <c:v>89.718455514907134</c:v>
                </c:pt>
                <c:pt idx="1570">
                  <c:v>89.717419002473477</c:v>
                </c:pt>
                <c:pt idx="1571">
                  <c:v>89.716378928886328</c:v>
                </c:pt>
                <c:pt idx="1572">
                  <c:v>89.715335284856124</c:v>
                </c:pt>
                <c:pt idx="1573">
                  <c:v>89.714288061105265</c:v>
                </c:pt>
                <c:pt idx="1574">
                  <c:v>89.713237248368202</c:v>
                </c:pt>
                <c:pt idx="1575">
                  <c:v>89.712182837392575</c:v>
                </c:pt>
                <c:pt idx="1576">
                  <c:v>89.711124818939197</c:v>
                </c:pt>
                <c:pt idx="1577">
                  <c:v>89.710063183783291</c:v>
                </c:pt>
                <c:pt idx="1578">
                  <c:v>89.708997922714232</c:v>
                </c:pt>
                <c:pt idx="1579">
                  <c:v>89.707929026537045</c:v>
                </c:pt>
                <c:pt idx="1580">
                  <c:v>89.706856486072525</c:v>
                </c:pt>
                <c:pt idx="1581">
                  <c:v>89.705780292157641</c:v>
                </c:pt>
                <c:pt idx="1582">
                  <c:v>89.704700435646714</c:v>
                </c:pt>
                <c:pt idx="1583">
                  <c:v>89.703616907411472</c:v>
                </c:pt>
                <c:pt idx="1584">
                  <c:v>89.702529698342261</c:v>
                </c:pt>
                <c:pt idx="1585">
                  <c:v>89.701438799348125</c:v>
                </c:pt>
                <c:pt idx="1586">
                  <c:v>89.700344201357908</c:v>
                </c:pt>
                <c:pt idx="1587">
                  <c:v>89.699245895320573</c:v>
                </c:pt>
                <c:pt idx="1588">
                  <c:v>89.698143872205975</c:v>
                </c:pt>
                <c:pt idx="1589">
                  <c:v>89.697038123005953</c:v>
                </c:pt>
                <c:pt idx="1590">
                  <c:v>89.695928638734117</c:v>
                </c:pt>
                <c:pt idx="1591">
                  <c:v>89.694815410427495</c:v>
                </c:pt>
                <c:pt idx="1592">
                  <c:v>89.693698429146508</c:v>
                </c:pt>
                <c:pt idx="1593">
                  <c:v>89.692577685976161</c:v>
                </c:pt>
                <c:pt idx="1594">
                  <c:v>89.691453172026556</c:v>
                </c:pt>
                <c:pt idx="1595">
                  <c:v>89.6903248784336</c:v>
                </c:pt>
                <c:pt idx="1596">
                  <c:v>89.689192796359819</c:v>
                </c:pt>
                <c:pt idx="1597">
                  <c:v>89.68805691699508</c:v>
                </c:pt>
                <c:pt idx="1598">
                  <c:v>89.686917231557317</c:v>
                </c:pt>
                <c:pt idx="1599">
                  <c:v>89.685773731293409</c:v>
                </c:pt>
                <c:pt idx="1600">
                  <c:v>89.684626407479882</c:v>
                </c:pt>
                <c:pt idx="1601">
                  <c:v>89.68347525142336</c:v>
                </c:pt>
                <c:pt idx="1602">
                  <c:v>89.682320254462411</c:v>
                </c:pt>
                <c:pt idx="1603">
                  <c:v>89.681161407967011</c:v>
                </c:pt>
                <c:pt idx="1604">
                  <c:v>89.679998703340146</c:v>
                </c:pt>
                <c:pt idx="1605">
                  <c:v>89.678832132018542</c:v>
                </c:pt>
                <c:pt idx="1606">
                  <c:v>89.67766168547351</c:v>
                </c:pt>
                <c:pt idx="1607">
                  <c:v>89.676487355211592</c:v>
                </c:pt>
                <c:pt idx="1608">
                  <c:v>89.675309132775553</c:v>
                </c:pt>
                <c:pt idx="1609">
                  <c:v>89.674127009745376</c:v>
                </c:pt>
                <c:pt idx="1610">
                  <c:v>89.672940977738975</c:v>
                </c:pt>
                <c:pt idx="1611">
                  <c:v>89.671751028413013</c:v>
                </c:pt>
                <c:pt idx="1612">
                  <c:v>89.670557153464031</c:v>
                </c:pt>
                <c:pt idx="1613">
                  <c:v>89.669359344629143</c:v>
                </c:pt>
                <c:pt idx="1614">
                  <c:v>89.668157593687255</c:v>
                </c:pt>
                <c:pt idx="1615">
                  <c:v>89.666951892459551</c:v>
                </c:pt>
                <c:pt idx="1616">
                  <c:v>89.665742232810999</c:v>
                </c:pt>
                <c:pt idx="1617">
                  <c:v>89.664528606650677</c:v>
                </c:pt>
                <c:pt idx="1618">
                  <c:v>89.663311005933238</c:v>
                </c:pt>
                <c:pt idx="1619">
                  <c:v>89.662089422659776</c:v>
                </c:pt>
                <c:pt idx="1620">
                  <c:v>89.660863848878634</c:v>
                </c:pt>
                <c:pt idx="1621">
                  <c:v>89.659634276686702</c:v>
                </c:pt>
                <c:pt idx="1622">
                  <c:v>89.658400698230068</c:v>
                </c:pt>
                <c:pt idx="1623">
                  <c:v>89.65716310570545</c:v>
                </c:pt>
                <c:pt idx="1624">
                  <c:v>89.655921491360786</c:v>
                </c:pt>
                <c:pt idx="1625">
                  <c:v>89.654675847496847</c:v>
                </c:pt>
                <c:pt idx="1626">
                  <c:v>89.653426166467739</c:v>
                </c:pt>
                <c:pt idx="1627">
                  <c:v>89.652172440682435</c:v>
                </c:pt>
                <c:pt idx="1628">
                  <c:v>89.650914662605516</c:v>
                </c:pt>
                <c:pt idx="1629">
                  <c:v>89.649652824758377</c:v>
                </c:pt>
                <c:pt idx="1630">
                  <c:v>89.64838691972065</c:v>
                </c:pt>
                <c:pt idx="1631">
                  <c:v>89.647116940130744</c:v>
                </c:pt>
                <c:pt idx="1632">
                  <c:v>89.645842878687716</c:v>
                </c:pt>
                <c:pt idx="1633">
                  <c:v>89.644564728151721</c:v>
                </c:pt>
                <c:pt idx="1634">
                  <c:v>89.643282481345665</c:v>
                </c:pt>
                <c:pt idx="1635">
                  <c:v>89.641996131156063</c:v>
                </c:pt>
                <c:pt idx="1636">
                  <c:v>89.640705670534473</c:v>
                </c:pt>
                <c:pt idx="1637">
                  <c:v>89.639411092498676</c:v>
                </c:pt>
                <c:pt idx="1638">
                  <c:v>89.638112390133912</c:v>
                </c:pt>
                <c:pt idx="1639">
                  <c:v>89.636809556593889</c:v>
                </c:pt>
                <c:pt idx="1640">
                  <c:v>89.635502585102145</c:v>
                </c:pt>
                <c:pt idx="1641">
                  <c:v>89.634191468953787</c:v>
                </c:pt>
                <c:pt idx="1642">
                  <c:v>89.632876201516041</c:v>
                </c:pt>
                <c:pt idx="1643">
                  <c:v>89.631556776229999</c:v>
                </c:pt>
                <c:pt idx="1644">
                  <c:v>89.630233186611619</c:v>
                </c:pt>
                <c:pt idx="1645">
                  <c:v>89.62890542625351</c:v>
                </c:pt>
                <c:pt idx="1646">
                  <c:v>89.627573488825959</c:v>
                </c:pt>
                <c:pt idx="1647">
                  <c:v>89.626237368078165</c:v>
                </c:pt>
                <c:pt idx="1648">
                  <c:v>89.624897057840116</c:v>
                </c:pt>
                <c:pt idx="1649">
                  <c:v>89.623552552023256</c:v>
                </c:pt>
                <c:pt idx="1650">
                  <c:v>89.622203844622518</c:v>
                </c:pt>
                <c:pt idx="1651">
                  <c:v>89.620850929717506</c:v>
                </c:pt>
                <c:pt idx="1652">
                  <c:v>89.619493801474022</c:v>
                </c:pt>
                <c:pt idx="1653">
                  <c:v>89.618132454145226</c:v>
                </c:pt>
                <c:pt idx="1654">
                  <c:v>89.616766882073378</c:v>
                </c:pt>
                <c:pt idx="1655">
                  <c:v>89.615397079691405</c:v>
                </c:pt>
                <c:pt idx="1656">
                  <c:v>89.614023041523993</c:v>
                </c:pt>
                <c:pt idx="1657">
                  <c:v>89.612644762189689</c:v>
                </c:pt>
                <c:pt idx="1658">
                  <c:v>89.611262236402183</c:v>
                </c:pt>
                <c:pt idx="1659">
                  <c:v>89.609875458971089</c:v>
                </c:pt>
                <c:pt idx="1660">
                  <c:v>89.608484424805098</c:v>
                </c:pt>
                <c:pt idx="1661">
                  <c:v>89.607089128912349</c:v>
                </c:pt>
                <c:pt idx="1662">
                  <c:v>89.605689566402091</c:v>
                </c:pt>
                <c:pt idx="1663">
                  <c:v>89.604285732486886</c:v>
                </c:pt>
                <c:pt idx="1664">
                  <c:v>89.602877622484073</c:v>
                </c:pt>
                <c:pt idx="1665">
                  <c:v>89.60146523181713</c:v>
                </c:pt>
                <c:pt idx="1666">
                  <c:v>89.600048556017526</c:v>
                </c:pt>
                <c:pt idx="1667">
                  <c:v>89.598627590726409</c:v>
                </c:pt>
                <c:pt idx="1668">
                  <c:v>89.59720233169628</c:v>
                </c:pt>
                <c:pt idx="1669">
                  <c:v>89.595772774793019</c:v>
                </c:pt>
                <c:pt idx="1670">
                  <c:v>89.59433891599717</c:v>
                </c:pt>
                <c:pt idx="1671">
                  <c:v>89.592900751406034</c:v>
                </c:pt>
                <c:pt idx="1672">
                  <c:v>89.591458277235077</c:v>
                </c:pt>
                <c:pt idx="1673">
                  <c:v>89.590011489820455</c:v>
                </c:pt>
                <c:pt idx="1674">
                  <c:v>89.588560385620198</c:v>
                </c:pt>
                <c:pt idx="1675">
                  <c:v>89.587104961216099</c:v>
                </c:pt>
                <c:pt idx="1676">
                  <c:v>89.585645213315885</c:v>
                </c:pt>
                <c:pt idx="1677">
                  <c:v>89.584181138755028</c:v>
                </c:pt>
                <c:pt idx="1678">
                  <c:v>89.582712734498372</c:v>
                </c:pt>
                <c:pt idx="1679">
                  <c:v>89.581239997642541</c:v>
                </c:pt>
                <c:pt idx="1680">
                  <c:v>89.579762925417214</c:v>
                </c:pt>
                <c:pt idx="1681">
                  <c:v>89.578281515188053</c:v>
                </c:pt>
                <c:pt idx="1682">
                  <c:v>89.576795764457472</c:v>
                </c:pt>
                <c:pt idx="1683">
                  <c:v>89.575305670867877</c:v>
                </c:pt>
                <c:pt idx="1684">
                  <c:v>89.573811232202658</c:v>
                </c:pt>
                <c:pt idx="1685">
                  <c:v>89.572312446389034</c:v>
                </c:pt>
                <c:pt idx="1686">
                  <c:v>89.570809311499616</c:v>
                </c:pt>
                <c:pt idx="1687">
                  <c:v>89.569301825754707</c:v>
                </c:pt>
                <c:pt idx="1688">
                  <c:v>89.567789987524392</c:v>
                </c:pt>
                <c:pt idx="1689">
                  <c:v>89.566273795330531</c:v>
                </c:pt>
                <c:pt idx="1690">
                  <c:v>89.564753247849509</c:v>
                </c:pt>
                <c:pt idx="1691">
                  <c:v>89.563228343913508</c:v>
                </c:pt>
                <c:pt idx="1692">
                  <c:v>89.561699082513172</c:v>
                </c:pt>
                <c:pt idx="1693">
                  <c:v>89.560165462800029</c:v>
                </c:pt>
                <c:pt idx="1694">
                  <c:v>89.558627484088504</c:v>
                </c:pt>
                <c:pt idx="1695">
                  <c:v>89.557085145858281</c:v>
                </c:pt>
                <c:pt idx="1696">
                  <c:v>89.555538447756348</c:v>
                </c:pt>
                <c:pt idx="1697">
                  <c:v>89.553987389599556</c:v>
                </c:pt>
                <c:pt idx="1698">
                  <c:v>89.552431971377274</c:v>
                </c:pt>
                <c:pt idx="1699">
                  <c:v>89.550872193252729</c:v>
                </c:pt>
                <c:pt idx="1700">
                  <c:v>89.549308055566698</c:v>
                </c:pt>
                <c:pt idx="1701">
                  <c:v>89.547739558839126</c:v>
                </c:pt>
                <c:pt idx="1702">
                  <c:v>89.546166703771405</c:v>
                </c:pt>
                <c:pt idx="1703">
                  <c:v>89.544589491249553</c:v>
                </c:pt>
                <c:pt idx="1704">
                  <c:v>89.543007922346106</c:v>
                </c:pt>
                <c:pt idx="1705">
                  <c:v>89.541421998322818</c:v>
                </c:pt>
                <c:pt idx="1706">
                  <c:v>89.539831720633316</c:v>
                </c:pt>
                <c:pt idx="1707">
                  <c:v>89.538237090925577</c:v>
                </c:pt>
                <c:pt idx="1708">
                  <c:v>89.536638111044297</c:v>
                </c:pt>
                <c:pt idx="1709">
                  <c:v>89.535034783033964</c:v>
                </c:pt>
                <c:pt idx="1710">
                  <c:v>89.533427109141059</c:v>
                </c:pt>
                <c:pt idx="1711">
                  <c:v>89.531815091816739</c:v>
                </c:pt>
                <c:pt idx="1712">
                  <c:v>89.530198733720098</c:v>
                </c:pt>
                <c:pt idx="1713">
                  <c:v>89.528578037720166</c:v>
                </c:pt>
                <c:pt idx="1714">
                  <c:v>89.526953006899163</c:v>
                </c:pt>
                <c:pt idx="1715">
                  <c:v>89.525323644554788</c:v>
                </c:pt>
                <c:pt idx="1716">
                  <c:v>89.523689954203363</c:v>
                </c:pt>
                <c:pt idx="1717">
                  <c:v>89.522051939582724</c:v>
                </c:pt>
                <c:pt idx="1718">
                  <c:v>89.520409604654901</c:v>
                </c:pt>
                <c:pt idx="1719">
                  <c:v>89.518762953608757</c:v>
                </c:pt>
                <c:pt idx="1720">
                  <c:v>89.517111990863398</c:v>
                </c:pt>
                <c:pt idx="1721">
                  <c:v>89.515456721070834</c:v>
                </c:pt>
                <c:pt idx="1722">
                  <c:v>89.513797149118957</c:v>
                </c:pt>
                <c:pt idx="1723">
                  <c:v>89.512133280134549</c:v>
                </c:pt>
                <c:pt idx="1724">
                  <c:v>89.510465119486142</c:v>
                </c:pt>
                <c:pt idx="1725">
                  <c:v>89.508792672787521</c:v>
                </c:pt>
                <c:pt idx="1726">
                  <c:v>89.507115945899983</c:v>
                </c:pt>
                <c:pt idx="1727">
                  <c:v>89.50543494493634</c:v>
                </c:pt>
                <c:pt idx="1728">
                  <c:v>89.503749676263581</c:v>
                </c:pt>
                <c:pt idx="1729">
                  <c:v>89.502060146505968</c:v>
                </c:pt>
                <c:pt idx="1730">
                  <c:v>89.500366362548576</c:v>
                </c:pt>
                <c:pt idx="1731">
                  <c:v>89.498668331540031</c:v>
                </c:pt>
                <c:pt idx="1732">
                  <c:v>89.496966060896099</c:v>
                </c:pt>
                <c:pt idx="1733">
                  <c:v>89.495259558303076</c:v>
                </c:pt>
                <c:pt idx="1734">
                  <c:v>89.493548831720631</c:v>
                </c:pt>
                <c:pt idx="1735">
                  <c:v>89.491833889385489</c:v>
                </c:pt>
                <c:pt idx="1736">
                  <c:v>89.490114739814885</c:v>
                </c:pt>
                <c:pt idx="1737">
                  <c:v>89.4883913918096</c:v>
                </c:pt>
                <c:pt idx="1738">
                  <c:v>89.486663854457731</c:v>
                </c:pt>
                <c:pt idx="1739">
                  <c:v>89.484932137137889</c:v>
                </c:pt>
                <c:pt idx="1740">
                  <c:v>89.483196249522919</c:v>
                </c:pt>
                <c:pt idx="1741">
                  <c:v>89.481456201583057</c:v>
                </c:pt>
                <c:pt idx="1742">
                  <c:v>89.479712003590308</c:v>
                </c:pt>
                <c:pt idx="1743">
                  <c:v>89.477963666120928</c:v>
                </c:pt>
                <c:pt idx="1744">
                  <c:v>89.47621120005968</c:v>
                </c:pt>
                <c:pt idx="1745">
                  <c:v>89.474454616603794</c:v>
                </c:pt>
                <c:pt idx="1746">
                  <c:v>89.472693927265425</c:v>
                </c:pt>
                <c:pt idx="1747">
                  <c:v>89.470929143877228</c:v>
                </c:pt>
                <c:pt idx="1748">
                  <c:v>89.469160278593776</c:v>
                </c:pt>
                <c:pt idx="1749">
                  <c:v>89.467387343898054</c:v>
                </c:pt>
                <c:pt idx="1750">
                  <c:v>89.465610352602525</c:v>
                </c:pt>
                <c:pt idx="1751">
                  <c:v>89.46382931785493</c:v>
                </c:pt>
                <c:pt idx="1752">
                  <c:v>89.462044253141755</c:v>
                </c:pt>
                <c:pt idx="1753">
                  <c:v>89.460255172291212</c:v>
                </c:pt>
                <c:pt idx="1754">
                  <c:v>89.458462089478203</c:v>
                </c:pt>
                <c:pt idx="1755">
                  <c:v>89.456665019228112</c:v>
                </c:pt>
                <c:pt idx="1756">
                  <c:v>89.454863976420384</c:v>
                </c:pt>
                <c:pt idx="1757">
                  <c:v>89.45305897629315</c:v>
                </c:pt>
                <c:pt idx="1758">
                  <c:v>89.451250034446403</c:v>
                </c:pt>
                <c:pt idx="1759">
                  <c:v>89.449437166847446</c:v>
                </c:pt>
                <c:pt idx="1760">
                  <c:v>89.447620389833531</c:v>
                </c:pt>
                <c:pt idx="1761">
                  <c:v>89.445799720117876</c:v>
                </c:pt>
                <c:pt idx="1762">
                  <c:v>89.443975174791234</c:v>
                </c:pt>
                <c:pt idx="1763">
                  <c:v>89.44214677132922</c:v>
                </c:pt>
                <c:pt idx="1764">
                  <c:v>89.440314527594253</c:v>
                </c:pt>
                <c:pt idx="1765">
                  <c:v>89.438478461840688</c:v>
                </c:pt>
                <c:pt idx="1766">
                  <c:v>89.436638592719618</c:v>
                </c:pt>
                <c:pt idx="1767">
                  <c:v>89.43479493928244</c:v>
                </c:pt>
                <c:pt idx="1768">
                  <c:v>89.432947520985962</c:v>
                </c:pt>
                <c:pt idx="1769">
                  <c:v>89.431096357696219</c:v>
                </c:pt>
                <c:pt idx="1770">
                  <c:v>89.429241469693423</c:v>
                </c:pt>
                <c:pt idx="1771">
                  <c:v>89.427382877676479</c:v>
                </c:pt>
                <c:pt idx="1772">
                  <c:v>89.425520602767193</c:v>
                </c:pt>
                <c:pt idx="1773">
                  <c:v>89.423654666515532</c:v>
                </c:pt>
                <c:pt idx="1774">
                  <c:v>89.421785090903384</c:v>
                </c:pt>
                <c:pt idx="1775">
                  <c:v>89.419911898350051</c:v>
                </c:pt>
                <c:pt idx="1776">
                  <c:v>89.418035111716264</c:v>
                </c:pt>
                <c:pt idx="1777">
                  <c:v>89.416154754309616</c:v>
                </c:pt>
                <c:pt idx="1778">
                  <c:v>89.414270849888496</c:v>
                </c:pt>
                <c:pt idx="1779">
                  <c:v>89.412383422667887</c:v>
                </c:pt>
                <c:pt idx="1780">
                  <c:v>89.410492497323503</c:v>
                </c:pt>
                <c:pt idx="1781">
                  <c:v>89.408598098996592</c:v>
                </c:pt>
                <c:pt idx="1782">
                  <c:v>89.406700253299789</c:v>
                </c:pt>
                <c:pt idx="1783">
                  <c:v>89.404798986320699</c:v>
                </c:pt>
                <c:pt idx="1784">
                  <c:v>89.402894324628363</c:v>
                </c:pt>
                <c:pt idx="1785">
                  <c:v>89.400986295276979</c:v>
                </c:pt>
                <c:pt idx="1786">
                  <c:v>89.39907492581176</c:v>
                </c:pt>
                <c:pt idx="1787">
                  <c:v>89.397160244274048</c:v>
                </c:pt>
                <c:pt idx="1788">
                  <c:v>89.395242279205974</c:v>
                </c:pt>
                <c:pt idx="1789">
                  <c:v>89.393321059655946</c:v>
                </c:pt>
                <c:pt idx="1790">
                  <c:v>89.391396615183893</c:v>
                </c:pt>
                <c:pt idx="1791">
                  <c:v>89.389468975866478</c:v>
                </c:pt>
                <c:pt idx="1792">
                  <c:v>89.387538172302229</c:v>
                </c:pt>
                <c:pt idx="1793">
                  <c:v>89.38560423561718</c:v>
                </c:pt>
                <c:pt idx="1794">
                  <c:v>89.383667197469748</c:v>
                </c:pt>
                <c:pt idx="1795">
                  <c:v>89.381727090056714</c:v>
                </c:pt>
                <c:pt idx="1796">
                  <c:v>89.379783946118351</c:v>
                </c:pt>
                <c:pt idx="1797">
                  <c:v>89.377837798943887</c:v>
                </c:pt>
                <c:pt idx="1798">
                  <c:v>89.375888682376853</c:v>
                </c:pt>
                <c:pt idx="1799">
                  <c:v>89.373936630821404</c:v>
                </c:pt>
                <c:pt idx="1800">
                  <c:v>89.371981679246673</c:v>
                </c:pt>
                <c:pt idx="1801">
                  <c:v>89.370023863193197</c:v>
                </c:pt>
                <c:pt idx="1802">
                  <c:v>89.368063218778872</c:v>
                </c:pt>
                <c:pt idx="1803">
                  <c:v>89.366099782703671</c:v>
                </c:pt>
                <c:pt idx="1804">
                  <c:v>89.364133592256266</c:v>
                </c:pt>
                <c:pt idx="1805">
                  <c:v>89.362164685319115</c:v>
                </c:pt>
                <c:pt idx="1806">
                  <c:v>89.360193100374929</c:v>
                </c:pt>
                <c:pt idx="1807">
                  <c:v>89.358218876511913</c:v>
                </c:pt>
                <c:pt idx="1808">
                  <c:v>89.356242053429867</c:v>
                </c:pt>
                <c:pt idx="1809">
                  <c:v>89.354262671446449</c:v>
                </c:pt>
                <c:pt idx="1810">
                  <c:v>89.352280771502294</c:v>
                </c:pt>
                <c:pt idx="1811">
                  <c:v>89.350296395167987</c:v>
                </c:pt>
                <c:pt idx="1812">
                  <c:v>89.348309584649272</c:v>
                </c:pt>
                <c:pt idx="1813">
                  <c:v>89.346320382793607</c:v>
                </c:pt>
                <c:pt idx="1814">
                  <c:v>89.344328833095986</c:v>
                </c:pt>
                <c:pt idx="1815">
                  <c:v>89.342334979705313</c:v>
                </c:pt>
                <c:pt idx="1816">
                  <c:v>89.340338867430077</c:v>
                </c:pt>
                <c:pt idx="1817">
                  <c:v>89.338340541744955</c:v>
                </c:pt>
                <c:pt idx="1818">
                  <c:v>89.336340048797496</c:v>
                </c:pt>
                <c:pt idx="1819">
                  <c:v>89.334337435413161</c:v>
                </c:pt>
                <c:pt idx="1820">
                  <c:v>89.33233274910269</c:v>
                </c:pt>
                <c:pt idx="1821">
                  <c:v>89.330326038067881</c:v>
                </c:pt>
                <c:pt idx="1822">
                  <c:v>89.328317351208312</c:v>
                </c:pt>
                <c:pt idx="1823">
                  <c:v>89.326306738127428</c:v>
                </c:pt>
                <c:pt idx="1824">
                  <c:v>89.324294249139143</c:v>
                </c:pt>
                <c:pt idx="1825">
                  <c:v>89.322279935274466</c:v>
                </c:pt>
                <c:pt idx="1826">
                  <c:v>89.320263848287709</c:v>
                </c:pt>
                <c:pt idx="1827">
                  <c:v>89.318246040662899</c:v>
                </c:pt>
                <c:pt idx="1828">
                  <c:v>89.316226565620966</c:v>
                </c:pt>
                <c:pt idx="1829">
                  <c:v>89.314205477125796</c:v>
                </c:pt>
                <c:pt idx="1830">
                  <c:v>89.312182829890872</c:v>
                </c:pt>
                <c:pt idx="1831">
                  <c:v>89.31015867938666</c:v>
                </c:pt>
                <c:pt idx="1832">
                  <c:v>89.308133081845881</c:v>
                </c:pt>
                <c:pt idx="1833">
                  <c:v>89.306106094271684</c:v>
                </c:pt>
                <c:pt idx="1834">
                  <c:v>89.304077774444082</c:v>
                </c:pt>
                <c:pt idx="1835">
                  <c:v>89.302048180925567</c:v>
                </c:pt>
                <c:pt idx="1836">
                  <c:v>89.300017373069892</c:v>
                </c:pt>
                <c:pt idx="1837">
                  <c:v>89.297985411026957</c:v>
                </c:pt>
                <c:pt idx="1838">
                  <c:v>89.295952355750956</c:v>
                </c:pt>
                <c:pt idx="1839">
                  <c:v>89.293918269007122</c:v>
                </c:pt>
                <c:pt idx="1840">
                  <c:v>89.291883213378483</c:v>
                </c:pt>
                <c:pt idx="1841">
                  <c:v>89.289847252272693</c:v>
                </c:pt>
                <c:pt idx="1842">
                  <c:v>89.287810449928514</c:v>
                </c:pt>
                <c:pt idx="1843">
                  <c:v>89.285772871424427</c:v>
                </c:pt>
                <c:pt idx="1844">
                  <c:v>89.283734582684303</c:v>
                </c:pt>
                <c:pt idx="1845">
                  <c:v>89.281695650485105</c:v>
                </c:pt>
                <c:pt idx="1846">
                  <c:v>89.27965614246294</c:v>
                </c:pt>
                <c:pt idx="1847">
                  <c:v>89.277616127122101</c:v>
                </c:pt>
                <c:pt idx="1848">
                  <c:v>89.275575673840407</c:v>
                </c:pt>
                <c:pt idx="1849">
                  <c:v>89.273534852877432</c:v>
                </c:pt>
                <c:pt idx="1850">
                  <c:v>89.27149373538127</c:v>
                </c:pt>
                <c:pt idx="1851">
                  <c:v>89.269452393395468</c:v>
                </c:pt>
                <c:pt idx="1852">
                  <c:v>89.267410899867372</c:v>
                </c:pt>
                <c:pt idx="1853">
                  <c:v>89.26536932865416</c:v>
                </c:pt>
                <c:pt idx="1854">
                  <c:v>89.263327754530337</c:v>
                </c:pt>
                <c:pt idx="1855">
                  <c:v>89.261286253196161</c:v>
                </c:pt>
                <c:pt idx="1856">
                  <c:v>89.259244901283338</c:v>
                </c:pt>
                <c:pt idx="1857">
                  <c:v>89.257203776363568</c:v>
                </c:pt>
                <c:pt idx="1858">
                  <c:v>89.255162956955445</c:v>
                </c:pt>
                <c:pt idx="1859">
                  <c:v>89.253122522531712</c:v>
                </c:pt>
                <c:pt idx="1860">
                  <c:v>89.251082553527382</c:v>
                </c:pt>
                <c:pt idx="1861">
                  <c:v>89.249043131345744</c:v>
                </c:pt>
                <c:pt idx="1862">
                  <c:v>89.247004338367333</c:v>
                </c:pt>
                <c:pt idx="1863">
                  <c:v>89.244966257956662</c:v>
                </c:pt>
                <c:pt idx="1864">
                  <c:v>89.242928974469379</c:v>
                </c:pt>
                <c:pt idx="1865">
                  <c:v>89.240892573260638</c:v>
                </c:pt>
                <c:pt idx="1866">
                  <c:v>89.238857140691124</c:v>
                </c:pt>
                <c:pt idx="1867">
                  <c:v>89.236822764136662</c:v>
                </c:pt>
                <c:pt idx="1868">
                  <c:v>89.234789531993272</c:v>
                </c:pt>
                <c:pt idx="1869">
                  <c:v>89.232757533687419</c:v>
                </c:pt>
                <c:pt idx="1870">
                  <c:v>89.230726859680402</c:v>
                </c:pt>
                <c:pt idx="1871">
                  <c:v>89.228697601479169</c:v>
                </c:pt>
                <c:pt idx="1872">
                  <c:v>89.226669851641091</c:v>
                </c:pt>
                <c:pt idx="1873">
                  <c:v>89.224643703783272</c:v>
                </c:pt>
                <c:pt idx="1874">
                  <c:v>89.222619252589539</c:v>
                </c:pt>
                <c:pt idx="1875">
                  <c:v>89.220596593817731</c:v>
                </c:pt>
                <c:pt idx="1876">
                  <c:v>89.218575824307436</c:v>
                </c:pt>
                <c:pt idx="1877">
                  <c:v>89.216557041987997</c:v>
                </c:pt>
                <c:pt idx="1878">
                  <c:v>89.214540345885908</c:v>
                </c:pt>
                <c:pt idx="1879">
                  <c:v>89.212525836131562</c:v>
                </c:pt>
                <c:pt idx="1880">
                  <c:v>89.210513613967805</c:v>
                </c:pt>
                <c:pt idx="1881">
                  <c:v>89.208503781757571</c:v>
                </c:pt>
                <c:pt idx="1882">
                  <c:v>89.206496442990527</c:v>
                </c:pt>
                <c:pt idx="1883">
                  <c:v>89.204491702291364</c:v>
                </c:pt>
                <c:pt idx="1884">
                  <c:v>89.202489665427123</c:v>
                </c:pt>
                <c:pt idx="1885">
                  <c:v>89.200490439314905</c:v>
                </c:pt>
                <c:pt idx="1886">
                  <c:v>89.198494132029111</c:v>
                </c:pt>
                <c:pt idx="1887">
                  <c:v>89.196500852809677</c:v>
                </c:pt>
                <c:pt idx="1888">
                  <c:v>89.194510712068393</c:v>
                </c:pt>
                <c:pt idx="1889">
                  <c:v>89.192523821397515</c:v>
                </c:pt>
                <c:pt idx="1890">
                  <c:v>89.190540293577172</c:v>
                </c:pt>
                <c:pt idx="1891">
                  <c:v>89.188560242582142</c:v>
                </c:pt>
                <c:pt idx="1892">
                  <c:v>89.186583783589526</c:v>
                </c:pt>
                <c:pt idx="1893">
                  <c:v>89.184611032987107</c:v>
                </c:pt>
                <c:pt idx="1894">
                  <c:v>89.182642108379596</c:v>
                </c:pt>
                <c:pt idx="1895">
                  <c:v>89.180677128597367</c:v>
                </c:pt>
                <c:pt idx="1896">
                  <c:v>89.178716213701719</c:v>
                </c:pt>
                <c:pt idx="1897">
                  <c:v>89.176759484995088</c:v>
                </c:pt>
                <c:pt idx="1898">
                  <c:v>89.174807065026144</c:v>
                </c:pt>
                <c:pt idx="1899">
                  <c:v>89.172859077598034</c:v>
                </c:pt>
                <c:pt idx="1900">
                  <c:v>89.170915647775445</c:v>
                </c:pt>
                <c:pt idx="1901">
                  <c:v>89.168976901892563</c:v>
                </c:pt>
                <c:pt idx="1902">
                  <c:v>89.167042967559169</c:v>
                </c:pt>
                <c:pt idx="1903">
                  <c:v>89.165113973669179</c:v>
                </c:pt>
                <c:pt idx="1904">
                  <c:v>89.1631900504062</c:v>
                </c:pt>
                <c:pt idx="1905">
                  <c:v>89.161271329252614</c:v>
                </c:pt>
                <c:pt idx="1906">
                  <c:v>89.159357942994873</c:v>
                </c:pt>
                <c:pt idx="1907">
                  <c:v>89.157450025732246</c:v>
                </c:pt>
                <c:pt idx="1908">
                  <c:v>89.155547712881884</c:v>
                </c:pt>
                <c:pt idx="1909">
                  <c:v>89.15365114118832</c:v>
                </c:pt>
                <c:pt idx="1910">
                  <c:v>89.151760448728169</c:v>
                </c:pt>
                <c:pt idx="1911">
                  <c:v>89.149875774918442</c:v>
                </c:pt>
                <c:pt idx="1912">
                  <c:v>89.147997260522189</c:v>
                </c:pt>
                <c:pt idx="1913">
                  <c:v>89.146125047657335</c:v>
                </c:pt>
                <c:pt idx="1914">
                  <c:v>89.144259279801091</c:v>
                </c:pt>
                <c:pt idx="1915">
                  <c:v>89.142400101798145</c:v>
                </c:pt>
                <c:pt idx="1916">
                  <c:v>89.140547659866996</c:v>
                </c:pt>
                <c:pt idx="1917">
                  <c:v>89.138702101606768</c:v>
                </c:pt>
                <c:pt idx="1918">
                  <c:v>89.136863576003137</c:v>
                </c:pt>
                <c:pt idx="1919">
                  <c:v>89.135032233435425</c:v>
                </c:pt>
                <c:pt idx="1920">
                  <c:v>89.133208225683092</c:v>
                </c:pt>
                <c:pt idx="1921">
                  <c:v>89.13139170593162</c:v>
                </c:pt>
                <c:pt idx="1922">
                  <c:v>89.129582828779135</c:v>
                </c:pt>
                <c:pt idx="1923">
                  <c:v>89.127781750242775</c:v>
                </c:pt>
                <c:pt idx="1924">
                  <c:v>89.125988627764173</c:v>
                </c:pt>
                <c:pt idx="1925">
                  <c:v>89.124203620217045</c:v>
                </c:pt>
                <c:pt idx="1926">
                  <c:v>89.122426887911502</c:v>
                </c:pt>
                <c:pt idx="1927">
                  <c:v>89.120658592601018</c:v>
                </c:pt>
                <c:pt idx="1928">
                  <c:v>89.118898897488336</c:v>
                </c:pt>
                <c:pt idx="1929">
                  <c:v>89.117147967230622</c:v>
                </c:pt>
                <c:pt idx="1930">
                  <c:v>89.115405967946131</c:v>
                </c:pt>
                <c:pt idx="1931">
                  <c:v>89.113673067218329</c:v>
                </c:pt>
                <c:pt idx="1932">
                  <c:v>89.111949434104048</c:v>
                </c:pt>
                <c:pt idx="1933">
                  <c:v>89.11023523913596</c:v>
                </c:pt>
                <c:pt idx="1934">
                  <c:v>89.108530654329655</c:v>
                </c:pt>
                <c:pt idx="1935">
                  <c:v>89.106835853189253</c:v>
                </c:pt>
                <c:pt idx="1936">
                  <c:v>89.105151010711396</c:v>
                </c:pt>
                <c:pt idx="1937">
                  <c:v>89.103476303390991</c:v>
                </c:pt>
                <c:pt idx="1938">
                  <c:v>89.101811909226328</c:v>
                </c:pt>
                <c:pt idx="1939">
                  <c:v>89.100158007723664</c:v>
                </c:pt>
                <c:pt idx="1940">
                  <c:v>89.098514779902317</c:v>
                </c:pt>
                <c:pt idx="1941">
                  <c:v>89.096882408298782</c:v>
                </c:pt>
                <c:pt idx="1942">
                  <c:v>89.09526107697215</c:v>
                </c:pt>
                <c:pt idx="1943">
                  <c:v>89.093650971508069</c:v>
                </c:pt>
                <c:pt idx="1944">
                  <c:v>89.092052279023036</c:v>
                </c:pt>
                <c:pt idx="1945">
                  <c:v>89.090465188168935</c:v>
                </c:pt>
                <c:pt idx="1946">
                  <c:v>89.088889889136993</c:v>
                </c:pt>
                <c:pt idx="1947">
                  <c:v>89.087326573661571</c:v>
                </c:pt>
                <c:pt idx="1948">
                  <c:v>89.085775435024914</c:v>
                </c:pt>
                <c:pt idx="1949">
                  <c:v>89.084236668059333</c:v>
                </c:pt>
                <c:pt idx="1950">
                  <c:v>89.082710469152929</c:v>
                </c:pt>
                <c:pt idx="1951">
                  <c:v>89.081197036250941</c:v>
                </c:pt>
                <c:pt idx="1952">
                  <c:v>89.079696568860697</c:v>
                </c:pt>
                <c:pt idx="1953">
                  <c:v>89.078209268053968</c:v>
                </c:pt>
                <c:pt idx="1954">
                  <c:v>89.076735336470705</c:v>
                </c:pt>
                <c:pt idx="1955">
                  <c:v>89.07527497832146</c:v>
                </c:pt>
                <c:pt idx="1956">
                  <c:v>89.07382839939028</c:v>
                </c:pt>
                <c:pt idx="1957">
                  <c:v>89.07239580703785</c:v>
                </c:pt>
                <c:pt idx="1958">
                  <c:v>89.070977410203341</c:v>
                </c:pt>
                <c:pt idx="1959">
                  <c:v>89.069573419407277</c:v>
                </c:pt>
                <c:pt idx="1960">
                  <c:v>89.068184046753757</c:v>
                </c:pt>
                <c:pt idx="1961">
                  <c:v>89.06680950593163</c:v>
                </c:pt>
                <c:pt idx="1962">
                  <c:v>89.06545001221771</c:v>
                </c:pt>
                <c:pt idx="1963">
                  <c:v>89.064105782477796</c:v>
                </c:pt>
                <c:pt idx="1964">
                  <c:v>89.062777035168864</c:v>
                </c:pt>
                <c:pt idx="1965">
                  <c:v>89.061463990338893</c:v>
                </c:pt>
                <c:pt idx="1966">
                  <c:v>89.060166869630109</c:v>
                </c:pt>
                <c:pt idx="1967">
                  <c:v>89.058885896278667</c:v>
                </c:pt>
                <c:pt idx="1968">
                  <c:v>89.057621295116604</c:v>
                </c:pt>
                <c:pt idx="1969">
                  <c:v>89.056373292571251</c:v>
                </c:pt>
                <c:pt idx="1970">
                  <c:v>89.055142116667213</c:v>
                </c:pt>
                <c:pt idx="1971">
                  <c:v>89.053927997025582</c:v>
                </c:pt>
                <c:pt idx="1972">
                  <c:v>89.052731164865151</c:v>
                </c:pt>
                <c:pt idx="1973">
                  <c:v>89.051551853001129</c:v>
                </c:pt>
                <c:pt idx="1974">
                  <c:v>89.050390295846242</c:v>
                </c:pt>
                <c:pt idx="1975">
                  <c:v>89.04924672940929</c:v>
                </c:pt>
                <c:pt idx="1976">
                  <c:v>89.04812139129541</c:v>
                </c:pt>
                <c:pt idx="1977">
                  <c:v>89.047014520704778</c:v>
                </c:pt>
                <c:pt idx="1978">
                  <c:v>89.045926358431686</c:v>
                </c:pt>
                <c:pt idx="1979">
                  <c:v>89.044857146863791</c:v>
                </c:pt>
                <c:pt idx="1980">
                  <c:v>89.043807129980237</c:v>
                </c:pt>
                <c:pt idx="1981">
                  <c:v>89.042776553349483</c:v>
                </c:pt>
                <c:pt idx="1982">
                  <c:v>89.041765664129613</c:v>
                </c:pt>
                <c:pt idx="1983">
                  <c:v>89.040774711063776</c:v>
                </c:pt>
                <c:pt idx="1984">
                  <c:v>89.039803944479445</c:v>
                </c:pt>
                <c:pt idx="1985">
                  <c:v>89.038853616286104</c:v>
                </c:pt>
                <c:pt idx="1986">
                  <c:v>89.03792397997104</c:v>
                </c:pt>
                <c:pt idx="1987">
                  <c:v>89.037015290598433</c:v>
                </c:pt>
                <c:pt idx="1988">
                  <c:v>89.036127804805076</c:v>
                </c:pt>
                <c:pt idx="1989">
                  <c:v>89.0352617807972</c:v>
                </c:pt>
                <c:pt idx="1990">
                  <c:v>89.034417478346668</c:v>
                </c:pt>
                <c:pt idx="1991">
                  <c:v>89.033595158788074</c:v>
                </c:pt>
                <c:pt idx="1992">
                  <c:v>89.032795085013333</c:v>
                </c:pt>
                <c:pt idx="1993">
                  <c:v>89.032017521468603</c:v>
                </c:pt>
                <c:pt idx="1994">
                  <c:v>89.031262734149323</c:v>
                </c:pt>
                <c:pt idx="1995">
                  <c:v>89.030530990595281</c:v>
                </c:pt>
                <c:pt idx="1996">
                  <c:v>89.029822559885943</c:v>
                </c:pt>
                <c:pt idx="1997">
                  <c:v>89.029137712634508</c:v>
                </c:pt>
                <c:pt idx="1998">
                  <c:v>89.028476720983164</c:v>
                </c:pt>
                <c:pt idx="1999">
                  <c:v>89.027839858597616</c:v>
                </c:pt>
                <c:pt idx="2000">
                  <c:v>89.027227400659271</c:v>
                </c:pt>
                <c:pt idx="2001">
                  <c:v>89.026639623861797</c:v>
                </c:pt>
                <c:pt idx="2002">
                  <c:v>89.02607680640125</c:v>
                </c:pt>
                <c:pt idx="2003">
                  <c:v>89.025539227972772</c:v>
                </c:pt>
                <c:pt idx="2004">
                  <c:v>89.025027169760634</c:v>
                </c:pt>
                <c:pt idx="2005">
                  <c:v>89.024540914432649</c:v>
                </c:pt>
                <c:pt idx="2006">
                  <c:v>89.024080746132157</c:v>
                </c:pt>
                <c:pt idx="2007">
                  <c:v>89.023646950469924</c:v>
                </c:pt>
                <c:pt idx="2008">
                  <c:v>89.023239814515733</c:v>
                </c:pt>
                <c:pt idx="2009">
                  <c:v>89.022859626791814</c:v>
                </c:pt>
                <c:pt idx="2010">
                  <c:v>89.022506677261546</c:v>
                </c:pt>
                <c:pt idx="2011">
                  <c:v>89.022181257322202</c:v>
                </c:pt>
                <c:pt idx="2012">
                  <c:v>89.021883659795776</c:v>
                </c:pt>
                <c:pt idx="2013">
                  <c:v>89.021614178918369</c:v>
                </c:pt>
                <c:pt idx="2014">
                  <c:v>89.021373110332036</c:v>
                </c:pt>
                <c:pt idx="2015">
                  <c:v>89.021160751073168</c:v>
                </c:pt>
                <c:pt idx="2016">
                  <c:v>89.020977399562867</c:v>
                </c:pt>
                <c:pt idx="2017">
                  <c:v>89.020823355596647</c:v>
                </c:pt>
                <c:pt idx="2018">
                  <c:v>89.020698920332947</c:v>
                </c:pt>
                <c:pt idx="2019">
                  <c:v>89.020604396282124</c:v>
                </c:pt>
                <c:pt idx="2020">
                  <c:v>89.020540087295274</c:v>
                </c:pt>
                <c:pt idx="2021">
                  <c:v>89.020506298552007</c:v>
                </c:pt>
                <c:pt idx="2022">
                  <c:v>89.020503336548643</c:v>
                </c:pt>
                <c:pt idx="2023">
                  <c:v>89.020531509085927</c:v>
                </c:pt>
                <c:pt idx="2024">
                  <c:v>89.020591125255521</c:v>
                </c:pt>
                <c:pt idx="2025">
                  <c:v>89.020682495428957</c:v>
                </c:pt>
                <c:pt idx="2026">
                  <c:v>89.02080593124235</c:v>
                </c:pt>
                <c:pt idx="2027">
                  <c:v>89.020961745584586</c:v>
                </c:pt>
                <c:pt idx="2028">
                  <c:v>89.021150252581364</c:v>
                </c:pt>
                <c:pt idx="2029">
                  <c:v>89.021371767583872</c:v>
                </c:pt>
                <c:pt idx="2030">
                  <c:v>89.021626607151831</c:v>
                </c:pt>
                <c:pt idx="2031">
                  <c:v>89.021915089040235</c:v>
                </c:pt>
                <c:pt idx="2032">
                  <c:v>89.022237532183681</c:v>
                </c:pt>
                <c:pt idx="2033">
                  <c:v>89.022594256681231</c:v>
                </c:pt>
                <c:pt idx="2034">
                  <c:v>89.022985583781107</c:v>
                </c:pt>
                <c:pt idx="2035">
                  <c:v>89.023411835864266</c:v>
                </c:pt>
                <c:pt idx="2036">
                  <c:v>89.023873336428139</c:v>
                </c:pt>
                <c:pt idx="2037">
                  <c:v>89.024370410070517</c:v>
                </c:pt>
                <c:pt idx="2038">
                  <c:v>89.024903382473042</c:v>
                </c:pt>
                <c:pt idx="2039">
                  <c:v>89.025472580382967</c:v>
                </c:pt>
                <c:pt idx="2040">
                  <c:v>89.026078331596111</c:v>
                </c:pt>
                <c:pt idx="2041">
                  <c:v>89.026720964940324</c:v>
                </c:pt>
                <c:pt idx="2042">
                  <c:v>89.02740081025523</c:v>
                </c:pt>
                <c:pt idx="2043">
                  <c:v>89.028118198376532</c:v>
                </c:pt>
                <c:pt idx="2044">
                  <c:v>89.028873461114969</c:v>
                </c:pt>
                <c:pt idx="2045">
                  <c:v>89.029666931238779</c:v>
                </c:pt>
                <c:pt idx="2046">
                  <c:v>89.030498942454315</c:v>
                </c:pt>
                <c:pt idx="2047">
                  <c:v>89.031369829386264</c:v>
                </c:pt>
                <c:pt idx="2048">
                  <c:v>89.032279927557013</c:v>
                </c:pt>
                <c:pt idx="2049">
                  <c:v>89.033229573368743</c:v>
                </c:pt>
                <c:pt idx="2050">
                  <c:v>89.034219104081274</c:v>
                </c:pt>
                <c:pt idx="2051">
                  <c:v>89.035248857791331</c:v>
                </c:pt>
                <c:pt idx="2052">
                  <c:v>89.036319173411997</c:v>
                </c:pt>
                <c:pt idx="2053">
                  <c:v>89.037430390652403</c:v>
                </c:pt>
                <c:pt idx="2054">
                  <c:v>89.038582849993773</c:v>
                </c:pt>
                <c:pt idx="2055">
                  <c:v>89.039776892670417</c:v>
                </c:pt>
                <c:pt idx="2056">
                  <c:v>89.041012860644756</c:v>
                </c:pt>
                <c:pt idx="2057">
                  <c:v>89.042291096587107</c:v>
                </c:pt>
                <c:pt idx="2058">
                  <c:v>89.043611943851616</c:v>
                </c:pt>
                <c:pt idx="2059">
                  <c:v>89.04497574645454</c:v>
                </c:pt>
                <c:pt idx="2060">
                  <c:v>89.046382849049436</c:v>
                </c:pt>
                <c:pt idx="2061">
                  <c:v>89.047833596904695</c:v>
                </c:pt>
                <c:pt idx="2062">
                  <c:v>89.049328335879167</c:v>
                </c:pt>
                <c:pt idx="2063">
                  <c:v>89.050867412398588</c:v>
                </c:pt>
                <c:pt idx="2064">
                  <c:v>89.052451173430697</c:v>
                </c:pt>
                <c:pt idx="2065">
                  <c:v>89.054079966460733</c:v>
                </c:pt>
                <c:pt idx="2066">
                  <c:v>89.055754139467282</c:v>
                </c:pt>
                <c:pt idx="2067">
                  <c:v>89.057474040895102</c:v>
                </c:pt>
                <c:pt idx="2068">
                  <c:v>89.059240019632426</c:v>
                </c:pt>
                <c:pt idx="2069">
                  <c:v>89.061052424983117</c:v>
                </c:pt>
                <c:pt idx="2070">
                  <c:v>89.062911606641919</c:v>
                </c:pt>
                <c:pt idx="2071">
                  <c:v>89.064817914667728</c:v>
                </c:pt>
                <c:pt idx="2072">
                  <c:v>89.066771699457334</c:v>
                </c:pt>
                <c:pt idx="2073">
                  <c:v>89.068773311718672</c:v>
                </c:pt>
                <c:pt idx="2074">
                  <c:v>89.070823102444081</c:v>
                </c:pt>
                <c:pt idx="2075">
                  <c:v>89.072921422883326</c:v>
                </c:pt>
                <c:pt idx="2076">
                  <c:v>89.075068624515566</c:v>
                </c:pt>
                <c:pt idx="2077">
                  <c:v>89.077265059022594</c:v>
                </c:pt>
                <c:pt idx="2078">
                  <c:v>89.079511078260367</c:v>
                </c:pt>
                <c:pt idx="2079">
                  <c:v>89.081807034231275</c:v>
                </c:pt>
                <c:pt idx="2080">
                  <c:v>89.084153279055798</c:v>
                </c:pt>
                <c:pt idx="2081">
                  <c:v>89.086550164943745</c:v>
                </c:pt>
                <c:pt idx="2082">
                  <c:v>89.088998044166743</c:v>
                </c:pt>
                <c:pt idx="2083">
                  <c:v>89.091497269027613</c:v>
                </c:pt>
                <c:pt idx="2084">
                  <c:v>89.094048191832655</c:v>
                </c:pt>
                <c:pt idx="2085">
                  <c:v>89.096651164861356</c:v>
                </c:pt>
                <c:pt idx="2086">
                  <c:v>89.099306540338603</c:v>
                </c:pt>
                <c:pt idx="2087">
                  <c:v>89.102014670402639</c:v>
                </c:pt>
                <c:pt idx="2088">
                  <c:v>89.104775907077595</c:v>
                </c:pt>
                <c:pt idx="2089">
                  <c:v>89.107590602241956</c:v>
                </c:pt>
                <c:pt idx="2090">
                  <c:v>89.110459107598672</c:v>
                </c:pt>
                <c:pt idx="2091">
                  <c:v>89.113381774645774</c:v>
                </c:pt>
                <c:pt idx="2092">
                  <c:v>89.116358954644397</c:v>
                </c:pt>
                <c:pt idx="2093">
                  <c:v>89.119390998589509</c:v>
                </c:pt>
                <c:pt idx="2094">
                  <c:v>89.122478257178457</c:v>
                </c:pt>
                <c:pt idx="2095">
                  <c:v>89.125621080779595</c:v>
                </c:pt>
                <c:pt idx="2096">
                  <c:v>89.128819819403432</c:v>
                </c:pt>
                <c:pt idx="2097">
                  <c:v>89.132074822667548</c:v>
                </c:pt>
                <c:pt idx="2098">
                  <c:v>89.135386439769974</c:v>
                </c:pt>
                <c:pt idx="2099">
                  <c:v>89.138755019453711</c:v>
                </c:pt>
                <c:pt idx="2100">
                  <c:v>89.142180909976886</c:v>
                </c:pt>
                <c:pt idx="2101">
                  <c:v>89.14566445908288</c:v>
                </c:pt>
                <c:pt idx="2102">
                  <c:v>89.149206013965255</c:v>
                </c:pt>
                <c:pt idx="2103">
                  <c:v>89.152805921237544</c:v>
                </c:pt>
                <c:pt idx="2104">
                  <c:v>89.156464526902496</c:v>
                </c:pt>
                <c:pt idx="2105">
                  <c:v>89.160182176318131</c:v>
                </c:pt>
                <c:pt idx="2106">
                  <c:v>89.163959214166908</c:v>
                </c:pt>
                <c:pt idx="2107">
                  <c:v>89.167795984422867</c:v>
                </c:pt>
                <c:pt idx="2108">
                  <c:v>89.171692830320538</c:v>
                </c:pt>
                <c:pt idx="2109">
                  <c:v>89.175650094321227</c:v>
                </c:pt>
                <c:pt idx="2110">
                  <c:v>89.179668118082233</c:v>
                </c:pt>
                <c:pt idx="2111">
                  <c:v>89.183747242423664</c:v>
                </c:pt>
                <c:pt idx="2112">
                  <c:v>89.187887807296534</c:v>
                </c:pt>
                <c:pt idx="2113">
                  <c:v>89.192090151750008</c:v>
                </c:pt>
                <c:pt idx="2114">
                  <c:v>89.196354613899643</c:v>
                </c:pt>
                <c:pt idx="2115">
                  <c:v>89.200681530894073</c:v>
                </c:pt>
                <c:pt idx="2116">
                  <c:v>89.205071238883974</c:v>
                </c:pt>
                <c:pt idx="2117">
                  <c:v>89.209524072988643</c:v>
                </c:pt>
                <c:pt idx="2118">
                  <c:v>89.214040367263664</c:v>
                </c:pt>
                <c:pt idx="2119">
                  <c:v>89.218620454669548</c:v>
                </c:pt>
                <c:pt idx="2120">
                  <c:v>89.22326466703862</c:v>
                </c:pt>
                <c:pt idx="2121">
                  <c:v>89.227973335043274</c:v>
                </c:pt>
                <c:pt idx="2122">
                  <c:v>89.232746788162771</c:v>
                </c:pt>
                <c:pt idx="2123">
                  <c:v>89.237585354652609</c:v>
                </c:pt>
                <c:pt idx="2124">
                  <c:v>89.242489361511119</c:v>
                </c:pt>
                <c:pt idx="2125">
                  <c:v>89.247459134448732</c:v>
                </c:pt>
                <c:pt idx="2126">
                  <c:v>89.252494997854427</c:v>
                </c:pt>
                <c:pt idx="2127">
                  <c:v>89.257597274765288</c:v>
                </c:pt>
                <c:pt idx="2128">
                  <c:v>89.262766286834577</c:v>
                </c:pt>
                <c:pt idx="2129">
                  <c:v>89.268002354298815</c:v>
                </c:pt>
                <c:pt idx="2130">
                  <c:v>89.273305795948318</c:v>
                </c:pt>
                <c:pt idx="2131">
                  <c:v>89.278676929093351</c:v>
                </c:pt>
                <c:pt idx="2132">
                  <c:v>89.284116069535756</c:v>
                </c:pt>
                <c:pt idx="2133">
                  <c:v>89.289623531534289</c:v>
                </c:pt>
                <c:pt idx="2134">
                  <c:v>89.295199627777222</c:v>
                </c:pt>
                <c:pt idx="2135">
                  <c:v>89.300844669348649</c:v>
                </c:pt>
                <c:pt idx="2136">
                  <c:v>89.306558965698756</c:v>
                </c:pt>
                <c:pt idx="2137">
                  <c:v>89.31234282461412</c:v>
                </c:pt>
                <c:pt idx="2138">
                  <c:v>89.318196552185725</c:v>
                </c:pt>
                <c:pt idx="2139">
                  <c:v>89.324120452780832</c:v>
                </c:pt>
                <c:pt idx="2140">
                  <c:v>89.330114829010498</c:v>
                </c:pt>
                <c:pt idx="2141">
                  <c:v>89.336179981701079</c:v>
                </c:pt>
                <c:pt idx="2142">
                  <c:v>89.3423162098657</c:v>
                </c:pt>
                <c:pt idx="2143">
                  <c:v>89.348523810672518</c:v>
                </c:pt>
                <c:pt idx="2144">
                  <c:v>89.354803079417948</c:v>
                </c:pt>
                <c:pt idx="2145">
                  <c:v>89.361154309495717</c:v>
                </c:pt>
                <c:pt idx="2146">
                  <c:v>89.367577792368834</c:v>
                </c:pt>
                <c:pt idx="2147">
                  <c:v>89.374073817542595</c:v>
                </c:pt>
                <c:pt idx="2148">
                  <c:v>89.380642672533753</c:v>
                </c:pt>
                <c:pt idx="2149">
                  <c:v>89.387284642844605</c:v>
                </c:pt>
                <c:pt idx="2150">
                  <c:v>89.394000011934679</c:v>
                </c:pt>
                <c:pt idx="2151">
                  <c:v>89.400789061192839</c:v>
                </c:pt>
                <c:pt idx="2152">
                  <c:v>89.407652069912004</c:v>
                </c:pt>
                <c:pt idx="2153">
                  <c:v>89.41458931525851</c:v>
                </c:pt>
                <c:pt idx="2154">
                  <c:v>89.421601072251079</c:v>
                </c:pt>
                <c:pt idx="2155">
                  <c:v>89.428687613728925</c:v>
                </c:pt>
                <c:pt idx="2156">
                  <c:v>89.435849210330503</c:v>
                </c:pt>
                <c:pt idx="2157">
                  <c:v>89.443086130464692</c:v>
                </c:pt>
                <c:pt idx="2158">
                  <c:v>89.450398640286863</c:v>
                </c:pt>
                <c:pt idx="2159">
                  <c:v>89.457787003675008</c:v>
                </c:pt>
                <c:pt idx="2160">
                  <c:v>89.46525148220303</c:v>
                </c:pt>
                <c:pt idx="2161">
                  <c:v>89.472792335117802</c:v>
                </c:pt>
                <c:pt idx="2162">
                  <c:v>89.480409819314559</c:v>
                </c:pt>
                <c:pt idx="2163">
                  <c:v>89.488104189314868</c:v>
                </c:pt>
                <c:pt idx="2164">
                  <c:v>89.495875697241544</c:v>
                </c:pt>
                <c:pt idx="2165">
                  <c:v>89.503724592797241</c:v>
                </c:pt>
                <c:pt idx="2166">
                  <c:v>89.511651123241549</c:v>
                </c:pt>
                <c:pt idx="2167">
                  <c:v>89.519655533368976</c:v>
                </c:pt>
                <c:pt idx="2168">
                  <c:v>89.527738065487739</c:v>
                </c:pt>
                <c:pt idx="2169">
                  <c:v>89.535898959397883</c:v>
                </c:pt>
                <c:pt idx="2170">
                  <c:v>89.54413845237103</c:v>
                </c:pt>
                <c:pt idx="2171">
                  <c:v>89.552456779130168</c:v>
                </c:pt>
                <c:pt idx="2172">
                  <c:v>89.560854171828851</c:v>
                </c:pt>
                <c:pt idx="2173">
                  <c:v>89.569330860032565</c:v>
                </c:pt>
                <c:pt idx="2174">
                  <c:v>89.577887070698807</c:v>
                </c:pt>
                <c:pt idx="2175">
                  <c:v>89.58652302815922</c:v>
                </c:pt>
                <c:pt idx="2176">
                  <c:v>89.595238954100509</c:v>
                </c:pt>
                <c:pt idx="2177">
                  <c:v>89.604035067547727</c:v>
                </c:pt>
                <c:pt idx="2178">
                  <c:v>89.612911584845747</c:v>
                </c:pt>
                <c:pt idx="2179">
                  <c:v>89.621868719642833</c:v>
                </c:pt>
                <c:pt idx="2180">
                  <c:v>89.630906682875519</c:v>
                </c:pt>
                <c:pt idx="2181">
                  <c:v>89.640025682749197</c:v>
                </c:pt>
                <c:pt idx="2182">
                  <c:v>89.649225924727119</c:v>
                </c:pt>
                <c:pt idx="2183">
                  <c:v>89.65850761151151</c:v>
                </c:pt>
                <c:pt idx="2184">
                  <c:v>89.667870943031446</c:v>
                </c:pt>
                <c:pt idx="2185">
                  <c:v>89.677316116427576</c:v>
                </c:pt>
                <c:pt idx="2186">
                  <c:v>89.686843326039437</c:v>
                </c:pt>
                <c:pt idx="2187">
                  <c:v>89.696452763391093</c:v>
                </c:pt>
                <c:pt idx="2188">
                  <c:v>89.706144617179376</c:v>
                </c:pt>
                <c:pt idx="2189">
                  <c:v>89.715919073262114</c:v>
                </c:pt>
                <c:pt idx="2190">
                  <c:v>89.725776314646154</c:v>
                </c:pt>
                <c:pt idx="2191">
                  <c:v>89.735716521475553</c:v>
                </c:pt>
                <c:pt idx="2192">
                  <c:v>89.745739871021954</c:v>
                </c:pt>
                <c:pt idx="2193">
                  <c:v>89.75584653767433</c:v>
                </c:pt>
                <c:pt idx="2194">
                  <c:v>89.766036692928722</c:v>
                </c:pt>
                <c:pt idx="2195">
                  <c:v>89.776310505379357</c:v>
                </c:pt>
                <c:pt idx="2196">
                  <c:v>89.786668140711527</c:v>
                </c:pt>
                <c:pt idx="2197">
                  <c:v>89.797109761691274</c:v>
                </c:pt>
                <c:pt idx="2198">
                  <c:v>89.807635528158826</c:v>
                </c:pt>
                <c:pt idx="2199">
                  <c:v>89.818245597022383</c:v>
                </c:pt>
                <c:pt idx="2200">
                  <c:v>89.828940122250486</c:v>
                </c:pt>
                <c:pt idx="2201">
                  <c:v>89.839719254866168</c:v>
                </c:pt>
                <c:pt idx="2202">
                  <c:v>89.850583142942284</c:v>
                </c:pt>
                <c:pt idx="2203">
                  <c:v>89.86153193159582</c:v>
                </c:pt>
                <c:pt idx="2204">
                  <c:v>89.872565762982589</c:v>
                </c:pt>
                <c:pt idx="2205">
                  <c:v>89.883684776296988</c:v>
                </c:pt>
                <c:pt idx="2206">
                  <c:v>89.894889107763206</c:v>
                </c:pt>
                <c:pt idx="2207">
                  <c:v>89.90617889063715</c:v>
                </c:pt>
                <c:pt idx="2208">
                  <c:v>89.917554255201921</c:v>
                </c:pt>
                <c:pt idx="2209">
                  <c:v>89.929015328765288</c:v>
                </c:pt>
                <c:pt idx="2210">
                  <c:v>89.940562235659783</c:v>
                </c:pt>
                <c:pt idx="2211">
                  <c:v>89.952195097242651</c:v>
                </c:pt>
                <c:pt idx="2212">
                  <c:v>89.963914031893069</c:v>
                </c:pt>
                <c:pt idx="2213">
                  <c:v>89.975719155014829</c:v>
                </c:pt>
                <c:pt idx="2214">
                  <c:v>89.987610579035106</c:v>
                </c:pt>
                <c:pt idx="2215">
                  <c:v>89.999588413408304</c:v>
                </c:pt>
                <c:pt idx="2216">
                  <c:v>90.011652764615334</c:v>
                </c:pt>
                <c:pt idx="2217">
                  <c:v>90.023803736166897</c:v>
                </c:pt>
                <c:pt idx="2218">
                  <c:v>90.036041428607419</c:v>
                </c:pt>
                <c:pt idx="2219">
                  <c:v>90.048365939516927</c:v>
                </c:pt>
                <c:pt idx="2220">
                  <c:v>90.060777363515214</c:v>
                </c:pt>
                <c:pt idx="2221">
                  <c:v>90.073275792267452</c:v>
                </c:pt>
                <c:pt idx="2222">
                  <c:v>90.085861314486579</c:v>
                </c:pt>
                <c:pt idx="2223">
                  <c:v>90.098534015940288</c:v>
                </c:pt>
                <c:pt idx="2224">
                  <c:v>90.111293979459418</c:v>
                </c:pt>
                <c:pt idx="2225">
                  <c:v>90.124141284938176</c:v>
                </c:pt>
                <c:pt idx="2226">
                  <c:v>90.137076009346089</c:v>
                </c:pt>
                <c:pt idx="2227">
                  <c:v>90.150098226734045</c:v>
                </c:pt>
                <c:pt idx="2228">
                  <c:v>90.163208008240971</c:v>
                </c:pt>
                <c:pt idx="2229">
                  <c:v>90.176405422103869</c:v>
                </c:pt>
                <c:pt idx="2230">
                  <c:v>90.189690533664958</c:v>
                </c:pt>
                <c:pt idx="2231">
                  <c:v>90.203063405381727</c:v>
                </c:pt>
                <c:pt idx="2232">
                  <c:v>90.216524096836167</c:v>
                </c:pt>
                <c:pt idx="2233">
                  <c:v>90.230072664746331</c:v>
                </c:pt>
                <c:pt idx="2234">
                  <c:v>90.24370916297498</c:v>
                </c:pt>
                <c:pt idx="2235">
                  <c:v>90.257433642542054</c:v>
                </c:pt>
                <c:pt idx="2236">
                  <c:v>90.271246151635509</c:v>
                </c:pt>
                <c:pt idx="2237">
                  <c:v>90.285146735623229</c:v>
                </c:pt>
                <c:pt idx="2238">
                  <c:v>90.299135437066553</c:v>
                </c:pt>
                <c:pt idx="2239">
                  <c:v>90.313212295730935</c:v>
                </c:pt>
                <c:pt idx="2240">
                  <c:v>90.327377348601289</c:v>
                </c:pt>
                <c:pt idx="2241">
                  <c:v>90.341630629894368</c:v>
                </c:pt>
                <c:pt idx="2242">
                  <c:v>90.355972171073773</c:v>
                </c:pt>
                <c:pt idx="2243">
                  <c:v>90.370402000863592</c:v>
                </c:pt>
                <c:pt idx="2244">
                  <c:v>90.384920145263223</c:v>
                </c:pt>
                <c:pt idx="2245">
                  <c:v>90.399526627563404</c:v>
                </c:pt>
                <c:pt idx="2246">
                  <c:v>90.414221468360935</c:v>
                </c:pt>
                <c:pt idx="2247">
                  <c:v>90.429004685576174</c:v>
                </c:pt>
                <c:pt idx="2248">
                  <c:v>90.443876294467685</c:v>
                </c:pt>
                <c:pt idx="2249">
                  <c:v>90.458836307650657</c:v>
                </c:pt>
                <c:pt idx="2250">
                  <c:v>90.473884735112009</c:v>
                </c:pt>
                <c:pt idx="2251">
                  <c:v>90.489021584229647</c:v>
                </c:pt>
                <c:pt idx="2252">
                  <c:v>90.504246859789504</c:v>
                </c:pt>
                <c:pt idx="2253">
                  <c:v>90.519560564004777</c:v>
                </c:pt>
                <c:pt idx="2254">
                  <c:v>90.534962696531039</c:v>
                </c:pt>
                <c:pt idx="2255">
                  <c:v>90.550453254490975</c:v>
                </c:pt>
                <c:pt idx="2256">
                  <c:v>90.566032232487217</c:v>
                </c:pt>
                <c:pt idx="2257">
                  <c:v>90.581699622625848</c:v>
                </c:pt>
                <c:pt idx="2258">
                  <c:v>90.597455414534437</c:v>
                </c:pt>
                <c:pt idx="2259">
                  <c:v>90.613299595382856</c:v>
                </c:pt>
                <c:pt idx="2260">
                  <c:v>90.629232149903032</c:v>
                </c:pt>
                <c:pt idx="2261">
                  <c:v>90.645253060409999</c:v>
                </c:pt>
                <c:pt idx="2262">
                  <c:v>90.661362306820976</c:v>
                </c:pt>
                <c:pt idx="2263">
                  <c:v>90.677559866679829</c:v>
                </c:pt>
                <c:pt idx="2264">
                  <c:v>90.69384571517574</c:v>
                </c:pt>
                <c:pt idx="2265">
                  <c:v>90.710219825165055</c:v>
                </c:pt>
                <c:pt idx="2266">
                  <c:v>90.726682167194483</c:v>
                </c:pt>
                <c:pt idx="2267">
                  <c:v>90.743232709521777</c:v>
                </c:pt>
                <c:pt idx="2268">
                  <c:v>90.759871418137607</c:v>
                </c:pt>
                <c:pt idx="2269">
                  <c:v>90.776598256791118</c:v>
                </c:pt>
                <c:pt idx="2270">
                  <c:v>90.793413187007644</c:v>
                </c:pt>
                <c:pt idx="2271">
                  <c:v>90.810316168116401</c:v>
                </c:pt>
                <c:pt idx="2272">
                  <c:v>90.827307157270383</c:v>
                </c:pt>
                <c:pt idx="2273">
                  <c:v>90.844386109469895</c:v>
                </c:pt>
                <c:pt idx="2274">
                  <c:v>90.861552977587763</c:v>
                </c:pt>
                <c:pt idx="2275">
                  <c:v>90.878807712391023</c:v>
                </c:pt>
                <c:pt idx="2276">
                  <c:v>90.896150262566181</c:v>
                </c:pt>
                <c:pt idx="2277">
                  <c:v>90.913580574739555</c:v>
                </c:pt>
                <c:pt idx="2278">
                  <c:v>90.931098593506164</c:v>
                </c:pt>
                <c:pt idx="2279">
                  <c:v>90.948704261449507</c:v>
                </c:pt>
                <c:pt idx="2280">
                  <c:v>90.966397519168908</c:v>
                </c:pt>
                <c:pt idx="2281">
                  <c:v>90.984178305300759</c:v>
                </c:pt>
                <c:pt idx="2282">
                  <c:v>91.002046556544997</c:v>
                </c:pt>
                <c:pt idx="2283">
                  <c:v>91.02000220768852</c:v>
                </c:pt>
                <c:pt idx="2284">
                  <c:v>91.038045191630829</c:v>
                </c:pt>
                <c:pt idx="2285">
                  <c:v>91.056175439407326</c:v>
                </c:pt>
                <c:pt idx="2286">
                  <c:v>91.074392880213182</c:v>
                </c:pt>
                <c:pt idx="2287">
                  <c:v>91.09269744143046</c:v>
                </c:pt>
                <c:pt idx="2288">
                  <c:v>91.111089048650371</c:v>
                </c:pt>
                <c:pt idx="2289">
                  <c:v>91.129567625699963</c:v>
                </c:pt>
                <c:pt idx="2290">
                  <c:v>91.148133094664786</c:v>
                </c:pt>
                <c:pt idx="2291">
                  <c:v>91.166785375915609</c:v>
                </c:pt>
                <c:pt idx="2292">
                  <c:v>91.185524388131043</c:v>
                </c:pt>
                <c:pt idx="2293">
                  <c:v>91.204350048324258</c:v>
                </c:pt>
                <c:pt idx="2294">
                  <c:v>91.22326227186592</c:v>
                </c:pt>
                <c:pt idx="2295">
                  <c:v>91.242260972510678</c:v>
                </c:pt>
                <c:pt idx="2296">
                  <c:v>91.261346062419193</c:v>
                </c:pt>
                <c:pt idx="2297">
                  <c:v>91.280517452185819</c:v>
                </c:pt>
                <c:pt idx="2298">
                  <c:v>91.299775050860674</c:v>
                </c:pt>
                <c:pt idx="2299">
                  <c:v>91.319118765974693</c:v>
                </c:pt>
                <c:pt idx="2300">
                  <c:v>91.33854850356515</c:v>
                </c:pt>
                <c:pt idx="2301">
                  <c:v>91.358064168196947</c:v>
                </c:pt>
                <c:pt idx="2302">
                  <c:v>91.377665662991348</c:v>
                </c:pt>
                <c:pt idx="2303">
                  <c:v>91.397352889646001</c:v>
                </c:pt>
                <c:pt idx="2304">
                  <c:v>91.417125748459867</c:v>
                </c:pt>
                <c:pt idx="2305">
                  <c:v>91.436984138359264</c:v>
                </c:pt>
                <c:pt idx="2306">
                  <c:v>91.456927956918562</c:v>
                </c:pt>
                <c:pt idx="2307">
                  <c:v>91.47695710038542</c:v>
                </c:pt>
                <c:pt idx="2308">
                  <c:v>91.497071463704231</c:v>
                </c:pt>
                <c:pt idx="2309">
                  <c:v>91.517270940539404</c:v>
                </c:pt>
                <c:pt idx="2310">
                  <c:v>91.537555423297022</c:v>
                </c:pt>
                <c:pt idx="2311">
                  <c:v>91.557924803150286</c:v>
                </c:pt>
                <c:pt idx="2312">
                  <c:v>91.578378970059632</c:v>
                </c:pt>
                <c:pt idx="2313">
                  <c:v>91.598917812797907</c:v>
                </c:pt>
                <c:pt idx="2314">
                  <c:v>91.619541218971037</c:v>
                </c:pt>
                <c:pt idx="2315">
                  <c:v>91.640249075039833</c:v>
                </c:pt>
                <c:pt idx="2316">
                  <c:v>91.661041266344512</c:v>
                </c:pt>
                <c:pt idx="2317">
                  <c:v>91.681917677123636</c:v>
                </c:pt>
                <c:pt idx="2318">
                  <c:v>91.702878190536751</c:v>
                </c:pt>
                <c:pt idx="2319">
                  <c:v>91.723922688686557</c:v>
                </c:pt>
                <c:pt idx="2320">
                  <c:v>91.74505105263853</c:v>
                </c:pt>
                <c:pt idx="2321">
                  <c:v>91.766263162442215</c:v>
                </c:pt>
                <c:pt idx="2322">
                  <c:v>91.787558897153588</c:v>
                </c:pt>
                <c:pt idx="2323">
                  <c:v>91.808938134851346</c:v>
                </c:pt>
                <c:pt idx="2324">
                  <c:v>91.830400752660879</c:v>
                </c:pt>
                <c:pt idx="2325">
                  <c:v>91.851946626771735</c:v>
                </c:pt>
                <c:pt idx="2326">
                  <c:v>91.873575632458966</c:v>
                </c:pt>
                <c:pt idx="2327">
                  <c:v>91.89528764409954</c:v>
                </c:pt>
                <c:pt idx="2328">
                  <c:v>91.917082535194197</c:v>
                </c:pt>
                <c:pt idx="2329">
                  <c:v>91.93896017838459</c:v>
                </c:pt>
                <c:pt idx="2330">
                  <c:v>91.960920445470876</c:v>
                </c:pt>
                <c:pt idx="2331">
                  <c:v>91.982963207430927</c:v>
                </c:pt>
                <c:pt idx="2332">
                  <c:v>92.005088334437062</c:v>
                </c:pt>
                <c:pt idx="2333">
                  <c:v>92.027295695874599</c:v>
                </c:pt>
                <c:pt idx="2334">
                  <c:v>92.049585160357168</c:v>
                </c:pt>
                <c:pt idx="2335">
                  <c:v>92.071956595744098</c:v>
                </c:pt>
                <c:pt idx="2336">
                  <c:v>92.094409869157275</c:v>
                </c:pt>
                <c:pt idx="2337">
                  <c:v>92.116944846995835</c:v>
                </c:pt>
                <c:pt idx="2338">
                  <c:v>92.139561394952352</c:v>
                </c:pt>
                <c:pt idx="2339">
                  <c:v>92.16225937802831</c:v>
                </c:pt>
                <c:pt idx="2340">
                  <c:v>92.185038660548202</c:v>
                </c:pt>
                <c:pt idx="2341">
                  <c:v>92.207899106174906</c:v>
                </c:pt>
                <c:pt idx="2342">
                  <c:v>92.230840577922265</c:v>
                </c:pt>
                <c:pt idx="2343">
                  <c:v>92.253862938170201</c:v>
                </c:pt>
                <c:pt idx="2344">
                  <c:v>92.276966048676726</c:v>
                </c:pt>
                <c:pt idx="2345">
                  <c:v>92.300149770592213</c:v>
                </c:pt>
                <c:pt idx="2346">
                  <c:v>92.323413964469978</c:v>
                </c:pt>
                <c:pt idx="2347">
                  <c:v>92.346758490280493</c:v>
                </c:pt>
                <c:pt idx="2348">
                  <c:v>92.370183207421135</c:v>
                </c:pt>
                <c:pt idx="2349">
                  <c:v>92.393687974728934</c:v>
                </c:pt>
                <c:pt idx="2350">
                  <c:v>92.417272650488457</c:v>
                </c:pt>
                <c:pt idx="2351">
                  <c:v>92.440937092446589</c:v>
                </c:pt>
                <c:pt idx="2352">
                  <c:v>92.464681157819058</c:v>
                </c:pt>
                <c:pt idx="2353">
                  <c:v>92.48850470330018</c:v>
                </c:pt>
                <c:pt idx="2354">
                  <c:v>92.512407585073859</c:v>
                </c:pt>
                <c:pt idx="2355">
                  <c:v>92.536389658820099</c:v>
                </c:pt>
                <c:pt idx="2356">
                  <c:v>92.56045077972361</c:v>
                </c:pt>
                <c:pt idx="2357">
                  <c:v>92.584590802482623</c:v>
                </c:pt>
                <c:pt idx="2358">
                  <c:v>92.608809581314674</c:v>
                </c:pt>
                <c:pt idx="2359">
                  <c:v>92.633106969963791</c:v>
                </c:pt>
                <c:pt idx="2360">
                  <c:v>92.657482821707148</c:v>
                </c:pt>
                <c:pt idx="2361">
                  <c:v>92.681936989360935</c:v>
                </c:pt>
                <c:pt idx="2362">
                  <c:v>92.706469325284161</c:v>
                </c:pt>
                <c:pt idx="2363">
                  <c:v>92.731079681384969</c:v>
                </c:pt>
                <c:pt idx="2364">
                  <c:v>92.755767909126348</c:v>
                </c:pt>
                <c:pt idx="2365">
                  <c:v>92.780533859525605</c:v>
                </c:pt>
                <c:pt idx="2366">
                  <c:v>92.805377383161996</c:v>
                </c:pt>
                <c:pt idx="2367">
                  <c:v>92.83029833017946</c:v>
                </c:pt>
                <c:pt idx="2368">
                  <c:v>92.855296550284521</c:v>
                </c:pt>
                <c:pt idx="2369">
                  <c:v>92.880371892753701</c:v>
                </c:pt>
                <c:pt idx="2370">
                  <c:v>92.905524206431608</c:v>
                </c:pt>
                <c:pt idx="2371">
                  <c:v>92.930753339733272</c:v>
                </c:pt>
                <c:pt idx="2372">
                  <c:v>92.956059140643731</c:v>
                </c:pt>
                <c:pt idx="2373">
                  <c:v>92.98144145671823</c:v>
                </c:pt>
                <c:pt idx="2374">
                  <c:v>93.006900135081224</c:v>
                </c:pt>
                <c:pt idx="2375">
                  <c:v>93.032435022425986</c:v>
                </c:pt>
                <c:pt idx="2376">
                  <c:v>93.058045965013463</c:v>
                </c:pt>
                <c:pt idx="2377">
                  <c:v>93.083732808667435</c:v>
                </c:pt>
                <c:pt idx="2378">
                  <c:v>93.109495398774229</c:v>
                </c:pt>
                <c:pt idx="2379">
                  <c:v>93.135333580279479</c:v>
                </c:pt>
                <c:pt idx="2380">
                  <c:v>93.161247197683224</c:v>
                </c:pt>
                <c:pt idx="2381">
                  <c:v>93.187236095035828</c:v>
                </c:pt>
                <c:pt idx="2382">
                  <c:v>93.213300115933947</c:v>
                </c:pt>
                <c:pt idx="2383">
                  <c:v>93.239439103514769</c:v>
                </c:pt>
                <c:pt idx="2384">
                  <c:v>93.265652900449567</c:v>
                </c:pt>
                <c:pt idx="2385">
                  <c:v>93.291941348938366</c:v>
                </c:pt>
                <c:pt idx="2386">
                  <c:v>93.3183042907024</c:v>
                </c:pt>
                <c:pt idx="2387">
                  <c:v>93.344741566976353</c:v>
                </c:pt>
                <c:pt idx="2388">
                  <c:v>93.371253018501108</c:v>
                </c:pt>
                <c:pt idx="2389">
                  <c:v>93.397838485514328</c:v>
                </c:pt>
                <c:pt idx="2390">
                  <c:v>93.424497807742227</c:v>
                </c:pt>
                <c:pt idx="2391">
                  <c:v>93.451230824389285</c:v>
                </c:pt>
                <c:pt idx="2392">
                  <c:v>93.478037374128419</c:v>
                </c:pt>
                <c:pt idx="2393">
                  <c:v>93.504917295089882</c:v>
                </c:pt>
                <c:pt idx="2394">
                  <c:v>93.531870424850723</c:v>
                </c:pt>
                <c:pt idx="2395">
                  <c:v>93.558896600421704</c:v>
                </c:pt>
                <c:pt idx="2396">
                  <c:v>93.585995658235703</c:v>
                </c:pt>
                <c:pt idx="2397">
                  <c:v>93.613167434135775</c:v>
                </c:pt>
                <c:pt idx="2398">
                  <c:v>93.640411763359126</c:v>
                </c:pt>
                <c:pt idx="2399">
                  <c:v>93.667728480525909</c:v>
                </c:pt>
                <c:pt idx="2400">
                  <c:v>93.695117419622107</c:v>
                </c:pt>
                <c:pt idx="2401">
                  <c:v>93.72257841398654</c:v>
                </c:pt>
                <c:pt idx="2402">
                  <c:v>93.750111296294378</c:v>
                </c:pt>
                <c:pt idx="2403">
                  <c:v>93.777715898539682</c:v>
                </c:pt>
                <c:pt idx="2404">
                  <c:v>93.805392052020466</c:v>
                </c:pt>
                <c:pt idx="2405">
                  <c:v>93.833139587320147</c:v>
                </c:pt>
                <c:pt idx="2406">
                  <c:v>93.860958334290729</c:v>
                </c:pt>
                <c:pt idx="2407">
                  <c:v>93.888848122032002</c:v>
                </c:pt>
                <c:pt idx="2408">
                  <c:v>93.916808778876032</c:v>
                </c:pt>
                <c:pt idx="2409">
                  <c:v>93.944840132364391</c:v>
                </c:pt>
                <c:pt idx="2410">
                  <c:v>93.97294200922957</c:v>
                </c:pt>
                <c:pt idx="2411">
                  <c:v>94.001114235374203</c:v>
                </c:pt>
                <c:pt idx="2412">
                  <c:v>94.029356635849339</c:v>
                </c:pt>
                <c:pt idx="2413">
                  <c:v>94.057669034832344</c:v>
                </c:pt>
                <c:pt idx="2414">
                  <c:v>94.086051255606122</c:v>
                </c:pt>
                <c:pt idx="2415">
                  <c:v>94.114503120534522</c:v>
                </c:pt>
                <c:pt idx="2416">
                  <c:v>94.143024451037832</c:v>
                </c:pt>
                <c:pt idx="2417">
                  <c:v>94.171615067573086</c:v>
                </c:pt>
                <c:pt idx="2418">
                  <c:v>94.200274789603853</c:v>
                </c:pt>
                <c:pt idx="2419">
                  <c:v>94.229003435579827</c:v>
                </c:pt>
                <c:pt idx="2420">
                  <c:v>94.257800822907257</c:v>
                </c:pt>
                <c:pt idx="2421">
                  <c:v>94.286666767925666</c:v>
                </c:pt>
                <c:pt idx="2422">
                  <c:v>94.315601085878797</c:v>
                </c:pt>
                <c:pt idx="2423">
                  <c:v>94.344603590888696</c:v>
                </c:pt>
                <c:pt idx="2424">
                  <c:v>94.373674095926987</c:v>
                </c:pt>
                <c:pt idx="2425">
                  <c:v>94.402812412785153</c:v>
                </c:pt>
                <c:pt idx="2426">
                  <c:v>94.432018352048573</c:v>
                </c:pt>
                <c:pt idx="2427">
                  <c:v>94.461291723063383</c:v>
                </c:pt>
                <c:pt idx="2428">
                  <c:v>94.49063233390919</c:v>
                </c:pt>
                <c:pt idx="2429">
                  <c:v>94.520039991364868</c:v>
                </c:pt>
                <c:pt idx="2430">
                  <c:v>94.549514500881401</c:v>
                </c:pt>
                <c:pt idx="2431">
                  <c:v>94.579055666546211</c:v>
                </c:pt>
                <c:pt idx="2432">
                  <c:v>94.608663291052551</c:v>
                </c:pt>
                <c:pt idx="2433">
                  <c:v>94.638337175666223</c:v>
                </c:pt>
                <c:pt idx="2434">
                  <c:v>94.668077120191683</c:v>
                </c:pt>
                <c:pt idx="2435">
                  <c:v>94.697882922938163</c:v>
                </c:pt>
                <c:pt idx="2436">
                  <c:v>94.72775438068544</c:v>
                </c:pt>
                <c:pt idx="2437">
                  <c:v>94.757691288646228</c:v>
                </c:pt>
                <c:pt idx="2438">
                  <c:v>94.787693440434325</c:v>
                </c:pt>
                <c:pt idx="2439">
                  <c:v>94.817760628023805</c:v>
                </c:pt>
                <c:pt idx="2440">
                  <c:v>94.847892641716015</c:v>
                </c:pt>
                <c:pt idx="2441">
                  <c:v>94.878089270098812</c:v>
                </c:pt>
                <c:pt idx="2442">
                  <c:v>94.908350300010852</c:v>
                </c:pt>
                <c:pt idx="2443">
                  <c:v>94.938675516501462</c:v>
                </c:pt>
                <c:pt idx="2444">
                  <c:v>94.96906470279275</c:v>
                </c:pt>
                <c:pt idx="2445">
                  <c:v>94.999517640237741</c:v>
                </c:pt>
                <c:pt idx="2446">
                  <c:v>95.03003410828309</c:v>
                </c:pt>
                <c:pt idx="2447">
                  <c:v>95.060613884426076</c:v>
                </c:pt>
                <c:pt idx="2448">
                  <c:v>95.091256744173037</c:v>
                </c:pt>
                <c:pt idx="2449">
                  <c:v>95.121962460998915</c:v>
                </c:pt>
                <c:pt idx="2450">
                  <c:v>95.152730806303396</c:v>
                </c:pt>
                <c:pt idx="2451">
                  <c:v>95.183561549368846</c:v>
                </c:pt>
                <c:pt idx="2452">
                  <c:v>95.214454457315412</c:v>
                </c:pt>
                <c:pt idx="2453">
                  <c:v>95.24540929505855</c:v>
                </c:pt>
                <c:pt idx="2454">
                  <c:v>95.276425825262649</c:v>
                </c:pt>
                <c:pt idx="2455">
                  <c:v>95.307503808296872</c:v>
                </c:pt>
                <c:pt idx="2456">
                  <c:v>95.338643002188277</c:v>
                </c:pt>
                <c:pt idx="2457">
                  <c:v>95.369843162576927</c:v>
                </c:pt>
                <c:pt idx="2458">
                  <c:v>95.401104042667313</c:v>
                </c:pt>
                <c:pt idx="2459">
                  <c:v>95.43242539318183</c:v>
                </c:pt>
                <c:pt idx="2460">
                  <c:v>95.463806962312404</c:v>
                </c:pt>
                <c:pt idx="2461">
                  <c:v>95.49524849567203</c:v>
                </c:pt>
                <c:pt idx="2462">
                  <c:v>95.526749736245662</c:v>
                </c:pt>
                <c:pt idx="2463">
                  <c:v>95.558310424339908</c:v>
                </c:pt>
                <c:pt idx="2464">
                  <c:v>95.589930297533812</c:v>
                </c:pt>
                <c:pt idx="2465">
                  <c:v>95.621609090627629</c:v>
                </c:pt>
                <c:pt idx="2466">
                  <c:v>95.65334653559097</c:v>
                </c:pt>
                <c:pt idx="2467">
                  <c:v>95.68514236151151</c:v>
                </c:pt>
                <c:pt idx="2468">
                  <c:v>95.716996294542128</c:v>
                </c:pt>
                <c:pt idx="2469">
                  <c:v>95.748908057848084</c:v>
                </c:pt>
                <c:pt idx="2470">
                  <c:v>95.780877371554439</c:v>
                </c:pt>
                <c:pt idx="2471">
                  <c:v>95.812903952689368</c:v>
                </c:pt>
                <c:pt idx="2472">
                  <c:v>95.844987515132516</c:v>
                </c:pt>
                <c:pt idx="2473">
                  <c:v>95.877127769558157</c:v>
                </c:pt>
                <c:pt idx="2474">
                  <c:v>95.909324423379758</c:v>
                </c:pt>
                <c:pt idx="2475">
                  <c:v>95.941577180694296</c:v>
                </c:pt>
                <c:pt idx="2476">
                  <c:v>95.973885742224127</c:v>
                </c:pt>
                <c:pt idx="2477">
                  <c:v>96.006249805260467</c:v>
                </c:pt>
                <c:pt idx="2478">
                  <c:v>96.038669063606292</c:v>
                </c:pt>
                <c:pt idx="2479">
                  <c:v>96.071143207516556</c:v>
                </c:pt>
                <c:pt idx="2480">
                  <c:v>96.103671923639951</c:v>
                </c:pt>
                <c:pt idx="2481">
                  <c:v>96.136254894958299</c:v>
                </c:pt>
                <c:pt idx="2482">
                  <c:v>96.16889180072809</c:v>
                </c:pt>
                <c:pt idx="2483">
                  <c:v>96.201582316419689</c:v>
                </c:pt>
                <c:pt idx="2484">
                  <c:v>96.234326113654134</c:v>
                </c:pt>
                <c:pt idx="2485">
                  <c:v>96.267122860143871</c:v>
                </c:pt>
                <c:pt idx="2486">
                  <c:v>96.299972219630035</c:v>
                </c:pt>
                <c:pt idx="2487">
                  <c:v>96.332873851817823</c:v>
                </c:pt>
                <c:pt idx="2488">
                  <c:v>96.365827412315696</c:v>
                </c:pt>
                <c:pt idx="2489">
                  <c:v>96.398832552570383</c:v>
                </c:pt>
                <c:pt idx="2490">
                  <c:v>96.431888919801992</c:v>
                </c:pt>
                <c:pt idx="2491">
                  <c:v>96.464996156939776</c:v>
                </c:pt>
                <c:pt idx="2492">
                  <c:v>96.498153902556837</c:v>
                </c:pt>
                <c:pt idx="2493">
                  <c:v>96.53136179080397</c:v>
                </c:pt>
                <c:pt idx="2494">
                  <c:v>96.564619451342338</c:v>
                </c:pt>
                <c:pt idx="2495">
                  <c:v>96.597926509277571</c:v>
                </c:pt>
                <c:pt idx="2496">
                  <c:v>96.631282585091441</c:v>
                </c:pt>
                <c:pt idx="2497">
                  <c:v>96.664687294574165</c:v>
                </c:pt>
                <c:pt idx="2498">
                  <c:v>96.698140248755877</c:v>
                </c:pt>
                <c:pt idx="2499">
                  <c:v>96.731641053835887</c:v>
                </c:pt>
                <c:pt idx="2500">
                  <c:v>96.76518931111579</c:v>
                </c:pt>
                <c:pt idx="2501">
                  <c:v>96.798784616926099</c:v>
                </c:pt>
                <c:pt idx="2502">
                  <c:v>96.83242656255797</c:v>
                </c:pt>
                <c:pt idx="2503">
                  <c:v>96.866114734190504</c:v>
                </c:pt>
                <c:pt idx="2504">
                  <c:v>96.899848712819505</c:v>
                </c:pt>
                <c:pt idx="2505">
                  <c:v>96.933628074184412</c:v>
                </c:pt>
                <c:pt idx="2506">
                  <c:v>96.967452388695932</c:v>
                </c:pt>
                <c:pt idx="2507">
                  <c:v>97.001321221362815</c:v>
                </c:pt>
                <c:pt idx="2508">
                  <c:v>97.035234131717743</c:v>
                </c:pt>
                <c:pt idx="2509">
                  <c:v>97.069190673742625</c:v>
                </c:pt>
                <c:pt idx="2510">
                  <c:v>97.103190395793263</c:v>
                </c:pt>
                <c:pt idx="2511">
                  <c:v>97.137232840525442</c:v>
                </c:pt>
                <c:pt idx="2512">
                  <c:v>97.171317544815921</c:v>
                </c:pt>
                <c:pt idx="2513">
                  <c:v>97.205444039689255</c:v>
                </c:pt>
                <c:pt idx="2514">
                  <c:v>97.239611850238774</c:v>
                </c:pt>
                <c:pt idx="2515">
                  <c:v>97.27382049554916</c:v>
                </c:pt>
                <c:pt idx="2516">
                  <c:v>97.308069488618415</c:v>
                </c:pt>
                <c:pt idx="2517">
                  <c:v>97.342358336279673</c:v>
                </c:pt>
                <c:pt idx="2518">
                  <c:v>97.376686539121437</c:v>
                </c:pt>
                <c:pt idx="2519">
                  <c:v>97.411053591408233</c:v>
                </c:pt>
                <c:pt idx="2520">
                  <c:v>97.445458981000883</c:v>
                </c:pt>
                <c:pt idx="2521">
                  <c:v>97.479902189274455</c:v>
                </c:pt>
                <c:pt idx="2522">
                  <c:v>97.514382691038861</c:v>
                </c:pt>
                <c:pt idx="2523">
                  <c:v>97.548899954454868</c:v>
                </c:pt>
                <c:pt idx="2524">
                  <c:v>97.583453440955296</c:v>
                </c:pt>
                <c:pt idx="2525">
                  <c:v>97.618042605158607</c:v>
                </c:pt>
                <c:pt idx="2526">
                  <c:v>97.65266689478797</c:v>
                </c:pt>
                <c:pt idx="2527">
                  <c:v>97.687325750586623</c:v>
                </c:pt>
                <c:pt idx="2528">
                  <c:v>97.722018606233675</c:v>
                </c:pt>
                <c:pt idx="2529">
                  <c:v>97.756744888260329</c:v>
                </c:pt>
                <c:pt idx="2530">
                  <c:v>97.791504015963312</c:v>
                </c:pt>
                <c:pt idx="2531">
                  <c:v>97.826295401320337</c:v>
                </c:pt>
                <c:pt idx="2532">
                  <c:v>97.861118448902758</c:v>
                </c:pt>
                <c:pt idx="2533">
                  <c:v>97.895972555789484</c:v>
                </c:pt>
                <c:pt idx="2534">
                  <c:v>97.930857111479995</c:v>
                </c:pt>
                <c:pt idx="2535">
                  <c:v>97.965771497805918</c:v>
                </c:pt>
                <c:pt idx="2536">
                  <c:v>98.000715088843492</c:v>
                </c:pt>
                <c:pt idx="2537">
                  <c:v>98.03568725082522</c:v>
                </c:pt>
                <c:pt idx="2538">
                  <c:v>98.070687342048799</c:v>
                </c:pt>
                <c:pt idx="2539">
                  <c:v>98.105714712790544</c:v>
                </c:pt>
                <c:pt idx="2540">
                  <c:v>98.140768705212352</c:v>
                </c:pt>
                <c:pt idx="2541">
                  <c:v>98.175848653272709</c:v>
                </c:pt>
                <c:pt idx="2542">
                  <c:v>98.210953882635252</c:v>
                </c:pt>
                <c:pt idx="2543">
                  <c:v>98.246083710577636</c:v>
                </c:pt>
                <c:pt idx="2544">
                  <c:v>98.28123744589854</c:v>
                </c:pt>
                <c:pt idx="2545">
                  <c:v>98.316414388826175</c:v>
                </c:pt>
                <c:pt idx="2546">
                  <c:v>98.351613830924975</c:v>
                </c:pt>
                <c:pt idx="2547">
                  <c:v>98.386835055001583</c:v>
                </c:pt>
                <c:pt idx="2548">
                  <c:v>98.422077335012546</c:v>
                </c:pt>
                <c:pt idx="2549">
                  <c:v>98.457339935968292</c:v>
                </c:pt>
                <c:pt idx="2550">
                  <c:v>98.492622113839886</c:v>
                </c:pt>
                <c:pt idx="2551">
                  <c:v>98.527923115462087</c:v>
                </c:pt>
                <c:pt idx="2552">
                  <c:v>98.563242178438898</c:v>
                </c:pt>
                <c:pt idx="2553">
                  <c:v>98.598578531047806</c:v>
                </c:pt>
                <c:pt idx="2554">
                  <c:v>98.633931392141989</c:v>
                </c:pt>
                <c:pt idx="2555">
                  <c:v>98.669299971054556</c:v>
                </c:pt>
                <c:pt idx="2556">
                  <c:v>98.704683467499677</c:v>
                </c:pt>
                <c:pt idx="2557">
                  <c:v>98.740081071475672</c:v>
                </c:pt>
                <c:pt idx="2558">
                  <c:v>98.775491963167298</c:v>
                </c:pt>
                <c:pt idx="2559">
                  <c:v>98.810915312846049</c:v>
                </c:pt>
                <c:pt idx="2560">
                  <c:v>98.846350280770992</c:v>
                </c:pt>
                <c:pt idx="2561">
                  <c:v>98.88179601708994</c:v>
                </c:pt>
                <c:pt idx="2562">
                  <c:v>98.917251661739002</c:v>
                </c:pt>
                <c:pt idx="2563">
                  <c:v>98.952716344342093</c:v>
                </c:pt>
                <c:pt idx="2564">
                  <c:v>98.988189184111064</c:v>
                </c:pt>
                <c:pt idx="2565">
                  <c:v>99.023669289742784</c:v>
                </c:pt>
                <c:pt idx="2566">
                  <c:v>99.059155759320006</c:v>
                </c:pt>
                <c:pt idx="2567">
                  <c:v>99.09464768020699</c:v>
                </c:pt>
                <c:pt idx="2568">
                  <c:v>99.130144128948388</c:v>
                </c:pt>
                <c:pt idx="2569">
                  <c:v>99.165644171167088</c:v>
                </c:pt>
                <c:pt idx="2570">
                  <c:v>99.201146861459677</c:v>
                </c:pt>
                <c:pt idx="2571">
                  <c:v>99.236651243293849</c:v>
                </c:pt>
                <c:pt idx="2572">
                  <c:v>99.272156348904346</c:v>
                </c:pt>
                <c:pt idx="2573">
                  <c:v>99.307661199189027</c:v>
                </c:pt>
                <c:pt idx="2574">
                  <c:v>99.343164803604054</c:v>
                </c:pt>
                <c:pt idx="2575">
                  <c:v>99.378666160058444</c:v>
                </c:pt>
                <c:pt idx="2576">
                  <c:v>99.414164254810444</c:v>
                </c:pt>
                <c:pt idx="2577">
                  <c:v>99.449658062359646</c:v>
                </c:pt>
                <c:pt idx="2578">
                  <c:v>99.485146545343156</c:v>
                </c:pt>
                <c:pt idx="2579">
                  <c:v>99.520628654428023</c:v>
                </c:pt>
                <c:pt idx="2580">
                  <c:v>99.556103328205239</c:v>
                </c:pt>
                <c:pt idx="2581">
                  <c:v>99.591569493082062</c:v>
                </c:pt>
                <c:pt idx="2582">
                  <c:v>99.627026063176686</c:v>
                </c:pt>
                <c:pt idx="2583">
                  <c:v>99.662471940208007</c:v>
                </c:pt>
                <c:pt idx="2584">
                  <c:v>99.697906013390323</c:v>
                </c:pt>
                <c:pt idx="2585">
                  <c:v>99.733327159323153</c:v>
                </c:pt>
                <c:pt idx="2586">
                  <c:v>99.7687342418848</c:v>
                </c:pt>
                <c:pt idx="2587">
                  <c:v>99.804126112121992</c:v>
                </c:pt>
                <c:pt idx="2588">
                  <c:v>99.839501608141873</c:v>
                </c:pt>
                <c:pt idx="2589">
                  <c:v>99.874859555002516</c:v>
                </c:pt>
                <c:pt idx="2590">
                  <c:v>99.910198764603592</c:v>
                </c:pt>
                <c:pt idx="2591">
                  <c:v>99.945518035576484</c:v>
                </c:pt>
                <c:pt idx="2592">
                  <c:v>99.980816153174416</c:v>
                </c:pt>
                <c:pt idx="2593">
                  <c:v>100.01609188916241</c:v>
                </c:pt>
                <c:pt idx="2594">
                  <c:v>100.05134400170647</c:v>
                </c:pt>
                <c:pt idx="2595">
                  <c:v>100.08657123526352</c:v>
                </c:pt>
                <c:pt idx="2596">
                  <c:v>100.12177232047027</c:v>
                </c:pt>
                <c:pt idx="2597">
                  <c:v>100.1569459740315</c:v>
                </c:pt>
                <c:pt idx="2598">
                  <c:v>100.19209089861047</c:v>
                </c:pt>
                <c:pt idx="2599">
                  <c:v>100.22720578271591</c:v>
                </c:pt>
                <c:pt idx="2600">
                  <c:v>100.26228930059128</c:v>
                </c:pt>
                <c:pt idx="2601">
                  <c:v>100.29734011210238</c:v>
                </c:pt>
                <c:pt idx="2602">
                  <c:v>100.33235686262681</c:v>
                </c:pt>
                <c:pt idx="2603">
                  <c:v>100.36733818293995</c:v>
                </c:pt>
                <c:pt idx="2604">
                  <c:v>100.40228268910411</c:v>
                </c:pt>
                <c:pt idx="2605">
                  <c:v>100.43718898235596</c:v>
                </c:pt>
                <c:pt idx="2606">
                  <c:v>100.47205564899399</c:v>
                </c:pt>
                <c:pt idx="2607">
                  <c:v>100.50688126026596</c:v>
                </c:pt>
                <c:pt idx="2608">
                  <c:v>100.54166437225634</c:v>
                </c:pt>
                <c:pt idx="2609">
                  <c:v>100.57640352577327</c:v>
                </c:pt>
                <c:pt idx="2610">
                  <c:v>100.61109724623631</c:v>
                </c:pt>
                <c:pt idx="2611">
                  <c:v>100.64574404356294</c:v>
                </c:pt>
                <c:pt idx="2612">
                  <c:v>100.68034241205646</c:v>
                </c:pt>
                <c:pt idx="2613">
                  <c:v>100.71489083029205</c:v>
                </c:pt>
                <c:pt idx="2614">
                  <c:v>100.74938776100446</c:v>
                </c:pt>
                <c:pt idx="2615">
                  <c:v>100.78383165097489</c:v>
                </c:pt>
                <c:pt idx="2616">
                  <c:v>100.81822093091773</c:v>
                </c:pt>
                <c:pt idx="2617">
                  <c:v>100.85255401536809</c:v>
                </c:pt>
                <c:pt idx="2618">
                  <c:v>100.88682930256779</c:v>
                </c:pt>
                <c:pt idx="2619">
                  <c:v>100.92104517435362</c:v>
                </c:pt>
                <c:pt idx="2620">
                  <c:v>100.95519999604363</c:v>
                </c:pt>
                <c:pt idx="2621">
                  <c:v>100.98929211632444</c:v>
                </c:pt>
                <c:pt idx="2622">
                  <c:v>101.02331986713853</c:v>
                </c:pt>
                <c:pt idx="2623">
                  <c:v>101.05728156357156</c:v>
                </c:pt>
                <c:pt idx="2624">
                  <c:v>101.09117550374015</c:v>
                </c:pt>
                <c:pt idx="2625">
                  <c:v>101.12499996867766</c:v>
                </c:pt>
                <c:pt idx="2626">
                  <c:v>101.15875322222405</c:v>
                </c:pt>
                <c:pt idx="2627">
                  <c:v>101.19243351091323</c:v>
                </c:pt>
                <c:pt idx="2628">
                  <c:v>101.22603906385862</c:v>
                </c:pt>
                <c:pt idx="2629">
                  <c:v>101.25956809264548</c:v>
                </c:pt>
                <c:pt idx="2630">
                  <c:v>101.29301879121454</c:v>
                </c:pt>
                <c:pt idx="2631">
                  <c:v>101.32638933575414</c:v>
                </c:pt>
                <c:pt idx="2632">
                  <c:v>101.35967788458665</c:v>
                </c:pt>
                <c:pt idx="2633">
                  <c:v>101.39288257805929</c:v>
                </c:pt>
                <c:pt idx="2634">
                  <c:v>101.42600153843139</c:v>
                </c:pt>
                <c:pt idx="2635">
                  <c:v>101.45903286976475</c:v>
                </c:pt>
                <c:pt idx="2636">
                  <c:v>101.49197465781386</c:v>
                </c:pt>
                <c:pt idx="2637">
                  <c:v>101.52482496991539</c:v>
                </c:pt>
                <c:pt idx="2638">
                  <c:v>101.55758185487784</c:v>
                </c:pt>
                <c:pt idx="2639">
                  <c:v>101.59024334287363</c:v>
                </c:pt>
                <c:pt idx="2640">
                  <c:v>101.62280744532937</c:v>
                </c:pt>
                <c:pt idx="2641">
                  <c:v>101.65527215481676</c:v>
                </c:pt>
                <c:pt idx="2642">
                  <c:v>101.68763544494607</c:v>
                </c:pt>
                <c:pt idx="2643">
                  <c:v>101.71989527025586</c:v>
                </c:pt>
                <c:pt idx="2644">
                  <c:v>101.75204956610823</c:v>
                </c:pt>
                <c:pt idx="2645">
                  <c:v>101.78409624857979</c:v>
                </c:pt>
                <c:pt idx="2646">
                  <c:v>101.81603321435669</c:v>
                </c:pt>
                <c:pt idx="2647">
                  <c:v>101.84785834062777</c:v>
                </c:pt>
                <c:pt idx="2648">
                  <c:v>101.87956948497968</c:v>
                </c:pt>
                <c:pt idx="2649">
                  <c:v>101.91116448529084</c:v>
                </c:pt>
                <c:pt idx="2650">
                  <c:v>101.94264115962918</c:v>
                </c:pt>
                <c:pt idx="2651">
                  <c:v>101.97399730614593</c:v>
                </c:pt>
                <c:pt idx="2652">
                  <c:v>102.00523070297466</c:v>
                </c:pt>
                <c:pt idx="2653">
                  <c:v>102.03633910812668</c:v>
                </c:pt>
                <c:pt idx="2654">
                  <c:v>102.0673202593905</c:v>
                </c:pt>
                <c:pt idx="2655">
                  <c:v>102.09817187422968</c:v>
                </c:pt>
                <c:pt idx="2656">
                  <c:v>102.12889164968338</c:v>
                </c:pt>
                <c:pt idx="2657">
                  <c:v>102.15947726226561</c:v>
                </c:pt>
                <c:pt idx="2658">
                  <c:v>102.18992636786538</c:v>
                </c:pt>
                <c:pt idx="2659">
                  <c:v>102.22023660165023</c:v>
                </c:pt>
                <c:pt idx="2660">
                  <c:v>102.25040557796737</c:v>
                </c:pt>
                <c:pt idx="2661">
                  <c:v>102.28043089024695</c:v>
                </c:pt>
                <c:pt idx="2662">
                  <c:v>102.31031011090602</c:v>
                </c:pt>
                <c:pt idx="2663">
                  <c:v>102.34004079125482</c:v>
                </c:pt>
                <c:pt idx="2664">
                  <c:v>102.36962046140047</c:v>
                </c:pt>
                <c:pt idx="2665">
                  <c:v>102.39904663015518</c:v>
                </c:pt>
                <c:pt idx="2666">
                  <c:v>102.42831678494404</c:v>
                </c:pt>
                <c:pt idx="2667">
                  <c:v>102.45742839171274</c:v>
                </c:pt>
                <c:pt idx="2668">
                  <c:v>102.4863788948369</c:v>
                </c:pt>
                <c:pt idx="2669">
                  <c:v>102.51516571703596</c:v>
                </c:pt>
                <c:pt idx="2670">
                  <c:v>102.54378625927998</c:v>
                </c:pt>
                <c:pt idx="2671">
                  <c:v>102.57223790070687</c:v>
                </c:pt>
                <c:pt idx="2672">
                  <c:v>102.60051799853321</c:v>
                </c:pt>
                <c:pt idx="2673">
                  <c:v>102.62862388797269</c:v>
                </c:pt>
                <c:pt idx="2674">
                  <c:v>102.65655288214921</c:v>
                </c:pt>
                <c:pt idx="2675">
                  <c:v>102.68430227201617</c:v>
                </c:pt>
                <c:pt idx="2676">
                  <c:v>102.71186932627506</c:v>
                </c:pt>
                <c:pt idx="2677">
                  <c:v>102.73925129129591</c:v>
                </c:pt>
                <c:pt idx="2678">
                  <c:v>102.76644539103722</c:v>
                </c:pt>
                <c:pt idx="2679">
                  <c:v>102.79344882697116</c:v>
                </c:pt>
                <c:pt idx="2680">
                  <c:v>102.82025877800586</c:v>
                </c:pt>
                <c:pt idx="2681">
                  <c:v>102.8468724004119</c:v>
                </c:pt>
                <c:pt idx="2682">
                  <c:v>102.87328682774863</c:v>
                </c:pt>
                <c:pt idx="2683">
                  <c:v>102.89949917079379</c:v>
                </c:pt>
                <c:pt idx="2684">
                  <c:v>102.92550651747342</c:v>
                </c:pt>
                <c:pt idx="2685">
                  <c:v>102.9513059327931</c:v>
                </c:pt>
                <c:pt idx="2686">
                  <c:v>102.97689445877158</c:v>
                </c:pt>
                <c:pt idx="2687">
                  <c:v>103.00226911437585</c:v>
                </c:pt>
                <c:pt idx="2688">
                  <c:v>103.02742689545725</c:v>
                </c:pt>
                <c:pt idx="2689">
                  <c:v>103.05236477469215</c:v>
                </c:pt>
                <c:pt idx="2690">
                  <c:v>103.07707970151908</c:v>
                </c:pt>
                <c:pt idx="2691">
                  <c:v>103.10156860208313</c:v>
                </c:pt>
                <c:pt idx="2692">
                  <c:v>103.12582837917854</c:v>
                </c:pt>
                <c:pt idx="2693">
                  <c:v>103.14985591219632</c:v>
                </c:pt>
                <c:pt idx="2694">
                  <c:v>103.1736480570698</c:v>
                </c:pt>
                <c:pt idx="2695">
                  <c:v>103.19720164622616</c:v>
                </c:pt>
                <c:pt idx="2696">
                  <c:v>103.22051348853819</c:v>
                </c:pt>
                <c:pt idx="2697">
                  <c:v>103.24358036927818</c:v>
                </c:pt>
                <c:pt idx="2698">
                  <c:v>103.26639905007364</c:v>
                </c:pt>
                <c:pt idx="2699">
                  <c:v>103.28896626886625</c:v>
                </c:pt>
                <c:pt idx="2700">
                  <c:v>103.31127873987285</c:v>
                </c:pt>
                <c:pt idx="2701">
                  <c:v>103.33333315354739</c:v>
                </c:pt>
                <c:pt idx="2702">
                  <c:v>103.355126176547</c:v>
                </c:pt>
                <c:pt idx="2703">
                  <c:v>103.3766544517002</c:v>
                </c:pt>
                <c:pt idx="2704">
                  <c:v>103.39791459797604</c:v>
                </c:pt>
                <c:pt idx="2705">
                  <c:v>103.41890321045807</c:v>
                </c:pt>
                <c:pt idx="2706">
                  <c:v>103.43961686031838</c:v>
                </c:pt>
                <c:pt idx="2707">
                  <c:v>103.46005209479689</c:v>
                </c:pt>
                <c:pt idx="2708">
                  <c:v>103.48020543718145</c:v>
                </c:pt>
                <c:pt idx="2709">
                  <c:v>103.50007338679104</c:v>
                </c:pt>
                <c:pt idx="2710">
                  <c:v>103.51965241896285</c:v>
                </c:pt>
                <c:pt idx="2711">
                  <c:v>103.5389389850404</c:v>
                </c:pt>
                <c:pt idx="2712">
                  <c:v>103.55792951236701</c:v>
                </c:pt>
                <c:pt idx="2713">
                  <c:v>103.57662040427984</c:v>
                </c:pt>
                <c:pt idx="2714">
                  <c:v>103.59500804010841</c:v>
                </c:pt>
                <c:pt idx="2715">
                  <c:v>103.61308877517621</c:v>
                </c:pt>
                <c:pt idx="2716">
                  <c:v>103.6308589408054</c:v>
                </c:pt>
                <c:pt idx="2717">
                  <c:v>103.64831484432388</c:v>
                </c:pt>
                <c:pt idx="2718">
                  <c:v>103.66545276907746</c:v>
                </c:pt>
                <c:pt idx="2719">
                  <c:v>103.68226897444391</c:v>
                </c:pt>
                <c:pt idx="2720">
                  <c:v>103.69875969585144</c:v>
                </c:pt>
                <c:pt idx="2721">
                  <c:v>103.71492114480027</c:v>
                </c:pt>
                <c:pt idx="2722">
                  <c:v>103.7307495088881</c:v>
                </c:pt>
                <c:pt idx="2723">
                  <c:v>103.74624095183883</c:v>
                </c:pt>
                <c:pt idx="2724">
                  <c:v>103.76139161353611</c:v>
                </c:pt>
                <c:pt idx="2725">
                  <c:v>103.77619761005975</c:v>
                </c:pt>
                <c:pt idx="2726">
                  <c:v>103.79065503372631</c:v>
                </c:pt>
                <c:pt idx="2727">
                  <c:v>103.80475995313442</c:v>
                </c:pt>
                <c:pt idx="2728">
                  <c:v>103.81850841321304</c:v>
                </c:pt>
                <c:pt idx="2729">
                  <c:v>103.83189643527577</c:v>
                </c:pt>
                <c:pt idx="2730">
                  <c:v>103.84492001707699</c:v>
                </c:pt>
                <c:pt idx="2731">
                  <c:v>103.85757513287395</c:v>
                </c:pt>
                <c:pt idx="2732">
                  <c:v>103.86985773349451</c:v>
                </c:pt>
                <c:pt idx="2733">
                  <c:v>103.88176374640634</c:v>
                </c:pt>
                <c:pt idx="2734">
                  <c:v>103.8932890757937</c:v>
                </c:pt>
                <c:pt idx="2735">
                  <c:v>103.90442960263677</c:v>
                </c:pt>
                <c:pt idx="2736">
                  <c:v>103.91518118479834</c:v>
                </c:pt>
                <c:pt idx="2737">
                  <c:v>103.92553965711255</c:v>
                </c:pt>
                <c:pt idx="2738">
                  <c:v>103.93550083148139</c:v>
                </c:pt>
                <c:pt idx="2739">
                  <c:v>103.94506049697397</c:v>
                </c:pt>
                <c:pt idx="2740">
                  <c:v>103.95421441993338</c:v>
                </c:pt>
                <c:pt idx="2741">
                  <c:v>103.9629583440875</c:v>
                </c:pt>
                <c:pt idx="2742">
                  <c:v>103.97128799066458</c:v>
                </c:pt>
                <c:pt idx="2743">
                  <c:v>103.97919905851691</c:v>
                </c:pt>
                <c:pt idx="2744">
                  <c:v>103.98668722424772</c:v>
                </c:pt>
                <c:pt idx="2745">
                  <c:v>103.99374814234565</c:v>
                </c:pt>
                <c:pt idx="2746">
                  <c:v>104.00037744532347</c:v>
                </c:pt>
                <c:pt idx="2747">
                  <c:v>104.00657074386436</c:v>
                </c:pt>
                <c:pt idx="2748">
                  <c:v>104.01232362697438</c:v>
                </c:pt>
                <c:pt idx="2749">
                  <c:v>104.01763166213888</c:v>
                </c:pt>
                <c:pt idx="2750">
                  <c:v>104.02249039548929</c:v>
                </c:pt>
                <c:pt idx="2751">
                  <c:v>104.02689535197227</c:v>
                </c:pt>
                <c:pt idx="2752">
                  <c:v>104.03084203552913</c:v>
                </c:pt>
                <c:pt idx="2753">
                  <c:v>104.03432592927889</c:v>
                </c:pt>
                <c:pt idx="2754">
                  <c:v>104.0373424957108</c:v>
                </c:pt>
                <c:pt idx="2755">
                  <c:v>104.0398871768831</c:v>
                </c:pt>
                <c:pt idx="2756">
                  <c:v>104.04195539462798</c:v>
                </c:pt>
                <c:pt idx="2757">
                  <c:v>104.04354255076481</c:v>
                </c:pt>
                <c:pt idx="2758">
                  <c:v>104.04464402732145</c:v>
                </c:pt>
                <c:pt idx="2759">
                  <c:v>104.04525518676081</c:v>
                </c:pt>
                <c:pt idx="2760">
                  <c:v>104.04537137221951</c:v>
                </c:pt>
                <c:pt idx="2761">
                  <c:v>104.04498790774811</c:v>
                </c:pt>
                <c:pt idx="2762">
                  <c:v>104.04410009856602</c:v>
                </c:pt>
                <c:pt idx="2763">
                  <c:v>104.04270323132019</c:v>
                </c:pt>
                <c:pt idx="2764">
                  <c:v>104.04079257435349</c:v>
                </c:pt>
                <c:pt idx="2765">
                  <c:v>104.03836337798161</c:v>
                </c:pt>
                <c:pt idx="2766">
                  <c:v>104.03541087477886</c:v>
                </c:pt>
                <c:pt idx="2767">
                  <c:v>104.03193027987223</c:v>
                </c:pt>
                <c:pt idx="2768">
                  <c:v>104.02791679124496</c:v>
                </c:pt>
                <c:pt idx="2769">
                  <c:v>104.02336559004826</c:v>
                </c:pt>
                <c:pt idx="2770">
                  <c:v>104.01827184092438</c:v>
                </c:pt>
                <c:pt idx="2771">
                  <c:v>104.01263069233572</c:v>
                </c:pt>
                <c:pt idx="2772">
                  <c:v>104.00643727690779</c:v>
                </c:pt>
                <c:pt idx="2773">
                  <c:v>103.99968671177794</c:v>
                </c:pt>
                <c:pt idx="2774">
                  <c:v>103.99237409895724</c:v>
                </c:pt>
                <c:pt idx="2775">
                  <c:v>103.98449452569993</c:v>
                </c:pt>
                <c:pt idx="2776">
                  <c:v>103.97604306488502</c:v>
                </c:pt>
                <c:pt idx="2777">
                  <c:v>103.96701477540795</c:v>
                </c:pt>
                <c:pt idx="2778">
                  <c:v>103.95740470258175</c:v>
                </c:pt>
                <c:pt idx="2779">
                  <c:v>103.94720787855032</c:v>
                </c:pt>
                <c:pt idx="2780">
                  <c:v>103.93641932271319</c:v>
                </c:pt>
                <c:pt idx="2781">
                  <c:v>103.92503404215906</c:v>
                </c:pt>
                <c:pt idx="2782">
                  <c:v>103.91304703211338</c:v>
                </c:pt>
                <c:pt idx="2783">
                  <c:v>103.90045327639551</c:v>
                </c:pt>
                <c:pt idx="2784">
                  <c:v>103.8872477478899</c:v>
                </c:pt>
                <c:pt idx="2785">
                  <c:v>103.87342540902628</c:v>
                </c:pt>
                <c:pt idx="2786">
                  <c:v>103.85898121227405</c:v>
                </c:pt>
                <c:pt idx="2787">
                  <c:v>103.84391010064871</c:v>
                </c:pt>
                <c:pt idx="2788">
                  <c:v>103.8282070082296</c:v>
                </c:pt>
                <c:pt idx="2789">
                  <c:v>103.81186686069316</c:v>
                </c:pt>
                <c:pt idx="2790">
                  <c:v>103.79488457585438</c:v>
                </c:pt>
                <c:pt idx="2791">
                  <c:v>103.77725506422651</c:v>
                </c:pt>
                <c:pt idx="2792">
                  <c:v>103.75897322959091</c:v>
                </c:pt>
                <c:pt idx="2793">
                  <c:v>103.74003396957957</c:v>
                </c:pt>
                <c:pt idx="2794">
                  <c:v>103.72043217627542</c:v>
                </c:pt>
                <c:pt idx="2795">
                  <c:v>103.70016273682205</c:v>
                </c:pt>
                <c:pt idx="2796">
                  <c:v>103.67922053404988</c:v>
                </c:pt>
                <c:pt idx="2797">
                  <c:v>103.65760044711605</c:v>
                </c:pt>
                <c:pt idx="2798">
                  <c:v>103.63529735215913</c:v>
                </c:pt>
                <c:pt idx="2799">
                  <c:v>103.61230612296698</c:v>
                </c:pt>
                <c:pt idx="2800">
                  <c:v>103.58862163166107</c:v>
                </c:pt>
                <c:pt idx="2801">
                  <c:v>103.56423874939675</c:v>
                </c:pt>
                <c:pt idx="2802">
                  <c:v>103.53915234707418</c:v>
                </c:pt>
                <c:pt idx="2803">
                  <c:v>103.51335729607057</c:v>
                </c:pt>
                <c:pt idx="2804">
                  <c:v>103.48684846898421</c:v>
                </c:pt>
                <c:pt idx="2805">
                  <c:v>103.4596207403946</c:v>
                </c:pt>
                <c:pt idx="2806">
                  <c:v>103.43166898764102</c:v>
                </c:pt>
                <c:pt idx="2807">
                  <c:v>103.4029880916133</c:v>
                </c:pt>
                <c:pt idx="2808">
                  <c:v>103.3735729375632</c:v>
                </c:pt>
                <c:pt idx="2809">
                  <c:v>103.34341841592928</c:v>
                </c:pt>
                <c:pt idx="2810">
                  <c:v>103.31251942317935</c:v>
                </c:pt>
                <c:pt idx="2811">
                  <c:v>103.28087086267013</c:v>
                </c:pt>
                <c:pt idx="2812">
                  <c:v>103.24846764552439</c:v>
                </c:pt>
                <c:pt idx="2813">
                  <c:v>103.21530469152401</c:v>
                </c:pt>
                <c:pt idx="2814">
                  <c:v>103.1813769300211</c:v>
                </c:pt>
                <c:pt idx="2815">
                  <c:v>103.14667930086704</c:v>
                </c:pt>
                <c:pt idx="2816">
                  <c:v>103.11120675535982</c:v>
                </c:pt>
                <c:pt idx="2817">
                  <c:v>103.07495425720647</c:v>
                </c:pt>
                <c:pt idx="2818">
                  <c:v>103.03791678350676</c:v>
                </c:pt>
                <c:pt idx="2819">
                  <c:v>103.00008932575385</c:v>
                </c:pt>
                <c:pt idx="2820">
                  <c:v>102.96146689085236</c:v>
                </c:pt>
                <c:pt idx="2821">
                  <c:v>102.92204450215682</c:v>
                </c:pt>
                <c:pt idx="2822">
                  <c:v>102.88181720052596</c:v>
                </c:pt>
                <c:pt idx="2823">
                  <c:v>102.840780045399</c:v>
                </c:pt>
                <c:pt idx="2824">
                  <c:v>102.7989281158879</c:v>
                </c:pt>
                <c:pt idx="2825">
                  <c:v>102.75625651189085</c:v>
                </c:pt>
                <c:pt idx="2826">
                  <c:v>102.71276035522135</c:v>
                </c:pt>
                <c:pt idx="2827">
                  <c:v>102.66843479076179</c:v>
                </c:pt>
                <c:pt idx="2828">
                  <c:v>102.62327498763116</c:v>
                </c:pt>
                <c:pt idx="2829">
                  <c:v>102.5772761403737</c:v>
                </c:pt>
                <c:pt idx="2830">
                  <c:v>102.5304334701688</c:v>
                </c:pt>
                <c:pt idx="2831">
                  <c:v>102.48274222605681</c:v>
                </c:pt>
                <c:pt idx="2832">
                  <c:v>102.43419768618853</c:v>
                </c:pt>
                <c:pt idx="2833">
                  <c:v>102.38479515908853</c:v>
                </c:pt>
                <c:pt idx="2834">
                  <c:v>102.33452998494415</c:v>
                </c:pt>
                <c:pt idx="2835">
                  <c:v>102.28339753691026</c:v>
                </c:pt>
                <c:pt idx="2836">
                  <c:v>102.23139322243323</c:v>
                </c:pt>
                <c:pt idx="2837">
                  <c:v>102.1785124845978</c:v>
                </c:pt>
                <c:pt idx="2838">
                  <c:v>102.12475080348779</c:v>
                </c:pt>
                <c:pt idx="2839">
                  <c:v>102.07010369757333</c:v>
                </c:pt>
                <c:pt idx="2840">
                  <c:v>102.01456672511122</c:v>
                </c:pt>
                <c:pt idx="2841">
                  <c:v>101.95813548556877</c:v>
                </c:pt>
                <c:pt idx="2842">
                  <c:v>101.9008056210633</c:v>
                </c:pt>
                <c:pt idx="2843">
                  <c:v>101.84257281782396</c:v>
                </c:pt>
                <c:pt idx="2844">
                  <c:v>101.78343280767263</c:v>
                </c:pt>
                <c:pt idx="2845">
                  <c:v>101.72338136951952</c:v>
                </c:pt>
                <c:pt idx="2846">
                  <c:v>101.66241433088196</c:v>
                </c:pt>
                <c:pt idx="2847">
                  <c:v>101.60052756942088</c:v>
                </c:pt>
                <c:pt idx="2848">
                  <c:v>101.53771701449315</c:v>
                </c:pt>
                <c:pt idx="2849">
                  <c:v>101.47397864872556</c:v>
                </c:pt>
                <c:pt idx="2850">
                  <c:v>101.40930850960348</c:v>
                </c:pt>
                <c:pt idx="2851">
                  <c:v>101.34370269108153</c:v>
                </c:pt>
                <c:pt idx="2852">
                  <c:v>101.27715734520567</c:v>
                </c:pt>
                <c:pt idx="2853">
                  <c:v>101.20966868375767</c:v>
                </c:pt>
                <c:pt idx="2854">
                  <c:v>101.14123297991495</c:v>
                </c:pt>
                <c:pt idx="2855">
                  <c:v>101.07184656992573</c:v>
                </c:pt>
                <c:pt idx="2856">
                  <c:v>101.00150585480054</c:v>
                </c:pt>
                <c:pt idx="2857">
                  <c:v>100.93020730202173</c:v>
                </c:pt>
                <c:pt idx="2858">
                  <c:v>100.85794744726498</c:v>
                </c:pt>
                <c:pt idx="2859">
                  <c:v>100.78472289613936</c:v>
                </c:pt>
                <c:pt idx="2860">
                  <c:v>100.71053032593849</c:v>
                </c:pt>
                <c:pt idx="2861">
                  <c:v>100.63536648740801</c:v>
                </c:pt>
                <c:pt idx="2862">
                  <c:v>100.55922820652466</c:v>
                </c:pt>
                <c:pt idx="2863">
                  <c:v>100.48211238629243</c:v>
                </c:pt>
                <c:pt idx="2864">
                  <c:v>100.40401600854463</c:v>
                </c:pt>
                <c:pt idx="2865">
                  <c:v>100.32493613576338</c:v>
                </c:pt>
                <c:pt idx="2866">
                  <c:v>100.24486991290841</c:v>
                </c:pt>
                <c:pt idx="2867">
                  <c:v>100.16381456925475</c:v>
                </c:pt>
                <c:pt idx="2868">
                  <c:v>100.08176742024379</c:v>
                </c:pt>
                <c:pt idx="2869">
                  <c:v>99.998725869340291</c:v>
                </c:pt>
                <c:pt idx="2870">
                  <c:v>99.914687409899685</c:v>
                </c:pt>
                <c:pt idx="2871">
                  <c:v>99.829649627042059</c:v>
                </c:pt>
                <c:pt idx="2872">
                  <c:v>99.743610199534771</c:v>
                </c:pt>
                <c:pt idx="2873">
                  <c:v>99.656566901678104</c:v>
                </c:pt>
                <c:pt idx="2874">
                  <c:v>99.568517605199588</c:v>
                </c:pt>
                <c:pt idx="2875">
                  <c:v>99.4794602811494</c:v>
                </c:pt>
                <c:pt idx="2876">
                  <c:v>99.389393001801835</c:v>
                </c:pt>
                <c:pt idx="2877">
                  <c:v>99.29831394255811</c:v>
                </c:pt>
                <c:pt idx="2878">
                  <c:v>99.206221383850263</c:v>
                </c:pt>
                <c:pt idx="2879">
                  <c:v>99.113113713044427</c:v>
                </c:pt>
                <c:pt idx="2880">
                  <c:v>99.018989426348085</c:v>
                </c:pt>
                <c:pt idx="2881">
                  <c:v>98.923847130709831</c:v>
                </c:pt>
                <c:pt idx="2882">
                  <c:v>98.827685545719248</c:v>
                </c:pt>
                <c:pt idx="2883">
                  <c:v>98.730503505503833</c:v>
                </c:pt>
                <c:pt idx="2884">
                  <c:v>98.632299960617871</c:v>
                </c:pt>
                <c:pt idx="2885">
                  <c:v>98.533073979926854</c:v>
                </c:pt>
                <c:pt idx="2886">
                  <c:v>98.432824752485132</c:v>
                </c:pt>
                <c:pt idx="2887">
                  <c:v>98.331551589401229</c:v>
                </c:pt>
                <c:pt idx="2888">
                  <c:v>98.229253925696895</c:v>
                </c:pt>
                <c:pt idx="2889">
                  <c:v>98.125931322152823</c:v>
                </c:pt>
                <c:pt idx="2890">
                  <c:v>98.021583467140687</c:v>
                </c:pt>
                <c:pt idx="2891">
                  <c:v>97.916210178442213</c:v>
                </c:pt>
                <c:pt idx="2892">
                  <c:v>97.809811405052315</c:v>
                </c:pt>
                <c:pt idx="2893">
                  <c:v>97.702387228963531</c:v>
                </c:pt>
                <c:pt idx="2894">
                  <c:v>97.593937866934766</c:v>
                </c:pt>
                <c:pt idx="2895">
                  <c:v>97.484463672236274</c:v>
                </c:pt>
                <c:pt idx="2896">
                  <c:v>97.373965136375844</c:v>
                </c:pt>
                <c:pt idx="2897">
                  <c:v>97.262442890799534</c:v>
                </c:pt>
                <c:pt idx="2898">
                  <c:v>97.149897708570407</c:v>
                </c:pt>
                <c:pt idx="2899">
                  <c:v>97.036330506014849</c:v>
                </c:pt>
                <c:pt idx="2900">
                  <c:v>96.921742344349028</c:v>
                </c:pt>
                <c:pt idx="2901">
                  <c:v>96.806134431268461</c:v>
                </c:pt>
                <c:pt idx="2902">
                  <c:v>96.689508122508997</c:v>
                </c:pt>
                <c:pt idx="2903">
                  <c:v>96.571864923375571</c:v>
                </c:pt>
                <c:pt idx="2904">
                  <c:v>96.453206490232958</c:v>
                </c:pt>
                <c:pt idx="2905">
                  <c:v>96.333534631964554</c:v>
                </c:pt>
                <c:pt idx="2906">
                  <c:v>96.212851311386359</c:v>
                </c:pt>
                <c:pt idx="2907">
                  <c:v>96.091158646626269</c:v>
                </c:pt>
                <c:pt idx="2908">
                  <c:v>95.968458912460406</c:v>
                </c:pt>
                <c:pt idx="2909">
                  <c:v>95.844754541602569</c:v>
                </c:pt>
                <c:pt idx="2910">
                  <c:v>95.720048125952886</c:v>
                </c:pt>
                <c:pt idx="2911">
                  <c:v>95.594342417794678</c:v>
                </c:pt>
                <c:pt idx="2912">
                  <c:v>95.467640330945486</c:v>
                </c:pt>
                <c:pt idx="2913">
                  <c:v>95.339944941855933</c:v>
                </c:pt>
                <c:pt idx="2914">
                  <c:v>95.211259490655223</c:v>
                </c:pt>
                <c:pt idx="2915">
                  <c:v>95.081587382143738</c:v>
                </c:pt>
                <c:pt idx="2916">
                  <c:v>94.950932186729204</c:v>
                </c:pt>
                <c:pt idx="2917">
                  <c:v>94.819297641302384</c:v>
                </c:pt>
                <c:pt idx="2918">
                  <c:v>94.686687650056044</c:v>
                </c:pt>
                <c:pt idx="2919">
                  <c:v>94.553106285241043</c:v>
                </c:pt>
                <c:pt idx="2920">
                  <c:v>94.418557787858475</c:v>
                </c:pt>
                <c:pt idx="2921">
                  <c:v>94.28304656828962</c:v>
                </c:pt>
                <c:pt idx="2922">
                  <c:v>94.146577206853166</c:v>
                </c:pt>
                <c:pt idx="2923">
                  <c:v>94.009154454301992</c:v>
                </c:pt>
                <c:pt idx="2924">
                  <c:v>93.870783232243085</c:v>
                </c:pt>
                <c:pt idx="2925">
                  <c:v>93.73146863348984</c:v>
                </c:pt>
                <c:pt idx="2926">
                  <c:v>93.591215922339245</c:v>
                </c:pt>
                <c:pt idx="2927">
                  <c:v>93.450030534775905</c:v>
                </c:pt>
                <c:pt idx="2928">
                  <c:v>93.307918078596359</c:v>
                </c:pt>
                <c:pt idx="2929">
                  <c:v>93.164884333460364</c:v>
                </c:pt>
                <c:pt idx="2930">
                  <c:v>93.020935250858059</c:v>
                </c:pt>
                <c:pt idx="2931">
                  <c:v>92.876076954002045</c:v>
                </c:pt>
                <c:pt idx="2932">
                  <c:v>92.730315737630235</c:v>
                </c:pt>
                <c:pt idx="2933">
                  <c:v>92.58365806773331</c:v>
                </c:pt>
                <c:pt idx="2934">
                  <c:v>92.436110581191414</c:v>
                </c:pt>
                <c:pt idx="2935">
                  <c:v>92.287680085329214</c:v>
                </c:pt>
                <c:pt idx="2936">
                  <c:v>92.138373557381087</c:v>
                </c:pt>
                <c:pt idx="2937">
                  <c:v>91.988198143872751</c:v>
                </c:pt>
                <c:pt idx="2938">
                  <c:v>91.837161159908732</c:v>
                </c:pt>
                <c:pt idx="2939">
                  <c:v>91.685270088373755</c:v>
                </c:pt>
                <c:pt idx="2940">
                  <c:v>91.532532579043632</c:v>
                </c:pt>
                <c:pt idx="2941">
                  <c:v>91.378956447602548</c:v>
                </c:pt>
                <c:pt idx="2942">
                  <c:v>91.224549674571136</c:v>
                </c:pt>
                <c:pt idx="2943">
                  <c:v>91.069320404138836</c:v>
                </c:pt>
                <c:pt idx="2944">
                  <c:v>90.913276942906734</c:v>
                </c:pt>
                <c:pt idx="2945">
                  <c:v>90.756427758532652</c:v>
                </c:pt>
                <c:pt idx="2946">
                  <c:v>90.598781478287137</c:v>
                </c:pt>
                <c:pt idx="2947">
                  <c:v>90.440346887510444</c:v>
                </c:pt>
                <c:pt idx="2948">
                  <c:v>90.281132927980067</c:v>
                </c:pt>
                <c:pt idx="2949">
                  <c:v>90.121148696177571</c:v>
                </c:pt>
                <c:pt idx="2950">
                  <c:v>89.960403441467719</c:v>
                </c:pt>
                <c:pt idx="2951">
                  <c:v>89.798906564180058</c:v>
                </c:pt>
                <c:pt idx="2952">
                  <c:v>89.63666761359454</c:v>
                </c:pt>
                <c:pt idx="2953">
                  <c:v>89.473696285836823</c:v>
                </c:pt>
                <c:pt idx="2954">
                  <c:v>89.310002421679172</c:v>
                </c:pt>
                <c:pt idx="2955">
                  <c:v>89.145596004246158</c:v>
                </c:pt>
                <c:pt idx="2956">
                  <c:v>88.980487156632179</c:v>
                </c:pt>
                <c:pt idx="2957">
                  <c:v>88.814686139424211</c:v>
                </c:pt>
                <c:pt idx="2958">
                  <c:v>88.648203348134857</c:v>
                </c:pt>
                <c:pt idx="2959">
                  <c:v>88.481049310545757</c:v>
                </c:pt>
                <c:pt idx="2960">
                  <c:v>88.313234683961596</c:v>
                </c:pt>
                <c:pt idx="2961">
                  <c:v>88.144770252377612</c:v>
                </c:pt>
                <c:pt idx="2962">
                  <c:v>87.97566692356142</c:v>
                </c:pt>
                <c:pt idx="2963">
                  <c:v>87.805935726043558</c:v>
                </c:pt>
                <c:pt idx="2964">
                  <c:v>87.635587806036696</c:v>
                </c:pt>
                <c:pt idx="2965">
                  <c:v>87.464634424258179</c:v>
                </c:pt>
                <c:pt idx="2966">
                  <c:v>87.293086952683979</c:v>
                </c:pt>
                <c:pt idx="2967">
                  <c:v>87.12095687121743</c:v>
                </c:pt>
                <c:pt idx="2968">
                  <c:v>86.948255764284866</c:v>
                </c:pt>
                <c:pt idx="2969">
                  <c:v>86.774995317352449</c:v>
                </c:pt>
                <c:pt idx="2970">
                  <c:v>86.601187313373856</c:v>
                </c:pt>
                <c:pt idx="2971">
                  <c:v>86.426843629165404</c:v>
                </c:pt>
                <c:pt idx="2972">
                  <c:v>86.251976231713925</c:v>
                </c:pt>
                <c:pt idx="2973">
                  <c:v>86.07659717441642</c:v>
                </c:pt>
                <c:pt idx="2974">
                  <c:v>85.900718593260308</c:v>
                </c:pt>
                <c:pt idx="2975">
                  <c:v>85.724352702935477</c:v>
                </c:pt>
                <c:pt idx="2976">
                  <c:v>85.54751179289606</c:v>
                </c:pt>
                <c:pt idx="2977">
                  <c:v>85.370208223359128</c:v>
                </c:pt>
                <c:pt idx="2978">
                  <c:v>85.192454421256144</c:v>
                </c:pt>
                <c:pt idx="2979">
                  <c:v>85.014262876127248</c:v>
                </c:pt>
                <c:pt idx="2980">
                  <c:v>84.83564613597558</c:v>
                </c:pt>
                <c:pt idx="2981">
                  <c:v>84.656616803071003</c:v>
                </c:pt>
                <c:pt idx="2982">
                  <c:v>84.477187529715223</c:v>
                </c:pt>
                <c:pt idx="2983">
                  <c:v>84.297371013969595</c:v>
                </c:pt>
                <c:pt idx="2984">
                  <c:v>84.117179995341218</c:v>
                </c:pt>
                <c:pt idx="2985">
                  <c:v>83.936627250447046</c:v>
                </c:pt>
                <c:pt idx="2986">
                  <c:v>83.755725588638626</c:v>
                </c:pt>
                <c:pt idx="2987">
                  <c:v>83.57448784760885</c:v>
                </c:pt>
                <c:pt idx="2988">
                  <c:v>83.392926888970976</c:v>
                </c:pt>
                <c:pt idx="2989">
                  <c:v>83.211055593824312</c:v>
                </c:pt>
                <c:pt idx="2990">
                  <c:v>83.02888685829511</c:v>
                </c:pt>
                <c:pt idx="2991">
                  <c:v>82.846433589076923</c:v>
                </c:pt>
                <c:pt idx="2992">
                  <c:v>82.663708698951197</c:v>
                </c:pt>
                <c:pt idx="2993">
                  <c:v>82.480725102308611</c:v>
                </c:pt>
                <c:pt idx="2994">
                  <c:v>82.297495710665771</c:v>
                </c:pt>
                <c:pt idx="2995">
                  <c:v>82.114033428185053</c:v>
                </c:pt>
                <c:pt idx="2996">
                  <c:v>81.930351147197712</c:v>
                </c:pt>
                <c:pt idx="2997">
                  <c:v>81.746461743732652</c:v>
                </c:pt>
                <c:pt idx="2998">
                  <c:v>81.56237807306411</c:v>
                </c:pt>
                <c:pt idx="2999">
                  <c:v>81.378112965266595</c:v>
                </c:pt>
                <c:pt idx="3000">
                  <c:v>81.193679220790287</c:v>
                </c:pt>
                <c:pt idx="3001">
                  <c:v>81.009089606061011</c:v>
                </c:pt>
                <c:pt idx="3002">
                  <c:v>80.824356849103012</c:v>
                </c:pt>
                <c:pt idx="3003">
                  <c:v>80.639493635187279</c:v>
                </c:pt>
                <c:pt idx="3004">
                  <c:v>80.454512602517113</c:v>
                </c:pt>
                <c:pt idx="3005">
                  <c:v>80.269426337943131</c:v>
                </c:pt>
                <c:pt idx="3006">
                  <c:v>80.084247372717712</c:v>
                </c:pt>
                <c:pt idx="3007">
                  <c:v>79.898988178293379</c:v>
                </c:pt>
                <c:pt idx="3008">
                  <c:v>79.713661162159596</c:v>
                </c:pt>
                <c:pt idx="3009">
                  <c:v>79.528278663730816</c:v>
                </c:pt>
                <c:pt idx="3010">
                  <c:v>79.342852950282705</c:v>
                </c:pt>
                <c:pt idx="3011">
                  <c:v>79.15739621294118</c:v>
                </c:pt>
                <c:pt idx="3012">
                  <c:v>78.971920562726439</c:v>
                </c:pt>
                <c:pt idx="3013">
                  <c:v>78.786438026656427</c:v>
                </c:pt>
                <c:pt idx="3014">
                  <c:v>78.600960543910816</c:v>
                </c:pt>
                <c:pt idx="3015">
                  <c:v>78.415499962056089</c:v>
                </c:pt>
                <c:pt idx="3016">
                  <c:v>78.230068033340174</c:v>
                </c:pt>
                <c:pt idx="3017">
                  <c:v>78.044676411052237</c:v>
                </c:pt>
                <c:pt idx="3018">
                  <c:v>77.859336645953235</c:v>
                </c:pt>
                <c:pt idx="3019">
                  <c:v>77.674060182783222</c:v>
                </c:pt>
                <c:pt idx="3020">
                  <c:v>77.488858356835081</c:v>
                </c:pt>
                <c:pt idx="3021">
                  <c:v>77.303742390614971</c:v>
                </c:pt>
                <c:pt idx="3022">
                  <c:v>77.118723390572185</c:v>
                </c:pt>
                <c:pt idx="3023">
                  <c:v>76.933812343917083</c:v>
                </c:pt>
                <c:pt idx="3024">
                  <c:v>76.749020115516615</c:v>
                </c:pt>
                <c:pt idx="3025">
                  <c:v>76.564357444874972</c:v>
                </c:pt>
                <c:pt idx="3026">
                  <c:v>76.37983494319883</c:v>
                </c:pt>
                <c:pt idx="3027">
                  <c:v>76.195463090551527</c:v>
                </c:pt>
                <c:pt idx="3028">
                  <c:v>76.011252233092421</c:v>
                </c:pt>
                <c:pt idx="3029">
                  <c:v>75.82721258040695</c:v>
                </c:pt>
                <c:pt idx="3030">
                  <c:v>75.643354202926474</c:v>
                </c:pt>
                <c:pt idx="3031">
                  <c:v>75.45968702944036</c:v>
                </c:pt>
                <c:pt idx="3032">
                  <c:v>75.276220844699282</c:v>
                </c:pt>
                <c:pt idx="3033">
                  <c:v>75.092965287108171</c:v>
                </c:pt>
                <c:pt idx="3034">
                  <c:v>74.909929846522971</c:v>
                </c:pt>
                <c:pt idx="3035">
                  <c:v>74.727123862126319</c:v>
                </c:pt>
                <c:pt idx="3036">
                  <c:v>74.544556520413309</c:v>
                </c:pt>
                <c:pt idx="3037">
                  <c:v>74.3622368532602</c:v>
                </c:pt>
                <c:pt idx="3038">
                  <c:v>74.180173736093764</c:v>
                </c:pt>
                <c:pt idx="3039">
                  <c:v>73.998375886157561</c:v>
                </c:pt>
                <c:pt idx="3040">
                  <c:v>73.816851860868795</c:v>
                </c:pt>
                <c:pt idx="3041">
                  <c:v>73.635610056274629</c:v>
                </c:pt>
                <c:pt idx="3042">
                  <c:v>73.45465870559903</c:v>
                </c:pt>
                <c:pt idx="3043">
                  <c:v>73.274005877892705</c:v>
                </c:pt>
                <c:pt idx="3044">
                  <c:v>73.093659476769076</c:v>
                </c:pt>
                <c:pt idx="3045">
                  <c:v>72.913627239239091</c:v>
                </c:pt>
                <c:pt idx="3046">
                  <c:v>72.733916734638328</c:v>
                </c:pt>
                <c:pt idx="3047">
                  <c:v>72.554535363649805</c:v>
                </c:pt>
                <c:pt idx="3048">
                  <c:v>72.375490357415771</c:v>
                </c:pt>
                <c:pt idx="3049">
                  <c:v>72.196788776744711</c:v>
                </c:pt>
                <c:pt idx="3050">
                  <c:v>72.018437511405594</c:v>
                </c:pt>
                <c:pt idx="3051">
                  <c:v>71.840443279514588</c:v>
                </c:pt>
                <c:pt idx="3052">
                  <c:v>71.662812627014048</c:v>
                </c:pt>
                <c:pt idx="3053">
                  <c:v>71.485551927233033</c:v>
                </c:pt>
                <c:pt idx="3054">
                  <c:v>71.308667380538935</c:v>
                </c:pt>
                <c:pt idx="3055">
                  <c:v>71.132165014076065</c:v>
                </c:pt>
                <c:pt idx="3056">
                  <c:v>70.956050681585097</c:v>
                </c:pt>
                <c:pt idx="3057">
                  <c:v>70.780330063307744</c:v>
                </c:pt>
                <c:pt idx="3058">
                  <c:v>70.605008665978104</c:v>
                </c:pt>
                <c:pt idx="3059">
                  <c:v>70.430091822885373</c:v>
                </c:pt>
                <c:pt idx="3060">
                  <c:v>70.255584694023412</c:v>
                </c:pt>
                <c:pt idx="3061">
                  <c:v>70.081492266316886</c:v>
                </c:pt>
                <c:pt idx="3062">
                  <c:v>69.907819353918498</c:v>
                </c:pt>
                <c:pt idx="3063">
                  <c:v>69.734570598591603</c:v>
                </c:pt>
                <c:pt idx="3064">
                  <c:v>69.5617504701505</c:v>
                </c:pt>
                <c:pt idx="3065">
                  <c:v>69.389363266992433</c:v>
                </c:pt>
                <c:pt idx="3066">
                  <c:v>69.217413116677079</c:v>
                </c:pt>
                <c:pt idx="3067">
                  <c:v>69.045903976592413</c:v>
                </c:pt>
                <c:pt idx="3068">
                  <c:v>68.874839634679276</c:v>
                </c:pt>
                <c:pt idx="3069">
                  <c:v>68.704223710219125</c:v>
                </c:pt>
                <c:pt idx="3070">
                  <c:v>68.534059654688477</c:v>
                </c:pt>
                <c:pt idx="3071">
                  <c:v>68.364350752674682</c:v>
                </c:pt>
                <c:pt idx="3072">
                  <c:v>68.195100122846171</c:v>
                </c:pt>
                <c:pt idx="3073">
                  <c:v>68.026310718988881</c:v>
                </c:pt>
                <c:pt idx="3074">
                  <c:v>67.857985331090362</c:v>
                </c:pt>
                <c:pt idx="3075">
                  <c:v>67.690126586481043</c:v>
                </c:pt>
                <c:pt idx="3076">
                  <c:v>67.522736951029785</c:v>
                </c:pt>
                <c:pt idx="3077">
                  <c:v>67.355818730386474</c:v>
                </c:pt>
                <c:pt idx="3078">
                  <c:v>67.189374071276234</c:v>
                </c:pt>
                <c:pt idx="3079">
                  <c:v>67.023404962836196</c:v>
                </c:pt>
                <c:pt idx="3080">
                  <c:v>66.857913238003817</c:v>
                </c:pt>
                <c:pt idx="3081">
                  <c:v>66.692900574938832</c:v>
                </c:pt>
                <c:pt idx="3082">
                  <c:v>66.528368498499276</c:v>
                </c:pt>
                <c:pt idx="3083">
                  <c:v>66.364318381744084</c:v>
                </c:pt>
                <c:pt idx="3084">
                  <c:v>66.200751447481409</c:v>
                </c:pt>
                <c:pt idx="3085">
                  <c:v>66.037668769851095</c:v>
                </c:pt>
                <c:pt idx="3086">
                  <c:v>65.875071275940428</c:v>
                </c:pt>
                <c:pt idx="3087">
                  <c:v>65.712959747435093</c:v>
                </c:pt>
                <c:pt idx="3088">
                  <c:v>65.551334822295289</c:v>
                </c:pt>
                <c:pt idx="3089">
                  <c:v>65.390196996467083</c:v>
                </c:pt>
                <c:pt idx="3090">
                  <c:v>65.229546625621637</c:v>
                </c:pt>
                <c:pt idx="3091">
                  <c:v>65.069383926909452</c:v>
                </c:pt>
                <c:pt idx="3092">
                  <c:v>64.909708980755369</c:v>
                </c:pt>
                <c:pt idx="3093">
                  <c:v>64.75052173266107</c:v>
                </c:pt>
                <c:pt idx="3094">
                  <c:v>64.591821995038572</c:v>
                </c:pt>
                <c:pt idx="3095">
                  <c:v>64.433609449057229</c:v>
                </c:pt>
                <c:pt idx="3096">
                  <c:v>64.275883646512725</c:v>
                </c:pt>
                <c:pt idx="3097">
                  <c:v>64.118644011708213</c:v>
                </c:pt>
                <c:pt idx="3098">
                  <c:v>63.961889843355578</c:v>
                </c:pt>
                <c:pt idx="3099">
                  <c:v>63.805620316484436</c:v>
                </c:pt>
                <c:pt idx="3100">
                  <c:v>63.649834484367744</c:v>
                </c:pt>
                <c:pt idx="3101">
                  <c:v>63.494531280456741</c:v>
                </c:pt>
                <c:pt idx="3102">
                  <c:v>63.339709520322799</c:v>
                </c:pt>
                <c:pt idx="3103">
                  <c:v>63.185367903611677</c:v>
                </c:pt>
                <c:pt idx="3104">
                  <c:v>63.031505016000054</c:v>
                </c:pt>
                <c:pt idx="3105">
                  <c:v>62.878119331162893</c:v>
                </c:pt>
                <c:pt idx="3106">
                  <c:v>62.725209212736999</c:v>
                </c:pt>
                <c:pt idx="3107">
                  <c:v>62.57277291629741</c:v>
                </c:pt>
                <c:pt idx="3108">
                  <c:v>62.420808591326605</c:v>
                </c:pt>
                <c:pt idx="3109">
                  <c:v>62.269314283192429</c:v>
                </c:pt>
                <c:pt idx="3110">
                  <c:v>62.118287935118403</c:v>
                </c:pt>
                <c:pt idx="3111">
                  <c:v>61.967727390158998</c:v>
                </c:pt>
                <c:pt idx="3112">
                  <c:v>61.817630393168216</c:v>
                </c:pt>
                <c:pt idx="3113">
                  <c:v>61.66799459276551</c:v>
                </c:pt>
                <c:pt idx="3114">
                  <c:v>61.518817543299932</c:v>
                </c:pt>
                <c:pt idx="3115">
                  <c:v>61.370096706808155</c:v>
                </c:pt>
                <c:pt idx="3116">
                  <c:v>61.221829454960755</c:v>
                </c:pt>
                <c:pt idx="3117">
                  <c:v>61.074013071011777</c:v>
                </c:pt>
                <c:pt idx="3118">
                  <c:v>60.92664475173126</c:v>
                </c:pt>
                <c:pt idx="3119">
                  <c:v>60.779721609332995</c:v>
                </c:pt>
                <c:pt idx="3120">
                  <c:v>60.633240673394297</c:v>
                </c:pt>
                <c:pt idx="3121">
                  <c:v>60.487198892761867</c:v>
                </c:pt>
                <c:pt idx="3122">
                  <c:v>60.341593137450317</c:v>
                </c:pt>
                <c:pt idx="3123">
                  <c:v>60.196420200528237</c:v>
                </c:pt>
                <c:pt idx="3124">
                  <c:v>60.051676799987732</c:v>
                </c:pt>
                <c:pt idx="3125">
                  <c:v>59.907359580608599</c:v>
                </c:pt>
                <c:pt idx="3126">
                  <c:v>59.763465115806781</c:v>
                </c:pt>
                <c:pt idx="3127">
                  <c:v>59.619989909461637</c:v>
                </c:pt>
                <c:pt idx="3128">
                  <c:v>59.476930397741526</c:v>
                </c:pt>
                <c:pt idx="3129">
                  <c:v>59.33428295090215</c:v>
                </c:pt>
                <c:pt idx="3130">
                  <c:v>59.192043875078866</c:v>
                </c:pt>
                <c:pt idx="3131">
                  <c:v>59.05020941405644</c:v>
                </c:pt>
                <c:pt idx="3132">
                  <c:v>58.908775751026027</c:v>
                </c:pt>
                <c:pt idx="3133">
                  <c:v>58.767739010324945</c:v>
                </c:pt>
                <c:pt idx="3134">
                  <c:v>58.627095259158907</c:v>
                </c:pt>
                <c:pt idx="3135">
                  <c:v>58.486840509306788</c:v>
                </c:pt>
                <c:pt idx="3136">
                  <c:v>58.346970718806645</c:v>
                </c:pt>
                <c:pt idx="3137">
                  <c:v>58.207481793625476</c:v>
                </c:pt>
                <c:pt idx="3138">
                  <c:v>58.06836958931072</c:v>
                </c:pt>
                <c:pt idx="3139">
                  <c:v>57.929629912619603</c:v>
                </c:pt>
                <c:pt idx="3140">
                  <c:v>57.791258523136349</c:v>
                </c:pt>
                <c:pt idx="3141">
                  <c:v>57.653251134862117</c:v>
                </c:pt>
                <c:pt idx="3142">
                  <c:v>57.515603417790828</c:v>
                </c:pt>
                <c:pt idx="3143">
                  <c:v>57.378310999464915</c:v>
                </c:pt>
                <c:pt idx="3144">
                  <c:v>57.24136946651241</c:v>
                </c:pt>
                <c:pt idx="3145">
                  <c:v>57.104774366158807</c:v>
                </c:pt>
                <c:pt idx="3146">
                  <c:v>56.968521207726411</c:v>
                </c:pt>
                <c:pt idx="3147">
                  <c:v>56.832605464110642</c:v>
                </c:pt>
                <c:pt idx="3148">
                  <c:v>56.697022573230512</c:v>
                </c:pt>
                <c:pt idx="3149">
                  <c:v>56.561767939471665</c:v>
                </c:pt>
                <c:pt idx="3150">
                  <c:v>56.426836935095423</c:v>
                </c:pt>
                <c:pt idx="3151">
                  <c:v>56.292224901637709</c:v>
                </c:pt>
                <c:pt idx="3152">
                  <c:v>56.157927151283161</c:v>
                </c:pt>
                <c:pt idx="3153">
                  <c:v>56.023938968217919</c:v>
                </c:pt>
                <c:pt idx="3154">
                  <c:v>55.890255609964996</c:v>
                </c:pt>
                <c:pt idx="3155">
                  <c:v>55.756872308698206</c:v>
                </c:pt>
                <c:pt idx="3156">
                  <c:v>55.623784272535886</c:v>
                </c:pt>
                <c:pt idx="3157">
                  <c:v>55.490986686813315</c:v>
                </c:pt>
                <c:pt idx="3158">
                  <c:v>55.35847471533522</c:v>
                </c:pt>
                <c:pt idx="3159">
                  <c:v>55.226243501610668</c:v>
                </c:pt>
                <c:pt idx="3160">
                  <c:v>55.094288170063223</c:v>
                </c:pt>
                <c:pt idx="3161">
                  <c:v>54.962603827225919</c:v>
                </c:pt>
                <c:pt idx="3162">
                  <c:v>54.831185562912665</c:v>
                </c:pt>
                <c:pt idx="3163">
                  <c:v>54.700028451371367</c:v>
                </c:pt>
                <c:pt idx="3164">
                  <c:v>54.56912755241818</c:v>
                </c:pt>
                <c:pt idx="3165">
                  <c:v>54.438477912549843</c:v>
                </c:pt>
                <c:pt idx="3166">
                  <c:v>54.30807456603705</c:v>
                </c:pt>
                <c:pt idx="3167">
                  <c:v>54.177912536002822</c:v>
                </c:pt>
                <c:pt idx="3168">
                  <c:v>54.04798683547196</c:v>
                </c:pt>
                <c:pt idx="3169">
                  <c:v>53.918292468413156</c:v>
                </c:pt>
                <c:pt idx="3170">
                  <c:v>53.788824430752769</c:v>
                </c:pt>
                <c:pt idx="3171">
                  <c:v>53.659577711375675</c:v>
                </c:pt>
                <c:pt idx="3172">
                  <c:v>53.53054729310341</c:v>
                </c:pt>
                <c:pt idx="3173">
                  <c:v>53.401728153655895</c:v>
                </c:pt>
                <c:pt idx="3174">
                  <c:v>53.273115266595994</c:v>
                </c:pt>
                <c:pt idx="3175">
                  <c:v>53.144703602253543</c:v>
                </c:pt>
                <c:pt idx="3176">
                  <c:v>53.016488128630471</c:v>
                </c:pt>
                <c:pt idx="3177">
                  <c:v>52.888463812294788</c:v>
                </c:pt>
                <c:pt idx="3178">
                  <c:v>52.760625619247222</c:v>
                </c:pt>
                <c:pt idx="3179">
                  <c:v>52.632968515779268</c:v>
                </c:pt>
                <c:pt idx="3180">
                  <c:v>52.505487469307269</c:v>
                </c:pt>
                <c:pt idx="3181">
                  <c:v>52.378177449195917</c:v>
                </c:pt>
                <c:pt idx="3182">
                  <c:v>52.251033427558085</c:v>
                </c:pt>
                <c:pt idx="3183">
                  <c:v>52.124050380042618</c:v>
                </c:pt>
                <c:pt idx="3184">
                  <c:v>51.997223286605845</c:v>
                </c:pt>
                <c:pt idx="3185">
                  <c:v>51.870547132265131</c:v>
                </c:pt>
                <c:pt idx="3186">
                  <c:v>51.744016907834265</c:v>
                </c:pt>
                <c:pt idx="3187">
                  <c:v>51.617627610650061</c:v>
                </c:pt>
                <c:pt idx="3188">
                  <c:v>51.491374245274443</c:v>
                </c:pt>
                <c:pt idx="3189">
                  <c:v>51.365251824190238</c:v>
                </c:pt>
                <c:pt idx="3190">
                  <c:v>51.239255368473522</c:v>
                </c:pt>
                <c:pt idx="3191">
                  <c:v>51.113379908456153</c:v>
                </c:pt>
                <c:pt idx="3192">
                  <c:v>50.987620484374816</c:v>
                </c:pt>
                <c:pt idx="3193">
                  <c:v>50.861972146996123</c:v>
                </c:pt>
                <c:pt idx="3194">
                  <c:v>50.736429958242269</c:v>
                </c:pt>
                <c:pt idx="3195">
                  <c:v>50.61098899178819</c:v>
                </c:pt>
                <c:pt idx="3196">
                  <c:v>50.485644333655046</c:v>
                </c:pt>
                <c:pt idx="3197">
                  <c:v>50.360391082785185</c:v>
                </c:pt>
                <c:pt idx="3198">
                  <c:v>50.23522435160163</c:v>
                </c:pt>
                <c:pt idx="3199">
                  <c:v>50.110139266562243</c:v>
                </c:pt>
                <c:pt idx="3200">
                  <c:v>49.985130968692829</c:v>
                </c:pt>
                <c:pt idx="3201">
                  <c:v>49.860194614110071</c:v>
                </c:pt>
                <c:pt idx="3202">
                  <c:v>49.735325374535023</c:v>
                </c:pt>
                <c:pt idx="3203">
                  <c:v>49.610518437787135</c:v>
                </c:pt>
                <c:pt idx="3204">
                  <c:v>49.48576900827581</c:v>
                </c:pt>
                <c:pt idx="3205">
                  <c:v>49.361072307468788</c:v>
                </c:pt>
                <c:pt idx="3206">
                  <c:v>49.236423574359407</c:v>
                </c:pt>
                <c:pt idx="3207">
                  <c:v>49.111818065913639</c:v>
                </c:pt>
                <c:pt idx="3208">
                  <c:v>48.987251057511713</c:v>
                </c:pt>
                <c:pt idx="3209">
                  <c:v>48.862717843374895</c:v>
                </c:pt>
                <c:pt idx="3210">
                  <c:v>48.738213736984903</c:v>
                </c:pt>
                <c:pt idx="3211">
                  <c:v>48.613734071486448</c:v>
                </c:pt>
                <c:pt idx="3212">
                  <c:v>48.489274200086157</c:v>
                </c:pt>
                <c:pt idx="3213">
                  <c:v>48.364829496439484</c:v>
                </c:pt>
                <c:pt idx="3214">
                  <c:v>48.240395355019388</c:v>
                </c:pt>
                <c:pt idx="3215">
                  <c:v>48.115967191489403</c:v>
                </c:pt>
                <c:pt idx="3216">
                  <c:v>47.991540443053566</c:v>
                </c:pt>
                <c:pt idx="3217">
                  <c:v>47.867110568805231</c:v>
                </c:pt>
                <c:pt idx="3218">
                  <c:v>47.742673050060603</c:v>
                </c:pt>
                <c:pt idx="3219">
                  <c:v>47.61822339068982</c:v>
                </c:pt>
                <c:pt idx="3220">
                  <c:v>47.493757117430789</c:v>
                </c:pt>
                <c:pt idx="3221">
                  <c:v>47.369269780200369</c:v>
                </c:pt>
                <c:pt idx="3222">
                  <c:v>47.244756952395505</c:v>
                </c:pt>
                <c:pt idx="3223">
                  <c:v>47.120214231182899</c:v>
                </c:pt>
                <c:pt idx="3224">
                  <c:v>46.995637237784678</c:v>
                </c:pt>
                <c:pt idx="3225">
                  <c:v>46.871021617751978</c:v>
                </c:pt>
                <c:pt idx="3226">
                  <c:v>46.746363041232343</c:v>
                </c:pt>
                <c:pt idx="3227">
                  <c:v>46.62165720323145</c:v>
                </c:pt>
                <c:pt idx="3228">
                  <c:v>46.496899823860957</c:v>
                </c:pt>
                <c:pt idx="3229">
                  <c:v>46.372086648585366</c:v>
                </c:pt>
                <c:pt idx="3230">
                  <c:v>46.247213448457842</c:v>
                </c:pt>
                <c:pt idx="3231">
                  <c:v>46.122276020351194</c:v>
                </c:pt>
                <c:pt idx="3232">
                  <c:v>45.997270187177151</c:v>
                </c:pt>
                <c:pt idx="3233">
                  <c:v>45.872191798105348</c:v>
                </c:pt>
                <c:pt idx="3234">
                  <c:v>45.747036728769956</c:v>
                </c:pt>
                <c:pt idx="3235">
                  <c:v>45.621800881472808</c:v>
                </c:pt>
                <c:pt idx="3236">
                  <c:v>45.496480185379397</c:v>
                </c:pt>
                <c:pt idx="3237">
                  <c:v>45.371070596706488</c:v>
                </c:pt>
                <c:pt idx="3238">
                  <c:v>45.245568098908961</c:v>
                </c:pt>
                <c:pt idx="3239">
                  <c:v>45.119968702852816</c:v>
                </c:pt>
                <c:pt idx="3240">
                  <c:v>44.994268446989423</c:v>
                </c:pt>
                <c:pt idx="3241">
                  <c:v>44.868463397519747</c:v>
                </c:pt>
                <c:pt idx="3242">
                  <c:v>44.742549648555553</c:v>
                </c:pt>
                <c:pt idx="3243">
                  <c:v>44.616523322271775</c:v>
                </c:pt>
                <c:pt idx="3244">
                  <c:v>44.490380569057777</c:v>
                </c:pt>
                <c:pt idx="3245">
                  <c:v>44.36411756766006</c:v>
                </c:pt>
                <c:pt idx="3246">
                  <c:v>44.237730525320529</c:v>
                </c:pt>
                <c:pt idx="3247">
                  <c:v>44.111215677912043</c:v>
                </c:pt>
                <c:pt idx="3248">
                  <c:v>43.984569290064741</c:v>
                </c:pt>
                <c:pt idx="3249">
                  <c:v>43.857787655292327</c:v>
                </c:pt>
                <c:pt idx="3250">
                  <c:v>43.730867096110387</c:v>
                </c:pt>
                <c:pt idx="3251">
                  <c:v>43.603803964151808</c:v>
                </c:pt>
                <c:pt idx="3252">
                  <c:v>43.476594640276915</c:v>
                </c:pt>
                <c:pt idx="3253">
                  <c:v>43.349235534680702</c:v>
                </c:pt>
                <c:pt idx="3254">
                  <c:v>43.221723086993023</c:v>
                </c:pt>
                <c:pt idx="3255">
                  <c:v>43.094053766378266</c:v>
                </c:pt>
                <c:pt idx="3256">
                  <c:v>42.966224071629057</c:v>
                </c:pt>
                <c:pt idx="3257">
                  <c:v>42.838230531255761</c:v>
                </c:pt>
                <c:pt idx="3258">
                  <c:v>42.710069703572032</c:v>
                </c:pt>
                <c:pt idx="3259">
                  <c:v>42.581738176780334</c:v>
                </c:pt>
                <c:pt idx="3260">
                  <c:v>42.453232569047884</c:v>
                </c:pt>
                <c:pt idx="3261">
                  <c:v>42.324549528583731</c:v>
                </c:pt>
                <c:pt idx="3262">
                  <c:v>42.195685733710576</c:v>
                </c:pt>
                <c:pt idx="3263">
                  <c:v>42.066637892933926</c:v>
                </c:pt>
                <c:pt idx="3264">
                  <c:v>41.937402745006295</c:v>
                </c:pt>
                <c:pt idx="3265">
                  <c:v>41.807977058992776</c:v>
                </c:pt>
                <c:pt idx="3266">
                  <c:v>41.678357634327369</c:v>
                </c:pt>
                <c:pt idx="3267">
                  <c:v>41.548541300870056</c:v>
                </c:pt>
                <c:pt idx="3268">
                  <c:v>41.418524918962618</c:v>
                </c:pt>
                <c:pt idx="3269">
                  <c:v>41.28830537947502</c:v>
                </c:pt>
                <c:pt idx="3270">
                  <c:v>41.157879603859811</c:v>
                </c:pt>
                <c:pt idx="3271">
                  <c:v>41.027244544190097</c:v>
                </c:pt>
                <c:pt idx="3272">
                  <c:v>40.896397183208592</c:v>
                </c:pt>
                <c:pt idx="3273">
                  <c:v>40.765334534363745</c:v>
                </c:pt>
                <c:pt idx="3274">
                  <c:v>40.634053641850755</c:v>
                </c:pt>
                <c:pt idx="3275">
                  <c:v>40.502551580643882</c:v>
                </c:pt>
                <c:pt idx="3276">
                  <c:v>40.370825456532856</c:v>
                </c:pt>
                <c:pt idx="3277">
                  <c:v>40.238872406150705</c:v>
                </c:pt>
                <c:pt idx="3278">
                  <c:v>40.10668959700493</c:v>
                </c:pt>
                <c:pt idx="3279">
                  <c:v>39.974274227503827</c:v>
                </c:pt>
                <c:pt idx="3280">
                  <c:v>39.841623526979106</c:v>
                </c:pt>
                <c:pt idx="3281">
                  <c:v>39.708734755711305</c:v>
                </c:pt>
                <c:pt idx="3282">
                  <c:v>39.575605204947749</c:v>
                </c:pt>
                <c:pt idx="3283">
                  <c:v>39.442232196924152</c:v>
                </c:pt>
                <c:pt idx="3284">
                  <c:v>39.308613084879681</c:v>
                </c:pt>
                <c:pt idx="3285">
                  <c:v>39.174745253072729</c:v>
                </c:pt>
                <c:pt idx="3286">
                  <c:v>39.040626116794385</c:v>
                </c:pt>
                <c:pt idx="3287">
                  <c:v>38.906253122380605</c:v>
                </c:pt>
                <c:pt idx="3288">
                  <c:v>38.771623747221525</c:v>
                </c:pt>
                <c:pt idx="3289">
                  <c:v>38.636735499772129</c:v>
                </c:pt>
                <c:pt idx="3290">
                  <c:v>38.501585919556561</c:v>
                </c:pt>
                <c:pt idx="3291">
                  <c:v>38.366172577176769</c:v>
                </c:pt>
                <c:pt idx="3292">
                  <c:v>38.230493074315262</c:v>
                </c:pt>
                <c:pt idx="3293">
                  <c:v>38.094545043736247</c:v>
                </c:pt>
                <c:pt idx="3294">
                  <c:v>37.95832614929148</c:v>
                </c:pt>
                <c:pt idx="3295">
                  <c:v>37.821834085916265</c:v>
                </c:pt>
                <c:pt idx="3296">
                  <c:v>37.685066579630899</c:v>
                </c:pt>
                <c:pt idx="3297">
                  <c:v>37.548021387537688</c:v>
                </c:pt>
                <c:pt idx="3298">
                  <c:v>37.410696297816571</c:v>
                </c:pt>
                <c:pt idx="3299">
                  <c:v>37.273089129722848</c:v>
                </c:pt>
                <c:pt idx="3300">
                  <c:v>37.135197733578565</c:v>
                </c:pt>
                <c:pt idx="3301">
                  <c:v>36.997019990767257</c:v>
                </c:pt>
                <c:pt idx="3302">
                  <c:v>36.858553813726331</c:v>
                </c:pt>
                <c:pt idx="3303">
                  <c:v>36.719797145937264</c:v>
                </c:pt>
                <c:pt idx="3304">
                  <c:v>36.580747961915137</c:v>
                </c:pt>
                <c:pt idx="3305">
                  <c:v>36.441404267200681</c:v>
                </c:pt>
                <c:pt idx="3306">
                  <c:v>36.301764098344961</c:v>
                </c:pt>
                <c:pt idx="3307">
                  <c:v>36.161825522897459</c:v>
                </c:pt>
                <c:pt idx="3308">
                  <c:v>36.02158663939386</c:v>
                </c:pt>
                <c:pt idx="3309">
                  <c:v>35.881045577340785</c:v>
                </c:pt>
                <c:pt idx="3310">
                  <c:v>35.740200497199055</c:v>
                </c:pt>
                <c:pt idx="3311">
                  <c:v>35.599049590370129</c:v>
                </c:pt>
                <c:pt idx="3312">
                  <c:v>35.457591079176922</c:v>
                </c:pt>
                <c:pt idx="3313">
                  <c:v>35.315823216845757</c:v>
                </c:pt>
                <c:pt idx="3314">
                  <c:v>35.173744287491132</c:v>
                </c:pt>
                <c:pt idx="3315">
                  <c:v>35.031352606091389</c:v>
                </c:pt>
                <c:pt idx="3316">
                  <c:v>34.888646518473337</c:v>
                </c:pt>
                <c:pt idx="3317">
                  <c:v>34.745624401288694</c:v>
                </c:pt>
                <c:pt idx="3318">
                  <c:v>34.602284661993991</c:v>
                </c:pt>
                <c:pt idx="3319">
                  <c:v>34.458625738828033</c:v>
                </c:pt>
                <c:pt idx="3320">
                  <c:v>34.31464610078794</c:v>
                </c:pt>
                <c:pt idx="3321">
                  <c:v>34.170344247607915</c:v>
                </c:pt>
                <c:pt idx="3322">
                  <c:v>34.025718709734349</c:v>
                </c:pt>
                <c:pt idx="3323">
                  <c:v>33.88076804830024</c:v>
                </c:pt>
                <c:pt idx="3324">
                  <c:v>33.73549085510075</c:v>
                </c:pt>
                <c:pt idx="3325">
                  <c:v>33.589885752567426</c:v>
                </c:pt>
                <c:pt idx="3326">
                  <c:v>33.443951393739866</c:v>
                </c:pt>
                <c:pt idx="3327">
                  <c:v>33.297686462242353</c:v>
                </c:pt>
                <c:pt idx="3328">
                  <c:v>33.151089672250976</c:v>
                </c:pt>
                <c:pt idx="3329">
                  <c:v>33.004159768470316</c:v>
                </c:pt>
                <c:pt idx="3330">
                  <c:v>32.856895526102306</c:v>
                </c:pt>
                <c:pt idx="3331">
                  <c:v>32.709295750814903</c:v>
                </c:pt>
                <c:pt idx="3332">
                  <c:v>32.561359278716509</c:v>
                </c:pt>
                <c:pt idx="3333">
                  <c:v>32.413084976321386</c:v>
                </c:pt>
                <c:pt idx="3334">
                  <c:v>32.264471740520946</c:v>
                </c:pt>
                <c:pt idx="3335">
                  <c:v>32.115518498550443</c:v>
                </c:pt>
                <c:pt idx="3336">
                  <c:v>31.966224207958646</c:v>
                </c:pt>
                <c:pt idx="3337">
                  <c:v>31.81658785657325</c:v>
                </c:pt>
                <c:pt idx="3338">
                  <c:v>31.666608462468673</c:v>
                </c:pt>
                <c:pt idx="3339">
                  <c:v>31.516285073931613</c:v>
                </c:pt>
                <c:pt idx="3340">
                  <c:v>31.365616769427106</c:v>
                </c:pt>
                <c:pt idx="3341">
                  <c:v>31.214602657562239</c:v>
                </c:pt>
                <c:pt idx="3342">
                  <c:v>31.063241877053656</c:v>
                </c:pt>
                <c:pt idx="3343">
                  <c:v>30.911533596687804</c:v>
                </c:pt>
                <c:pt idx="3344">
                  <c:v>30.759477015286564</c:v>
                </c:pt>
                <c:pt idx="3345">
                  <c:v>30.607071361669909</c:v>
                </c:pt>
                <c:pt idx="3346">
                  <c:v>30.454315894616855</c:v>
                </c:pt>
                <c:pt idx="3347">
                  <c:v>30.301209902828788</c:v>
                </c:pt>
                <c:pt idx="3348">
                  <c:v>30.147752704889257</c:v>
                </c:pt>
                <c:pt idx="3349">
                  <c:v>29.993943649225031</c:v>
                </c:pt>
                <c:pt idx="3350">
                  <c:v>29.839782114066992</c:v>
                </c:pt>
                <c:pt idx="3351">
                  <c:v>29.685267507406479</c:v>
                </c:pt>
                <c:pt idx="3352">
                  <c:v>29.53039926695817</c:v>
                </c:pt>
                <c:pt idx="3353">
                  <c:v>29.375176860115175</c:v>
                </c:pt>
                <c:pt idx="3354">
                  <c:v>29.219599783907398</c:v>
                </c:pt>
                <c:pt idx="3355">
                  <c:v>29.06366756495845</c:v>
                </c:pt>
                <c:pt idx="3356">
                  <c:v>28.90737975944262</c:v>
                </c:pt>
                <c:pt idx="3357">
                  <c:v>28.750735953039396</c:v>
                </c:pt>
                <c:pt idx="3358">
                  <c:v>28.593735760889558</c:v>
                </c:pt>
                <c:pt idx="3359">
                  <c:v>28.436378827548396</c:v>
                </c:pt>
                <c:pt idx="3360">
                  <c:v>28.27866482694057</c:v>
                </c:pt>
                <c:pt idx="3361">
                  <c:v>28.120593462311774</c:v>
                </c:pt>
                <c:pt idx="3362">
                  <c:v>27.962164466181804</c:v>
                </c:pt>
                <c:pt idx="3363">
                  <c:v>27.803377600298234</c:v>
                </c:pt>
                <c:pt idx="3364">
                  <c:v>27.644232655581874</c:v>
                </c:pt>
                <c:pt idx="3365">
                  <c:v>27.484729452083513</c:v>
                </c:pt>
                <c:pt idx="3366">
                  <c:v>27.324867838927673</c:v>
                </c:pt>
                <c:pt idx="3367">
                  <c:v>27.164647694267046</c:v>
                </c:pt>
                <c:pt idx="3368">
                  <c:v>27.004068925224317</c:v>
                </c:pt>
                <c:pt idx="3369">
                  <c:v>26.843131467843023</c:v>
                </c:pt>
                <c:pt idx="3370">
                  <c:v>26.681835287036222</c:v>
                </c:pt>
                <c:pt idx="3371">
                  <c:v>26.520180376525786</c:v>
                </c:pt>
                <c:pt idx="3372">
                  <c:v>26.358166758791782</c:v>
                </c:pt>
                <c:pt idx="3373">
                  <c:v>26.195794485017132</c:v>
                </c:pt>
                <c:pt idx="3374">
                  <c:v>26.033063635026906</c:v>
                </c:pt>
                <c:pt idx="3375">
                  <c:v>25.869974317234295</c:v>
                </c:pt>
                <c:pt idx="3376">
                  <c:v>25.70652666858058</c:v>
                </c:pt>
                <c:pt idx="3377">
                  <c:v>25.542720854475562</c:v>
                </c:pt>
                <c:pt idx="3378">
                  <c:v>25.378557068738218</c:v>
                </c:pt>
                <c:pt idx="3379">
                  <c:v>25.214035533533973</c:v>
                </c:pt>
                <c:pt idx="3380">
                  <c:v>25.049156499314307</c:v>
                </c:pt>
                <c:pt idx="3381">
                  <c:v>24.883920244753</c:v>
                </c:pt>
                <c:pt idx="3382">
                  <c:v>24.718327076682868</c:v>
                </c:pt>
                <c:pt idx="3383">
                  <c:v>24.552377330028293</c:v>
                </c:pt>
                <c:pt idx="3384">
                  <c:v>24.386071367742943</c:v>
                </c:pt>
                <c:pt idx="3385">
                  <c:v>24.219409580741313</c:v>
                </c:pt>
                <c:pt idx="3386">
                  <c:v>24.05239238783011</c:v>
                </c:pt>
                <c:pt idx="3387">
                  <c:v>23.885020235639104</c:v>
                </c:pt>
                <c:pt idx="3388">
                  <c:v>23.717293598554306</c:v>
                </c:pt>
                <c:pt idx="3389">
                  <c:v>23.549212978642913</c:v>
                </c:pt>
                <c:pt idx="3390">
                  <c:v>23.380778905584776</c:v>
                </c:pt>
                <c:pt idx="3391">
                  <c:v>23.211991936595837</c:v>
                </c:pt>
                <c:pt idx="3392">
                  <c:v>23.042852656357041</c:v>
                </c:pt>
                <c:pt idx="3393">
                  <c:v>22.873361676938316</c:v>
                </c:pt>
                <c:pt idx="3394">
                  <c:v>22.703519637719694</c:v>
                </c:pt>
                <c:pt idx="3395">
                  <c:v>22.533327205317448</c:v>
                </c:pt>
                <c:pt idx="3396">
                  <c:v>22.36278507350255</c:v>
                </c:pt>
                <c:pt idx="3397">
                  <c:v>22.191893963122595</c:v>
                </c:pt>
                <c:pt idx="3398">
                  <c:v>22.020654622019009</c:v>
                </c:pt>
                <c:pt idx="3399">
                  <c:v>21.849067824947014</c:v>
                </c:pt>
                <c:pt idx="3400">
                  <c:v>21.67713437348965</c:v>
                </c:pt>
                <c:pt idx="3401">
                  <c:v>21.5048550959755</c:v>
                </c:pt>
                <c:pt idx="3402">
                  <c:v>21.332230847391031</c:v>
                </c:pt>
                <c:pt idx="3403">
                  <c:v>21.159262509293313</c:v>
                </c:pt>
                <c:pt idx="3404">
                  <c:v>20.985950989723818</c:v>
                </c:pt>
                <c:pt idx="3405">
                  <c:v>20.812297223115394</c:v>
                </c:pt>
                <c:pt idx="3406">
                  <c:v>20.638302170204923</c:v>
                </c:pt>
                <c:pt idx="3407">
                  <c:v>20.463966817936807</c:v>
                </c:pt>
                <c:pt idx="3408">
                  <c:v>20.289292179372922</c:v>
                </c:pt>
                <c:pt idx="3409">
                  <c:v>20.114279293596724</c:v>
                </c:pt>
                <c:pt idx="3410">
                  <c:v>19.938929225614942</c:v>
                </c:pt>
                <c:pt idx="3411">
                  <c:v>19.763243066262731</c:v>
                </c:pt>
                <c:pt idx="3412">
                  <c:v>19.587221932102551</c:v>
                </c:pt>
                <c:pt idx="3413">
                  <c:v>19.410866965324487</c:v>
                </c:pt>
                <c:pt idx="3414">
                  <c:v>19.234179333643738</c:v>
                </c:pt>
                <c:pt idx="3415">
                  <c:v>19.057160230198974</c:v>
                </c:pt>
                <c:pt idx="3416">
                  <c:v>18.879810873446587</c:v>
                </c:pt>
                <c:pt idx="3417">
                  <c:v>18.70213250705342</c:v>
                </c:pt>
                <c:pt idx="3418">
                  <c:v>18.524126399791982</c:v>
                </c:pt>
                <c:pt idx="3419">
                  <c:v>18.345793845427863</c:v>
                </c:pt>
                <c:pt idx="3420">
                  <c:v>18.167136162612962</c:v>
                </c:pt>
                <c:pt idx="3421">
                  <c:v>17.988154694770714</c:v>
                </c:pt>
                <c:pt idx="3422">
                  <c:v>17.808850809983625</c:v>
                </c:pt>
                <c:pt idx="3423">
                  <c:v>17.629225900879703</c:v>
                </c:pt>
                <c:pt idx="3424">
                  <c:v>17.449281384512943</c:v>
                </c:pt>
                <c:pt idx="3425">
                  <c:v>17.26901870224674</c:v>
                </c:pt>
                <c:pt idx="3426">
                  <c:v>17.088439319637558</c:v>
                </c:pt>
                <c:pt idx="3427">
                  <c:v>16.907544726307805</c:v>
                </c:pt>
                <c:pt idx="3428">
                  <c:v>16.726336435828557</c:v>
                </c:pt>
                <c:pt idx="3429">
                  <c:v>16.54481598559272</c:v>
                </c:pt>
                <c:pt idx="3430">
                  <c:v>16.362984936689685</c:v>
                </c:pt>
                <c:pt idx="3431">
                  <c:v>16.180844873778426</c:v>
                </c:pt>
                <c:pt idx="3432">
                  <c:v>15.998397404959604</c:v>
                </c:pt>
                <c:pt idx="3433">
                  <c:v>15.815644161642751</c:v>
                </c:pt>
                <c:pt idx="3434">
                  <c:v>15.632586798416867</c:v>
                </c:pt>
                <c:pt idx="3435">
                  <c:v>15.449226992915612</c:v>
                </c:pt>
                <c:pt idx="3436">
                  <c:v>15.265566445682111</c:v>
                </c:pt>
                <c:pt idx="3437">
                  <c:v>15.081606880031956</c:v>
                </c:pt>
                <c:pt idx="3438">
                  <c:v>14.897350041915047</c:v>
                </c:pt>
                <c:pt idx="3439">
                  <c:v>14.71279769977815</c:v>
                </c:pt>
                <c:pt idx="3440">
                  <c:v>14.527951644416902</c:v>
                </c:pt>
                <c:pt idx="3441">
                  <c:v>14.342813688840863</c:v>
                </c:pt>
                <c:pt idx="3442">
                  <c:v>14.157385668121151</c:v>
                </c:pt>
                <c:pt idx="3443">
                  <c:v>13.971669439250149</c:v>
                </c:pt>
                <c:pt idx="3444">
                  <c:v>13.785666880988231</c:v>
                </c:pt>
                <c:pt idx="3445">
                  <c:v>13.599379893718805</c:v>
                </c:pt>
                <c:pt idx="3446">
                  <c:v>13.412810399292766</c:v>
                </c:pt>
                <c:pt idx="3447">
                  <c:v>13.225960340878913</c:v>
                </c:pt>
                <c:pt idx="3448">
                  <c:v>13.038831682806631</c:v>
                </c:pt>
                <c:pt idx="3449">
                  <c:v>12.851426410413012</c:v>
                </c:pt>
                <c:pt idx="3450">
                  <c:v>12.663746529881621</c:v>
                </c:pt>
                <c:pt idx="3451">
                  <c:v>12.475794068085094</c:v>
                </c:pt>
                <c:pt idx="3452">
                  <c:v>12.2875710724241</c:v>
                </c:pt>
                <c:pt idx="3453">
                  <c:v>12.099079610662699</c:v>
                </c:pt>
                <c:pt idx="3454">
                  <c:v>11.910321770767951</c:v>
                </c:pt>
                <c:pt idx="3455">
                  <c:v>11.721299660739362</c:v>
                </c:pt>
                <c:pt idx="3456">
                  <c:v>11.532015408444977</c:v>
                </c:pt>
                <c:pt idx="3457">
                  <c:v>11.342471161451016</c:v>
                </c:pt>
                <c:pt idx="3458">
                  <c:v>11.152669086850864</c:v>
                </c:pt>
                <c:pt idx="3459">
                  <c:v>10.962611371092862</c:v>
                </c:pt>
                <c:pt idx="3460">
                  <c:v>10.772300219807391</c:v>
                </c:pt>
                <c:pt idx="3461">
                  <c:v>10.581737857629662</c:v>
                </c:pt>
                <c:pt idx="3462">
                  <c:v>10.390926528025517</c:v>
                </c:pt>
                <c:pt idx="3463">
                  <c:v>10.19986849310925</c:v>
                </c:pt>
                <c:pt idx="3464">
                  <c:v>10.008566033466735</c:v>
                </c:pt>
                <c:pt idx="3465">
                  <c:v>9.8170214479712286</c:v>
                </c:pt>
                <c:pt idx="3466">
                  <c:v>9.6252370536017509</c:v>
                </c:pt>
                <c:pt idx="3467">
                  <c:v>9.4332151852576942</c:v>
                </c:pt>
                <c:pt idx="3468">
                  <c:v>9.2409581955731426</c:v>
                </c:pt>
                <c:pt idx="3469">
                  <c:v>9.0484684547274412</c:v>
                </c:pt>
                <c:pt idx="3470">
                  <c:v>8.8557483502585512</c:v>
                </c:pt>
                <c:pt idx="3471">
                  <c:v>8.6628002868685314</c:v>
                </c:pt>
                <c:pt idx="3472">
                  <c:v>8.4696266862359835</c:v>
                </c:pt>
                <c:pt idx="3473">
                  <c:v>8.2762299868184357</c:v>
                </c:pt>
                <c:pt idx="3474">
                  <c:v>8.0826126436584786</c:v>
                </c:pt>
                <c:pt idx="3475">
                  <c:v>7.8887771281871437</c:v>
                </c:pt>
                <c:pt idx="3476">
                  <c:v>7.694725928026827</c:v>
                </c:pt>
                <c:pt idx="3477">
                  <c:v>7.5004615467900635</c:v>
                </c:pt>
                <c:pt idx="3478">
                  <c:v>7.3059865038800922</c:v>
                </c:pt>
                <c:pt idx="3479">
                  <c:v>7.1113033342873848</c:v>
                </c:pt>
                <c:pt idx="3480">
                  <c:v>6.9164145883878518</c:v>
                </c:pt>
                <c:pt idx="3481">
                  <c:v>6.7213228317355629</c:v>
                </c:pt>
                <c:pt idx="3482">
                  <c:v>6.5260306448592473</c:v>
                </c:pt>
                <c:pt idx="3483">
                  <c:v>6.3305406230515473</c:v>
                </c:pt>
                <c:pt idx="3484">
                  <c:v>6.1348553761624487</c:v>
                </c:pt>
                <c:pt idx="3485">
                  <c:v>5.9389775283895005</c:v>
                </c:pt>
                <c:pt idx="3486">
                  <c:v>5.7429097180634869</c:v>
                </c:pt>
                <c:pt idx="3487">
                  <c:v>5.5466545974394137</c:v>
                </c:pt>
                <c:pt idx="3488">
                  <c:v>5.3502148324800771</c:v>
                </c:pt>
                <c:pt idx="3489">
                  <c:v>5.1535931026420201</c:v>
                </c:pt>
                <c:pt idx="3490">
                  <c:v>4.9567921006585607</c:v>
                </c:pt>
                <c:pt idx="3491">
                  <c:v>4.7598145323244978</c:v>
                </c:pt>
                <c:pt idx="3492">
                  <c:v>4.562663116273967</c:v>
                </c:pt>
                <c:pt idx="3493">
                  <c:v>4.3653405837652599</c:v>
                </c:pt>
                <c:pt idx="3494">
                  <c:v>4.1678496784553545</c:v>
                </c:pt>
                <c:pt idx="3495">
                  <c:v>3.9701931561819777</c:v>
                </c:pt>
                <c:pt idx="3496">
                  <c:v>3.7723737847388463</c:v>
                </c:pt>
                <c:pt idx="3497">
                  <c:v>3.5743943436525001</c:v>
                </c:pt>
                <c:pt idx="3498">
                  <c:v>3.3762576239566897</c:v>
                </c:pt>
                <c:pt idx="3499">
                  <c:v>3.1779664279675615</c:v>
                </c:pt>
                <c:pt idx="3500">
                  <c:v>2.979523569055857</c:v>
                </c:pt>
                <c:pt idx="3501">
                  <c:v>2.7809318714205915</c:v>
                </c:pt>
                <c:pt idx="3502">
                  <c:v>2.5821941698591218</c:v>
                </c:pt>
                <c:pt idx="3503">
                  <c:v>2.38331330953784</c:v>
                </c:pt>
                <c:pt idx="3504">
                  <c:v>2.1842921457630098</c:v>
                </c:pt>
                <c:pt idx="3505">
                  <c:v>1.9851335437483897</c:v>
                </c:pt>
                <c:pt idx="3506">
                  <c:v>1.7858403783842789</c:v>
                </c:pt>
                <c:pt idx="3507">
                  <c:v>1.58641553400372</c:v>
                </c:pt>
                <c:pt idx="3508">
                  <c:v>1.3868619041512318</c:v>
                </c:pt>
                <c:pt idx="3509">
                  <c:v>1.1871823913458854</c:v>
                </c:pt>
                <c:pt idx="3510">
                  <c:v>0.9873799068488438</c:v>
                </c:pt>
                <c:pt idx="3511">
                  <c:v>0.78745737042663677</c:v>
                </c:pt>
                <c:pt idx="3512">
                  <c:v>0.58741771011659694</c:v>
                </c:pt>
                <c:pt idx="3513">
                  <c:v>0.38726386198783302</c:v>
                </c:pt>
                <c:pt idx="3514">
                  <c:v>0.18699876990700659</c:v>
                </c:pt>
                <c:pt idx="3515">
                  <c:v>-1.3374614701717746E-2</c:v>
                </c:pt>
                <c:pt idx="3516">
                  <c:v>-0.21385333309365251</c:v>
                </c:pt>
                <c:pt idx="3517">
                  <c:v>-0.41443441944372239</c:v>
                </c:pt>
                <c:pt idx="3518">
                  <c:v>-0.61511490108202338</c:v>
                </c:pt>
                <c:pt idx="3519">
                  <c:v>-0.81589179873702733</c:v>
                </c:pt>
                <c:pt idx="3520">
                  <c:v>-1.0167621267748075</c:v>
                </c:pt>
                <c:pt idx="3521">
                  <c:v>-1.2177228934370987</c:v>
                </c:pt>
                <c:pt idx="3522">
                  <c:v>-1.4187711010841326</c:v>
                </c:pt>
                <c:pt idx="3523">
                  <c:v>-1.6199037464332093</c:v>
                </c:pt>
                <c:pt idx="3524">
                  <c:v>-1.8211178208035221</c:v>
                </c:pt>
                <c:pt idx="3525">
                  <c:v>-2.0224103103520008</c:v>
                </c:pt>
                <c:pt idx="3526">
                  <c:v>-2.2237781963198699</c:v>
                </c:pt>
                <c:pt idx="3527">
                  <c:v>-2.4252184552697713</c:v>
                </c:pt>
                <c:pt idx="3528">
                  <c:v>-2.6267280593319242</c:v>
                </c:pt>
                <c:pt idx="3529">
                  <c:v>-2.8283039764410773</c:v>
                </c:pt>
                <c:pt idx="3530">
                  <c:v>-3.0299431705833229</c:v>
                </c:pt>
                <c:pt idx="3531">
                  <c:v>-3.2316426020335882</c:v>
                </c:pt>
                <c:pt idx="3532">
                  <c:v>-3.4333992276003471</c:v>
                </c:pt>
                <c:pt idx="3533">
                  <c:v>-3.635210000863907</c:v>
                </c:pt>
                <c:pt idx="3534">
                  <c:v>-3.8370718724241897</c:v>
                </c:pt>
                <c:pt idx="3535">
                  <c:v>-4.0389817901355514</c:v>
                </c:pt>
                <c:pt idx="3536">
                  <c:v>-4.2409366993516642</c:v>
                </c:pt>
                <c:pt idx="3537">
                  <c:v>-4.4429335431665322</c:v>
                </c:pt>
                <c:pt idx="3538">
                  <c:v>-4.6449692626542571</c:v>
                </c:pt>
                <c:pt idx="3539">
                  <c:v>-4.8470407971119016</c:v>
                </c:pt>
                <c:pt idx="3540">
                  <c:v>-5.0491450842972654</c:v>
                </c:pt>
                <c:pt idx="3541">
                  <c:v>-5.251279060670754</c:v>
                </c:pt>
                <c:pt idx="3542">
                  <c:v>-5.4534396616340075</c:v>
                </c:pt>
                <c:pt idx="3543">
                  <c:v>-5.6556238217713144</c:v>
                </c:pt>
                <c:pt idx="3544">
                  <c:v>-5.8578284750853129</c:v>
                </c:pt>
                <c:pt idx="3545">
                  <c:v>-6.0600505552380071</c:v>
                </c:pt>
                <c:pt idx="3546">
                  <c:v>-6.2622869957889975</c:v>
                </c:pt>
                <c:pt idx="3547">
                  <c:v>-6.4645347304293352</c:v>
                </c:pt>
                <c:pt idx="3548">
                  <c:v>-6.6667906932229926</c:v>
                </c:pt>
                <c:pt idx="3549">
                  <c:v>-6.8690518188418537</c:v>
                </c:pt>
                <c:pt idx="3550">
                  <c:v>-7.0713150427978064</c:v>
                </c:pt>
                <c:pt idx="3551">
                  <c:v>-7.2735773016822236</c:v>
                </c:pt>
                <c:pt idx="3552">
                  <c:v>-7.4758355333992483</c:v>
                </c:pt>
                <c:pt idx="3553">
                  <c:v>-7.6780866773977721</c:v>
                </c:pt>
                <c:pt idx="3554">
                  <c:v>-7.8803276749057147</c:v>
                </c:pt>
                <c:pt idx="3555">
                  <c:v>-8.0825554691611501</c:v>
                </c:pt>
                <c:pt idx="3556">
                  <c:v>-8.28476700564471</c:v>
                </c:pt>
                <c:pt idx="3557">
                  <c:v>-8.4869592323084646</c:v>
                </c:pt>
                <c:pt idx="3558">
                  <c:v>-8.6891290998065926</c:v>
                </c:pt>
                <c:pt idx="3559">
                  <c:v>-8.8912735617237217</c:v>
                </c:pt>
                <c:pt idx="3560">
                  <c:v>-9.0933895748005114</c:v>
                </c:pt>
                <c:pt idx="3561">
                  <c:v>-9.2954740991652898</c:v>
                </c:pt>
                <c:pt idx="3562">
                  <c:v>-9.4975240985525033</c:v>
                </c:pt>
                <c:pt idx="3563">
                  <c:v>-9.6995365405343534</c:v>
                </c:pt>
                <c:pt idx="3564">
                  <c:v>-9.9015083967390751</c:v>
                </c:pt>
                <c:pt idx="3565">
                  <c:v>-10.103436643075526</c:v>
                </c:pt>
                <c:pt idx="3566">
                  <c:v>-10.305318259955271</c:v>
                </c:pt>
                <c:pt idx="3567">
                  <c:v>-10.507150232509503</c:v>
                </c:pt>
                <c:pt idx="3568">
                  <c:v>-10.708929550811916</c:v>
                </c:pt>
                <c:pt idx="3569">
                  <c:v>-10.910653210092477</c:v>
                </c:pt>
                <c:pt idx="3570">
                  <c:v>-11.112318210956261</c:v>
                </c:pt>
                <c:pt idx="3571">
                  <c:v>-11.313921559598668</c:v>
                </c:pt>
                <c:pt idx="3572">
                  <c:v>-11.515460268016426</c:v>
                </c:pt>
                <c:pt idx="3573">
                  <c:v>-11.716931354223647</c:v>
                </c:pt>
                <c:pt idx="3574">
                  <c:v>-11.918331842459651</c:v>
                </c:pt>
                <c:pt idx="3575">
                  <c:v>-12.119658763400707</c:v>
                </c:pt>
                <c:pt idx="3576">
                  <c:v>-12.320909154367854</c:v>
                </c:pt>
                <c:pt idx="3577">
                  <c:v>-12.522080059533181</c:v>
                </c:pt>
                <c:pt idx="3578">
                  <c:v>-12.723168530124497</c:v>
                </c:pt>
                <c:pt idx="3579">
                  <c:v>-12.924171624630418</c:v>
                </c:pt>
                <c:pt idx="3580">
                  <c:v>-13.125086409002279</c:v>
                </c:pt>
                <c:pt idx="3581">
                  <c:v>-13.32590995685436</c:v>
                </c:pt>
                <c:pt idx="3582">
                  <c:v>-13.526639349661991</c:v>
                </c:pt>
                <c:pt idx="3583">
                  <c:v>-13.727271676961976</c:v>
                </c:pt>
                <c:pt idx="3584">
                  <c:v>-13.927804036544785</c:v>
                </c:pt>
                <c:pt idx="3585">
                  <c:v>-14.128233534652821</c:v>
                </c:pt>
                <c:pt idx="3586">
                  <c:v>-14.32855728616795</c:v>
                </c:pt>
                <c:pt idx="3587">
                  <c:v>-14.528772414806696</c:v>
                </c:pt>
                <c:pt idx="3588">
                  <c:v>-14.728876053307005</c:v>
                </c:pt>
                <c:pt idx="3589">
                  <c:v>-14.928865343616565</c:v>
                </c:pt>
                <c:pt idx="3590">
                  <c:v>-15.12873743707658</c:v>
                </c:pt>
                <c:pt idx="3591">
                  <c:v>-15.328489494608533</c:v>
                </c:pt>
                <c:pt idx="3592">
                  <c:v>-15.528118686893123</c:v>
                </c:pt>
                <c:pt idx="3593">
                  <c:v>-15.727622194552112</c:v>
                </c:pt>
                <c:pt idx="3594">
                  <c:v>-15.9269972083261</c:v>
                </c:pt>
                <c:pt idx="3595">
                  <c:v>-16.126240929250599</c:v>
                </c:pt>
                <c:pt idx="3596">
                  <c:v>-16.325350568831453</c:v>
                </c:pt>
                <c:pt idx="3597">
                  <c:v>-16.524323349216019</c:v>
                </c:pt>
                <c:pt idx="3598">
                  <c:v>-16.723156503364805</c:v>
                </c:pt>
                <c:pt idx="3599">
                  <c:v>-16.92184727521942</c:v>
                </c:pt>
                <c:pt idx="3600">
                  <c:v>-17.120392919870795</c:v>
                </c:pt>
                <c:pt idx="3601">
                  <c:v>-17.318790703721902</c:v>
                </c:pt>
                <c:pt idx="3602">
                  <c:v>-17.517037904651886</c:v>
                </c:pt>
                <c:pt idx="3603">
                  <c:v>-17.71513181217594</c:v>
                </c:pt>
                <c:pt idx="3604">
                  <c:v>-17.913069727605631</c:v>
                </c:pt>
                <c:pt idx="3605">
                  <c:v>-18.110848964202631</c:v>
                </c:pt>
                <c:pt idx="3606">
                  <c:v>-18.308466847336661</c:v>
                </c:pt>
                <c:pt idx="3607">
                  <c:v>-18.505920714635835</c:v>
                </c:pt>
                <c:pt idx="3608">
                  <c:v>-18.703207916136961</c:v>
                </c:pt>
                <c:pt idx="3609">
                  <c:v>-18.900325814436229</c:v>
                </c:pt>
                <c:pt idx="3610">
                  <c:v>-19.097271784832401</c:v>
                </c:pt>
                <c:pt idx="3611">
                  <c:v>-19.294043215473891</c:v>
                </c:pt>
                <c:pt idx="3612">
                  <c:v>-19.490637507498292</c:v>
                </c:pt>
                <c:pt idx="3613">
                  <c:v>-19.687052075172573</c:v>
                </c:pt>
                <c:pt idx="3614">
                  <c:v>-19.883284346033236</c:v>
                </c:pt>
                <c:pt idx="3615">
                  <c:v>-20.079331761019176</c:v>
                </c:pt>
                <c:pt idx="3616">
                  <c:v>-20.275191774605446</c:v>
                </c:pt>
                <c:pt idx="3617">
                  <c:v>-20.470861854935919</c:v>
                </c:pt>
                <c:pt idx="3618">
                  <c:v>-20.66633948395139</c:v>
                </c:pt>
                <c:pt idx="3619">
                  <c:v>-20.861622157514944</c:v>
                </c:pt>
                <c:pt idx="3620">
                  <c:v>-21.056707385539227</c:v>
                </c:pt>
                <c:pt idx="3621">
                  <c:v>-21.251592692108119</c:v>
                </c:pt>
                <c:pt idx="3622">
                  <c:v>-21.446275615594971</c:v>
                </c:pt>
                <c:pt idx="3623">
                  <c:v>-21.640753708782398</c:v>
                </c:pt>
                <c:pt idx="3624">
                  <c:v>-21.835024538978189</c:v>
                </c:pt>
                <c:pt idx="3625">
                  <c:v>-22.029085688128276</c:v>
                </c:pt>
                <c:pt idx="3626">
                  <c:v>-22.222934752928353</c:v>
                </c:pt>
                <c:pt idx="3627">
                  <c:v>-22.416569344930309</c:v>
                </c:pt>
                <c:pt idx="3628">
                  <c:v>-22.60998709065467</c:v>
                </c:pt>
                <c:pt idx="3629">
                  <c:v>-22.803185631688933</c:v>
                </c:pt>
                <c:pt idx="3630">
                  <c:v>-22.99616262479546</c:v>
                </c:pt>
                <c:pt idx="3631">
                  <c:v>-23.188915742006174</c:v>
                </c:pt>
                <c:pt idx="3632">
                  <c:v>-23.38144267072559</c:v>
                </c:pt>
                <c:pt idx="3633">
                  <c:v>-23.573741113822081</c:v>
                </c:pt>
                <c:pt idx="3634">
                  <c:v>-23.765808789723991</c:v>
                </c:pt>
                <c:pt idx="3635">
                  <c:v>-23.957643432509286</c:v>
                </c:pt>
                <c:pt idx="3636">
                  <c:v>-24.149242791995761</c:v>
                </c:pt>
                <c:pt idx="3637">
                  <c:v>-24.340604633825791</c:v>
                </c:pt>
                <c:pt idx="3638">
                  <c:v>-24.531726739551914</c:v>
                </c:pt>
                <c:pt idx="3639">
                  <c:v>-24.722606906719534</c:v>
                </c:pt>
                <c:pt idx="3640">
                  <c:v>-24.913242948944429</c:v>
                </c:pt>
                <c:pt idx="3641">
                  <c:v>-25.103632695994293</c:v>
                </c:pt>
                <c:pt idx="3642">
                  <c:v>-25.293773993858565</c:v>
                </c:pt>
                <c:pt idx="3643">
                  <c:v>-25.483664704828357</c:v>
                </c:pt>
                <c:pt idx="3644">
                  <c:v>-25.673302707561533</c:v>
                </c:pt>
                <c:pt idx="3645">
                  <c:v>-25.862685897154961</c:v>
                </c:pt>
                <c:pt idx="3646">
                  <c:v>-26.051812185208433</c:v>
                </c:pt>
                <c:pt idx="3647">
                  <c:v>-26.240679499893673</c:v>
                </c:pt>
                <c:pt idx="3648">
                  <c:v>-26.429285786009331</c:v>
                </c:pt>
                <c:pt idx="3649">
                  <c:v>-26.617629005048002</c:v>
                </c:pt>
                <c:pt idx="3650">
                  <c:v>-26.805707135249094</c:v>
                </c:pt>
                <c:pt idx="3651">
                  <c:v>-26.993518171657144</c:v>
                </c:pt>
                <c:pt idx="3652">
                  <c:v>-27.181060126172952</c:v>
                </c:pt>
                <c:pt idx="3653">
                  <c:v>-27.368331027607724</c:v>
                </c:pt>
                <c:pt idx="3654">
                  <c:v>-27.55532892172937</c:v>
                </c:pt>
                <c:pt idx="3655">
                  <c:v>-27.742051871310451</c:v>
                </c:pt>
                <c:pt idx="3656">
                  <c:v>-27.928497956174454</c:v>
                </c:pt>
                <c:pt idx="3657">
                  <c:v>-28.114665273236199</c:v>
                </c:pt>
                <c:pt idx="3658">
                  <c:v>-28.300551936542092</c:v>
                </c:pt>
                <c:pt idx="3659">
                  <c:v>-28.486156077312074</c:v>
                </c:pt>
                <c:pt idx="3660">
                  <c:v>-28.671475843972559</c:v>
                </c:pt>
                <c:pt idx="3661">
                  <c:v>-28.856509402190994</c:v>
                </c:pt>
                <c:pt idx="3662">
                  <c:v>-29.041254934910654</c:v>
                </c:pt>
                <c:pt idx="3663">
                  <c:v>-29.225710642377294</c:v>
                </c:pt>
                <c:pt idx="3664">
                  <c:v>-29.4098747421707</c:v>
                </c:pt>
                <c:pt idx="3665">
                  <c:v>-29.593745469227514</c:v>
                </c:pt>
                <c:pt idx="3666">
                  <c:v>-29.777321075866865</c:v>
                </c:pt>
                <c:pt idx="3667">
                  <c:v>-29.960599831813113</c:v>
                </c:pt>
                <c:pt idx="3668">
                  <c:v>-30.143580024214231</c:v>
                </c:pt>
                <c:pt idx="3669">
                  <c:v>-30.326259957661478</c:v>
                </c:pt>
                <c:pt idx="3670">
                  <c:v>-30.50863795420247</c:v>
                </c:pt>
                <c:pt idx="3671">
                  <c:v>-30.690712353360624</c:v>
                </c:pt>
                <c:pt idx="3672">
                  <c:v>-30.872481512141547</c:v>
                </c:pt>
                <c:pt idx="3673">
                  <c:v>-31.053943805046089</c:v>
                </c:pt>
                <c:pt idx="3674">
                  <c:v>-31.235097624080197</c:v>
                </c:pt>
                <c:pt idx="3675">
                  <c:v>-31.415941378757083</c:v>
                </c:pt>
                <c:pt idx="3676">
                  <c:v>-31.596473496106256</c:v>
                </c:pt>
                <c:pt idx="3677">
                  <c:v>-31.776692420673328</c:v>
                </c:pt>
                <c:pt idx="3678">
                  <c:v>-31.956596614522766</c:v>
                </c:pt>
                <c:pt idx="3679">
                  <c:v>-32.136184557233094</c:v>
                </c:pt>
                <c:pt idx="3680">
                  <c:v>-32.315454745899473</c:v>
                </c:pt>
                <c:pt idx="3681">
                  <c:v>-32.494405695125494</c:v>
                </c:pt>
                <c:pt idx="3682">
                  <c:v>-32.673035937018852</c:v>
                </c:pt>
                <c:pt idx="3683">
                  <c:v>-32.851344021180665</c:v>
                </c:pt>
                <c:pt idx="3684">
                  <c:v>-33.029328514696914</c:v>
                </c:pt>
                <c:pt idx="3685">
                  <c:v>-33.206988002128043</c:v>
                </c:pt>
                <c:pt idx="3686">
                  <c:v>-33.384321085493241</c:v>
                </c:pt>
                <c:pt idx="3687">
                  <c:v>-33.561326384257626</c:v>
                </c:pt>
                <c:pt idx="3688">
                  <c:v>-33.738002535314052</c:v>
                </c:pt>
                <c:pt idx="3689">
                  <c:v>-33.914348192964582</c:v>
                </c:pt>
                <c:pt idx="3690">
                  <c:v>-34.090362028901495</c:v>
                </c:pt>
                <c:pt idx="3691">
                  <c:v>-34.266042732185525</c:v>
                </c:pt>
                <c:pt idx="3692">
                  <c:v>-34.441389009221382</c:v>
                </c:pt>
                <c:pt idx="3693">
                  <c:v>-34.616399583733852</c:v>
                </c:pt>
                <c:pt idx="3694">
                  <c:v>-34.791073196741991</c:v>
                </c:pt>
                <c:pt idx="3695">
                  <c:v>-34.965408606529394</c:v>
                </c:pt>
                <c:pt idx="3696">
                  <c:v>-35.139404588617026</c:v>
                </c:pt>
                <c:pt idx="3697">
                  <c:v>-35.31305993572937</c:v>
                </c:pt>
                <c:pt idx="3698">
                  <c:v>-35.486373457764159</c:v>
                </c:pt>
                <c:pt idx="3699">
                  <c:v>-35.6593439817579</c:v>
                </c:pt>
                <c:pt idx="3700">
                  <c:v>-35.831970351849947</c:v>
                </c:pt>
                <c:pt idx="3701">
                  <c:v>-36.004251429245784</c:v>
                </c:pt>
                <c:pt idx="3702">
                  <c:v>-36.176186092179051</c:v>
                </c:pt>
                <c:pt idx="3703">
                  <c:v>-36.34777323587241</c:v>
                </c:pt>
                <c:pt idx="3704">
                  <c:v>-36.519011772494281</c:v>
                </c:pt>
                <c:pt idx="3705">
                  <c:v>-36.689900631119116</c:v>
                </c:pt>
                <c:pt idx="3706">
                  <c:v>-36.860438757681294</c:v>
                </c:pt>
                <c:pt idx="3707">
                  <c:v>-37.030625114932889</c:v>
                </c:pt>
                <c:pt idx="3708">
                  <c:v>-37.200458682394071</c:v>
                </c:pt>
                <c:pt idx="3709">
                  <c:v>-37.369938456308091</c:v>
                </c:pt>
                <c:pt idx="3710">
                  <c:v>-37.539063449590572</c:v>
                </c:pt>
                <c:pt idx="3711">
                  <c:v>-37.707832691780737</c:v>
                </c:pt>
                <c:pt idx="3712">
                  <c:v>-37.876245228989063</c:v>
                </c:pt>
                <c:pt idx="3713">
                  <c:v>-38.044300123845176</c:v>
                </c:pt>
                <c:pt idx="3714">
                  <c:v>-38.211996455443938</c:v>
                </c:pt>
                <c:pt idx="3715">
                  <c:v>-38.379333319291305</c:v>
                </c:pt>
                <c:pt idx="3716">
                  <c:v>-38.546309827246404</c:v>
                </c:pt>
                <c:pt idx="3717">
                  <c:v>-38.712925107466759</c:v>
                </c:pt>
                <c:pt idx="3718">
                  <c:v>-38.879178304349153</c:v>
                </c:pt>
                <c:pt idx="3719">
                  <c:v>-39.045068578468118</c:v>
                </c:pt>
                <c:pt idx="3720">
                  <c:v>-39.210595106520174</c:v>
                </c:pt>
                <c:pt idx="3721">
                  <c:v>-39.375757081257632</c:v>
                </c:pt>
                <c:pt idx="3722">
                  <c:v>-39.540553711429766</c:v>
                </c:pt>
                <c:pt idx="3723">
                  <c:v>-39.704984221716387</c:v>
                </c:pt>
                <c:pt idx="3724">
                  <c:v>-39.869047852665545</c:v>
                </c:pt>
                <c:pt idx="3725">
                  <c:v>-40.032743860627306</c:v>
                </c:pt>
                <c:pt idx="3726">
                  <c:v>-40.196071517688097</c:v>
                </c:pt>
                <c:pt idx="3727">
                  <c:v>-40.359030111602664</c:v>
                </c:pt>
                <c:pt idx="3728">
                  <c:v>-40.521618945725436</c:v>
                </c:pt>
                <c:pt idx="3729">
                  <c:v>-40.683837338942794</c:v>
                </c:pt>
                <c:pt idx="3730">
                  <c:v>-40.84568462560253</c:v>
                </c:pt>
                <c:pt idx="3731">
                  <c:v>-41.007160155443017</c:v>
                </c:pt>
                <c:pt idx="3732">
                  <c:v>-41.168263293521647</c:v>
                </c:pt>
                <c:pt idx="3733">
                  <c:v>-41.328993420142695</c:v>
                </c:pt>
                <c:pt idx="3734">
                  <c:v>-41.489349930783817</c:v>
                </c:pt>
                <c:pt idx="3735">
                  <c:v>-41.64933223602219</c:v>
                </c:pt>
                <c:pt idx="3736">
                  <c:v>-41.808939761459385</c:v>
                </c:pt>
                <c:pt idx="3737">
                  <c:v>-41.968171947647505</c:v>
                </c:pt>
                <c:pt idx="3738">
                  <c:v>-42.127028250010454</c:v>
                </c:pt>
                <c:pt idx="3739">
                  <c:v>-42.285508138769728</c:v>
                </c:pt>
                <c:pt idx="3740">
                  <c:v>-42.443611098865603</c:v>
                </c:pt>
                <c:pt idx="3741">
                  <c:v>-42.601336629877494</c:v>
                </c:pt>
                <c:pt idx="3742">
                  <c:v>-42.758684245948757</c:v>
                </c:pt>
                <c:pt idx="3743">
                  <c:v>-42.915653475703721</c:v>
                </c:pt>
                <c:pt idx="3744">
                  <c:v>-43.072243862169699</c:v>
                </c:pt>
                <c:pt idx="3745">
                  <c:v>-43.228454962695082</c:v>
                </c:pt>
                <c:pt idx="3746">
                  <c:v>-43.384286348869296</c:v>
                </c:pt>
                <c:pt idx="3747">
                  <c:v>-43.539737606440127</c:v>
                </c:pt>
                <c:pt idx="3748">
                  <c:v>-43.694808335231812</c:v>
                </c:pt>
                <c:pt idx="3749">
                  <c:v>-43.849498149062498</c:v>
                </c:pt>
                <c:pt idx="3750">
                  <c:v>-44.003806675659206</c:v>
                </c:pt>
                <c:pt idx="3751">
                  <c:v>-44.157733556576915</c:v>
                </c:pt>
                <c:pt idx="3752">
                  <c:v>-44.31127844711196</c:v>
                </c:pt>
                <c:pt idx="3753">
                  <c:v>-44.464441016217847</c:v>
                </c:pt>
                <c:pt idx="3754">
                  <c:v>-44.617220946420844</c:v>
                </c:pt>
                <c:pt idx="3755">
                  <c:v>-44.769617933733457</c:v>
                </c:pt>
                <c:pt idx="3756">
                  <c:v>-44.921631687568777</c:v>
                </c:pt>
                <c:pt idx="3757">
                  <c:v>-45.073261930653928</c:v>
                </c:pt>
                <c:pt idx="3758">
                  <c:v>-45.224508398944693</c:v>
                </c:pt>
                <c:pt idx="3759">
                  <c:v>-45.37537084153567</c:v>
                </c:pt>
                <c:pt idx="3760">
                  <c:v>-45.525849020574356</c:v>
                </c:pt>
                <c:pt idx="3761">
                  <c:v>-45.675942711175423</c:v>
                </c:pt>
                <c:pt idx="3762">
                  <c:v>-45.825651701328923</c:v>
                </c:pt>
                <c:pt idx="3763">
                  <c:v>-45.97497579181433</c:v>
                </c:pt>
                <c:pt idx="3764">
                  <c:v>-46.123914796109915</c:v>
                </c:pt>
                <c:pt idx="3765">
                  <c:v>-46.272468540307017</c:v>
                </c:pt>
                <c:pt idx="3766">
                  <c:v>-46.420636863017904</c:v>
                </c:pt>
                <c:pt idx="3767">
                  <c:v>-46.568419615287951</c:v>
                </c:pt>
                <c:pt idx="3768">
                  <c:v>-46.715816660505084</c:v>
                </c:pt>
                <c:pt idx="3769">
                  <c:v>-46.862827874310881</c:v>
                </c:pt>
                <c:pt idx="3770">
                  <c:v>-47.009453144509195</c:v>
                </c:pt>
                <c:pt idx="3771">
                  <c:v>-47.155692370978386</c:v>
                </c:pt>
                <c:pt idx="3772">
                  <c:v>-47.301545465578243</c:v>
                </c:pt>
                <c:pt idx="3773">
                  <c:v>-47.447012352061137</c:v>
                </c:pt>
                <c:pt idx="3774">
                  <c:v>-47.592092965981067</c:v>
                </c:pt>
                <c:pt idx="3775">
                  <c:v>-47.736787254603087</c:v>
                </c:pt>
                <c:pt idx="3776">
                  <c:v>-47.881095176810987</c:v>
                </c:pt>
                <c:pt idx="3777">
                  <c:v>-48.025016703018764</c:v>
                </c:pt>
                <c:pt idx="3778">
                  <c:v>-48.168551815077819</c:v>
                </c:pt>
                <c:pt idx="3779">
                  <c:v>-48.311700506186185</c:v>
                </c:pt>
                <c:pt idx="3780">
                  <c:v>-48.454462780798309</c:v>
                </c:pt>
                <c:pt idx="3781">
                  <c:v>-48.596838654530302</c:v>
                </c:pt>
                <c:pt idx="3782">
                  <c:v>-48.738828154075151</c:v>
                </c:pt>
                <c:pt idx="3783">
                  <c:v>-48.880431317104694</c:v>
                </c:pt>
                <c:pt idx="3784">
                  <c:v>-49.021648192182965</c:v>
                </c:pt>
                <c:pt idx="3785">
                  <c:v>-49.162478838671632</c:v>
                </c:pt>
                <c:pt idx="3786">
                  <c:v>-49.30292332664169</c:v>
                </c:pt>
                <c:pt idx="3787">
                  <c:v>-49.442981736779387</c:v>
                </c:pt>
                <c:pt idx="3788">
                  <c:v>-49.582654160297864</c:v>
                </c:pt>
                <c:pt idx="3789">
                  <c:v>-49.721940698842388</c:v>
                </c:pt>
                <c:pt idx="3790">
                  <c:v>-49.860841464403109</c:v>
                </c:pt>
                <c:pt idx="3791">
                  <c:v>-49.999356579221114</c:v>
                </c:pt>
                <c:pt idx="3792">
                  <c:v>-50.137486175698029</c:v>
                </c:pt>
                <c:pt idx="3793">
                  <c:v>-50.275230396307279</c:v>
                </c:pt>
                <c:pt idx="3794">
                  <c:v>-50.412589393499189</c:v>
                </c:pt>
                <c:pt idx="3795">
                  <c:v>-50.549563329613875</c:v>
                </c:pt>
                <c:pt idx="3796">
                  <c:v>-50.686152376789465</c:v>
                </c:pt>
                <c:pt idx="3797">
                  <c:v>-50.822356716871013</c:v>
                </c:pt>
                <c:pt idx="3798">
                  <c:v>-50.958176541319489</c:v>
                </c:pt>
                <c:pt idx="3799">
                  <c:v>-51.093612051125376</c:v>
                </c:pt>
                <c:pt idx="3800">
                  <c:v>-51.228663456713036</c:v>
                </c:pt>
                <c:pt idx="3801">
                  <c:v>-51.363330977856378</c:v>
                </c:pt>
              </c:numCache>
            </c:numRef>
          </c:yVal>
          <c:smooth val="0"/>
          <c:extLst>
            <c:ext xmlns:c16="http://schemas.microsoft.com/office/drawing/2014/chart" uri="{C3380CC4-5D6E-409C-BE32-E72D297353CC}">
              <c16:uniqueId val="{00000000-681C-460B-9661-733EF0000C24}"/>
            </c:ext>
          </c:extLst>
        </c:ser>
        <c:dLbls>
          <c:showLegendKey val="0"/>
          <c:showVal val="0"/>
          <c:showCatName val="0"/>
          <c:showSerName val="0"/>
          <c:showPercent val="0"/>
          <c:showBubbleSize val="0"/>
        </c:dLbls>
        <c:axId val="175422464"/>
        <c:axId val="175420928"/>
      </c:scatterChart>
      <c:valAx>
        <c:axId val="175416832"/>
        <c:scaling>
          <c:logBase val="10"/>
          <c:orientation val="minMax"/>
        </c:scaling>
        <c:delete val="0"/>
        <c:axPos val="b"/>
        <c:majorGridlines/>
        <c:minorGridlines/>
        <c:title>
          <c:tx>
            <c:rich>
              <a:bodyPr/>
              <a:lstStyle/>
              <a:p>
                <a:pPr>
                  <a:defRPr/>
                </a:pPr>
                <a:r>
                  <a:rPr lang="en-IN"/>
                  <a:t>Frequency(Hz)</a:t>
                </a:r>
              </a:p>
            </c:rich>
          </c:tx>
          <c:overlay val="0"/>
        </c:title>
        <c:numFmt formatCode="General" sourceLinked="1"/>
        <c:majorTickMark val="out"/>
        <c:minorTickMark val="none"/>
        <c:tickLblPos val="low"/>
        <c:crossAx val="175418752"/>
        <c:crosses val="autoZero"/>
        <c:crossBetween val="midCat"/>
      </c:valAx>
      <c:valAx>
        <c:axId val="175418752"/>
        <c:scaling>
          <c:orientation val="minMax"/>
          <c:max val="80"/>
          <c:min val="-80"/>
        </c:scaling>
        <c:delete val="0"/>
        <c:axPos val="l"/>
        <c:majorGridlines/>
        <c:title>
          <c:tx>
            <c:rich>
              <a:bodyPr/>
              <a:lstStyle/>
              <a:p>
                <a:pPr>
                  <a:defRPr/>
                </a:pPr>
                <a:r>
                  <a:rPr lang="en-IN"/>
                  <a:t>Gain(db)</a:t>
                </a:r>
              </a:p>
            </c:rich>
          </c:tx>
          <c:overlay val="0"/>
        </c:title>
        <c:numFmt formatCode="General" sourceLinked="1"/>
        <c:majorTickMark val="out"/>
        <c:minorTickMark val="none"/>
        <c:tickLblPos val="low"/>
        <c:crossAx val="175416832"/>
        <c:crosses val="autoZero"/>
        <c:crossBetween val="midCat"/>
        <c:majorUnit val="20"/>
        <c:minorUnit val="10"/>
      </c:valAx>
      <c:valAx>
        <c:axId val="175420928"/>
        <c:scaling>
          <c:orientation val="minMax"/>
          <c:max val="180"/>
          <c:min val="-180"/>
        </c:scaling>
        <c:delete val="0"/>
        <c:axPos val="r"/>
        <c:numFmt formatCode="General" sourceLinked="1"/>
        <c:majorTickMark val="out"/>
        <c:minorTickMark val="none"/>
        <c:tickLblPos val="nextTo"/>
        <c:crossAx val="175422464"/>
        <c:crosses val="max"/>
        <c:crossBetween val="midCat"/>
        <c:majorUnit val="45"/>
      </c:valAx>
      <c:valAx>
        <c:axId val="175422464"/>
        <c:scaling>
          <c:logBase val="10"/>
          <c:orientation val="minMax"/>
        </c:scaling>
        <c:delete val="1"/>
        <c:axPos val="b"/>
        <c:numFmt formatCode="General" sourceLinked="1"/>
        <c:majorTickMark val="out"/>
        <c:minorTickMark val="none"/>
        <c:tickLblPos val="nextTo"/>
        <c:crossAx val="175420928"/>
        <c:crosses val="autoZero"/>
        <c:crossBetween val="midCat"/>
      </c:valAx>
    </c:plotArea>
    <c:legend>
      <c:legendPos val="b"/>
      <c:overlay val="0"/>
      <c:spPr>
        <a:ln>
          <a:solidFill>
            <a:srgbClr val="000000"/>
          </a:solidFill>
        </a:ln>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IN" sz="1400"/>
              <a:t>Total Gain and Phase vs. Frequency
</a:t>
            </a:r>
          </a:p>
        </c:rich>
      </c:tx>
      <c:overlay val="0"/>
    </c:title>
    <c:autoTitleDeleted val="0"/>
    <c:plotArea>
      <c:layout/>
      <c:scatterChart>
        <c:scatterStyle val="lineMarker"/>
        <c:varyColors val="0"/>
        <c:ser>
          <c:idx val="0"/>
          <c:order val="0"/>
          <c:tx>
            <c:v>Total_gain(db)</c:v>
          </c:tx>
          <c:marker>
            <c:symbol val="none"/>
          </c:marker>
          <c:xVal>
            <c:numRef>
              <c:f>'Bode Plot'!$B$44:$B$3845</c:f>
              <c:numCache>
                <c:formatCode>General</c:formatCode>
                <c:ptCount val="3802"/>
                <c:pt idx="0">
                  <c:v>1</c:v>
                </c:pt>
                <c:pt idx="1">
                  <c:v>1.0038</c:v>
                </c:pt>
                <c:pt idx="2">
                  <c:v>1.00761444</c:v>
                </c:pt>
                <c:pt idx="3">
                  <c:v>1.011443374872</c:v>
                </c:pt>
                <c:pt idx="4">
                  <c:v>1.0152868596965137</c:v>
                </c:pt>
                <c:pt idx="5">
                  <c:v>1.0191449497633605</c:v>
                </c:pt>
                <c:pt idx="6">
                  <c:v>1.0230177005724612</c:v>
                </c:pt>
                <c:pt idx="7">
                  <c:v>1.0269051678346366</c:v>
                </c:pt>
                <c:pt idx="8">
                  <c:v>1.0308074074724083</c:v>
                </c:pt>
                <c:pt idx="9">
                  <c:v>1.0347244756208034</c:v>
                </c:pt>
                <c:pt idx="10">
                  <c:v>1.0386564286281625</c:v>
                </c:pt>
                <c:pt idx="11">
                  <c:v>1.0426033230569496</c:v>
                </c:pt>
                <c:pt idx="12">
                  <c:v>1.046565215684566</c:v>
                </c:pt>
                <c:pt idx="13">
                  <c:v>1.0505421635041674</c:v>
                </c:pt>
                <c:pt idx="14">
                  <c:v>1.0545342237254833</c:v>
                </c:pt>
                <c:pt idx="15">
                  <c:v>1.0585414537756401</c:v>
                </c:pt>
                <c:pt idx="16">
                  <c:v>1.0625639112999876</c:v>
                </c:pt>
                <c:pt idx="17">
                  <c:v>1.0666016541629275</c:v>
                </c:pt>
                <c:pt idx="18">
                  <c:v>1.0706547404487468</c:v>
                </c:pt>
                <c:pt idx="19">
                  <c:v>1.0747232284624519</c:v>
                </c:pt>
                <c:pt idx="20">
                  <c:v>1.0788071767306093</c:v>
                </c:pt>
                <c:pt idx="21">
                  <c:v>1.0829066440021857</c:v>
                </c:pt>
                <c:pt idx="22">
                  <c:v>1.087021689249394</c:v>
                </c:pt>
                <c:pt idx="23">
                  <c:v>1.0911523716685418</c:v>
                </c:pt>
                <c:pt idx="24">
                  <c:v>1.0952987506808822</c:v>
                </c:pt>
                <c:pt idx="25">
                  <c:v>1.0994608859334696</c:v>
                </c:pt>
                <c:pt idx="26">
                  <c:v>1.1036388373000168</c:v>
                </c:pt>
                <c:pt idx="27">
                  <c:v>1.1078326648817569</c:v>
                </c:pt>
                <c:pt idx="28">
                  <c:v>1.1120424290083075</c:v>
                </c:pt>
                <c:pt idx="29">
                  <c:v>1.1162681902385392</c:v>
                </c:pt>
                <c:pt idx="30">
                  <c:v>1.1205100093614457</c:v>
                </c:pt>
                <c:pt idx="31">
                  <c:v>1.1247679473970194</c:v>
                </c:pt>
                <c:pt idx="32">
                  <c:v>1.1290420655971281</c:v>
                </c:pt>
                <c:pt idx="33">
                  <c:v>1.1333324254463972</c:v>
                </c:pt>
                <c:pt idx="34">
                  <c:v>1.1376390886630936</c:v>
                </c:pt>
                <c:pt idx="35">
                  <c:v>1.1419621172000134</c:v>
                </c:pt>
                <c:pt idx="36">
                  <c:v>1.1463015732453734</c:v>
                </c:pt>
                <c:pt idx="37">
                  <c:v>1.1506575192237058</c:v>
                </c:pt>
                <c:pt idx="38">
                  <c:v>1.1550300177967561</c:v>
                </c:pt>
                <c:pt idx="39">
                  <c:v>1.1594191318643838</c:v>
                </c:pt>
                <c:pt idx="40">
                  <c:v>1.1638249245654686</c:v>
                </c:pt>
                <c:pt idx="41">
                  <c:v>1.1682474592788175</c:v>
                </c:pt>
                <c:pt idx="42">
                  <c:v>1.1726867996240771</c:v>
                </c:pt>
                <c:pt idx="43">
                  <c:v>1.1771430094626485</c:v>
                </c:pt>
                <c:pt idx="44">
                  <c:v>1.1816161528986067</c:v>
                </c:pt>
                <c:pt idx="45">
                  <c:v>1.1861062942796214</c:v>
                </c:pt>
                <c:pt idx="46">
                  <c:v>1.190613498197884</c:v>
                </c:pt>
                <c:pt idx="47">
                  <c:v>1.195137829491036</c:v>
                </c:pt>
                <c:pt idx="48">
                  <c:v>1.199679353243102</c:v>
                </c:pt>
                <c:pt idx="49">
                  <c:v>1.2042381347854259</c:v>
                </c:pt>
                <c:pt idx="50">
                  <c:v>1.2088142396976105</c:v>
                </c:pt>
                <c:pt idx="51">
                  <c:v>1.2134077338084615</c:v>
                </c:pt>
                <c:pt idx="52">
                  <c:v>1.2180186831969337</c:v>
                </c:pt>
                <c:pt idx="53">
                  <c:v>1.2226471541930821</c:v>
                </c:pt>
                <c:pt idx="54">
                  <c:v>1.2272932133790158</c:v>
                </c:pt>
                <c:pt idx="55">
                  <c:v>1.2319569275898561</c:v>
                </c:pt>
                <c:pt idx="56">
                  <c:v>1.2366383639146976</c:v>
                </c:pt>
                <c:pt idx="57">
                  <c:v>1.2413375896975736</c:v>
                </c:pt>
                <c:pt idx="58">
                  <c:v>1.2460546725384243</c:v>
                </c:pt>
                <c:pt idx="59">
                  <c:v>1.2507896802940703</c:v>
                </c:pt>
                <c:pt idx="60">
                  <c:v>1.2555426810791879</c:v>
                </c:pt>
                <c:pt idx="61">
                  <c:v>1.2603137432672888</c:v>
                </c:pt>
                <c:pt idx="62">
                  <c:v>1.2651029354917045</c:v>
                </c:pt>
                <c:pt idx="63">
                  <c:v>1.269910326646573</c:v>
                </c:pt>
                <c:pt idx="64">
                  <c:v>1.27473598588783</c:v>
                </c:pt>
                <c:pt idx="65">
                  <c:v>1.2795799826342038</c:v>
                </c:pt>
                <c:pt idx="66">
                  <c:v>1.2844423865682137</c:v>
                </c:pt>
                <c:pt idx="67">
                  <c:v>1.2893232676371731</c:v>
                </c:pt>
                <c:pt idx="68">
                  <c:v>1.2942226960541945</c:v>
                </c:pt>
                <c:pt idx="69">
                  <c:v>1.2991407422992005</c:v>
                </c:pt>
                <c:pt idx="70">
                  <c:v>1.3040774771199375</c:v>
                </c:pt>
                <c:pt idx="71">
                  <c:v>1.3090329715329934</c:v>
                </c:pt>
                <c:pt idx="72">
                  <c:v>1.3140072968248189</c:v>
                </c:pt>
                <c:pt idx="73">
                  <c:v>1.3190005245527532</c:v>
                </c:pt>
                <c:pt idx="74">
                  <c:v>1.3240127265460537</c:v>
                </c:pt>
                <c:pt idx="75">
                  <c:v>1.3290439749069287</c:v>
                </c:pt>
                <c:pt idx="76">
                  <c:v>1.3340943420115752</c:v>
                </c:pt>
                <c:pt idx="77">
                  <c:v>1.3391639005112193</c:v>
                </c:pt>
                <c:pt idx="78">
                  <c:v>1.3442527233331618</c:v>
                </c:pt>
                <c:pt idx="79">
                  <c:v>1.3493608836818278</c:v>
                </c:pt>
                <c:pt idx="80">
                  <c:v>1.3544884550398189</c:v>
                </c:pt>
                <c:pt idx="81">
                  <c:v>1.3596355111689702</c:v>
                </c:pt>
                <c:pt idx="82">
                  <c:v>1.3648021261114123</c:v>
                </c:pt>
                <c:pt idx="83">
                  <c:v>1.3699883741906356</c:v>
                </c:pt>
                <c:pt idx="84">
                  <c:v>1.37519433001256</c:v>
                </c:pt>
                <c:pt idx="85">
                  <c:v>1.3804200684666077</c:v>
                </c:pt>
                <c:pt idx="86">
                  <c:v>1.3856656647267809</c:v>
                </c:pt>
                <c:pt idx="87">
                  <c:v>1.3909311942527427</c:v>
                </c:pt>
                <c:pt idx="88">
                  <c:v>1.3962167327909032</c:v>
                </c:pt>
                <c:pt idx="89">
                  <c:v>1.4015223563755086</c:v>
                </c:pt>
                <c:pt idx="90">
                  <c:v>1.4068481413297356</c:v>
                </c:pt>
                <c:pt idx="91">
                  <c:v>1.4121941642667886</c:v>
                </c:pt>
                <c:pt idx="92">
                  <c:v>1.4175605020910025</c:v>
                </c:pt>
                <c:pt idx="93">
                  <c:v>1.4229472319989482</c:v>
                </c:pt>
                <c:pt idx="94">
                  <c:v>1.4283544314805443</c:v>
                </c:pt>
                <c:pt idx="95">
                  <c:v>1.4337821783201705</c:v>
                </c:pt>
                <c:pt idx="96">
                  <c:v>1.4392305505977872</c:v>
                </c:pt>
                <c:pt idx="97">
                  <c:v>1.4446996266900587</c:v>
                </c:pt>
                <c:pt idx="98">
                  <c:v>1.4501894852714809</c:v>
                </c:pt>
                <c:pt idx="99">
                  <c:v>1.4557002053155126</c:v>
                </c:pt>
                <c:pt idx="100">
                  <c:v>1.4612318660957115</c:v>
                </c:pt>
                <c:pt idx="101">
                  <c:v>1.4667845471868752</c:v>
                </c:pt>
                <c:pt idx="102">
                  <c:v>1.4723583284661854</c:v>
                </c:pt>
                <c:pt idx="103">
                  <c:v>1.4779532901143571</c:v>
                </c:pt>
                <c:pt idx="104">
                  <c:v>1.4835695126167916</c:v>
                </c:pt>
                <c:pt idx="105">
                  <c:v>1.4892070767647354</c:v>
                </c:pt>
                <c:pt idx="106">
                  <c:v>1.4948660636564415</c:v>
                </c:pt>
                <c:pt idx="107">
                  <c:v>1.5005465546983361</c:v>
                </c:pt>
                <c:pt idx="108">
                  <c:v>1.5062486316061898</c:v>
                </c:pt>
                <c:pt idx="109">
                  <c:v>1.5119723764062933</c:v>
                </c:pt>
                <c:pt idx="110">
                  <c:v>1.5177178714366373</c:v>
                </c:pt>
                <c:pt idx="111">
                  <c:v>1.5234851993480965</c:v>
                </c:pt>
                <c:pt idx="112">
                  <c:v>1.5292744431056193</c:v>
                </c:pt>
                <c:pt idx="113">
                  <c:v>1.5350856859894206</c:v>
                </c:pt>
                <c:pt idx="114">
                  <c:v>1.5409190115961804</c:v>
                </c:pt>
                <c:pt idx="115">
                  <c:v>1.5467745038402458</c:v>
                </c:pt>
                <c:pt idx="116">
                  <c:v>1.5526522469548387</c:v>
                </c:pt>
                <c:pt idx="117">
                  <c:v>1.5585523254932672</c:v>
                </c:pt>
                <c:pt idx="118">
                  <c:v>1.5644748243301416</c:v>
                </c:pt>
                <c:pt idx="119">
                  <c:v>1.5704198286625961</c:v>
                </c:pt>
                <c:pt idx="120">
                  <c:v>1.5763874240115141</c:v>
                </c:pt>
                <c:pt idx="121">
                  <c:v>1.5823776962227578</c:v>
                </c:pt>
                <c:pt idx="122">
                  <c:v>1.5883907314684043</c:v>
                </c:pt>
                <c:pt idx="123">
                  <c:v>1.5944266162479843</c:v>
                </c:pt>
                <c:pt idx="124">
                  <c:v>1.6004854373897266</c:v>
                </c:pt>
                <c:pt idx="125">
                  <c:v>1.6065672820518075</c:v>
                </c:pt>
                <c:pt idx="126">
                  <c:v>1.6126722377236045</c:v>
                </c:pt>
                <c:pt idx="127">
                  <c:v>1.6188003922269543</c:v>
                </c:pt>
                <c:pt idx="128">
                  <c:v>1.6249518337174167</c:v>
                </c:pt>
                <c:pt idx="129">
                  <c:v>1.6311266506855429</c:v>
                </c:pt>
                <c:pt idx="130">
                  <c:v>1.637324931958148</c:v>
                </c:pt>
                <c:pt idx="131">
                  <c:v>1.6435467666995891</c:v>
                </c:pt>
                <c:pt idx="132">
                  <c:v>1.6497922444130475</c:v>
                </c:pt>
                <c:pt idx="133">
                  <c:v>1.6560614549418171</c:v>
                </c:pt>
                <c:pt idx="134">
                  <c:v>1.6623544884705961</c:v>
                </c:pt>
                <c:pt idx="135">
                  <c:v>1.6686714355267844</c:v>
                </c:pt>
                <c:pt idx="136">
                  <c:v>1.6750123869817863</c:v>
                </c:pt>
                <c:pt idx="137">
                  <c:v>1.6813774340523171</c:v>
                </c:pt>
                <c:pt idx="138">
                  <c:v>1.6877666683017158</c:v>
                </c:pt>
                <c:pt idx="139">
                  <c:v>1.6941801816412625</c:v>
                </c:pt>
                <c:pt idx="140">
                  <c:v>1.7006180663314994</c:v>
                </c:pt>
                <c:pt idx="141">
                  <c:v>1.707080414983559</c:v>
                </c:pt>
                <c:pt idx="142">
                  <c:v>1.7135673205604967</c:v>
                </c:pt>
                <c:pt idx="143">
                  <c:v>1.7200788763786266</c:v>
                </c:pt>
                <c:pt idx="144">
                  <c:v>1.7266151761088653</c:v>
                </c:pt>
                <c:pt idx="145">
                  <c:v>1.7331763137780789</c:v>
                </c:pt>
                <c:pt idx="146">
                  <c:v>1.7397623837704357</c:v>
                </c:pt>
                <c:pt idx="147">
                  <c:v>1.7463734808287634</c:v>
                </c:pt>
                <c:pt idx="148">
                  <c:v>1.7530097000559128</c:v>
                </c:pt>
                <c:pt idx="149">
                  <c:v>1.7596711369161253</c:v>
                </c:pt>
                <c:pt idx="150">
                  <c:v>1.7663578872364067</c:v>
                </c:pt>
                <c:pt idx="151">
                  <c:v>1.7730700472079051</c:v>
                </c:pt>
                <c:pt idx="152">
                  <c:v>1.7798077133872952</c:v>
                </c:pt>
                <c:pt idx="153">
                  <c:v>1.7865709826981668</c:v>
                </c:pt>
                <c:pt idx="154">
                  <c:v>1.79335995243242</c:v>
                </c:pt>
                <c:pt idx="155">
                  <c:v>1.8001747202516631</c:v>
                </c:pt>
                <c:pt idx="156">
                  <c:v>1.8070153841886194</c:v>
                </c:pt>
                <c:pt idx="157">
                  <c:v>1.8138820426485363</c:v>
                </c:pt>
                <c:pt idx="158">
                  <c:v>1.8207747944106007</c:v>
                </c:pt>
                <c:pt idx="159">
                  <c:v>1.827693738629361</c:v>
                </c:pt>
                <c:pt idx="160">
                  <c:v>1.8346389748361527</c:v>
                </c:pt>
                <c:pt idx="161">
                  <c:v>1.8416106029405301</c:v>
                </c:pt>
                <c:pt idx="162">
                  <c:v>1.8486087232317041</c:v>
                </c:pt>
                <c:pt idx="163">
                  <c:v>1.8556334363799847</c:v>
                </c:pt>
                <c:pt idx="164">
                  <c:v>1.8626848434382286</c:v>
                </c:pt>
                <c:pt idx="165">
                  <c:v>1.8697630458432939</c:v>
                </c:pt>
                <c:pt idx="166">
                  <c:v>1.8768681454174985</c:v>
                </c:pt>
                <c:pt idx="167">
                  <c:v>1.884000244370085</c:v>
                </c:pt>
                <c:pt idx="168">
                  <c:v>1.8911594452986913</c:v>
                </c:pt>
                <c:pt idx="169">
                  <c:v>1.8983458511908264</c:v>
                </c:pt>
                <c:pt idx="170">
                  <c:v>1.9055595654253517</c:v>
                </c:pt>
                <c:pt idx="171">
                  <c:v>1.9128006917739679</c:v>
                </c:pt>
                <c:pt idx="172">
                  <c:v>1.9200693344027091</c:v>
                </c:pt>
                <c:pt idx="173">
                  <c:v>1.9273655978734394</c:v>
                </c:pt>
                <c:pt idx="174">
                  <c:v>1.9346895871453584</c:v>
                </c:pt>
                <c:pt idx="175">
                  <c:v>1.9420414075765109</c:v>
                </c:pt>
                <c:pt idx="176">
                  <c:v>1.9494211649253017</c:v>
                </c:pt>
                <c:pt idx="177">
                  <c:v>1.9568289653520179</c:v>
                </c:pt>
                <c:pt idx="178">
                  <c:v>1.9642649154203555</c:v>
                </c:pt>
                <c:pt idx="179">
                  <c:v>1.971729122098953</c:v>
                </c:pt>
                <c:pt idx="180">
                  <c:v>1.9792216927629291</c:v>
                </c:pt>
                <c:pt idx="181">
                  <c:v>1.9867427351954283</c:v>
                </c:pt>
                <c:pt idx="182">
                  <c:v>1.9942923575891709</c:v>
                </c:pt>
                <c:pt idx="183">
                  <c:v>2.0018706685480097</c:v>
                </c:pt>
                <c:pt idx="184">
                  <c:v>2.0094777770884922</c:v>
                </c:pt>
                <c:pt idx="185">
                  <c:v>2.0171137926414286</c:v>
                </c:pt>
                <c:pt idx="186">
                  <c:v>2.024778825053466</c:v>
                </c:pt>
                <c:pt idx="187">
                  <c:v>2.0324729845886691</c:v>
                </c:pt>
                <c:pt idx="188">
                  <c:v>2.0401963819301061</c:v>
                </c:pt>
                <c:pt idx="189">
                  <c:v>2.0479491281814406</c:v>
                </c:pt>
                <c:pt idx="190">
                  <c:v>2.05573133486853</c:v>
                </c:pt>
                <c:pt idx="191">
                  <c:v>2.0635431139410305</c:v>
                </c:pt>
                <c:pt idx="192">
                  <c:v>2.0713845777740065</c:v>
                </c:pt>
                <c:pt idx="193">
                  <c:v>2.0792558391695479</c:v>
                </c:pt>
                <c:pt idx="194">
                  <c:v>2.0871570113583924</c:v>
                </c:pt>
                <c:pt idx="195">
                  <c:v>2.0950882080015543</c:v>
                </c:pt>
                <c:pt idx="196">
                  <c:v>2.1030495431919602</c:v>
                </c:pt>
                <c:pt idx="197">
                  <c:v>2.1110411314560897</c:v>
                </c:pt>
                <c:pt idx="198">
                  <c:v>2.1190630877556229</c:v>
                </c:pt>
                <c:pt idx="199">
                  <c:v>2.1271155274890945</c:v>
                </c:pt>
                <c:pt idx="200">
                  <c:v>2.1351985664935529</c:v>
                </c:pt>
                <c:pt idx="201">
                  <c:v>2.1433123210462286</c:v>
                </c:pt>
                <c:pt idx="202">
                  <c:v>2.1514569078662045</c:v>
                </c:pt>
                <c:pt idx="203">
                  <c:v>2.1596324441160961</c:v>
                </c:pt>
                <c:pt idx="204">
                  <c:v>2.1678390474037372</c:v>
                </c:pt>
                <c:pt idx="205">
                  <c:v>2.1760768357838716</c:v>
                </c:pt>
                <c:pt idx="206">
                  <c:v>2.1843459277598503</c:v>
                </c:pt>
                <c:pt idx="207">
                  <c:v>2.1926464422853376</c:v>
                </c:pt>
                <c:pt idx="208">
                  <c:v>2.2009784987660219</c:v>
                </c:pt>
                <c:pt idx="209">
                  <c:v>2.2093422170613328</c:v>
                </c:pt>
                <c:pt idx="210">
                  <c:v>2.2177377174861661</c:v>
                </c:pt>
                <c:pt idx="211">
                  <c:v>2.2261651208126136</c:v>
                </c:pt>
                <c:pt idx="212">
                  <c:v>2.2346245482717015</c:v>
                </c:pt>
                <c:pt idx="213">
                  <c:v>2.2431161215551341</c:v>
                </c:pt>
                <c:pt idx="214">
                  <c:v>2.2516399628170438</c:v>
                </c:pt>
                <c:pt idx="215">
                  <c:v>2.2601961946757485</c:v>
                </c:pt>
                <c:pt idx="216">
                  <c:v>2.2687849402155162</c:v>
                </c:pt>
                <c:pt idx="217">
                  <c:v>2.2774063229883352</c:v>
                </c:pt>
                <c:pt idx="218">
                  <c:v>2.286060467015691</c:v>
                </c:pt>
                <c:pt idx="219">
                  <c:v>2.2947474967903507</c:v>
                </c:pt>
                <c:pt idx="220">
                  <c:v>2.3034675372781539</c:v>
                </c:pt>
                <c:pt idx="221">
                  <c:v>2.3122207139198108</c:v>
                </c:pt>
                <c:pt idx="222">
                  <c:v>2.3210071526327063</c:v>
                </c:pt>
                <c:pt idx="223">
                  <c:v>2.3298269798127107</c:v>
                </c:pt>
                <c:pt idx="224">
                  <c:v>2.3386803223359989</c:v>
                </c:pt>
                <c:pt idx="225">
                  <c:v>2.3475673075608756</c:v>
                </c:pt>
                <c:pt idx="226">
                  <c:v>2.356488063329607</c:v>
                </c:pt>
                <c:pt idx="227">
                  <c:v>2.3654427179702595</c:v>
                </c:pt>
                <c:pt idx="228">
                  <c:v>2.3744314002985467</c:v>
                </c:pt>
                <c:pt idx="229">
                  <c:v>2.3834542396196814</c:v>
                </c:pt>
                <c:pt idx="230">
                  <c:v>2.3925113657302362</c:v>
                </c:pt>
                <c:pt idx="231">
                  <c:v>2.4016029089200113</c:v>
                </c:pt>
                <c:pt idx="232">
                  <c:v>2.4107289999739074</c:v>
                </c:pt>
                <c:pt idx="233">
                  <c:v>2.4198897701738082</c:v>
                </c:pt>
                <c:pt idx="234">
                  <c:v>2.4290853513004689</c:v>
                </c:pt>
                <c:pt idx="235">
                  <c:v>2.4383158756354106</c:v>
                </c:pt>
                <c:pt idx="236">
                  <c:v>2.4475814759628252</c:v>
                </c:pt>
                <c:pt idx="237">
                  <c:v>2.456882285571484</c:v>
                </c:pt>
                <c:pt idx="238">
                  <c:v>2.4662184382566559</c:v>
                </c:pt>
                <c:pt idx="239">
                  <c:v>2.4755900683220311</c:v>
                </c:pt>
                <c:pt idx="240">
                  <c:v>2.484997310581655</c:v>
                </c:pt>
                <c:pt idx="241">
                  <c:v>2.4944403003618651</c:v>
                </c:pt>
                <c:pt idx="242">
                  <c:v>2.5039191735032404</c:v>
                </c:pt>
                <c:pt idx="243">
                  <c:v>2.513434066362553</c:v>
                </c:pt>
                <c:pt idx="244">
                  <c:v>2.5229851158147305</c:v>
                </c:pt>
                <c:pt idx="245">
                  <c:v>2.5325724592548267</c:v>
                </c:pt>
                <c:pt idx="246">
                  <c:v>2.5421962345999951</c:v>
                </c:pt>
                <c:pt idx="247">
                  <c:v>2.5518565802914752</c:v>
                </c:pt>
                <c:pt idx="248">
                  <c:v>2.5615536352965829</c:v>
                </c:pt>
                <c:pt idx="249">
                  <c:v>2.5712875391107097</c:v>
                </c:pt>
                <c:pt idx="250">
                  <c:v>2.5810584317593306</c:v>
                </c:pt>
                <c:pt idx="251">
                  <c:v>2.5908664538000159</c:v>
                </c:pt>
                <c:pt idx="252">
                  <c:v>2.600711746324456</c:v>
                </c:pt>
                <c:pt idx="253">
                  <c:v>2.6105944509604888</c:v>
                </c:pt>
                <c:pt idx="254">
                  <c:v>2.6205147098741386</c:v>
                </c:pt>
                <c:pt idx="255">
                  <c:v>2.6304726657716602</c:v>
                </c:pt>
                <c:pt idx="256">
                  <c:v>2.6404684619015923</c:v>
                </c:pt>
                <c:pt idx="257">
                  <c:v>2.6505022420568185</c:v>
                </c:pt>
                <c:pt idx="258">
                  <c:v>2.6605741505766343</c:v>
                </c:pt>
                <c:pt idx="259">
                  <c:v>2.6706843323488254</c:v>
                </c:pt>
                <c:pt idx="260">
                  <c:v>2.6808329328117511</c:v>
                </c:pt>
                <c:pt idx="261">
                  <c:v>2.6910200979564358</c:v>
                </c:pt>
                <c:pt idx="262">
                  <c:v>2.7012459743286703</c:v>
                </c:pt>
                <c:pt idx="263">
                  <c:v>2.7115107090311192</c:v>
                </c:pt>
                <c:pt idx="264">
                  <c:v>2.7218144497254375</c:v>
                </c:pt>
                <c:pt idx="265">
                  <c:v>2.7321573446343943</c:v>
                </c:pt>
                <c:pt idx="266">
                  <c:v>2.7425395425440051</c:v>
                </c:pt>
                <c:pt idx="267">
                  <c:v>2.7529611928056723</c:v>
                </c:pt>
                <c:pt idx="268">
                  <c:v>2.763422445338334</c:v>
                </c:pt>
                <c:pt idx="269">
                  <c:v>2.7739234506306198</c:v>
                </c:pt>
                <c:pt idx="270">
                  <c:v>2.7844643597430161</c:v>
                </c:pt>
                <c:pt idx="271">
                  <c:v>2.7950453243100397</c:v>
                </c:pt>
                <c:pt idx="272">
                  <c:v>2.8056664965424178</c:v>
                </c:pt>
                <c:pt idx="273">
                  <c:v>2.8163280292292789</c:v>
                </c:pt>
                <c:pt idx="274">
                  <c:v>2.8270300757403501</c:v>
                </c:pt>
                <c:pt idx="275">
                  <c:v>2.8377727900281635</c:v>
                </c:pt>
                <c:pt idx="276">
                  <c:v>2.8485563266302707</c:v>
                </c:pt>
                <c:pt idx="277">
                  <c:v>2.8593808406714656</c:v>
                </c:pt>
                <c:pt idx="278">
                  <c:v>2.8702464878660172</c:v>
                </c:pt>
                <c:pt idx="279">
                  <c:v>2.881153424519908</c:v>
                </c:pt>
                <c:pt idx="280">
                  <c:v>2.8921018075330838</c:v>
                </c:pt>
                <c:pt idx="281">
                  <c:v>2.9030917944017096</c:v>
                </c:pt>
                <c:pt idx="282">
                  <c:v>2.9141235432204362</c:v>
                </c:pt>
                <c:pt idx="283">
                  <c:v>2.9251972126846741</c:v>
                </c:pt>
                <c:pt idx="284">
                  <c:v>2.9363129620928761</c:v>
                </c:pt>
                <c:pt idx="285">
                  <c:v>2.9474709513488291</c:v>
                </c:pt>
                <c:pt idx="286">
                  <c:v>2.9586713409639547</c:v>
                </c:pt>
                <c:pt idx="287">
                  <c:v>2.969914292059618</c:v>
                </c:pt>
                <c:pt idx="288">
                  <c:v>2.9811999663694446</c:v>
                </c:pt>
                <c:pt idx="289">
                  <c:v>2.9925285262416486</c:v>
                </c:pt>
                <c:pt idx="290">
                  <c:v>3.0039001346413667</c:v>
                </c:pt>
                <c:pt idx="291">
                  <c:v>3.0153149551530039</c:v>
                </c:pt>
                <c:pt idx="292">
                  <c:v>3.0267731519825856</c:v>
                </c:pt>
                <c:pt idx="293">
                  <c:v>3.0382748899601193</c:v>
                </c:pt>
                <c:pt idx="294">
                  <c:v>3.0498203345419679</c:v>
                </c:pt>
                <c:pt idx="295">
                  <c:v>3.0614096518132272</c:v>
                </c:pt>
                <c:pt idx="296">
                  <c:v>3.0730430084901177</c:v>
                </c:pt>
                <c:pt idx="297">
                  <c:v>3.08472057192238</c:v>
                </c:pt>
                <c:pt idx="298">
                  <c:v>3.0964425100956849</c:v>
                </c:pt>
                <c:pt idx="299">
                  <c:v>3.1082089916340485</c:v>
                </c:pt>
                <c:pt idx="300">
                  <c:v>3.1200201858022578</c:v>
                </c:pt>
                <c:pt idx="301">
                  <c:v>3.1318762625083063</c:v>
                </c:pt>
                <c:pt idx="302">
                  <c:v>3.1437773923058381</c:v>
                </c:pt>
                <c:pt idx="303">
                  <c:v>3.1557237463966001</c:v>
                </c:pt>
                <c:pt idx="304">
                  <c:v>3.1677154966329071</c:v>
                </c:pt>
                <c:pt idx="305">
                  <c:v>3.179752815520112</c:v>
                </c:pt>
                <c:pt idx="306">
                  <c:v>3.1918358762190886</c:v>
                </c:pt>
                <c:pt idx="307">
                  <c:v>3.2039648525487214</c:v>
                </c:pt>
                <c:pt idx="308">
                  <c:v>3.2161399189884068</c:v>
                </c:pt>
                <c:pt idx="309">
                  <c:v>3.228361250680563</c:v>
                </c:pt>
                <c:pt idx="310">
                  <c:v>3.2406290234331494</c:v>
                </c:pt>
                <c:pt idx="311">
                  <c:v>3.2529434137221953</c:v>
                </c:pt>
                <c:pt idx="312">
                  <c:v>3.2653045986943399</c:v>
                </c:pt>
                <c:pt idx="313">
                  <c:v>3.2777127561693784</c:v>
                </c:pt>
                <c:pt idx="314">
                  <c:v>3.2901680646428222</c:v>
                </c:pt>
                <c:pt idx="315">
                  <c:v>3.3026707032884648</c:v>
                </c:pt>
                <c:pt idx="316">
                  <c:v>3.3152208519609609</c:v>
                </c:pt>
                <c:pt idx="317">
                  <c:v>3.3278186911984129</c:v>
                </c:pt>
                <c:pt idx="318">
                  <c:v>3.340464402224967</c:v>
                </c:pt>
                <c:pt idx="319">
                  <c:v>3.3531581669534218</c:v>
                </c:pt>
                <c:pt idx="320">
                  <c:v>3.3659001679878449</c:v>
                </c:pt>
                <c:pt idx="321">
                  <c:v>3.3786905886261986</c:v>
                </c:pt>
                <c:pt idx="322">
                  <c:v>3.3915296128629784</c:v>
                </c:pt>
                <c:pt idx="323">
                  <c:v>3.4044174253918578</c:v>
                </c:pt>
                <c:pt idx="324">
                  <c:v>3.4173542116083468</c:v>
                </c:pt>
                <c:pt idx="325">
                  <c:v>3.4303401576124588</c:v>
                </c:pt>
                <c:pt idx="326">
                  <c:v>3.443375450211386</c:v>
                </c:pt>
                <c:pt idx="327">
                  <c:v>3.4564602769221895</c:v>
                </c:pt>
                <c:pt idx="328">
                  <c:v>3.469594825974494</c:v>
                </c:pt>
                <c:pt idx="329">
                  <c:v>3.482779286313197</c:v>
                </c:pt>
                <c:pt idx="330">
                  <c:v>3.4960138476011871</c:v>
                </c:pt>
                <c:pt idx="331">
                  <c:v>3.5092987002220717</c:v>
                </c:pt>
                <c:pt idx="332">
                  <c:v>3.5226340352829157</c:v>
                </c:pt>
                <c:pt idx="333">
                  <c:v>3.5360200446169907</c:v>
                </c:pt>
                <c:pt idx="334">
                  <c:v>3.5494569207865352</c:v>
                </c:pt>
                <c:pt idx="335">
                  <c:v>3.5629448570855242</c:v>
                </c:pt>
                <c:pt idx="336">
                  <c:v>3.5764840475424493</c:v>
                </c:pt>
                <c:pt idx="337">
                  <c:v>3.5900746869231108</c:v>
                </c:pt>
                <c:pt idx="338">
                  <c:v>3.6037169707334189</c:v>
                </c:pt>
                <c:pt idx="339">
                  <c:v>3.6174110952222058</c:v>
                </c:pt>
                <c:pt idx="340">
                  <c:v>3.6311572573840505</c:v>
                </c:pt>
                <c:pt idx="341">
                  <c:v>3.6449556549621098</c:v>
                </c:pt>
                <c:pt idx="342">
                  <c:v>3.658806486450966</c:v>
                </c:pt>
                <c:pt idx="343">
                  <c:v>3.6727099510994798</c:v>
                </c:pt>
                <c:pt idx="344">
                  <c:v>3.6866662489136579</c:v>
                </c:pt>
                <c:pt idx="345">
                  <c:v>3.7006755806595297</c:v>
                </c:pt>
                <c:pt idx="346">
                  <c:v>3.714738147866036</c:v>
                </c:pt>
                <c:pt idx="347">
                  <c:v>3.7288541528279269</c:v>
                </c:pt>
                <c:pt idx="348">
                  <c:v>3.743023798608673</c:v>
                </c:pt>
                <c:pt idx="349">
                  <c:v>3.7572472890433861</c:v>
                </c:pt>
                <c:pt idx="350">
                  <c:v>3.7715248287417511</c:v>
                </c:pt>
                <c:pt idx="351">
                  <c:v>3.7858566230909698</c:v>
                </c:pt>
                <c:pt idx="352">
                  <c:v>3.8002428782587154</c:v>
                </c:pt>
                <c:pt idx="353">
                  <c:v>3.8146838011960988</c:v>
                </c:pt>
                <c:pt idx="354">
                  <c:v>3.8291795996406441</c:v>
                </c:pt>
                <c:pt idx="355">
                  <c:v>3.8437304821192786</c:v>
                </c:pt>
                <c:pt idx="356">
                  <c:v>3.8583366579513321</c:v>
                </c:pt>
                <c:pt idx="357">
                  <c:v>3.8729983372515471</c:v>
                </c:pt>
                <c:pt idx="358">
                  <c:v>3.887715730933103</c:v>
                </c:pt>
                <c:pt idx="359">
                  <c:v>3.9024890507106487</c:v>
                </c:pt>
                <c:pt idx="360">
                  <c:v>3.9173185091033491</c:v>
                </c:pt>
                <c:pt idx="361">
                  <c:v>3.9322043194379419</c:v>
                </c:pt>
                <c:pt idx="362">
                  <c:v>3.947146695851806</c:v>
                </c:pt>
                <c:pt idx="363">
                  <c:v>3.9621458532960427</c:v>
                </c:pt>
                <c:pt idx="364">
                  <c:v>3.9772020075385677</c:v>
                </c:pt>
                <c:pt idx="365">
                  <c:v>3.9923153751672142</c:v>
                </c:pt>
                <c:pt idx="366">
                  <c:v>4.0074861735928495</c:v>
                </c:pt>
                <c:pt idx="367">
                  <c:v>4.0227146210525024</c:v>
                </c:pt>
                <c:pt idx="368">
                  <c:v>4.0380009366125025</c:v>
                </c:pt>
                <c:pt idx="369">
                  <c:v>4.0533453401716297</c:v>
                </c:pt>
                <c:pt idx="370">
                  <c:v>4.0687480524642821</c:v>
                </c:pt>
                <c:pt idx="371">
                  <c:v>4.0842092950636468</c:v>
                </c:pt>
                <c:pt idx="372">
                  <c:v>4.0997292903848885</c:v>
                </c:pt>
                <c:pt idx="373">
                  <c:v>4.1153082616883516</c:v>
                </c:pt>
                <c:pt idx="374">
                  <c:v>4.1309464330827677</c:v>
                </c:pt>
                <c:pt idx="375">
                  <c:v>4.1466440295284821</c:v>
                </c:pt>
                <c:pt idx="376">
                  <c:v>4.1624012768406908</c:v>
                </c:pt>
                <c:pt idx="377">
                  <c:v>4.1782184016926855</c:v>
                </c:pt>
                <c:pt idx="378">
                  <c:v>4.1940956316191178</c:v>
                </c:pt>
                <c:pt idx="379">
                  <c:v>4.2100331950192702</c:v>
                </c:pt>
                <c:pt idx="380">
                  <c:v>4.2260313211603435</c:v>
                </c:pt>
                <c:pt idx="381">
                  <c:v>4.2420902401807528</c:v>
                </c:pt>
                <c:pt idx="382">
                  <c:v>4.25821018309344</c:v>
                </c:pt>
                <c:pt idx="383">
                  <c:v>4.2743913817891954</c:v>
                </c:pt>
                <c:pt idx="384">
                  <c:v>4.2906340690399949</c:v>
                </c:pt>
                <c:pt idx="385">
                  <c:v>4.3069384785023468</c:v>
                </c:pt>
                <c:pt idx="386">
                  <c:v>4.3233048447206555</c:v>
                </c:pt>
                <c:pt idx="387">
                  <c:v>4.3397334031305936</c:v>
                </c:pt>
                <c:pt idx="388">
                  <c:v>4.35622439006249</c:v>
                </c:pt>
                <c:pt idx="389">
                  <c:v>4.3727780427447271</c:v>
                </c:pt>
                <c:pt idx="390">
                  <c:v>4.389394599307157</c:v>
                </c:pt>
                <c:pt idx="391">
                  <c:v>4.4060742987845245</c:v>
                </c:pt>
                <c:pt idx="392">
                  <c:v>4.4228173811199056</c:v>
                </c:pt>
                <c:pt idx="393">
                  <c:v>4.4396240871681618</c:v>
                </c:pt>
                <c:pt idx="394">
                  <c:v>4.456494658699401</c:v>
                </c:pt>
                <c:pt idx="395">
                  <c:v>4.4734293384024584</c:v>
                </c:pt>
                <c:pt idx="396">
                  <c:v>4.490428369888388</c:v>
                </c:pt>
                <c:pt idx="397">
                  <c:v>4.5074919976939638</c:v>
                </c:pt>
                <c:pt idx="398">
                  <c:v>4.5246204672852013</c:v>
                </c:pt>
                <c:pt idx="399">
                  <c:v>4.5418140250608854</c:v>
                </c:pt>
                <c:pt idx="400">
                  <c:v>4.5590729183561169</c:v>
                </c:pt>
                <c:pt idx="401">
                  <c:v>4.5763973954458699</c:v>
                </c:pt>
                <c:pt idx="402">
                  <c:v>4.5937877055485643</c:v>
                </c:pt>
                <c:pt idx="403">
                  <c:v>4.6112440988296486</c:v>
                </c:pt>
                <c:pt idx="404">
                  <c:v>4.6287668264052018</c:v>
                </c:pt>
                <c:pt idx="405">
                  <c:v>4.6463561403455413</c:v>
                </c:pt>
                <c:pt idx="406">
                  <c:v>4.6640122936788542</c:v>
                </c:pt>
                <c:pt idx="407">
                  <c:v>4.6817355403948335</c:v>
                </c:pt>
                <c:pt idx="408">
                  <c:v>4.699526135448334</c:v>
                </c:pt>
                <c:pt idx="409">
                  <c:v>4.7173843347630378</c:v>
                </c:pt>
                <c:pt idx="410">
                  <c:v>4.7353103952351372</c:v>
                </c:pt>
                <c:pt idx="411">
                  <c:v>4.7533045747370313</c:v>
                </c:pt>
                <c:pt idx="412">
                  <c:v>4.771367132121032</c:v>
                </c:pt>
                <c:pt idx="413">
                  <c:v>4.7894983272230922</c:v>
                </c:pt>
                <c:pt idx="414">
                  <c:v>4.8076984208665401</c:v>
                </c:pt>
                <c:pt idx="415">
                  <c:v>4.8259676748658329</c:v>
                </c:pt>
                <c:pt idx="416">
                  <c:v>4.8443063520303236</c:v>
                </c:pt>
                <c:pt idx="417">
                  <c:v>4.8627147161680391</c:v>
                </c:pt>
                <c:pt idx="418">
                  <c:v>4.8811930320894774</c:v>
                </c:pt>
                <c:pt idx="419">
                  <c:v>4.8997415656114178</c:v>
                </c:pt>
                <c:pt idx="420">
                  <c:v>4.9183605835607409</c:v>
                </c:pt>
                <c:pt idx="421">
                  <c:v>4.9370503537782717</c:v>
                </c:pt>
                <c:pt idx="422">
                  <c:v>4.9558111451226292</c:v>
                </c:pt>
                <c:pt idx="423">
                  <c:v>4.974643227474095</c:v>
                </c:pt>
                <c:pt idx="424">
                  <c:v>4.9935468717384968</c:v>
                </c:pt>
                <c:pt idx="425">
                  <c:v>5.0125223498511033</c:v>
                </c:pt>
                <c:pt idx="426">
                  <c:v>5.0315699347805376</c:v>
                </c:pt>
                <c:pt idx="427">
                  <c:v>5.0506899005327037</c:v>
                </c:pt>
                <c:pt idx="428">
                  <c:v>5.0698825221547281</c:v>
                </c:pt>
                <c:pt idx="429">
                  <c:v>5.0891480757389163</c:v>
                </c:pt>
                <c:pt idx="430">
                  <c:v>5.1084868384267246</c:v>
                </c:pt>
                <c:pt idx="431">
                  <c:v>5.1278990884127467</c:v>
                </c:pt>
                <c:pt idx="432">
                  <c:v>5.1473851049487154</c:v>
                </c:pt>
                <c:pt idx="433">
                  <c:v>5.1669451683475209</c:v>
                </c:pt>
                <c:pt idx="434">
                  <c:v>5.1865795599872415</c:v>
                </c:pt>
                <c:pt idx="435">
                  <c:v>5.2062885623151933</c:v>
                </c:pt>
                <c:pt idx="436">
                  <c:v>5.2260724588519913</c:v>
                </c:pt>
                <c:pt idx="437">
                  <c:v>5.2459315341956287</c:v>
                </c:pt>
                <c:pt idx="438">
                  <c:v>5.2658660740255723</c:v>
                </c:pt>
                <c:pt idx="439">
                  <c:v>5.2858763651068692</c:v>
                </c:pt>
                <c:pt idx="440">
                  <c:v>5.3059626952942756</c:v>
                </c:pt>
                <c:pt idx="441">
                  <c:v>5.3261253535363942</c:v>
                </c:pt>
                <c:pt idx="442">
                  <c:v>5.3463646298798322</c:v>
                </c:pt>
                <c:pt idx="443">
                  <c:v>5.3666808154733756</c:v>
                </c:pt>
                <c:pt idx="444">
                  <c:v>5.3870742025721743</c:v>
                </c:pt>
                <c:pt idx="445">
                  <c:v>5.4075450845419484</c:v>
                </c:pt>
                <c:pt idx="446">
                  <c:v>5.4280937558632081</c:v>
                </c:pt>
                <c:pt idx="447">
                  <c:v>5.4487205121354885</c:v>
                </c:pt>
                <c:pt idx="448">
                  <c:v>5.4694256500816039</c:v>
                </c:pt>
                <c:pt idx="449">
                  <c:v>5.4902094675519137</c:v>
                </c:pt>
                <c:pt idx="450">
                  <c:v>5.5110722635286109</c:v>
                </c:pt>
                <c:pt idx="451">
                  <c:v>5.5320143381300202</c:v>
                </c:pt>
                <c:pt idx="452">
                  <c:v>5.5530359926149142</c:v>
                </c:pt>
                <c:pt idx="453">
                  <c:v>5.5741375293868511</c:v>
                </c:pt>
                <c:pt idx="454">
                  <c:v>5.5953192519985215</c:v>
                </c:pt>
                <c:pt idx="455">
                  <c:v>5.6165814651561163</c:v>
                </c:pt>
                <c:pt idx="456">
                  <c:v>5.6379244747237101</c:v>
                </c:pt>
                <c:pt idx="457">
                  <c:v>5.6593485877276599</c:v>
                </c:pt>
                <c:pt idx="458">
                  <c:v>5.6808541123610254</c:v>
                </c:pt>
                <c:pt idx="459">
                  <c:v>5.7024413579879978</c:v>
                </c:pt>
                <c:pt idx="460">
                  <c:v>5.7241106351483522</c:v>
                </c:pt>
                <c:pt idx="461">
                  <c:v>5.7458622555619163</c:v>
                </c:pt>
                <c:pt idx="462">
                  <c:v>5.7676965321330513</c:v>
                </c:pt>
                <c:pt idx="463">
                  <c:v>5.7896137789551574</c:v>
                </c:pt>
                <c:pt idx="464">
                  <c:v>5.8116143113151875</c:v>
                </c:pt>
                <c:pt idx="465">
                  <c:v>5.8336984456981851</c:v>
                </c:pt>
                <c:pt idx="466">
                  <c:v>5.8558664997918379</c:v>
                </c:pt>
                <c:pt idx="467">
                  <c:v>5.8781187924910467</c:v>
                </c:pt>
                <c:pt idx="468">
                  <c:v>5.9004556439025126</c:v>
                </c:pt>
                <c:pt idx="469">
                  <c:v>5.9228773753493424</c:v>
                </c:pt>
                <c:pt idx="470">
                  <c:v>5.9453843093756698</c:v>
                </c:pt>
                <c:pt idx="471">
                  <c:v>5.9679767697512975</c:v>
                </c:pt>
                <c:pt idx="472">
                  <c:v>5.9906550814763531</c:v>
                </c:pt>
                <c:pt idx="473">
                  <c:v>6.0134195707859632</c:v>
                </c:pt>
                <c:pt idx="474">
                  <c:v>6.0362705651549504</c:v>
                </c:pt>
                <c:pt idx="475">
                  <c:v>6.0592083933025398</c:v>
                </c:pt>
                <c:pt idx="476">
                  <c:v>6.0822333851970898</c:v>
                </c:pt>
                <c:pt idx="477">
                  <c:v>6.1053458720608385</c:v>
                </c:pt>
                <c:pt idx="478">
                  <c:v>6.1285461863746695</c:v>
                </c:pt>
                <c:pt idx="479">
                  <c:v>6.1518346618828934</c:v>
                </c:pt>
                <c:pt idx="480">
                  <c:v>6.1752116335980487</c:v>
                </c:pt>
                <c:pt idx="481">
                  <c:v>6.1986774378057214</c:v>
                </c:pt>
                <c:pt idx="482">
                  <c:v>6.222232412069383</c:v>
                </c:pt>
                <c:pt idx="483">
                  <c:v>6.2458768952352468</c:v>
                </c:pt>
                <c:pt idx="484">
                  <c:v>6.2696112274371405</c:v>
                </c:pt>
                <c:pt idx="485">
                  <c:v>6.293435750101402</c:v>
                </c:pt>
                <c:pt idx="486">
                  <c:v>6.3173508059517873</c:v>
                </c:pt>
                <c:pt idx="487">
                  <c:v>6.3413567390144046</c:v>
                </c:pt>
                <c:pt idx="488">
                  <c:v>6.3654538946226591</c:v>
                </c:pt>
                <c:pt idx="489">
                  <c:v>6.3896426194222258</c:v>
                </c:pt>
                <c:pt idx="490">
                  <c:v>6.4139232613760306</c:v>
                </c:pt>
                <c:pt idx="491">
                  <c:v>6.4382961697692593</c:v>
                </c:pt>
                <c:pt idx="492">
                  <c:v>6.4627616952143825</c:v>
                </c:pt>
                <c:pt idx="493">
                  <c:v>6.4873201896561969</c:v>
                </c:pt>
                <c:pt idx="494">
                  <c:v>6.5119720063768902</c:v>
                </c:pt>
                <c:pt idx="495">
                  <c:v>6.5367175000011226</c:v>
                </c:pt>
                <c:pt idx="496">
                  <c:v>6.5615570265011272</c:v>
                </c:pt>
                <c:pt idx="497">
                  <c:v>6.5864909432018317</c:v>
                </c:pt>
                <c:pt idx="498">
                  <c:v>6.6115196087859989</c:v>
                </c:pt>
                <c:pt idx="499">
                  <c:v>6.6366433832993854</c:v>
                </c:pt>
                <c:pt idx="500">
                  <c:v>6.661862628155923</c:v>
                </c:pt>
                <c:pt idx="501">
                  <c:v>6.6871777061429158</c:v>
                </c:pt>
                <c:pt idx="502">
                  <c:v>6.7125889814262587</c:v>
                </c:pt>
                <c:pt idx="503">
                  <c:v>6.738096819555679</c:v>
                </c:pt>
                <c:pt idx="504">
                  <c:v>6.7637015874699911</c:v>
                </c:pt>
                <c:pt idx="505">
                  <c:v>6.7894036535023776</c:v>
                </c:pt>
                <c:pt idx="506">
                  <c:v>6.8152033873856865</c:v>
                </c:pt>
                <c:pt idx="507">
                  <c:v>6.8411011602577521</c:v>
                </c:pt>
                <c:pt idx="508">
                  <c:v>6.8670973446667318</c:v>
                </c:pt>
                <c:pt idx="509">
                  <c:v>6.8931923145764653</c:v>
                </c:pt>
                <c:pt idx="510">
                  <c:v>6.9193864453718561</c:v>
                </c:pt>
                <c:pt idx="511">
                  <c:v>6.9456801138642694</c:v>
                </c:pt>
                <c:pt idx="512">
                  <c:v>6.9720736982969536</c:v>
                </c:pt>
                <c:pt idx="513">
                  <c:v>6.9985675783504826</c:v>
                </c:pt>
                <c:pt idx="514">
                  <c:v>7.0251621351482143</c:v>
                </c:pt>
                <c:pt idx="515">
                  <c:v>7.0518577512617773</c:v>
                </c:pt>
                <c:pt idx="516">
                  <c:v>7.0786548107165723</c:v>
                </c:pt>
                <c:pt idx="517">
                  <c:v>7.1055536989972952</c:v>
                </c:pt>
                <c:pt idx="518">
                  <c:v>7.1325548030534849</c:v>
                </c:pt>
                <c:pt idx="519">
                  <c:v>7.1596585113050883</c:v>
                </c:pt>
                <c:pt idx="520">
                  <c:v>7.1868652136480478</c:v>
                </c:pt>
                <c:pt idx="521">
                  <c:v>7.2141753014599104</c:v>
                </c:pt>
                <c:pt idx="522">
                  <c:v>7.2415891676054578</c:v>
                </c:pt>
                <c:pt idx="523">
                  <c:v>7.2691072064423583</c:v>
                </c:pt>
                <c:pt idx="524">
                  <c:v>7.2967298138268397</c:v>
                </c:pt>
                <c:pt idx="525">
                  <c:v>7.3244573871193817</c:v>
                </c:pt>
                <c:pt idx="526">
                  <c:v>7.3522903251904355</c:v>
                </c:pt>
                <c:pt idx="527">
                  <c:v>7.3802290284261591</c:v>
                </c:pt>
                <c:pt idx="528">
                  <c:v>7.408273898734179</c:v>
                </c:pt>
                <c:pt idx="529">
                  <c:v>7.4364253395493689</c:v>
                </c:pt>
                <c:pt idx="530">
                  <c:v>7.4646837558396566</c:v>
                </c:pt>
                <c:pt idx="531">
                  <c:v>7.4930495541118471</c:v>
                </c:pt>
                <c:pt idx="532">
                  <c:v>7.5215231424174727</c:v>
                </c:pt>
                <c:pt idx="533">
                  <c:v>7.5501049303586596</c:v>
                </c:pt>
                <c:pt idx="534">
                  <c:v>7.5787953290940226</c:v>
                </c:pt>
                <c:pt idx="535">
                  <c:v>7.6075947513445801</c:v>
                </c:pt>
                <c:pt idx="536">
                  <c:v>7.6365036113996894</c:v>
                </c:pt>
                <c:pt idx="537">
                  <c:v>7.6655223251230087</c:v>
                </c:pt>
                <c:pt idx="538">
                  <c:v>7.6946513099584761</c:v>
                </c:pt>
                <c:pt idx="539">
                  <c:v>7.7238909849363182</c:v>
                </c:pt>
                <c:pt idx="540">
                  <c:v>7.7532417706790762</c:v>
                </c:pt>
                <c:pt idx="541">
                  <c:v>7.7827040894076571</c:v>
                </c:pt>
                <c:pt idx="542">
                  <c:v>7.8122783649474066</c:v>
                </c:pt>
                <c:pt idx="543">
                  <c:v>7.8419650227342066</c:v>
                </c:pt>
                <c:pt idx="544">
                  <c:v>7.8717644898205972</c:v>
                </c:pt>
                <c:pt idx="545">
                  <c:v>7.9016771948819153</c:v>
                </c:pt>
                <c:pt idx="546">
                  <c:v>7.931703568222467</c:v>
                </c:pt>
                <c:pt idx="547">
                  <c:v>7.9618440417817125</c:v>
                </c:pt>
                <c:pt idx="548">
                  <c:v>7.9920990491404833</c:v>
                </c:pt>
                <c:pt idx="549">
                  <c:v>8.0224690255272169</c:v>
                </c:pt>
                <c:pt idx="550">
                  <c:v>8.0529544078242203</c:v>
                </c:pt>
                <c:pt idx="551">
                  <c:v>8.083555634573953</c:v>
                </c:pt>
                <c:pt idx="552">
                  <c:v>8.1142731459853348</c:v>
                </c:pt>
                <c:pt idx="553">
                  <c:v>8.1451073839400792</c:v>
                </c:pt>
                <c:pt idx="554">
                  <c:v>8.1760587919990524</c:v>
                </c:pt>
                <c:pt idx="555">
                  <c:v>8.2071278154086489</c:v>
                </c:pt>
                <c:pt idx="556">
                  <c:v>8.2383149011072021</c:v>
                </c:pt>
                <c:pt idx="557">
                  <c:v>8.2696204977314096</c:v>
                </c:pt>
                <c:pt idx="558">
                  <c:v>8.3010450556227884</c:v>
                </c:pt>
                <c:pt idx="559">
                  <c:v>8.3325890268341549</c:v>
                </c:pt>
                <c:pt idx="560">
                  <c:v>8.364252865136125</c:v>
                </c:pt>
                <c:pt idx="561">
                  <c:v>8.3960370260236417</c:v>
                </c:pt>
                <c:pt idx="562">
                  <c:v>8.4279419667225319</c:v>
                </c:pt>
                <c:pt idx="563">
                  <c:v>8.4599681461960774</c:v>
                </c:pt>
                <c:pt idx="564">
                  <c:v>8.4921160251516223</c:v>
                </c:pt>
                <c:pt idx="565">
                  <c:v>8.5243860660471995</c:v>
                </c:pt>
                <c:pt idx="566">
                  <c:v>8.556778733098179</c:v>
                </c:pt>
                <c:pt idx="567">
                  <c:v>8.5892944922839529</c:v>
                </c:pt>
                <c:pt idx="568">
                  <c:v>8.6219338113546318</c:v>
                </c:pt>
                <c:pt idx="569">
                  <c:v>8.6546971598377791</c:v>
                </c:pt>
                <c:pt idx="570">
                  <c:v>8.6875850090451632</c:v>
                </c:pt>
                <c:pt idx="571">
                  <c:v>8.7205978320795356</c:v>
                </c:pt>
                <c:pt idx="572">
                  <c:v>8.7537361038414385</c:v>
                </c:pt>
                <c:pt idx="573">
                  <c:v>8.787000301036036</c:v>
                </c:pt>
                <c:pt idx="574">
                  <c:v>8.8203909021799731</c:v>
                </c:pt>
                <c:pt idx="575">
                  <c:v>8.8539083876082572</c:v>
                </c:pt>
                <c:pt idx="576">
                  <c:v>8.8875532394811696</c:v>
                </c:pt>
                <c:pt idx="577">
                  <c:v>8.9213259417911974</c:v>
                </c:pt>
                <c:pt idx="578">
                  <c:v>8.9552269803700035</c:v>
                </c:pt>
                <c:pt idx="579">
                  <c:v>8.9892568428954096</c:v>
                </c:pt>
                <c:pt idx="580">
                  <c:v>9.0234160188984127</c:v>
                </c:pt>
                <c:pt idx="581">
                  <c:v>9.0577049997702268</c:v>
                </c:pt>
                <c:pt idx="582">
                  <c:v>9.0921242787693544</c:v>
                </c:pt>
                <c:pt idx="583">
                  <c:v>9.1266743510286776</c:v>
                </c:pt>
                <c:pt idx="584">
                  <c:v>9.1613557135625872</c:v>
                </c:pt>
                <c:pt idx="585">
                  <c:v>9.1961688652741245</c:v>
                </c:pt>
                <c:pt idx="586">
                  <c:v>9.2311143069621657</c:v>
                </c:pt>
                <c:pt idx="587">
                  <c:v>9.266192541328623</c:v>
                </c:pt>
                <c:pt idx="588">
                  <c:v>9.3014040729856724</c:v>
                </c:pt>
                <c:pt idx="589">
                  <c:v>9.3367494084630174</c:v>
                </c:pt>
                <c:pt idx="590">
                  <c:v>9.3722290562151773</c:v>
                </c:pt>
                <c:pt idx="591">
                  <c:v>9.4078435266287954</c:v>
                </c:pt>
                <c:pt idx="592">
                  <c:v>9.4435933320299856</c:v>
                </c:pt>
                <c:pt idx="593">
                  <c:v>9.4794789866916993</c:v>
                </c:pt>
                <c:pt idx="594">
                  <c:v>9.5155010068411272</c:v>
                </c:pt>
                <c:pt idx="595">
                  <c:v>9.5516599106671229</c:v>
                </c:pt>
                <c:pt idx="596">
                  <c:v>9.5879562183276583</c:v>
                </c:pt>
                <c:pt idx="597">
                  <c:v>9.6243904519573036</c:v>
                </c:pt>
                <c:pt idx="598">
                  <c:v>9.6609631356747414</c:v>
                </c:pt>
                <c:pt idx="599">
                  <c:v>9.6976747955903058</c:v>
                </c:pt>
                <c:pt idx="600">
                  <c:v>9.7345259598135492</c:v>
                </c:pt>
                <c:pt idx="601">
                  <c:v>9.7715171584608402</c:v>
                </c:pt>
                <c:pt idx="602">
                  <c:v>9.8086489236629912</c:v>
                </c:pt>
                <c:pt idx="603">
                  <c:v>9.8459217895729108</c:v>
                </c:pt>
                <c:pt idx="604">
                  <c:v>9.8833362923732881</c:v>
                </c:pt>
                <c:pt idx="605">
                  <c:v>9.9208929702843065</c:v>
                </c:pt>
                <c:pt idx="606">
                  <c:v>9.9585923635713876</c:v>
                </c:pt>
                <c:pt idx="607">
                  <c:v>9.9964350145529597</c:v>
                </c:pt>
                <c:pt idx="608">
                  <c:v>10.034421467608261</c:v>
                </c:pt>
                <c:pt idx="609">
                  <c:v>10.072552269185174</c:v>
                </c:pt>
                <c:pt idx="610">
                  <c:v>10.110827967808078</c:v>
                </c:pt>
                <c:pt idx="611">
                  <c:v>10.149249114085748</c:v>
                </c:pt>
                <c:pt idx="612">
                  <c:v>10.187816260719273</c:v>
                </c:pt>
                <c:pt idx="613">
                  <c:v>10.226529962510007</c:v>
                </c:pt>
                <c:pt idx="614">
                  <c:v>10.265390776367544</c:v>
                </c:pt>
                <c:pt idx="615">
                  <c:v>10.304399261317741</c:v>
                </c:pt>
                <c:pt idx="616">
                  <c:v>10.343555978510748</c:v>
                </c:pt>
                <c:pt idx="617">
                  <c:v>10.38286149122909</c:v>
                </c:pt>
                <c:pt idx="618">
                  <c:v>10.42231636489576</c:v>
                </c:pt>
                <c:pt idx="619">
                  <c:v>10.461921167082364</c:v>
                </c:pt>
                <c:pt idx="620">
                  <c:v>10.501676467517278</c:v>
                </c:pt>
                <c:pt idx="621">
                  <c:v>10.541582838093843</c:v>
                </c:pt>
                <c:pt idx="622">
                  <c:v>10.5816408528786</c:v>
                </c:pt>
                <c:pt idx="623">
                  <c:v>10.62185108811954</c:v>
                </c:pt>
                <c:pt idx="624">
                  <c:v>10.662214122254394</c:v>
                </c:pt>
                <c:pt idx="625">
                  <c:v>10.702730535918962</c:v>
                </c:pt>
                <c:pt idx="626">
                  <c:v>10.743400911955455</c:v>
                </c:pt>
                <c:pt idx="627">
                  <c:v>10.784225835420886</c:v>
                </c:pt>
                <c:pt idx="628">
                  <c:v>10.825205893595486</c:v>
                </c:pt>
                <c:pt idx="629">
                  <c:v>10.86634167599115</c:v>
                </c:pt>
                <c:pt idx="630">
                  <c:v>10.907633774359915</c:v>
                </c:pt>
                <c:pt idx="631">
                  <c:v>10.949082782702483</c:v>
                </c:pt>
                <c:pt idx="632">
                  <c:v>10.990689297276752</c:v>
                </c:pt>
                <c:pt idx="633">
                  <c:v>11.032453916606404</c:v>
                </c:pt>
                <c:pt idx="634">
                  <c:v>11.074377241489508</c:v>
                </c:pt>
                <c:pt idx="635">
                  <c:v>11.116459875007168</c:v>
                </c:pt>
                <c:pt idx="636">
                  <c:v>11.158702422532196</c:v>
                </c:pt>
                <c:pt idx="637">
                  <c:v>11.201105491737819</c:v>
                </c:pt>
                <c:pt idx="638">
                  <c:v>11.243669692606423</c:v>
                </c:pt>
                <c:pt idx="639">
                  <c:v>11.286395637438327</c:v>
                </c:pt>
                <c:pt idx="640">
                  <c:v>11.329283940860593</c:v>
                </c:pt>
                <c:pt idx="641">
                  <c:v>11.372335219835863</c:v>
                </c:pt>
                <c:pt idx="642">
                  <c:v>11.415550093671239</c:v>
                </c:pt>
                <c:pt idx="643">
                  <c:v>11.458929184027191</c:v>
                </c:pt>
                <c:pt idx="644">
                  <c:v>11.502473114926495</c:v>
                </c:pt>
                <c:pt idx="645">
                  <c:v>11.546182512763217</c:v>
                </c:pt>
                <c:pt idx="646">
                  <c:v>11.590058006311716</c:v>
                </c:pt>
                <c:pt idx="647">
                  <c:v>11.634100226735701</c:v>
                </c:pt>
                <c:pt idx="648">
                  <c:v>11.678309807597296</c:v>
                </c:pt>
                <c:pt idx="649">
                  <c:v>11.722687384866166</c:v>
                </c:pt>
                <c:pt idx="650">
                  <c:v>11.767233596928659</c:v>
                </c:pt>
                <c:pt idx="651">
                  <c:v>11.811949084596987</c:v>
                </c:pt>
                <c:pt idx="652">
                  <c:v>11.856834491118457</c:v>
                </c:pt>
                <c:pt idx="653">
                  <c:v>11.901890462184708</c:v>
                </c:pt>
                <c:pt idx="654">
                  <c:v>11.94711764594101</c:v>
                </c:pt>
                <c:pt idx="655">
                  <c:v>11.992516692995586</c:v>
                </c:pt>
                <c:pt idx="656">
                  <c:v>12.038088256428971</c:v>
                </c:pt>
                <c:pt idx="657">
                  <c:v>12.083832991803401</c:v>
                </c:pt>
                <c:pt idx="658">
                  <c:v>12.129751557172254</c:v>
                </c:pt>
                <c:pt idx="659">
                  <c:v>12.175844613089509</c:v>
                </c:pt>
                <c:pt idx="660">
                  <c:v>12.22211282261925</c:v>
                </c:pt>
                <c:pt idx="661">
                  <c:v>12.268556851345204</c:v>
                </c:pt>
                <c:pt idx="662">
                  <c:v>12.315177367380317</c:v>
                </c:pt>
                <c:pt idx="663">
                  <c:v>12.361975041376363</c:v>
                </c:pt>
                <c:pt idx="664">
                  <c:v>12.408950546533594</c:v>
                </c:pt>
                <c:pt idx="665">
                  <c:v>12.456104558610422</c:v>
                </c:pt>
                <c:pt idx="666">
                  <c:v>12.503437755933142</c:v>
                </c:pt>
                <c:pt idx="667">
                  <c:v>12.550950819405688</c:v>
                </c:pt>
                <c:pt idx="668">
                  <c:v>12.59864443251943</c:v>
                </c:pt>
                <c:pt idx="669">
                  <c:v>12.646519281363004</c:v>
                </c:pt>
                <c:pt idx="670">
                  <c:v>12.694576054632183</c:v>
                </c:pt>
                <c:pt idx="671">
                  <c:v>12.742815443639785</c:v>
                </c:pt>
                <c:pt idx="672">
                  <c:v>12.791238142325616</c:v>
                </c:pt>
                <c:pt idx="673">
                  <c:v>12.839844847266454</c:v>
                </c:pt>
                <c:pt idx="674">
                  <c:v>12.888636257686066</c:v>
                </c:pt>
                <c:pt idx="675">
                  <c:v>12.937613075465274</c:v>
                </c:pt>
                <c:pt idx="676">
                  <c:v>12.986776005152041</c:v>
                </c:pt>
                <c:pt idx="677">
                  <c:v>13.03612575397162</c:v>
                </c:pt>
                <c:pt idx="678">
                  <c:v>13.085663031836711</c:v>
                </c:pt>
                <c:pt idx="679">
                  <c:v>13.135388551357691</c:v>
                </c:pt>
                <c:pt idx="680">
                  <c:v>13.18530302785285</c:v>
                </c:pt>
                <c:pt idx="681">
                  <c:v>13.235407179358692</c:v>
                </c:pt>
                <c:pt idx="682">
                  <c:v>13.285701726640255</c:v>
                </c:pt>
                <c:pt idx="683">
                  <c:v>13.336187393201488</c:v>
                </c:pt>
                <c:pt idx="684">
                  <c:v>13.386864905295655</c:v>
                </c:pt>
                <c:pt idx="685">
                  <c:v>13.437734991935779</c:v>
                </c:pt>
                <c:pt idx="686">
                  <c:v>13.488798384905134</c:v>
                </c:pt>
                <c:pt idx="687">
                  <c:v>13.540055818767774</c:v>
                </c:pt>
                <c:pt idx="688">
                  <c:v>13.591508030879092</c:v>
                </c:pt>
                <c:pt idx="689">
                  <c:v>13.643155761396434</c:v>
                </c:pt>
                <c:pt idx="690">
                  <c:v>13.694999753289741</c:v>
                </c:pt>
                <c:pt idx="691">
                  <c:v>13.747040752352243</c:v>
                </c:pt>
                <c:pt idx="692">
                  <c:v>13.799279507211182</c:v>
                </c:pt>
                <c:pt idx="693">
                  <c:v>13.851716769338585</c:v>
                </c:pt>
                <c:pt idx="694">
                  <c:v>13.904353293062073</c:v>
                </c:pt>
                <c:pt idx="695">
                  <c:v>13.95718983557571</c:v>
                </c:pt>
                <c:pt idx="696">
                  <c:v>14.010227156950897</c:v>
                </c:pt>
                <c:pt idx="697">
                  <c:v>14.063466020147311</c:v>
                </c:pt>
                <c:pt idx="698">
                  <c:v>14.116907191023872</c:v>
                </c:pt>
                <c:pt idx="699">
                  <c:v>14.170551438349763</c:v>
                </c:pt>
                <c:pt idx="700">
                  <c:v>14.224399533815493</c:v>
                </c:pt>
                <c:pt idx="701">
                  <c:v>14.278452252043992</c:v>
                </c:pt>
                <c:pt idx="702">
                  <c:v>14.33271037060176</c:v>
                </c:pt>
                <c:pt idx="703">
                  <c:v>14.387174670010047</c:v>
                </c:pt>
                <c:pt idx="704">
                  <c:v>14.441845933756086</c:v>
                </c:pt>
                <c:pt idx="705">
                  <c:v>14.49672494830436</c:v>
                </c:pt>
                <c:pt idx="706">
                  <c:v>14.551812503107916</c:v>
                </c:pt>
                <c:pt idx="707">
                  <c:v>14.607109390619726</c:v>
                </c:pt>
                <c:pt idx="708">
                  <c:v>14.662616406304082</c:v>
                </c:pt>
                <c:pt idx="709">
                  <c:v>14.718334348648037</c:v>
                </c:pt>
                <c:pt idx="710">
                  <c:v>14.7742640191729</c:v>
                </c:pt>
                <c:pt idx="711">
                  <c:v>14.830406222445758</c:v>
                </c:pt>
                <c:pt idx="712">
                  <c:v>14.886761766091052</c:v>
                </c:pt>
                <c:pt idx="713">
                  <c:v>14.943331460802199</c:v>
                </c:pt>
                <c:pt idx="714">
                  <c:v>15.000116120353248</c:v>
                </c:pt>
                <c:pt idx="715">
                  <c:v>15.05711656161059</c:v>
                </c:pt>
                <c:pt idx="716">
                  <c:v>15.11433360454471</c:v>
                </c:pt>
                <c:pt idx="717">
                  <c:v>15.17176807224198</c:v>
                </c:pt>
                <c:pt idx="718">
                  <c:v>15.2294207909165</c:v>
                </c:pt>
                <c:pt idx="719">
                  <c:v>15.287292589921982</c:v>
                </c:pt>
                <c:pt idx="720">
                  <c:v>15.345384301763687</c:v>
                </c:pt>
                <c:pt idx="721">
                  <c:v>15.403696762110389</c:v>
                </c:pt>
                <c:pt idx="722">
                  <c:v>15.462230809806409</c:v>
                </c:pt>
                <c:pt idx="723">
                  <c:v>15.520987286883674</c:v>
                </c:pt>
                <c:pt idx="724">
                  <c:v>15.579967038573832</c:v>
                </c:pt>
                <c:pt idx="725">
                  <c:v>15.639170913320413</c:v>
                </c:pt>
                <c:pt idx="726">
                  <c:v>15.698599762791032</c:v>
                </c:pt>
                <c:pt idx="727">
                  <c:v>15.758254441889639</c:v>
                </c:pt>
                <c:pt idx="728">
                  <c:v>15.818135808768819</c:v>
                </c:pt>
                <c:pt idx="729">
                  <c:v>15.878244724842141</c:v>
                </c:pt>
                <c:pt idx="730">
                  <c:v>15.938582054796541</c:v>
                </c:pt>
                <c:pt idx="731">
                  <c:v>15.999148666604768</c:v>
                </c:pt>
                <c:pt idx="732">
                  <c:v>16.059945431537866</c:v>
                </c:pt>
                <c:pt idx="733">
                  <c:v>16.12097322417771</c:v>
                </c:pt>
                <c:pt idx="734">
                  <c:v>16.182232922429588</c:v>
                </c:pt>
                <c:pt idx="735">
                  <c:v>16.243725407534821</c:v>
                </c:pt>
                <c:pt idx="736">
                  <c:v>16.305451564083455</c:v>
                </c:pt>
                <c:pt idx="737">
                  <c:v>16.367412280026972</c:v>
                </c:pt>
                <c:pt idx="738">
                  <c:v>16.429608446691073</c:v>
                </c:pt>
                <c:pt idx="739">
                  <c:v>16.4920409587885</c:v>
                </c:pt>
                <c:pt idx="740">
                  <c:v>16.554710714431899</c:v>
                </c:pt>
                <c:pt idx="741">
                  <c:v>16.617618615146739</c:v>
                </c:pt>
                <c:pt idx="742">
                  <c:v>16.680765565884297</c:v>
                </c:pt>
                <c:pt idx="743">
                  <c:v>16.744152475034657</c:v>
                </c:pt>
                <c:pt idx="744">
                  <c:v>16.807780254439788</c:v>
                </c:pt>
                <c:pt idx="745">
                  <c:v>16.87164981940666</c:v>
                </c:pt>
                <c:pt idx="746">
                  <c:v>16.935762088720406</c:v>
                </c:pt>
                <c:pt idx="747">
                  <c:v>17.000117984657543</c:v>
                </c:pt>
                <c:pt idx="748">
                  <c:v>17.064718432999243</c:v>
                </c:pt>
                <c:pt idx="749">
                  <c:v>17.12956436304464</c:v>
                </c:pt>
                <c:pt idx="750">
                  <c:v>17.194656707624208</c:v>
                </c:pt>
                <c:pt idx="751">
                  <c:v>17.259996403113181</c:v>
                </c:pt>
                <c:pt idx="752">
                  <c:v>17.325584389445012</c:v>
                </c:pt>
                <c:pt idx="753">
                  <c:v>17.391421610124905</c:v>
                </c:pt>
                <c:pt idx="754">
                  <c:v>17.457509012243381</c:v>
                </c:pt>
                <c:pt idx="755">
                  <c:v>17.523847546489908</c:v>
                </c:pt>
                <c:pt idx="756">
                  <c:v>17.590438167166571</c:v>
                </c:pt>
                <c:pt idx="757">
                  <c:v>17.657281832201804</c:v>
                </c:pt>
                <c:pt idx="758">
                  <c:v>17.724379503164172</c:v>
                </c:pt>
                <c:pt idx="759">
                  <c:v>17.791732145276196</c:v>
                </c:pt>
                <c:pt idx="760">
                  <c:v>17.859340727428247</c:v>
                </c:pt>
                <c:pt idx="761">
                  <c:v>17.927206222192474</c:v>
                </c:pt>
                <c:pt idx="762">
                  <c:v>17.995329605836805</c:v>
                </c:pt>
                <c:pt idx="763">
                  <c:v>18.063711858338984</c:v>
                </c:pt>
                <c:pt idx="764">
                  <c:v>18.132353963400671</c:v>
                </c:pt>
                <c:pt idx="765">
                  <c:v>18.201256908461595</c:v>
                </c:pt>
                <c:pt idx="766">
                  <c:v>18.270421684713749</c:v>
                </c:pt>
                <c:pt idx="767">
                  <c:v>18.339849287115662</c:v>
                </c:pt>
                <c:pt idx="768">
                  <c:v>18.409540714406702</c:v>
                </c:pt>
                <c:pt idx="769">
                  <c:v>18.479496969121449</c:v>
                </c:pt>
                <c:pt idx="770">
                  <c:v>18.549719057604111</c:v>
                </c:pt>
                <c:pt idx="771">
                  <c:v>18.620207990023008</c:v>
                </c:pt>
                <c:pt idx="772">
                  <c:v>18.690964780385094</c:v>
                </c:pt>
                <c:pt idx="773">
                  <c:v>18.761990446550559</c:v>
                </c:pt>
                <c:pt idx="774">
                  <c:v>18.833286010247452</c:v>
                </c:pt>
                <c:pt idx="775">
                  <c:v>18.904852497086392</c:v>
                </c:pt>
                <c:pt idx="776">
                  <c:v>18.97669093657532</c:v>
                </c:pt>
                <c:pt idx="777">
                  <c:v>19.048802362134307</c:v>
                </c:pt>
                <c:pt idx="778">
                  <c:v>19.121187811110417</c:v>
                </c:pt>
                <c:pt idx="779">
                  <c:v>19.193848324792636</c:v>
                </c:pt>
                <c:pt idx="780">
                  <c:v>19.266784948426849</c:v>
                </c:pt>
                <c:pt idx="781">
                  <c:v>19.339998731230871</c:v>
                </c:pt>
                <c:pt idx="782">
                  <c:v>19.413490726409549</c:v>
                </c:pt>
                <c:pt idx="783">
                  <c:v>19.487261991169905</c:v>
                </c:pt>
                <c:pt idx="784">
                  <c:v>19.56131358673635</c:v>
                </c:pt>
                <c:pt idx="785">
                  <c:v>19.63564657836595</c:v>
                </c:pt>
                <c:pt idx="786">
                  <c:v>19.710262035363741</c:v>
                </c:pt>
                <c:pt idx="787">
                  <c:v>19.785161031098124</c:v>
                </c:pt>
                <c:pt idx="788">
                  <c:v>19.860344643016298</c:v>
                </c:pt>
                <c:pt idx="789">
                  <c:v>19.93581395265976</c:v>
                </c:pt>
                <c:pt idx="790">
                  <c:v>20.011570045679868</c:v>
                </c:pt>
                <c:pt idx="791">
                  <c:v>20.08761401185345</c:v>
                </c:pt>
                <c:pt idx="792">
                  <c:v>20.163946945098495</c:v>
                </c:pt>
                <c:pt idx="793">
                  <c:v>20.24056994348987</c:v>
                </c:pt>
                <c:pt idx="794">
                  <c:v>20.317484109275131</c:v>
                </c:pt>
                <c:pt idx="795">
                  <c:v>20.394690548890377</c:v>
                </c:pt>
                <c:pt idx="796">
                  <c:v>20.472190372976161</c:v>
                </c:pt>
                <c:pt idx="797">
                  <c:v>20.549984696393473</c:v>
                </c:pt>
                <c:pt idx="798">
                  <c:v>20.62807463823977</c:v>
                </c:pt>
                <c:pt idx="799">
                  <c:v>20.706461321865081</c:v>
                </c:pt>
                <c:pt idx="800">
                  <c:v>20.785145874888169</c:v>
                </c:pt>
                <c:pt idx="801">
                  <c:v>20.864129429212745</c:v>
                </c:pt>
                <c:pt idx="802">
                  <c:v>20.943413121043754</c:v>
                </c:pt>
                <c:pt idx="803">
                  <c:v>21.02299809090372</c:v>
                </c:pt>
                <c:pt idx="804">
                  <c:v>21.102885483649153</c:v>
                </c:pt>
                <c:pt idx="805">
                  <c:v>21.183076448487022</c:v>
                </c:pt>
                <c:pt idx="806">
                  <c:v>21.263572138991272</c:v>
                </c:pt>
                <c:pt idx="807">
                  <c:v>21.344373713119438</c:v>
                </c:pt>
                <c:pt idx="808">
                  <c:v>21.425482333229294</c:v>
                </c:pt>
                <c:pt idx="809">
                  <c:v>21.506899166095565</c:v>
                </c:pt>
                <c:pt idx="810">
                  <c:v>21.588625382926729</c:v>
                </c:pt>
                <c:pt idx="811">
                  <c:v>21.670662159381852</c:v>
                </c:pt>
                <c:pt idx="812">
                  <c:v>21.753010675587504</c:v>
                </c:pt>
                <c:pt idx="813">
                  <c:v>21.835672116154736</c:v>
                </c:pt>
                <c:pt idx="814">
                  <c:v>21.918647670196126</c:v>
                </c:pt>
                <c:pt idx="815">
                  <c:v>22.001938531342873</c:v>
                </c:pt>
                <c:pt idx="816">
                  <c:v>22.085545897761975</c:v>
                </c:pt>
                <c:pt idx="817">
                  <c:v>22.169470972173471</c:v>
                </c:pt>
                <c:pt idx="818">
                  <c:v>22.253714961867733</c:v>
                </c:pt>
                <c:pt idx="819">
                  <c:v>22.338279078722831</c:v>
                </c:pt>
                <c:pt idx="820">
                  <c:v>22.423164539221979</c:v>
                </c:pt>
                <c:pt idx="821">
                  <c:v>22.508372564471024</c:v>
                </c:pt>
                <c:pt idx="822">
                  <c:v>22.593904380216014</c:v>
                </c:pt>
                <c:pt idx="823">
                  <c:v>22.679761216860836</c:v>
                </c:pt>
                <c:pt idx="824">
                  <c:v>22.765944309484908</c:v>
                </c:pt>
                <c:pt idx="825">
                  <c:v>22.852454897860952</c:v>
                </c:pt>
                <c:pt idx="826">
                  <c:v>22.939294226472825</c:v>
                </c:pt>
                <c:pt idx="827">
                  <c:v>23.026463544533421</c:v>
                </c:pt>
                <c:pt idx="828">
                  <c:v>23.113964106002648</c:v>
                </c:pt>
                <c:pt idx="829">
                  <c:v>23.201797169605459</c:v>
                </c:pt>
                <c:pt idx="830">
                  <c:v>23.289963998849959</c:v>
                </c:pt>
                <c:pt idx="831">
                  <c:v>23.378465862045591</c:v>
                </c:pt>
                <c:pt idx="832">
                  <c:v>23.467304032321366</c:v>
                </c:pt>
                <c:pt idx="833">
                  <c:v>23.556479787644186</c:v>
                </c:pt>
                <c:pt idx="834">
                  <c:v>23.645994410837233</c:v>
                </c:pt>
                <c:pt idx="835">
                  <c:v>23.735849189598415</c:v>
                </c:pt>
                <c:pt idx="836">
                  <c:v>23.826045416518891</c:v>
                </c:pt>
                <c:pt idx="837">
                  <c:v>23.916584389101665</c:v>
                </c:pt>
                <c:pt idx="838">
                  <c:v>24.007467409780251</c:v>
                </c:pt>
                <c:pt idx="839">
                  <c:v>24.098695785937416</c:v>
                </c:pt>
                <c:pt idx="840">
                  <c:v>24.190270829923978</c:v>
                </c:pt>
                <c:pt idx="841">
                  <c:v>24.28219385907769</c:v>
                </c:pt>
                <c:pt idx="842">
                  <c:v>24.374466195742187</c:v>
                </c:pt>
                <c:pt idx="843">
                  <c:v>24.467089167286009</c:v>
                </c:pt>
                <c:pt idx="844">
                  <c:v>24.560064106121697</c:v>
                </c:pt>
                <c:pt idx="845">
                  <c:v>24.65339234972496</c:v>
                </c:pt>
                <c:pt idx="846">
                  <c:v>24.747075240653917</c:v>
                </c:pt>
                <c:pt idx="847">
                  <c:v>24.841114126568403</c:v>
                </c:pt>
                <c:pt idx="848">
                  <c:v>24.935510360249364</c:v>
                </c:pt>
                <c:pt idx="849">
                  <c:v>25.030265299618311</c:v>
                </c:pt>
                <c:pt idx="850">
                  <c:v>25.12538030775686</c:v>
                </c:pt>
                <c:pt idx="851">
                  <c:v>25.220856752926338</c:v>
                </c:pt>
                <c:pt idx="852">
                  <c:v>25.31669600858746</c:v>
                </c:pt>
                <c:pt idx="853">
                  <c:v>25.412899453420092</c:v>
                </c:pt>
                <c:pt idx="854">
                  <c:v>25.509468471343091</c:v>
                </c:pt>
                <c:pt idx="855">
                  <c:v>25.606404451534196</c:v>
                </c:pt>
                <c:pt idx="856">
                  <c:v>25.703708788450026</c:v>
                </c:pt>
                <c:pt idx="857">
                  <c:v>25.801382881846138</c:v>
                </c:pt>
                <c:pt idx="858">
                  <c:v>25.899428136797155</c:v>
                </c:pt>
                <c:pt idx="859">
                  <c:v>25.997845963716983</c:v>
                </c:pt>
                <c:pt idx="860">
                  <c:v>26.096637778379108</c:v>
                </c:pt>
                <c:pt idx="861">
                  <c:v>26.19580500193695</c:v>
                </c:pt>
                <c:pt idx="862">
                  <c:v>26.295349060944311</c:v>
                </c:pt>
                <c:pt idx="863">
                  <c:v>26.3952713873759</c:v>
                </c:pt>
                <c:pt idx="864">
                  <c:v>26.495573418647929</c:v>
                </c:pt>
                <c:pt idx="865">
                  <c:v>26.596256597638792</c:v>
                </c:pt>
                <c:pt idx="866">
                  <c:v>26.69732237270982</c:v>
                </c:pt>
                <c:pt idx="867">
                  <c:v>26.79877219772612</c:v>
                </c:pt>
                <c:pt idx="868">
                  <c:v>26.90060753207748</c:v>
                </c:pt>
                <c:pt idx="869">
                  <c:v>27.002829840699373</c:v>
                </c:pt>
                <c:pt idx="870">
                  <c:v>27.105440594094031</c:v>
                </c:pt>
                <c:pt idx="871">
                  <c:v>27.208441268351589</c:v>
                </c:pt>
                <c:pt idx="872">
                  <c:v>27.311833345171326</c:v>
                </c:pt>
                <c:pt idx="873">
                  <c:v>27.415618311882977</c:v>
                </c:pt>
                <c:pt idx="874">
                  <c:v>27.519797661468132</c:v>
                </c:pt>
                <c:pt idx="875">
                  <c:v>27.624372892581711</c:v>
                </c:pt>
                <c:pt idx="876">
                  <c:v>27.729345509573523</c:v>
                </c:pt>
                <c:pt idx="877">
                  <c:v>27.834717022509903</c:v>
                </c:pt>
                <c:pt idx="878">
                  <c:v>27.940488947195441</c:v>
                </c:pt>
                <c:pt idx="879">
                  <c:v>28.046662805194785</c:v>
                </c:pt>
                <c:pt idx="880">
                  <c:v>28.153240123854527</c:v>
                </c:pt>
                <c:pt idx="881">
                  <c:v>28.260222436325176</c:v>
                </c:pt>
                <c:pt idx="882">
                  <c:v>28.367611281583212</c:v>
                </c:pt>
                <c:pt idx="883">
                  <c:v>28.475408204453228</c:v>
                </c:pt>
                <c:pt idx="884">
                  <c:v>28.583614755630151</c:v>
                </c:pt>
                <c:pt idx="885">
                  <c:v>28.692232491701546</c:v>
                </c:pt>
                <c:pt idx="886">
                  <c:v>28.801262975170012</c:v>
                </c:pt>
                <c:pt idx="887">
                  <c:v>28.910707774475657</c:v>
                </c:pt>
                <c:pt idx="888">
                  <c:v>29.020568464018666</c:v>
                </c:pt>
                <c:pt idx="889">
                  <c:v>29.130846624181938</c:v>
                </c:pt>
                <c:pt idx="890">
                  <c:v>29.241543841353831</c:v>
                </c:pt>
                <c:pt idx="891">
                  <c:v>29.352661707950976</c:v>
                </c:pt>
                <c:pt idx="892">
                  <c:v>29.46420182244119</c:v>
                </c:pt>
                <c:pt idx="893">
                  <c:v>29.576165789366467</c:v>
                </c:pt>
                <c:pt idx="894">
                  <c:v>29.688555219366059</c:v>
                </c:pt>
                <c:pt idx="895">
                  <c:v>29.801371729199651</c:v>
                </c:pt>
                <c:pt idx="896">
                  <c:v>29.91461694177061</c:v>
                </c:pt>
                <c:pt idx="897">
                  <c:v>30.02829248614934</c:v>
                </c:pt>
                <c:pt idx="898">
                  <c:v>30.142399997596709</c:v>
                </c:pt>
                <c:pt idx="899">
                  <c:v>30.256941117587576</c:v>
                </c:pt>
                <c:pt idx="900">
                  <c:v>30.37191749383441</c:v>
                </c:pt>
                <c:pt idx="901">
                  <c:v>30.48733078031098</c:v>
                </c:pt>
                <c:pt idx="902">
                  <c:v>30.603182637276163</c:v>
                </c:pt>
                <c:pt idx="903">
                  <c:v>30.719474731297812</c:v>
                </c:pt>
                <c:pt idx="904">
                  <c:v>30.836208735276745</c:v>
                </c:pt>
                <c:pt idx="905">
                  <c:v>30.953386328470799</c:v>
                </c:pt>
                <c:pt idx="906">
                  <c:v>31.07100919651899</c:v>
                </c:pt>
                <c:pt idx="907">
                  <c:v>31.189079031465763</c:v>
                </c:pt>
                <c:pt idx="908">
                  <c:v>31.307597531785333</c:v>
                </c:pt>
                <c:pt idx="909">
                  <c:v>31.42656640240612</c:v>
                </c:pt>
                <c:pt idx="910">
                  <c:v>31.545987354735264</c:v>
                </c:pt>
                <c:pt idx="911">
                  <c:v>31.66586210668326</c:v>
                </c:pt>
                <c:pt idx="912">
                  <c:v>31.786192382688657</c:v>
                </c:pt>
                <c:pt idx="913">
                  <c:v>31.906979913742877</c:v>
                </c:pt>
                <c:pt idx="914">
                  <c:v>32.0282264374151</c:v>
                </c:pt>
                <c:pt idx="915">
                  <c:v>32.14993369787728</c:v>
                </c:pt>
                <c:pt idx="916">
                  <c:v>32.272103445929211</c:v>
                </c:pt>
                <c:pt idx="917">
                  <c:v>32.394737439023743</c:v>
                </c:pt>
                <c:pt idx="918">
                  <c:v>32.517837441292031</c:v>
                </c:pt>
                <c:pt idx="919">
                  <c:v>32.641405223568938</c:v>
                </c:pt>
                <c:pt idx="920">
                  <c:v>32.765442563418503</c:v>
                </c:pt>
                <c:pt idx="921">
                  <c:v>32.889951245159494</c:v>
                </c:pt>
                <c:pt idx="922">
                  <c:v>33.014933059891099</c:v>
                </c:pt>
                <c:pt idx="923">
                  <c:v>33.140389805518687</c:v>
                </c:pt>
                <c:pt idx="924">
                  <c:v>33.266323286779659</c:v>
                </c:pt>
                <c:pt idx="925">
                  <c:v>33.39273531526942</c:v>
                </c:pt>
                <c:pt idx="926">
                  <c:v>33.519627709467443</c:v>
                </c:pt>
                <c:pt idx="927">
                  <c:v>33.647002294763418</c:v>
                </c:pt>
                <c:pt idx="928">
                  <c:v>33.774860903483521</c:v>
                </c:pt>
                <c:pt idx="929">
                  <c:v>33.903205374916759</c:v>
                </c:pt>
                <c:pt idx="930">
                  <c:v>34.032037555341446</c:v>
                </c:pt>
                <c:pt idx="931">
                  <c:v>34.161359298051742</c:v>
                </c:pt>
                <c:pt idx="932">
                  <c:v>34.291172463384342</c:v>
                </c:pt>
                <c:pt idx="933">
                  <c:v>34.421478918745201</c:v>
                </c:pt>
                <c:pt idx="934">
                  <c:v>34.552280538636431</c:v>
                </c:pt>
                <c:pt idx="935">
                  <c:v>34.683579204683248</c:v>
                </c:pt>
                <c:pt idx="936">
                  <c:v>34.815376805661046</c:v>
                </c:pt>
                <c:pt idx="937">
                  <c:v>34.94767523752256</c:v>
                </c:pt>
                <c:pt idx="938">
                  <c:v>35.080476403425145</c:v>
                </c:pt>
                <c:pt idx="939">
                  <c:v>35.213782213758158</c:v>
                </c:pt>
                <c:pt idx="940">
                  <c:v>35.347594586170437</c:v>
                </c:pt>
                <c:pt idx="941">
                  <c:v>35.481915445597885</c:v>
                </c:pt>
                <c:pt idx="942">
                  <c:v>35.616746724291154</c:v>
                </c:pt>
                <c:pt idx="943">
                  <c:v>35.752090361843464</c:v>
                </c:pt>
                <c:pt idx="944">
                  <c:v>35.887948305218472</c:v>
                </c:pt>
                <c:pt idx="945">
                  <c:v>36.024322508778305</c:v>
                </c:pt>
                <c:pt idx="946">
                  <c:v>36.161214934311666</c:v>
                </c:pt>
                <c:pt idx="947">
                  <c:v>36.298627551062047</c:v>
                </c:pt>
                <c:pt idx="948">
                  <c:v>36.436562335756086</c:v>
                </c:pt>
                <c:pt idx="949">
                  <c:v>36.575021272631957</c:v>
                </c:pt>
                <c:pt idx="950">
                  <c:v>36.714006353467958</c:v>
                </c:pt>
                <c:pt idx="951">
                  <c:v>36.853519577611138</c:v>
                </c:pt>
                <c:pt idx="952">
                  <c:v>36.993562952006059</c:v>
                </c:pt>
                <c:pt idx="953">
                  <c:v>37.13413849122368</c:v>
                </c:pt>
                <c:pt idx="954">
                  <c:v>37.275248217490329</c:v>
                </c:pt>
                <c:pt idx="955">
                  <c:v>37.416894160716794</c:v>
                </c:pt>
                <c:pt idx="956">
                  <c:v>37.559078358527522</c:v>
                </c:pt>
                <c:pt idx="957">
                  <c:v>37.70180285628993</c:v>
                </c:pt>
                <c:pt idx="958">
                  <c:v>37.845069707143836</c:v>
                </c:pt>
                <c:pt idx="959">
                  <c:v>37.988880972030984</c:v>
                </c:pt>
                <c:pt idx="960">
                  <c:v>38.133238719724702</c:v>
                </c:pt>
                <c:pt idx="961">
                  <c:v>38.278145026859654</c:v>
                </c:pt>
                <c:pt idx="962">
                  <c:v>38.423601977961724</c:v>
                </c:pt>
                <c:pt idx="963">
                  <c:v>38.569611665477979</c:v>
                </c:pt>
                <c:pt idx="964">
                  <c:v>38.716176189806795</c:v>
                </c:pt>
                <c:pt idx="965">
                  <c:v>38.863297659328062</c:v>
                </c:pt>
                <c:pt idx="966">
                  <c:v>39.010978190433512</c:v>
                </c:pt>
                <c:pt idx="967">
                  <c:v>39.159219907557159</c:v>
                </c:pt>
                <c:pt idx="968">
                  <c:v>39.308024943205879</c:v>
                </c:pt>
                <c:pt idx="969">
                  <c:v>39.457395437990066</c:v>
                </c:pt>
                <c:pt idx="970">
                  <c:v>39.60733354065443</c:v>
                </c:pt>
                <c:pt idx="971">
                  <c:v>39.757841408108916</c:v>
                </c:pt>
                <c:pt idx="972">
                  <c:v>39.908921205459734</c:v>
                </c:pt>
                <c:pt idx="973">
                  <c:v>40.060575106040481</c:v>
                </c:pt>
                <c:pt idx="974">
                  <c:v>40.212805291443438</c:v>
                </c:pt>
                <c:pt idx="975">
                  <c:v>40.365613951550927</c:v>
                </c:pt>
                <c:pt idx="976">
                  <c:v>40.519003284566821</c:v>
                </c:pt>
                <c:pt idx="977">
                  <c:v>40.672975497048178</c:v>
                </c:pt>
                <c:pt idx="978">
                  <c:v>40.827532803936961</c:v>
                </c:pt>
                <c:pt idx="979">
                  <c:v>40.98267742859192</c:v>
                </c:pt>
                <c:pt idx="980">
                  <c:v>41.138411602820568</c:v>
                </c:pt>
                <c:pt idx="981">
                  <c:v>41.294737566911287</c:v>
                </c:pt>
                <c:pt idx="982">
                  <c:v>41.451657569665549</c:v>
                </c:pt>
                <c:pt idx="983">
                  <c:v>41.609173868430283</c:v>
                </c:pt>
                <c:pt idx="984">
                  <c:v>41.767288729130321</c:v>
                </c:pt>
                <c:pt idx="985">
                  <c:v>41.92600442630102</c:v>
                </c:pt>
                <c:pt idx="986">
                  <c:v>42.085323243120968</c:v>
                </c:pt>
                <c:pt idx="987">
                  <c:v>42.245247471444827</c:v>
                </c:pt>
                <c:pt idx="988">
                  <c:v>42.40577941183632</c:v>
                </c:pt>
                <c:pt idx="989">
                  <c:v>42.566921373601296</c:v>
                </c:pt>
                <c:pt idx="990">
                  <c:v>42.728675674820984</c:v>
                </c:pt>
                <c:pt idx="991">
                  <c:v>42.891044642385303</c:v>
                </c:pt>
                <c:pt idx="992">
                  <c:v>43.054030612026366</c:v>
                </c:pt>
                <c:pt idx="993">
                  <c:v>43.217635928352067</c:v>
                </c:pt>
                <c:pt idx="994">
                  <c:v>43.381862944879806</c:v>
                </c:pt>
                <c:pt idx="995">
                  <c:v>43.546714024070347</c:v>
                </c:pt>
                <c:pt idx="996">
                  <c:v>43.712191537361818</c:v>
                </c:pt>
                <c:pt idx="997">
                  <c:v>43.878297865203791</c:v>
                </c:pt>
                <c:pt idx="998">
                  <c:v>44.045035397091567</c:v>
                </c:pt>
                <c:pt idx="999">
                  <c:v>44.212406531600514</c:v>
                </c:pt>
                <c:pt idx="1000">
                  <c:v>44.380413676420595</c:v>
                </c:pt>
                <c:pt idx="1001">
                  <c:v>44.549059248390996</c:v>
                </c:pt>
                <c:pt idx="1002">
                  <c:v>44.718345673534884</c:v>
                </c:pt>
                <c:pt idx="1003">
                  <c:v>44.888275387094318</c:v>
                </c:pt>
                <c:pt idx="1004">
                  <c:v>45.05885083356528</c:v>
                </c:pt>
                <c:pt idx="1005">
                  <c:v>45.23007446673283</c:v>
                </c:pt>
                <c:pt idx="1006">
                  <c:v>45.401948749706413</c:v>
                </c:pt>
                <c:pt idx="1007">
                  <c:v>45.574476154955299</c:v>
                </c:pt>
                <c:pt idx="1008">
                  <c:v>45.747659164344128</c:v>
                </c:pt>
                <c:pt idx="1009">
                  <c:v>45.921500269168639</c:v>
                </c:pt>
                <c:pt idx="1010">
                  <c:v>46.09600197019148</c:v>
                </c:pt>
                <c:pt idx="1011">
                  <c:v>46.271166777678211</c:v>
                </c:pt>
                <c:pt idx="1012">
                  <c:v>46.446997211433391</c:v>
                </c:pt>
                <c:pt idx="1013">
                  <c:v>46.623495800836842</c:v>
                </c:pt>
                <c:pt idx="1014">
                  <c:v>46.800665084880023</c:v>
                </c:pt>
                <c:pt idx="1015">
                  <c:v>46.97850761220257</c:v>
                </c:pt>
                <c:pt idx="1016">
                  <c:v>47.157025941128943</c:v>
                </c:pt>
                <c:pt idx="1017">
                  <c:v>47.336222639705234</c:v>
                </c:pt>
                <c:pt idx="1018">
                  <c:v>47.516100285736115</c:v>
                </c:pt>
                <c:pt idx="1019">
                  <c:v>47.696661466821915</c:v>
                </c:pt>
                <c:pt idx="1020">
                  <c:v>47.877908780395842</c:v>
                </c:pt>
                <c:pt idx="1021">
                  <c:v>48.059844833761346</c:v>
                </c:pt>
                <c:pt idx="1022">
                  <c:v>48.242472244129644</c:v>
                </c:pt>
                <c:pt idx="1023">
                  <c:v>48.425793638657339</c:v>
                </c:pt>
                <c:pt idx="1024">
                  <c:v>48.60981165448424</c:v>
                </c:pt>
                <c:pt idx="1025">
                  <c:v>48.794528938771279</c:v>
                </c:pt>
                <c:pt idx="1026">
                  <c:v>48.979948148738615</c:v>
                </c:pt>
                <c:pt idx="1027">
                  <c:v>49.16607195170382</c:v>
                </c:pt>
                <c:pt idx="1028">
                  <c:v>49.352903025120298</c:v>
                </c:pt>
                <c:pt idx="1029">
                  <c:v>49.540444056615755</c:v>
                </c:pt>
                <c:pt idx="1030">
                  <c:v>49.728697744030896</c:v>
                </c:pt>
                <c:pt idx="1031">
                  <c:v>49.917666795458217</c:v>
                </c:pt>
                <c:pt idx="1032">
                  <c:v>50.107353929280961</c:v>
                </c:pt>
                <c:pt idx="1033">
                  <c:v>50.297761874212227</c:v>
                </c:pt>
                <c:pt idx="1034">
                  <c:v>50.488893369334235</c:v>
                </c:pt>
                <c:pt idx="1035">
                  <c:v>50.680751164137703</c:v>
                </c:pt>
                <c:pt idx="1036">
                  <c:v>50.873338018561427</c:v>
                </c:pt>
                <c:pt idx="1037">
                  <c:v>51.06665670303196</c:v>
                </c:pt>
                <c:pt idx="1038">
                  <c:v>51.260709998503479</c:v>
                </c:pt>
                <c:pt idx="1039">
                  <c:v>51.455500696497793</c:v>
                </c:pt>
                <c:pt idx="1040">
                  <c:v>51.651031599144488</c:v>
                </c:pt>
                <c:pt idx="1041">
                  <c:v>51.847305519221237</c:v>
                </c:pt>
                <c:pt idx="1042">
                  <c:v>52.044325280194279</c:v>
                </c:pt>
                <c:pt idx="1043">
                  <c:v>52.242093716259021</c:v>
                </c:pt>
                <c:pt idx="1044">
                  <c:v>52.440613672380806</c:v>
                </c:pt>
                <c:pt idx="1045">
                  <c:v>52.639888004335852</c:v>
                </c:pt>
                <c:pt idx="1046">
                  <c:v>52.83991957875233</c:v>
                </c:pt>
                <c:pt idx="1047">
                  <c:v>53.040711273151587</c:v>
                </c:pt>
                <c:pt idx="1048">
                  <c:v>53.242265975989561</c:v>
                </c:pt>
                <c:pt idx="1049">
                  <c:v>53.444586586698321</c:v>
                </c:pt>
                <c:pt idx="1050">
                  <c:v>53.647676015727775</c:v>
                </c:pt>
                <c:pt idx="1051">
                  <c:v>53.851537184587542</c:v>
                </c:pt>
                <c:pt idx="1052">
                  <c:v>54.056173025888974</c:v>
                </c:pt>
                <c:pt idx="1053">
                  <c:v>54.261586483387354</c:v>
                </c:pt>
                <c:pt idx="1054">
                  <c:v>54.467780512024227</c:v>
                </c:pt>
                <c:pt idx="1055">
                  <c:v>54.674758077969919</c:v>
                </c:pt>
                <c:pt idx="1056">
                  <c:v>54.882522158666205</c:v>
                </c:pt>
                <c:pt idx="1057">
                  <c:v>55.091075742869137</c:v>
                </c:pt>
                <c:pt idx="1058">
                  <c:v>55.300421830692038</c:v>
                </c:pt>
                <c:pt idx="1059">
                  <c:v>55.51056343364867</c:v>
                </c:pt>
                <c:pt idx="1060">
                  <c:v>55.721503574696534</c:v>
                </c:pt>
                <c:pt idx="1061">
                  <c:v>55.933245288280382</c:v>
                </c:pt>
                <c:pt idx="1062">
                  <c:v>56.145791620375846</c:v>
                </c:pt>
                <c:pt idx="1063">
                  <c:v>56.359145628533277</c:v>
                </c:pt>
                <c:pt idx="1064">
                  <c:v>56.573310381921708</c:v>
                </c:pt>
                <c:pt idx="1065">
                  <c:v>56.788288961373013</c:v>
                </c:pt>
                <c:pt idx="1066">
                  <c:v>57.004084459426231</c:v>
                </c:pt>
                <c:pt idx="1067">
                  <c:v>57.220699980372054</c:v>
                </c:pt>
                <c:pt idx="1068">
                  <c:v>57.438138640297467</c:v>
                </c:pt>
                <c:pt idx="1069">
                  <c:v>57.656403567130596</c:v>
                </c:pt>
                <c:pt idx="1070">
                  <c:v>57.875497900685694</c:v>
                </c:pt>
                <c:pt idx="1071">
                  <c:v>58.0954247927083</c:v>
                </c:pt>
                <c:pt idx="1072">
                  <c:v>58.316187406920591</c:v>
                </c:pt>
                <c:pt idx="1073">
                  <c:v>58.537788919066891</c:v>
                </c:pt>
                <c:pt idx="1074">
                  <c:v>58.760232516959348</c:v>
                </c:pt>
                <c:pt idx="1075">
                  <c:v>58.983521400523799</c:v>
                </c:pt>
                <c:pt idx="1076">
                  <c:v>59.207658781845794</c:v>
                </c:pt>
                <c:pt idx="1077">
                  <c:v>59.432647885216809</c:v>
                </c:pt>
                <c:pt idx="1078">
                  <c:v>59.658491947180636</c:v>
                </c:pt>
                <c:pt idx="1079">
                  <c:v>59.885194216579926</c:v>
                </c:pt>
                <c:pt idx="1080">
                  <c:v>60.112757954602934</c:v>
                </c:pt>
                <c:pt idx="1081">
                  <c:v>60.341186434830426</c:v>
                </c:pt>
                <c:pt idx="1082">
                  <c:v>60.570482943282784</c:v>
                </c:pt>
                <c:pt idx="1083">
                  <c:v>60.800650778467258</c:v>
                </c:pt>
                <c:pt idx="1084">
                  <c:v>61.031693251425438</c:v>
                </c:pt>
                <c:pt idx="1085">
                  <c:v>61.263613685780854</c:v>
                </c:pt>
                <c:pt idx="1086">
                  <c:v>61.496415417786821</c:v>
                </c:pt>
                <c:pt idx="1087">
                  <c:v>61.730101796374413</c:v>
                </c:pt>
                <c:pt idx="1088">
                  <c:v>61.964676183200638</c:v>
                </c:pt>
                <c:pt idx="1089">
                  <c:v>62.200141952696804</c:v>
                </c:pt>
                <c:pt idx="1090">
                  <c:v>62.43650249211705</c:v>
                </c:pt>
                <c:pt idx="1091">
                  <c:v>62.673761201587098</c:v>
                </c:pt>
                <c:pt idx="1092">
                  <c:v>62.911921494153134</c:v>
                </c:pt>
                <c:pt idx="1093">
                  <c:v>63.150986795830917</c:v>
                </c:pt>
                <c:pt idx="1094">
                  <c:v>63.390960545655076</c:v>
                </c:pt>
                <c:pt idx="1095">
                  <c:v>63.631846195728571</c:v>
                </c:pt>
                <c:pt idx="1096">
                  <c:v>63.873647211272342</c:v>
                </c:pt>
                <c:pt idx="1097">
                  <c:v>64.116367070675182</c:v>
                </c:pt>
                <c:pt idx="1098">
                  <c:v>64.360009265543752</c:v>
                </c:pt>
                <c:pt idx="1099">
                  <c:v>64.604577300752823</c:v>
                </c:pt>
                <c:pt idx="1100">
                  <c:v>64.850074694495689</c:v>
                </c:pt>
                <c:pt idx="1101">
                  <c:v>65.096504978334778</c:v>
                </c:pt>
                <c:pt idx="1102">
                  <c:v>65.343871697252453</c:v>
                </c:pt>
                <c:pt idx="1103">
                  <c:v>65.592178409702015</c:v>
                </c:pt>
                <c:pt idx="1104">
                  <c:v>65.84142868765889</c:v>
                </c:pt>
                <c:pt idx="1105">
                  <c:v>66.091626116671989</c:v>
                </c:pt>
                <c:pt idx="1106">
                  <c:v>66.342774295915348</c:v>
                </c:pt>
                <c:pt idx="1107">
                  <c:v>66.594876838239827</c:v>
                </c:pt>
                <c:pt idx="1108">
                  <c:v>66.847937370225139</c:v>
                </c:pt>
                <c:pt idx="1109">
                  <c:v>67.101959532232001</c:v>
                </c:pt>
                <c:pt idx="1110">
                  <c:v>67.356946978454488</c:v>
                </c:pt>
                <c:pt idx="1111">
                  <c:v>67.612903376972611</c:v>
                </c:pt>
                <c:pt idx="1112">
                  <c:v>67.869832409805113</c:v>
                </c:pt>
                <c:pt idx="1113">
                  <c:v>68.127737772962377</c:v>
                </c:pt>
                <c:pt idx="1114">
                  <c:v>68.38662317649964</c:v>
                </c:pt>
                <c:pt idx="1115">
                  <c:v>68.646492344570333</c:v>
                </c:pt>
                <c:pt idx="1116">
                  <c:v>68.907349015479696</c:v>
                </c:pt>
                <c:pt idx="1117">
                  <c:v>69.16919694173852</c:v>
                </c:pt>
                <c:pt idx="1118">
                  <c:v>69.432039890117125</c:v>
                </c:pt>
                <c:pt idx="1119">
                  <c:v>69.695881641699572</c:v>
                </c:pt>
                <c:pt idx="1120">
                  <c:v>69.960725991938034</c:v>
                </c:pt>
                <c:pt idx="1121">
                  <c:v>70.226576750707395</c:v>
                </c:pt>
                <c:pt idx="1122">
                  <c:v>70.493437742360086</c:v>
                </c:pt>
                <c:pt idx="1123">
                  <c:v>70.76131280578106</c:v>
                </c:pt>
                <c:pt idx="1124">
                  <c:v>71.030205794443035</c:v>
                </c:pt>
                <c:pt idx="1125">
                  <c:v>71.300120576461921</c:v>
                </c:pt>
                <c:pt idx="1126">
                  <c:v>71.571061034652473</c:v>
                </c:pt>
                <c:pt idx="1127">
                  <c:v>71.84303106658416</c:v>
                </c:pt>
                <c:pt idx="1128">
                  <c:v>72.116034584637177</c:v>
                </c:pt>
                <c:pt idx="1129">
                  <c:v>72.390075516058801</c:v>
                </c:pt>
                <c:pt idx="1130">
                  <c:v>72.665157803019824</c:v>
                </c:pt>
                <c:pt idx="1131">
                  <c:v>72.941285402671298</c:v>
                </c:pt>
                <c:pt idx="1132">
                  <c:v>73.218462287201447</c:v>
                </c:pt>
                <c:pt idx="1133">
                  <c:v>73.496692443892812</c:v>
                </c:pt>
                <c:pt idx="1134">
                  <c:v>73.775979875179601</c:v>
                </c:pt>
                <c:pt idx="1135">
                  <c:v>74.056328598705292</c:v>
                </c:pt>
                <c:pt idx="1136">
                  <c:v>74.337742647380381</c:v>
                </c:pt>
                <c:pt idx="1137">
                  <c:v>74.620226069440434</c:v>
                </c:pt>
                <c:pt idx="1138">
                  <c:v>74.903782928504313</c:v>
                </c:pt>
                <c:pt idx="1139">
                  <c:v>75.188417303632633</c:v>
                </c:pt>
                <c:pt idx="1140">
                  <c:v>75.474133289386444</c:v>
                </c:pt>
                <c:pt idx="1141">
                  <c:v>75.760934995886117</c:v>
                </c:pt>
                <c:pt idx="1142">
                  <c:v>76.04882654887048</c:v>
                </c:pt>
                <c:pt idx="1143">
                  <c:v>76.337812089756184</c:v>
                </c:pt>
                <c:pt idx="1144">
                  <c:v>76.627895775697255</c:v>
                </c:pt>
                <c:pt idx="1145">
                  <c:v>76.919081779644912</c:v>
                </c:pt>
                <c:pt idx="1146">
                  <c:v>77.211374290407562</c:v>
                </c:pt>
                <c:pt idx="1147">
                  <c:v>77.504777512711115</c:v>
                </c:pt>
                <c:pt idx="1148">
                  <c:v>77.799295667259415</c:v>
                </c:pt>
                <c:pt idx="1149">
                  <c:v>78.094932990795002</c:v>
                </c:pt>
                <c:pt idx="1150">
                  <c:v>78.391693736160022</c:v>
                </c:pt>
                <c:pt idx="1151">
                  <c:v>78.689582172357433</c:v>
                </c:pt>
                <c:pt idx="1152">
                  <c:v>78.988602584612394</c:v>
                </c:pt>
                <c:pt idx="1153">
                  <c:v>79.288759274433929</c:v>
                </c:pt>
                <c:pt idx="1154">
                  <c:v>79.590056559676782</c:v>
                </c:pt>
                <c:pt idx="1155">
                  <c:v>79.892498774603553</c:v>
                </c:pt>
                <c:pt idx="1156">
                  <c:v>80.196090269947049</c:v>
                </c:pt>
                <c:pt idx="1157">
                  <c:v>80.500835412972847</c:v>
                </c:pt>
                <c:pt idx="1158">
                  <c:v>80.806738587542142</c:v>
                </c:pt>
                <c:pt idx="1159">
                  <c:v>81.113804194174804</c:v>
                </c:pt>
                <c:pt idx="1160">
                  <c:v>81.422036650112673</c:v>
                </c:pt>
                <c:pt idx="1161">
                  <c:v>81.73144038938311</c:v>
                </c:pt>
                <c:pt idx="1162">
                  <c:v>82.042019862862773</c:v>
                </c:pt>
                <c:pt idx="1163">
                  <c:v>82.353779538341655</c:v>
                </c:pt>
                <c:pt idx="1164">
                  <c:v>82.666723900587357</c:v>
                </c:pt>
                <c:pt idx="1165">
                  <c:v>82.980857451409591</c:v>
                </c:pt>
                <c:pt idx="1166">
                  <c:v>83.296184709724955</c:v>
                </c:pt>
                <c:pt idx="1167">
                  <c:v>83.612710211621916</c:v>
                </c:pt>
                <c:pt idx="1168">
                  <c:v>83.930438510426086</c:v>
                </c:pt>
                <c:pt idx="1169">
                  <c:v>84.249374176765713</c:v>
                </c:pt>
                <c:pt idx="1170">
                  <c:v>84.569521798637425</c:v>
                </c:pt>
                <c:pt idx="1171">
                  <c:v>84.890885981472252</c:v>
                </c:pt>
                <c:pt idx="1172">
                  <c:v>85.21347134820185</c:v>
                </c:pt>
                <c:pt idx="1173">
                  <c:v>85.53728253932502</c:v>
                </c:pt>
                <c:pt idx="1174">
                  <c:v>85.862324212974457</c:v>
                </c:pt>
                <c:pt idx="1175">
                  <c:v>86.188601044983756</c:v>
                </c:pt>
                <c:pt idx="1176">
                  <c:v>86.516117728954697</c:v>
                </c:pt>
                <c:pt idx="1177">
                  <c:v>86.844878976324722</c:v>
                </c:pt>
                <c:pt idx="1178">
                  <c:v>87.17488951643476</c:v>
                </c:pt>
                <c:pt idx="1179">
                  <c:v>87.506154096597214</c:v>
                </c:pt>
                <c:pt idx="1180">
                  <c:v>87.838677482164286</c:v>
                </c:pt>
                <c:pt idx="1181">
                  <c:v>88.172464456596515</c:v>
                </c:pt>
                <c:pt idx="1182">
                  <c:v>88.507519821531588</c:v>
                </c:pt>
                <c:pt idx="1183">
                  <c:v>88.843848396853417</c:v>
                </c:pt>
                <c:pt idx="1184">
                  <c:v>89.181455020761462</c:v>
                </c:pt>
                <c:pt idx="1185">
                  <c:v>89.52034454984036</c:v>
                </c:pt>
                <c:pt idx="1186">
                  <c:v>89.860521859129761</c:v>
                </c:pt>
                <c:pt idx="1187">
                  <c:v>90.20199184219446</c:v>
                </c:pt>
                <c:pt idx="1188">
                  <c:v>90.544759411194804</c:v>
                </c:pt>
                <c:pt idx="1189">
                  <c:v>90.888829496957342</c:v>
                </c:pt>
                <c:pt idx="1190">
                  <c:v>91.234207049045779</c:v>
                </c:pt>
                <c:pt idx="1191">
                  <c:v>91.580897035832152</c:v>
                </c:pt>
                <c:pt idx="1192">
                  <c:v>91.928904444568317</c:v>
                </c:pt>
                <c:pt idx="1193">
                  <c:v>92.278234281457685</c:v>
                </c:pt>
                <c:pt idx="1194">
                  <c:v>92.628891571727223</c:v>
                </c:pt>
                <c:pt idx="1195">
                  <c:v>92.980881359699794</c:v>
                </c:pt>
                <c:pt idx="1196">
                  <c:v>93.334208708866655</c:v>
                </c:pt>
                <c:pt idx="1197">
                  <c:v>93.688878701960348</c:v>
                </c:pt>
                <c:pt idx="1198">
                  <c:v>94.044896441027802</c:v>
                </c:pt>
                <c:pt idx="1199">
                  <c:v>94.402267047503713</c:v>
                </c:pt>
                <c:pt idx="1200">
                  <c:v>94.76099566228423</c:v>
                </c:pt>
                <c:pt idx="1201">
                  <c:v>95.12108744580091</c:v>
                </c:pt>
                <c:pt idx="1202">
                  <c:v>95.482547578094952</c:v>
                </c:pt>
                <c:pt idx="1203">
                  <c:v>95.84538125889172</c:v>
                </c:pt>
                <c:pt idx="1204">
                  <c:v>96.209593707675509</c:v>
                </c:pt>
                <c:pt idx="1205">
                  <c:v>96.575190163764674</c:v>
                </c:pt>
                <c:pt idx="1206">
                  <c:v>96.942175886386977</c:v>
                </c:pt>
                <c:pt idx="1207">
                  <c:v>97.310556154755247</c:v>
                </c:pt>
                <c:pt idx="1208">
                  <c:v>97.680336268143321</c:v>
                </c:pt>
                <c:pt idx="1209">
                  <c:v>98.051521545962274</c:v>
                </c:pt>
                <c:pt idx="1210">
                  <c:v>98.424117327836939</c:v>
                </c:pt>
                <c:pt idx="1211">
                  <c:v>98.798128973682722</c:v>
                </c:pt>
                <c:pt idx="1212">
                  <c:v>99.173561863782723</c:v>
                </c:pt>
                <c:pt idx="1213">
                  <c:v>99.550421398865097</c:v>
                </c:pt>
                <c:pt idx="1214">
                  <c:v>99.928713000180792</c:v>
                </c:pt>
                <c:pt idx="1215">
                  <c:v>100.30844210958148</c:v>
                </c:pt>
                <c:pt idx="1216">
                  <c:v>100.68961418959789</c:v>
                </c:pt>
                <c:pt idx="1217">
                  <c:v>101.07223472351836</c:v>
                </c:pt>
                <c:pt idx="1218">
                  <c:v>101.45630921546774</c:v>
                </c:pt>
                <c:pt idx="1219">
                  <c:v>101.84184319048651</c:v>
                </c:pt>
                <c:pt idx="1220">
                  <c:v>102.22884219461037</c:v>
                </c:pt>
                <c:pt idx="1221">
                  <c:v>102.61731179494988</c:v>
                </c:pt>
                <c:pt idx="1222">
                  <c:v>103.00725757977069</c:v>
                </c:pt>
                <c:pt idx="1223">
                  <c:v>103.39868515857383</c:v>
                </c:pt>
                <c:pt idx="1224">
                  <c:v>103.79160016217641</c:v>
                </c:pt>
                <c:pt idx="1225">
                  <c:v>104.18600824279268</c:v>
                </c:pt>
                <c:pt idx="1226">
                  <c:v>104.5819150741153</c:v>
                </c:pt>
                <c:pt idx="1227">
                  <c:v>104.97932635139694</c:v>
                </c:pt>
                <c:pt idx="1228">
                  <c:v>105.37824779153225</c:v>
                </c:pt>
                <c:pt idx="1229">
                  <c:v>105.77868513314007</c:v>
                </c:pt>
                <c:pt idx="1230">
                  <c:v>106.18064413664601</c:v>
                </c:pt>
                <c:pt idx="1231">
                  <c:v>106.58413058436527</c:v>
                </c:pt>
                <c:pt idx="1232">
                  <c:v>106.98915028058586</c:v>
                </c:pt>
                <c:pt idx="1233">
                  <c:v>107.39570905165209</c:v>
                </c:pt>
                <c:pt idx="1234">
                  <c:v>107.80381274604837</c:v>
                </c:pt>
                <c:pt idx="1235">
                  <c:v>108.21346723448335</c:v>
                </c:pt>
                <c:pt idx="1236">
                  <c:v>108.62467840997438</c:v>
                </c:pt>
                <c:pt idx="1237">
                  <c:v>109.03745218793229</c:v>
                </c:pt>
                <c:pt idx="1238">
                  <c:v>109.45179450624643</c:v>
                </c:pt>
                <c:pt idx="1239">
                  <c:v>109.86771132537017</c:v>
                </c:pt>
                <c:pt idx="1240">
                  <c:v>110.28520862840658</c:v>
                </c:pt>
                <c:pt idx="1241">
                  <c:v>110.70429242119452</c:v>
                </c:pt>
                <c:pt idx="1242">
                  <c:v>111.12496873239506</c:v>
                </c:pt>
                <c:pt idx="1243">
                  <c:v>111.54724361357816</c:v>
                </c:pt>
                <c:pt idx="1244">
                  <c:v>111.97112313930975</c:v>
                </c:pt>
                <c:pt idx="1245">
                  <c:v>112.39661340723913</c:v>
                </c:pt>
                <c:pt idx="1246">
                  <c:v>112.82372053818663</c:v>
                </c:pt>
                <c:pt idx="1247">
                  <c:v>113.25245067623175</c:v>
                </c:pt>
                <c:pt idx="1248">
                  <c:v>113.68280998880142</c:v>
                </c:pt>
                <c:pt idx="1249">
                  <c:v>114.11480466675887</c:v>
                </c:pt>
                <c:pt idx="1250">
                  <c:v>114.54844092449255</c:v>
                </c:pt>
                <c:pt idx="1251">
                  <c:v>114.98372500000563</c:v>
                </c:pt>
                <c:pt idx="1252">
                  <c:v>115.42066315500566</c:v>
                </c:pt>
                <c:pt idx="1253">
                  <c:v>115.85926167499468</c:v>
                </c:pt>
                <c:pt idx="1254">
                  <c:v>116.29952686935967</c:v>
                </c:pt>
                <c:pt idx="1255">
                  <c:v>116.74146507146324</c:v>
                </c:pt>
                <c:pt idx="1256">
                  <c:v>117.1850826387348</c:v>
                </c:pt>
                <c:pt idx="1257">
                  <c:v>117.630385952762</c:v>
                </c:pt>
                <c:pt idx="1258">
                  <c:v>118.07738141938249</c:v>
                </c:pt>
                <c:pt idx="1259">
                  <c:v>118.52607546877614</c:v>
                </c:pt>
                <c:pt idx="1260">
                  <c:v>118.97647455555749</c:v>
                </c:pt>
                <c:pt idx="1261">
                  <c:v>119.42858515886861</c:v>
                </c:pt>
                <c:pt idx="1262">
                  <c:v>119.88241378247231</c:v>
                </c:pt>
                <c:pt idx="1263">
                  <c:v>120.33796695484571</c:v>
                </c:pt>
                <c:pt idx="1264">
                  <c:v>120.79525122927413</c:v>
                </c:pt>
                <c:pt idx="1265">
                  <c:v>121.25427318394537</c:v>
                </c:pt>
                <c:pt idx="1266">
                  <c:v>121.71503942204437</c:v>
                </c:pt>
                <c:pt idx="1267">
                  <c:v>122.17755657184814</c:v>
                </c:pt>
                <c:pt idx="1268">
                  <c:v>122.64183128682117</c:v>
                </c:pt>
                <c:pt idx="1269">
                  <c:v>123.1078702457111</c:v>
                </c:pt>
                <c:pt idx="1270">
                  <c:v>123.57568015264481</c:v>
                </c:pt>
                <c:pt idx="1271">
                  <c:v>124.04526773722486</c:v>
                </c:pt>
                <c:pt idx="1272">
                  <c:v>124.51663975462633</c:v>
                </c:pt>
                <c:pt idx="1273">
                  <c:v>124.98980298569391</c:v>
                </c:pt>
                <c:pt idx="1274">
                  <c:v>125.46476423703956</c:v>
                </c:pt>
                <c:pt idx="1275">
                  <c:v>125.94153034114031</c:v>
                </c:pt>
                <c:pt idx="1276">
                  <c:v>126.42010815643664</c:v>
                </c:pt>
                <c:pt idx="1277">
                  <c:v>126.9005045674311</c:v>
                </c:pt>
                <c:pt idx="1278">
                  <c:v>127.38272648478734</c:v>
                </c:pt>
                <c:pt idx="1279">
                  <c:v>127.86678084542953</c:v>
                </c:pt>
                <c:pt idx="1280">
                  <c:v>128.35267461264218</c:v>
                </c:pt>
                <c:pt idx="1281">
                  <c:v>128.84041477617021</c:v>
                </c:pt>
                <c:pt idx="1282">
                  <c:v>129.33000835231965</c:v>
                </c:pt>
                <c:pt idx="1283">
                  <c:v>129.82146238405846</c:v>
                </c:pt>
                <c:pt idx="1284">
                  <c:v>130.31478394111789</c:v>
                </c:pt>
                <c:pt idx="1285">
                  <c:v>130.80998012009414</c:v>
                </c:pt>
                <c:pt idx="1286">
                  <c:v>131.3070580445505</c:v>
                </c:pt>
                <c:pt idx="1287">
                  <c:v>131.80602486511981</c:v>
                </c:pt>
                <c:pt idx="1288">
                  <c:v>132.30688775960726</c:v>
                </c:pt>
                <c:pt idx="1289">
                  <c:v>132.80965393309378</c:v>
                </c:pt>
                <c:pt idx="1290">
                  <c:v>133.31433061803955</c:v>
                </c:pt>
                <c:pt idx="1291">
                  <c:v>133.8209250743881</c:v>
                </c:pt>
                <c:pt idx="1292">
                  <c:v>134.32944458967077</c:v>
                </c:pt>
                <c:pt idx="1293">
                  <c:v>134.83989647911153</c:v>
                </c:pt>
                <c:pt idx="1294">
                  <c:v>135.35228808573217</c:v>
                </c:pt>
                <c:pt idx="1295">
                  <c:v>135.86662678045795</c:v>
                </c:pt>
                <c:pt idx="1296">
                  <c:v>136.3829199622237</c:v>
                </c:pt>
                <c:pt idx="1297">
                  <c:v>136.90117505808016</c:v>
                </c:pt>
                <c:pt idx="1298">
                  <c:v>137.42139952330086</c:v>
                </c:pt>
                <c:pt idx="1299">
                  <c:v>137.9436008414894</c:v>
                </c:pt>
                <c:pt idx="1300">
                  <c:v>138.46778652468706</c:v>
                </c:pt>
                <c:pt idx="1301">
                  <c:v>138.99396411348087</c:v>
                </c:pt>
                <c:pt idx="1302">
                  <c:v>139.5221411771121</c:v>
                </c:pt>
                <c:pt idx="1303">
                  <c:v>140.05232531358513</c:v>
                </c:pt>
                <c:pt idx="1304">
                  <c:v>140.58452414977677</c:v>
                </c:pt>
                <c:pt idx="1305">
                  <c:v>141.11874534154592</c:v>
                </c:pt>
                <c:pt idx="1306">
                  <c:v>141.65499657384379</c:v>
                </c:pt>
                <c:pt idx="1307">
                  <c:v>142.19328556082439</c:v>
                </c:pt>
                <c:pt idx="1308">
                  <c:v>142.73362004595552</c:v>
                </c:pt>
                <c:pt idx="1309">
                  <c:v>143.27600780213015</c:v>
                </c:pt>
                <c:pt idx="1310">
                  <c:v>143.82045663177826</c:v>
                </c:pt>
                <c:pt idx="1311">
                  <c:v>144.36697436697901</c:v>
                </c:pt>
                <c:pt idx="1312">
                  <c:v>144.91556886957352</c:v>
                </c:pt>
                <c:pt idx="1313">
                  <c:v>145.4662480312779</c:v>
                </c:pt>
                <c:pt idx="1314">
                  <c:v>146.01901977379677</c:v>
                </c:pt>
                <c:pt idx="1315">
                  <c:v>146.57389204893721</c:v>
                </c:pt>
                <c:pt idx="1316">
                  <c:v>147.13087283872318</c:v>
                </c:pt>
                <c:pt idx="1317">
                  <c:v>147.68997015551034</c:v>
                </c:pt>
                <c:pt idx="1318">
                  <c:v>148.25119204210128</c:v>
                </c:pt>
                <c:pt idx="1319">
                  <c:v>148.81454657186126</c:v>
                </c:pt>
                <c:pt idx="1320">
                  <c:v>149.38004184883434</c:v>
                </c:pt>
                <c:pt idx="1321">
                  <c:v>149.94768600785991</c:v>
                </c:pt>
                <c:pt idx="1322">
                  <c:v>150.51748721468979</c:v>
                </c:pt>
                <c:pt idx="1323">
                  <c:v>151.08945366610561</c:v>
                </c:pt>
                <c:pt idx="1324">
                  <c:v>151.66359359003681</c:v>
                </c:pt>
                <c:pt idx="1325">
                  <c:v>152.23991524567896</c:v>
                </c:pt>
                <c:pt idx="1326">
                  <c:v>152.81842692361255</c:v>
                </c:pt>
                <c:pt idx="1327">
                  <c:v>153.39913694592229</c:v>
                </c:pt>
                <c:pt idx="1328">
                  <c:v>153.9820536663168</c:v>
                </c:pt>
                <c:pt idx="1329">
                  <c:v>154.5671854702488</c:v>
                </c:pt>
                <c:pt idx="1330">
                  <c:v>155.15454077503574</c:v>
                </c:pt>
                <c:pt idx="1331">
                  <c:v>155.74412802998089</c:v>
                </c:pt>
                <c:pt idx="1332">
                  <c:v>156.33595571649482</c:v>
                </c:pt>
                <c:pt idx="1333">
                  <c:v>156.93003234821751</c:v>
                </c:pt>
                <c:pt idx="1334">
                  <c:v>157.52636647114073</c:v>
                </c:pt>
                <c:pt idx="1335">
                  <c:v>158.12496666373107</c:v>
                </c:pt>
                <c:pt idx="1336">
                  <c:v>158.72584153705324</c:v>
                </c:pt>
                <c:pt idx="1337">
                  <c:v>159.32899973489404</c:v>
                </c:pt>
                <c:pt idx="1338">
                  <c:v>159.93444993388664</c:v>
                </c:pt>
                <c:pt idx="1339">
                  <c:v>160.54220084363541</c:v>
                </c:pt>
                <c:pt idx="1340">
                  <c:v>161.15226120684125</c:v>
                </c:pt>
                <c:pt idx="1341">
                  <c:v>161.76463979942724</c:v>
                </c:pt>
                <c:pt idx="1342">
                  <c:v>162.37934543066507</c:v>
                </c:pt>
                <c:pt idx="1343">
                  <c:v>162.99638694330159</c:v>
                </c:pt>
                <c:pt idx="1344">
                  <c:v>163.61577321368614</c:v>
                </c:pt>
                <c:pt idx="1345">
                  <c:v>164.23751315189816</c:v>
                </c:pt>
                <c:pt idx="1346">
                  <c:v>164.86161570187537</c:v>
                </c:pt>
                <c:pt idx="1347">
                  <c:v>165.48808984154249</c:v>
                </c:pt>
                <c:pt idx="1348">
                  <c:v>166.11694458294036</c:v>
                </c:pt>
                <c:pt idx="1349">
                  <c:v>166.74818897235554</c:v>
                </c:pt>
                <c:pt idx="1350">
                  <c:v>167.3818320904505</c:v>
                </c:pt>
                <c:pt idx="1351">
                  <c:v>168.01788305239421</c:v>
                </c:pt>
                <c:pt idx="1352">
                  <c:v>168.65635100799332</c:v>
                </c:pt>
                <c:pt idx="1353">
                  <c:v>169.29724514182371</c:v>
                </c:pt>
                <c:pt idx="1354">
                  <c:v>169.94057467336265</c:v>
                </c:pt>
                <c:pt idx="1355">
                  <c:v>170.58634885712144</c:v>
                </c:pt>
                <c:pt idx="1356">
                  <c:v>171.23457698277849</c:v>
                </c:pt>
                <c:pt idx="1357">
                  <c:v>171.88526837531305</c:v>
                </c:pt>
                <c:pt idx="1358">
                  <c:v>172.53843239513924</c:v>
                </c:pt>
                <c:pt idx="1359">
                  <c:v>173.19407843824078</c:v>
                </c:pt>
                <c:pt idx="1360">
                  <c:v>173.8522159363061</c:v>
                </c:pt>
                <c:pt idx="1361">
                  <c:v>174.51285435686407</c:v>
                </c:pt>
                <c:pt idx="1362">
                  <c:v>175.17600320342015</c:v>
                </c:pt>
                <c:pt idx="1363">
                  <c:v>175.84167201559316</c:v>
                </c:pt>
                <c:pt idx="1364">
                  <c:v>176.50987036925241</c:v>
                </c:pt>
                <c:pt idx="1365">
                  <c:v>177.18060787665559</c:v>
                </c:pt>
                <c:pt idx="1366">
                  <c:v>177.85389418658687</c:v>
                </c:pt>
                <c:pt idx="1367">
                  <c:v>178.52973898449591</c:v>
                </c:pt>
                <c:pt idx="1368">
                  <c:v>179.208151992637</c:v>
                </c:pt>
                <c:pt idx="1369">
                  <c:v>179.88914297020904</c:v>
                </c:pt>
                <c:pt idx="1370">
                  <c:v>180.57272171349584</c:v>
                </c:pt>
                <c:pt idx="1371">
                  <c:v>181.25889805600713</c:v>
                </c:pt>
                <c:pt idx="1372">
                  <c:v>181.94768186861995</c:v>
                </c:pt>
                <c:pt idx="1373">
                  <c:v>182.63908305972072</c:v>
                </c:pt>
                <c:pt idx="1374">
                  <c:v>183.33311157534766</c:v>
                </c:pt>
                <c:pt idx="1375">
                  <c:v>184.02977739933399</c:v>
                </c:pt>
                <c:pt idx="1376">
                  <c:v>184.72909055345147</c:v>
                </c:pt>
                <c:pt idx="1377">
                  <c:v>185.43106109755459</c:v>
                </c:pt>
                <c:pt idx="1378">
                  <c:v>186.13569912972531</c:v>
                </c:pt>
                <c:pt idx="1379">
                  <c:v>186.84301478641828</c:v>
                </c:pt>
                <c:pt idx="1380">
                  <c:v>187.55301824260667</c:v>
                </c:pt>
                <c:pt idx="1381">
                  <c:v>188.26571971192857</c:v>
                </c:pt>
                <c:pt idx="1382">
                  <c:v>188.9811294468339</c:v>
                </c:pt>
                <c:pt idx="1383">
                  <c:v>189.69925773873189</c:v>
                </c:pt>
                <c:pt idx="1384">
                  <c:v>190.42011491813906</c:v>
                </c:pt>
                <c:pt idx="1385">
                  <c:v>191.14371135482799</c:v>
                </c:pt>
                <c:pt idx="1386">
                  <c:v>191.87005745797634</c:v>
                </c:pt>
                <c:pt idx="1387">
                  <c:v>192.59916367631666</c:v>
                </c:pt>
                <c:pt idx="1388">
                  <c:v>193.33104049828668</c:v>
                </c:pt>
                <c:pt idx="1389">
                  <c:v>194.06569845218019</c:v>
                </c:pt>
                <c:pt idx="1390">
                  <c:v>194.80314810629847</c:v>
                </c:pt>
                <c:pt idx="1391">
                  <c:v>195.5434000691024</c:v>
                </c:pt>
                <c:pt idx="1392">
                  <c:v>196.28646498936499</c:v>
                </c:pt>
                <c:pt idx="1393">
                  <c:v>197.03235355632458</c:v>
                </c:pt>
                <c:pt idx="1394">
                  <c:v>197.7810764998386</c:v>
                </c:pt>
                <c:pt idx="1395">
                  <c:v>198.53264459053798</c:v>
                </c:pt>
                <c:pt idx="1396">
                  <c:v>199.28706863998204</c:v>
                </c:pt>
                <c:pt idx="1397">
                  <c:v>200.04435950081398</c:v>
                </c:pt>
                <c:pt idx="1398">
                  <c:v>200.80452806691707</c:v>
                </c:pt>
                <c:pt idx="1399">
                  <c:v>201.56758527357135</c:v>
                </c:pt>
                <c:pt idx="1400">
                  <c:v>202.33354209761092</c:v>
                </c:pt>
                <c:pt idx="1401">
                  <c:v>203.10240955758184</c:v>
                </c:pt>
                <c:pt idx="1402">
                  <c:v>203.87419871390065</c:v>
                </c:pt>
                <c:pt idx="1403">
                  <c:v>204.64892066901348</c:v>
                </c:pt>
                <c:pt idx="1404">
                  <c:v>205.42658656755574</c:v>
                </c:pt>
                <c:pt idx="1405">
                  <c:v>206.20720759651246</c:v>
                </c:pt>
                <c:pt idx="1406">
                  <c:v>206.99079498537921</c:v>
                </c:pt>
                <c:pt idx="1407">
                  <c:v>207.77736000632365</c:v>
                </c:pt>
                <c:pt idx="1408">
                  <c:v>208.56691397434767</c:v>
                </c:pt>
                <c:pt idx="1409">
                  <c:v>209.3594682474502</c:v>
                </c:pt>
                <c:pt idx="1410">
                  <c:v>210.15503422679052</c:v>
                </c:pt>
                <c:pt idx="1411">
                  <c:v>210.95362335685232</c:v>
                </c:pt>
                <c:pt idx="1412">
                  <c:v>211.75524712560835</c:v>
                </c:pt>
                <c:pt idx="1413">
                  <c:v>212.55991706468566</c:v>
                </c:pt>
                <c:pt idx="1414">
                  <c:v>213.36764474953148</c:v>
                </c:pt>
                <c:pt idx="1415">
                  <c:v>214.1784417995797</c:v>
                </c:pt>
                <c:pt idx="1416">
                  <c:v>214.9923198784181</c:v>
                </c:pt>
                <c:pt idx="1417">
                  <c:v>215.80929069395609</c:v>
                </c:pt>
                <c:pt idx="1418">
                  <c:v>216.62936599859313</c:v>
                </c:pt>
                <c:pt idx="1419">
                  <c:v>217.45255758938779</c:v>
                </c:pt>
                <c:pt idx="1420">
                  <c:v>218.27887730822746</c:v>
                </c:pt>
                <c:pt idx="1421">
                  <c:v>219.10833704199874</c:v>
                </c:pt>
                <c:pt idx="1422">
                  <c:v>219.94094872275835</c:v>
                </c:pt>
                <c:pt idx="1423">
                  <c:v>220.77672432790484</c:v>
                </c:pt>
                <c:pt idx="1424">
                  <c:v>221.61567588035089</c:v>
                </c:pt>
                <c:pt idx="1425">
                  <c:v>222.45781544869624</c:v>
                </c:pt>
                <c:pt idx="1426">
                  <c:v>223.3031551474013</c:v>
                </c:pt>
                <c:pt idx="1427">
                  <c:v>224.15170713696142</c:v>
                </c:pt>
                <c:pt idx="1428">
                  <c:v>225.00348362408187</c:v>
                </c:pt>
                <c:pt idx="1429">
                  <c:v>225.85849686185338</c:v>
                </c:pt>
                <c:pt idx="1430">
                  <c:v>226.71675914992844</c:v>
                </c:pt>
                <c:pt idx="1431">
                  <c:v>227.57828283469817</c:v>
                </c:pt>
                <c:pt idx="1432">
                  <c:v>228.44308030947002</c:v>
                </c:pt>
                <c:pt idx="1433">
                  <c:v>229.31116401464601</c:v>
                </c:pt>
                <c:pt idx="1434">
                  <c:v>230.18254643790166</c:v>
                </c:pt>
                <c:pt idx="1435">
                  <c:v>231.0572401143657</c:v>
                </c:pt>
                <c:pt idx="1436">
                  <c:v>231.93525762680028</c:v>
                </c:pt>
                <c:pt idx="1437">
                  <c:v>232.81661160578213</c:v>
                </c:pt>
                <c:pt idx="1438">
                  <c:v>233.7013147298841</c:v>
                </c:pt>
                <c:pt idx="1439">
                  <c:v>234.58937972585767</c:v>
                </c:pt>
                <c:pt idx="1440">
                  <c:v>235.48081936881593</c:v>
                </c:pt>
                <c:pt idx="1441">
                  <c:v>236.37564648241744</c:v>
                </c:pt>
                <c:pt idx="1442">
                  <c:v>237.27387393905062</c:v>
                </c:pt>
                <c:pt idx="1443">
                  <c:v>238.17551466001902</c:v>
                </c:pt>
                <c:pt idx="1444">
                  <c:v>239.08058161572708</c:v>
                </c:pt>
                <c:pt idx="1445">
                  <c:v>239.98908782586685</c:v>
                </c:pt>
                <c:pt idx="1446">
                  <c:v>240.90104635960515</c:v>
                </c:pt>
                <c:pt idx="1447">
                  <c:v>241.81647033577164</c:v>
                </c:pt>
                <c:pt idx="1448">
                  <c:v>242.73537292304758</c:v>
                </c:pt>
                <c:pt idx="1449">
                  <c:v>243.65776734015517</c:v>
                </c:pt>
                <c:pt idx="1450">
                  <c:v>244.58366685604778</c:v>
                </c:pt>
                <c:pt idx="1451">
                  <c:v>245.51308479010078</c:v>
                </c:pt>
                <c:pt idx="1452">
                  <c:v>246.44603451230316</c:v>
                </c:pt>
                <c:pt idx="1453">
                  <c:v>247.38252944344993</c:v>
                </c:pt>
                <c:pt idx="1454">
                  <c:v>248.32258305533503</c:v>
                </c:pt>
                <c:pt idx="1455">
                  <c:v>249.26620887094532</c:v>
                </c:pt>
                <c:pt idx="1456">
                  <c:v>250.21342046465492</c:v>
                </c:pt>
                <c:pt idx="1457">
                  <c:v>251.16423146242062</c:v>
                </c:pt>
                <c:pt idx="1458">
                  <c:v>252.11865554197783</c:v>
                </c:pt>
                <c:pt idx="1459">
                  <c:v>253.07670643303734</c:v>
                </c:pt>
                <c:pt idx="1460">
                  <c:v>254.03839791748288</c:v>
                </c:pt>
                <c:pt idx="1461">
                  <c:v>255.00374382956932</c:v>
                </c:pt>
                <c:pt idx="1462">
                  <c:v>255.97275805612168</c:v>
                </c:pt>
                <c:pt idx="1463">
                  <c:v>256.94545453673493</c:v>
                </c:pt>
                <c:pt idx="1464">
                  <c:v>257.92184726397454</c:v>
                </c:pt>
                <c:pt idx="1465">
                  <c:v>258.90195028357766</c:v>
                </c:pt>
                <c:pt idx="1466">
                  <c:v>259.88577769465525</c:v>
                </c:pt>
                <c:pt idx="1467">
                  <c:v>260.87334364989493</c:v>
                </c:pt>
                <c:pt idx="1468">
                  <c:v>261.86466235576455</c:v>
                </c:pt>
                <c:pt idx="1469">
                  <c:v>262.85974807271646</c:v>
                </c:pt>
                <c:pt idx="1470">
                  <c:v>263.85861511539281</c:v>
                </c:pt>
                <c:pt idx="1471">
                  <c:v>264.86127785283134</c:v>
                </c:pt>
                <c:pt idx="1472">
                  <c:v>265.86775070867208</c:v>
                </c:pt>
                <c:pt idx="1473">
                  <c:v>266.87804816136503</c:v>
                </c:pt>
                <c:pt idx="1474">
                  <c:v>267.8921847443782</c:v>
                </c:pt>
                <c:pt idx="1475">
                  <c:v>268.91017504640683</c:v>
                </c:pt>
                <c:pt idx="1476">
                  <c:v>269.93203371158319</c:v>
                </c:pt>
                <c:pt idx="1477">
                  <c:v>270.95777543968723</c:v>
                </c:pt>
                <c:pt idx="1478">
                  <c:v>271.98741498635803</c:v>
                </c:pt>
                <c:pt idx="1479">
                  <c:v>273.02096716330618</c:v>
                </c:pt>
                <c:pt idx="1480">
                  <c:v>274.05844683852678</c:v>
                </c:pt>
                <c:pt idx="1481">
                  <c:v>275.09986893651319</c:v>
                </c:pt>
                <c:pt idx="1482">
                  <c:v>276.14524843847192</c:v>
                </c:pt>
                <c:pt idx="1483">
                  <c:v>277.19460038253811</c:v>
                </c:pt>
                <c:pt idx="1484">
                  <c:v>278.24793986399175</c:v>
                </c:pt>
                <c:pt idx="1485">
                  <c:v>279.30528203547493</c:v>
                </c:pt>
                <c:pt idx="1486">
                  <c:v>280.36664210720977</c:v>
                </c:pt>
                <c:pt idx="1487">
                  <c:v>281.43203534721715</c:v>
                </c:pt>
                <c:pt idx="1488">
                  <c:v>282.50147708153656</c:v>
                </c:pt>
                <c:pt idx="1489">
                  <c:v>283.57498269444642</c:v>
                </c:pt>
                <c:pt idx="1490">
                  <c:v>284.65256762868535</c:v>
                </c:pt>
                <c:pt idx="1491">
                  <c:v>285.73424738567434</c:v>
                </c:pt>
                <c:pt idx="1492">
                  <c:v>286.82003752573991</c:v>
                </c:pt>
                <c:pt idx="1493">
                  <c:v>287.90995366833772</c:v>
                </c:pt>
                <c:pt idx="1494">
                  <c:v>289.00401149227741</c:v>
                </c:pt>
                <c:pt idx="1495">
                  <c:v>290.10222673594808</c:v>
                </c:pt>
                <c:pt idx="1496">
                  <c:v>291.20461519754468</c:v>
                </c:pt>
                <c:pt idx="1497">
                  <c:v>292.31119273529538</c:v>
                </c:pt>
                <c:pt idx="1498">
                  <c:v>293.4219752676895</c:v>
                </c:pt>
                <c:pt idx="1499">
                  <c:v>294.53697877370672</c:v>
                </c:pt>
                <c:pt idx="1500">
                  <c:v>295.65621929304683</c:v>
                </c:pt>
                <c:pt idx="1501">
                  <c:v>296.77971292636039</c:v>
                </c:pt>
                <c:pt idx="1502">
                  <c:v>297.90747583548057</c:v>
                </c:pt>
                <c:pt idx="1503">
                  <c:v>299.03952424365542</c:v>
                </c:pt>
                <c:pt idx="1504">
                  <c:v>300.17587443578134</c:v>
                </c:pt>
                <c:pt idx="1505">
                  <c:v>301.3165427586373</c:v>
                </c:pt>
                <c:pt idx="1506">
                  <c:v>302.46154562112014</c:v>
                </c:pt>
                <c:pt idx="1507">
                  <c:v>303.61089949448041</c:v>
                </c:pt>
                <c:pt idx="1508">
                  <c:v>304.76462091255945</c:v>
                </c:pt>
                <c:pt idx="1509">
                  <c:v>305.92272647202719</c:v>
                </c:pt>
                <c:pt idx="1510">
                  <c:v>307.08523283262093</c:v>
                </c:pt>
                <c:pt idx="1511">
                  <c:v>308.25215671738488</c:v>
                </c:pt>
                <c:pt idx="1512">
                  <c:v>309.42351491291095</c:v>
                </c:pt>
                <c:pt idx="1513">
                  <c:v>310.59932426957999</c:v>
                </c:pt>
                <c:pt idx="1514">
                  <c:v>311.77960170180438</c:v>
                </c:pt>
                <c:pt idx="1515">
                  <c:v>312.96436418827125</c:v>
                </c:pt>
                <c:pt idx="1516">
                  <c:v>314.15362877218666</c:v>
                </c:pt>
                <c:pt idx="1517">
                  <c:v>315.34741256152097</c:v>
                </c:pt>
                <c:pt idx="1518">
                  <c:v>316.54573272925478</c:v>
                </c:pt>
                <c:pt idx="1519">
                  <c:v>317.74860651362593</c:v>
                </c:pt>
                <c:pt idx="1520">
                  <c:v>318.9560512183777</c:v>
                </c:pt>
                <c:pt idx="1521">
                  <c:v>320.16808421300755</c:v>
                </c:pt>
                <c:pt idx="1522">
                  <c:v>321.38472293301697</c:v>
                </c:pt>
                <c:pt idx="1523">
                  <c:v>322.60598488016245</c:v>
                </c:pt>
                <c:pt idx="1524">
                  <c:v>323.83188762270709</c:v>
                </c:pt>
                <c:pt idx="1525">
                  <c:v>325.06244879567339</c:v>
                </c:pt>
                <c:pt idx="1526">
                  <c:v>326.29768610109699</c:v>
                </c:pt>
                <c:pt idx="1527">
                  <c:v>327.53761730828114</c:v>
                </c:pt>
                <c:pt idx="1528">
                  <c:v>328.78226025405263</c:v>
                </c:pt>
                <c:pt idx="1529">
                  <c:v>330.03163284301803</c:v>
                </c:pt>
                <c:pt idx="1530">
                  <c:v>331.28575304782152</c:v>
                </c:pt>
                <c:pt idx="1531">
                  <c:v>332.54463890940326</c:v>
                </c:pt>
                <c:pt idx="1532">
                  <c:v>333.80830853725899</c:v>
                </c:pt>
                <c:pt idx="1533">
                  <c:v>335.07678010970056</c:v>
                </c:pt>
                <c:pt idx="1534">
                  <c:v>336.35007187411742</c:v>
                </c:pt>
                <c:pt idx="1535">
                  <c:v>337.62820214723905</c:v>
                </c:pt>
                <c:pt idx="1536">
                  <c:v>338.91118931539859</c:v>
                </c:pt>
                <c:pt idx="1537">
                  <c:v>340.1990518347971</c:v>
                </c:pt>
                <c:pt idx="1538">
                  <c:v>341.49180823176937</c:v>
                </c:pt>
                <c:pt idx="1539">
                  <c:v>342.7894771030501</c:v>
                </c:pt>
                <c:pt idx="1540">
                  <c:v>344.09207711604171</c:v>
                </c:pt>
                <c:pt idx="1541">
                  <c:v>345.39962700908268</c:v>
                </c:pt>
                <c:pt idx="1542">
                  <c:v>346.71214559171722</c:v>
                </c:pt>
                <c:pt idx="1543">
                  <c:v>348.02965174496575</c:v>
                </c:pt>
                <c:pt idx="1544">
                  <c:v>349.35216442159663</c:v>
                </c:pt>
                <c:pt idx="1545">
                  <c:v>350.67970264639871</c:v>
                </c:pt>
                <c:pt idx="1546">
                  <c:v>352.01228551645505</c:v>
                </c:pt>
                <c:pt idx="1547">
                  <c:v>353.34993220141757</c:v>
                </c:pt>
                <c:pt idx="1548">
                  <c:v>354.69266194378298</c:v>
                </c:pt>
                <c:pt idx="1549">
                  <c:v>356.04049405916936</c:v>
                </c:pt>
                <c:pt idx="1550">
                  <c:v>357.39344793659421</c:v>
                </c:pt>
                <c:pt idx="1551">
                  <c:v>358.75154303875325</c:v>
                </c:pt>
                <c:pt idx="1552">
                  <c:v>360.11479890230055</c:v>
                </c:pt>
                <c:pt idx="1553">
                  <c:v>361.48323513812932</c:v>
                </c:pt>
                <c:pt idx="1554">
                  <c:v>362.85687143165421</c:v>
                </c:pt>
                <c:pt idx="1555">
                  <c:v>364.23572754309453</c:v>
                </c:pt>
                <c:pt idx="1556">
                  <c:v>365.61982330775828</c:v>
                </c:pt>
                <c:pt idx="1557">
                  <c:v>367.00917863632776</c:v>
                </c:pt>
                <c:pt idx="1558">
                  <c:v>368.40381351514583</c:v>
                </c:pt>
                <c:pt idx="1559">
                  <c:v>369.80374800650338</c:v>
                </c:pt>
                <c:pt idx="1560">
                  <c:v>371.20900224892813</c:v>
                </c:pt>
                <c:pt idx="1561">
                  <c:v>372.61959645747407</c:v>
                </c:pt>
                <c:pt idx="1562">
                  <c:v>374.03555092401251</c:v>
                </c:pt>
                <c:pt idx="1563">
                  <c:v>375.45688601752374</c:v>
                </c:pt>
                <c:pt idx="1564">
                  <c:v>376.88362218439033</c:v>
                </c:pt>
                <c:pt idx="1565">
                  <c:v>378.31577994869104</c:v>
                </c:pt>
                <c:pt idx="1566">
                  <c:v>379.75337991249609</c:v>
                </c:pt>
                <c:pt idx="1567">
                  <c:v>381.19644275616361</c:v>
                </c:pt>
                <c:pt idx="1568">
                  <c:v>382.64498923863704</c:v>
                </c:pt>
                <c:pt idx="1569">
                  <c:v>384.09904019774388</c:v>
                </c:pt>
                <c:pt idx="1570">
                  <c:v>385.55861655049529</c:v>
                </c:pt>
                <c:pt idx="1571">
                  <c:v>387.02373929338717</c:v>
                </c:pt>
                <c:pt idx="1572">
                  <c:v>388.49442950270202</c:v>
                </c:pt>
                <c:pt idx="1573">
                  <c:v>389.97070833481229</c:v>
                </c:pt>
                <c:pt idx="1574">
                  <c:v>391.45259702648457</c:v>
                </c:pt>
                <c:pt idx="1575">
                  <c:v>392.94011689518521</c:v>
                </c:pt>
                <c:pt idx="1576">
                  <c:v>394.43328933938693</c:v>
                </c:pt>
                <c:pt idx="1577">
                  <c:v>395.9321358388766</c:v>
                </c:pt>
                <c:pt idx="1578">
                  <c:v>397.43667795506434</c:v>
                </c:pt>
                <c:pt idx="1579">
                  <c:v>398.94693733129361</c:v>
                </c:pt>
                <c:pt idx="1580">
                  <c:v>400.46293569315253</c:v>
                </c:pt>
                <c:pt idx="1581">
                  <c:v>401.98469484878655</c:v>
                </c:pt>
                <c:pt idx="1582">
                  <c:v>403.51223668921193</c:v>
                </c:pt>
                <c:pt idx="1583">
                  <c:v>405.04558318863093</c:v>
                </c:pt>
                <c:pt idx="1584">
                  <c:v>406.58475640474774</c:v>
                </c:pt>
                <c:pt idx="1585">
                  <c:v>408.12977847908581</c:v>
                </c:pt>
                <c:pt idx="1586">
                  <c:v>409.68067163730638</c:v>
                </c:pt>
                <c:pt idx="1587">
                  <c:v>411.23745818952813</c:v>
                </c:pt>
                <c:pt idx="1588">
                  <c:v>412.80016053064833</c:v>
                </c:pt>
                <c:pt idx="1589">
                  <c:v>414.3688011406648</c:v>
                </c:pt>
                <c:pt idx="1590">
                  <c:v>415.94340258499932</c:v>
                </c:pt>
                <c:pt idx="1591">
                  <c:v>417.52398751482235</c:v>
                </c:pt>
                <c:pt idx="1592">
                  <c:v>419.11057866737866</c:v>
                </c:pt>
                <c:pt idx="1593">
                  <c:v>420.70319886631472</c:v>
                </c:pt>
                <c:pt idx="1594">
                  <c:v>422.30187102200671</c:v>
                </c:pt>
                <c:pt idx="1595">
                  <c:v>423.90661813189035</c:v>
                </c:pt>
                <c:pt idx="1596">
                  <c:v>425.51746328079156</c:v>
                </c:pt>
                <c:pt idx="1597">
                  <c:v>427.13442964125858</c:v>
                </c:pt>
                <c:pt idx="1598">
                  <c:v>428.75754047389535</c:v>
                </c:pt>
                <c:pt idx="1599">
                  <c:v>430.38681912769619</c:v>
                </c:pt>
                <c:pt idx="1600">
                  <c:v>432.02228904038145</c:v>
                </c:pt>
                <c:pt idx="1601">
                  <c:v>433.66397373873491</c:v>
                </c:pt>
                <c:pt idx="1602">
                  <c:v>435.31189683894212</c:v>
                </c:pt>
                <c:pt idx="1603">
                  <c:v>436.96608204693013</c:v>
                </c:pt>
                <c:pt idx="1604">
                  <c:v>438.62655315870848</c:v>
                </c:pt>
                <c:pt idx="1605">
                  <c:v>440.29333406071157</c:v>
                </c:pt>
                <c:pt idx="1606">
                  <c:v>441.9664487301423</c:v>
                </c:pt>
                <c:pt idx="1607">
                  <c:v>443.64592123531685</c:v>
                </c:pt>
                <c:pt idx="1608">
                  <c:v>445.33177573601108</c:v>
                </c:pt>
                <c:pt idx="1609">
                  <c:v>447.02403648380795</c:v>
                </c:pt>
                <c:pt idx="1610">
                  <c:v>448.72272782244642</c:v>
                </c:pt>
                <c:pt idx="1611">
                  <c:v>450.4278741881717</c:v>
                </c:pt>
                <c:pt idx="1612">
                  <c:v>452.13950011008677</c:v>
                </c:pt>
                <c:pt idx="1613">
                  <c:v>453.85763021050514</c:v>
                </c:pt>
                <c:pt idx="1614">
                  <c:v>455.58228920530507</c:v>
                </c:pt>
                <c:pt idx="1615">
                  <c:v>457.31350190428526</c:v>
                </c:pt>
                <c:pt idx="1616">
                  <c:v>459.05129321152157</c:v>
                </c:pt>
                <c:pt idx="1617">
                  <c:v>460.79568812572535</c:v>
                </c:pt>
                <c:pt idx="1618">
                  <c:v>462.54671174060314</c:v>
                </c:pt>
                <c:pt idx="1619">
                  <c:v>464.30438924521746</c:v>
                </c:pt>
                <c:pt idx="1620">
                  <c:v>466.06874592434929</c:v>
                </c:pt>
                <c:pt idx="1621">
                  <c:v>467.83980715886184</c:v>
                </c:pt>
                <c:pt idx="1622">
                  <c:v>469.61759842606551</c:v>
                </c:pt>
                <c:pt idx="1623">
                  <c:v>471.40214530008456</c:v>
                </c:pt>
                <c:pt idx="1624">
                  <c:v>473.19347345222491</c:v>
                </c:pt>
                <c:pt idx="1625">
                  <c:v>474.99160865134337</c:v>
                </c:pt>
                <c:pt idx="1626">
                  <c:v>476.79657676421851</c:v>
                </c:pt>
                <c:pt idx="1627">
                  <c:v>478.60840375592255</c:v>
                </c:pt>
                <c:pt idx="1628">
                  <c:v>480.42711569019508</c:v>
                </c:pt>
                <c:pt idx="1629">
                  <c:v>482.25273872981785</c:v>
                </c:pt>
                <c:pt idx="1630">
                  <c:v>484.08529913699118</c:v>
                </c:pt>
                <c:pt idx="1631">
                  <c:v>485.92482327371175</c:v>
                </c:pt>
                <c:pt idx="1632">
                  <c:v>487.77133760215185</c:v>
                </c:pt>
                <c:pt idx="1633">
                  <c:v>489.62486868504004</c:v>
                </c:pt>
                <c:pt idx="1634">
                  <c:v>491.4854431860432</c:v>
                </c:pt>
                <c:pt idx="1635">
                  <c:v>493.35308787015015</c:v>
                </c:pt>
                <c:pt idx="1636">
                  <c:v>495.22782960405675</c:v>
                </c:pt>
                <c:pt idx="1637">
                  <c:v>497.10969535655215</c:v>
                </c:pt>
                <c:pt idx="1638">
                  <c:v>498.99871219890707</c:v>
                </c:pt>
                <c:pt idx="1639">
                  <c:v>500.8949073052629</c:v>
                </c:pt>
                <c:pt idx="1640">
                  <c:v>502.79830795302291</c:v>
                </c:pt>
                <c:pt idx="1641">
                  <c:v>504.70894152324439</c:v>
                </c:pt>
                <c:pt idx="1642">
                  <c:v>506.62683550103276</c:v>
                </c:pt>
                <c:pt idx="1643">
                  <c:v>508.55201747593668</c:v>
                </c:pt>
                <c:pt idx="1644">
                  <c:v>510.48451514234523</c:v>
                </c:pt>
                <c:pt idx="1645">
                  <c:v>512.4243562998862</c:v>
                </c:pt>
                <c:pt idx="1646">
                  <c:v>514.37156885382581</c:v>
                </c:pt>
                <c:pt idx="1647">
                  <c:v>516.32618081547037</c:v>
                </c:pt>
                <c:pt idx="1648">
                  <c:v>518.28822030256913</c:v>
                </c:pt>
                <c:pt idx="1649">
                  <c:v>520.2577155397189</c:v>
                </c:pt>
                <c:pt idx="1650">
                  <c:v>522.2346948587699</c:v>
                </c:pt>
                <c:pt idx="1651">
                  <c:v>524.21918669923321</c:v>
                </c:pt>
                <c:pt idx="1652">
                  <c:v>526.21121960869027</c:v>
                </c:pt>
                <c:pt idx="1653">
                  <c:v>528.21082224320332</c:v>
                </c:pt>
                <c:pt idx="1654">
                  <c:v>530.21802336772748</c:v>
                </c:pt>
                <c:pt idx="1655">
                  <c:v>532.23285185652492</c:v>
                </c:pt>
                <c:pt idx="1656">
                  <c:v>534.25533669357969</c:v>
                </c:pt>
                <c:pt idx="1657">
                  <c:v>536.28550697301534</c:v>
                </c:pt>
                <c:pt idx="1658">
                  <c:v>538.32339189951279</c:v>
                </c:pt>
                <c:pt idx="1659">
                  <c:v>540.36902078873095</c:v>
                </c:pt>
                <c:pt idx="1660">
                  <c:v>542.42242306772812</c:v>
                </c:pt>
                <c:pt idx="1661">
                  <c:v>544.48362827538551</c:v>
                </c:pt>
                <c:pt idx="1662">
                  <c:v>546.55266606283203</c:v>
                </c:pt>
                <c:pt idx="1663">
                  <c:v>548.6295661938708</c:v>
                </c:pt>
                <c:pt idx="1664">
                  <c:v>550.71435854540755</c:v>
                </c:pt>
                <c:pt idx="1665">
                  <c:v>552.80707310788011</c:v>
                </c:pt>
                <c:pt idx="1666">
                  <c:v>554.90773998569011</c:v>
                </c:pt>
                <c:pt idx="1667">
                  <c:v>557.01638939763575</c:v>
                </c:pt>
                <c:pt idx="1668">
                  <c:v>559.13305167734677</c:v>
                </c:pt>
                <c:pt idx="1669">
                  <c:v>561.2577572737207</c:v>
                </c:pt>
                <c:pt idx="1670">
                  <c:v>563.39053675136086</c:v>
                </c:pt>
                <c:pt idx="1671">
                  <c:v>565.53142079101599</c:v>
                </c:pt>
                <c:pt idx="1672">
                  <c:v>567.68044019002184</c:v>
                </c:pt>
                <c:pt idx="1673">
                  <c:v>569.83762586274395</c:v>
                </c:pt>
                <c:pt idx="1674">
                  <c:v>572.00300884102239</c:v>
                </c:pt>
                <c:pt idx="1675">
                  <c:v>574.17662027461824</c:v>
                </c:pt>
                <c:pt idx="1676">
                  <c:v>576.35849143166183</c:v>
                </c:pt>
                <c:pt idx="1677">
                  <c:v>578.54865369910215</c:v>
                </c:pt>
                <c:pt idx="1678">
                  <c:v>580.74713858315874</c:v>
                </c:pt>
                <c:pt idx="1679">
                  <c:v>582.95397770977479</c:v>
                </c:pt>
                <c:pt idx="1680">
                  <c:v>585.16920282507192</c:v>
                </c:pt>
                <c:pt idx="1681">
                  <c:v>587.39284579580726</c:v>
                </c:pt>
                <c:pt idx="1682">
                  <c:v>589.62493860983136</c:v>
                </c:pt>
                <c:pt idx="1683">
                  <c:v>591.86551337654873</c:v>
                </c:pt>
                <c:pt idx="1684">
                  <c:v>594.11460232737966</c:v>
                </c:pt>
                <c:pt idx="1685">
                  <c:v>596.37223781622367</c:v>
                </c:pt>
                <c:pt idx="1686">
                  <c:v>598.63845231992536</c:v>
                </c:pt>
                <c:pt idx="1687">
                  <c:v>600.91327843874114</c:v>
                </c:pt>
                <c:pt idx="1688">
                  <c:v>603.19674889680834</c:v>
                </c:pt>
                <c:pt idx="1689">
                  <c:v>605.4888965426162</c:v>
                </c:pt>
                <c:pt idx="1690">
                  <c:v>607.78975434947813</c:v>
                </c:pt>
                <c:pt idx="1691">
                  <c:v>610.09935541600612</c:v>
                </c:pt>
                <c:pt idx="1692">
                  <c:v>612.41773296658698</c:v>
                </c:pt>
                <c:pt idx="1693">
                  <c:v>614.74492035186006</c:v>
                </c:pt>
                <c:pt idx="1694">
                  <c:v>617.0809510491971</c:v>
                </c:pt>
                <c:pt idx="1695">
                  <c:v>619.42585866318404</c:v>
                </c:pt>
                <c:pt idx="1696">
                  <c:v>621.77967692610412</c:v>
                </c:pt>
                <c:pt idx="1697">
                  <c:v>624.14243969842335</c:v>
                </c:pt>
                <c:pt idx="1698">
                  <c:v>626.51418096927739</c:v>
                </c:pt>
                <c:pt idx="1699">
                  <c:v>628.89493485696062</c:v>
                </c:pt>
                <c:pt idx="1700">
                  <c:v>631.28473560941711</c:v>
                </c:pt>
                <c:pt idx="1701">
                  <c:v>633.68361760473294</c:v>
                </c:pt>
                <c:pt idx="1702">
                  <c:v>636.09161535163094</c:v>
                </c:pt>
                <c:pt idx="1703">
                  <c:v>638.50876348996712</c:v>
                </c:pt>
                <c:pt idx="1704">
                  <c:v>640.93509679122906</c:v>
                </c:pt>
                <c:pt idx="1705">
                  <c:v>643.37065015903579</c:v>
                </c:pt>
                <c:pt idx="1706">
                  <c:v>645.81545862964015</c:v>
                </c:pt>
                <c:pt idx="1707">
                  <c:v>648.26955737243281</c:v>
                </c:pt>
                <c:pt idx="1708">
                  <c:v>650.73298169044813</c:v>
                </c:pt>
                <c:pt idx="1709">
                  <c:v>653.2057670208718</c:v>
                </c:pt>
                <c:pt idx="1710">
                  <c:v>655.68794893555116</c:v>
                </c:pt>
                <c:pt idx="1711">
                  <c:v>658.17956314150626</c:v>
                </c:pt>
                <c:pt idx="1712">
                  <c:v>660.680645481444</c:v>
                </c:pt>
                <c:pt idx="1713">
                  <c:v>663.19123193427356</c:v>
                </c:pt>
                <c:pt idx="1714">
                  <c:v>665.71135861562379</c:v>
                </c:pt>
                <c:pt idx="1715">
                  <c:v>668.24106177836313</c:v>
                </c:pt>
                <c:pt idx="1716">
                  <c:v>670.78037781312094</c:v>
                </c:pt>
                <c:pt idx="1717">
                  <c:v>673.3293432488108</c:v>
                </c:pt>
                <c:pt idx="1718">
                  <c:v>675.88799475315625</c:v>
                </c:pt>
                <c:pt idx="1719">
                  <c:v>678.45636913321823</c:v>
                </c:pt>
                <c:pt idx="1720">
                  <c:v>681.03450333592446</c:v>
                </c:pt>
                <c:pt idx="1721">
                  <c:v>683.62243444860098</c:v>
                </c:pt>
                <c:pt idx="1722">
                  <c:v>686.22019969950566</c:v>
                </c:pt>
                <c:pt idx="1723">
                  <c:v>688.82783645836378</c:v>
                </c:pt>
                <c:pt idx="1724">
                  <c:v>691.44538223690563</c:v>
                </c:pt>
                <c:pt idx="1725">
                  <c:v>694.07287468940592</c:v>
                </c:pt>
                <c:pt idx="1726">
                  <c:v>696.71035161322573</c:v>
                </c:pt>
                <c:pt idx="1727">
                  <c:v>699.35785094935602</c:v>
                </c:pt>
                <c:pt idx="1728">
                  <c:v>702.01541078296361</c:v>
                </c:pt>
                <c:pt idx="1729">
                  <c:v>704.68306934393888</c:v>
                </c:pt>
                <c:pt idx="1730">
                  <c:v>707.36086500744591</c:v>
                </c:pt>
                <c:pt idx="1731">
                  <c:v>710.0488362944742</c:v>
                </c:pt>
                <c:pt idx="1732">
                  <c:v>712.74702187239325</c:v>
                </c:pt>
                <c:pt idx="1733">
                  <c:v>715.45546055550835</c:v>
                </c:pt>
                <c:pt idx="1734">
                  <c:v>718.17419130561927</c:v>
                </c:pt>
                <c:pt idx="1735">
                  <c:v>720.9032532325806</c:v>
                </c:pt>
                <c:pt idx="1736">
                  <c:v>723.64268559486447</c:v>
                </c:pt>
                <c:pt idx="1737">
                  <c:v>726.39252780012498</c:v>
                </c:pt>
                <c:pt idx="1738">
                  <c:v>729.15281940576551</c:v>
                </c:pt>
                <c:pt idx="1739">
                  <c:v>731.92360011950746</c:v>
                </c:pt>
                <c:pt idx="1740">
                  <c:v>734.70490979996157</c:v>
                </c:pt>
                <c:pt idx="1741">
                  <c:v>737.49678845720143</c:v>
                </c:pt>
                <c:pt idx="1742">
                  <c:v>740.2992762533388</c:v>
                </c:pt>
                <c:pt idx="1743">
                  <c:v>743.11241350310149</c:v>
                </c:pt>
                <c:pt idx="1744">
                  <c:v>745.93624067441328</c:v>
                </c:pt>
                <c:pt idx="1745">
                  <c:v>748.77079838897612</c:v>
                </c:pt>
                <c:pt idx="1746">
                  <c:v>751.61612742285422</c:v>
                </c:pt>
                <c:pt idx="1747">
                  <c:v>754.47226870706106</c:v>
                </c:pt>
                <c:pt idx="1748">
                  <c:v>757.33926332814792</c:v>
                </c:pt>
                <c:pt idx="1749">
                  <c:v>760.21715252879494</c:v>
                </c:pt>
                <c:pt idx="1750">
                  <c:v>763.10597770840434</c:v>
                </c:pt>
                <c:pt idx="1751">
                  <c:v>766.00578042369625</c:v>
                </c:pt>
                <c:pt idx="1752">
                  <c:v>768.91660238930626</c:v>
                </c:pt>
                <c:pt idx="1753">
                  <c:v>771.83848547838568</c:v>
                </c:pt>
                <c:pt idx="1754">
                  <c:v>774.7714717232036</c:v>
                </c:pt>
                <c:pt idx="1755">
                  <c:v>777.71560331575176</c:v>
                </c:pt>
                <c:pt idx="1756">
                  <c:v>780.67092260835159</c:v>
                </c:pt>
                <c:pt idx="1757">
                  <c:v>783.63747211426335</c:v>
                </c:pt>
                <c:pt idx="1758">
                  <c:v>786.61529450829755</c:v>
                </c:pt>
                <c:pt idx="1759">
                  <c:v>789.60443262742911</c:v>
                </c:pt>
                <c:pt idx="1760">
                  <c:v>792.60492947141336</c:v>
                </c:pt>
                <c:pt idx="1761">
                  <c:v>795.61682820340479</c:v>
                </c:pt>
                <c:pt idx="1762">
                  <c:v>798.64017215057777</c:v>
                </c:pt>
                <c:pt idx="1763">
                  <c:v>801.67500480474996</c:v>
                </c:pt>
                <c:pt idx="1764">
                  <c:v>804.72136982300799</c:v>
                </c:pt>
                <c:pt idx="1765">
                  <c:v>807.77931102833543</c:v>
                </c:pt>
                <c:pt idx="1766">
                  <c:v>810.84887241024308</c:v>
                </c:pt>
                <c:pt idx="1767">
                  <c:v>813.93009812540197</c:v>
                </c:pt>
                <c:pt idx="1768">
                  <c:v>817.02303249827855</c:v>
                </c:pt>
                <c:pt idx="1769">
                  <c:v>820.12772002177201</c:v>
                </c:pt>
                <c:pt idx="1770">
                  <c:v>823.24420535785475</c:v>
                </c:pt>
                <c:pt idx="1771">
                  <c:v>826.37253333821457</c:v>
                </c:pt>
                <c:pt idx="1772">
                  <c:v>829.51274896489986</c:v>
                </c:pt>
                <c:pt idx="1773">
                  <c:v>832.66489741096655</c:v>
                </c:pt>
                <c:pt idx="1774">
                  <c:v>835.82902402112825</c:v>
                </c:pt>
                <c:pt idx="1775">
                  <c:v>839.0051743124086</c:v>
                </c:pt>
                <c:pt idx="1776">
                  <c:v>842.19339397479575</c:v>
                </c:pt>
                <c:pt idx="1777">
                  <c:v>845.39372887189995</c:v>
                </c:pt>
                <c:pt idx="1778">
                  <c:v>848.60622504161324</c:v>
                </c:pt>
                <c:pt idx="1779">
                  <c:v>851.83092869677137</c:v>
                </c:pt>
                <c:pt idx="1780">
                  <c:v>855.06788622581917</c:v>
                </c:pt>
                <c:pt idx="1781">
                  <c:v>858.31714419347725</c:v>
                </c:pt>
                <c:pt idx="1782">
                  <c:v>861.5787493414125</c:v>
                </c:pt>
                <c:pt idx="1783">
                  <c:v>864.85274858890989</c:v>
                </c:pt>
                <c:pt idx="1784">
                  <c:v>868.13918903354772</c:v>
                </c:pt>
                <c:pt idx="1785">
                  <c:v>871.43811795187526</c:v>
                </c:pt>
                <c:pt idx="1786">
                  <c:v>874.74958280009241</c:v>
                </c:pt>
                <c:pt idx="1787">
                  <c:v>878.07363121473281</c:v>
                </c:pt>
                <c:pt idx="1788">
                  <c:v>881.41031101334886</c:v>
                </c:pt>
                <c:pt idx="1789">
                  <c:v>884.75967019519965</c:v>
                </c:pt>
                <c:pt idx="1790">
                  <c:v>888.12175694194138</c:v>
                </c:pt>
                <c:pt idx="1791">
                  <c:v>891.49661961832078</c:v>
                </c:pt>
                <c:pt idx="1792">
                  <c:v>894.88430677287045</c:v>
                </c:pt>
                <c:pt idx="1793">
                  <c:v>898.28486713860741</c:v>
                </c:pt>
                <c:pt idx="1794">
                  <c:v>901.6983496337341</c:v>
                </c:pt>
                <c:pt idx="1795">
                  <c:v>905.12480336234228</c:v>
                </c:pt>
                <c:pt idx="1796">
                  <c:v>908.56427761511918</c:v>
                </c:pt>
                <c:pt idx="1797">
                  <c:v>912.01682187005667</c:v>
                </c:pt>
                <c:pt idx="1798">
                  <c:v>915.48248579316294</c:v>
                </c:pt>
                <c:pt idx="1799">
                  <c:v>918.96131923917699</c:v>
                </c:pt>
                <c:pt idx="1800">
                  <c:v>922.45337225228593</c:v>
                </c:pt>
                <c:pt idx="1801">
                  <c:v>925.9586950668446</c:v>
                </c:pt>
                <c:pt idx="1802">
                  <c:v>929.47733810809859</c:v>
                </c:pt>
                <c:pt idx="1803">
                  <c:v>933.00935199290939</c:v>
                </c:pt>
                <c:pt idx="1804">
                  <c:v>936.55478753048249</c:v>
                </c:pt>
                <c:pt idx="1805">
                  <c:v>940.11369572309832</c:v>
                </c:pt>
                <c:pt idx="1806">
                  <c:v>943.68612776684608</c:v>
                </c:pt>
                <c:pt idx="1807">
                  <c:v>947.27213505236011</c:v>
                </c:pt>
                <c:pt idx="1808">
                  <c:v>950.87176916555916</c:v>
                </c:pt>
                <c:pt idx="1809">
                  <c:v>954.48508188838832</c:v>
                </c:pt>
                <c:pt idx="1810">
                  <c:v>958.11212519956428</c:v>
                </c:pt>
                <c:pt idx="1811">
                  <c:v>961.75295127532263</c:v>
                </c:pt>
                <c:pt idx="1812">
                  <c:v>965.40761249016884</c:v>
                </c:pt>
                <c:pt idx="1813">
                  <c:v>969.07616141763151</c:v>
                </c:pt>
                <c:pt idx="1814">
                  <c:v>972.75865083101849</c:v>
                </c:pt>
                <c:pt idx="1815">
                  <c:v>976.45513370417643</c:v>
                </c:pt>
                <c:pt idx="1816">
                  <c:v>980.1656632122523</c:v>
                </c:pt>
                <c:pt idx="1817">
                  <c:v>983.89029273245887</c:v>
                </c:pt>
                <c:pt idx="1818">
                  <c:v>987.62907584484219</c:v>
                </c:pt>
                <c:pt idx="1819">
                  <c:v>991.38206633305265</c:v>
                </c:pt>
                <c:pt idx="1820">
                  <c:v>995.14931818511832</c:v>
                </c:pt>
                <c:pt idx="1821">
                  <c:v>998.93088559422176</c:v>
                </c:pt>
                <c:pt idx="1822">
                  <c:v>1002.7268229594798</c:v>
                </c:pt>
                <c:pt idx="1823">
                  <c:v>1006.5371848867259</c:v>
                </c:pt>
                <c:pt idx="1824">
                  <c:v>1010.3620261892954</c:v>
                </c:pt>
                <c:pt idx="1825">
                  <c:v>1014.2014018888148</c:v>
                </c:pt>
                <c:pt idx="1826">
                  <c:v>1018.0553672159923</c:v>
                </c:pt>
                <c:pt idx="1827">
                  <c:v>1021.9239776114131</c:v>
                </c:pt>
                <c:pt idx="1828">
                  <c:v>1025.8072887263365</c:v>
                </c:pt>
                <c:pt idx="1829">
                  <c:v>1029.7053564234966</c:v>
                </c:pt>
                <c:pt idx="1830">
                  <c:v>1033.6182367779058</c:v>
                </c:pt>
                <c:pt idx="1831">
                  <c:v>1037.5459860776618</c:v>
                </c:pt>
                <c:pt idx="1832">
                  <c:v>1041.4886608247571</c:v>
                </c:pt>
                <c:pt idx="1833">
                  <c:v>1045.4463177358912</c:v>
                </c:pt>
                <c:pt idx="1834">
                  <c:v>1049.4190137432877</c:v>
                </c:pt>
                <c:pt idx="1835">
                  <c:v>1053.4068059955123</c:v>
                </c:pt>
                <c:pt idx="1836">
                  <c:v>1057.4097518582953</c:v>
                </c:pt>
                <c:pt idx="1837">
                  <c:v>1061.4279089153567</c:v>
                </c:pt>
                <c:pt idx="1838">
                  <c:v>1065.4613349692352</c:v>
                </c:pt>
                <c:pt idx="1839">
                  <c:v>1069.5100880421182</c:v>
                </c:pt>
                <c:pt idx="1840">
                  <c:v>1073.5742263766783</c:v>
                </c:pt>
                <c:pt idx="1841">
                  <c:v>1077.6538084369097</c:v>
                </c:pt>
                <c:pt idx="1842">
                  <c:v>1081.74889290897</c:v>
                </c:pt>
                <c:pt idx="1843">
                  <c:v>1085.8595387020241</c:v>
                </c:pt>
                <c:pt idx="1844">
                  <c:v>1089.9858049490917</c:v>
                </c:pt>
                <c:pt idx="1845">
                  <c:v>1094.1277510078983</c:v>
                </c:pt>
                <c:pt idx="1846">
                  <c:v>1098.2854364617283</c:v>
                </c:pt>
                <c:pt idx="1847">
                  <c:v>1102.4589211202829</c:v>
                </c:pt>
                <c:pt idx="1848">
                  <c:v>1106.6482650205401</c:v>
                </c:pt>
                <c:pt idx="1849">
                  <c:v>1110.8535284276181</c:v>
                </c:pt>
                <c:pt idx="1850">
                  <c:v>1115.0747718356431</c:v>
                </c:pt>
                <c:pt idx="1851">
                  <c:v>1119.3120559686186</c:v>
                </c:pt>
                <c:pt idx="1852">
                  <c:v>1123.5654417812993</c:v>
                </c:pt>
                <c:pt idx="1853">
                  <c:v>1127.8349904600684</c:v>
                </c:pt>
                <c:pt idx="1854">
                  <c:v>1132.1207634238167</c:v>
                </c:pt>
                <c:pt idx="1855">
                  <c:v>1136.4228223248272</c:v>
                </c:pt>
                <c:pt idx="1856">
                  <c:v>1140.7412290496616</c:v>
                </c:pt>
                <c:pt idx="1857">
                  <c:v>1145.0760457200504</c:v>
                </c:pt>
                <c:pt idx="1858">
                  <c:v>1149.4273346937866</c:v>
                </c:pt>
                <c:pt idx="1859">
                  <c:v>1153.7951585656231</c:v>
                </c:pt>
                <c:pt idx="1860">
                  <c:v>1158.1795801681724</c:v>
                </c:pt>
                <c:pt idx="1861">
                  <c:v>1162.5806625728114</c:v>
                </c:pt>
                <c:pt idx="1862">
                  <c:v>1166.9984690905881</c:v>
                </c:pt>
                <c:pt idx="1863">
                  <c:v>1171.4330632731323</c:v>
                </c:pt>
                <c:pt idx="1864">
                  <c:v>1175.8845089135702</c:v>
                </c:pt>
                <c:pt idx="1865">
                  <c:v>1180.3528700474419</c:v>
                </c:pt>
                <c:pt idx="1866">
                  <c:v>1184.8382109536221</c:v>
                </c:pt>
                <c:pt idx="1867">
                  <c:v>1189.340596155246</c:v>
                </c:pt>
                <c:pt idx="1868">
                  <c:v>1193.860090420636</c:v>
                </c:pt>
                <c:pt idx="1869">
                  <c:v>1198.3967587642344</c:v>
                </c:pt>
                <c:pt idx="1870">
                  <c:v>1202.9506664475384</c:v>
                </c:pt>
                <c:pt idx="1871">
                  <c:v>1207.521878980039</c:v>
                </c:pt>
                <c:pt idx="1872">
                  <c:v>1212.1104621201632</c:v>
                </c:pt>
                <c:pt idx="1873">
                  <c:v>1216.7164818762199</c:v>
                </c:pt>
                <c:pt idx="1874">
                  <c:v>1221.3400045073495</c:v>
                </c:pt>
                <c:pt idx="1875">
                  <c:v>1225.9810965244774</c:v>
                </c:pt>
                <c:pt idx="1876">
                  <c:v>1230.6398246912704</c:v>
                </c:pt>
                <c:pt idx="1877">
                  <c:v>1235.3162560250973</c:v>
                </c:pt>
                <c:pt idx="1878">
                  <c:v>1240.0104577979928</c:v>
                </c:pt>
                <c:pt idx="1879">
                  <c:v>1244.7224975376253</c:v>
                </c:pt>
                <c:pt idx="1880">
                  <c:v>1249.4524430282684</c:v>
                </c:pt>
                <c:pt idx="1881">
                  <c:v>1254.2003623117757</c:v>
                </c:pt>
                <c:pt idx="1882">
                  <c:v>1258.9663236885606</c:v>
                </c:pt>
                <c:pt idx="1883">
                  <c:v>1263.7503957185772</c:v>
                </c:pt>
                <c:pt idx="1884">
                  <c:v>1268.5526472223078</c:v>
                </c:pt>
                <c:pt idx="1885">
                  <c:v>1273.3731472817526</c:v>
                </c:pt>
                <c:pt idx="1886">
                  <c:v>1278.2119652414233</c:v>
                </c:pt>
                <c:pt idx="1887">
                  <c:v>1283.0691707093408</c:v>
                </c:pt>
                <c:pt idx="1888">
                  <c:v>1287.9448335580364</c:v>
                </c:pt>
                <c:pt idx="1889">
                  <c:v>1292.8390239255571</c:v>
                </c:pt>
                <c:pt idx="1890">
                  <c:v>1297.7518122164743</c:v>
                </c:pt>
                <c:pt idx="1891">
                  <c:v>1302.6832691028969</c:v>
                </c:pt>
                <c:pt idx="1892">
                  <c:v>1307.633465525488</c:v>
                </c:pt>
                <c:pt idx="1893">
                  <c:v>1312.602472694485</c:v>
                </c:pt>
                <c:pt idx="1894">
                  <c:v>1317.5903620907241</c:v>
                </c:pt>
                <c:pt idx="1895">
                  <c:v>1322.5972054666688</c:v>
                </c:pt>
                <c:pt idx="1896">
                  <c:v>1327.6230748474422</c:v>
                </c:pt>
                <c:pt idx="1897">
                  <c:v>1332.6680425318625</c:v>
                </c:pt>
                <c:pt idx="1898">
                  <c:v>1337.7321810934836</c:v>
                </c:pt>
                <c:pt idx="1899">
                  <c:v>1342.8155633816389</c:v>
                </c:pt>
                <c:pt idx="1900">
                  <c:v>1347.9182625224892</c:v>
                </c:pt>
                <c:pt idx="1901">
                  <c:v>1353.0403519200747</c:v>
                </c:pt>
                <c:pt idx="1902">
                  <c:v>1358.181905257371</c:v>
                </c:pt>
                <c:pt idx="1903">
                  <c:v>1363.3429964973491</c:v>
                </c:pt>
                <c:pt idx="1904">
                  <c:v>1368.5236998840389</c:v>
                </c:pt>
                <c:pt idx="1905">
                  <c:v>1373.7240899435983</c:v>
                </c:pt>
                <c:pt idx="1906">
                  <c:v>1378.9442414853841</c:v>
                </c:pt>
                <c:pt idx="1907">
                  <c:v>1384.1842296030286</c:v>
                </c:pt>
                <c:pt idx="1908">
                  <c:v>1389.4441296755201</c:v>
                </c:pt>
                <c:pt idx="1909">
                  <c:v>1394.7240173682872</c:v>
                </c:pt>
                <c:pt idx="1910">
                  <c:v>1400.0239686342866</c:v>
                </c:pt>
                <c:pt idx="1911">
                  <c:v>1405.3440597150968</c:v>
                </c:pt>
                <c:pt idx="1912">
                  <c:v>1410.6843671420143</c:v>
                </c:pt>
                <c:pt idx="1913">
                  <c:v>1416.0449677371539</c:v>
                </c:pt>
                <c:pt idx="1914">
                  <c:v>1421.4259386145552</c:v>
                </c:pt>
                <c:pt idx="1915">
                  <c:v>1426.8273571812906</c:v>
                </c:pt>
                <c:pt idx="1916">
                  <c:v>1432.2493011385795</c:v>
                </c:pt>
                <c:pt idx="1917">
                  <c:v>1437.6918484829062</c:v>
                </c:pt>
                <c:pt idx="1918">
                  <c:v>1443.1550775071412</c:v>
                </c:pt>
                <c:pt idx="1919">
                  <c:v>1448.6390668016684</c:v>
                </c:pt>
                <c:pt idx="1920">
                  <c:v>1454.1438952555147</c:v>
                </c:pt>
                <c:pt idx="1921">
                  <c:v>1459.6696420574858</c:v>
                </c:pt>
                <c:pt idx="1922">
                  <c:v>1465.2163866973042</c:v>
                </c:pt>
                <c:pt idx="1923">
                  <c:v>1470.784208966754</c:v>
                </c:pt>
                <c:pt idx="1924">
                  <c:v>1476.3731889608277</c:v>
                </c:pt>
                <c:pt idx="1925">
                  <c:v>1481.9834070788788</c:v>
                </c:pt>
                <c:pt idx="1926">
                  <c:v>1487.6149440257786</c:v>
                </c:pt>
                <c:pt idx="1927">
                  <c:v>1493.2678808130765</c:v>
                </c:pt>
                <c:pt idx="1928">
                  <c:v>1498.9422987601663</c:v>
                </c:pt>
                <c:pt idx="1929">
                  <c:v>1504.638279495455</c:v>
                </c:pt>
                <c:pt idx="1930">
                  <c:v>1510.3559049575379</c:v>
                </c:pt>
                <c:pt idx="1931">
                  <c:v>1516.0952573963766</c:v>
                </c:pt>
                <c:pt idx="1932">
                  <c:v>1521.8564193744828</c:v>
                </c:pt>
                <c:pt idx="1933">
                  <c:v>1527.639473768106</c:v>
                </c:pt>
                <c:pt idx="1934">
                  <c:v>1533.4445037684247</c:v>
                </c:pt>
                <c:pt idx="1935">
                  <c:v>1539.2715928827447</c:v>
                </c:pt>
                <c:pt idx="1936">
                  <c:v>1545.1208249356991</c:v>
                </c:pt>
                <c:pt idx="1937">
                  <c:v>1550.9922840704548</c:v>
                </c:pt>
                <c:pt idx="1938">
                  <c:v>1556.8860547499226</c:v>
                </c:pt>
                <c:pt idx="1939">
                  <c:v>1562.8022217579723</c:v>
                </c:pt>
                <c:pt idx="1940">
                  <c:v>1568.7408702006526</c:v>
                </c:pt>
                <c:pt idx="1941">
                  <c:v>1574.7020855074152</c:v>
                </c:pt>
                <c:pt idx="1942">
                  <c:v>1580.6859534323435</c:v>
                </c:pt>
                <c:pt idx="1943">
                  <c:v>1586.6925600553864</c:v>
                </c:pt>
                <c:pt idx="1944">
                  <c:v>1592.7219917835969</c:v>
                </c:pt>
                <c:pt idx="1945">
                  <c:v>1598.7743353523747</c:v>
                </c:pt>
                <c:pt idx="1946">
                  <c:v>1604.8496778267138</c:v>
                </c:pt>
                <c:pt idx="1947">
                  <c:v>1610.9481066024553</c:v>
                </c:pt>
                <c:pt idx="1948">
                  <c:v>1617.0697094075447</c:v>
                </c:pt>
                <c:pt idx="1949">
                  <c:v>1623.2145743032934</c:v>
                </c:pt>
                <c:pt idx="1950">
                  <c:v>1629.382789685646</c:v>
                </c:pt>
                <c:pt idx="1951">
                  <c:v>1635.5744442864516</c:v>
                </c:pt>
                <c:pt idx="1952">
                  <c:v>1641.7896271747402</c:v>
                </c:pt>
                <c:pt idx="1953">
                  <c:v>1648.0284277580042</c:v>
                </c:pt>
                <c:pt idx="1954">
                  <c:v>1654.2909357834847</c:v>
                </c:pt>
                <c:pt idx="1955">
                  <c:v>1660.577241339462</c:v>
                </c:pt>
                <c:pt idx="1956">
                  <c:v>1666.8874348565521</c:v>
                </c:pt>
                <c:pt idx="1957">
                  <c:v>1673.221607109007</c:v>
                </c:pt>
                <c:pt idx="1958">
                  <c:v>1679.5798492160213</c:v>
                </c:pt>
                <c:pt idx="1959">
                  <c:v>1685.9622526430423</c:v>
                </c:pt>
                <c:pt idx="1960">
                  <c:v>1692.3689092030859</c:v>
                </c:pt>
                <c:pt idx="1961">
                  <c:v>1698.7999110580577</c:v>
                </c:pt>
                <c:pt idx="1962">
                  <c:v>1705.2553507200782</c:v>
                </c:pt>
                <c:pt idx="1963">
                  <c:v>1711.7353210528145</c:v>
                </c:pt>
                <c:pt idx="1964">
                  <c:v>1718.2399152728151</c:v>
                </c:pt>
                <c:pt idx="1965">
                  <c:v>1724.7692269508518</c:v>
                </c:pt>
                <c:pt idx="1966">
                  <c:v>1731.3233500132651</c:v>
                </c:pt>
                <c:pt idx="1967">
                  <c:v>1737.9023787433155</c:v>
                </c:pt>
                <c:pt idx="1968">
                  <c:v>1744.50640778254</c:v>
                </c:pt>
                <c:pt idx="1969">
                  <c:v>1751.1355321321137</c:v>
                </c:pt>
                <c:pt idx="1970">
                  <c:v>1757.7898471542157</c:v>
                </c:pt>
                <c:pt idx="1971">
                  <c:v>1764.4694485734019</c:v>
                </c:pt>
                <c:pt idx="1972">
                  <c:v>1771.1744324779809</c:v>
                </c:pt>
                <c:pt idx="1973">
                  <c:v>1777.9048953213971</c:v>
                </c:pt>
                <c:pt idx="1974">
                  <c:v>1784.6609339236186</c:v>
                </c:pt>
                <c:pt idx="1975">
                  <c:v>1791.4426454725283</c:v>
                </c:pt>
                <c:pt idx="1976">
                  <c:v>1798.2501275253239</c:v>
                </c:pt>
                <c:pt idx="1977">
                  <c:v>1805.0834780099201</c:v>
                </c:pt>
                <c:pt idx="1978">
                  <c:v>1811.9427952263579</c:v>
                </c:pt>
                <c:pt idx="1979">
                  <c:v>1818.828177848218</c:v>
                </c:pt>
                <c:pt idx="1980">
                  <c:v>1825.7397249240414</c:v>
                </c:pt>
                <c:pt idx="1981">
                  <c:v>1832.6775358787529</c:v>
                </c:pt>
                <c:pt idx="1982">
                  <c:v>1839.6417105150922</c:v>
                </c:pt>
                <c:pt idx="1983">
                  <c:v>1846.6323490150496</c:v>
                </c:pt>
                <c:pt idx="1984">
                  <c:v>1853.6495519413068</c:v>
                </c:pt>
                <c:pt idx="1985">
                  <c:v>1860.6934202386838</c:v>
                </c:pt>
                <c:pt idx="1986">
                  <c:v>1867.7640552355908</c:v>
                </c:pt>
                <c:pt idx="1987">
                  <c:v>1874.8615586454862</c:v>
                </c:pt>
                <c:pt idx="1988">
                  <c:v>1881.9860325683392</c:v>
                </c:pt>
                <c:pt idx="1989">
                  <c:v>1889.1375794920989</c:v>
                </c:pt>
                <c:pt idx="1990">
                  <c:v>1896.316302294169</c:v>
                </c:pt>
                <c:pt idx="1991">
                  <c:v>1903.5223042428868</c:v>
                </c:pt>
                <c:pt idx="1992">
                  <c:v>1910.7556889990099</c:v>
                </c:pt>
                <c:pt idx="1993">
                  <c:v>1918.0165606172061</c:v>
                </c:pt>
                <c:pt idx="1994">
                  <c:v>1925.3050235475516</c:v>
                </c:pt>
                <c:pt idx="1995">
                  <c:v>1932.6211826370325</c:v>
                </c:pt>
                <c:pt idx="1996">
                  <c:v>1939.9651431310533</c:v>
                </c:pt>
                <c:pt idx="1997">
                  <c:v>1947.3370106749514</c:v>
                </c:pt>
                <c:pt idx="1998">
                  <c:v>1954.7368913155162</c:v>
                </c:pt>
                <c:pt idx="1999">
                  <c:v>1962.1648915025153</c:v>
                </c:pt>
                <c:pt idx="2000">
                  <c:v>1969.6211180902249</c:v>
                </c:pt>
                <c:pt idx="2001">
                  <c:v>1977.1056783389677</c:v>
                </c:pt>
                <c:pt idx="2002">
                  <c:v>1984.6186799166558</c:v>
                </c:pt>
                <c:pt idx="2003">
                  <c:v>1992.160230900339</c:v>
                </c:pt>
                <c:pt idx="2004">
                  <c:v>1999.7304397777602</c:v>
                </c:pt>
                <c:pt idx="2005">
                  <c:v>2007.3294154489158</c:v>
                </c:pt>
                <c:pt idx="2006">
                  <c:v>2014.9572672276217</c:v>
                </c:pt>
                <c:pt idx="2007">
                  <c:v>2022.6141048430868</c:v>
                </c:pt>
                <c:pt idx="2008">
                  <c:v>2030.3000384414906</c:v>
                </c:pt>
                <c:pt idx="2009">
                  <c:v>2038.0151785875685</c:v>
                </c:pt>
                <c:pt idx="2010">
                  <c:v>2045.7596362662014</c:v>
                </c:pt>
                <c:pt idx="2011">
                  <c:v>2053.5335228840131</c:v>
                </c:pt>
                <c:pt idx="2012">
                  <c:v>2061.3369502709725</c:v>
                </c:pt>
                <c:pt idx="2013">
                  <c:v>2069.1700306820021</c:v>
                </c:pt>
                <c:pt idx="2014">
                  <c:v>2077.0328767985939</c:v>
                </c:pt>
                <c:pt idx="2015">
                  <c:v>2084.9256017304288</c:v>
                </c:pt>
                <c:pt idx="2016">
                  <c:v>2092.8483190170045</c:v>
                </c:pt>
                <c:pt idx="2017">
                  <c:v>2100.8011426292692</c:v>
                </c:pt>
                <c:pt idx="2018">
                  <c:v>2108.7841869712606</c:v>
                </c:pt>
                <c:pt idx="2019">
                  <c:v>2116.7975668817517</c:v>
                </c:pt>
                <c:pt idx="2020">
                  <c:v>2124.8413976359025</c:v>
                </c:pt>
                <c:pt idx="2021">
                  <c:v>2132.915794946919</c:v>
                </c:pt>
                <c:pt idx="2022">
                  <c:v>2141.0208749677172</c:v>
                </c:pt>
                <c:pt idx="2023">
                  <c:v>2149.1567542925945</c:v>
                </c:pt>
                <c:pt idx="2024">
                  <c:v>2157.3235499589064</c:v>
                </c:pt>
                <c:pt idx="2025">
                  <c:v>2165.5213794487504</c:v>
                </c:pt>
                <c:pt idx="2026">
                  <c:v>2173.7503606906557</c:v>
                </c:pt>
                <c:pt idx="2027">
                  <c:v>2182.0106120612804</c:v>
                </c:pt>
                <c:pt idx="2028">
                  <c:v>2190.3022523871132</c:v>
                </c:pt>
                <c:pt idx="2029">
                  <c:v>2198.6254009461841</c:v>
                </c:pt>
                <c:pt idx="2030">
                  <c:v>2206.9801774697798</c:v>
                </c:pt>
                <c:pt idx="2031">
                  <c:v>2215.3667021441652</c:v>
                </c:pt>
                <c:pt idx="2032">
                  <c:v>2223.7850956123129</c:v>
                </c:pt>
                <c:pt idx="2033">
                  <c:v>2232.2354789756396</c:v>
                </c:pt>
                <c:pt idx="2034">
                  <c:v>2240.7179737957472</c:v>
                </c:pt>
                <c:pt idx="2035">
                  <c:v>2249.2327020961711</c:v>
                </c:pt>
                <c:pt idx="2036">
                  <c:v>2257.7797863641367</c:v>
                </c:pt>
                <c:pt idx="2037">
                  <c:v>2266.3593495523205</c:v>
                </c:pt>
                <c:pt idx="2038">
                  <c:v>2274.9715150806196</c:v>
                </c:pt>
                <c:pt idx="2039">
                  <c:v>2283.6164068379262</c:v>
                </c:pt>
                <c:pt idx="2040">
                  <c:v>2292.2941491839106</c:v>
                </c:pt>
                <c:pt idx="2041">
                  <c:v>2301.0048669508096</c:v>
                </c:pt>
                <c:pt idx="2042">
                  <c:v>2309.7486854452227</c:v>
                </c:pt>
                <c:pt idx="2043">
                  <c:v>2318.5257304499146</c:v>
                </c:pt>
                <c:pt idx="2044">
                  <c:v>2327.3361282256242</c:v>
                </c:pt>
                <c:pt idx="2045">
                  <c:v>2336.1800055128815</c:v>
                </c:pt>
                <c:pt idx="2046">
                  <c:v>2345.0574895338304</c:v>
                </c:pt>
                <c:pt idx="2047">
                  <c:v>2353.9687079940591</c:v>
                </c:pt>
                <c:pt idx="2048">
                  <c:v>2362.9137890844368</c:v>
                </c:pt>
                <c:pt idx="2049">
                  <c:v>2371.8928614829579</c:v>
                </c:pt>
                <c:pt idx="2050">
                  <c:v>2380.9060543565934</c:v>
                </c:pt>
                <c:pt idx="2051">
                  <c:v>2389.9534973631485</c:v>
                </c:pt>
                <c:pt idx="2052">
                  <c:v>2399.0353206531286</c:v>
                </c:pt>
                <c:pt idx="2053">
                  <c:v>2408.1516548716104</c:v>
                </c:pt>
                <c:pt idx="2054">
                  <c:v>2417.3026311601225</c:v>
                </c:pt>
                <c:pt idx="2055">
                  <c:v>2426.488381158531</c:v>
                </c:pt>
                <c:pt idx="2056">
                  <c:v>2435.7090370069336</c:v>
                </c:pt>
                <c:pt idx="2057">
                  <c:v>2444.9647313475602</c:v>
                </c:pt>
                <c:pt idx="2058">
                  <c:v>2454.2555973266813</c:v>
                </c:pt>
                <c:pt idx="2059">
                  <c:v>2463.5817685965226</c:v>
                </c:pt>
                <c:pt idx="2060">
                  <c:v>2472.9433793171893</c:v>
                </c:pt>
                <c:pt idx="2061">
                  <c:v>2482.3405641585946</c:v>
                </c:pt>
                <c:pt idx="2062">
                  <c:v>2491.7734583023971</c:v>
                </c:pt>
                <c:pt idx="2063">
                  <c:v>2501.2421974439462</c:v>
                </c:pt>
                <c:pt idx="2064">
                  <c:v>2510.7469177942335</c:v>
                </c:pt>
                <c:pt idx="2065">
                  <c:v>2520.2877560818515</c:v>
                </c:pt>
                <c:pt idx="2066">
                  <c:v>2529.8648495549628</c:v>
                </c:pt>
                <c:pt idx="2067">
                  <c:v>2539.4783359832718</c:v>
                </c:pt>
                <c:pt idx="2068">
                  <c:v>2549.1283536600081</c:v>
                </c:pt>
                <c:pt idx="2069">
                  <c:v>2558.815041403916</c:v>
                </c:pt>
                <c:pt idx="2070">
                  <c:v>2568.5385385612508</c:v>
                </c:pt>
                <c:pt idx="2071">
                  <c:v>2578.2989850077838</c:v>
                </c:pt>
                <c:pt idx="2072">
                  <c:v>2588.0965211508133</c:v>
                </c:pt>
                <c:pt idx="2073">
                  <c:v>2597.9312879311865</c:v>
                </c:pt>
                <c:pt idx="2074">
                  <c:v>2607.803426825325</c:v>
                </c:pt>
                <c:pt idx="2075">
                  <c:v>2617.7130798472613</c:v>
                </c:pt>
                <c:pt idx="2076">
                  <c:v>2627.660389550681</c:v>
                </c:pt>
                <c:pt idx="2077">
                  <c:v>2637.6454990309735</c:v>
                </c:pt>
                <c:pt idx="2078">
                  <c:v>2647.6685519272914</c:v>
                </c:pt>
                <c:pt idx="2079">
                  <c:v>2657.7296924246152</c:v>
                </c:pt>
                <c:pt idx="2080">
                  <c:v>2667.8290652558289</c:v>
                </c:pt>
                <c:pt idx="2081">
                  <c:v>2677.9668157038013</c:v>
                </c:pt>
                <c:pt idx="2082">
                  <c:v>2688.1430896034758</c:v>
                </c:pt>
                <c:pt idx="2083">
                  <c:v>2698.3580333439691</c:v>
                </c:pt>
                <c:pt idx="2084">
                  <c:v>2708.6117938706761</c:v>
                </c:pt>
                <c:pt idx="2085">
                  <c:v>2718.9045186873846</c:v>
                </c:pt>
                <c:pt idx="2086">
                  <c:v>2729.2363558583966</c:v>
                </c:pt>
                <c:pt idx="2087">
                  <c:v>2739.6074540106583</c:v>
                </c:pt>
                <c:pt idx="2088">
                  <c:v>2750.017962335899</c:v>
                </c:pt>
                <c:pt idx="2089">
                  <c:v>2760.4680305927754</c:v>
                </c:pt>
                <c:pt idx="2090">
                  <c:v>2770.9578091090279</c:v>
                </c:pt>
                <c:pt idx="2091">
                  <c:v>2781.4874487836423</c:v>
                </c:pt>
                <c:pt idx="2092">
                  <c:v>2792.0571010890203</c:v>
                </c:pt>
                <c:pt idx="2093">
                  <c:v>2802.6669180731587</c:v>
                </c:pt>
                <c:pt idx="2094">
                  <c:v>2813.3170523618369</c:v>
                </c:pt>
                <c:pt idx="2095">
                  <c:v>2824.007657160812</c:v>
                </c:pt>
                <c:pt idx="2096">
                  <c:v>2834.7388862580233</c:v>
                </c:pt>
                <c:pt idx="2097">
                  <c:v>2845.5108940258037</c:v>
                </c:pt>
                <c:pt idx="2098">
                  <c:v>2856.3238354231021</c:v>
                </c:pt>
                <c:pt idx="2099">
                  <c:v>2867.1778659977099</c:v>
                </c:pt>
                <c:pt idx="2100">
                  <c:v>2878.0731418885011</c:v>
                </c:pt>
                <c:pt idx="2101">
                  <c:v>2889.0098198276773</c:v>
                </c:pt>
                <c:pt idx="2102">
                  <c:v>2899.9880571430226</c:v>
                </c:pt>
                <c:pt idx="2103">
                  <c:v>2911.008011760166</c:v>
                </c:pt>
                <c:pt idx="2104">
                  <c:v>2922.0698422048549</c:v>
                </c:pt>
                <c:pt idx="2105">
                  <c:v>2933.1737076052336</c:v>
                </c:pt>
                <c:pt idx="2106">
                  <c:v>2944.3197676941336</c:v>
                </c:pt>
                <c:pt idx="2107">
                  <c:v>2955.5081828113712</c:v>
                </c:pt>
                <c:pt idx="2108">
                  <c:v>2966.7391139060546</c:v>
                </c:pt>
                <c:pt idx="2109">
                  <c:v>2978.0127225388978</c:v>
                </c:pt>
                <c:pt idx="2110">
                  <c:v>2989.3291708845459</c:v>
                </c:pt>
                <c:pt idx="2111">
                  <c:v>3000.6886217339074</c:v>
                </c:pt>
                <c:pt idx="2112">
                  <c:v>3012.0912384964963</c:v>
                </c:pt>
                <c:pt idx="2113">
                  <c:v>3023.5371852027829</c:v>
                </c:pt>
                <c:pt idx="2114">
                  <c:v>3035.0266265065534</c:v>
                </c:pt>
                <c:pt idx="2115">
                  <c:v>3046.5597276872782</c:v>
                </c:pt>
                <c:pt idx="2116">
                  <c:v>3058.1366546524901</c:v>
                </c:pt>
                <c:pt idx="2117">
                  <c:v>3069.7575739401696</c:v>
                </c:pt>
                <c:pt idx="2118">
                  <c:v>3081.4226527211422</c:v>
                </c:pt>
                <c:pt idx="2119">
                  <c:v>3093.1320588014828</c:v>
                </c:pt>
                <c:pt idx="2120">
                  <c:v>3104.8859606249284</c:v>
                </c:pt>
                <c:pt idx="2121">
                  <c:v>3116.684527275303</c:v>
                </c:pt>
                <c:pt idx="2122">
                  <c:v>3128.5279284789494</c:v>
                </c:pt>
                <c:pt idx="2123">
                  <c:v>3140.4163346071696</c:v>
                </c:pt>
                <c:pt idx="2124">
                  <c:v>3152.3499166786769</c:v>
                </c:pt>
                <c:pt idx="2125">
                  <c:v>3164.3288463620561</c:v>
                </c:pt>
                <c:pt idx="2126">
                  <c:v>3176.3532959782319</c:v>
                </c:pt>
                <c:pt idx="2127">
                  <c:v>3188.4234385029495</c:v>
                </c:pt>
                <c:pt idx="2128">
                  <c:v>3200.5394475692606</c:v>
                </c:pt>
                <c:pt idx="2129">
                  <c:v>3212.7014974700237</c:v>
                </c:pt>
                <c:pt idx="2130">
                  <c:v>3224.90976316041</c:v>
                </c:pt>
                <c:pt idx="2131">
                  <c:v>3237.1644202604198</c:v>
                </c:pt>
                <c:pt idx="2132">
                  <c:v>3249.4656450574093</c:v>
                </c:pt>
                <c:pt idx="2133">
                  <c:v>3261.8136145086278</c:v>
                </c:pt>
                <c:pt idx="2134">
                  <c:v>3274.2085062437604</c:v>
                </c:pt>
                <c:pt idx="2135">
                  <c:v>3286.6504985674869</c:v>
                </c:pt>
                <c:pt idx="2136">
                  <c:v>3299.1397704620435</c:v>
                </c:pt>
                <c:pt idx="2137">
                  <c:v>3311.6765015897995</c:v>
                </c:pt>
                <c:pt idx="2138">
                  <c:v>3324.2608722958407</c:v>
                </c:pt>
                <c:pt idx="2139">
                  <c:v>3336.8930636105652</c:v>
                </c:pt>
                <c:pt idx="2140">
                  <c:v>3349.5732572522852</c:v>
                </c:pt>
                <c:pt idx="2141">
                  <c:v>3362.301635629844</c:v>
                </c:pt>
                <c:pt idx="2142">
                  <c:v>3375.0783818452373</c:v>
                </c:pt>
                <c:pt idx="2143">
                  <c:v>3387.9036796962491</c:v>
                </c:pt>
                <c:pt idx="2144">
                  <c:v>3400.7777136790951</c:v>
                </c:pt>
                <c:pt idx="2145">
                  <c:v>3413.7006689910759</c:v>
                </c:pt>
                <c:pt idx="2146">
                  <c:v>3426.6727315332419</c:v>
                </c:pt>
                <c:pt idx="2147">
                  <c:v>3439.6940879130684</c:v>
                </c:pt>
                <c:pt idx="2148">
                  <c:v>3452.764925447138</c:v>
                </c:pt>
                <c:pt idx="2149">
                  <c:v>3465.8854321638373</c:v>
                </c:pt>
                <c:pt idx="2150">
                  <c:v>3479.0557968060598</c:v>
                </c:pt>
                <c:pt idx="2151">
                  <c:v>3492.2762088339227</c:v>
                </c:pt>
                <c:pt idx="2152">
                  <c:v>3505.5468584274918</c:v>
                </c:pt>
                <c:pt idx="2153">
                  <c:v>3518.8679364895165</c:v>
                </c:pt>
                <c:pt idx="2154">
                  <c:v>3532.2396346481769</c:v>
                </c:pt>
                <c:pt idx="2155">
                  <c:v>3545.6621452598401</c:v>
                </c:pt>
                <c:pt idx="2156">
                  <c:v>3559.1356614118276</c:v>
                </c:pt>
                <c:pt idx="2157">
                  <c:v>3572.6603769251928</c:v>
                </c:pt>
                <c:pt idx="2158">
                  <c:v>3586.2364863575085</c:v>
                </c:pt>
                <c:pt idx="2159">
                  <c:v>3599.864185005667</c:v>
                </c:pt>
                <c:pt idx="2160">
                  <c:v>3613.5436689086887</c:v>
                </c:pt>
                <c:pt idx="2161">
                  <c:v>3627.2751348505417</c:v>
                </c:pt>
                <c:pt idx="2162">
                  <c:v>3641.0587803629737</c:v>
                </c:pt>
                <c:pt idx="2163">
                  <c:v>3654.8948037283531</c:v>
                </c:pt>
                <c:pt idx="2164">
                  <c:v>3668.7834039825207</c:v>
                </c:pt>
                <c:pt idx="2165">
                  <c:v>3682.7247809176542</c:v>
                </c:pt>
                <c:pt idx="2166">
                  <c:v>3696.7191350851413</c:v>
                </c:pt>
                <c:pt idx="2167">
                  <c:v>3710.7666677984648</c:v>
                </c:pt>
                <c:pt idx="2168">
                  <c:v>3724.867581136099</c:v>
                </c:pt>
                <c:pt idx="2169">
                  <c:v>3739.0220779444162</c:v>
                </c:pt>
                <c:pt idx="2170">
                  <c:v>3753.2303618406049</c:v>
                </c:pt>
                <c:pt idx="2171">
                  <c:v>3767.4926372155992</c:v>
                </c:pt>
                <c:pt idx="2172">
                  <c:v>3781.8091092370187</c:v>
                </c:pt>
                <c:pt idx="2173">
                  <c:v>3796.1799838521192</c:v>
                </c:pt>
                <c:pt idx="2174">
                  <c:v>3810.6054677907573</c:v>
                </c:pt>
                <c:pt idx="2175">
                  <c:v>3825.0857685683623</c:v>
                </c:pt>
                <c:pt idx="2176">
                  <c:v>3839.6210944889222</c:v>
                </c:pt>
                <c:pt idx="2177">
                  <c:v>3854.2116546479801</c:v>
                </c:pt>
                <c:pt idx="2178">
                  <c:v>3868.8576589356426</c:v>
                </c:pt>
                <c:pt idx="2179">
                  <c:v>3883.5593180395981</c:v>
                </c:pt>
                <c:pt idx="2180">
                  <c:v>3898.3168434481486</c:v>
                </c:pt>
                <c:pt idx="2181">
                  <c:v>3913.1304474532517</c:v>
                </c:pt>
                <c:pt idx="2182">
                  <c:v>3928.0003431535742</c:v>
                </c:pt>
                <c:pt idx="2183">
                  <c:v>3942.926744457558</c:v>
                </c:pt>
                <c:pt idx="2184">
                  <c:v>3957.909866086497</c:v>
                </c:pt>
                <c:pt idx="2185">
                  <c:v>3972.9499235776257</c:v>
                </c:pt>
                <c:pt idx="2186">
                  <c:v>3988.0471332872207</c:v>
                </c:pt>
                <c:pt idx="2187">
                  <c:v>4003.2017123937121</c:v>
                </c:pt>
                <c:pt idx="2188">
                  <c:v>4018.4138789008084</c:v>
                </c:pt>
                <c:pt idx="2189">
                  <c:v>4033.6838516406315</c:v>
                </c:pt>
                <c:pt idx="2190">
                  <c:v>4049.011850276866</c:v>
                </c:pt>
                <c:pt idx="2191">
                  <c:v>4064.3980953079181</c:v>
                </c:pt>
                <c:pt idx="2192">
                  <c:v>4079.8428080700883</c:v>
                </c:pt>
                <c:pt idx="2193">
                  <c:v>4095.3462107407545</c:v>
                </c:pt>
                <c:pt idx="2194">
                  <c:v>4110.9085263415691</c:v>
                </c:pt>
                <c:pt idx="2195">
                  <c:v>4126.529978741667</c:v>
                </c:pt>
                <c:pt idx="2196">
                  <c:v>4142.2107926608851</c:v>
                </c:pt>
                <c:pt idx="2197">
                  <c:v>4157.9511936729969</c:v>
                </c:pt>
                <c:pt idx="2198">
                  <c:v>4173.7514082089547</c:v>
                </c:pt>
                <c:pt idx="2199">
                  <c:v>4189.6116635601484</c:v>
                </c:pt>
                <c:pt idx="2200">
                  <c:v>4205.5321878816767</c:v>
                </c:pt>
                <c:pt idx="2201">
                  <c:v>4221.5132101956269</c:v>
                </c:pt>
                <c:pt idx="2202">
                  <c:v>4237.55496039437</c:v>
                </c:pt>
                <c:pt idx="2203">
                  <c:v>4253.6576692438684</c:v>
                </c:pt>
                <c:pt idx="2204">
                  <c:v>4269.8215683869948</c:v>
                </c:pt>
                <c:pt idx="2205">
                  <c:v>4286.0468903468654</c:v>
                </c:pt>
                <c:pt idx="2206">
                  <c:v>4302.3338685301833</c:v>
                </c:pt>
                <c:pt idx="2207">
                  <c:v>4318.6827372305979</c:v>
                </c:pt>
                <c:pt idx="2208">
                  <c:v>4335.0937316320742</c:v>
                </c:pt>
                <c:pt idx="2209">
                  <c:v>4351.5670878122764</c:v>
                </c:pt>
                <c:pt idx="2210">
                  <c:v>4368.1030427459636</c:v>
                </c:pt>
                <c:pt idx="2211">
                  <c:v>4384.7018343083982</c:v>
                </c:pt>
                <c:pt idx="2212">
                  <c:v>4401.3637012787703</c:v>
                </c:pt>
                <c:pt idx="2213">
                  <c:v>4418.0888833436302</c:v>
                </c:pt>
                <c:pt idx="2214">
                  <c:v>4434.877621100336</c:v>
                </c:pt>
                <c:pt idx="2215">
                  <c:v>4451.7301560605174</c:v>
                </c:pt>
                <c:pt idx="2216">
                  <c:v>4468.6467306535478</c:v>
                </c:pt>
                <c:pt idx="2217">
                  <c:v>4485.6275882300315</c:v>
                </c:pt>
                <c:pt idx="2218">
                  <c:v>4502.672973065306</c:v>
                </c:pt>
                <c:pt idx="2219">
                  <c:v>4519.7831303629546</c:v>
                </c:pt>
                <c:pt idx="2220">
                  <c:v>4536.9583062583342</c:v>
                </c:pt>
                <c:pt idx="2221">
                  <c:v>4554.1987478221163</c:v>
                </c:pt>
                <c:pt idx="2222">
                  <c:v>4571.5047030638407</c:v>
                </c:pt>
                <c:pt idx="2223">
                  <c:v>4588.8764209354831</c:v>
                </c:pt>
                <c:pt idx="2224">
                  <c:v>4606.3141513350383</c:v>
                </c:pt>
                <c:pt idx="2225">
                  <c:v>4623.8181451101118</c:v>
                </c:pt>
                <c:pt idx="2226">
                  <c:v>4641.3886540615304</c:v>
                </c:pt>
                <c:pt idx="2227">
                  <c:v>4659.0259309469639</c:v>
                </c:pt>
                <c:pt idx="2228">
                  <c:v>4676.7302294845622</c:v>
                </c:pt>
                <c:pt idx="2229">
                  <c:v>4694.5018043566033</c:v>
                </c:pt>
                <c:pt idx="2230">
                  <c:v>4712.3409112131585</c:v>
                </c:pt>
                <c:pt idx="2231">
                  <c:v>4730.2478066757685</c:v>
                </c:pt>
                <c:pt idx="2232">
                  <c:v>4748.2227483411361</c:v>
                </c:pt>
                <c:pt idx="2233">
                  <c:v>4766.2659947848324</c:v>
                </c:pt>
                <c:pt idx="2234">
                  <c:v>4784.3778055650146</c:v>
                </c:pt>
                <c:pt idx="2235">
                  <c:v>4802.5584412261614</c:v>
                </c:pt>
                <c:pt idx="2236">
                  <c:v>4820.8081633028214</c:v>
                </c:pt>
                <c:pt idx="2237">
                  <c:v>4839.1272343233722</c:v>
                </c:pt>
                <c:pt idx="2238">
                  <c:v>4857.515917813801</c:v>
                </c:pt>
                <c:pt idx="2239">
                  <c:v>4875.9744783014939</c:v>
                </c:pt>
                <c:pt idx="2240">
                  <c:v>4894.5031813190399</c:v>
                </c:pt>
                <c:pt idx="2241">
                  <c:v>4913.102293408052</c:v>
                </c:pt>
                <c:pt idx="2242">
                  <c:v>4931.7720821230023</c:v>
                </c:pt>
                <c:pt idx="2243">
                  <c:v>4950.5128160350696</c:v>
                </c:pt>
                <c:pt idx="2244">
                  <c:v>4969.3247647360031</c:v>
                </c:pt>
                <c:pt idx="2245">
                  <c:v>4988.2081988420005</c:v>
                </c:pt>
                <c:pt idx="2246">
                  <c:v>5007.1633899976005</c:v>
                </c:pt>
                <c:pt idx="2247">
                  <c:v>5026.1906108795911</c:v>
                </c:pt>
                <c:pt idx="2248">
                  <c:v>5045.2901352009339</c:v>
                </c:pt>
                <c:pt idx="2249">
                  <c:v>5064.4622377146979</c:v>
                </c:pt>
                <c:pt idx="2250">
                  <c:v>5083.7071942180137</c:v>
                </c:pt>
                <c:pt idx="2251">
                  <c:v>5103.0252815560425</c:v>
                </c:pt>
                <c:pt idx="2252">
                  <c:v>5122.4167776259555</c:v>
                </c:pt>
                <c:pt idx="2253">
                  <c:v>5141.8819613809346</c:v>
                </c:pt>
                <c:pt idx="2254">
                  <c:v>5161.4211128341822</c:v>
                </c:pt>
                <c:pt idx="2255">
                  <c:v>5181.0345130629521</c:v>
                </c:pt>
                <c:pt idx="2256">
                  <c:v>5200.7224442125917</c:v>
                </c:pt>
                <c:pt idx="2257">
                  <c:v>5220.4851895005995</c:v>
                </c:pt>
                <c:pt idx="2258">
                  <c:v>5240.3230332207022</c:v>
                </c:pt>
                <c:pt idx="2259">
                  <c:v>5260.2362607469413</c:v>
                </c:pt>
                <c:pt idx="2260">
                  <c:v>5280.2251585377799</c:v>
                </c:pt>
                <c:pt idx="2261">
                  <c:v>5300.2900141402233</c:v>
                </c:pt>
                <c:pt idx="2262">
                  <c:v>5320.4311161939559</c:v>
                </c:pt>
                <c:pt idx="2263">
                  <c:v>5340.6487544354932</c:v>
                </c:pt>
                <c:pt idx="2264">
                  <c:v>5360.943219702348</c:v>
                </c:pt>
                <c:pt idx="2265">
                  <c:v>5381.3148039372172</c:v>
                </c:pt>
                <c:pt idx="2266">
                  <c:v>5401.7638001921787</c:v>
                </c:pt>
                <c:pt idx="2267">
                  <c:v>5422.290502632909</c:v>
                </c:pt>
                <c:pt idx="2268">
                  <c:v>5442.8952065429139</c:v>
                </c:pt>
                <c:pt idx="2269">
                  <c:v>5463.5782083277772</c:v>
                </c:pt>
                <c:pt idx="2270">
                  <c:v>5484.339805519423</c:v>
                </c:pt>
                <c:pt idx="2271">
                  <c:v>5505.1802967803969</c:v>
                </c:pt>
                <c:pt idx="2272">
                  <c:v>5526.0999819081626</c:v>
                </c:pt>
                <c:pt idx="2273">
                  <c:v>5547.0991618394137</c:v>
                </c:pt>
                <c:pt idx="2274">
                  <c:v>5568.1781386544035</c:v>
                </c:pt>
                <c:pt idx="2275">
                  <c:v>5589.3372155812904</c:v>
                </c:pt>
                <c:pt idx="2276">
                  <c:v>5610.5766970004997</c:v>
                </c:pt>
                <c:pt idx="2277">
                  <c:v>5631.8968884491014</c:v>
                </c:pt>
                <c:pt idx="2278">
                  <c:v>5653.298096625208</c:v>
                </c:pt>
                <c:pt idx="2279">
                  <c:v>5674.7806293923841</c:v>
                </c:pt>
                <c:pt idx="2280">
                  <c:v>5696.3447957840754</c:v>
                </c:pt>
                <c:pt idx="2281">
                  <c:v>5717.9909060080554</c:v>
                </c:pt>
                <c:pt idx="2282">
                  <c:v>5739.7192714508865</c:v>
                </c:pt>
                <c:pt idx="2283">
                  <c:v>5761.5302046823999</c:v>
                </c:pt>
                <c:pt idx="2284">
                  <c:v>5783.4240194601934</c:v>
                </c:pt>
                <c:pt idx="2285">
                  <c:v>5805.4010307341423</c:v>
                </c:pt>
                <c:pt idx="2286">
                  <c:v>5827.4615546509322</c:v>
                </c:pt>
                <c:pt idx="2287">
                  <c:v>5849.6059085586057</c:v>
                </c:pt>
                <c:pt idx="2288">
                  <c:v>5871.8344110111284</c:v>
                </c:pt>
                <c:pt idx="2289">
                  <c:v>5894.1473817729711</c:v>
                </c:pt>
                <c:pt idx="2290">
                  <c:v>5916.5451418237089</c:v>
                </c:pt>
                <c:pt idx="2291">
                  <c:v>5939.0280133626393</c:v>
                </c:pt>
                <c:pt idx="2292">
                  <c:v>5961.5963198134177</c:v>
                </c:pt>
                <c:pt idx="2293">
                  <c:v>5984.2503858287091</c:v>
                </c:pt>
                <c:pt idx="2294">
                  <c:v>6006.9905372948588</c:v>
                </c:pt>
                <c:pt idx="2295">
                  <c:v>6029.8171013365791</c:v>
                </c:pt>
                <c:pt idx="2296">
                  <c:v>6052.7304063216579</c:v>
                </c:pt>
                <c:pt idx="2297">
                  <c:v>6075.73078186568</c:v>
                </c:pt>
                <c:pt idx="2298">
                  <c:v>6098.8185588367696</c:v>
                </c:pt>
                <c:pt idx="2299">
                  <c:v>6121.9940693603494</c:v>
                </c:pt>
                <c:pt idx="2300">
                  <c:v>6145.2576468239185</c:v>
                </c:pt>
                <c:pt idx="2301">
                  <c:v>6168.6096258818498</c:v>
                </c:pt>
                <c:pt idx="2302">
                  <c:v>6192.0503424602011</c:v>
                </c:pt>
                <c:pt idx="2303">
                  <c:v>6215.5801337615503</c:v>
                </c:pt>
                <c:pt idx="2304">
                  <c:v>6239.1993382698447</c:v>
                </c:pt>
                <c:pt idx="2305">
                  <c:v>6262.90829575527</c:v>
                </c:pt>
                <c:pt idx="2306">
                  <c:v>6286.7073472791399</c:v>
                </c:pt>
                <c:pt idx="2307">
                  <c:v>6310.5968351988004</c:v>
                </c:pt>
                <c:pt idx="2308">
                  <c:v>6334.5771031725562</c:v>
                </c:pt>
                <c:pt idx="2309">
                  <c:v>6358.648496164612</c:v>
                </c:pt>
                <c:pt idx="2310">
                  <c:v>6382.8113604500377</c:v>
                </c:pt>
                <c:pt idx="2311">
                  <c:v>6407.0660436197477</c:v>
                </c:pt>
                <c:pt idx="2312">
                  <c:v>6431.4128945855027</c:v>
                </c:pt>
                <c:pt idx="2313">
                  <c:v>6455.8522635849276</c:v>
                </c:pt>
                <c:pt idx="2314">
                  <c:v>6480.3845021865509</c:v>
                </c:pt>
                <c:pt idx="2315">
                  <c:v>6505.0099632948595</c:v>
                </c:pt>
                <c:pt idx="2316">
                  <c:v>6529.7290011553805</c:v>
                </c:pt>
                <c:pt idx="2317">
                  <c:v>6554.5419713597712</c:v>
                </c:pt>
                <c:pt idx="2318">
                  <c:v>6579.4492308509389</c:v>
                </c:pt>
                <c:pt idx="2319">
                  <c:v>6604.451137928173</c:v>
                </c:pt>
                <c:pt idx="2320">
                  <c:v>6629.5480522523003</c:v>
                </c:pt>
                <c:pt idx="2321">
                  <c:v>6654.7403348508597</c:v>
                </c:pt>
                <c:pt idx="2322">
                  <c:v>6680.0283481232927</c:v>
                </c:pt>
                <c:pt idx="2323">
                  <c:v>6705.4124558461617</c:v>
                </c:pt>
                <c:pt idx="2324">
                  <c:v>6730.893023178377</c:v>
                </c:pt>
                <c:pt idx="2325">
                  <c:v>6756.4704166664551</c:v>
                </c:pt>
                <c:pt idx="2326">
                  <c:v>6782.1450042497881</c:v>
                </c:pt>
                <c:pt idx="2327">
                  <c:v>6807.9171552659373</c:v>
                </c:pt>
                <c:pt idx="2328">
                  <c:v>6833.7872404559475</c:v>
                </c:pt>
                <c:pt idx="2329">
                  <c:v>6859.7556319696805</c:v>
                </c:pt>
                <c:pt idx="2330">
                  <c:v>6885.8227033711655</c:v>
                </c:pt>
                <c:pt idx="2331">
                  <c:v>6911.9888296439758</c:v>
                </c:pt>
                <c:pt idx="2332">
                  <c:v>6938.2543871966227</c:v>
                </c:pt>
                <c:pt idx="2333">
                  <c:v>6964.6197538679698</c:v>
                </c:pt>
                <c:pt idx="2334">
                  <c:v>6991.0853089326683</c:v>
                </c:pt>
                <c:pt idx="2335">
                  <c:v>7017.6514331066128</c:v>
                </c:pt>
                <c:pt idx="2336">
                  <c:v>7044.3185085524183</c:v>
                </c:pt>
                <c:pt idx="2337">
                  <c:v>7071.0869188849174</c:v>
                </c:pt>
                <c:pt idx="2338">
                  <c:v>7097.9570491766799</c:v>
                </c:pt>
                <c:pt idx="2339">
                  <c:v>7124.9292859635516</c:v>
                </c:pt>
                <c:pt idx="2340">
                  <c:v>7152.0040172502131</c:v>
                </c:pt>
                <c:pt idx="2341">
                  <c:v>7179.1816325157642</c:v>
                </c:pt>
                <c:pt idx="2342">
                  <c:v>7206.4625227193246</c:v>
                </c:pt>
                <c:pt idx="2343">
                  <c:v>7233.847080305658</c:v>
                </c:pt>
                <c:pt idx="2344">
                  <c:v>7261.3356992108193</c:v>
                </c:pt>
                <c:pt idx="2345">
                  <c:v>7288.9287748678207</c:v>
                </c:pt>
                <c:pt idx="2346">
                  <c:v>7316.6267042123191</c:v>
                </c:pt>
                <c:pt idx="2347">
                  <c:v>7344.4298856883261</c:v>
                </c:pt>
                <c:pt idx="2348">
                  <c:v>7372.3387192539421</c:v>
                </c:pt>
                <c:pt idx="2349">
                  <c:v>7400.353606387107</c:v>
                </c:pt>
                <c:pt idx="2350">
                  <c:v>7428.4749500913786</c:v>
                </c:pt>
                <c:pt idx="2351">
                  <c:v>7456.7031549017256</c:v>
                </c:pt>
                <c:pt idx="2352">
                  <c:v>7485.0386268903521</c:v>
                </c:pt>
                <c:pt idx="2353">
                  <c:v>7513.4817736725354</c:v>
                </c:pt>
                <c:pt idx="2354">
                  <c:v>7542.0330044124912</c:v>
                </c:pt>
                <c:pt idx="2355">
                  <c:v>7570.6927298292585</c:v>
                </c:pt>
                <c:pt idx="2356">
                  <c:v>7599.46136220261</c:v>
                </c:pt>
                <c:pt idx="2357">
                  <c:v>7628.3393153789802</c:v>
                </c:pt>
                <c:pt idx="2358">
                  <c:v>7657.3270047774204</c:v>
                </c:pt>
                <c:pt idx="2359">
                  <c:v>7686.4248473955749</c:v>
                </c:pt>
                <c:pt idx="2360">
                  <c:v>7715.6332618156785</c:v>
                </c:pt>
                <c:pt idx="2361">
                  <c:v>7744.9526682105779</c:v>
                </c:pt>
                <c:pt idx="2362">
                  <c:v>7774.3834883497784</c:v>
                </c:pt>
                <c:pt idx="2363">
                  <c:v>7803.9261456055074</c:v>
                </c:pt>
                <c:pt idx="2364">
                  <c:v>7833.5810649588084</c:v>
                </c:pt>
                <c:pt idx="2365">
                  <c:v>7863.348673005652</c:v>
                </c:pt>
                <c:pt idx="2366">
                  <c:v>7893.229397963074</c:v>
                </c:pt>
                <c:pt idx="2367">
                  <c:v>7923.2236696753334</c:v>
                </c:pt>
                <c:pt idx="2368">
                  <c:v>7953.3319196201001</c:v>
                </c:pt>
                <c:pt idx="2369">
                  <c:v>7983.554580914657</c:v>
                </c:pt>
                <c:pt idx="2370">
                  <c:v>8013.8920883221326</c:v>
                </c:pt>
                <c:pt idx="2371">
                  <c:v>8044.344878257757</c:v>
                </c:pt>
                <c:pt idx="2372">
                  <c:v>8074.9133887951366</c:v>
                </c:pt>
                <c:pt idx="2373">
                  <c:v>8105.5980596725585</c:v>
                </c:pt>
                <c:pt idx="2374">
                  <c:v>8136.3993322993147</c:v>
                </c:pt>
                <c:pt idx="2375">
                  <c:v>8167.3176497620525</c:v>
                </c:pt>
                <c:pt idx="2376">
                  <c:v>8198.3534568311479</c:v>
                </c:pt>
                <c:pt idx="2377">
                  <c:v>8229.5071999671072</c:v>
                </c:pt>
                <c:pt idx="2378">
                  <c:v>8260.7793273269817</c:v>
                </c:pt>
                <c:pt idx="2379">
                  <c:v>8292.1702887708252</c:v>
                </c:pt>
                <c:pt idx="2380">
                  <c:v>8323.680535868154</c:v>
                </c:pt>
                <c:pt idx="2381">
                  <c:v>8355.3105219044537</c:v>
                </c:pt>
                <c:pt idx="2382">
                  <c:v>8387.0607018876908</c:v>
                </c:pt>
                <c:pt idx="2383">
                  <c:v>8418.931532554865</c:v>
                </c:pt>
                <c:pt idx="2384">
                  <c:v>8450.9234723785739</c:v>
                </c:pt>
                <c:pt idx="2385">
                  <c:v>8483.0369815736121</c:v>
                </c:pt>
                <c:pt idx="2386">
                  <c:v>8515.2725221035926</c:v>
                </c:pt>
                <c:pt idx="2387">
                  <c:v>8547.6305576875857</c:v>
                </c:pt>
                <c:pt idx="2388">
                  <c:v>8580.1115538067988</c:v>
                </c:pt>
                <c:pt idx="2389">
                  <c:v>8612.7159777112647</c:v>
                </c:pt>
                <c:pt idx="2390">
                  <c:v>8645.4442984265679</c:v>
                </c:pt>
                <c:pt idx="2391">
                  <c:v>8678.2969867605898</c:v>
                </c:pt>
                <c:pt idx="2392">
                  <c:v>8711.2745153102805</c:v>
                </c:pt>
                <c:pt idx="2393">
                  <c:v>8744.3773584684604</c:v>
                </c:pt>
                <c:pt idx="2394">
                  <c:v>8777.605992430641</c:v>
                </c:pt>
                <c:pt idx="2395">
                  <c:v>8810.9608952018771</c:v>
                </c:pt>
                <c:pt idx="2396">
                  <c:v>8844.4425466036446</c:v>
                </c:pt>
                <c:pt idx="2397">
                  <c:v>8878.051428280738</c:v>
                </c:pt>
                <c:pt idx="2398">
                  <c:v>8911.7880237082045</c:v>
                </c:pt>
                <c:pt idx="2399">
                  <c:v>8945.6528181982958</c:v>
                </c:pt>
                <c:pt idx="2400">
                  <c:v>8979.6462989074498</c:v>
                </c:pt>
                <c:pt idx="2401">
                  <c:v>9013.7689548432991</c:v>
                </c:pt>
                <c:pt idx="2402">
                  <c:v>9048.0212768717047</c:v>
                </c:pt>
                <c:pt idx="2403">
                  <c:v>9082.4037577238178</c:v>
                </c:pt>
                <c:pt idx="2404">
                  <c:v>9116.916892003168</c:v>
                </c:pt>
                <c:pt idx="2405">
                  <c:v>9151.5611761927794</c:v>
                </c:pt>
                <c:pt idx="2406">
                  <c:v>9186.3371086623119</c:v>
                </c:pt>
                <c:pt idx="2407">
                  <c:v>9221.2451896752282</c:v>
                </c:pt>
                <c:pt idx="2408">
                  <c:v>9256.2859213959946</c:v>
                </c:pt>
                <c:pt idx="2409">
                  <c:v>9291.4598078972995</c:v>
                </c:pt>
                <c:pt idx="2410">
                  <c:v>9326.7673551673088</c:v>
                </c:pt>
                <c:pt idx="2411">
                  <c:v>9362.209071116944</c:v>
                </c:pt>
                <c:pt idx="2412">
                  <c:v>9397.7854655871888</c:v>
                </c:pt>
                <c:pt idx="2413">
                  <c:v>9433.49705035642</c:v>
                </c:pt>
                <c:pt idx="2414">
                  <c:v>9469.344339147774</c:v>
                </c:pt>
                <c:pt idx="2415">
                  <c:v>9505.3278476365358</c:v>
                </c:pt>
                <c:pt idx="2416">
                  <c:v>9541.4480934575549</c:v>
                </c:pt>
                <c:pt idx="2417">
                  <c:v>9577.7055962126942</c:v>
                </c:pt>
                <c:pt idx="2418">
                  <c:v>9614.1008774783022</c:v>
                </c:pt>
                <c:pt idx="2419">
                  <c:v>9650.6344608127201</c:v>
                </c:pt>
                <c:pt idx="2420">
                  <c:v>9687.3068717638089</c:v>
                </c:pt>
                <c:pt idx="2421">
                  <c:v>9724.1186378765124</c:v>
                </c:pt>
                <c:pt idx="2422">
                  <c:v>9761.0702887004427</c:v>
                </c:pt>
                <c:pt idx="2423">
                  <c:v>9798.1623557975054</c:v>
                </c:pt>
                <c:pt idx="2424">
                  <c:v>9835.3953727495355</c:v>
                </c:pt>
                <c:pt idx="2425">
                  <c:v>9872.7698751659846</c:v>
                </c:pt>
                <c:pt idx="2426">
                  <c:v>9910.2864006916152</c:v>
                </c:pt>
                <c:pt idx="2427">
                  <c:v>9947.9454890142442</c:v>
                </c:pt>
                <c:pt idx="2428">
                  <c:v>9985.747681872499</c:v>
                </c:pt>
                <c:pt idx="2429">
                  <c:v>10023.693523063615</c:v>
                </c:pt>
                <c:pt idx="2430">
                  <c:v>10061.783558451258</c:v>
                </c:pt>
                <c:pt idx="2431">
                  <c:v>10100.018335973373</c:v>
                </c:pt>
                <c:pt idx="2432">
                  <c:v>10138.398405650072</c:v>
                </c:pt>
                <c:pt idx="2433">
                  <c:v>10176.924319591542</c:v>
                </c:pt>
                <c:pt idx="2434">
                  <c:v>10215.596632005991</c:v>
                </c:pt>
                <c:pt idx="2435">
                  <c:v>10254.415899207614</c:v>
                </c:pt>
                <c:pt idx="2436">
                  <c:v>10293.382679624603</c:v>
                </c:pt>
                <c:pt idx="2437">
                  <c:v>10332.497533807176</c:v>
                </c:pt>
                <c:pt idx="2438">
                  <c:v>10371.761024435644</c:v>
                </c:pt>
                <c:pt idx="2439">
                  <c:v>10411.1737163285</c:v>
                </c:pt>
                <c:pt idx="2440">
                  <c:v>10450.736176450548</c:v>
                </c:pt>
                <c:pt idx="2441">
                  <c:v>10490.44897392106</c:v>
                </c:pt>
                <c:pt idx="2442">
                  <c:v>10530.31268002196</c:v>
                </c:pt>
                <c:pt idx="2443">
                  <c:v>10570.327868206043</c:v>
                </c:pt>
                <c:pt idx="2444">
                  <c:v>10610.495114105226</c:v>
                </c:pt>
                <c:pt idx="2445">
                  <c:v>10650.814995538825</c:v>
                </c:pt>
                <c:pt idx="2446">
                  <c:v>10691.288092521872</c:v>
                </c:pt>
                <c:pt idx="2447">
                  <c:v>10731.914987273456</c:v>
                </c:pt>
                <c:pt idx="2448">
                  <c:v>10772.696264225095</c:v>
                </c:pt>
                <c:pt idx="2449">
                  <c:v>10813.632510029151</c:v>
                </c:pt>
                <c:pt idx="2450">
                  <c:v>10854.724313567262</c:v>
                </c:pt>
                <c:pt idx="2451">
                  <c:v>10895.972265958817</c:v>
                </c:pt>
                <c:pt idx="2452">
                  <c:v>10937.376960569462</c:v>
                </c:pt>
                <c:pt idx="2453">
                  <c:v>10978.938993019627</c:v>
                </c:pt>
                <c:pt idx="2454">
                  <c:v>11020.658961193101</c:v>
                </c:pt>
                <c:pt idx="2455">
                  <c:v>11062.537465245636</c:v>
                </c:pt>
                <c:pt idx="2456">
                  <c:v>11104.575107613569</c:v>
                </c:pt>
                <c:pt idx="2457">
                  <c:v>11146.772493022501</c:v>
                </c:pt>
                <c:pt idx="2458">
                  <c:v>11189.130228495987</c:v>
                </c:pt>
                <c:pt idx="2459">
                  <c:v>11231.648923364273</c:v>
                </c:pt>
                <c:pt idx="2460">
                  <c:v>11274.329189273058</c:v>
                </c:pt>
                <c:pt idx="2461">
                  <c:v>11317.171640192295</c:v>
                </c:pt>
                <c:pt idx="2462">
                  <c:v>11360.176892425026</c:v>
                </c:pt>
                <c:pt idx="2463">
                  <c:v>11403.345564616242</c:v>
                </c:pt>
                <c:pt idx="2464">
                  <c:v>11446.678277761785</c:v>
                </c:pt>
                <c:pt idx="2465">
                  <c:v>11490.175655217279</c:v>
                </c:pt>
                <c:pt idx="2466">
                  <c:v>11533.838322707104</c:v>
                </c:pt>
                <c:pt idx="2467">
                  <c:v>11577.666908333391</c:v>
                </c:pt>
                <c:pt idx="2468">
                  <c:v>11621.662042585058</c:v>
                </c:pt>
                <c:pt idx="2469">
                  <c:v>11665.824358346881</c:v>
                </c:pt>
                <c:pt idx="2470">
                  <c:v>11710.154490908599</c:v>
                </c:pt>
                <c:pt idx="2471">
                  <c:v>11754.653077974051</c:v>
                </c:pt>
                <c:pt idx="2472">
                  <c:v>11799.320759670352</c:v>
                </c:pt>
                <c:pt idx="2473">
                  <c:v>11844.1581785571</c:v>
                </c:pt>
                <c:pt idx="2474">
                  <c:v>11889.165979635616</c:v>
                </c:pt>
                <c:pt idx="2475">
                  <c:v>11934.344810358232</c:v>
                </c:pt>
                <c:pt idx="2476">
                  <c:v>11979.695320637595</c:v>
                </c:pt>
                <c:pt idx="2477">
                  <c:v>12025.218162856017</c:v>
                </c:pt>
                <c:pt idx="2478">
                  <c:v>12070.913991874871</c:v>
                </c:pt>
                <c:pt idx="2479">
                  <c:v>12116.783465043996</c:v>
                </c:pt>
                <c:pt idx="2480">
                  <c:v>12162.827242211164</c:v>
                </c:pt>
                <c:pt idx="2481">
                  <c:v>12209.045985731567</c:v>
                </c:pt>
                <c:pt idx="2482">
                  <c:v>12255.440360477347</c:v>
                </c:pt>
                <c:pt idx="2483">
                  <c:v>12302.01103384716</c:v>
                </c:pt>
                <c:pt idx="2484">
                  <c:v>12348.75867577578</c:v>
                </c:pt>
                <c:pt idx="2485">
                  <c:v>12395.683958743728</c:v>
                </c:pt>
                <c:pt idx="2486">
                  <c:v>12442.787557786954</c:v>
                </c:pt>
                <c:pt idx="2487">
                  <c:v>12490.070150506544</c:v>
                </c:pt>
                <c:pt idx="2488">
                  <c:v>12537.53241707847</c:v>
                </c:pt>
                <c:pt idx="2489">
                  <c:v>12585.175040263368</c:v>
                </c:pt>
                <c:pt idx="2490">
                  <c:v>12632.998705416368</c:v>
                </c:pt>
                <c:pt idx="2491">
                  <c:v>12681.004100496952</c:v>
                </c:pt>
                <c:pt idx="2492">
                  <c:v>12729.19191607884</c:v>
                </c:pt>
                <c:pt idx="2493">
                  <c:v>12777.56284535994</c:v>
                </c:pt>
                <c:pt idx="2494">
                  <c:v>12826.117584172309</c:v>
                </c:pt>
                <c:pt idx="2495">
                  <c:v>12874.856830992165</c:v>
                </c:pt>
                <c:pt idx="2496">
                  <c:v>12923.781286949936</c:v>
                </c:pt>
                <c:pt idx="2497">
                  <c:v>12972.891655840345</c:v>
                </c:pt>
                <c:pt idx="2498">
                  <c:v>13022.188644132539</c:v>
                </c:pt>
                <c:pt idx="2499">
                  <c:v>13071.672960980242</c:v>
                </c:pt>
                <c:pt idx="2500">
                  <c:v>13121.345318231968</c:v>
                </c:pt>
                <c:pt idx="2501">
                  <c:v>13171.206430441251</c:v>
                </c:pt>
                <c:pt idx="2502">
                  <c:v>13221.257014876928</c:v>
                </c:pt>
                <c:pt idx="2503">
                  <c:v>13271.49779153346</c:v>
                </c:pt>
                <c:pt idx="2504">
                  <c:v>13321.929483141288</c:v>
                </c:pt>
                <c:pt idx="2505">
                  <c:v>13372.552815177225</c:v>
                </c:pt>
                <c:pt idx="2506">
                  <c:v>13423.368515874899</c:v>
                </c:pt>
                <c:pt idx="2507">
                  <c:v>13474.377316235224</c:v>
                </c:pt>
                <c:pt idx="2508">
                  <c:v>13525.579950036919</c:v>
                </c:pt>
                <c:pt idx="2509">
                  <c:v>13576.97715384706</c:v>
                </c:pt>
                <c:pt idx="2510">
                  <c:v>13628.569667031679</c:v>
                </c:pt>
                <c:pt idx="2511">
                  <c:v>13680.3582317664</c:v>
                </c:pt>
                <c:pt idx="2512">
                  <c:v>13732.343593047113</c:v>
                </c:pt>
                <c:pt idx="2513">
                  <c:v>13784.526498700692</c:v>
                </c:pt>
                <c:pt idx="2514">
                  <c:v>13836.907699395755</c:v>
                </c:pt>
                <c:pt idx="2515">
                  <c:v>13889.487948653459</c:v>
                </c:pt>
                <c:pt idx="2516">
                  <c:v>13942.268002858342</c:v>
                </c:pt>
                <c:pt idx="2517">
                  <c:v>13995.248621269204</c:v>
                </c:pt>
                <c:pt idx="2518">
                  <c:v>14048.430566030027</c:v>
                </c:pt>
                <c:pt idx="2519">
                  <c:v>14101.814602180941</c:v>
                </c:pt>
                <c:pt idx="2520">
                  <c:v>14155.401497669229</c:v>
                </c:pt>
                <c:pt idx="2521">
                  <c:v>14209.192023360372</c:v>
                </c:pt>
                <c:pt idx="2522">
                  <c:v>14263.186953049142</c:v>
                </c:pt>
                <c:pt idx="2523">
                  <c:v>14317.387063470729</c:v>
                </c:pt>
                <c:pt idx="2524">
                  <c:v>14371.793134311918</c:v>
                </c:pt>
                <c:pt idx="2525">
                  <c:v>14426.405948222304</c:v>
                </c:pt>
                <c:pt idx="2526">
                  <c:v>14481.226290825549</c:v>
                </c:pt>
                <c:pt idx="2527">
                  <c:v>14536.254950730687</c:v>
                </c:pt>
                <c:pt idx="2528">
                  <c:v>14591.492719543463</c:v>
                </c:pt>
                <c:pt idx="2529">
                  <c:v>14646.940391877728</c:v>
                </c:pt>
                <c:pt idx="2530">
                  <c:v>14702.598765366864</c:v>
                </c:pt>
                <c:pt idx="2531">
                  <c:v>14758.468640675257</c:v>
                </c:pt>
                <c:pt idx="2532">
                  <c:v>14814.550821509823</c:v>
                </c:pt>
                <c:pt idx="2533">
                  <c:v>14870.84611463156</c:v>
                </c:pt>
                <c:pt idx="2534">
                  <c:v>14927.355329867161</c:v>
                </c:pt>
                <c:pt idx="2535">
                  <c:v>14984.079280120657</c:v>
                </c:pt>
                <c:pt idx="2536">
                  <c:v>15041.018781385115</c:v>
                </c:pt>
                <c:pt idx="2537">
                  <c:v>15098.174652754378</c:v>
                </c:pt>
                <c:pt idx="2538">
                  <c:v>15155.547716434845</c:v>
                </c:pt>
                <c:pt idx="2539">
                  <c:v>15213.138797757298</c:v>
                </c:pt>
                <c:pt idx="2540">
                  <c:v>15270.948725188775</c:v>
                </c:pt>
                <c:pt idx="2541">
                  <c:v>15328.978330344493</c:v>
                </c:pt>
                <c:pt idx="2542">
                  <c:v>15387.228447999802</c:v>
                </c:pt>
                <c:pt idx="2543">
                  <c:v>15445.699916102201</c:v>
                </c:pt>
                <c:pt idx="2544">
                  <c:v>15504.39357578339</c:v>
                </c:pt>
                <c:pt idx="2545">
                  <c:v>15563.310271371367</c:v>
                </c:pt>
                <c:pt idx="2546">
                  <c:v>15622.450850402578</c:v>
                </c:pt>
                <c:pt idx="2547">
                  <c:v>15681.816163634108</c:v>
                </c:pt>
                <c:pt idx="2548">
                  <c:v>15741.407065055919</c:v>
                </c:pt>
                <c:pt idx="2549">
                  <c:v>15801.224411903131</c:v>
                </c:pt>
                <c:pt idx="2550">
                  <c:v>15861.269064668364</c:v>
                </c:pt>
                <c:pt idx="2551">
                  <c:v>15921.541887114105</c:v>
                </c:pt>
                <c:pt idx="2552">
                  <c:v>15982.043746285139</c:v>
                </c:pt>
                <c:pt idx="2553">
                  <c:v>16042.775512521022</c:v>
                </c:pt>
                <c:pt idx="2554">
                  <c:v>16103.738059468602</c:v>
                </c:pt>
                <c:pt idx="2555">
                  <c:v>16164.932264094583</c:v>
                </c:pt>
                <c:pt idx="2556">
                  <c:v>16226.359006698143</c:v>
                </c:pt>
                <c:pt idx="2557">
                  <c:v>16288.019170923597</c:v>
                </c:pt>
                <c:pt idx="2558">
                  <c:v>16349.913643773107</c:v>
                </c:pt>
                <c:pt idx="2559">
                  <c:v>16412.043315619445</c:v>
                </c:pt>
                <c:pt idx="2560">
                  <c:v>16474.4090802188</c:v>
                </c:pt>
                <c:pt idx="2561">
                  <c:v>16537.011834723631</c:v>
                </c:pt>
                <c:pt idx="2562">
                  <c:v>16599.852479695583</c:v>
                </c:pt>
                <c:pt idx="2563">
                  <c:v>16662.931919118426</c:v>
                </c:pt>
                <c:pt idx="2564">
                  <c:v>16726.251060411076</c:v>
                </c:pt>
                <c:pt idx="2565">
                  <c:v>16789.81081444064</c:v>
                </c:pt>
                <c:pt idx="2566">
                  <c:v>16853.612095535515</c:v>
                </c:pt>
                <c:pt idx="2567">
                  <c:v>16917.655821498549</c:v>
                </c:pt>
                <c:pt idx="2568">
                  <c:v>16981.942913620245</c:v>
                </c:pt>
                <c:pt idx="2569">
                  <c:v>17046.474296692002</c:v>
                </c:pt>
                <c:pt idx="2570">
                  <c:v>17111.250899019433</c:v>
                </c:pt>
                <c:pt idx="2571">
                  <c:v>17176.273652435706</c:v>
                </c:pt>
                <c:pt idx="2572">
                  <c:v>17241.543492314962</c:v>
                </c:pt>
                <c:pt idx="2573">
                  <c:v>17307.061357585761</c:v>
                </c:pt>
                <c:pt idx="2574">
                  <c:v>17372.828190744585</c:v>
                </c:pt>
                <c:pt idx="2575">
                  <c:v>17438.844937869417</c:v>
                </c:pt>
                <c:pt idx="2576">
                  <c:v>17505.112548633322</c:v>
                </c:pt>
                <c:pt idx="2577">
                  <c:v>17571.631976318131</c:v>
                </c:pt>
                <c:pt idx="2578">
                  <c:v>17638.404177828139</c:v>
                </c:pt>
                <c:pt idx="2579">
                  <c:v>17705.430113703886</c:v>
                </c:pt>
                <c:pt idx="2580">
                  <c:v>17772.71074813596</c:v>
                </c:pt>
                <c:pt idx="2581">
                  <c:v>17840.247048978876</c:v>
                </c:pt>
                <c:pt idx="2582">
                  <c:v>17908.039987764994</c:v>
                </c:pt>
                <c:pt idx="2583">
                  <c:v>17976.090539718502</c:v>
                </c:pt>
                <c:pt idx="2584">
                  <c:v>18044.399683769432</c:v>
                </c:pt>
                <c:pt idx="2585">
                  <c:v>18112.968402567756</c:v>
                </c:pt>
                <c:pt idx="2586">
                  <c:v>18181.797682497516</c:v>
                </c:pt>
                <c:pt idx="2587">
                  <c:v>18250.888513691007</c:v>
                </c:pt>
                <c:pt idx="2588">
                  <c:v>18320.241890043031</c:v>
                </c:pt>
                <c:pt idx="2589">
                  <c:v>18389.858809225196</c:v>
                </c:pt>
                <c:pt idx="2590">
                  <c:v>18459.740272700252</c:v>
                </c:pt>
                <c:pt idx="2591">
                  <c:v>18529.887285736513</c:v>
                </c:pt>
                <c:pt idx="2592">
                  <c:v>18600.300857422313</c:v>
                </c:pt>
                <c:pt idx="2593">
                  <c:v>18670.982000680517</c:v>
                </c:pt>
                <c:pt idx="2594">
                  <c:v>18741.931732283105</c:v>
                </c:pt>
                <c:pt idx="2595">
                  <c:v>18813.151072865781</c:v>
                </c:pt>
                <c:pt idx="2596">
                  <c:v>18884.64104694267</c:v>
                </c:pt>
                <c:pt idx="2597">
                  <c:v>18956.402682921052</c:v>
                </c:pt>
                <c:pt idx="2598">
                  <c:v>19028.437013116152</c:v>
                </c:pt>
                <c:pt idx="2599">
                  <c:v>19100.745073765993</c:v>
                </c:pt>
                <c:pt idx="2600">
                  <c:v>19173.327905046302</c:v>
                </c:pt>
                <c:pt idx="2601">
                  <c:v>19246.18655108548</c:v>
                </c:pt>
                <c:pt idx="2602">
                  <c:v>19319.322059979604</c:v>
                </c:pt>
                <c:pt idx="2603">
                  <c:v>19392.735483807526</c:v>
                </c:pt>
                <c:pt idx="2604">
                  <c:v>19466.427878645994</c:v>
                </c:pt>
                <c:pt idx="2605">
                  <c:v>19540.400304584851</c:v>
                </c:pt>
                <c:pt idx="2606">
                  <c:v>19614.653825742273</c:v>
                </c:pt>
                <c:pt idx="2607">
                  <c:v>19689.189510280095</c:v>
                </c:pt>
                <c:pt idx="2608">
                  <c:v>19764.008430419159</c:v>
                </c:pt>
                <c:pt idx="2609">
                  <c:v>19839.11166245475</c:v>
                </c:pt>
                <c:pt idx="2610">
                  <c:v>19914.50028677208</c:v>
                </c:pt>
                <c:pt idx="2611">
                  <c:v>19990.175387861815</c:v>
                </c:pt>
                <c:pt idx="2612">
                  <c:v>20066.13805433569</c:v>
                </c:pt>
                <c:pt idx="2613">
                  <c:v>20142.389378942167</c:v>
                </c:pt>
                <c:pt idx="2614">
                  <c:v>20218.930458582148</c:v>
                </c:pt>
                <c:pt idx="2615">
                  <c:v>20295.76239432476</c:v>
                </c:pt>
                <c:pt idx="2616">
                  <c:v>20372.886291423194</c:v>
                </c:pt>
                <c:pt idx="2617">
                  <c:v>20450.303259330602</c:v>
                </c:pt>
                <c:pt idx="2618">
                  <c:v>20528.01441171606</c:v>
                </c:pt>
                <c:pt idx="2619">
                  <c:v>20606.020866480583</c:v>
                </c:pt>
                <c:pt idx="2620">
                  <c:v>20684.32374577321</c:v>
                </c:pt>
                <c:pt idx="2621">
                  <c:v>20762.924176007149</c:v>
                </c:pt>
                <c:pt idx="2622">
                  <c:v>20841.823287875977</c:v>
                </c:pt>
                <c:pt idx="2623">
                  <c:v>20921.022216369907</c:v>
                </c:pt>
                <c:pt idx="2624">
                  <c:v>21000.522100792114</c:v>
                </c:pt>
                <c:pt idx="2625">
                  <c:v>21080.324084775126</c:v>
                </c:pt>
                <c:pt idx="2626">
                  <c:v>21160.429316297272</c:v>
                </c:pt>
                <c:pt idx="2627">
                  <c:v>21240.838947699202</c:v>
                </c:pt>
                <c:pt idx="2628">
                  <c:v>21321.554135700459</c:v>
                </c:pt>
                <c:pt idx="2629">
                  <c:v>21402.57604141612</c:v>
                </c:pt>
                <c:pt idx="2630">
                  <c:v>21483.9058303735</c:v>
                </c:pt>
                <c:pt idx="2631">
                  <c:v>21565.544672528918</c:v>
                </c:pt>
                <c:pt idx="2632">
                  <c:v>21647.493742284529</c:v>
                </c:pt>
                <c:pt idx="2633">
                  <c:v>21729.754218505212</c:v>
                </c:pt>
                <c:pt idx="2634">
                  <c:v>21812.327284535531</c:v>
                </c:pt>
                <c:pt idx="2635">
                  <c:v>21895.214128216769</c:v>
                </c:pt>
                <c:pt idx="2636">
                  <c:v>21978.415941903993</c:v>
                </c:pt>
                <c:pt idx="2637">
                  <c:v>22061.933922483229</c:v>
                </c:pt>
                <c:pt idx="2638">
                  <c:v>22145.769271388664</c:v>
                </c:pt>
                <c:pt idx="2639">
                  <c:v>22229.923194619943</c:v>
                </c:pt>
                <c:pt idx="2640">
                  <c:v>22314.396902759501</c:v>
                </c:pt>
                <c:pt idx="2641">
                  <c:v>22399.191610989987</c:v>
                </c:pt>
                <c:pt idx="2642">
                  <c:v>22484.308539111749</c:v>
                </c:pt>
                <c:pt idx="2643">
                  <c:v>22569.748911560375</c:v>
                </c:pt>
                <c:pt idx="2644">
                  <c:v>22655.513957424304</c:v>
                </c:pt>
                <c:pt idx="2645">
                  <c:v>22741.604910462516</c:v>
                </c:pt>
                <c:pt idx="2646">
                  <c:v>22828.023009122273</c:v>
                </c:pt>
                <c:pt idx="2647">
                  <c:v>22914.769496556939</c:v>
                </c:pt>
                <c:pt idx="2648">
                  <c:v>23001.845620643857</c:v>
                </c:pt>
                <c:pt idx="2649">
                  <c:v>23089.252634002303</c:v>
                </c:pt>
                <c:pt idx="2650">
                  <c:v>23176.991794011512</c:v>
                </c:pt>
                <c:pt idx="2651">
                  <c:v>23265.064362828758</c:v>
                </c:pt>
                <c:pt idx="2652">
                  <c:v>23353.471607407508</c:v>
                </c:pt>
                <c:pt idx="2653">
                  <c:v>23442.214799515656</c:v>
                </c:pt>
                <c:pt idx="2654">
                  <c:v>23531.295215753817</c:v>
                </c:pt>
                <c:pt idx="2655">
                  <c:v>23620.714137573683</c:v>
                </c:pt>
                <c:pt idx="2656">
                  <c:v>23710.472851296465</c:v>
                </c:pt>
                <c:pt idx="2657">
                  <c:v>23800.57264813139</c:v>
                </c:pt>
                <c:pt idx="2658">
                  <c:v>23891.014824194292</c:v>
                </c:pt>
                <c:pt idx="2659">
                  <c:v>23981.80068052623</c:v>
                </c:pt>
                <c:pt idx="2660">
                  <c:v>24072.931523112231</c:v>
                </c:pt>
                <c:pt idx="2661">
                  <c:v>24164.408662900059</c:v>
                </c:pt>
                <c:pt idx="2662">
                  <c:v>24256.233415819079</c:v>
                </c:pt>
                <c:pt idx="2663">
                  <c:v>24348.407102799192</c:v>
                </c:pt>
                <c:pt idx="2664">
                  <c:v>24440.93104978983</c:v>
                </c:pt>
                <c:pt idx="2665">
                  <c:v>24533.806587779032</c:v>
                </c:pt>
                <c:pt idx="2666">
                  <c:v>24627.035052812593</c:v>
                </c:pt>
                <c:pt idx="2667">
                  <c:v>24720.617786013281</c:v>
                </c:pt>
                <c:pt idx="2668">
                  <c:v>24814.556133600134</c:v>
                </c:pt>
                <c:pt idx="2669">
                  <c:v>24908.851446907815</c:v>
                </c:pt>
                <c:pt idx="2670">
                  <c:v>25003.505082406064</c:v>
                </c:pt>
                <c:pt idx="2671">
                  <c:v>25098.518401719208</c:v>
                </c:pt>
                <c:pt idx="2672">
                  <c:v>25193.89277164574</c:v>
                </c:pt>
                <c:pt idx="2673">
                  <c:v>25289.629564177994</c:v>
                </c:pt>
                <c:pt idx="2674">
                  <c:v>25385.730156521873</c:v>
                </c:pt>
                <c:pt idx="2675">
                  <c:v>25482.195931116657</c:v>
                </c:pt>
                <c:pt idx="2676">
                  <c:v>25579.028275654902</c:v>
                </c:pt>
                <c:pt idx="2677">
                  <c:v>25676.228583102391</c:v>
                </c:pt>
                <c:pt idx="2678">
                  <c:v>25773.798251718181</c:v>
                </c:pt>
                <c:pt idx="2679">
                  <c:v>25871.73868507471</c:v>
                </c:pt>
                <c:pt idx="2680">
                  <c:v>25970.051292077995</c:v>
                </c:pt>
                <c:pt idx="2681">
                  <c:v>26068.737486987891</c:v>
                </c:pt>
                <c:pt idx="2682">
                  <c:v>26167.798689438445</c:v>
                </c:pt>
                <c:pt idx="2683">
                  <c:v>26267.23632445831</c:v>
                </c:pt>
                <c:pt idx="2684">
                  <c:v>26367.051822491252</c:v>
                </c:pt>
                <c:pt idx="2685">
                  <c:v>26467.246619416721</c:v>
                </c:pt>
                <c:pt idx="2686">
                  <c:v>26567.822156570506</c:v>
                </c:pt>
                <c:pt idx="2687">
                  <c:v>26668.779880765476</c:v>
                </c:pt>
                <c:pt idx="2688">
                  <c:v>26770.121244312384</c:v>
                </c:pt>
                <c:pt idx="2689">
                  <c:v>26871.847705040771</c:v>
                </c:pt>
                <c:pt idx="2690">
                  <c:v>26973.960726319925</c:v>
                </c:pt>
                <c:pt idx="2691">
                  <c:v>27076.461777079941</c:v>
                </c:pt>
                <c:pt idx="2692">
                  <c:v>27179.352331832844</c:v>
                </c:pt>
                <c:pt idx="2693">
                  <c:v>27282.633870693811</c:v>
                </c:pt>
                <c:pt idx="2694">
                  <c:v>27386.307879402448</c:v>
                </c:pt>
                <c:pt idx="2695">
                  <c:v>27490.375849344178</c:v>
                </c:pt>
                <c:pt idx="2696">
                  <c:v>27594.839277571686</c:v>
                </c:pt>
                <c:pt idx="2697">
                  <c:v>27699.699666826458</c:v>
                </c:pt>
                <c:pt idx="2698">
                  <c:v>27804.9585255604</c:v>
                </c:pt>
                <c:pt idx="2699">
                  <c:v>27910.617367957529</c:v>
                </c:pt>
                <c:pt idx="2700">
                  <c:v>28016.677713955767</c:v>
                </c:pt>
                <c:pt idx="2701">
                  <c:v>28123.1410892688</c:v>
                </c:pt>
                <c:pt idx="2702">
                  <c:v>28230.009025408021</c:v>
                </c:pt>
                <c:pt idx="2703">
                  <c:v>28337.283059704572</c:v>
                </c:pt>
                <c:pt idx="2704">
                  <c:v>28444.96473533145</c:v>
                </c:pt>
                <c:pt idx="2705">
                  <c:v>28553.055601325712</c:v>
                </c:pt>
                <c:pt idx="2706">
                  <c:v>28661.557212610751</c:v>
                </c:pt>
                <c:pt idx="2707">
                  <c:v>28770.471130018672</c:v>
                </c:pt>
                <c:pt idx="2708">
                  <c:v>28879.798920312744</c:v>
                </c:pt>
                <c:pt idx="2709">
                  <c:v>28989.542156209933</c:v>
                </c:pt>
                <c:pt idx="2710">
                  <c:v>29099.702416403532</c:v>
                </c:pt>
                <c:pt idx="2711">
                  <c:v>29210.281285585865</c:v>
                </c:pt>
                <c:pt idx="2712">
                  <c:v>29321.280354471091</c:v>
                </c:pt>
                <c:pt idx="2713">
                  <c:v>29432.701219818082</c:v>
                </c:pt>
                <c:pt idx="2714">
                  <c:v>29544.545484453392</c:v>
                </c:pt>
                <c:pt idx="2715">
                  <c:v>29656.814757294316</c:v>
                </c:pt>
                <c:pt idx="2716">
                  <c:v>29769.510653372035</c:v>
                </c:pt>
                <c:pt idx="2717">
                  <c:v>29882.63479385485</c:v>
                </c:pt>
                <c:pt idx="2718">
                  <c:v>29996.188806071499</c:v>
                </c:pt>
                <c:pt idx="2719">
                  <c:v>30110.174323534571</c:v>
                </c:pt>
                <c:pt idx="2720">
                  <c:v>30224.592985964002</c:v>
                </c:pt>
                <c:pt idx="2721">
                  <c:v>30339.446439310665</c:v>
                </c:pt>
                <c:pt idx="2722">
                  <c:v>30454.736335780046</c:v>
                </c:pt>
                <c:pt idx="2723">
                  <c:v>30570.464333856013</c:v>
                </c:pt>
                <c:pt idx="2724">
                  <c:v>30686.632098324666</c:v>
                </c:pt>
                <c:pt idx="2725">
                  <c:v>30803.241300298301</c:v>
                </c:pt>
                <c:pt idx="2726">
                  <c:v>30920.293617239437</c:v>
                </c:pt>
                <c:pt idx="2727">
                  <c:v>31037.790732984948</c:v>
                </c:pt>
                <c:pt idx="2728">
                  <c:v>31155.734337770293</c:v>
                </c:pt>
                <c:pt idx="2729">
                  <c:v>31274.126128253822</c:v>
                </c:pt>
                <c:pt idx="2730">
                  <c:v>31392.967807541187</c:v>
                </c:pt>
                <c:pt idx="2731">
                  <c:v>31512.261085209844</c:v>
                </c:pt>
                <c:pt idx="2732">
                  <c:v>31632.007677333644</c:v>
                </c:pt>
                <c:pt idx="2733">
                  <c:v>31752.209306507513</c:v>
                </c:pt>
                <c:pt idx="2734">
                  <c:v>31872.867701872241</c:v>
                </c:pt>
                <c:pt idx="2735">
                  <c:v>31993.984599139356</c:v>
                </c:pt>
                <c:pt idx="2736">
                  <c:v>32115.561740616085</c:v>
                </c:pt>
                <c:pt idx="2737">
                  <c:v>32237.600875230426</c:v>
                </c:pt>
                <c:pt idx="2738">
                  <c:v>32360.103758556303</c:v>
                </c:pt>
                <c:pt idx="2739">
                  <c:v>32483.072152838817</c:v>
                </c:pt>
                <c:pt idx="2740">
                  <c:v>32606.507827019606</c:v>
                </c:pt>
                <c:pt idx="2741">
                  <c:v>32730.412556762283</c:v>
                </c:pt>
                <c:pt idx="2742">
                  <c:v>32854.788124477978</c:v>
                </c:pt>
                <c:pt idx="2743">
                  <c:v>32979.636319350997</c:v>
                </c:pt>
                <c:pt idx="2744">
                  <c:v>33104.958937364529</c:v>
                </c:pt>
                <c:pt idx="2745">
                  <c:v>33230.757781326516</c:v>
                </c:pt>
                <c:pt idx="2746">
                  <c:v>33357.034660895559</c:v>
                </c:pt>
                <c:pt idx="2747">
                  <c:v>33483.79139260696</c:v>
                </c:pt>
                <c:pt idx="2748">
                  <c:v>33611.029799898868</c:v>
                </c:pt>
                <c:pt idx="2749">
                  <c:v>33738.751713138481</c:v>
                </c:pt>
                <c:pt idx="2750">
                  <c:v>33866.958969648411</c:v>
                </c:pt>
                <c:pt idx="2751">
                  <c:v>33995.653413733075</c:v>
                </c:pt>
                <c:pt idx="2752">
                  <c:v>34124.836896705259</c:v>
                </c:pt>
                <c:pt idx="2753">
                  <c:v>34254.511276912737</c:v>
                </c:pt>
                <c:pt idx="2754">
                  <c:v>34384.678419765005</c:v>
                </c:pt>
                <c:pt idx="2755">
                  <c:v>34515.34019776011</c:v>
                </c:pt>
                <c:pt idx="2756">
                  <c:v>34646.4984905116</c:v>
                </c:pt>
                <c:pt idx="2757">
                  <c:v>34778.155184775547</c:v>
                </c:pt>
                <c:pt idx="2758">
                  <c:v>34910.312174477694</c:v>
                </c:pt>
                <c:pt idx="2759">
                  <c:v>35042.97136074071</c:v>
                </c:pt>
                <c:pt idx="2760">
                  <c:v>35176.134651911525</c:v>
                </c:pt>
                <c:pt idx="2761">
                  <c:v>35309.803963588791</c:v>
                </c:pt>
                <c:pt idx="2762">
                  <c:v>35443.981218650428</c:v>
                </c:pt>
                <c:pt idx="2763">
                  <c:v>35578.668347281302</c:v>
                </c:pt>
                <c:pt idx="2764">
                  <c:v>35713.867287000969</c:v>
                </c:pt>
                <c:pt idx="2765">
                  <c:v>35849.579982691575</c:v>
                </c:pt>
                <c:pt idx="2766">
                  <c:v>35985.808386625802</c:v>
                </c:pt>
                <c:pt idx="2767">
                  <c:v>36122.554458494982</c:v>
                </c:pt>
                <c:pt idx="2768">
                  <c:v>36259.820165437261</c:v>
                </c:pt>
                <c:pt idx="2769">
                  <c:v>36397.60748206592</c:v>
                </c:pt>
                <c:pt idx="2770">
                  <c:v>36535.918390497769</c:v>
                </c:pt>
                <c:pt idx="2771">
                  <c:v>36674.754880381661</c:v>
                </c:pt>
                <c:pt idx="2772">
                  <c:v>36814.118948927113</c:v>
                </c:pt>
                <c:pt idx="2773">
                  <c:v>36954.012600933034</c:v>
                </c:pt>
                <c:pt idx="2774">
                  <c:v>37094.437848816582</c:v>
                </c:pt>
                <c:pt idx="2775">
                  <c:v>37235.396712642083</c:v>
                </c:pt>
                <c:pt idx="2776">
                  <c:v>37376.891220150123</c:v>
                </c:pt>
                <c:pt idx="2777">
                  <c:v>37518.923406786693</c:v>
                </c:pt>
                <c:pt idx="2778">
                  <c:v>37661.495315732485</c:v>
                </c:pt>
                <c:pt idx="2779">
                  <c:v>37804.608997932271</c:v>
                </c:pt>
                <c:pt idx="2780">
                  <c:v>37948.266512124414</c:v>
                </c:pt>
                <c:pt idx="2781">
                  <c:v>38092.469924870486</c:v>
                </c:pt>
                <c:pt idx="2782">
                  <c:v>38237.221310584995</c:v>
                </c:pt>
                <c:pt idx="2783">
                  <c:v>38382.522751565222</c:v>
                </c:pt>
                <c:pt idx="2784">
                  <c:v>38528.376338021168</c:v>
                </c:pt>
                <c:pt idx="2785">
                  <c:v>38674.784168105652</c:v>
                </c:pt>
                <c:pt idx="2786">
                  <c:v>38821.748347944456</c:v>
                </c:pt>
                <c:pt idx="2787">
                  <c:v>38969.270991666643</c:v>
                </c:pt>
                <c:pt idx="2788">
                  <c:v>39117.35422143498</c:v>
                </c:pt>
                <c:pt idx="2789">
                  <c:v>39266.000167476435</c:v>
                </c:pt>
                <c:pt idx="2790">
                  <c:v>39415.21096811285</c:v>
                </c:pt>
                <c:pt idx="2791">
                  <c:v>39564.988769791678</c:v>
                </c:pt>
                <c:pt idx="2792">
                  <c:v>39715.335727116886</c:v>
                </c:pt>
                <c:pt idx="2793">
                  <c:v>39866.254002879934</c:v>
                </c:pt>
                <c:pt idx="2794">
                  <c:v>40017.745768090877</c:v>
                </c:pt>
                <c:pt idx="2795">
                  <c:v>40169.813202009624</c:v>
                </c:pt>
                <c:pt idx="2796">
                  <c:v>40322.458492177262</c:v>
                </c:pt>
                <c:pt idx="2797">
                  <c:v>40475.68383444754</c:v>
                </c:pt>
                <c:pt idx="2798">
                  <c:v>40629.49143301844</c:v>
                </c:pt>
                <c:pt idx="2799">
                  <c:v>40783.883500463911</c:v>
                </c:pt>
                <c:pt idx="2800">
                  <c:v>40938.862257765679</c:v>
                </c:pt>
                <c:pt idx="2801">
                  <c:v>41094.429934345193</c:v>
                </c:pt>
                <c:pt idx="2802">
                  <c:v>41250.588768095709</c:v>
                </c:pt>
                <c:pt idx="2803">
                  <c:v>41407.341005414477</c:v>
                </c:pt>
                <c:pt idx="2804">
                  <c:v>41564.688901235051</c:v>
                </c:pt>
                <c:pt idx="2805">
                  <c:v>41722.634719059744</c:v>
                </c:pt>
                <c:pt idx="2806">
                  <c:v>41881.180730992171</c:v>
                </c:pt>
                <c:pt idx="2807">
                  <c:v>42040.32921776994</c:v>
                </c:pt>
                <c:pt idx="2808">
                  <c:v>42200.082468797467</c:v>
                </c:pt>
                <c:pt idx="2809">
                  <c:v>42360.4427821789</c:v>
                </c:pt>
                <c:pt idx="2810">
                  <c:v>42521.412464751178</c:v>
                </c:pt>
                <c:pt idx="2811">
                  <c:v>42682.99383211723</c:v>
                </c:pt>
                <c:pt idx="2812">
                  <c:v>42845.18920867928</c:v>
                </c:pt>
                <c:pt idx="2813">
                  <c:v>43008.000927672263</c:v>
                </c:pt>
                <c:pt idx="2814">
                  <c:v>43171.431331197418</c:v>
                </c:pt>
                <c:pt idx="2815">
                  <c:v>43335.482770255971</c:v>
                </c:pt>
                <c:pt idx="2816">
                  <c:v>43500.157604782944</c:v>
                </c:pt>
                <c:pt idx="2817">
                  <c:v>43665.458203681119</c:v>
                </c:pt>
                <c:pt idx="2818">
                  <c:v>43831.386944855105</c:v>
                </c:pt>
                <c:pt idx="2819">
                  <c:v>43997.946215245553</c:v>
                </c:pt>
                <c:pt idx="2820">
                  <c:v>44165.138410863488</c:v>
                </c:pt>
                <c:pt idx="2821">
                  <c:v>44332.965936824774</c:v>
                </c:pt>
                <c:pt idx="2822">
                  <c:v>44501.43120738471</c:v>
                </c:pt>
                <c:pt idx="2823">
                  <c:v>44670.536645972774</c:v>
                </c:pt>
                <c:pt idx="2824">
                  <c:v>44840.284685227474</c:v>
                </c:pt>
                <c:pt idx="2825">
                  <c:v>45010.677767031339</c:v>
                </c:pt>
                <c:pt idx="2826">
                  <c:v>45181.718342546061</c:v>
                </c:pt>
                <c:pt idx="2827">
                  <c:v>45353.408872247739</c:v>
                </c:pt>
                <c:pt idx="2828">
                  <c:v>45525.751825962281</c:v>
                </c:pt>
                <c:pt idx="2829">
                  <c:v>45698.74968290094</c:v>
                </c:pt>
                <c:pt idx="2830">
                  <c:v>45872.404931695964</c:v>
                </c:pt>
                <c:pt idx="2831">
                  <c:v>46046.720070436408</c:v>
                </c:pt>
                <c:pt idx="2832">
                  <c:v>46221.697606704067</c:v>
                </c:pt>
                <c:pt idx="2833">
                  <c:v>46397.340057609545</c:v>
                </c:pt>
                <c:pt idx="2834">
                  <c:v>46573.649949828461</c:v>
                </c:pt>
                <c:pt idx="2835">
                  <c:v>46750.629819637812</c:v>
                </c:pt>
                <c:pt idx="2836">
                  <c:v>46928.282212952436</c:v>
                </c:pt>
                <c:pt idx="2837">
                  <c:v>47106.609685361655</c:v>
                </c:pt>
                <c:pt idx="2838">
                  <c:v>47285.614802166026</c:v>
                </c:pt>
                <c:pt idx="2839">
                  <c:v>47465.300138414255</c:v>
                </c:pt>
                <c:pt idx="2840">
                  <c:v>47645.668278940233</c:v>
                </c:pt>
                <c:pt idx="2841">
                  <c:v>47826.721818400205</c:v>
                </c:pt>
                <c:pt idx="2842">
                  <c:v>48008.463361310125</c:v>
                </c:pt>
                <c:pt idx="2843">
                  <c:v>48190.895522083105</c:v>
                </c:pt>
                <c:pt idx="2844">
                  <c:v>48374.020925067023</c:v>
                </c:pt>
                <c:pt idx="2845">
                  <c:v>48557.842204582281</c:v>
                </c:pt>
                <c:pt idx="2846">
                  <c:v>48742.362004959694</c:v>
                </c:pt>
                <c:pt idx="2847">
                  <c:v>48927.58298057854</c:v>
                </c:pt>
                <c:pt idx="2848">
                  <c:v>49113.507795904741</c:v>
                </c:pt>
                <c:pt idx="2849">
                  <c:v>49300.139125529182</c:v>
                </c:pt>
                <c:pt idx="2850">
                  <c:v>49487.479654206196</c:v>
                </c:pt>
                <c:pt idx="2851">
                  <c:v>49675.532076892181</c:v>
                </c:pt>
                <c:pt idx="2852">
                  <c:v>49864.299098784373</c:v>
                </c:pt>
                <c:pt idx="2853">
                  <c:v>50053.783435359757</c:v>
                </c:pt>
                <c:pt idx="2854">
                  <c:v>50243.987812414125</c:v>
                </c:pt>
                <c:pt idx="2855">
                  <c:v>50434.9149661013</c:v>
                </c:pt>
                <c:pt idx="2856">
                  <c:v>50626.567642972484</c:v>
                </c:pt>
                <c:pt idx="2857">
                  <c:v>50818.948600015778</c:v>
                </c:pt>
                <c:pt idx="2858">
                  <c:v>51012.060604695842</c:v>
                </c:pt>
                <c:pt idx="2859">
                  <c:v>51205.906434993689</c:v>
                </c:pt>
                <c:pt idx="2860">
                  <c:v>51400.488879446668</c:v>
                </c:pt>
                <c:pt idx="2861">
                  <c:v>51595.810737188564</c:v>
                </c:pt>
                <c:pt idx="2862">
                  <c:v>51791.874817989883</c:v>
                </c:pt>
                <c:pt idx="2863">
                  <c:v>51988.683942298245</c:v>
                </c:pt>
                <c:pt idx="2864">
                  <c:v>52186.240941278978</c:v>
                </c:pt>
                <c:pt idx="2865">
                  <c:v>52384.548656855841</c:v>
                </c:pt>
                <c:pt idx="2866">
                  <c:v>52583.609941751893</c:v>
                </c:pt>
                <c:pt idx="2867">
                  <c:v>52783.427659530549</c:v>
                </c:pt>
                <c:pt idx="2868">
                  <c:v>52984.00468463677</c:v>
                </c:pt>
                <c:pt idx="2869">
                  <c:v>53185.343902438392</c:v>
                </c:pt>
                <c:pt idx="2870">
                  <c:v>53387.448209267655</c:v>
                </c:pt>
                <c:pt idx="2871">
                  <c:v>53590.320512462873</c:v>
                </c:pt>
                <c:pt idx="2872">
                  <c:v>53793.963730410236</c:v>
                </c:pt>
                <c:pt idx="2873">
                  <c:v>53998.380792585798</c:v>
                </c:pt>
                <c:pt idx="2874">
                  <c:v>54203.574639597624</c:v>
                </c:pt>
                <c:pt idx="2875">
                  <c:v>54409.548223228099</c:v>
                </c:pt>
                <c:pt idx="2876">
                  <c:v>54616.304506476365</c:v>
                </c:pt>
                <c:pt idx="2877">
                  <c:v>54823.846463600974</c:v>
                </c:pt>
                <c:pt idx="2878">
                  <c:v>55032.177080162663</c:v>
                </c:pt>
                <c:pt idx="2879">
                  <c:v>55241.299353067283</c:v>
                </c:pt>
                <c:pt idx="2880">
                  <c:v>55451.216290608943</c:v>
                </c:pt>
                <c:pt idx="2881">
                  <c:v>55661.930912513257</c:v>
                </c:pt>
                <c:pt idx="2882">
                  <c:v>55873.446249980807</c:v>
                </c:pt>
                <c:pt idx="2883">
                  <c:v>56085.765345730739</c:v>
                </c:pt>
                <c:pt idx="2884">
                  <c:v>56298.891254044516</c:v>
                </c:pt>
                <c:pt idx="2885">
                  <c:v>56512.827040809883</c:v>
                </c:pt>
                <c:pt idx="2886">
                  <c:v>56727.575783564964</c:v>
                </c:pt>
                <c:pt idx="2887">
                  <c:v>56943.140571542513</c:v>
                </c:pt>
                <c:pt idx="2888">
                  <c:v>57159.524505714377</c:v>
                </c:pt>
                <c:pt idx="2889">
                  <c:v>57376.730698836094</c:v>
                </c:pt>
                <c:pt idx="2890">
                  <c:v>57594.762275491674</c:v>
                </c:pt>
                <c:pt idx="2891">
                  <c:v>57813.622372138547</c:v>
                </c:pt>
                <c:pt idx="2892">
                  <c:v>58033.314137152673</c:v>
                </c:pt>
                <c:pt idx="2893">
                  <c:v>58253.840730873853</c:v>
                </c:pt>
                <c:pt idx="2894">
                  <c:v>58475.205325651179</c:v>
                </c:pt>
                <c:pt idx="2895">
                  <c:v>58697.411105888656</c:v>
                </c:pt>
                <c:pt idx="2896">
                  <c:v>58920.461268091036</c:v>
                </c:pt>
                <c:pt idx="2897">
                  <c:v>59144.359020909782</c:v>
                </c:pt>
                <c:pt idx="2898">
                  <c:v>59369.107585189238</c:v>
                </c:pt>
                <c:pt idx="2899">
                  <c:v>59594.710194012958</c:v>
                </c:pt>
                <c:pt idx="2900">
                  <c:v>59821.17009275021</c:v>
                </c:pt>
                <c:pt idx="2901">
                  <c:v>60048.490539102662</c:v>
                </c:pt>
                <c:pt idx="2902">
                  <c:v>60276.674803151254</c:v>
                </c:pt>
                <c:pt idx="2903">
                  <c:v>60505.726167403227</c:v>
                </c:pt>
                <c:pt idx="2904">
                  <c:v>60735.64792683936</c:v>
                </c:pt>
                <c:pt idx="2905">
                  <c:v>60966.44338896135</c:v>
                </c:pt>
                <c:pt idx="2906">
                  <c:v>61198.115873839408</c:v>
                </c:pt>
                <c:pt idx="2907">
                  <c:v>61430.668714159998</c:v>
                </c:pt>
                <c:pt idx="2908">
                  <c:v>61664.105255273804</c:v>
                </c:pt>
                <c:pt idx="2909">
                  <c:v>61898.428855243845</c:v>
                </c:pt>
                <c:pt idx="2910">
                  <c:v>62133.642884893772</c:v>
                </c:pt>
                <c:pt idx="2911">
                  <c:v>62369.750727856372</c:v>
                </c:pt>
                <c:pt idx="2912">
                  <c:v>62606.755780622225</c:v>
                </c:pt>
                <c:pt idx="2913">
                  <c:v>62844.661452588589</c:v>
                </c:pt>
                <c:pt idx="2914">
                  <c:v>63083.471166108429</c:v>
                </c:pt>
                <c:pt idx="2915">
                  <c:v>63323.188356539642</c:v>
                </c:pt>
                <c:pt idx="2916">
                  <c:v>63563.816472294493</c:v>
                </c:pt>
                <c:pt idx="2917">
                  <c:v>63805.358974889212</c:v>
                </c:pt>
                <c:pt idx="2918">
                  <c:v>64047.819338993795</c:v>
                </c:pt>
                <c:pt idx="2919">
                  <c:v>64291.201052481971</c:v>
                </c:pt>
                <c:pt idx="2920">
                  <c:v>64535.507616481402</c:v>
                </c:pt>
                <c:pt idx="2921">
                  <c:v>64780.742545424029</c:v>
                </c:pt>
                <c:pt idx="2922">
                  <c:v>65026.909367096639</c:v>
                </c:pt>
                <c:pt idx="2923">
                  <c:v>65274.011622691607</c:v>
                </c:pt>
                <c:pt idx="2924">
                  <c:v>65522.052866857834</c:v>
                </c:pt>
                <c:pt idx="2925">
                  <c:v>65771.03666775189</c:v>
                </c:pt>
                <c:pt idx="2926">
                  <c:v>66020.966607089344</c:v>
                </c:pt>
                <c:pt idx="2927">
                  <c:v>66271.846280196289</c:v>
                </c:pt>
                <c:pt idx="2928">
                  <c:v>66523.679296061033</c:v>
                </c:pt>
                <c:pt idx="2929">
                  <c:v>66776.469277386073</c:v>
                </c:pt>
                <c:pt idx="2930">
                  <c:v>67030.219860640136</c:v>
                </c:pt>
                <c:pt idx="2931">
                  <c:v>67284.934696110577</c:v>
                </c:pt>
                <c:pt idx="2932">
                  <c:v>67540.617447955796</c:v>
                </c:pt>
                <c:pt idx="2933">
                  <c:v>67797.271794258035</c:v>
                </c:pt>
                <c:pt idx="2934">
                  <c:v>68054.901427076213</c:v>
                </c:pt>
                <c:pt idx="2935">
                  <c:v>68313.510052499099</c:v>
                </c:pt>
                <c:pt idx="2936">
                  <c:v>68573.101390698605</c:v>
                </c:pt>
                <c:pt idx="2937">
                  <c:v>68833.679175983256</c:v>
                </c:pt>
                <c:pt idx="2938">
                  <c:v>69095.247156851998</c:v>
                </c:pt>
                <c:pt idx="2939">
                  <c:v>69357.809096048033</c:v>
                </c:pt>
                <c:pt idx="2940">
                  <c:v>69621.368770613015</c:v>
                </c:pt>
                <c:pt idx="2941">
                  <c:v>69885.929971941339</c:v>
                </c:pt>
                <c:pt idx="2942">
                  <c:v>70151.496505834715</c:v>
                </c:pt>
                <c:pt idx="2943">
                  <c:v>70418.072192556894</c:v>
                </c:pt>
                <c:pt idx="2944">
                  <c:v>70685.660866888618</c:v>
                </c:pt>
                <c:pt idx="2945">
                  <c:v>70954.266378182801</c:v>
                </c:pt>
                <c:pt idx="2946">
                  <c:v>71223.892590419899</c:v>
                </c:pt>
                <c:pt idx="2947">
                  <c:v>71494.543382263495</c:v>
                </c:pt>
                <c:pt idx="2948">
                  <c:v>71766.222647116098</c:v>
                </c:pt>
                <c:pt idx="2949">
                  <c:v>72038.934293175145</c:v>
                </c:pt>
                <c:pt idx="2950">
                  <c:v>72312.682243489209</c:v>
                </c:pt>
                <c:pt idx="2951">
                  <c:v>72587.470436014468</c:v>
                </c:pt>
                <c:pt idx="2952">
                  <c:v>72863.302823671329</c:v>
                </c:pt>
                <c:pt idx="2953">
                  <c:v>73140.183374401284</c:v>
                </c:pt>
                <c:pt idx="2954">
                  <c:v>73418.116071224009</c:v>
                </c:pt>
                <c:pt idx="2955">
                  <c:v>73697.104912294657</c:v>
                </c:pt>
                <c:pt idx="2956">
                  <c:v>73977.15391096138</c:v>
                </c:pt>
                <c:pt idx="2957">
                  <c:v>74258.26709582303</c:v>
                </c:pt>
                <c:pt idx="2958">
                  <c:v>74540.448510787159</c:v>
                </c:pt>
                <c:pt idx="2959">
                  <c:v>74823.702215128156</c:v>
                </c:pt>
                <c:pt idx="2960">
                  <c:v>75108.032283545646</c:v>
                </c:pt>
                <c:pt idx="2961">
                  <c:v>75393.442806223116</c:v>
                </c:pt>
                <c:pt idx="2962">
                  <c:v>75679.937888886765</c:v>
                </c:pt>
                <c:pt idx="2963">
                  <c:v>75967.52165286454</c:v>
                </c:pt>
                <c:pt idx="2964">
                  <c:v>76256.198235145421</c:v>
                </c:pt>
                <c:pt idx="2965">
                  <c:v>76545.971788438968</c:v>
                </c:pt>
                <c:pt idx="2966">
                  <c:v>76836.846481235043</c:v>
                </c:pt>
                <c:pt idx="2967">
                  <c:v>77128.826497863745</c:v>
                </c:pt>
                <c:pt idx="2968">
                  <c:v>77421.916038555632</c:v>
                </c:pt>
                <c:pt idx="2969">
                  <c:v>77716.119319502148</c:v>
                </c:pt>
                <c:pt idx="2970">
                  <c:v>78011.440572916254</c:v>
                </c:pt>
                <c:pt idx="2971">
                  <c:v>78307.884047093336</c:v>
                </c:pt>
                <c:pt idx="2972">
                  <c:v>78605.454006472297</c:v>
                </c:pt>
                <c:pt idx="2973">
                  <c:v>78904.154731696894</c:v>
                </c:pt>
                <c:pt idx="2974">
                  <c:v>79203.990519677347</c:v>
                </c:pt>
                <c:pt idx="2975">
                  <c:v>79504.965683652117</c:v>
                </c:pt>
                <c:pt idx="2976">
                  <c:v>79807.084553249995</c:v>
                </c:pt>
                <c:pt idx="2977">
                  <c:v>80110.351474552343</c:v>
                </c:pt>
                <c:pt idx="2978">
                  <c:v>80414.770810155649</c:v>
                </c:pt>
                <c:pt idx="2979">
                  <c:v>80720.346939234238</c:v>
                </c:pt>
                <c:pt idx="2980">
                  <c:v>81027.084257603332</c:v>
                </c:pt>
                <c:pt idx="2981">
                  <c:v>81334.987177782226</c:v>
                </c:pt>
                <c:pt idx="2982">
                  <c:v>81644.060129057805</c:v>
                </c:pt>
                <c:pt idx="2983">
                  <c:v>81954.307557548222</c:v>
                </c:pt>
                <c:pt idx="2984">
                  <c:v>82265.733926266912</c:v>
                </c:pt>
                <c:pt idx="2985">
                  <c:v>82578.343715186726</c:v>
                </c:pt>
                <c:pt idx="2986">
                  <c:v>82892.141421304434</c:v>
                </c:pt>
                <c:pt idx="2987">
                  <c:v>83207.131558705398</c:v>
                </c:pt>
                <c:pt idx="2988">
                  <c:v>83523.318658628486</c:v>
                </c:pt>
                <c:pt idx="2989">
                  <c:v>83840.707269531282</c:v>
                </c:pt>
                <c:pt idx="2990">
                  <c:v>84159.301957155505</c:v>
                </c:pt>
                <c:pt idx="2991">
                  <c:v>84479.107304592704</c:v>
                </c:pt>
                <c:pt idx="2992">
                  <c:v>84800.127912350159</c:v>
                </c:pt>
                <c:pt idx="2993">
                  <c:v>85122.368398417093</c:v>
                </c:pt>
                <c:pt idx="2994">
                  <c:v>85445.833398331073</c:v>
                </c:pt>
                <c:pt idx="2995">
                  <c:v>85770.527565244731</c:v>
                </c:pt>
                <c:pt idx="2996">
                  <c:v>86096.455569992657</c:v>
                </c:pt>
                <c:pt idx="2997">
                  <c:v>86423.622101158631</c:v>
                </c:pt>
                <c:pt idx="2998">
                  <c:v>86752.031865143043</c:v>
                </c:pt>
                <c:pt idx="2999">
                  <c:v>87081.689586230583</c:v>
                </c:pt>
                <c:pt idx="3000">
                  <c:v>87412.600006658264</c:v>
                </c:pt>
                <c:pt idx="3001">
                  <c:v>87744.767886683563</c:v>
                </c:pt>
                <c:pt idx="3002">
                  <c:v>88078.198004652964</c:v>
                </c:pt>
                <c:pt idx="3003">
                  <c:v>88412.895157070641</c:v>
                </c:pt>
                <c:pt idx="3004">
                  <c:v>88748.864158667508</c:v>
                </c:pt>
                <c:pt idx="3005">
                  <c:v>89086.10984247044</c:v>
                </c:pt>
                <c:pt idx="3006">
                  <c:v>89424.637059871835</c:v>
                </c:pt>
                <c:pt idx="3007">
                  <c:v>89764.450680699345</c:v>
                </c:pt>
                <c:pt idx="3008">
                  <c:v>90105.555593286001</c:v>
                </c:pt>
                <c:pt idx="3009">
                  <c:v>90447.956704540484</c:v>
                </c:pt>
                <c:pt idx="3010">
                  <c:v>90791.658940017733</c:v>
                </c:pt>
                <c:pt idx="3011">
                  <c:v>91136.667243989796</c:v>
                </c:pt>
                <c:pt idx="3012">
                  <c:v>91482.986579516961</c:v>
                </c:pt>
                <c:pt idx="3013">
                  <c:v>91830.621928519133</c:v>
                </c:pt>
                <c:pt idx="3014">
                  <c:v>92179.578291847502</c:v>
                </c:pt>
                <c:pt idx="3015">
                  <c:v>92529.86068935653</c:v>
                </c:pt>
                <c:pt idx="3016">
                  <c:v>92881.474159976089</c:v>
                </c:pt>
                <c:pt idx="3017">
                  <c:v>93234.423761783997</c:v>
                </c:pt>
                <c:pt idx="3018">
                  <c:v>93588.714572078781</c:v>
                </c:pt>
                <c:pt idx="3019">
                  <c:v>93944.351687452683</c:v>
                </c:pt>
                <c:pt idx="3020">
                  <c:v>94301.340223865001</c:v>
                </c:pt>
                <c:pt idx="3021">
                  <c:v>94659.685316715695</c:v>
                </c:pt>
                <c:pt idx="3022">
                  <c:v>95019.392120919219</c:v>
                </c:pt>
                <c:pt idx="3023">
                  <c:v>95380.465810978712</c:v>
                </c:pt>
                <c:pt idx="3024">
                  <c:v>95742.911581060427</c:v>
                </c:pt>
                <c:pt idx="3025">
                  <c:v>96106.734645068456</c:v>
                </c:pt>
                <c:pt idx="3026">
                  <c:v>96471.940236719718</c:v>
                </c:pt>
                <c:pt idx="3027">
                  <c:v>96838.533609619262</c:v>
                </c:pt>
                <c:pt idx="3028">
                  <c:v>97206.520037335824</c:v>
                </c:pt>
                <c:pt idx="3029">
                  <c:v>97575.904813477697</c:v>
                </c:pt>
                <c:pt idx="3030">
                  <c:v>97946.693251768913</c:v>
                </c:pt>
                <c:pt idx="3031">
                  <c:v>98318.89068612564</c:v>
                </c:pt>
                <c:pt idx="3032">
                  <c:v>98692.502470732914</c:v>
                </c:pt>
                <c:pt idx="3033">
                  <c:v>99067.533980121705</c:v>
                </c:pt>
                <c:pt idx="3034">
                  <c:v>99443.990609246175</c:v>
                </c:pt>
                <c:pt idx="3035">
                  <c:v>99821.877773561311</c:v>
                </c:pt>
                <c:pt idx="3036">
                  <c:v>100201.20090910085</c:v>
                </c:pt>
                <c:pt idx="3037">
                  <c:v>100581.96547255544</c:v>
                </c:pt>
                <c:pt idx="3038">
                  <c:v>100964.17694135115</c:v>
                </c:pt>
                <c:pt idx="3039">
                  <c:v>101347.84081372828</c:v>
                </c:pt>
                <c:pt idx="3040">
                  <c:v>101732.96260882045</c:v>
                </c:pt>
                <c:pt idx="3041">
                  <c:v>102119.54786673398</c:v>
                </c:pt>
                <c:pt idx="3042">
                  <c:v>102507.60214862757</c:v>
                </c:pt>
                <c:pt idx="3043">
                  <c:v>102897.13103679236</c:v>
                </c:pt>
                <c:pt idx="3044">
                  <c:v>103288.14013473217</c:v>
                </c:pt>
                <c:pt idx="3045">
                  <c:v>103680.63506724415</c:v>
                </c:pt>
                <c:pt idx="3046">
                  <c:v>104074.62148049969</c:v>
                </c:pt>
                <c:pt idx="3047">
                  <c:v>104470.10504212559</c:v>
                </c:pt>
                <c:pt idx="3048">
                  <c:v>104867.09144128568</c:v>
                </c:pt>
                <c:pt idx="3049">
                  <c:v>105265.58638876257</c:v>
                </c:pt>
                <c:pt idx="3050">
                  <c:v>105665.59561703987</c:v>
                </c:pt>
                <c:pt idx="3051">
                  <c:v>106067.12488038462</c:v>
                </c:pt>
                <c:pt idx="3052">
                  <c:v>106470.17995493009</c:v>
                </c:pt>
                <c:pt idx="3053">
                  <c:v>106874.76663875883</c:v>
                </c:pt>
                <c:pt idx="3054">
                  <c:v>107280.89075198611</c:v>
                </c:pt>
                <c:pt idx="3055">
                  <c:v>107688.55813684365</c:v>
                </c:pt>
                <c:pt idx="3056">
                  <c:v>108097.77465776366</c:v>
                </c:pt>
                <c:pt idx="3057">
                  <c:v>108508.54620146316</c:v>
                </c:pt>
                <c:pt idx="3058">
                  <c:v>108920.87867702873</c:v>
                </c:pt>
                <c:pt idx="3059">
                  <c:v>109334.77801600144</c:v>
                </c:pt>
                <c:pt idx="3060">
                  <c:v>109750.25017246224</c:v>
                </c:pt>
                <c:pt idx="3061">
                  <c:v>110167.30112311761</c:v>
                </c:pt>
                <c:pt idx="3062">
                  <c:v>110585.93686738546</c:v>
                </c:pt>
                <c:pt idx="3063">
                  <c:v>111006.16342748153</c:v>
                </c:pt>
                <c:pt idx="3064">
                  <c:v>111427.98684850596</c:v>
                </c:pt>
                <c:pt idx="3065">
                  <c:v>111851.41319853028</c:v>
                </c:pt>
                <c:pt idx="3066">
                  <c:v>112276.4485686847</c:v>
                </c:pt>
                <c:pt idx="3067">
                  <c:v>112703.09907324571</c:v>
                </c:pt>
                <c:pt idx="3068">
                  <c:v>113131.37084972404</c:v>
                </c:pt>
                <c:pt idx="3069">
                  <c:v>113561.270058953</c:v>
                </c:pt>
                <c:pt idx="3070">
                  <c:v>113992.80288517702</c:v>
                </c:pt>
                <c:pt idx="3071">
                  <c:v>114425.9755361407</c:v>
                </c:pt>
                <c:pt idx="3072">
                  <c:v>114860.79424317804</c:v>
                </c:pt>
                <c:pt idx="3073">
                  <c:v>115297.26526130212</c:v>
                </c:pt>
                <c:pt idx="3074">
                  <c:v>115735.39486929507</c:v>
                </c:pt>
                <c:pt idx="3075">
                  <c:v>116175.18936979839</c:v>
                </c:pt>
                <c:pt idx="3076">
                  <c:v>116616.65508940363</c:v>
                </c:pt>
                <c:pt idx="3077">
                  <c:v>117059.79837874338</c:v>
                </c:pt>
                <c:pt idx="3078">
                  <c:v>117504.6256125826</c:v>
                </c:pt>
                <c:pt idx="3079">
                  <c:v>117951.14318991042</c:v>
                </c:pt>
                <c:pt idx="3080">
                  <c:v>118399.35753403208</c:v>
                </c:pt>
                <c:pt idx="3081">
                  <c:v>118849.27509266141</c:v>
                </c:pt>
                <c:pt idx="3082">
                  <c:v>119300.90233801353</c:v>
                </c:pt>
                <c:pt idx="3083">
                  <c:v>119754.24576689799</c:v>
                </c:pt>
                <c:pt idx="3084">
                  <c:v>120209.3119008122</c:v>
                </c:pt>
                <c:pt idx="3085">
                  <c:v>120666.10728603529</c:v>
                </c:pt>
                <c:pt idx="3086">
                  <c:v>121124.63849372222</c:v>
                </c:pt>
                <c:pt idx="3087">
                  <c:v>121584.91211999836</c:v>
                </c:pt>
                <c:pt idx="3088">
                  <c:v>122046.93478605436</c:v>
                </c:pt>
                <c:pt idx="3089">
                  <c:v>122510.71313824138</c:v>
                </c:pt>
                <c:pt idx="3090">
                  <c:v>122976.2538481667</c:v>
                </c:pt>
                <c:pt idx="3091">
                  <c:v>123443.56361278973</c:v>
                </c:pt>
                <c:pt idx="3092">
                  <c:v>123912.64915451834</c:v>
                </c:pt>
                <c:pt idx="3093">
                  <c:v>124383.5172213055</c:v>
                </c:pt>
                <c:pt idx="3094">
                  <c:v>124856.17458674646</c:v>
                </c:pt>
                <c:pt idx="3095">
                  <c:v>125330.62805017611</c:v>
                </c:pt>
                <c:pt idx="3096">
                  <c:v>125806.88443676678</c:v>
                </c:pt>
                <c:pt idx="3097">
                  <c:v>126284.95059762649</c:v>
                </c:pt>
                <c:pt idx="3098">
                  <c:v>126764.83340989747</c:v>
                </c:pt>
                <c:pt idx="3099">
                  <c:v>127246.53977685509</c:v>
                </c:pt>
                <c:pt idx="3100">
                  <c:v>127730.07662800714</c:v>
                </c:pt>
                <c:pt idx="3101">
                  <c:v>128215.45091919356</c:v>
                </c:pt>
                <c:pt idx="3102">
                  <c:v>128702.66963268651</c:v>
                </c:pt>
                <c:pt idx="3103">
                  <c:v>129191.73977729071</c:v>
                </c:pt>
                <c:pt idx="3104">
                  <c:v>129682.66838844442</c:v>
                </c:pt>
                <c:pt idx="3105">
                  <c:v>130175.46252832051</c:v>
                </c:pt>
                <c:pt idx="3106">
                  <c:v>130670.12928592812</c:v>
                </c:pt>
                <c:pt idx="3107">
                  <c:v>131166.67577721467</c:v>
                </c:pt>
                <c:pt idx="3108">
                  <c:v>131665.1091451681</c:v>
                </c:pt>
                <c:pt idx="3109">
                  <c:v>132165.43655991973</c:v>
                </c:pt>
                <c:pt idx="3110">
                  <c:v>132667.66521884743</c:v>
                </c:pt>
                <c:pt idx="3111">
                  <c:v>133171.80234667906</c:v>
                </c:pt>
                <c:pt idx="3112">
                  <c:v>133677.85519559644</c:v>
                </c:pt>
                <c:pt idx="3113">
                  <c:v>134185.8310453397</c:v>
                </c:pt>
                <c:pt idx="3114">
                  <c:v>134695.73720331199</c:v>
                </c:pt>
                <c:pt idx="3115">
                  <c:v>135207.58100468459</c:v>
                </c:pt>
                <c:pt idx="3116">
                  <c:v>135721.36981250238</c:v>
                </c:pt>
                <c:pt idx="3117">
                  <c:v>136237.1110177899</c:v>
                </c:pt>
                <c:pt idx="3118">
                  <c:v>136754.8120396575</c:v>
                </c:pt>
                <c:pt idx="3119">
                  <c:v>137274.48032540819</c:v>
                </c:pt>
                <c:pt idx="3120">
                  <c:v>137796.12335064475</c:v>
                </c:pt>
                <c:pt idx="3121">
                  <c:v>138319.74861937721</c:v>
                </c:pt>
                <c:pt idx="3122">
                  <c:v>138845.36366413085</c:v>
                </c:pt>
                <c:pt idx="3123">
                  <c:v>139372.97604605457</c:v>
                </c:pt>
                <c:pt idx="3124">
                  <c:v>139902.59335502959</c:v>
                </c:pt>
                <c:pt idx="3125">
                  <c:v>140434.22320977869</c:v>
                </c:pt>
                <c:pt idx="3126">
                  <c:v>140967.87325797585</c:v>
                </c:pt>
                <c:pt idx="3127">
                  <c:v>141503.55117635615</c:v>
                </c:pt>
                <c:pt idx="3128">
                  <c:v>142041.26467082632</c:v>
                </c:pt>
                <c:pt idx="3129">
                  <c:v>142581.02147657546</c:v>
                </c:pt>
                <c:pt idx="3130">
                  <c:v>143122.82935818646</c:v>
                </c:pt>
                <c:pt idx="3131">
                  <c:v>143666.69610974757</c:v>
                </c:pt>
                <c:pt idx="3132">
                  <c:v>144212.62955496463</c:v>
                </c:pt>
                <c:pt idx="3133">
                  <c:v>144760.63754727351</c:v>
                </c:pt>
                <c:pt idx="3134">
                  <c:v>145310.72796995315</c:v>
                </c:pt>
                <c:pt idx="3135">
                  <c:v>145862.90873623898</c:v>
                </c:pt>
                <c:pt idx="3136">
                  <c:v>146417.18778943669</c:v>
                </c:pt>
                <c:pt idx="3137">
                  <c:v>146973.57310303656</c:v>
                </c:pt>
                <c:pt idx="3138">
                  <c:v>147532.0726808281</c:v>
                </c:pt>
                <c:pt idx="3139">
                  <c:v>148092.69455701526</c:v>
                </c:pt>
                <c:pt idx="3140">
                  <c:v>148655.44679633193</c:v>
                </c:pt>
                <c:pt idx="3141">
                  <c:v>149220.33749415801</c:v>
                </c:pt>
                <c:pt idx="3142">
                  <c:v>149787.37477663581</c:v>
                </c:pt>
                <c:pt idx="3143">
                  <c:v>150356.56680078703</c:v>
                </c:pt>
                <c:pt idx="3144">
                  <c:v>150927.92175463002</c:v>
                </c:pt>
                <c:pt idx="3145">
                  <c:v>151501.44785729761</c:v>
                </c:pt>
                <c:pt idx="3146">
                  <c:v>152077.15335915535</c:v>
                </c:pt>
                <c:pt idx="3147">
                  <c:v>152655.04654192014</c:v>
                </c:pt>
                <c:pt idx="3148">
                  <c:v>153235.13571877943</c:v>
                </c:pt>
                <c:pt idx="3149">
                  <c:v>153817.42923451081</c:v>
                </c:pt>
                <c:pt idx="3150">
                  <c:v>154401.93546560194</c:v>
                </c:pt>
                <c:pt idx="3151">
                  <c:v>154988.66282037125</c:v>
                </c:pt>
                <c:pt idx="3152">
                  <c:v>155577.61973908867</c:v>
                </c:pt>
                <c:pt idx="3153">
                  <c:v>156168.81469409721</c:v>
                </c:pt>
                <c:pt idx="3154">
                  <c:v>156762.25618993479</c:v>
                </c:pt>
                <c:pt idx="3155">
                  <c:v>157357.95276345656</c:v>
                </c:pt>
                <c:pt idx="3156">
                  <c:v>157955.91298395771</c:v>
                </c:pt>
                <c:pt idx="3157">
                  <c:v>158556.14545329675</c:v>
                </c:pt>
                <c:pt idx="3158">
                  <c:v>159158.65880601929</c:v>
                </c:pt>
                <c:pt idx="3159">
                  <c:v>159763.46170948216</c:v>
                </c:pt>
                <c:pt idx="3160">
                  <c:v>160370.56286397821</c:v>
                </c:pt>
                <c:pt idx="3161">
                  <c:v>160979.97100286133</c:v>
                </c:pt>
                <c:pt idx="3162">
                  <c:v>161591.69489267221</c:v>
                </c:pt>
                <c:pt idx="3163">
                  <c:v>162205.74333326437</c:v>
                </c:pt>
                <c:pt idx="3164">
                  <c:v>162822.12515793077</c:v>
                </c:pt>
                <c:pt idx="3165">
                  <c:v>163440.84923353093</c:v>
                </c:pt>
                <c:pt idx="3166">
                  <c:v>164061.92446061835</c:v>
                </c:pt>
                <c:pt idx="3167">
                  <c:v>164685.35977356869</c:v>
                </c:pt>
                <c:pt idx="3168">
                  <c:v>165311.16414070825</c:v>
                </c:pt>
                <c:pt idx="3169">
                  <c:v>165939.34656444294</c:v>
                </c:pt>
                <c:pt idx="3170">
                  <c:v>166569.91608138781</c:v>
                </c:pt>
                <c:pt idx="3171">
                  <c:v>167202.8817624971</c:v>
                </c:pt>
                <c:pt idx="3172">
                  <c:v>167838.25271319458</c:v>
                </c:pt>
                <c:pt idx="3173">
                  <c:v>168476.03807350472</c:v>
                </c:pt>
                <c:pt idx="3174">
                  <c:v>169116.24701818405</c:v>
                </c:pt>
                <c:pt idx="3175">
                  <c:v>169758.88875685315</c:v>
                </c:pt>
                <c:pt idx="3176">
                  <c:v>170403.97253412919</c:v>
                </c:pt>
                <c:pt idx="3177">
                  <c:v>171051.50762975888</c:v>
                </c:pt>
                <c:pt idx="3178">
                  <c:v>171701.50335875197</c:v>
                </c:pt>
                <c:pt idx="3179">
                  <c:v>172353.96907151522</c:v>
                </c:pt>
                <c:pt idx="3180">
                  <c:v>173008.91415398699</c:v>
                </c:pt>
                <c:pt idx="3181">
                  <c:v>173666.34802777215</c:v>
                </c:pt>
                <c:pt idx="3182">
                  <c:v>174326.28015027769</c:v>
                </c:pt>
                <c:pt idx="3183">
                  <c:v>174988.72001484875</c:v>
                </c:pt>
                <c:pt idx="3184">
                  <c:v>175653.67715090519</c:v>
                </c:pt>
                <c:pt idx="3185">
                  <c:v>176321.16112407864</c:v>
                </c:pt>
                <c:pt idx="3186">
                  <c:v>176991.18153635014</c:v>
                </c:pt>
                <c:pt idx="3187">
                  <c:v>177663.74802618826</c:v>
                </c:pt>
                <c:pt idx="3188">
                  <c:v>178338.87026868778</c:v>
                </c:pt>
                <c:pt idx="3189">
                  <c:v>179016.5579757088</c:v>
                </c:pt>
                <c:pt idx="3190">
                  <c:v>179696.82089601649</c:v>
                </c:pt>
                <c:pt idx="3191">
                  <c:v>180379.66881542135</c:v>
                </c:pt>
                <c:pt idx="3192">
                  <c:v>181065.11155691996</c:v>
                </c:pt>
                <c:pt idx="3193">
                  <c:v>181753.15898083625</c:v>
                </c:pt>
                <c:pt idx="3194">
                  <c:v>182443.82098496344</c:v>
                </c:pt>
                <c:pt idx="3195">
                  <c:v>183137.10750470631</c:v>
                </c:pt>
                <c:pt idx="3196">
                  <c:v>183833.02851322418</c:v>
                </c:pt>
                <c:pt idx="3197">
                  <c:v>184531.59402157445</c:v>
                </c:pt>
                <c:pt idx="3198">
                  <c:v>185232.81407885643</c:v>
                </c:pt>
                <c:pt idx="3199">
                  <c:v>185936.69877235609</c:v>
                </c:pt>
                <c:pt idx="3200">
                  <c:v>186643.25822769105</c:v>
                </c:pt>
                <c:pt idx="3201">
                  <c:v>187352.50260895627</c:v>
                </c:pt>
                <c:pt idx="3202">
                  <c:v>188064.44211887033</c:v>
                </c:pt>
                <c:pt idx="3203">
                  <c:v>188779.08699892205</c:v>
                </c:pt>
                <c:pt idx="3204">
                  <c:v>189496.44752951796</c:v>
                </c:pt>
                <c:pt idx="3205">
                  <c:v>190216.53403013013</c:v>
                </c:pt>
                <c:pt idx="3206">
                  <c:v>190939.35685944464</c:v>
                </c:pt>
                <c:pt idx="3207">
                  <c:v>191664.92641551053</c:v>
                </c:pt>
                <c:pt idx="3208">
                  <c:v>192393.25313588948</c:v>
                </c:pt>
                <c:pt idx="3209">
                  <c:v>193124.34749780587</c:v>
                </c:pt>
                <c:pt idx="3210">
                  <c:v>193858.22001829752</c:v>
                </c:pt>
                <c:pt idx="3211">
                  <c:v>194594.88125436706</c:v>
                </c:pt>
                <c:pt idx="3212">
                  <c:v>195334.34180313366</c:v>
                </c:pt>
                <c:pt idx="3213">
                  <c:v>196076.61230198559</c:v>
                </c:pt>
                <c:pt idx="3214">
                  <c:v>196821.70342873313</c:v>
                </c:pt>
                <c:pt idx="3215">
                  <c:v>197569.62590176234</c:v>
                </c:pt>
                <c:pt idx="3216">
                  <c:v>198320.39048018903</c:v>
                </c:pt>
                <c:pt idx="3217">
                  <c:v>199074.00796401376</c:v>
                </c:pt>
                <c:pt idx="3218">
                  <c:v>199830.489194277</c:v>
                </c:pt>
                <c:pt idx="3219">
                  <c:v>200589.84505321525</c:v>
                </c:pt>
                <c:pt idx="3220">
                  <c:v>201352.08646441746</c:v>
                </c:pt>
                <c:pt idx="3221">
                  <c:v>202117.22439298226</c:v>
                </c:pt>
                <c:pt idx="3222">
                  <c:v>202885.26984567559</c:v>
                </c:pt>
                <c:pt idx="3223">
                  <c:v>203656.23387108915</c:v>
                </c:pt>
                <c:pt idx="3224">
                  <c:v>204430.12755979929</c:v>
                </c:pt>
                <c:pt idx="3225">
                  <c:v>205206.96204452653</c:v>
                </c:pt>
                <c:pt idx="3226">
                  <c:v>205986.74850029574</c:v>
                </c:pt>
                <c:pt idx="3227">
                  <c:v>206769.49814459687</c:v>
                </c:pt>
                <c:pt idx="3228">
                  <c:v>207555.22223754635</c:v>
                </c:pt>
                <c:pt idx="3229">
                  <c:v>208343.93208204902</c:v>
                </c:pt>
                <c:pt idx="3230">
                  <c:v>209135.63902396083</c:v>
                </c:pt>
                <c:pt idx="3231">
                  <c:v>209930.35445225189</c:v>
                </c:pt>
                <c:pt idx="3232">
                  <c:v>210728.08979917047</c:v>
                </c:pt>
                <c:pt idx="3233">
                  <c:v>211528.85654040732</c:v>
                </c:pt>
                <c:pt idx="3234">
                  <c:v>212332.66619526086</c:v>
                </c:pt>
                <c:pt idx="3235">
                  <c:v>213139.53032680287</c:v>
                </c:pt>
                <c:pt idx="3236">
                  <c:v>213949.46054204472</c:v>
                </c:pt>
                <c:pt idx="3237">
                  <c:v>214762.4684921045</c:v>
                </c:pt>
                <c:pt idx="3238">
                  <c:v>215578.56587237449</c:v>
                </c:pt>
                <c:pt idx="3239">
                  <c:v>216397.76442268951</c:v>
                </c:pt>
                <c:pt idx="3240">
                  <c:v>217220.07592749572</c:v>
                </c:pt>
                <c:pt idx="3241">
                  <c:v>218045.5122160202</c:v>
                </c:pt>
                <c:pt idx="3242">
                  <c:v>218874.08516244107</c:v>
                </c:pt>
                <c:pt idx="3243">
                  <c:v>219705.80668605835</c:v>
                </c:pt>
                <c:pt idx="3244">
                  <c:v>220540.68875146538</c:v>
                </c:pt>
                <c:pt idx="3245">
                  <c:v>221378.74336872096</c:v>
                </c:pt>
                <c:pt idx="3246">
                  <c:v>222219.98259352209</c:v>
                </c:pt>
                <c:pt idx="3247">
                  <c:v>223064.41852737748</c:v>
                </c:pt>
                <c:pt idx="3248">
                  <c:v>223912.06331778152</c:v>
                </c:pt>
                <c:pt idx="3249">
                  <c:v>224762.9291583891</c:v>
                </c:pt>
                <c:pt idx="3250">
                  <c:v>225617.02828919099</c:v>
                </c:pt>
                <c:pt idx="3251">
                  <c:v>226474.37299668993</c:v>
                </c:pt>
                <c:pt idx="3252">
                  <c:v>227334.97561407735</c:v>
                </c:pt>
                <c:pt idx="3253">
                  <c:v>228198.84852141087</c:v>
                </c:pt>
                <c:pt idx="3254">
                  <c:v>229066.00414579222</c:v>
                </c:pt>
                <c:pt idx="3255">
                  <c:v>229936.45496154623</c:v>
                </c:pt>
                <c:pt idx="3256">
                  <c:v>230810.21349040011</c:v>
                </c:pt>
                <c:pt idx="3257">
                  <c:v>231687.29230166363</c:v>
                </c:pt>
                <c:pt idx="3258">
                  <c:v>232567.70401240996</c:v>
                </c:pt>
                <c:pt idx="3259">
                  <c:v>233451.46128765712</c:v>
                </c:pt>
                <c:pt idx="3260">
                  <c:v>234338.57684055023</c:v>
                </c:pt>
                <c:pt idx="3261">
                  <c:v>235229.06343254432</c:v>
                </c:pt>
                <c:pt idx="3262">
                  <c:v>236122.93387358799</c:v>
                </c:pt>
                <c:pt idx="3263">
                  <c:v>237020.20102230762</c:v>
                </c:pt>
                <c:pt idx="3264">
                  <c:v>237920.8777861924</c:v>
                </c:pt>
                <c:pt idx="3265">
                  <c:v>238824.97712177993</c:v>
                </c:pt>
                <c:pt idx="3266">
                  <c:v>239732.51203484269</c:v>
                </c:pt>
                <c:pt idx="3267">
                  <c:v>240643.49558057511</c:v>
                </c:pt>
                <c:pt idx="3268">
                  <c:v>241557.94086378129</c:v>
                </c:pt>
                <c:pt idx="3269">
                  <c:v>242475.86103906366</c:v>
                </c:pt>
                <c:pt idx="3270">
                  <c:v>243397.26931101212</c:v>
                </c:pt>
                <c:pt idx="3271">
                  <c:v>244322.17893439397</c:v>
                </c:pt>
                <c:pt idx="3272">
                  <c:v>245250.60321434468</c:v>
                </c:pt>
                <c:pt idx="3273">
                  <c:v>246182.55550655921</c:v>
                </c:pt>
                <c:pt idx="3274">
                  <c:v>247118.04921748413</c:v>
                </c:pt>
                <c:pt idx="3275">
                  <c:v>248057.09780451059</c:v>
                </c:pt>
                <c:pt idx="3276">
                  <c:v>248999.71477616773</c:v>
                </c:pt>
                <c:pt idx="3277">
                  <c:v>249945.91369231718</c:v>
                </c:pt>
                <c:pt idx="3278">
                  <c:v>250895.70816434798</c:v>
                </c:pt>
                <c:pt idx="3279">
                  <c:v>251849.1118553725</c:v>
                </c:pt>
                <c:pt idx="3280">
                  <c:v>252806.13848042293</c:v>
                </c:pt>
                <c:pt idx="3281">
                  <c:v>253766.80180664855</c:v>
                </c:pt>
                <c:pt idx="3282">
                  <c:v>254731.11565351381</c:v>
                </c:pt>
                <c:pt idx="3283">
                  <c:v>255699.09389299716</c:v>
                </c:pt>
                <c:pt idx="3284">
                  <c:v>256670.75044979056</c:v>
                </c:pt>
                <c:pt idx="3285">
                  <c:v>257646.09930149978</c:v>
                </c:pt>
                <c:pt idx="3286">
                  <c:v>258625.15447884548</c:v>
                </c:pt>
                <c:pt idx="3287">
                  <c:v>259607.9300658651</c:v>
                </c:pt>
                <c:pt idx="3288">
                  <c:v>260594.44020011541</c:v>
                </c:pt>
                <c:pt idx="3289">
                  <c:v>261584.69907287584</c:v>
                </c:pt>
                <c:pt idx="3290">
                  <c:v>262578.7209293528</c:v>
                </c:pt>
                <c:pt idx="3291">
                  <c:v>263576.52006888436</c:v>
                </c:pt>
                <c:pt idx="3292">
                  <c:v>264578.11084514612</c:v>
                </c:pt>
                <c:pt idx="3293">
                  <c:v>265583.50766635768</c:v>
                </c:pt>
                <c:pt idx="3294">
                  <c:v>266592.72499548981</c:v>
                </c:pt>
                <c:pt idx="3295">
                  <c:v>267605.77735047269</c:v>
                </c:pt>
                <c:pt idx="3296">
                  <c:v>268622.67930440448</c:v>
                </c:pt>
                <c:pt idx="3297">
                  <c:v>269643.44548576121</c:v>
                </c:pt>
                <c:pt idx="3298">
                  <c:v>270668.09057860711</c:v>
                </c:pt>
                <c:pt idx="3299">
                  <c:v>271696.62932280585</c:v>
                </c:pt>
                <c:pt idx="3300">
                  <c:v>272729.0765142325</c:v>
                </c:pt>
                <c:pt idx="3301">
                  <c:v>273765.44700498658</c:v>
                </c:pt>
                <c:pt idx="3302">
                  <c:v>274805.75570360554</c:v>
                </c:pt>
                <c:pt idx="3303">
                  <c:v>275850.01757527923</c:v>
                </c:pt>
                <c:pt idx="3304">
                  <c:v>276898.24764206528</c:v>
                </c:pt>
                <c:pt idx="3305">
                  <c:v>277950.46098310512</c:v>
                </c:pt>
                <c:pt idx="3306">
                  <c:v>279006.67273484095</c:v>
                </c:pt>
                <c:pt idx="3307">
                  <c:v>280066.89809123334</c:v>
                </c:pt>
                <c:pt idx="3308">
                  <c:v>281131.15230398002</c:v>
                </c:pt>
                <c:pt idx="3309">
                  <c:v>282199.45068273513</c:v>
                </c:pt>
                <c:pt idx="3310">
                  <c:v>283271.80859532952</c:v>
                </c:pt>
                <c:pt idx="3311">
                  <c:v>284348.24146799179</c:v>
                </c:pt>
                <c:pt idx="3312">
                  <c:v>285428.76478557015</c:v>
                </c:pt>
                <c:pt idx="3313">
                  <c:v>286513.39409175533</c:v>
                </c:pt>
                <c:pt idx="3314">
                  <c:v>287602.14498930401</c:v>
                </c:pt>
                <c:pt idx="3315">
                  <c:v>288695.03314026335</c:v>
                </c:pt>
                <c:pt idx="3316">
                  <c:v>289792.07426619634</c:v>
                </c:pt>
                <c:pt idx="3317">
                  <c:v>290893.28414840793</c:v>
                </c:pt>
                <c:pt idx="3318">
                  <c:v>291998.67862817191</c:v>
                </c:pt>
                <c:pt idx="3319">
                  <c:v>293108.27360695897</c:v>
                </c:pt>
                <c:pt idx="3320">
                  <c:v>294222.08504666545</c:v>
                </c:pt>
                <c:pt idx="3321">
                  <c:v>295340.1289698428</c:v>
                </c:pt>
                <c:pt idx="3322">
                  <c:v>296462.42145992821</c:v>
                </c:pt>
                <c:pt idx="3323">
                  <c:v>297588.97866147594</c:v>
                </c:pt>
                <c:pt idx="3324">
                  <c:v>298719.81678038958</c:v>
                </c:pt>
                <c:pt idx="3325">
                  <c:v>299854.95208415505</c:v>
                </c:pt>
                <c:pt idx="3326">
                  <c:v>300994.40090207488</c:v>
                </c:pt>
                <c:pt idx="3327">
                  <c:v>302138.17962550279</c:v>
                </c:pt>
                <c:pt idx="3328">
                  <c:v>303286.30470807973</c:v>
                </c:pt>
                <c:pt idx="3329">
                  <c:v>304438.79266597045</c:v>
                </c:pt>
                <c:pt idx="3330">
                  <c:v>305595.66007810115</c:v>
                </c:pt>
                <c:pt idx="3331">
                  <c:v>306756.92358639796</c:v>
                </c:pt>
                <c:pt idx="3332">
                  <c:v>307922.59989602625</c:v>
                </c:pt>
                <c:pt idx="3333">
                  <c:v>309092.70577563118</c:v>
                </c:pt>
                <c:pt idx="3334">
                  <c:v>310267.25805757858</c:v>
                </c:pt>
                <c:pt idx="3335">
                  <c:v>311446.2736381974</c:v>
                </c:pt>
                <c:pt idx="3336">
                  <c:v>312629.76947802253</c:v>
                </c:pt>
                <c:pt idx="3337">
                  <c:v>313817.76260203903</c:v>
                </c:pt>
                <c:pt idx="3338">
                  <c:v>315010.2700999268</c:v>
                </c:pt>
                <c:pt idx="3339">
                  <c:v>316207.3091263065</c:v>
                </c:pt>
                <c:pt idx="3340">
                  <c:v>317408.8969009865</c:v>
                </c:pt>
                <c:pt idx="3341">
                  <c:v>318615.05070921028</c:v>
                </c:pt>
                <c:pt idx="3342">
                  <c:v>319825.78790190531</c:v>
                </c:pt>
                <c:pt idx="3343">
                  <c:v>321041.12589593255</c:v>
                </c:pt>
                <c:pt idx="3344">
                  <c:v>322261.08217433712</c:v>
                </c:pt>
                <c:pt idx="3345">
                  <c:v>323485.67428659962</c:v>
                </c:pt>
                <c:pt idx="3346">
                  <c:v>324714.91984888871</c:v>
                </c:pt>
                <c:pt idx="3347">
                  <c:v>325948.83654431452</c:v>
                </c:pt>
                <c:pt idx="3348">
                  <c:v>327187.44212318293</c:v>
                </c:pt>
                <c:pt idx="3349">
                  <c:v>328430.75440325105</c:v>
                </c:pt>
                <c:pt idx="3350">
                  <c:v>329678.7912699834</c:v>
                </c:pt>
                <c:pt idx="3351">
                  <c:v>330931.57067680935</c:v>
                </c:pt>
                <c:pt idx="3352">
                  <c:v>332189.11064538121</c:v>
                </c:pt>
                <c:pt idx="3353">
                  <c:v>333451.42926583369</c:v>
                </c:pt>
                <c:pt idx="3354">
                  <c:v>334718.54469704389</c:v>
                </c:pt>
                <c:pt idx="3355">
                  <c:v>335990.47516689269</c:v>
                </c:pt>
                <c:pt idx="3356">
                  <c:v>337267.23897252692</c:v>
                </c:pt>
                <c:pt idx="3357">
                  <c:v>338548.85448062251</c:v>
                </c:pt>
                <c:pt idx="3358">
                  <c:v>339835.3401276489</c:v>
                </c:pt>
                <c:pt idx="3359">
                  <c:v>341126.71442013397</c:v>
                </c:pt>
                <c:pt idx="3360">
                  <c:v>342422.99593493051</c:v>
                </c:pt>
                <c:pt idx="3361">
                  <c:v>343724.20331948326</c:v>
                </c:pt>
                <c:pt idx="3362">
                  <c:v>345030.35529209732</c:v>
                </c:pt>
                <c:pt idx="3363">
                  <c:v>346341.47064220731</c:v>
                </c:pt>
                <c:pt idx="3364">
                  <c:v>347657.56823064771</c:v>
                </c:pt>
                <c:pt idx="3365">
                  <c:v>348978.66698992415</c:v>
                </c:pt>
                <c:pt idx="3366">
                  <c:v>350304.78592448588</c:v>
                </c:pt>
                <c:pt idx="3367">
                  <c:v>351635.94411099894</c:v>
                </c:pt>
                <c:pt idx="3368">
                  <c:v>352972.16069862072</c:v>
                </c:pt>
                <c:pt idx="3369">
                  <c:v>354313.45490927546</c:v>
                </c:pt>
                <c:pt idx="3370">
                  <c:v>355659.84603793069</c:v>
                </c:pt>
                <c:pt idx="3371">
                  <c:v>357011.35345287481</c:v>
                </c:pt>
                <c:pt idx="3372">
                  <c:v>358367.99659599573</c:v>
                </c:pt>
                <c:pt idx="3373">
                  <c:v>359729.79498306051</c:v>
                </c:pt>
                <c:pt idx="3374">
                  <c:v>361096.76820399612</c:v>
                </c:pt>
                <c:pt idx="3375">
                  <c:v>362468.93592317129</c:v>
                </c:pt>
                <c:pt idx="3376">
                  <c:v>363846.31787967932</c:v>
                </c:pt>
                <c:pt idx="3377">
                  <c:v>365228.93388762209</c:v>
                </c:pt>
                <c:pt idx="3378">
                  <c:v>366616.80383639503</c:v>
                </c:pt>
                <c:pt idx="3379">
                  <c:v>368009.94769097335</c:v>
                </c:pt>
                <c:pt idx="3380">
                  <c:v>369408.38549219904</c:v>
                </c:pt>
                <c:pt idx="3381">
                  <c:v>370812.13735706941</c:v>
                </c:pt>
                <c:pt idx="3382">
                  <c:v>372221.22347902629</c:v>
                </c:pt>
                <c:pt idx="3383">
                  <c:v>373635.6641282466</c:v>
                </c:pt>
                <c:pt idx="3384">
                  <c:v>375055.47965193394</c:v>
                </c:pt>
                <c:pt idx="3385">
                  <c:v>376480.6904746113</c:v>
                </c:pt>
                <c:pt idx="3386">
                  <c:v>377911.31709841482</c:v>
                </c:pt>
                <c:pt idx="3387">
                  <c:v>379347.3801033888</c:v>
                </c:pt>
                <c:pt idx="3388">
                  <c:v>380788.90014778171</c:v>
                </c:pt>
                <c:pt idx="3389">
                  <c:v>382235.89796834328</c:v>
                </c:pt>
                <c:pt idx="3390">
                  <c:v>383688.39438062301</c:v>
                </c:pt>
                <c:pt idx="3391">
                  <c:v>385146.41027926939</c:v>
                </c:pt>
                <c:pt idx="3392">
                  <c:v>386609.9666383306</c:v>
                </c:pt>
                <c:pt idx="3393">
                  <c:v>388079.08451155626</c:v>
                </c:pt>
                <c:pt idx="3394">
                  <c:v>389553.78503270017</c:v>
                </c:pt>
                <c:pt idx="3395">
                  <c:v>391034.08941582445</c:v>
                </c:pt>
                <c:pt idx="3396">
                  <c:v>392520.01895560458</c:v>
                </c:pt>
                <c:pt idx="3397">
                  <c:v>394011.59502763586</c:v>
                </c:pt>
                <c:pt idx="3398">
                  <c:v>395508.83908874088</c:v>
                </c:pt>
                <c:pt idx="3399">
                  <c:v>397011.77267727809</c:v>
                </c:pt>
                <c:pt idx="3400">
                  <c:v>398520.41741345177</c:v>
                </c:pt>
                <c:pt idx="3401">
                  <c:v>400034.79499962291</c:v>
                </c:pt>
                <c:pt idx="3402">
                  <c:v>401554.9272206215</c:v>
                </c:pt>
                <c:pt idx="3403">
                  <c:v>403080.83594405989</c:v>
                </c:pt>
                <c:pt idx="3404">
                  <c:v>404612.54312064731</c:v>
                </c:pt>
                <c:pt idx="3405">
                  <c:v>406150.07078450581</c:v>
                </c:pt>
                <c:pt idx="3406">
                  <c:v>407693.44105348695</c:v>
                </c:pt>
                <c:pt idx="3407">
                  <c:v>409242.6761294902</c:v>
                </c:pt>
                <c:pt idx="3408">
                  <c:v>410797.79829878226</c:v>
                </c:pt>
                <c:pt idx="3409">
                  <c:v>412358.82993231766</c:v>
                </c:pt>
                <c:pt idx="3410">
                  <c:v>413925.79348606046</c:v>
                </c:pt>
                <c:pt idx="3411">
                  <c:v>415498.71150130749</c:v>
                </c:pt>
                <c:pt idx="3412">
                  <c:v>417077.60660501249</c:v>
                </c:pt>
                <c:pt idx="3413">
                  <c:v>418662.50151011156</c:v>
                </c:pt>
                <c:pt idx="3414">
                  <c:v>420253.41901585</c:v>
                </c:pt>
                <c:pt idx="3415">
                  <c:v>421850.38200811023</c:v>
                </c:pt>
                <c:pt idx="3416">
                  <c:v>423453.41345974104</c:v>
                </c:pt>
                <c:pt idx="3417">
                  <c:v>425062.53643088805</c:v>
                </c:pt>
                <c:pt idx="3418">
                  <c:v>426677.77406932542</c:v>
                </c:pt>
                <c:pt idx="3419">
                  <c:v>428299.14961078885</c:v>
                </c:pt>
                <c:pt idx="3420">
                  <c:v>429926.68637930986</c:v>
                </c:pt>
                <c:pt idx="3421">
                  <c:v>431560.40778755123</c:v>
                </c:pt>
                <c:pt idx="3422">
                  <c:v>433200.33733714395</c:v>
                </c:pt>
                <c:pt idx="3423">
                  <c:v>434846.49861902511</c:v>
                </c:pt>
                <c:pt idx="3424">
                  <c:v>436498.9153137774</c:v>
                </c:pt>
                <c:pt idx="3425">
                  <c:v>438157.61119196977</c:v>
                </c:pt>
                <c:pt idx="3426">
                  <c:v>439822.61011449929</c:v>
                </c:pt>
                <c:pt idx="3427">
                  <c:v>441493.93603293441</c:v>
                </c:pt>
                <c:pt idx="3428">
                  <c:v>443171.61298985954</c:v>
                </c:pt>
                <c:pt idx="3429">
                  <c:v>444855.66511922103</c:v>
                </c:pt>
                <c:pt idx="3430">
                  <c:v>446546.11664667405</c:v>
                </c:pt>
                <c:pt idx="3431">
                  <c:v>448242.99188993144</c:v>
                </c:pt>
                <c:pt idx="3432">
                  <c:v>449946.31525911321</c:v>
                </c:pt>
                <c:pt idx="3433">
                  <c:v>451656.11125709786</c:v>
                </c:pt>
                <c:pt idx="3434">
                  <c:v>453372.40447987482</c:v>
                </c:pt>
                <c:pt idx="3435">
                  <c:v>455095.21961689834</c:v>
                </c:pt>
                <c:pt idx="3436">
                  <c:v>456824.58145144256</c:v>
                </c:pt>
                <c:pt idx="3437">
                  <c:v>458560.51486095804</c:v>
                </c:pt>
                <c:pt idx="3438">
                  <c:v>460303.04481742968</c:v>
                </c:pt>
                <c:pt idx="3439">
                  <c:v>462052.19638773589</c:v>
                </c:pt>
                <c:pt idx="3440">
                  <c:v>463807.99473400932</c:v>
                </c:pt>
                <c:pt idx="3441">
                  <c:v>465570.46511399857</c:v>
                </c:pt>
                <c:pt idx="3442">
                  <c:v>467339.63288143178</c:v>
                </c:pt>
                <c:pt idx="3443">
                  <c:v>469115.52348638122</c:v>
                </c:pt>
                <c:pt idx="3444">
                  <c:v>470898.16247562948</c:v>
                </c:pt>
                <c:pt idx="3445">
                  <c:v>472687.57549303689</c:v>
                </c:pt>
                <c:pt idx="3446">
                  <c:v>474483.78827991046</c:v>
                </c:pt>
                <c:pt idx="3447">
                  <c:v>476286.82667537412</c:v>
                </c:pt>
                <c:pt idx="3448">
                  <c:v>478096.71661674057</c:v>
                </c:pt>
                <c:pt idx="3449">
                  <c:v>479913.48413988418</c:v>
                </c:pt>
                <c:pt idx="3450">
                  <c:v>481737.15537961578</c:v>
                </c:pt>
                <c:pt idx="3451">
                  <c:v>483567.75657005835</c:v>
                </c:pt>
                <c:pt idx="3452">
                  <c:v>485405.31404502457</c:v>
                </c:pt>
                <c:pt idx="3453">
                  <c:v>487249.8542383957</c:v>
                </c:pt>
                <c:pt idx="3454">
                  <c:v>489101.40368450159</c:v>
                </c:pt>
                <c:pt idx="3455">
                  <c:v>490959.9890185027</c:v>
                </c:pt>
                <c:pt idx="3456">
                  <c:v>492825.63697677304</c:v>
                </c:pt>
                <c:pt idx="3457">
                  <c:v>494698.37439728476</c:v>
                </c:pt>
                <c:pt idx="3458">
                  <c:v>496578.22821999446</c:v>
                </c:pt>
                <c:pt idx="3459">
                  <c:v>498465.22548723046</c:v>
                </c:pt>
                <c:pt idx="3460">
                  <c:v>500359.39334408194</c:v>
                </c:pt>
                <c:pt idx="3461">
                  <c:v>502260.75903878949</c:v>
                </c:pt>
                <c:pt idx="3462">
                  <c:v>504169.34992313688</c:v>
                </c:pt>
                <c:pt idx="3463">
                  <c:v>506085.1934528448</c:v>
                </c:pt>
                <c:pt idx="3464">
                  <c:v>508008.31718796561</c:v>
                </c:pt>
                <c:pt idx="3465">
                  <c:v>509938.74879327987</c:v>
                </c:pt>
                <c:pt idx="3466">
                  <c:v>511876.51603869436</c:v>
                </c:pt>
                <c:pt idx="3467">
                  <c:v>513821.64679964143</c:v>
                </c:pt>
                <c:pt idx="3468">
                  <c:v>515774.16905748006</c:v>
                </c:pt>
                <c:pt idx="3469">
                  <c:v>517734.11089989851</c:v>
                </c:pt>
                <c:pt idx="3470">
                  <c:v>519701.50052131811</c:v>
                </c:pt>
                <c:pt idx="3471">
                  <c:v>521676.36622329912</c:v>
                </c:pt>
                <c:pt idx="3472">
                  <c:v>523658.73641494766</c:v>
                </c:pt>
                <c:pt idx="3473">
                  <c:v>525648.63961332443</c:v>
                </c:pt>
                <c:pt idx="3474">
                  <c:v>527646.10444385512</c:v>
                </c:pt>
                <c:pt idx="3475">
                  <c:v>529651.15964074177</c:v>
                </c:pt>
                <c:pt idx="3476">
                  <c:v>531663.83404737664</c:v>
                </c:pt>
                <c:pt idx="3477">
                  <c:v>533684.15661675669</c:v>
                </c:pt>
                <c:pt idx="3478">
                  <c:v>535712.15641190042</c:v>
                </c:pt>
                <c:pt idx="3479">
                  <c:v>537747.8626062657</c:v>
                </c:pt>
                <c:pt idx="3480">
                  <c:v>539791.30448416946</c:v>
                </c:pt>
                <c:pt idx="3481">
                  <c:v>541842.51144120935</c:v>
                </c:pt>
                <c:pt idx="3482">
                  <c:v>543901.51298468595</c:v>
                </c:pt>
                <c:pt idx="3483">
                  <c:v>545968.33873402781</c:v>
                </c:pt>
                <c:pt idx="3484">
                  <c:v>548043.0184212171</c:v>
                </c:pt>
                <c:pt idx="3485">
                  <c:v>550125.58189121773</c:v>
                </c:pt>
                <c:pt idx="3486">
                  <c:v>552216.0591024044</c:v>
                </c:pt>
                <c:pt idx="3487">
                  <c:v>554314.4801269935</c:v>
                </c:pt>
                <c:pt idx="3488">
                  <c:v>556420.87515147612</c:v>
                </c:pt>
                <c:pt idx="3489">
                  <c:v>558535.2744770518</c:v>
                </c:pt>
                <c:pt idx="3490">
                  <c:v>560657.7085200646</c:v>
                </c:pt>
                <c:pt idx="3491">
                  <c:v>562788.20781244081</c:v>
                </c:pt>
                <c:pt idx="3492">
                  <c:v>564926.80300212814</c:v>
                </c:pt>
                <c:pt idx="3493">
                  <c:v>567073.52485353628</c:v>
                </c:pt>
                <c:pt idx="3494">
                  <c:v>569228.40424797975</c:v>
                </c:pt>
                <c:pt idx="3495">
                  <c:v>571391.47218412207</c:v>
                </c:pt>
                <c:pt idx="3496">
                  <c:v>573562.75977842172</c:v>
                </c:pt>
                <c:pt idx="3497">
                  <c:v>575742.29826557974</c:v>
                </c:pt>
                <c:pt idx="3498">
                  <c:v>577930.118998989</c:v>
                </c:pt>
                <c:pt idx="3499">
                  <c:v>580126.25345118518</c:v>
                </c:pt>
                <c:pt idx="3500">
                  <c:v>582330.73321429966</c:v>
                </c:pt>
                <c:pt idx="3501">
                  <c:v>584543.59000051406</c:v>
                </c:pt>
                <c:pt idx="3502">
                  <c:v>586764.85564251605</c:v>
                </c:pt>
                <c:pt idx="3503">
                  <c:v>588994.56209395768</c:v>
                </c:pt>
                <c:pt idx="3504">
                  <c:v>591232.74142991472</c:v>
                </c:pt>
                <c:pt idx="3505">
                  <c:v>593479.42584734841</c:v>
                </c:pt>
                <c:pt idx="3506">
                  <c:v>595734.64766556839</c:v>
                </c:pt>
                <c:pt idx="3507">
                  <c:v>597998.43932669761</c:v>
                </c:pt>
                <c:pt idx="3508">
                  <c:v>600270.83339613909</c:v>
                </c:pt>
                <c:pt idx="3509">
                  <c:v>602551.86256304441</c:v>
                </c:pt>
                <c:pt idx="3510">
                  <c:v>604841.55964078405</c:v>
                </c:pt>
                <c:pt idx="3511">
                  <c:v>607139.95756741904</c:v>
                </c:pt>
                <c:pt idx="3512">
                  <c:v>609447.08940617531</c:v>
                </c:pt>
                <c:pt idx="3513">
                  <c:v>611762.98834591883</c:v>
                </c:pt>
                <c:pt idx="3514">
                  <c:v>614087.68770163332</c:v>
                </c:pt>
                <c:pt idx="3515">
                  <c:v>616421.22091489949</c:v>
                </c:pt>
                <c:pt idx="3516">
                  <c:v>618763.62155437609</c:v>
                </c:pt>
                <c:pt idx="3517">
                  <c:v>621114.92331628269</c:v>
                </c:pt>
                <c:pt idx="3518">
                  <c:v>623475.16002488462</c:v>
                </c:pt>
                <c:pt idx="3519">
                  <c:v>625844.3656329792</c:v>
                </c:pt>
                <c:pt idx="3520">
                  <c:v>628222.57422238449</c:v>
                </c:pt>
                <c:pt idx="3521">
                  <c:v>630609.82000442955</c:v>
                </c:pt>
                <c:pt idx="3522">
                  <c:v>633006.13732044643</c:v>
                </c:pt>
                <c:pt idx="3523">
                  <c:v>635411.5606422642</c:v>
                </c:pt>
                <c:pt idx="3524">
                  <c:v>637826.12457270478</c:v>
                </c:pt>
                <c:pt idx="3525">
                  <c:v>640249.86384608108</c:v>
                </c:pt>
                <c:pt idx="3526">
                  <c:v>642682.81332869618</c:v>
                </c:pt>
                <c:pt idx="3527">
                  <c:v>645125.00801934523</c:v>
                </c:pt>
                <c:pt idx="3528">
                  <c:v>647576.48304981878</c:v>
                </c:pt>
                <c:pt idx="3529">
                  <c:v>650037.27368540806</c:v>
                </c:pt>
                <c:pt idx="3530">
                  <c:v>652507.41532541264</c:v>
                </c:pt>
                <c:pt idx="3531">
                  <c:v>654986.94350364921</c:v>
                </c:pt>
                <c:pt idx="3532">
                  <c:v>657475.89388896304</c:v>
                </c:pt>
                <c:pt idx="3533">
                  <c:v>659974.30228574108</c:v>
                </c:pt>
                <c:pt idx="3534">
                  <c:v>662482.20463442686</c:v>
                </c:pt>
                <c:pt idx="3535">
                  <c:v>664999.63701203768</c:v>
                </c:pt>
                <c:pt idx="3536">
                  <c:v>667526.63563268341</c:v>
                </c:pt>
                <c:pt idx="3537">
                  <c:v>670063.23684808763</c:v>
                </c:pt>
                <c:pt idx="3538">
                  <c:v>672609.4771481104</c:v>
                </c:pt>
                <c:pt idx="3539">
                  <c:v>675165.39316127321</c:v>
                </c:pt>
                <c:pt idx="3540">
                  <c:v>677731.02165528608</c:v>
                </c:pt>
                <c:pt idx="3541">
                  <c:v>680306.39953757613</c:v>
                </c:pt>
                <c:pt idx="3542">
                  <c:v>682891.56385581894</c:v>
                </c:pt>
                <c:pt idx="3543">
                  <c:v>685486.55179847102</c:v>
                </c:pt>
                <c:pt idx="3544">
                  <c:v>688091.4006953052</c:v>
                </c:pt>
                <c:pt idx="3545">
                  <c:v>690706.14801794733</c:v>
                </c:pt>
                <c:pt idx="3546">
                  <c:v>693330.83138041559</c:v>
                </c:pt>
                <c:pt idx="3547">
                  <c:v>695965.48853966116</c:v>
                </c:pt>
                <c:pt idx="3548">
                  <c:v>698610.15739611187</c:v>
                </c:pt>
                <c:pt idx="3549">
                  <c:v>701264.87599421712</c:v>
                </c:pt>
                <c:pt idx="3550">
                  <c:v>703929.68252299516</c:v>
                </c:pt>
                <c:pt idx="3551">
                  <c:v>706604.61531658261</c:v>
                </c:pt>
                <c:pt idx="3552">
                  <c:v>709289.71285478561</c:v>
                </c:pt>
                <c:pt idx="3553">
                  <c:v>711985.01376363379</c:v>
                </c:pt>
                <c:pt idx="3554">
                  <c:v>714690.55681593565</c:v>
                </c:pt>
                <c:pt idx="3555">
                  <c:v>717406.3809318362</c:v>
                </c:pt>
                <c:pt idx="3556">
                  <c:v>720132.52517937717</c:v>
                </c:pt>
                <c:pt idx="3557">
                  <c:v>722869.0287750588</c:v>
                </c:pt>
                <c:pt idx="3558">
                  <c:v>725615.931084404</c:v>
                </c:pt>
                <c:pt idx="3559">
                  <c:v>728373.27162252471</c:v>
                </c:pt>
                <c:pt idx="3560">
                  <c:v>731141.09005469037</c:v>
                </c:pt>
                <c:pt idx="3561">
                  <c:v>733919.42619689822</c:v>
                </c:pt>
                <c:pt idx="3562">
                  <c:v>736708.32001644641</c:v>
                </c:pt>
                <c:pt idx="3563">
                  <c:v>739507.81163250888</c:v>
                </c:pt>
                <c:pt idx="3564">
                  <c:v>742317.94131671241</c:v>
                </c:pt>
                <c:pt idx="3565">
                  <c:v>745138.74949371594</c:v>
                </c:pt>
                <c:pt idx="3566">
                  <c:v>747970.2767417921</c:v>
                </c:pt>
                <c:pt idx="3567">
                  <c:v>750812.5637934109</c:v>
                </c:pt>
                <c:pt idx="3568">
                  <c:v>753665.65153582592</c:v>
                </c:pt>
                <c:pt idx="3569">
                  <c:v>756529.58101166203</c:v>
                </c:pt>
                <c:pt idx="3570">
                  <c:v>759404.39341950638</c:v>
                </c:pt>
                <c:pt idx="3571">
                  <c:v>762290.13011450053</c:v>
                </c:pt>
                <c:pt idx="3572">
                  <c:v>765186.83260893566</c:v>
                </c:pt>
                <c:pt idx="3573">
                  <c:v>768094.54257284966</c:v>
                </c:pt>
                <c:pt idx="3574">
                  <c:v>771013.30183462647</c:v>
                </c:pt>
                <c:pt idx="3575">
                  <c:v>773943.15238159802</c:v>
                </c:pt>
                <c:pt idx="3576">
                  <c:v>776884.13636064809</c:v>
                </c:pt>
                <c:pt idx="3577">
                  <c:v>779836.29607881862</c:v>
                </c:pt>
                <c:pt idx="3578">
                  <c:v>782799.67400391819</c:v>
                </c:pt>
                <c:pt idx="3579">
                  <c:v>785774.3127651331</c:v>
                </c:pt>
                <c:pt idx="3580">
                  <c:v>788760.25515364064</c:v>
                </c:pt>
                <c:pt idx="3581">
                  <c:v>791757.54412322445</c:v>
                </c:pt>
                <c:pt idx="3582">
                  <c:v>794766.2227908927</c:v>
                </c:pt>
                <c:pt idx="3583">
                  <c:v>797786.33443749812</c:v>
                </c:pt>
                <c:pt idx="3584">
                  <c:v>800817.92250836059</c:v>
                </c:pt>
                <c:pt idx="3585">
                  <c:v>803861.03061389236</c:v>
                </c:pt>
                <c:pt idx="3586">
                  <c:v>806915.70253022516</c:v>
                </c:pt>
                <c:pt idx="3587">
                  <c:v>809981.98219984001</c:v>
                </c:pt>
                <c:pt idx="3588">
                  <c:v>813059.91373219946</c:v>
                </c:pt>
                <c:pt idx="3589">
                  <c:v>816149.54140438186</c:v>
                </c:pt>
                <c:pt idx="3590">
                  <c:v>819250.90966171853</c:v>
                </c:pt>
                <c:pt idx="3591">
                  <c:v>822364.06311843311</c:v>
                </c:pt>
                <c:pt idx="3592">
                  <c:v>825489.04655828315</c:v>
                </c:pt>
                <c:pt idx="3593">
                  <c:v>828625.90493520466</c:v>
                </c:pt>
                <c:pt idx="3594">
                  <c:v>831774.68337395845</c:v>
                </c:pt>
                <c:pt idx="3595">
                  <c:v>834935.42717077956</c:v>
                </c:pt>
                <c:pt idx="3596">
                  <c:v>838108.1817940285</c:v>
                </c:pt>
                <c:pt idx="3597">
                  <c:v>841292.99288484582</c:v>
                </c:pt>
                <c:pt idx="3598">
                  <c:v>844489.90625780821</c:v>
                </c:pt>
                <c:pt idx="3599">
                  <c:v>847698.96790158795</c:v>
                </c:pt>
                <c:pt idx="3600">
                  <c:v>850920.22397961398</c:v>
                </c:pt>
                <c:pt idx="3601">
                  <c:v>854153.72083073657</c:v>
                </c:pt>
                <c:pt idx="3602">
                  <c:v>857399.50496989337</c:v>
                </c:pt>
                <c:pt idx="3603">
                  <c:v>860657.62308877904</c:v>
                </c:pt>
                <c:pt idx="3604">
                  <c:v>863928.12205651647</c:v>
                </c:pt>
                <c:pt idx="3605">
                  <c:v>867211.04892033129</c:v>
                </c:pt>
                <c:pt idx="3606">
                  <c:v>870506.45090622862</c:v>
                </c:pt>
                <c:pt idx="3607">
                  <c:v>873814.37541967235</c:v>
                </c:pt>
                <c:pt idx="3608">
                  <c:v>877134.87004626717</c:v>
                </c:pt>
                <c:pt idx="3609">
                  <c:v>880467.98255244305</c:v>
                </c:pt>
                <c:pt idx="3610">
                  <c:v>883813.76088614238</c:v>
                </c:pt>
                <c:pt idx="3611">
                  <c:v>887172.25317750976</c:v>
                </c:pt>
                <c:pt idx="3612">
                  <c:v>890543.50773958431</c:v>
                </c:pt>
                <c:pt idx="3613">
                  <c:v>893927.5730689948</c:v>
                </c:pt>
                <c:pt idx="3614">
                  <c:v>897324.49784665694</c:v>
                </c:pt>
                <c:pt idx="3615">
                  <c:v>900734.33093847428</c:v>
                </c:pt>
                <c:pt idx="3616">
                  <c:v>904157.12139604054</c:v>
                </c:pt>
                <c:pt idx="3617">
                  <c:v>907592.91845734557</c:v>
                </c:pt>
                <c:pt idx="3618">
                  <c:v>911041.77154748351</c:v>
                </c:pt>
                <c:pt idx="3619">
                  <c:v>914503.73027936392</c:v>
                </c:pt>
                <c:pt idx="3620">
                  <c:v>917978.8444544255</c:v>
                </c:pt>
                <c:pt idx="3621">
                  <c:v>921467.16406335239</c:v>
                </c:pt>
                <c:pt idx="3622">
                  <c:v>924968.73928679316</c:v>
                </c:pt>
                <c:pt idx="3623">
                  <c:v>928483.62049608305</c:v>
                </c:pt>
                <c:pt idx="3624">
                  <c:v>932011.85825396818</c:v>
                </c:pt>
                <c:pt idx="3625">
                  <c:v>935553.50331533328</c:v>
                </c:pt>
                <c:pt idx="3626">
                  <c:v>939108.60662793159</c:v>
                </c:pt>
                <c:pt idx="3627">
                  <c:v>942677.21933311771</c:v>
                </c:pt>
                <c:pt idx="3628">
                  <c:v>946259.39276658359</c:v>
                </c:pt>
                <c:pt idx="3629">
                  <c:v>949855.17845909658</c:v>
                </c:pt>
                <c:pt idx="3630">
                  <c:v>953464.62813724112</c:v>
                </c:pt>
                <c:pt idx="3631">
                  <c:v>957087.79372416262</c:v>
                </c:pt>
                <c:pt idx="3632">
                  <c:v>960724.72734031442</c:v>
                </c:pt>
                <c:pt idx="3633">
                  <c:v>964375.48130420758</c:v>
                </c:pt>
                <c:pt idx="3634">
                  <c:v>968040.10813316365</c:v>
                </c:pt>
                <c:pt idx="3635">
                  <c:v>971718.66054406972</c:v>
                </c:pt>
                <c:pt idx="3636">
                  <c:v>975411.19145413721</c:v>
                </c:pt>
                <c:pt idx="3637">
                  <c:v>979117.75398166291</c:v>
                </c:pt>
                <c:pt idx="3638">
                  <c:v>982838.40144679323</c:v>
                </c:pt>
                <c:pt idx="3639">
                  <c:v>986573.18737229111</c:v>
                </c:pt>
                <c:pt idx="3640">
                  <c:v>990322.16548430582</c:v>
                </c:pt>
                <c:pt idx="3641">
                  <c:v>994085.38971314626</c:v>
                </c:pt>
                <c:pt idx="3642">
                  <c:v>997862.91419405618</c:v>
                </c:pt>
                <c:pt idx="3643">
                  <c:v>1001654.7932679936</c:v>
                </c:pt>
                <c:pt idx="3644">
                  <c:v>1005461.0814824121</c:v>
                </c:pt>
                <c:pt idx="3645">
                  <c:v>1009281.8335920452</c:v>
                </c:pt>
                <c:pt idx="3646">
                  <c:v>1013117.104559695</c:v>
                </c:pt>
                <c:pt idx="3647">
                  <c:v>1016966.9495570218</c:v>
                </c:pt>
                <c:pt idx="3648">
                  <c:v>1020831.4239653385</c:v>
                </c:pt>
                <c:pt idx="3649">
                  <c:v>1024710.5833764068</c:v>
                </c:pt>
                <c:pt idx="3650">
                  <c:v>1028604.4835932372</c:v>
                </c:pt>
                <c:pt idx="3651">
                  <c:v>1032513.1806308916</c:v>
                </c:pt>
                <c:pt idx="3652">
                  <c:v>1036436.730717289</c:v>
                </c:pt>
                <c:pt idx="3653">
                  <c:v>1040375.1902940148</c:v>
                </c:pt>
                <c:pt idx="3654">
                  <c:v>1044328.6160171321</c:v>
                </c:pt>
                <c:pt idx="3655">
                  <c:v>1048297.0647579972</c:v>
                </c:pt>
                <c:pt idx="3656">
                  <c:v>1052280.5936040776</c:v>
                </c:pt>
                <c:pt idx="3657">
                  <c:v>1056279.2598597731</c:v>
                </c:pt>
                <c:pt idx="3658">
                  <c:v>1060293.1210472402</c:v>
                </c:pt>
                <c:pt idx="3659">
                  <c:v>1064322.2349072197</c:v>
                </c:pt>
                <c:pt idx="3660">
                  <c:v>1068366.6593998671</c:v>
                </c:pt>
                <c:pt idx="3661">
                  <c:v>1072426.4527055866</c:v>
                </c:pt>
                <c:pt idx="3662">
                  <c:v>1076501.6732258678</c:v>
                </c:pt>
                <c:pt idx="3663">
                  <c:v>1080592.3795841262</c:v>
                </c:pt>
                <c:pt idx="3664">
                  <c:v>1084698.630626546</c:v>
                </c:pt>
                <c:pt idx="3665">
                  <c:v>1088820.485422927</c:v>
                </c:pt>
                <c:pt idx="3666">
                  <c:v>1092958.0032675341</c:v>
                </c:pt>
                <c:pt idx="3667">
                  <c:v>1097111.2436799507</c:v>
                </c:pt>
                <c:pt idx="3668">
                  <c:v>1101280.2664059345</c:v>
                </c:pt>
                <c:pt idx="3669">
                  <c:v>1105465.131418277</c:v>
                </c:pt>
                <c:pt idx="3670">
                  <c:v>1109665.8989176666</c:v>
                </c:pt>
                <c:pt idx="3671">
                  <c:v>1113882.6293335538</c:v>
                </c:pt>
                <c:pt idx="3672">
                  <c:v>1118115.3833250215</c:v>
                </c:pt>
                <c:pt idx="3673">
                  <c:v>1122364.2217816566</c:v>
                </c:pt>
                <c:pt idx="3674">
                  <c:v>1126629.2058244268</c:v>
                </c:pt>
                <c:pt idx="3675">
                  <c:v>1130910.3968065598</c:v>
                </c:pt>
                <c:pt idx="3676">
                  <c:v>1135207.8563144247</c:v>
                </c:pt>
                <c:pt idx="3677">
                  <c:v>1139521.6461684194</c:v>
                </c:pt>
                <c:pt idx="3678">
                  <c:v>1143851.8284238593</c:v>
                </c:pt>
                <c:pt idx="3679">
                  <c:v>1148198.46537187</c:v>
                </c:pt>
                <c:pt idx="3680">
                  <c:v>1152561.619540283</c:v>
                </c:pt>
                <c:pt idx="3681">
                  <c:v>1156941.353694536</c:v>
                </c:pt>
                <c:pt idx="3682">
                  <c:v>1161337.7308385754</c:v>
                </c:pt>
                <c:pt idx="3683">
                  <c:v>1165750.8142157621</c:v>
                </c:pt>
                <c:pt idx="3684">
                  <c:v>1170180.667309782</c:v>
                </c:pt>
                <c:pt idx="3685">
                  <c:v>1174627.3538455593</c:v>
                </c:pt>
                <c:pt idx="3686">
                  <c:v>1179090.9377901724</c:v>
                </c:pt>
                <c:pt idx="3687">
                  <c:v>1183571.483353775</c:v>
                </c:pt>
                <c:pt idx="3688">
                  <c:v>1188069.0549905193</c:v>
                </c:pt>
                <c:pt idx="3689">
                  <c:v>1192583.7173994833</c:v>
                </c:pt>
                <c:pt idx="3690">
                  <c:v>1197115.5355256014</c:v>
                </c:pt>
                <c:pt idx="3691">
                  <c:v>1201664.5745605987</c:v>
                </c:pt>
                <c:pt idx="3692">
                  <c:v>1206230.8999439289</c:v>
                </c:pt>
                <c:pt idx="3693">
                  <c:v>1210814.577363716</c:v>
                </c:pt>
                <c:pt idx="3694">
                  <c:v>1215415.6727576982</c:v>
                </c:pt>
                <c:pt idx="3695">
                  <c:v>1220034.2523141776</c:v>
                </c:pt>
                <c:pt idx="3696">
                  <c:v>1224670.3824729715</c:v>
                </c:pt>
                <c:pt idx="3697">
                  <c:v>1229324.1299263688</c:v>
                </c:pt>
                <c:pt idx="3698">
                  <c:v>1233995.561620089</c:v>
                </c:pt>
                <c:pt idx="3699">
                  <c:v>1238684.7447542453</c:v>
                </c:pt>
                <c:pt idx="3700">
                  <c:v>1243391.7467843115</c:v>
                </c:pt>
                <c:pt idx="3701">
                  <c:v>1248116.6354220919</c:v>
                </c:pt>
                <c:pt idx="3702">
                  <c:v>1252859.478636696</c:v>
                </c:pt>
                <c:pt idx="3703">
                  <c:v>1257620.3446555154</c:v>
                </c:pt>
                <c:pt idx="3704">
                  <c:v>1262399.3019652064</c:v>
                </c:pt>
                <c:pt idx="3705">
                  <c:v>1267196.4193126743</c:v>
                </c:pt>
                <c:pt idx="3706">
                  <c:v>1272011.7657060625</c:v>
                </c:pt>
                <c:pt idx="3707">
                  <c:v>1276845.4104157456</c:v>
                </c:pt>
                <c:pt idx="3708">
                  <c:v>1281697.4229753255</c:v>
                </c:pt>
                <c:pt idx="3709">
                  <c:v>1286567.8731826318</c:v>
                </c:pt>
                <c:pt idx="3710">
                  <c:v>1291456.8311007258</c:v>
                </c:pt>
                <c:pt idx="3711">
                  <c:v>1296364.3670589086</c:v>
                </c:pt>
                <c:pt idx="3712">
                  <c:v>1301290.5516537325</c:v>
                </c:pt>
                <c:pt idx="3713">
                  <c:v>1306235.4557500167</c:v>
                </c:pt>
                <c:pt idx="3714">
                  <c:v>1311199.1504818669</c:v>
                </c:pt>
                <c:pt idx="3715">
                  <c:v>1316181.707253698</c:v>
                </c:pt>
                <c:pt idx="3716">
                  <c:v>1321183.1977412621</c:v>
                </c:pt>
                <c:pt idx="3717">
                  <c:v>1326203.6938926789</c:v>
                </c:pt>
                <c:pt idx="3718">
                  <c:v>1331243.2679294711</c:v>
                </c:pt>
                <c:pt idx="3719">
                  <c:v>1336301.9923476032</c:v>
                </c:pt>
                <c:pt idx="3720">
                  <c:v>1341379.9399185241</c:v>
                </c:pt>
                <c:pt idx="3721">
                  <c:v>1346477.1836902145</c:v>
                </c:pt>
                <c:pt idx="3722">
                  <c:v>1351593.7969882374</c:v>
                </c:pt>
                <c:pt idx="3723">
                  <c:v>1356729.8534167928</c:v>
                </c:pt>
                <c:pt idx="3724">
                  <c:v>1361885.4268597767</c:v>
                </c:pt>
                <c:pt idx="3725">
                  <c:v>1367060.591481844</c:v>
                </c:pt>
                <c:pt idx="3726">
                  <c:v>1372255.421729475</c:v>
                </c:pt>
                <c:pt idx="3727">
                  <c:v>1377469.9923320471</c:v>
                </c:pt>
                <c:pt idx="3728">
                  <c:v>1382704.378302909</c:v>
                </c:pt>
                <c:pt idx="3729">
                  <c:v>1387958.6549404601</c:v>
                </c:pt>
                <c:pt idx="3730">
                  <c:v>1393232.8978292339</c:v>
                </c:pt>
                <c:pt idx="3731">
                  <c:v>1398527.182840985</c:v>
                </c:pt>
                <c:pt idx="3732">
                  <c:v>1403841.5861357809</c:v>
                </c:pt>
                <c:pt idx="3733">
                  <c:v>1409176.1841630968</c:v>
                </c:pt>
                <c:pt idx="3734">
                  <c:v>1414531.0536629166</c:v>
                </c:pt>
                <c:pt idx="3735">
                  <c:v>1419906.2716668358</c:v>
                </c:pt>
                <c:pt idx="3736">
                  <c:v>1425301.9154991698</c:v>
                </c:pt>
                <c:pt idx="3737">
                  <c:v>1430718.0627780666</c:v>
                </c:pt>
                <c:pt idx="3738">
                  <c:v>1436154.7914166234</c:v>
                </c:pt>
                <c:pt idx="3739">
                  <c:v>1441612.1796240066</c:v>
                </c:pt>
                <c:pt idx="3740">
                  <c:v>1447090.305906578</c:v>
                </c:pt>
                <c:pt idx="3741">
                  <c:v>1452589.2490690229</c:v>
                </c:pt>
                <c:pt idx="3742">
                  <c:v>1458109.0882154852</c:v>
                </c:pt>
                <c:pt idx="3743">
                  <c:v>1463649.9027507042</c:v>
                </c:pt>
                <c:pt idx="3744">
                  <c:v>1469211.7723811569</c:v>
                </c:pt>
                <c:pt idx="3745">
                  <c:v>1474794.7771162053</c:v>
                </c:pt>
                <c:pt idx="3746">
                  <c:v>1480398.997269247</c:v>
                </c:pt>
                <c:pt idx="3747">
                  <c:v>1486024.5134588701</c:v>
                </c:pt>
                <c:pt idx="3748">
                  <c:v>1491671.4066100139</c:v>
                </c:pt>
                <c:pt idx="3749">
                  <c:v>1497339.7579551321</c:v>
                </c:pt>
                <c:pt idx="3750">
                  <c:v>1503029.6490353616</c:v>
                </c:pt>
                <c:pt idx="3751">
                  <c:v>1508741.161701696</c:v>
                </c:pt>
                <c:pt idx="3752">
                  <c:v>1514474.3781161625</c:v>
                </c:pt>
                <c:pt idx="3753">
                  <c:v>1520229.380753004</c:v>
                </c:pt>
                <c:pt idx="3754">
                  <c:v>1526006.2523998655</c:v>
                </c:pt>
                <c:pt idx="3755">
                  <c:v>1531805.076158985</c:v>
                </c:pt>
                <c:pt idx="3756">
                  <c:v>1537625.9354483893</c:v>
                </c:pt>
                <c:pt idx="3757">
                  <c:v>1543468.9140030933</c:v>
                </c:pt>
                <c:pt idx="3758">
                  <c:v>1549334.0958763051</c:v>
                </c:pt>
                <c:pt idx="3759">
                  <c:v>1555221.5654406352</c:v>
                </c:pt>
                <c:pt idx="3760">
                  <c:v>1561131.4073893097</c:v>
                </c:pt>
                <c:pt idx="3761">
                  <c:v>1567063.7067373891</c:v>
                </c:pt>
                <c:pt idx="3762">
                  <c:v>1573018.5488229913</c:v>
                </c:pt>
                <c:pt idx="3763">
                  <c:v>1578996.0193085186</c:v>
                </c:pt>
                <c:pt idx="3764">
                  <c:v>1584996.2041818909</c:v>
                </c:pt>
                <c:pt idx="3765">
                  <c:v>1591019.1897577823</c:v>
                </c:pt>
                <c:pt idx="3766">
                  <c:v>1597065.0626788619</c:v>
                </c:pt>
                <c:pt idx="3767">
                  <c:v>1603133.9099170417</c:v>
                </c:pt>
                <c:pt idx="3768">
                  <c:v>1609225.8187747265</c:v>
                </c:pt>
                <c:pt idx="3769">
                  <c:v>1615340.8768860705</c:v>
                </c:pt>
                <c:pt idx="3770">
                  <c:v>1621479.1722182375</c:v>
                </c:pt>
                <c:pt idx="3771">
                  <c:v>1627640.793072667</c:v>
                </c:pt>
                <c:pt idx="3772">
                  <c:v>1633825.8280863431</c:v>
                </c:pt>
                <c:pt idx="3773">
                  <c:v>1640034.3662330713</c:v>
                </c:pt>
                <c:pt idx="3774">
                  <c:v>1646266.496824757</c:v>
                </c:pt>
                <c:pt idx="3775">
                  <c:v>1652522.3095126911</c:v>
                </c:pt>
                <c:pt idx="3776">
                  <c:v>1658801.8942888393</c:v>
                </c:pt>
                <c:pt idx="3777">
                  <c:v>1665105.3414871369</c:v>
                </c:pt>
                <c:pt idx="3778">
                  <c:v>1671432.741784788</c:v>
                </c:pt>
                <c:pt idx="3779">
                  <c:v>1677784.1862035701</c:v>
                </c:pt>
                <c:pt idx="3780">
                  <c:v>1684159.7661111436</c:v>
                </c:pt>
                <c:pt idx="3781">
                  <c:v>1690559.5732223659</c:v>
                </c:pt>
                <c:pt idx="3782">
                  <c:v>1696983.6996006109</c:v>
                </c:pt>
                <c:pt idx="3783">
                  <c:v>1703432.2376590932</c:v>
                </c:pt>
                <c:pt idx="3784">
                  <c:v>1709905.2801621978</c:v>
                </c:pt>
                <c:pt idx="3785">
                  <c:v>1716402.9202268142</c:v>
                </c:pt>
                <c:pt idx="3786">
                  <c:v>1722925.2513236762</c:v>
                </c:pt>
                <c:pt idx="3787">
                  <c:v>1729472.3672787063</c:v>
                </c:pt>
                <c:pt idx="3788">
                  <c:v>1736044.3622743655</c:v>
                </c:pt>
                <c:pt idx="3789">
                  <c:v>1742641.3308510082</c:v>
                </c:pt>
                <c:pt idx="3790">
                  <c:v>1749263.3679082422</c:v>
                </c:pt>
                <c:pt idx="3791">
                  <c:v>1755910.5687062936</c:v>
                </c:pt>
                <c:pt idx="3792">
                  <c:v>1762583.0288673777</c:v>
                </c:pt>
                <c:pt idx="3793">
                  <c:v>1769280.8443770737</c:v>
                </c:pt>
                <c:pt idx="3794">
                  <c:v>1776004.1115857067</c:v>
                </c:pt>
                <c:pt idx="3795">
                  <c:v>1782752.9272097324</c:v>
                </c:pt>
                <c:pt idx="3796">
                  <c:v>1789527.3883331295</c:v>
                </c:pt>
                <c:pt idx="3797">
                  <c:v>1796327.5924087954</c:v>
                </c:pt>
                <c:pt idx="3798">
                  <c:v>1803153.6372599488</c:v>
                </c:pt>
                <c:pt idx="3799">
                  <c:v>1810005.6210815366</c:v>
                </c:pt>
                <c:pt idx="3800">
                  <c:v>1816883.6424416464</c:v>
                </c:pt>
                <c:pt idx="3801">
                  <c:v>1823787.8002829247</c:v>
                </c:pt>
              </c:numCache>
            </c:numRef>
          </c:xVal>
          <c:yVal>
            <c:numRef>
              <c:f>'Bode Plot'!$P$44:$P$3845</c:f>
              <c:numCache>
                <c:formatCode>General</c:formatCode>
                <c:ptCount val="3802"/>
                <c:pt idx="0">
                  <c:v>88.25184143905453</c:v>
                </c:pt>
                <c:pt idx="1">
                  <c:v>88.218897611764902</c:v>
                </c:pt>
                <c:pt idx="2">
                  <c:v>88.185953784472431</c:v>
                </c:pt>
                <c:pt idx="3">
                  <c:v>88.153009957177318</c:v>
                </c:pt>
                <c:pt idx="4">
                  <c:v>88.120066129879135</c:v>
                </c:pt>
                <c:pt idx="5">
                  <c:v>88.08712230257828</c:v>
                </c:pt>
                <c:pt idx="6">
                  <c:v>88.054178475274426</c:v>
                </c:pt>
                <c:pt idx="7">
                  <c:v>88.021234647967646</c:v>
                </c:pt>
                <c:pt idx="8">
                  <c:v>87.988290820657923</c:v>
                </c:pt>
                <c:pt idx="9">
                  <c:v>87.95534699334533</c:v>
                </c:pt>
                <c:pt idx="10">
                  <c:v>87.922403166029724</c:v>
                </c:pt>
                <c:pt idx="11">
                  <c:v>87.889459338711021</c:v>
                </c:pt>
                <c:pt idx="12">
                  <c:v>87.856515511389404</c:v>
                </c:pt>
                <c:pt idx="13">
                  <c:v>87.823571684064689</c:v>
                </c:pt>
                <c:pt idx="14">
                  <c:v>87.790627856736748</c:v>
                </c:pt>
                <c:pt idx="15">
                  <c:v>87.757684029405937</c:v>
                </c:pt>
                <c:pt idx="16">
                  <c:v>87.724740202071857</c:v>
                </c:pt>
                <c:pt idx="17">
                  <c:v>87.691796374734707</c:v>
                </c:pt>
                <c:pt idx="18">
                  <c:v>87.658852547394332</c:v>
                </c:pt>
                <c:pt idx="19">
                  <c:v>87.625908720050802</c:v>
                </c:pt>
                <c:pt idx="20">
                  <c:v>87.592964892704003</c:v>
                </c:pt>
                <c:pt idx="21">
                  <c:v>87.560021065353993</c:v>
                </c:pt>
                <c:pt idx="22">
                  <c:v>87.527077238000771</c:v>
                </c:pt>
                <c:pt idx="23">
                  <c:v>87.494133410644253</c:v>
                </c:pt>
                <c:pt idx="24">
                  <c:v>87.461189583284323</c:v>
                </c:pt>
                <c:pt idx="25">
                  <c:v>87.428245755921239</c:v>
                </c:pt>
                <c:pt idx="26">
                  <c:v>87.395301928554602</c:v>
                </c:pt>
                <c:pt idx="27">
                  <c:v>87.362358101184583</c:v>
                </c:pt>
                <c:pt idx="28">
                  <c:v>87.329414273811153</c:v>
                </c:pt>
                <c:pt idx="29">
                  <c:v>87.296470446434313</c:v>
                </c:pt>
                <c:pt idx="30">
                  <c:v>87.263526619053934</c:v>
                </c:pt>
                <c:pt idx="31">
                  <c:v>87.230582791670059</c:v>
                </c:pt>
                <c:pt idx="32">
                  <c:v>87.197638964282788</c:v>
                </c:pt>
                <c:pt idx="33">
                  <c:v>87.164695136891822</c:v>
                </c:pt>
                <c:pt idx="34">
                  <c:v>87.131751309497417</c:v>
                </c:pt>
                <c:pt idx="35">
                  <c:v>87.098807482099275</c:v>
                </c:pt>
                <c:pt idx="36">
                  <c:v>87.065863654697552</c:v>
                </c:pt>
                <c:pt idx="37">
                  <c:v>87.032919827292119</c:v>
                </c:pt>
                <c:pt idx="38">
                  <c:v>86.999975999883091</c:v>
                </c:pt>
                <c:pt idx="39">
                  <c:v>86.967032172470212</c:v>
                </c:pt>
                <c:pt idx="40">
                  <c:v>86.934088345053695</c:v>
                </c:pt>
                <c:pt idx="41">
                  <c:v>86.901144517633369</c:v>
                </c:pt>
                <c:pt idx="42">
                  <c:v>86.868200690209264</c:v>
                </c:pt>
                <c:pt idx="43">
                  <c:v>86.835256862781449</c:v>
                </c:pt>
                <c:pt idx="44">
                  <c:v>86.802313035349542</c:v>
                </c:pt>
                <c:pt idx="45">
                  <c:v>86.769369207913797</c:v>
                </c:pt>
                <c:pt idx="46">
                  <c:v>86.736425380474188</c:v>
                </c:pt>
                <c:pt idx="47">
                  <c:v>86.703481553030599</c:v>
                </c:pt>
                <c:pt idx="48">
                  <c:v>86.67053772558306</c:v>
                </c:pt>
                <c:pt idx="49">
                  <c:v>86.637593898131371</c:v>
                </c:pt>
                <c:pt idx="50">
                  <c:v>86.604650070675831</c:v>
                </c:pt>
                <c:pt idx="51">
                  <c:v>86.571706243216141</c:v>
                </c:pt>
                <c:pt idx="52">
                  <c:v>86.538762415752302</c:v>
                </c:pt>
                <c:pt idx="53">
                  <c:v>86.50581858828447</c:v>
                </c:pt>
                <c:pt idx="54">
                  <c:v>86.472874760812289</c:v>
                </c:pt>
                <c:pt idx="55">
                  <c:v>86.43993093333593</c:v>
                </c:pt>
                <c:pt idx="56">
                  <c:v>86.406987105855507</c:v>
                </c:pt>
                <c:pt idx="57">
                  <c:v>86.374043278370735</c:v>
                </c:pt>
                <c:pt idx="58">
                  <c:v>86.341099450881586</c:v>
                </c:pt>
                <c:pt idx="59">
                  <c:v>86.308155623388274</c:v>
                </c:pt>
                <c:pt idx="60">
                  <c:v>86.275211795890471</c:v>
                </c:pt>
                <c:pt idx="61">
                  <c:v>86.242267968388262</c:v>
                </c:pt>
                <c:pt idx="62">
                  <c:v>86.20932414088179</c:v>
                </c:pt>
                <c:pt idx="63">
                  <c:v>86.176380313370643</c:v>
                </c:pt>
                <c:pt idx="64">
                  <c:v>86.143436485855119</c:v>
                </c:pt>
                <c:pt idx="65">
                  <c:v>86.110492658335019</c:v>
                </c:pt>
                <c:pt idx="66">
                  <c:v>86.077548830810372</c:v>
                </c:pt>
                <c:pt idx="67">
                  <c:v>86.044605003281234</c:v>
                </c:pt>
                <c:pt idx="68">
                  <c:v>86.011661175747321</c:v>
                </c:pt>
                <c:pt idx="69">
                  <c:v>85.978717348208818</c:v>
                </c:pt>
                <c:pt idx="70">
                  <c:v>85.945773520665625</c:v>
                </c:pt>
                <c:pt idx="71">
                  <c:v>85.912829693117487</c:v>
                </c:pt>
                <c:pt idx="72">
                  <c:v>85.879885865564717</c:v>
                </c:pt>
                <c:pt idx="73">
                  <c:v>85.846942038007228</c:v>
                </c:pt>
                <c:pt idx="74">
                  <c:v>85.813998210444822</c:v>
                </c:pt>
                <c:pt idx="75">
                  <c:v>85.781054382877471</c:v>
                </c:pt>
                <c:pt idx="76">
                  <c:v>85.748110555305345</c:v>
                </c:pt>
                <c:pt idx="77">
                  <c:v>85.715166727728075</c:v>
                </c:pt>
                <c:pt idx="78">
                  <c:v>85.682222900145874</c:v>
                </c:pt>
                <c:pt idx="79">
                  <c:v>85.649279072558656</c:v>
                </c:pt>
                <c:pt idx="80">
                  <c:v>85.616335244966436</c:v>
                </c:pt>
                <c:pt idx="81">
                  <c:v>85.583391417368958</c:v>
                </c:pt>
                <c:pt idx="82">
                  <c:v>85.550447589766435</c:v>
                </c:pt>
                <c:pt idx="83">
                  <c:v>85.517503762158611</c:v>
                </c:pt>
                <c:pt idx="84">
                  <c:v>85.484559934545587</c:v>
                </c:pt>
                <c:pt idx="85">
                  <c:v>85.451616106927432</c:v>
                </c:pt>
                <c:pt idx="86">
                  <c:v>85.418672279303948</c:v>
                </c:pt>
                <c:pt idx="87">
                  <c:v>85.385728451674936</c:v>
                </c:pt>
                <c:pt idx="88">
                  <c:v>85.352784624040666</c:v>
                </c:pt>
                <c:pt idx="89">
                  <c:v>85.319840796400882</c:v>
                </c:pt>
                <c:pt idx="90">
                  <c:v>85.286896968755627</c:v>
                </c:pt>
                <c:pt idx="91">
                  <c:v>85.253953141104972</c:v>
                </c:pt>
                <c:pt idx="92">
                  <c:v>85.221009313448647</c:v>
                </c:pt>
                <c:pt idx="93">
                  <c:v>85.188065485786737</c:v>
                </c:pt>
                <c:pt idx="94">
                  <c:v>85.155121658119185</c:v>
                </c:pt>
                <c:pt idx="95">
                  <c:v>85.122177830445978</c:v>
                </c:pt>
                <c:pt idx="96">
                  <c:v>85.089234002767085</c:v>
                </c:pt>
                <c:pt idx="97">
                  <c:v>85.056290175082324</c:v>
                </c:pt>
                <c:pt idx="98">
                  <c:v>85.023346347391694</c:v>
                </c:pt>
                <c:pt idx="99">
                  <c:v>84.990402519695394</c:v>
                </c:pt>
                <c:pt idx="100">
                  <c:v>84.957458691992969</c:v>
                </c:pt>
                <c:pt idx="101">
                  <c:v>84.92451486428476</c:v>
                </c:pt>
                <c:pt idx="102">
                  <c:v>84.891571036570525</c:v>
                </c:pt>
                <c:pt idx="103">
                  <c:v>84.858627208850223</c:v>
                </c:pt>
                <c:pt idx="104">
                  <c:v>84.825683381123866</c:v>
                </c:pt>
                <c:pt idx="105">
                  <c:v>84.792739553391357</c:v>
                </c:pt>
                <c:pt idx="106">
                  <c:v>84.759795725652637</c:v>
                </c:pt>
                <c:pt idx="107">
                  <c:v>84.726851897907679</c:v>
                </c:pt>
                <c:pt idx="108">
                  <c:v>84.693908070156411</c:v>
                </c:pt>
                <c:pt idx="109">
                  <c:v>84.660964242398919</c:v>
                </c:pt>
                <c:pt idx="110">
                  <c:v>84.628020414635102</c:v>
                </c:pt>
                <c:pt idx="111">
                  <c:v>84.595076586864778</c:v>
                </c:pt>
                <c:pt idx="112">
                  <c:v>84.562132759087959</c:v>
                </c:pt>
                <c:pt idx="113">
                  <c:v>84.529188931304702</c:v>
                </c:pt>
                <c:pt idx="114">
                  <c:v>84.496245103514724</c:v>
                </c:pt>
                <c:pt idx="115">
                  <c:v>84.463301275718294</c:v>
                </c:pt>
                <c:pt idx="116">
                  <c:v>84.430357447915071</c:v>
                </c:pt>
                <c:pt idx="117">
                  <c:v>84.397413620105212</c:v>
                </c:pt>
                <c:pt idx="118">
                  <c:v>84.364469792288673</c:v>
                </c:pt>
                <c:pt idx="119">
                  <c:v>84.331525964465101</c:v>
                </c:pt>
                <c:pt idx="120">
                  <c:v>84.298582136634735</c:v>
                </c:pt>
                <c:pt idx="121">
                  <c:v>84.265638308797435</c:v>
                </c:pt>
                <c:pt idx="122">
                  <c:v>84.232694480953185</c:v>
                </c:pt>
                <c:pt idx="123">
                  <c:v>84.199750653101944</c:v>
                </c:pt>
                <c:pt idx="124">
                  <c:v>84.166806825243526</c:v>
                </c:pt>
                <c:pt idx="125">
                  <c:v>84.133862997377975</c:v>
                </c:pt>
                <c:pt idx="126">
                  <c:v>84.100919169505289</c:v>
                </c:pt>
                <c:pt idx="127">
                  <c:v>84.067975341625385</c:v>
                </c:pt>
                <c:pt idx="128">
                  <c:v>84.035031513738147</c:v>
                </c:pt>
                <c:pt idx="129">
                  <c:v>84.002087685843463</c:v>
                </c:pt>
                <c:pt idx="130">
                  <c:v>83.969143857941461</c:v>
                </c:pt>
                <c:pt idx="131">
                  <c:v>83.936200030031983</c:v>
                </c:pt>
                <c:pt idx="132">
                  <c:v>83.90325620211496</c:v>
                </c:pt>
                <c:pt idx="133">
                  <c:v>83.870312374190306</c:v>
                </c:pt>
                <c:pt idx="134">
                  <c:v>83.837368546258162</c:v>
                </c:pt>
                <c:pt idx="135">
                  <c:v>83.804424718318188</c:v>
                </c:pt>
                <c:pt idx="136">
                  <c:v>83.771480890370384</c:v>
                </c:pt>
                <c:pt idx="137">
                  <c:v>83.73853706241492</c:v>
                </c:pt>
                <c:pt idx="138">
                  <c:v>83.705593234451442</c:v>
                </c:pt>
                <c:pt idx="139">
                  <c:v>83.672649406480119</c:v>
                </c:pt>
                <c:pt idx="140">
                  <c:v>83.639705578500724</c:v>
                </c:pt>
                <c:pt idx="141">
                  <c:v>83.606761750513385</c:v>
                </c:pt>
                <c:pt idx="142">
                  <c:v>83.573817922517804</c:v>
                </c:pt>
                <c:pt idx="143">
                  <c:v>83.540874094514024</c:v>
                </c:pt>
                <c:pt idx="144">
                  <c:v>83.5079302665021</c:v>
                </c:pt>
                <c:pt idx="145">
                  <c:v>83.474986438481835</c:v>
                </c:pt>
                <c:pt idx="146">
                  <c:v>83.442042610453129</c:v>
                </c:pt>
                <c:pt idx="147">
                  <c:v>83.409098782416052</c:v>
                </c:pt>
                <c:pt idx="148">
                  <c:v>83.376154954370492</c:v>
                </c:pt>
                <c:pt idx="149">
                  <c:v>83.343211126316305</c:v>
                </c:pt>
                <c:pt idx="150">
                  <c:v>83.310267298253549</c:v>
                </c:pt>
                <c:pt idx="151">
                  <c:v>83.277323470182125</c:v>
                </c:pt>
                <c:pt idx="152">
                  <c:v>83.244379642101904</c:v>
                </c:pt>
                <c:pt idx="153">
                  <c:v>83.211435814012845</c:v>
                </c:pt>
                <c:pt idx="154">
                  <c:v>83.178491985914818</c:v>
                </c:pt>
                <c:pt idx="155">
                  <c:v>83.145548157807937</c:v>
                </c:pt>
                <c:pt idx="156">
                  <c:v>83.112604329691905</c:v>
                </c:pt>
                <c:pt idx="157">
                  <c:v>83.079660501566863</c:v>
                </c:pt>
                <c:pt idx="158">
                  <c:v>83.046716673432641</c:v>
                </c:pt>
                <c:pt idx="159">
                  <c:v>83.013772845289182</c:v>
                </c:pt>
                <c:pt idx="160">
                  <c:v>82.980829017136386</c:v>
                </c:pt>
                <c:pt idx="161">
                  <c:v>82.947885188974212</c:v>
                </c:pt>
                <c:pt idx="162">
                  <c:v>82.914941360802572</c:v>
                </c:pt>
                <c:pt idx="163">
                  <c:v>82.881997532621398</c:v>
                </c:pt>
                <c:pt idx="164">
                  <c:v>82.849053704430702</c:v>
                </c:pt>
                <c:pt idx="165">
                  <c:v>82.816109876230328</c:v>
                </c:pt>
                <c:pt idx="166">
                  <c:v>82.783166048020149</c:v>
                </c:pt>
                <c:pt idx="167">
                  <c:v>82.750222219800179</c:v>
                </c:pt>
                <c:pt idx="168">
                  <c:v>82.717278391570375</c:v>
                </c:pt>
                <c:pt idx="169">
                  <c:v>82.684334563330509</c:v>
                </c:pt>
                <c:pt idx="170">
                  <c:v>82.651390735080597</c:v>
                </c:pt>
                <c:pt idx="171">
                  <c:v>82.618446906820651</c:v>
                </c:pt>
                <c:pt idx="172">
                  <c:v>82.585503078550445</c:v>
                </c:pt>
                <c:pt idx="173">
                  <c:v>82.552559250270008</c:v>
                </c:pt>
                <c:pt idx="174">
                  <c:v>82.519615421979054</c:v>
                </c:pt>
                <c:pt idx="175">
                  <c:v>82.486671593677812</c:v>
                </c:pt>
                <c:pt idx="176">
                  <c:v>82.453727765366125</c:v>
                </c:pt>
                <c:pt idx="177">
                  <c:v>82.420783937043808</c:v>
                </c:pt>
                <c:pt idx="178">
                  <c:v>82.387840108710733</c:v>
                </c:pt>
                <c:pt idx="179">
                  <c:v>82.354896280367001</c:v>
                </c:pt>
                <c:pt idx="180">
                  <c:v>82.321952452012368</c:v>
                </c:pt>
                <c:pt idx="181">
                  <c:v>82.289008623646751</c:v>
                </c:pt>
                <c:pt idx="182">
                  <c:v>82.256064795270234</c:v>
                </c:pt>
                <c:pt idx="183">
                  <c:v>82.223120966882576</c:v>
                </c:pt>
                <c:pt idx="184">
                  <c:v>82.19017713848389</c:v>
                </c:pt>
                <c:pt idx="185">
                  <c:v>82.157233310073792</c:v>
                </c:pt>
                <c:pt idx="186">
                  <c:v>82.124289481652411</c:v>
                </c:pt>
                <c:pt idx="187">
                  <c:v>82.091345653219619</c:v>
                </c:pt>
                <c:pt idx="188">
                  <c:v>82.058401824775245</c:v>
                </c:pt>
                <c:pt idx="189">
                  <c:v>82.025457996319318</c:v>
                </c:pt>
                <c:pt idx="190">
                  <c:v>81.992514167851724</c:v>
                </c:pt>
                <c:pt idx="191">
                  <c:v>81.959570339372277</c:v>
                </c:pt>
                <c:pt idx="192">
                  <c:v>81.926626510881022</c:v>
                </c:pt>
                <c:pt idx="193">
                  <c:v>81.893682682377829</c:v>
                </c:pt>
                <c:pt idx="194">
                  <c:v>81.860738853862557</c:v>
                </c:pt>
                <c:pt idx="195">
                  <c:v>81.827795025335092</c:v>
                </c:pt>
                <c:pt idx="196">
                  <c:v>81.794851196795406</c:v>
                </c:pt>
                <c:pt idx="197">
                  <c:v>81.761907368243527</c:v>
                </c:pt>
                <c:pt idx="198">
                  <c:v>81.728963539679171</c:v>
                </c:pt>
                <c:pt idx="199">
                  <c:v>81.696019711102252</c:v>
                </c:pt>
                <c:pt idx="200">
                  <c:v>81.663075882512729</c:v>
                </c:pt>
                <c:pt idx="201">
                  <c:v>81.630132053910543</c:v>
                </c:pt>
                <c:pt idx="202">
                  <c:v>81.597188225295412</c:v>
                </c:pt>
                <c:pt idx="203">
                  <c:v>81.564244396667505</c:v>
                </c:pt>
                <c:pt idx="204">
                  <c:v>81.53130056802658</c:v>
                </c:pt>
                <c:pt idx="205">
                  <c:v>81.498356739372582</c:v>
                </c:pt>
                <c:pt idx="206">
                  <c:v>81.465412910705339</c:v>
                </c:pt>
                <c:pt idx="207">
                  <c:v>81.432469082024852</c:v>
                </c:pt>
                <c:pt idx="208">
                  <c:v>81.399525253330836</c:v>
                </c:pt>
                <c:pt idx="209">
                  <c:v>81.366581424623462</c:v>
                </c:pt>
                <c:pt idx="210">
                  <c:v>81.333637595902417</c:v>
                </c:pt>
                <c:pt idx="211">
                  <c:v>81.300693767167616</c:v>
                </c:pt>
                <c:pt idx="212">
                  <c:v>81.267749938419172</c:v>
                </c:pt>
                <c:pt idx="213">
                  <c:v>81.234806109656645</c:v>
                </c:pt>
                <c:pt idx="214">
                  <c:v>81.201862280880178</c:v>
                </c:pt>
                <c:pt idx="215">
                  <c:v>81.168918452089542</c:v>
                </c:pt>
                <c:pt idx="216">
                  <c:v>81.13597462328471</c:v>
                </c:pt>
                <c:pt idx="217">
                  <c:v>81.103030794465454</c:v>
                </c:pt>
                <c:pt idx="218">
                  <c:v>81.070086965631816</c:v>
                </c:pt>
                <c:pt idx="219">
                  <c:v>81.037143136783598</c:v>
                </c:pt>
                <c:pt idx="220">
                  <c:v>81.004199307920771</c:v>
                </c:pt>
                <c:pt idx="221">
                  <c:v>80.971255479043037</c:v>
                </c:pt>
                <c:pt idx="222">
                  <c:v>80.938311650150496</c:v>
                </c:pt>
                <c:pt idx="223">
                  <c:v>80.90536782124282</c:v>
                </c:pt>
                <c:pt idx="224">
                  <c:v>80.872423992320051</c:v>
                </c:pt>
                <c:pt idx="225">
                  <c:v>80.83948016338212</c:v>
                </c:pt>
                <c:pt idx="226">
                  <c:v>80.806536334428628</c:v>
                </c:pt>
                <c:pt idx="227">
                  <c:v>80.773592505459888</c:v>
                </c:pt>
                <c:pt idx="228">
                  <c:v>80.740648676475516</c:v>
                </c:pt>
                <c:pt idx="229">
                  <c:v>80.707704847475384</c:v>
                </c:pt>
                <c:pt idx="230">
                  <c:v>80.674761018459463</c:v>
                </c:pt>
                <c:pt idx="231">
                  <c:v>80.641817189427428</c:v>
                </c:pt>
                <c:pt idx="232">
                  <c:v>80.608873360379619</c:v>
                </c:pt>
                <c:pt idx="233">
                  <c:v>80.575929531315325</c:v>
                </c:pt>
                <c:pt idx="234">
                  <c:v>80.542985702234802</c:v>
                </c:pt>
                <c:pt idx="235">
                  <c:v>80.510041873137936</c:v>
                </c:pt>
                <c:pt idx="236">
                  <c:v>80.477098044024359</c:v>
                </c:pt>
                <c:pt idx="237">
                  <c:v>80.444154214894198</c:v>
                </c:pt>
                <c:pt idx="238">
                  <c:v>80.411210385747069</c:v>
                </c:pt>
                <c:pt idx="239">
                  <c:v>80.378266556583185</c:v>
                </c:pt>
                <c:pt idx="240">
                  <c:v>80.345322727402092</c:v>
                </c:pt>
                <c:pt idx="241">
                  <c:v>80.312378898203775</c:v>
                </c:pt>
                <c:pt idx="242">
                  <c:v>80.279435068988136</c:v>
                </c:pt>
                <c:pt idx="243">
                  <c:v>80.246491239755088</c:v>
                </c:pt>
                <c:pt idx="244">
                  <c:v>80.213547410504333</c:v>
                </c:pt>
                <c:pt idx="245">
                  <c:v>80.180603581235843</c:v>
                </c:pt>
                <c:pt idx="246">
                  <c:v>80.147659751949448</c:v>
                </c:pt>
                <c:pt idx="247">
                  <c:v>80.114715922645246</c:v>
                </c:pt>
                <c:pt idx="248">
                  <c:v>80.081772093322797</c:v>
                </c:pt>
                <c:pt idx="249">
                  <c:v>80.048828263981989</c:v>
                </c:pt>
                <c:pt idx="250">
                  <c:v>80.015884434622677</c:v>
                </c:pt>
                <c:pt idx="251">
                  <c:v>79.98294060524502</c:v>
                </c:pt>
                <c:pt idx="252">
                  <c:v>79.949996775848447</c:v>
                </c:pt>
                <c:pt idx="253">
                  <c:v>79.917052946433202</c:v>
                </c:pt>
                <c:pt idx="254">
                  <c:v>79.884109116998843</c:v>
                </c:pt>
                <c:pt idx="255">
                  <c:v>79.851165287545371</c:v>
                </c:pt>
                <c:pt idx="256">
                  <c:v>79.818221458072628</c:v>
                </c:pt>
                <c:pt idx="257">
                  <c:v>79.785277628580459</c:v>
                </c:pt>
                <c:pt idx="258">
                  <c:v>79.752333799068722</c:v>
                </c:pt>
                <c:pt idx="259">
                  <c:v>79.719389969537175</c:v>
                </c:pt>
                <c:pt idx="260">
                  <c:v>79.686446139985847</c:v>
                </c:pt>
                <c:pt idx="261">
                  <c:v>79.653502310414467</c:v>
                </c:pt>
                <c:pt idx="262">
                  <c:v>79.620558480822893</c:v>
                </c:pt>
                <c:pt idx="263">
                  <c:v>79.58761465121097</c:v>
                </c:pt>
                <c:pt idx="264">
                  <c:v>79.554670821578554</c:v>
                </c:pt>
                <c:pt idx="265">
                  <c:v>79.521726991925462</c:v>
                </c:pt>
                <c:pt idx="266">
                  <c:v>79.488783162251565</c:v>
                </c:pt>
                <c:pt idx="267">
                  <c:v>79.455839332556735</c:v>
                </c:pt>
                <c:pt idx="268">
                  <c:v>79.42289550284076</c:v>
                </c:pt>
                <c:pt idx="269">
                  <c:v>79.389951673103653</c:v>
                </c:pt>
                <c:pt idx="270">
                  <c:v>79.357007843344959</c:v>
                </c:pt>
                <c:pt idx="271">
                  <c:v>79.324064013564708</c:v>
                </c:pt>
                <c:pt idx="272">
                  <c:v>79.291120183762629</c:v>
                </c:pt>
                <c:pt idx="273">
                  <c:v>79.258176353938609</c:v>
                </c:pt>
                <c:pt idx="274">
                  <c:v>79.225232524092377</c:v>
                </c:pt>
                <c:pt idx="275">
                  <c:v>79.192288694224018</c:v>
                </c:pt>
                <c:pt idx="276">
                  <c:v>79.159344864333178</c:v>
                </c:pt>
                <c:pt idx="277">
                  <c:v>79.126401034419786</c:v>
                </c:pt>
                <c:pt idx="278">
                  <c:v>79.093457204483542</c:v>
                </c:pt>
                <c:pt idx="279">
                  <c:v>79.060513374524362</c:v>
                </c:pt>
                <c:pt idx="280">
                  <c:v>79.027569544542047</c:v>
                </c:pt>
                <c:pt idx="281">
                  <c:v>78.994625714536497</c:v>
                </c:pt>
                <c:pt idx="282">
                  <c:v>78.961681884507271</c:v>
                </c:pt>
                <c:pt idx="283">
                  <c:v>78.928738054454556</c:v>
                </c:pt>
                <c:pt idx="284">
                  <c:v>78.895794224377894</c:v>
                </c:pt>
                <c:pt idx="285">
                  <c:v>78.862850394277132</c:v>
                </c:pt>
                <c:pt idx="286">
                  <c:v>78.829906564152296</c:v>
                </c:pt>
                <c:pt idx="287">
                  <c:v>78.796962734002975</c:v>
                </c:pt>
                <c:pt idx="288">
                  <c:v>78.764018903829097</c:v>
                </c:pt>
                <c:pt idx="289">
                  <c:v>78.731075073630478</c:v>
                </c:pt>
                <c:pt idx="290">
                  <c:v>78.698131243406834</c:v>
                </c:pt>
                <c:pt idx="291">
                  <c:v>78.665187413158137</c:v>
                </c:pt>
                <c:pt idx="292">
                  <c:v>78.63224358288403</c:v>
                </c:pt>
                <c:pt idx="293">
                  <c:v>78.599299752584329</c:v>
                </c:pt>
                <c:pt idx="294">
                  <c:v>78.566355922259007</c:v>
                </c:pt>
                <c:pt idx="295">
                  <c:v>78.533412091907778</c:v>
                </c:pt>
                <c:pt idx="296">
                  <c:v>78.500468261530258</c:v>
                </c:pt>
                <c:pt idx="297">
                  <c:v>78.467524431126606</c:v>
                </c:pt>
                <c:pt idx="298">
                  <c:v>78.434580600696393</c:v>
                </c:pt>
                <c:pt idx="299">
                  <c:v>78.401636770239435</c:v>
                </c:pt>
                <c:pt idx="300">
                  <c:v>78.368692939755533</c:v>
                </c:pt>
                <c:pt idx="301">
                  <c:v>78.335749109244489</c:v>
                </c:pt>
                <c:pt idx="302">
                  <c:v>78.302805278706188</c:v>
                </c:pt>
                <c:pt idx="303">
                  <c:v>78.269861448140261</c:v>
                </c:pt>
                <c:pt idx="304">
                  <c:v>78.236917617546595</c:v>
                </c:pt>
                <c:pt idx="305">
                  <c:v>78.203973786924962</c:v>
                </c:pt>
                <c:pt idx="306">
                  <c:v>78.171029956275206</c:v>
                </c:pt>
                <c:pt idx="307">
                  <c:v>78.138086125596971</c:v>
                </c:pt>
                <c:pt idx="308">
                  <c:v>78.105142294890172</c:v>
                </c:pt>
                <c:pt idx="309">
                  <c:v>78.072198464154511</c:v>
                </c:pt>
                <c:pt idx="310">
                  <c:v>78.039254633389859</c:v>
                </c:pt>
                <c:pt idx="311">
                  <c:v>78.006310802595905</c:v>
                </c:pt>
                <c:pt idx="312">
                  <c:v>77.97336697177245</c:v>
                </c:pt>
                <c:pt idx="313">
                  <c:v>77.940423140919307</c:v>
                </c:pt>
                <c:pt idx="314">
                  <c:v>77.907479310036109</c:v>
                </c:pt>
                <c:pt idx="315">
                  <c:v>77.87453547912294</c:v>
                </c:pt>
                <c:pt idx="316">
                  <c:v>77.841591648179204</c:v>
                </c:pt>
                <c:pt idx="317">
                  <c:v>77.8086478172049</c:v>
                </c:pt>
                <c:pt idx="318">
                  <c:v>77.77570398619973</c:v>
                </c:pt>
                <c:pt idx="319">
                  <c:v>77.742760155163438</c:v>
                </c:pt>
                <c:pt idx="320">
                  <c:v>77.709816324095826</c:v>
                </c:pt>
                <c:pt idx="321">
                  <c:v>77.67687249299658</c:v>
                </c:pt>
                <c:pt idx="322">
                  <c:v>77.64392866186563</c:v>
                </c:pt>
                <c:pt idx="323">
                  <c:v>77.610984830702549</c:v>
                </c:pt>
                <c:pt idx="324">
                  <c:v>77.578040999507238</c:v>
                </c:pt>
                <c:pt idx="325">
                  <c:v>77.545097168279241</c:v>
                </c:pt>
                <c:pt idx="326">
                  <c:v>77.51215333701856</c:v>
                </c:pt>
                <c:pt idx="327">
                  <c:v>77.479209505724782</c:v>
                </c:pt>
                <c:pt idx="328">
                  <c:v>77.446265674397708</c:v>
                </c:pt>
                <c:pt idx="329">
                  <c:v>77.41332184303711</c:v>
                </c:pt>
                <c:pt idx="330">
                  <c:v>77.38037801164279</c:v>
                </c:pt>
                <c:pt idx="331">
                  <c:v>77.347434180214265</c:v>
                </c:pt>
                <c:pt idx="332">
                  <c:v>77.314490348751463</c:v>
                </c:pt>
                <c:pt idx="333">
                  <c:v>77.281546517254057</c:v>
                </c:pt>
                <c:pt idx="334">
                  <c:v>77.24860268572175</c:v>
                </c:pt>
                <c:pt idx="335">
                  <c:v>77.215658854154469</c:v>
                </c:pt>
                <c:pt idx="336">
                  <c:v>77.182715022551704</c:v>
                </c:pt>
                <c:pt idx="337">
                  <c:v>77.149771190913327</c:v>
                </c:pt>
                <c:pt idx="338">
                  <c:v>77.116827359238997</c:v>
                </c:pt>
                <c:pt idx="339">
                  <c:v>77.08388352752857</c:v>
                </c:pt>
                <c:pt idx="340">
                  <c:v>77.050939695781523</c:v>
                </c:pt>
                <c:pt idx="341">
                  <c:v>77.017995863997882</c:v>
                </c:pt>
                <c:pt idx="342">
                  <c:v>76.985052032177023</c:v>
                </c:pt>
                <c:pt idx="343">
                  <c:v>76.952108200319088</c:v>
                </c:pt>
                <c:pt idx="344">
                  <c:v>76.919164368423367</c:v>
                </c:pt>
                <c:pt idx="345">
                  <c:v>76.886220536489844</c:v>
                </c:pt>
                <c:pt idx="346">
                  <c:v>76.853276704518038</c:v>
                </c:pt>
                <c:pt idx="347">
                  <c:v>76.820332872507905</c:v>
                </c:pt>
                <c:pt idx="348">
                  <c:v>76.787389040458976</c:v>
                </c:pt>
                <c:pt idx="349">
                  <c:v>76.754445208371081</c:v>
                </c:pt>
                <c:pt idx="350">
                  <c:v>76.721501376243822</c:v>
                </c:pt>
                <c:pt idx="351">
                  <c:v>76.688557544076758</c:v>
                </c:pt>
                <c:pt idx="352">
                  <c:v>76.655613711869904</c:v>
                </c:pt>
                <c:pt idx="353">
                  <c:v>76.622669879622748</c:v>
                </c:pt>
                <c:pt idx="354">
                  <c:v>76.589726047335049</c:v>
                </c:pt>
                <c:pt idx="355">
                  <c:v>76.556782215006393</c:v>
                </c:pt>
                <c:pt idx="356">
                  <c:v>76.523838382636654</c:v>
                </c:pt>
                <c:pt idx="357">
                  <c:v>76.490894550225491</c:v>
                </c:pt>
                <c:pt idx="358">
                  <c:v>76.457950717772363</c:v>
                </c:pt>
                <c:pt idx="359">
                  <c:v>76.42500688527717</c:v>
                </c:pt>
                <c:pt idx="360">
                  <c:v>76.39206305273963</c:v>
                </c:pt>
                <c:pt idx="361">
                  <c:v>76.359119220159116</c:v>
                </c:pt>
                <c:pt idx="362">
                  <c:v>76.32617538753577</c:v>
                </c:pt>
                <c:pt idx="363">
                  <c:v>76.293231554868839</c:v>
                </c:pt>
                <c:pt idx="364">
                  <c:v>76.26028772215821</c:v>
                </c:pt>
                <c:pt idx="365">
                  <c:v>76.227343889403414</c:v>
                </c:pt>
                <c:pt idx="366">
                  <c:v>76.194400056604209</c:v>
                </c:pt>
                <c:pt idx="367">
                  <c:v>76.161456223760268</c:v>
                </c:pt>
                <c:pt idx="368">
                  <c:v>76.128512390871251</c:v>
                </c:pt>
                <c:pt idx="369">
                  <c:v>76.095568557936815</c:v>
                </c:pt>
                <c:pt idx="370">
                  <c:v>76.062624724956521</c:v>
                </c:pt>
                <c:pt idx="371">
                  <c:v>76.029680891930084</c:v>
                </c:pt>
                <c:pt idx="372">
                  <c:v>75.99673705885715</c:v>
                </c:pt>
                <c:pt idx="373">
                  <c:v>75.963793225737419</c:v>
                </c:pt>
                <c:pt idx="374">
                  <c:v>75.930849392570423</c:v>
                </c:pt>
                <c:pt idx="375">
                  <c:v>75.897905559355962</c:v>
                </c:pt>
                <c:pt idx="376">
                  <c:v>75.864961726093554</c:v>
                </c:pt>
                <c:pt idx="377">
                  <c:v>75.832017892782744</c:v>
                </c:pt>
                <c:pt idx="378">
                  <c:v>75.799074059423475</c:v>
                </c:pt>
                <c:pt idx="379">
                  <c:v>75.766130226015051</c:v>
                </c:pt>
                <c:pt idx="380">
                  <c:v>75.733186392557229</c:v>
                </c:pt>
                <c:pt idx="381">
                  <c:v>75.700242559049613</c:v>
                </c:pt>
                <c:pt idx="382">
                  <c:v>75.667298725491946</c:v>
                </c:pt>
                <c:pt idx="383">
                  <c:v>75.634354891883618</c:v>
                </c:pt>
                <c:pt idx="384">
                  <c:v>75.601411058224414</c:v>
                </c:pt>
                <c:pt idx="385">
                  <c:v>75.568467224513924</c:v>
                </c:pt>
                <c:pt idx="386">
                  <c:v>75.535523390751734</c:v>
                </c:pt>
                <c:pt idx="387">
                  <c:v>75.502579556937491</c:v>
                </c:pt>
                <c:pt idx="388">
                  <c:v>75.469635723070624</c:v>
                </c:pt>
                <c:pt idx="389">
                  <c:v>75.436691889150993</c:v>
                </c:pt>
                <c:pt idx="390">
                  <c:v>75.403748055178028</c:v>
                </c:pt>
                <c:pt idx="391">
                  <c:v>75.370804221151346</c:v>
                </c:pt>
                <c:pt idx="392">
                  <c:v>75.337860387070535</c:v>
                </c:pt>
                <c:pt idx="393">
                  <c:v>75.304916552935268</c:v>
                </c:pt>
                <c:pt idx="394">
                  <c:v>75.27197271874509</c:v>
                </c:pt>
                <c:pt idx="395">
                  <c:v>75.239028884499419</c:v>
                </c:pt>
                <c:pt idx="396">
                  <c:v>75.206085050198055</c:v>
                </c:pt>
                <c:pt idx="397">
                  <c:v>75.173141215840559</c:v>
                </c:pt>
                <c:pt idx="398">
                  <c:v>75.140197381426418</c:v>
                </c:pt>
                <c:pt idx="399">
                  <c:v>75.107253546955135</c:v>
                </c:pt>
                <c:pt idx="400">
                  <c:v>75.074309712426356</c:v>
                </c:pt>
                <c:pt idx="401">
                  <c:v>75.041365877839738</c:v>
                </c:pt>
                <c:pt idx="402">
                  <c:v>75.008422043194727</c:v>
                </c:pt>
                <c:pt idx="403">
                  <c:v>74.975478208490856</c:v>
                </c:pt>
                <c:pt idx="404">
                  <c:v>74.942534373727753</c:v>
                </c:pt>
                <c:pt idx="405">
                  <c:v>74.909590538904936</c:v>
                </c:pt>
                <c:pt idx="406">
                  <c:v>74.876646704021937</c:v>
                </c:pt>
                <c:pt idx="407">
                  <c:v>74.843702869078257</c:v>
                </c:pt>
                <c:pt idx="408">
                  <c:v>74.81075903407357</c:v>
                </c:pt>
                <c:pt idx="409">
                  <c:v>74.777815199007335</c:v>
                </c:pt>
                <c:pt idx="410">
                  <c:v>74.744871363878985</c:v>
                </c:pt>
                <c:pt idx="411">
                  <c:v>74.711927528688321</c:v>
                </c:pt>
                <c:pt idx="412">
                  <c:v>74.678983693434475</c:v>
                </c:pt>
                <c:pt idx="413">
                  <c:v>74.646039858117263</c:v>
                </c:pt>
                <c:pt idx="414">
                  <c:v>74.613096022736102</c:v>
                </c:pt>
                <c:pt idx="415">
                  <c:v>74.580152187290466</c:v>
                </c:pt>
                <c:pt idx="416">
                  <c:v>74.547208351780071</c:v>
                </c:pt>
                <c:pt idx="417">
                  <c:v>74.514264516204193</c:v>
                </c:pt>
                <c:pt idx="418">
                  <c:v>74.481320680562433</c:v>
                </c:pt>
                <c:pt idx="419">
                  <c:v>74.448376844854238</c:v>
                </c:pt>
                <c:pt idx="420">
                  <c:v>74.41543300907901</c:v>
                </c:pt>
                <c:pt idx="421">
                  <c:v>74.382489173236507</c:v>
                </c:pt>
                <c:pt idx="422">
                  <c:v>74.349545337326091</c:v>
                </c:pt>
                <c:pt idx="423">
                  <c:v>74.316601501347165</c:v>
                </c:pt>
                <c:pt idx="424">
                  <c:v>74.28365766529933</c:v>
                </c:pt>
                <c:pt idx="425">
                  <c:v>74.250713829181947</c:v>
                </c:pt>
                <c:pt idx="426">
                  <c:v>74.217769992994519</c:v>
                </c:pt>
                <c:pt idx="427">
                  <c:v>74.184826156736477</c:v>
                </c:pt>
                <c:pt idx="428">
                  <c:v>74.151882320407452</c:v>
                </c:pt>
                <c:pt idx="429">
                  <c:v>74.118938484006762</c:v>
                </c:pt>
                <c:pt idx="430">
                  <c:v>74.085994647533923</c:v>
                </c:pt>
                <c:pt idx="431">
                  <c:v>74.053050810988282</c:v>
                </c:pt>
                <c:pt idx="432">
                  <c:v>74.020106974369327</c:v>
                </c:pt>
                <c:pt idx="433">
                  <c:v>73.987163137676561</c:v>
                </c:pt>
                <c:pt idx="434">
                  <c:v>73.954219300909514</c:v>
                </c:pt>
                <c:pt idx="435">
                  <c:v>73.921275464067293</c:v>
                </c:pt>
                <c:pt idx="436">
                  <c:v>73.888331627149583</c:v>
                </c:pt>
                <c:pt idx="437">
                  <c:v>73.855387790155874</c:v>
                </c:pt>
                <c:pt idx="438">
                  <c:v>73.822443953085312</c:v>
                </c:pt>
                <c:pt idx="439">
                  <c:v>73.789500115937528</c:v>
                </c:pt>
                <c:pt idx="440">
                  <c:v>73.756556278711841</c:v>
                </c:pt>
                <c:pt idx="441">
                  <c:v>73.723612441407738</c:v>
                </c:pt>
                <c:pt idx="442">
                  <c:v>73.69066860402458</c:v>
                </c:pt>
                <c:pt idx="443">
                  <c:v>73.657724766561685</c:v>
                </c:pt>
                <c:pt idx="444">
                  <c:v>73.624780929018556</c:v>
                </c:pt>
                <c:pt idx="445">
                  <c:v>73.591837091394552</c:v>
                </c:pt>
                <c:pt idx="446">
                  <c:v>73.55889325368905</c:v>
                </c:pt>
                <c:pt idx="447">
                  <c:v>73.525949415901394</c:v>
                </c:pt>
                <c:pt idx="448">
                  <c:v>73.49300557803106</c:v>
                </c:pt>
                <c:pt idx="449">
                  <c:v>73.460061740077293</c:v>
                </c:pt>
                <c:pt idx="450">
                  <c:v>73.427117902039583</c:v>
                </c:pt>
                <c:pt idx="451">
                  <c:v>73.39417406391712</c:v>
                </c:pt>
                <c:pt idx="452">
                  <c:v>73.36123022570942</c:v>
                </c:pt>
                <c:pt idx="453">
                  <c:v>73.328286387415801</c:v>
                </c:pt>
                <c:pt idx="454">
                  <c:v>73.295342549035624</c:v>
                </c:pt>
                <c:pt idx="455">
                  <c:v>73.26239871056805</c:v>
                </c:pt>
                <c:pt idx="456">
                  <c:v>73.229454872012653</c:v>
                </c:pt>
                <c:pt idx="457">
                  <c:v>73.196511033368594</c:v>
                </c:pt>
                <c:pt idx="458">
                  <c:v>73.163567194635291</c:v>
                </c:pt>
                <c:pt idx="459">
                  <c:v>73.130623355812162</c:v>
                </c:pt>
                <c:pt idx="460">
                  <c:v>73.097679516898296</c:v>
                </c:pt>
                <c:pt idx="461">
                  <c:v>73.064735677893083</c:v>
                </c:pt>
                <c:pt idx="462">
                  <c:v>73.031791838795897</c:v>
                </c:pt>
                <c:pt idx="463">
                  <c:v>72.998847999605985</c:v>
                </c:pt>
                <c:pt idx="464">
                  <c:v>72.96590416032258</c:v>
                </c:pt>
                <c:pt idx="465">
                  <c:v>72.93296032094517</c:v>
                </c:pt>
                <c:pt idx="466">
                  <c:v>72.900016481472917</c:v>
                </c:pt>
                <c:pt idx="467">
                  <c:v>72.867072641904954</c:v>
                </c:pt>
                <c:pt idx="468">
                  <c:v>72.834128802240883</c:v>
                </c:pt>
                <c:pt idx="469">
                  <c:v>72.801184962479624</c:v>
                </c:pt>
                <c:pt idx="470">
                  <c:v>72.768241122620651</c:v>
                </c:pt>
                <c:pt idx="471">
                  <c:v>72.735297282663055</c:v>
                </c:pt>
                <c:pt idx="472">
                  <c:v>72.702353442606352</c:v>
                </c:pt>
                <c:pt idx="473">
                  <c:v>72.669409602449505</c:v>
                </c:pt>
                <c:pt idx="474">
                  <c:v>72.63646576219196</c:v>
                </c:pt>
                <c:pt idx="475">
                  <c:v>72.603521921832865</c:v>
                </c:pt>
                <c:pt idx="476">
                  <c:v>72.57057808137138</c:v>
                </c:pt>
                <c:pt idx="477">
                  <c:v>72.537634240806867</c:v>
                </c:pt>
                <c:pt idx="478">
                  <c:v>72.504690400138244</c:v>
                </c:pt>
                <c:pt idx="479">
                  <c:v>72.471746559365101</c:v>
                </c:pt>
                <c:pt idx="480">
                  <c:v>72.438802718486585</c:v>
                </c:pt>
                <c:pt idx="481">
                  <c:v>72.405858877501771</c:v>
                </c:pt>
                <c:pt idx="482">
                  <c:v>72.372915036409637</c:v>
                </c:pt>
                <c:pt idx="483">
                  <c:v>72.339971195209827</c:v>
                </c:pt>
                <c:pt idx="484">
                  <c:v>72.307027353901248</c:v>
                </c:pt>
                <c:pt idx="485">
                  <c:v>72.27408351248296</c:v>
                </c:pt>
                <c:pt idx="486">
                  <c:v>72.241139670954496</c:v>
                </c:pt>
                <c:pt idx="487">
                  <c:v>72.208195829314704</c:v>
                </c:pt>
                <c:pt idx="488">
                  <c:v>72.175251987562788</c:v>
                </c:pt>
                <c:pt idx="489">
                  <c:v>72.142308145698038</c:v>
                </c:pt>
                <c:pt idx="490">
                  <c:v>72.109364303719431</c:v>
                </c:pt>
                <c:pt idx="491">
                  <c:v>72.076420461626242</c:v>
                </c:pt>
                <c:pt idx="492">
                  <c:v>72.043476619417447</c:v>
                </c:pt>
                <c:pt idx="493">
                  <c:v>72.010532777092266</c:v>
                </c:pt>
                <c:pt idx="494">
                  <c:v>71.977588934649759</c:v>
                </c:pt>
                <c:pt idx="495">
                  <c:v>71.944645092089104</c:v>
                </c:pt>
                <c:pt idx="496">
                  <c:v>71.911701249409361</c:v>
                </c:pt>
                <c:pt idx="497">
                  <c:v>71.878757406609594</c:v>
                </c:pt>
                <c:pt idx="498">
                  <c:v>71.845813563688935</c:v>
                </c:pt>
                <c:pt idx="499">
                  <c:v>71.812869720646518</c:v>
                </c:pt>
                <c:pt idx="500">
                  <c:v>71.779925877481233</c:v>
                </c:pt>
                <c:pt idx="501">
                  <c:v>71.746982034192285</c:v>
                </c:pt>
                <c:pt idx="502">
                  <c:v>71.714038190778737</c:v>
                </c:pt>
                <c:pt idx="503">
                  <c:v>71.681094347239579</c:v>
                </c:pt>
                <c:pt idx="504">
                  <c:v>71.648150503573873</c:v>
                </c:pt>
                <c:pt idx="505">
                  <c:v>71.615206659780711</c:v>
                </c:pt>
                <c:pt idx="506">
                  <c:v>71.582262815859082</c:v>
                </c:pt>
                <c:pt idx="507">
                  <c:v>71.549318971807892</c:v>
                </c:pt>
                <c:pt idx="508">
                  <c:v>71.516375127626361</c:v>
                </c:pt>
                <c:pt idx="509">
                  <c:v>71.483431283313394</c:v>
                </c:pt>
                <c:pt idx="510">
                  <c:v>71.450487438867953</c:v>
                </c:pt>
                <c:pt idx="511">
                  <c:v>71.417543594289086</c:v>
                </c:pt>
                <c:pt idx="512">
                  <c:v>71.384599749575671</c:v>
                </c:pt>
                <c:pt idx="513">
                  <c:v>71.351655904726897</c:v>
                </c:pt>
                <c:pt idx="514">
                  <c:v>71.318712059741657</c:v>
                </c:pt>
                <c:pt idx="515">
                  <c:v>71.285768214618827</c:v>
                </c:pt>
                <c:pt idx="516">
                  <c:v>71.252824369357327</c:v>
                </c:pt>
                <c:pt idx="517">
                  <c:v>71.219880523956206</c:v>
                </c:pt>
                <c:pt idx="518">
                  <c:v>71.186936678414469</c:v>
                </c:pt>
                <c:pt idx="519">
                  <c:v>71.153992832730751</c:v>
                </c:pt>
                <c:pt idx="520">
                  <c:v>71.121048986904327</c:v>
                </c:pt>
                <c:pt idx="521">
                  <c:v>71.088105140933848</c:v>
                </c:pt>
                <c:pt idx="522">
                  <c:v>71.055161294818433</c:v>
                </c:pt>
                <c:pt idx="523">
                  <c:v>71.022217448556759</c:v>
                </c:pt>
                <c:pt idx="524">
                  <c:v>70.989273602147748</c:v>
                </c:pt>
                <c:pt idx="525">
                  <c:v>70.956329755590502</c:v>
                </c:pt>
                <c:pt idx="526">
                  <c:v>70.923385908883645</c:v>
                </c:pt>
                <c:pt idx="527">
                  <c:v>70.890442062026239</c:v>
                </c:pt>
                <c:pt idx="528">
                  <c:v>70.857498215016946</c:v>
                </c:pt>
                <c:pt idx="529">
                  <c:v>70.824554367854788</c:v>
                </c:pt>
                <c:pt idx="530">
                  <c:v>70.791610520538271</c:v>
                </c:pt>
                <c:pt idx="531">
                  <c:v>70.758666673066713</c:v>
                </c:pt>
                <c:pt idx="532">
                  <c:v>70.72572282543851</c:v>
                </c:pt>
                <c:pt idx="533">
                  <c:v>70.692778977652594</c:v>
                </c:pt>
                <c:pt idx="534">
                  <c:v>70.659835129707972</c:v>
                </c:pt>
                <c:pt idx="535">
                  <c:v>70.626891281603093</c:v>
                </c:pt>
                <c:pt idx="536">
                  <c:v>70.593947433337036</c:v>
                </c:pt>
                <c:pt idx="537">
                  <c:v>70.561003584908406</c:v>
                </c:pt>
                <c:pt idx="538">
                  <c:v>70.528059736316095</c:v>
                </c:pt>
                <c:pt idx="539">
                  <c:v>70.49511588755864</c:v>
                </c:pt>
                <c:pt idx="540">
                  <c:v>70.462172038635003</c:v>
                </c:pt>
                <c:pt idx="541">
                  <c:v>70.429228189543679</c:v>
                </c:pt>
                <c:pt idx="542">
                  <c:v>70.396284340283671</c:v>
                </c:pt>
                <c:pt idx="543">
                  <c:v>70.363340490853489</c:v>
                </c:pt>
                <c:pt idx="544">
                  <c:v>70.330396641252094</c:v>
                </c:pt>
                <c:pt idx="545">
                  <c:v>70.297452791477724</c:v>
                </c:pt>
                <c:pt idx="546">
                  <c:v>70.264508941529485</c:v>
                </c:pt>
                <c:pt idx="547">
                  <c:v>70.231565091405969</c:v>
                </c:pt>
                <c:pt idx="548">
                  <c:v>70.19862124110567</c:v>
                </c:pt>
                <c:pt idx="549">
                  <c:v>70.165677390627394</c:v>
                </c:pt>
                <c:pt idx="550">
                  <c:v>70.132733539969706</c:v>
                </c:pt>
                <c:pt idx="551">
                  <c:v>70.099789689131342</c:v>
                </c:pt>
                <c:pt idx="552">
                  <c:v>70.066845838110808</c:v>
                </c:pt>
                <c:pt idx="553">
                  <c:v>70.033901986906756</c:v>
                </c:pt>
                <c:pt idx="554">
                  <c:v>70.000958135517749</c:v>
                </c:pt>
                <c:pt idx="555">
                  <c:v>69.968014283942608</c:v>
                </c:pt>
                <c:pt idx="556">
                  <c:v>69.935070432179614</c:v>
                </c:pt>
                <c:pt idx="557">
                  <c:v>69.902126580227474</c:v>
                </c:pt>
                <c:pt idx="558">
                  <c:v>69.869182728084823</c:v>
                </c:pt>
                <c:pt idx="559">
                  <c:v>69.836238875749984</c:v>
                </c:pt>
                <c:pt idx="560">
                  <c:v>69.803295023221679</c:v>
                </c:pt>
                <c:pt idx="561">
                  <c:v>69.7703511704985</c:v>
                </c:pt>
                <c:pt idx="562">
                  <c:v>69.737407317578729</c:v>
                </c:pt>
                <c:pt idx="563">
                  <c:v>69.704463464460943</c:v>
                </c:pt>
                <c:pt idx="564">
                  <c:v>69.671519611143893</c:v>
                </c:pt>
                <c:pt idx="565">
                  <c:v>69.638575757625659</c:v>
                </c:pt>
                <c:pt idx="566">
                  <c:v>69.605631903904992</c:v>
                </c:pt>
                <c:pt idx="567">
                  <c:v>69.572688049980243</c:v>
                </c:pt>
                <c:pt idx="568">
                  <c:v>69.539744195849806</c:v>
                </c:pt>
                <c:pt idx="569">
                  <c:v>69.506800341512246</c:v>
                </c:pt>
                <c:pt idx="570">
                  <c:v>69.473856486965943</c:v>
                </c:pt>
                <c:pt idx="571">
                  <c:v>69.44091263220929</c:v>
                </c:pt>
                <c:pt idx="572">
                  <c:v>69.407968777240669</c:v>
                </c:pt>
                <c:pt idx="573">
                  <c:v>69.375024922058486</c:v>
                </c:pt>
                <c:pt idx="574">
                  <c:v>69.342081066661081</c:v>
                </c:pt>
                <c:pt idx="575">
                  <c:v>69.309137211046789</c:v>
                </c:pt>
                <c:pt idx="576">
                  <c:v>69.27619335521419</c:v>
                </c:pt>
                <c:pt idx="577">
                  <c:v>69.243249499161237</c:v>
                </c:pt>
                <c:pt idx="578">
                  <c:v>69.210305642886624</c:v>
                </c:pt>
                <c:pt idx="579">
                  <c:v>69.17736178638846</c:v>
                </c:pt>
                <c:pt idx="580">
                  <c:v>69.144417929665096</c:v>
                </c:pt>
                <c:pt idx="581">
                  <c:v>69.111474072714699</c:v>
                </c:pt>
                <c:pt idx="582">
                  <c:v>69.078530215535793</c:v>
                </c:pt>
                <c:pt idx="583">
                  <c:v>69.045586358126357</c:v>
                </c:pt>
                <c:pt idx="584">
                  <c:v>69.01264250048493</c:v>
                </c:pt>
                <c:pt idx="585">
                  <c:v>68.979698642609364</c:v>
                </c:pt>
                <c:pt idx="586">
                  <c:v>68.946754784498268</c:v>
                </c:pt>
                <c:pt idx="587">
                  <c:v>68.913810926149566</c:v>
                </c:pt>
                <c:pt idx="588">
                  <c:v>68.880867067561653</c:v>
                </c:pt>
                <c:pt idx="589">
                  <c:v>68.84792320873261</c:v>
                </c:pt>
                <c:pt idx="590">
                  <c:v>68.814979349660476</c:v>
                </c:pt>
                <c:pt idx="591">
                  <c:v>68.782035490343759</c:v>
                </c:pt>
                <c:pt idx="592">
                  <c:v>68.749091630780271</c:v>
                </c:pt>
                <c:pt idx="593">
                  <c:v>68.716147770968064</c:v>
                </c:pt>
                <c:pt idx="594">
                  <c:v>68.683203910905604</c:v>
                </c:pt>
                <c:pt idx="595">
                  <c:v>68.650260050590731</c:v>
                </c:pt>
                <c:pt idx="596">
                  <c:v>68.617316190021555</c:v>
                </c:pt>
                <c:pt idx="597">
                  <c:v>68.584372329196228</c:v>
                </c:pt>
                <c:pt idx="598">
                  <c:v>68.55142846811269</c:v>
                </c:pt>
                <c:pt idx="599">
                  <c:v>68.518484606768979</c:v>
                </c:pt>
                <c:pt idx="600">
                  <c:v>68.485540745163291</c:v>
                </c:pt>
                <c:pt idx="601">
                  <c:v>68.452596883293438</c:v>
                </c:pt>
                <c:pt idx="602">
                  <c:v>68.419653021157444</c:v>
                </c:pt>
                <c:pt idx="603">
                  <c:v>68.386709158753334</c:v>
                </c:pt>
                <c:pt idx="604">
                  <c:v>68.353765296078961</c:v>
                </c:pt>
                <c:pt idx="605">
                  <c:v>68.320821433132551</c:v>
                </c:pt>
                <c:pt idx="606">
                  <c:v>68.287877569911629</c:v>
                </c:pt>
                <c:pt idx="607">
                  <c:v>68.254933706414462</c:v>
                </c:pt>
                <c:pt idx="608">
                  <c:v>68.221989842638521</c:v>
                </c:pt>
                <c:pt idx="609">
                  <c:v>68.189045978582257</c:v>
                </c:pt>
                <c:pt idx="610">
                  <c:v>68.15610211424314</c:v>
                </c:pt>
                <c:pt idx="611">
                  <c:v>68.123158249619081</c:v>
                </c:pt>
                <c:pt idx="612">
                  <c:v>68.090214384707878</c:v>
                </c:pt>
                <c:pt idx="613">
                  <c:v>68.057270519507455</c:v>
                </c:pt>
                <c:pt idx="614">
                  <c:v>68.024326654015553</c:v>
                </c:pt>
                <c:pt idx="615">
                  <c:v>67.991382788229942</c:v>
                </c:pt>
                <c:pt idx="616">
                  <c:v>67.958438922148488</c:v>
                </c:pt>
                <c:pt idx="617">
                  <c:v>67.925495055768749</c:v>
                </c:pt>
                <c:pt idx="618">
                  <c:v>67.892551189088607</c:v>
                </c:pt>
                <c:pt idx="619">
                  <c:v>67.859607322105617</c:v>
                </c:pt>
                <c:pt idx="620">
                  <c:v>67.826663454817734</c:v>
                </c:pt>
                <c:pt idx="621">
                  <c:v>67.793719587222398</c:v>
                </c:pt>
                <c:pt idx="622">
                  <c:v>67.760775719317337</c:v>
                </c:pt>
                <c:pt idx="623">
                  <c:v>67.727831851100206</c:v>
                </c:pt>
                <c:pt idx="624">
                  <c:v>67.694887982568673</c:v>
                </c:pt>
                <c:pt idx="625">
                  <c:v>67.661944113720395</c:v>
                </c:pt>
                <c:pt idx="626">
                  <c:v>67.629000244552714</c:v>
                </c:pt>
                <c:pt idx="627">
                  <c:v>67.596056375063384</c:v>
                </c:pt>
                <c:pt idx="628">
                  <c:v>67.563112505249933</c:v>
                </c:pt>
                <c:pt idx="629">
                  <c:v>67.530168635109888</c:v>
                </c:pt>
                <c:pt idx="630">
                  <c:v>67.497224764640791</c:v>
                </c:pt>
                <c:pt idx="631">
                  <c:v>67.464280893840083</c:v>
                </c:pt>
                <c:pt idx="632">
                  <c:v>67.431337022705193</c:v>
                </c:pt>
                <c:pt idx="633">
                  <c:v>67.398393151233734</c:v>
                </c:pt>
                <c:pt idx="634">
                  <c:v>67.365449279422933</c:v>
                </c:pt>
                <c:pt idx="635">
                  <c:v>67.332505407270389</c:v>
                </c:pt>
                <c:pt idx="636">
                  <c:v>67.299561534773474</c:v>
                </c:pt>
                <c:pt idx="637">
                  <c:v>67.266617661929502</c:v>
                </c:pt>
                <c:pt idx="638">
                  <c:v>67.233673788735871</c:v>
                </c:pt>
                <c:pt idx="639">
                  <c:v>67.20072991518991</c:v>
                </c:pt>
                <c:pt idx="640">
                  <c:v>67.167786041288906</c:v>
                </c:pt>
                <c:pt idx="641">
                  <c:v>67.134842167030172</c:v>
                </c:pt>
                <c:pt idx="642">
                  <c:v>67.101898292410993</c:v>
                </c:pt>
                <c:pt idx="643">
                  <c:v>67.068954417428699</c:v>
                </c:pt>
                <c:pt idx="644">
                  <c:v>67.036010542080277</c:v>
                </c:pt>
                <c:pt idx="645">
                  <c:v>67.003066666363154</c:v>
                </c:pt>
                <c:pt idx="646">
                  <c:v>66.970122790274644</c:v>
                </c:pt>
                <c:pt idx="647">
                  <c:v>66.937178913811664</c:v>
                </c:pt>
                <c:pt idx="648">
                  <c:v>66.904235036971414</c:v>
                </c:pt>
                <c:pt idx="649">
                  <c:v>66.871291159751024</c:v>
                </c:pt>
                <c:pt idx="650">
                  <c:v>66.838347282147737</c:v>
                </c:pt>
                <c:pt idx="651">
                  <c:v>66.805403404158398</c:v>
                </c:pt>
                <c:pt idx="652">
                  <c:v>66.772459525780349</c:v>
                </c:pt>
                <c:pt idx="653">
                  <c:v>66.73951564701045</c:v>
                </c:pt>
                <c:pt idx="654">
                  <c:v>66.706571767845844</c:v>
                </c:pt>
                <c:pt idx="655">
                  <c:v>66.673627888283292</c:v>
                </c:pt>
                <c:pt idx="656">
                  <c:v>66.640684008319909</c:v>
                </c:pt>
                <c:pt idx="657">
                  <c:v>66.607740127952667</c:v>
                </c:pt>
                <c:pt idx="658">
                  <c:v>66.574796247178554</c:v>
                </c:pt>
                <c:pt idx="659">
                  <c:v>66.541852365994288</c:v>
                </c:pt>
                <c:pt idx="660">
                  <c:v>66.50890848439694</c:v>
                </c:pt>
                <c:pt idx="661">
                  <c:v>66.475964602383144</c:v>
                </c:pt>
                <c:pt idx="662">
                  <c:v>66.443020719949942</c:v>
                </c:pt>
                <c:pt idx="663">
                  <c:v>66.410076837094024</c:v>
                </c:pt>
                <c:pt idx="664">
                  <c:v>66.377132953812193</c:v>
                </c:pt>
                <c:pt idx="665">
                  <c:v>66.34418907010118</c:v>
                </c:pt>
                <c:pt idx="666">
                  <c:v>66.311245185957773</c:v>
                </c:pt>
                <c:pt idx="667">
                  <c:v>66.27830130137869</c:v>
                </c:pt>
                <c:pt idx="668">
                  <c:v>66.245357416360648</c:v>
                </c:pt>
                <c:pt idx="669">
                  <c:v>66.212413530900079</c:v>
                </c:pt>
                <c:pt idx="670">
                  <c:v>66.179469644993929</c:v>
                </c:pt>
                <c:pt idx="671">
                  <c:v>66.146525758638447</c:v>
                </c:pt>
                <c:pt idx="672">
                  <c:v>66.113581871830618</c:v>
                </c:pt>
                <c:pt idx="673">
                  <c:v>66.080637984566579</c:v>
                </c:pt>
                <c:pt idx="674">
                  <c:v>66.047694096843145</c:v>
                </c:pt>
                <c:pt idx="675">
                  <c:v>66.014750208656892</c:v>
                </c:pt>
                <c:pt idx="676">
                  <c:v>65.981806320004054</c:v>
                </c:pt>
                <c:pt idx="677">
                  <c:v>65.948862430881135</c:v>
                </c:pt>
                <c:pt idx="678">
                  <c:v>65.915918541284512</c:v>
                </c:pt>
                <c:pt idx="679">
                  <c:v>65.882974651210873</c:v>
                </c:pt>
                <c:pt idx="680">
                  <c:v>65.850030760656153</c:v>
                </c:pt>
                <c:pt idx="681">
                  <c:v>65.817086869616972</c:v>
                </c:pt>
                <c:pt idx="682">
                  <c:v>65.784142978089662</c:v>
                </c:pt>
                <c:pt idx="683">
                  <c:v>65.751199086070272</c:v>
                </c:pt>
                <c:pt idx="684">
                  <c:v>65.718255193555351</c:v>
                </c:pt>
                <c:pt idx="685">
                  <c:v>65.685311300540789</c:v>
                </c:pt>
                <c:pt idx="686">
                  <c:v>65.652367407023291</c:v>
                </c:pt>
                <c:pt idx="687">
                  <c:v>65.619423512998466</c:v>
                </c:pt>
                <c:pt idx="688">
                  <c:v>65.586479618462604</c:v>
                </c:pt>
                <c:pt idx="689">
                  <c:v>65.553535723412125</c:v>
                </c:pt>
                <c:pt idx="690">
                  <c:v>65.520591827842779</c:v>
                </c:pt>
                <c:pt idx="691">
                  <c:v>65.4876479317508</c:v>
                </c:pt>
                <c:pt idx="692">
                  <c:v>65.454704035132053</c:v>
                </c:pt>
                <c:pt idx="693">
                  <c:v>65.421760137982616</c:v>
                </c:pt>
                <c:pt idx="694">
                  <c:v>65.388816240298482</c:v>
                </c:pt>
                <c:pt idx="695">
                  <c:v>65.355872342075372</c:v>
                </c:pt>
                <c:pt idx="696">
                  <c:v>65.322928443309593</c:v>
                </c:pt>
                <c:pt idx="697">
                  <c:v>65.28998454399661</c:v>
                </c:pt>
                <c:pt idx="698">
                  <c:v>65.257040644132459</c:v>
                </c:pt>
                <c:pt idx="699">
                  <c:v>65.224096743713034</c:v>
                </c:pt>
                <c:pt idx="700">
                  <c:v>65.191152842733786</c:v>
                </c:pt>
                <c:pt idx="701">
                  <c:v>65.158208941190608</c:v>
                </c:pt>
                <c:pt idx="702">
                  <c:v>65.125265039079366</c:v>
                </c:pt>
                <c:pt idx="703">
                  <c:v>65.092321136395526</c:v>
                </c:pt>
                <c:pt idx="704">
                  <c:v>65.059377233134924</c:v>
                </c:pt>
                <c:pt idx="705">
                  <c:v>65.026433329292743</c:v>
                </c:pt>
                <c:pt idx="706">
                  <c:v>64.993489424865118</c:v>
                </c:pt>
                <c:pt idx="707">
                  <c:v>64.960545519847315</c:v>
                </c:pt>
                <c:pt idx="708">
                  <c:v>64.927601614234831</c:v>
                </c:pt>
                <c:pt idx="709">
                  <c:v>64.89465770802326</c:v>
                </c:pt>
                <c:pt idx="710">
                  <c:v>64.861713801207884</c:v>
                </c:pt>
                <c:pt idx="711">
                  <c:v>64.828769893784127</c:v>
                </c:pt>
                <c:pt idx="712">
                  <c:v>64.795825985747385</c:v>
                </c:pt>
                <c:pt idx="713">
                  <c:v>64.76288207709311</c:v>
                </c:pt>
                <c:pt idx="714">
                  <c:v>64.729938167816371</c:v>
                </c:pt>
                <c:pt idx="715">
                  <c:v>64.69699425791265</c:v>
                </c:pt>
                <c:pt idx="716">
                  <c:v>64.664050347377056</c:v>
                </c:pt>
                <c:pt idx="717">
                  <c:v>64.631106436204703</c:v>
                </c:pt>
                <c:pt idx="718">
                  <c:v>64.598162524390986</c:v>
                </c:pt>
                <c:pt idx="719">
                  <c:v>64.565218611930788</c:v>
                </c:pt>
                <c:pt idx="720">
                  <c:v>64.532274698819407</c:v>
                </c:pt>
                <c:pt idx="721">
                  <c:v>64.49933078505147</c:v>
                </c:pt>
                <c:pt idx="722">
                  <c:v>64.466386870622514</c:v>
                </c:pt>
                <c:pt idx="723">
                  <c:v>64.433442955527084</c:v>
                </c:pt>
                <c:pt idx="724">
                  <c:v>64.400499039760433</c:v>
                </c:pt>
                <c:pt idx="725">
                  <c:v>64.367555123317175</c:v>
                </c:pt>
                <c:pt idx="726">
                  <c:v>64.334611206192321</c:v>
                </c:pt>
                <c:pt idx="727">
                  <c:v>64.301667288380656</c:v>
                </c:pt>
                <c:pt idx="728">
                  <c:v>64.268723369876838</c:v>
                </c:pt>
                <c:pt idx="729">
                  <c:v>64.235779450675722</c:v>
                </c:pt>
                <c:pt idx="730">
                  <c:v>64.202835530771992</c:v>
                </c:pt>
                <c:pt idx="731">
                  <c:v>64.169891610160278</c:v>
                </c:pt>
                <c:pt idx="732">
                  <c:v>64.136947688835093</c:v>
                </c:pt>
                <c:pt idx="733">
                  <c:v>64.104003766791237</c:v>
                </c:pt>
                <c:pt idx="734">
                  <c:v>64.07105984402304</c:v>
                </c:pt>
                <c:pt idx="735">
                  <c:v>64.038115920524888</c:v>
                </c:pt>
                <c:pt idx="736">
                  <c:v>64.005171996291551</c:v>
                </c:pt>
                <c:pt idx="737">
                  <c:v>63.972228071317275</c:v>
                </c:pt>
                <c:pt idx="738">
                  <c:v>63.939284145596254</c:v>
                </c:pt>
                <c:pt idx="739">
                  <c:v>63.906340219123081</c:v>
                </c:pt>
                <c:pt idx="740">
                  <c:v>63.873396291891837</c:v>
                </c:pt>
                <c:pt idx="741">
                  <c:v>63.840452363896823</c:v>
                </c:pt>
                <c:pt idx="742">
                  <c:v>63.807508435132227</c:v>
                </c:pt>
                <c:pt idx="743">
                  <c:v>63.774564505592089</c:v>
                </c:pt>
                <c:pt idx="744">
                  <c:v>63.741620575270701</c:v>
                </c:pt>
                <c:pt idx="745">
                  <c:v>63.708676644161876</c:v>
                </c:pt>
                <c:pt idx="746">
                  <c:v>63.675732712259787</c:v>
                </c:pt>
                <c:pt idx="747">
                  <c:v>63.642788779558394</c:v>
                </c:pt>
                <c:pt idx="748">
                  <c:v>63.609844846051537</c:v>
                </c:pt>
                <c:pt idx="749">
                  <c:v>63.576900911733162</c:v>
                </c:pt>
                <c:pt idx="750">
                  <c:v>63.543956976597016</c:v>
                </c:pt>
                <c:pt idx="751">
                  <c:v>63.511013040636911</c:v>
                </c:pt>
                <c:pt idx="752">
                  <c:v>63.478069103846451</c:v>
                </c:pt>
                <c:pt idx="753">
                  <c:v>63.445125166219569</c:v>
                </c:pt>
                <c:pt idx="754">
                  <c:v>63.412181227749613</c:v>
                </c:pt>
                <c:pt idx="755">
                  <c:v>63.379237288430438</c:v>
                </c:pt>
                <c:pt idx="756">
                  <c:v>63.346293348255372</c:v>
                </c:pt>
                <c:pt idx="757">
                  <c:v>63.31334940721802</c:v>
                </c:pt>
                <c:pt idx="758">
                  <c:v>63.280405465311645</c:v>
                </c:pt>
                <c:pt idx="759">
                  <c:v>63.247461522529818</c:v>
                </c:pt>
                <c:pt idx="760">
                  <c:v>63.214517578865824</c:v>
                </c:pt>
                <c:pt idx="761">
                  <c:v>63.181573634312898</c:v>
                </c:pt>
                <c:pt idx="762">
                  <c:v>63.148629688864332</c:v>
                </c:pt>
                <c:pt idx="763">
                  <c:v>63.115685742513286</c:v>
                </c:pt>
                <c:pt idx="764">
                  <c:v>63.082741795252851</c:v>
                </c:pt>
                <c:pt idx="765">
                  <c:v>63.049797847076157</c:v>
                </c:pt>
                <c:pt idx="766">
                  <c:v>63.016853897976226</c:v>
                </c:pt>
                <c:pt idx="767">
                  <c:v>62.983909947946003</c:v>
                </c:pt>
                <c:pt idx="768">
                  <c:v>62.950965996978319</c:v>
                </c:pt>
                <c:pt idx="769">
                  <c:v>62.91802204506611</c:v>
                </c:pt>
                <c:pt idx="770">
                  <c:v>62.885078092202392</c:v>
                </c:pt>
                <c:pt idx="771">
                  <c:v>62.852134138379512</c:v>
                </c:pt>
                <c:pt idx="772">
                  <c:v>62.819190183590514</c:v>
                </c:pt>
                <c:pt idx="773">
                  <c:v>62.786246227827895</c:v>
                </c:pt>
                <c:pt idx="774">
                  <c:v>62.753302271084209</c:v>
                </c:pt>
                <c:pt idx="775">
                  <c:v>62.720358313352008</c:v>
                </c:pt>
                <c:pt idx="776">
                  <c:v>62.687414354623883</c:v>
                </c:pt>
                <c:pt idx="777">
                  <c:v>62.654470394892066</c:v>
                </c:pt>
                <c:pt idx="778">
                  <c:v>62.621526434149175</c:v>
                </c:pt>
                <c:pt idx="779">
                  <c:v>62.588582472387124</c:v>
                </c:pt>
                <c:pt idx="780">
                  <c:v>62.555638509598516</c:v>
                </c:pt>
                <c:pt idx="781">
                  <c:v>62.522694545775281</c:v>
                </c:pt>
                <c:pt idx="782">
                  <c:v>62.489750580909742</c:v>
                </c:pt>
                <c:pt idx="783">
                  <c:v>62.456806614993951</c:v>
                </c:pt>
                <c:pt idx="784">
                  <c:v>62.423862648019778</c:v>
                </c:pt>
                <c:pt idx="785">
                  <c:v>62.390918679979137</c:v>
                </c:pt>
                <c:pt idx="786">
                  <c:v>62.357974710864099</c:v>
                </c:pt>
                <c:pt idx="787">
                  <c:v>62.325030740666271</c:v>
                </c:pt>
                <c:pt idx="788">
                  <c:v>62.292086769377626</c:v>
                </c:pt>
                <c:pt idx="789">
                  <c:v>62.259142796989693</c:v>
                </c:pt>
                <c:pt idx="790">
                  <c:v>62.226198823494187</c:v>
                </c:pt>
                <c:pt idx="791">
                  <c:v>62.193254848882695</c:v>
                </c:pt>
                <c:pt idx="792">
                  <c:v>62.160310873146543</c:v>
                </c:pt>
                <c:pt idx="793">
                  <c:v>62.127366896277451</c:v>
                </c:pt>
                <c:pt idx="794">
                  <c:v>62.094422918266559</c:v>
                </c:pt>
                <c:pt idx="795">
                  <c:v>62.061478939105271</c:v>
                </c:pt>
                <c:pt idx="796">
                  <c:v>62.028534958784718</c:v>
                </c:pt>
                <c:pt idx="797">
                  <c:v>61.995590977296224</c:v>
                </c:pt>
                <c:pt idx="798">
                  <c:v>61.962646994630894</c:v>
                </c:pt>
                <c:pt idx="799">
                  <c:v>61.929703010779704</c:v>
                </c:pt>
                <c:pt idx="800">
                  <c:v>61.896759025733552</c:v>
                </c:pt>
                <c:pt idx="801">
                  <c:v>61.863815039483462</c:v>
                </c:pt>
                <c:pt idx="802">
                  <c:v>61.830871052020342</c:v>
                </c:pt>
                <c:pt idx="803">
                  <c:v>61.79792706333469</c:v>
                </c:pt>
                <c:pt idx="804">
                  <c:v>61.764983073417525</c:v>
                </c:pt>
                <c:pt idx="805">
                  <c:v>61.732039082259085</c:v>
                </c:pt>
                <c:pt idx="806">
                  <c:v>61.699095089850324</c:v>
                </c:pt>
                <c:pt idx="807">
                  <c:v>61.666151096181409</c:v>
                </c:pt>
                <c:pt idx="808">
                  <c:v>61.633207101242881</c:v>
                </c:pt>
                <c:pt idx="809">
                  <c:v>61.600263105025093</c:v>
                </c:pt>
                <c:pt idx="810">
                  <c:v>61.567319107518152</c:v>
                </c:pt>
                <c:pt idx="811">
                  <c:v>61.534375108712553</c:v>
                </c:pt>
                <c:pt idx="812">
                  <c:v>61.501431108598226</c:v>
                </c:pt>
                <c:pt idx="813">
                  <c:v>61.468487107165089</c:v>
                </c:pt>
                <c:pt idx="814">
                  <c:v>61.435543104403145</c:v>
                </c:pt>
                <c:pt idx="815">
                  <c:v>61.402599100302446</c:v>
                </c:pt>
                <c:pt idx="816">
                  <c:v>61.369655094852661</c:v>
                </c:pt>
                <c:pt idx="817">
                  <c:v>61.336711088043543</c:v>
                </c:pt>
                <c:pt idx="818">
                  <c:v>61.303767079864784</c:v>
                </c:pt>
                <c:pt idx="819">
                  <c:v>61.27082307030588</c:v>
                </c:pt>
                <c:pt idx="820">
                  <c:v>61.237879059356423</c:v>
                </c:pt>
                <c:pt idx="821">
                  <c:v>61.204935047005776</c:v>
                </c:pt>
                <c:pt idx="822">
                  <c:v>61.171991033243245</c:v>
                </c:pt>
                <c:pt idx="823">
                  <c:v>61.139047018058157</c:v>
                </c:pt>
                <c:pt idx="824">
                  <c:v>61.106103001439521</c:v>
                </c:pt>
                <c:pt idx="825">
                  <c:v>61.073158983376629</c:v>
                </c:pt>
                <c:pt idx="826">
                  <c:v>61.040214963858261</c:v>
                </c:pt>
                <c:pt idx="827">
                  <c:v>61.007270942873504</c:v>
                </c:pt>
                <c:pt idx="828">
                  <c:v>60.974326920411244</c:v>
                </c:pt>
                <c:pt idx="829">
                  <c:v>60.941382896460098</c:v>
                </c:pt>
                <c:pt idx="830">
                  <c:v>60.908438871008713</c:v>
                </c:pt>
                <c:pt idx="831">
                  <c:v>60.875494844045868</c:v>
                </c:pt>
                <c:pt idx="832">
                  <c:v>60.842550815559662</c:v>
                </c:pt>
                <c:pt idx="833">
                  <c:v>60.809606785538861</c:v>
                </c:pt>
                <c:pt idx="834">
                  <c:v>60.776662753971699</c:v>
                </c:pt>
                <c:pt idx="835">
                  <c:v>60.74371872084636</c:v>
                </c:pt>
                <c:pt idx="836">
                  <c:v>60.710774686150998</c:v>
                </c:pt>
                <c:pt idx="837">
                  <c:v>60.677830649873684</c:v>
                </c:pt>
                <c:pt idx="838">
                  <c:v>60.644886612002232</c:v>
                </c:pt>
                <c:pt idx="839">
                  <c:v>60.611942572524697</c:v>
                </c:pt>
                <c:pt idx="840">
                  <c:v>60.57899853142878</c:v>
                </c:pt>
                <c:pt idx="841">
                  <c:v>60.54605448870204</c:v>
                </c:pt>
                <c:pt idx="842">
                  <c:v>60.513110444332263</c:v>
                </c:pt>
                <c:pt idx="843">
                  <c:v>60.480166398306842</c:v>
                </c:pt>
                <c:pt idx="844">
                  <c:v>60.44722235061316</c:v>
                </c:pt>
                <c:pt idx="845">
                  <c:v>60.414278301238511</c:v>
                </c:pt>
                <c:pt idx="846">
                  <c:v>60.381334250170227</c:v>
                </c:pt>
                <c:pt idx="847">
                  <c:v>60.348390197395247</c:v>
                </c:pt>
                <c:pt idx="848">
                  <c:v>60.31544614290052</c:v>
                </c:pt>
                <c:pt idx="849">
                  <c:v>60.28250208667319</c:v>
                </c:pt>
                <c:pt idx="850">
                  <c:v>60.249558028699951</c:v>
                </c:pt>
                <c:pt idx="851">
                  <c:v>60.216613968967387</c:v>
                </c:pt>
                <c:pt idx="852">
                  <c:v>60.183669907462338</c:v>
                </c:pt>
                <c:pt idx="853">
                  <c:v>60.150725844171177</c:v>
                </c:pt>
                <c:pt idx="854">
                  <c:v>60.117781779080239</c:v>
                </c:pt>
                <c:pt idx="855">
                  <c:v>60.08483771217611</c:v>
                </c:pt>
                <c:pt idx="856">
                  <c:v>60.051893643444558</c:v>
                </c:pt>
                <c:pt idx="857">
                  <c:v>60.018949572871932</c:v>
                </c:pt>
                <c:pt idx="858">
                  <c:v>59.986005500444335</c:v>
                </c:pt>
                <c:pt idx="859">
                  <c:v>59.953061426147229</c:v>
                </c:pt>
                <c:pt idx="860">
                  <c:v>59.920117349966858</c:v>
                </c:pt>
                <c:pt idx="861">
                  <c:v>59.887173271888543</c:v>
                </c:pt>
                <c:pt idx="862">
                  <c:v>59.854229191898</c:v>
                </c:pt>
                <c:pt idx="863">
                  <c:v>59.821285109980629</c:v>
                </c:pt>
                <c:pt idx="864">
                  <c:v>59.788341026121728</c:v>
                </c:pt>
                <c:pt idx="865">
                  <c:v>59.755396940306589</c:v>
                </c:pt>
                <c:pt idx="866">
                  <c:v>59.722452852520263</c:v>
                </c:pt>
                <c:pt idx="867">
                  <c:v>59.689508762747678</c:v>
                </c:pt>
                <c:pt idx="868">
                  <c:v>59.656564670973907</c:v>
                </c:pt>
                <c:pt idx="869">
                  <c:v>59.623620577183516</c:v>
                </c:pt>
                <c:pt idx="870">
                  <c:v>59.590676481361243</c:v>
                </c:pt>
                <c:pt idx="871">
                  <c:v>59.557732383491626</c:v>
                </c:pt>
                <c:pt idx="872">
                  <c:v>59.524788283559019</c:v>
                </c:pt>
                <c:pt idx="873">
                  <c:v>59.491844181547833</c:v>
                </c:pt>
                <c:pt idx="874">
                  <c:v>59.458900077442145</c:v>
                </c:pt>
                <c:pt idx="875">
                  <c:v>59.425955971226031</c:v>
                </c:pt>
                <c:pt idx="876">
                  <c:v>59.393011862883341</c:v>
                </c:pt>
                <c:pt idx="877">
                  <c:v>59.360067752398038</c:v>
                </c:pt>
                <c:pt idx="878">
                  <c:v>59.327123639753879</c:v>
                </c:pt>
                <c:pt idx="879">
                  <c:v>59.294179524934151</c:v>
                </c:pt>
                <c:pt idx="880">
                  <c:v>59.261235407922328</c:v>
                </c:pt>
                <c:pt idx="881">
                  <c:v>59.22829128870201</c:v>
                </c:pt>
                <c:pt idx="882">
                  <c:v>59.195347167256102</c:v>
                </c:pt>
                <c:pt idx="883">
                  <c:v>59.162403043567764</c:v>
                </c:pt>
                <c:pt idx="884">
                  <c:v>59.129458917620028</c:v>
                </c:pt>
                <c:pt idx="885">
                  <c:v>59.096514789395414</c:v>
                </c:pt>
                <c:pt idx="886">
                  <c:v>59.06357065887682</c:v>
                </c:pt>
                <c:pt idx="887">
                  <c:v>59.030626526046788</c:v>
                </c:pt>
                <c:pt idx="888">
                  <c:v>58.997682390887604</c:v>
                </c:pt>
                <c:pt idx="889">
                  <c:v>58.964738253381498</c:v>
                </c:pt>
                <c:pt idx="890">
                  <c:v>58.931794113510769</c:v>
                </c:pt>
                <c:pt idx="891">
                  <c:v>58.898849971257398</c:v>
                </c:pt>
                <c:pt idx="892">
                  <c:v>58.865905826603118</c:v>
                </c:pt>
                <c:pt idx="893">
                  <c:v>58.832961679529717</c:v>
                </c:pt>
                <c:pt idx="894">
                  <c:v>58.800017530018778</c:v>
                </c:pt>
                <c:pt idx="895">
                  <c:v>58.767073378051776</c:v>
                </c:pt>
                <c:pt idx="896">
                  <c:v>58.734129223609976</c:v>
                </c:pt>
                <c:pt idx="897">
                  <c:v>58.701185066674483</c:v>
                </c:pt>
                <c:pt idx="898">
                  <c:v>58.668240907226433</c:v>
                </c:pt>
                <c:pt idx="899">
                  <c:v>58.635296745246606</c:v>
                </c:pt>
                <c:pt idx="900">
                  <c:v>58.602352580715788</c:v>
                </c:pt>
                <c:pt idx="901">
                  <c:v>58.569408413614461</c:v>
                </c:pt>
                <c:pt idx="902">
                  <c:v>58.536464243923241</c:v>
                </c:pt>
                <c:pt idx="903">
                  <c:v>58.503520071622262</c:v>
                </c:pt>
                <c:pt idx="904">
                  <c:v>58.470575896691614</c:v>
                </c:pt>
                <c:pt idx="905">
                  <c:v>58.43763171911143</c:v>
                </c:pt>
                <c:pt idx="906">
                  <c:v>58.404687538861467</c:v>
                </c:pt>
                <c:pt idx="907">
                  <c:v>58.371743355921268</c:v>
                </c:pt>
                <c:pt idx="908">
                  <c:v>58.33879917027069</c:v>
                </c:pt>
                <c:pt idx="909">
                  <c:v>58.305854981888778</c:v>
                </c:pt>
                <c:pt idx="910">
                  <c:v>58.272910790754828</c:v>
                </c:pt>
                <c:pt idx="911">
                  <c:v>58.239966596847914</c:v>
                </c:pt>
                <c:pt idx="912">
                  <c:v>58.207022400147075</c:v>
                </c:pt>
                <c:pt idx="913">
                  <c:v>58.174078200630824</c:v>
                </c:pt>
                <c:pt idx="914">
                  <c:v>58.141133998277709</c:v>
                </c:pt>
                <c:pt idx="915">
                  <c:v>58.10818979306633</c:v>
                </c:pt>
                <c:pt idx="916">
                  <c:v>58.075245584974724</c:v>
                </c:pt>
                <c:pt idx="917">
                  <c:v>58.042301373981083</c:v>
                </c:pt>
                <c:pt idx="918">
                  <c:v>58.009357160063423</c:v>
                </c:pt>
                <c:pt idx="919">
                  <c:v>57.976412943199222</c:v>
                </c:pt>
                <c:pt idx="920">
                  <c:v>57.943468723366188</c:v>
                </c:pt>
                <c:pt idx="921">
                  <c:v>57.910524500541726</c:v>
                </c:pt>
                <c:pt idx="922">
                  <c:v>57.877580274703099</c:v>
                </c:pt>
                <c:pt idx="923">
                  <c:v>57.844636045827293</c:v>
                </c:pt>
                <c:pt idx="924">
                  <c:v>57.811691813891272</c:v>
                </c:pt>
                <c:pt idx="925">
                  <c:v>57.77874757887156</c:v>
                </c:pt>
                <c:pt idx="926">
                  <c:v>57.745803340744899</c:v>
                </c:pt>
                <c:pt idx="927">
                  <c:v>57.712859099487474</c:v>
                </c:pt>
                <c:pt idx="928">
                  <c:v>57.67991485507558</c:v>
                </c:pt>
                <c:pt idx="929">
                  <c:v>57.646970607485095</c:v>
                </c:pt>
                <c:pt idx="930">
                  <c:v>57.614026356691937</c:v>
                </c:pt>
                <c:pt idx="931">
                  <c:v>57.581082102671537</c:v>
                </c:pt>
                <c:pt idx="932">
                  <c:v>57.548137845399523</c:v>
                </c:pt>
                <c:pt idx="933">
                  <c:v>57.515193584851076</c:v>
                </c:pt>
                <c:pt idx="934">
                  <c:v>57.482249321001213</c:v>
                </c:pt>
                <c:pt idx="935">
                  <c:v>57.449305053824887</c:v>
                </c:pt>
                <c:pt idx="936">
                  <c:v>57.416360783296653</c:v>
                </c:pt>
                <c:pt idx="937">
                  <c:v>57.383416509391125</c:v>
                </c:pt>
                <c:pt idx="938">
                  <c:v>57.35047223208251</c:v>
                </c:pt>
                <c:pt idx="939">
                  <c:v>57.317527951344985</c:v>
                </c:pt>
                <c:pt idx="940">
                  <c:v>57.284583667152333</c:v>
                </c:pt>
                <c:pt idx="941">
                  <c:v>57.251639379478327</c:v>
                </c:pt>
                <c:pt idx="942">
                  <c:v>57.218695088296386</c:v>
                </c:pt>
                <c:pt idx="943">
                  <c:v>57.185750793579906</c:v>
                </c:pt>
                <c:pt idx="944">
                  <c:v>57.152806495302059</c:v>
                </c:pt>
                <c:pt idx="945">
                  <c:v>57.119862193435551</c:v>
                </c:pt>
                <c:pt idx="946">
                  <c:v>57.086917887953149</c:v>
                </c:pt>
                <c:pt idx="947">
                  <c:v>57.053973578827311</c:v>
                </c:pt>
                <c:pt idx="948">
                  <c:v>57.021029266030212</c:v>
                </c:pt>
                <c:pt idx="949">
                  <c:v>56.988084949534112</c:v>
                </c:pt>
                <c:pt idx="950">
                  <c:v>56.955140629310677</c:v>
                </c:pt>
                <c:pt idx="951">
                  <c:v>56.922196305331582</c:v>
                </c:pt>
                <c:pt idx="952">
                  <c:v>56.889251977568371</c:v>
                </c:pt>
                <c:pt idx="953">
                  <c:v>56.85630764599204</c:v>
                </c:pt>
                <c:pt idx="954">
                  <c:v>56.823363310573718</c:v>
                </c:pt>
                <c:pt idx="955">
                  <c:v>56.790418971283955</c:v>
                </c:pt>
                <c:pt idx="956">
                  <c:v>56.75747462809354</c:v>
                </c:pt>
                <c:pt idx="957">
                  <c:v>56.724530280972651</c:v>
                </c:pt>
                <c:pt idx="958">
                  <c:v>56.691585929891417</c:v>
                </c:pt>
                <c:pt idx="959">
                  <c:v>56.658641574819548</c:v>
                </c:pt>
                <c:pt idx="960">
                  <c:v>56.625697215726788</c:v>
                </c:pt>
                <c:pt idx="961">
                  <c:v>56.592752852582571</c:v>
                </c:pt>
                <c:pt idx="962">
                  <c:v>56.559808485355916</c:v>
                </c:pt>
                <c:pt idx="963">
                  <c:v>56.526864114015879</c:v>
                </c:pt>
                <c:pt idx="964">
                  <c:v>56.49391973853114</c:v>
                </c:pt>
                <c:pt idx="965">
                  <c:v>56.460975358870087</c:v>
                </c:pt>
                <c:pt idx="966">
                  <c:v>56.428030975001022</c:v>
                </c:pt>
                <c:pt idx="967">
                  <c:v>56.395086586891821</c:v>
                </c:pt>
                <c:pt idx="968">
                  <c:v>56.362142194510056</c:v>
                </c:pt>
                <c:pt idx="969">
                  <c:v>56.329197797823547</c:v>
                </c:pt>
                <c:pt idx="970">
                  <c:v>56.296253396799386</c:v>
                </c:pt>
                <c:pt idx="971">
                  <c:v>56.263308991404521</c:v>
                </c:pt>
                <c:pt idx="972">
                  <c:v>56.230364581605656</c:v>
                </c:pt>
                <c:pt idx="973">
                  <c:v>56.197420167369394</c:v>
                </c:pt>
                <c:pt idx="974">
                  <c:v>56.164475748661729</c:v>
                </c:pt>
                <c:pt idx="975">
                  <c:v>56.131531325448883</c:v>
                </c:pt>
                <c:pt idx="976">
                  <c:v>56.098586897696457</c:v>
                </c:pt>
                <c:pt idx="977">
                  <c:v>56.065642465369969</c:v>
                </c:pt>
                <c:pt idx="978">
                  <c:v>56.032698028434389</c:v>
                </c:pt>
                <c:pt idx="979">
                  <c:v>55.999753586854865</c:v>
                </c:pt>
                <c:pt idx="980">
                  <c:v>55.966809140595885</c:v>
                </c:pt>
                <c:pt idx="981">
                  <c:v>55.933864689621977</c:v>
                </c:pt>
                <c:pt idx="982">
                  <c:v>55.900920233897196</c:v>
                </c:pt>
                <c:pt idx="983">
                  <c:v>55.867975773385282</c:v>
                </c:pt>
                <c:pt idx="984">
                  <c:v>55.835031308049906</c:v>
                </c:pt>
                <c:pt idx="985">
                  <c:v>55.802086837854432</c:v>
                </c:pt>
                <c:pt idx="986">
                  <c:v>55.769142362761677</c:v>
                </c:pt>
                <c:pt idx="987">
                  <c:v>55.736197882734508</c:v>
                </c:pt>
                <c:pt idx="988">
                  <c:v>55.703253397735246</c:v>
                </c:pt>
                <c:pt idx="989">
                  <c:v>55.670308907726394</c:v>
                </c:pt>
                <c:pt idx="990">
                  <c:v>55.637364412669271</c:v>
                </c:pt>
                <c:pt idx="991">
                  <c:v>55.604419912525806</c:v>
                </c:pt>
                <c:pt idx="992">
                  <c:v>55.571475407257218</c:v>
                </c:pt>
                <c:pt idx="993">
                  <c:v>55.538530896824412</c:v>
                </c:pt>
                <c:pt idx="994">
                  <c:v>55.505586381188259</c:v>
                </c:pt>
                <c:pt idx="995">
                  <c:v>55.472641860309047</c:v>
                </c:pt>
                <c:pt idx="996">
                  <c:v>55.439697334146807</c:v>
                </c:pt>
                <c:pt idx="997">
                  <c:v>55.406752802661572</c:v>
                </c:pt>
                <c:pt idx="998">
                  <c:v>55.373808265812514</c:v>
                </c:pt>
                <c:pt idx="999">
                  <c:v>55.340863723558975</c:v>
                </c:pt>
                <c:pt idx="1000">
                  <c:v>55.307919175859851</c:v>
                </c:pt>
                <c:pt idx="1001">
                  <c:v>55.274974622673597</c:v>
                </c:pt>
                <c:pt idx="1002">
                  <c:v>55.242030063958502</c:v>
                </c:pt>
                <c:pt idx="1003">
                  <c:v>55.209085499672511</c:v>
                </c:pt>
                <c:pt idx="1004">
                  <c:v>55.176140929773254</c:v>
                </c:pt>
                <c:pt idx="1005">
                  <c:v>55.143196354217913</c:v>
                </c:pt>
                <c:pt idx="1006">
                  <c:v>55.11025177296338</c:v>
                </c:pt>
                <c:pt idx="1007">
                  <c:v>55.077307185966532</c:v>
                </c:pt>
                <c:pt idx="1008">
                  <c:v>55.044362593183386</c:v>
                </c:pt>
                <c:pt idx="1009">
                  <c:v>55.011417994570039</c:v>
                </c:pt>
                <c:pt idx="1010">
                  <c:v>54.9784733900822</c:v>
                </c:pt>
                <c:pt idx="1011">
                  <c:v>54.945528779674945</c:v>
                </c:pt>
                <c:pt idx="1012">
                  <c:v>54.912584163303421</c:v>
                </c:pt>
                <c:pt idx="1013">
                  <c:v>54.879639540922284</c:v>
                </c:pt>
                <c:pt idx="1014">
                  <c:v>54.846694912485617</c:v>
                </c:pt>
                <c:pt idx="1015">
                  <c:v>54.813750277947236</c:v>
                </c:pt>
                <c:pt idx="1016">
                  <c:v>54.780805637260983</c:v>
                </c:pt>
                <c:pt idx="1017">
                  <c:v>54.747860990379841</c:v>
                </c:pt>
                <c:pt idx="1018">
                  <c:v>54.714916337256902</c:v>
                </c:pt>
                <c:pt idx="1019">
                  <c:v>54.68197167784443</c:v>
                </c:pt>
                <c:pt idx="1020">
                  <c:v>54.649027012094791</c:v>
                </c:pt>
                <c:pt idx="1021">
                  <c:v>54.616082339959469</c:v>
                </c:pt>
                <c:pt idx="1022">
                  <c:v>54.583137661390154</c:v>
                </c:pt>
                <c:pt idx="1023">
                  <c:v>54.550192976337712</c:v>
                </c:pt>
                <c:pt idx="1024">
                  <c:v>54.517248284752817</c:v>
                </c:pt>
                <c:pt idx="1025">
                  <c:v>54.48430358658576</c:v>
                </c:pt>
                <c:pt idx="1026">
                  <c:v>54.451358881786547</c:v>
                </c:pt>
                <c:pt idx="1027">
                  <c:v>54.418414170304452</c:v>
                </c:pt>
                <c:pt idx="1028">
                  <c:v>54.385469452088806</c:v>
                </c:pt>
                <c:pt idx="1029">
                  <c:v>54.352524727088479</c:v>
                </c:pt>
                <c:pt idx="1030">
                  <c:v>54.319579995251729</c:v>
                </c:pt>
                <c:pt idx="1031">
                  <c:v>54.286635256526417</c:v>
                </c:pt>
                <c:pt idx="1032">
                  <c:v>54.253690510860281</c:v>
                </c:pt>
                <c:pt idx="1033">
                  <c:v>54.220745758200408</c:v>
                </c:pt>
                <c:pt idx="1034">
                  <c:v>54.187800998493685</c:v>
                </c:pt>
                <c:pt idx="1035">
                  <c:v>54.15485623168621</c:v>
                </c:pt>
                <c:pt idx="1036">
                  <c:v>54.121911457724195</c:v>
                </c:pt>
                <c:pt idx="1037">
                  <c:v>54.088966676553255</c:v>
                </c:pt>
                <c:pt idx="1038">
                  <c:v>54.056021888118345</c:v>
                </c:pt>
                <c:pt idx="1039">
                  <c:v>54.023077092364211</c:v>
                </c:pt>
                <c:pt idx="1040">
                  <c:v>53.990132289235248</c:v>
                </c:pt>
                <c:pt idx="1041">
                  <c:v>53.957187478675351</c:v>
                </c:pt>
                <c:pt idx="1042">
                  <c:v>53.924242660627719</c:v>
                </c:pt>
                <c:pt idx="1043">
                  <c:v>53.891297835035708</c:v>
                </c:pt>
                <c:pt idx="1044">
                  <c:v>53.858353001841728</c:v>
                </c:pt>
                <c:pt idx="1045">
                  <c:v>53.825408160988026</c:v>
                </c:pt>
                <c:pt idx="1046">
                  <c:v>53.792463312416132</c:v>
                </c:pt>
                <c:pt idx="1047">
                  <c:v>53.759518456067525</c:v>
                </c:pt>
                <c:pt idx="1048">
                  <c:v>53.726573591882882</c:v>
                </c:pt>
                <c:pt idx="1049">
                  <c:v>53.693628719802653</c:v>
                </c:pt>
                <c:pt idx="1050">
                  <c:v>53.660683839766719</c:v>
                </c:pt>
                <c:pt idx="1051">
                  <c:v>53.62773895171464</c:v>
                </c:pt>
                <c:pt idx="1052">
                  <c:v>53.594794055585197</c:v>
                </c:pt>
                <c:pt idx="1053">
                  <c:v>53.561849151317148</c:v>
                </c:pt>
                <c:pt idx="1054">
                  <c:v>53.528904238848504</c:v>
                </c:pt>
                <c:pt idx="1055">
                  <c:v>53.495959318116775</c:v>
                </c:pt>
                <c:pt idx="1056">
                  <c:v>53.46301438905914</c:v>
                </c:pt>
                <c:pt idx="1057">
                  <c:v>53.430069451612283</c:v>
                </c:pt>
                <c:pt idx="1058">
                  <c:v>53.397124505712448</c:v>
                </c:pt>
                <c:pt idx="1059">
                  <c:v>53.364179551295095</c:v>
                </c:pt>
                <c:pt idx="1060">
                  <c:v>53.331234588295587</c:v>
                </c:pt>
                <c:pt idx="1061">
                  <c:v>53.298289616648553</c:v>
                </c:pt>
                <c:pt idx="1062">
                  <c:v>53.265344636288205</c:v>
                </c:pt>
                <c:pt idx="1063">
                  <c:v>53.232399647148156</c:v>
                </c:pt>
                <c:pt idx="1064">
                  <c:v>53.199454649161744</c:v>
                </c:pt>
                <c:pt idx="1065">
                  <c:v>53.166509642261666</c:v>
                </c:pt>
                <c:pt idx="1066">
                  <c:v>53.133564626379965</c:v>
                </c:pt>
                <c:pt idx="1067">
                  <c:v>53.100619601448351</c:v>
                </c:pt>
                <c:pt idx="1068">
                  <c:v>53.067674567398051</c:v>
                </c:pt>
                <c:pt idx="1069">
                  <c:v>53.034729524159587</c:v>
                </c:pt>
                <c:pt idx="1070">
                  <c:v>53.001784471663179</c:v>
                </c:pt>
                <c:pt idx="1071">
                  <c:v>52.96883940983821</c:v>
                </c:pt>
                <c:pt idx="1072">
                  <c:v>52.935894338613764</c:v>
                </c:pt>
                <c:pt idx="1073">
                  <c:v>52.902949257918344</c:v>
                </c:pt>
                <c:pt idx="1074">
                  <c:v>52.870004167679944</c:v>
                </c:pt>
                <c:pt idx="1075">
                  <c:v>52.837059067825976</c:v>
                </c:pt>
                <c:pt idx="1076">
                  <c:v>52.804113958283082</c:v>
                </c:pt>
                <c:pt idx="1077">
                  <c:v>52.771168838977744</c:v>
                </c:pt>
                <c:pt idx="1078">
                  <c:v>52.738223709835538</c:v>
                </c:pt>
                <c:pt idx="1079">
                  <c:v>52.705278570781857</c:v>
                </c:pt>
                <c:pt idx="1080">
                  <c:v>52.672333421741008</c:v>
                </c:pt>
                <c:pt idx="1081">
                  <c:v>52.639388262637198</c:v>
                </c:pt>
                <c:pt idx="1082">
                  <c:v>52.60644309339375</c:v>
                </c:pt>
                <c:pt idx="1083">
                  <c:v>52.573497913933657</c:v>
                </c:pt>
                <c:pt idx="1084">
                  <c:v>52.540552724179065</c:v>
                </c:pt>
                <c:pt idx="1085">
                  <c:v>52.507607524051735</c:v>
                </c:pt>
                <c:pt idx="1086">
                  <c:v>52.47466231347267</c:v>
                </c:pt>
                <c:pt idx="1087">
                  <c:v>52.441717092362481</c:v>
                </c:pt>
                <c:pt idx="1088">
                  <c:v>52.408771860640812</c:v>
                </c:pt>
                <c:pt idx="1089">
                  <c:v>52.375826618227251</c:v>
                </c:pt>
                <c:pt idx="1090">
                  <c:v>52.342881365040306</c:v>
                </c:pt>
                <c:pt idx="1091">
                  <c:v>52.309936100997888</c:v>
                </c:pt>
                <c:pt idx="1092">
                  <c:v>52.276990826017553</c:v>
                </c:pt>
                <c:pt idx="1093">
                  <c:v>52.244045540016202</c:v>
                </c:pt>
                <c:pt idx="1094">
                  <c:v>52.211100242909659</c:v>
                </c:pt>
                <c:pt idx="1095">
                  <c:v>52.178154934613787</c:v>
                </c:pt>
                <c:pt idx="1096">
                  <c:v>52.145209615043377</c:v>
                </c:pt>
                <c:pt idx="1097">
                  <c:v>52.112264284112548</c:v>
                </c:pt>
                <c:pt idx="1098">
                  <c:v>52.079318941734883</c:v>
                </c:pt>
                <c:pt idx="1099">
                  <c:v>52.04637358782346</c:v>
                </c:pt>
                <c:pt idx="1100">
                  <c:v>52.013428222290386</c:v>
                </c:pt>
                <c:pt idx="1101">
                  <c:v>51.980482845047213</c:v>
                </c:pt>
                <c:pt idx="1102">
                  <c:v>51.947537456005087</c:v>
                </c:pt>
                <c:pt idx="1103">
                  <c:v>51.914592055074053</c:v>
                </c:pt>
                <c:pt idx="1104">
                  <c:v>51.881646642163766</c:v>
                </c:pt>
                <c:pt idx="1105">
                  <c:v>51.848701217183148</c:v>
                </c:pt>
                <c:pt idx="1106">
                  <c:v>51.815755780040227</c:v>
                </c:pt>
                <c:pt idx="1107">
                  <c:v>51.782810330642526</c:v>
                </c:pt>
                <c:pt idx="1108">
                  <c:v>51.749864868896964</c:v>
                </c:pt>
                <c:pt idx="1109">
                  <c:v>51.716919394709521</c:v>
                </c:pt>
                <c:pt idx="1110">
                  <c:v>51.683973907985497</c:v>
                </c:pt>
                <c:pt idx="1111">
                  <c:v>51.651028408629642</c:v>
                </c:pt>
                <c:pt idx="1112">
                  <c:v>51.618082896545801</c:v>
                </c:pt>
                <c:pt idx="1113">
                  <c:v>51.58513737163716</c:v>
                </c:pt>
                <c:pt idx="1114">
                  <c:v>51.552191833806305</c:v>
                </c:pt>
                <c:pt idx="1115">
                  <c:v>51.519246282954697</c:v>
                </c:pt>
                <c:pt idx="1116">
                  <c:v>51.486300718983543</c:v>
                </c:pt>
                <c:pt idx="1117">
                  <c:v>51.453355141792898</c:v>
                </c:pt>
                <c:pt idx="1118">
                  <c:v>51.420409551282219</c:v>
                </c:pt>
                <c:pt idx="1119">
                  <c:v>51.387463947350255</c:v>
                </c:pt>
                <c:pt idx="1120">
                  <c:v>51.354518329894873</c:v>
                </c:pt>
                <c:pt idx="1121">
                  <c:v>51.321572698813362</c:v>
                </c:pt>
                <c:pt idx="1122">
                  <c:v>51.288627054001921</c:v>
                </c:pt>
                <c:pt idx="1123">
                  <c:v>51.255681395356163</c:v>
                </c:pt>
                <c:pt idx="1124">
                  <c:v>51.222735722770814</c:v>
                </c:pt>
                <c:pt idx="1125">
                  <c:v>51.189790036139861</c:v>
                </c:pt>
                <c:pt idx="1126">
                  <c:v>51.156844335356766</c:v>
                </c:pt>
                <c:pt idx="1127">
                  <c:v>51.123898620313533</c:v>
                </c:pt>
                <c:pt idx="1128">
                  <c:v>51.090952890901782</c:v>
                </c:pt>
                <c:pt idx="1129">
                  <c:v>51.058007147012304</c:v>
                </c:pt>
                <c:pt idx="1130">
                  <c:v>51.025061388534965</c:v>
                </c:pt>
                <c:pt idx="1131">
                  <c:v>50.992115615358983</c:v>
                </c:pt>
                <c:pt idx="1132">
                  <c:v>50.959169827372193</c:v>
                </c:pt>
                <c:pt idx="1133">
                  <c:v>50.926224024462471</c:v>
                </c:pt>
                <c:pt idx="1134">
                  <c:v>50.893278206515816</c:v>
                </c:pt>
                <c:pt idx="1135">
                  <c:v>50.860332373418096</c:v>
                </c:pt>
                <c:pt idx="1136">
                  <c:v>50.82738652505423</c:v>
                </c:pt>
                <c:pt idx="1137">
                  <c:v>50.794440661308002</c:v>
                </c:pt>
                <c:pt idx="1138">
                  <c:v>50.761494782062357</c:v>
                </c:pt>
                <c:pt idx="1139">
                  <c:v>50.728548887199452</c:v>
                </c:pt>
                <c:pt idx="1140">
                  <c:v>50.695602976600547</c:v>
                </c:pt>
                <c:pt idx="1141">
                  <c:v>50.662657050145981</c:v>
                </c:pt>
                <c:pt idx="1142">
                  <c:v>50.629711107715309</c:v>
                </c:pt>
                <c:pt idx="1143">
                  <c:v>50.596765149186858</c:v>
                </c:pt>
                <c:pt idx="1144">
                  <c:v>50.563819174438287</c:v>
                </c:pt>
                <c:pt idx="1145">
                  <c:v>50.530873183346273</c:v>
                </c:pt>
                <c:pt idx="1146">
                  <c:v>50.49792717578643</c:v>
                </c:pt>
                <c:pt idx="1147">
                  <c:v>50.464981151633744</c:v>
                </c:pt>
                <c:pt idx="1148">
                  <c:v>50.432035110761774</c:v>
                </c:pt>
                <c:pt idx="1149">
                  <c:v>50.399089053043582</c:v>
                </c:pt>
                <c:pt idx="1150">
                  <c:v>50.366142978351235</c:v>
                </c:pt>
                <c:pt idx="1151">
                  <c:v>50.33319688655525</c:v>
                </c:pt>
                <c:pt idx="1152">
                  <c:v>50.300250777525832</c:v>
                </c:pt>
                <c:pt idx="1153">
                  <c:v>50.267304651131937</c:v>
                </c:pt>
                <c:pt idx="1154">
                  <c:v>50.234358507241453</c:v>
                </c:pt>
                <c:pt idx="1155">
                  <c:v>50.201412345721394</c:v>
                </c:pt>
                <c:pt idx="1156">
                  <c:v>50.168466166437753</c:v>
                </c:pt>
                <c:pt idx="1157">
                  <c:v>50.135519969255412</c:v>
                </c:pt>
                <c:pt idx="1158">
                  <c:v>50.102573754038204</c:v>
                </c:pt>
                <c:pt idx="1159">
                  <c:v>50.06962752064932</c:v>
                </c:pt>
                <c:pt idx="1160">
                  <c:v>50.036681268950218</c:v>
                </c:pt>
                <c:pt idx="1161">
                  <c:v>50.003734998801889</c:v>
                </c:pt>
                <c:pt idx="1162">
                  <c:v>49.970788710064113</c:v>
                </c:pt>
                <c:pt idx="1163">
                  <c:v>49.937842402595329</c:v>
                </c:pt>
                <c:pt idx="1164">
                  <c:v>49.904896076253394</c:v>
                </c:pt>
                <c:pt idx="1165">
                  <c:v>49.871949730894762</c:v>
                </c:pt>
                <c:pt idx="1166">
                  <c:v>49.83900336637474</c:v>
                </c:pt>
                <c:pt idx="1167">
                  <c:v>49.80605698254783</c:v>
                </c:pt>
                <c:pt idx="1168">
                  <c:v>49.773110579267168</c:v>
                </c:pt>
                <c:pt idx="1169">
                  <c:v>49.740164156384651</c:v>
                </c:pt>
                <c:pt idx="1170">
                  <c:v>49.707217713751682</c:v>
                </c:pt>
                <c:pt idx="1171">
                  <c:v>49.674271251217775</c:v>
                </c:pt>
                <c:pt idx="1172">
                  <c:v>49.641324768631904</c:v>
                </c:pt>
                <c:pt idx="1173">
                  <c:v>49.608378265841402</c:v>
                </c:pt>
                <c:pt idx="1174">
                  <c:v>49.575431742692835</c:v>
                </c:pt>
                <c:pt idx="1175">
                  <c:v>49.542485199031418</c:v>
                </c:pt>
                <c:pt idx="1176">
                  <c:v>49.509538634701187</c:v>
                </c:pt>
                <c:pt idx="1177">
                  <c:v>49.476592049545118</c:v>
                </c:pt>
                <c:pt idx="1178">
                  <c:v>49.443645443404698</c:v>
                </c:pt>
                <c:pt idx="1179">
                  <c:v>49.410698816120714</c:v>
                </c:pt>
                <c:pt idx="1180">
                  <c:v>49.377752167532201</c:v>
                </c:pt>
                <c:pt idx="1181">
                  <c:v>49.344805497477296</c:v>
                </c:pt>
                <c:pt idx="1182">
                  <c:v>49.311858805792994</c:v>
                </c:pt>
                <c:pt idx="1183">
                  <c:v>49.278912092314684</c:v>
                </c:pt>
                <c:pt idx="1184">
                  <c:v>49.245965356876845</c:v>
                </c:pt>
                <c:pt idx="1185">
                  <c:v>49.213018599312441</c:v>
                </c:pt>
                <c:pt idx="1186">
                  <c:v>49.180071819453531</c:v>
                </c:pt>
                <c:pt idx="1187">
                  <c:v>49.147125017130485</c:v>
                </c:pt>
                <c:pt idx="1188">
                  <c:v>49.114178192172474</c:v>
                </c:pt>
                <c:pt idx="1189">
                  <c:v>49.081231344407719</c:v>
                </c:pt>
                <c:pt idx="1190">
                  <c:v>49.048284473662768</c:v>
                </c:pt>
                <c:pt idx="1191">
                  <c:v>49.015337579763013</c:v>
                </c:pt>
                <c:pt idx="1192">
                  <c:v>48.982390662532396</c:v>
                </c:pt>
                <c:pt idx="1193">
                  <c:v>48.949443721793642</c:v>
                </c:pt>
                <c:pt idx="1194">
                  <c:v>48.916496757368222</c:v>
                </c:pt>
                <c:pt idx="1195">
                  <c:v>48.883549769075891</c:v>
                </c:pt>
                <c:pt idx="1196">
                  <c:v>48.850602756735483</c:v>
                </c:pt>
                <c:pt idx="1197">
                  <c:v>48.817655720164133</c:v>
                </c:pt>
                <c:pt idx="1198">
                  <c:v>48.784708659177774</c:v>
                </c:pt>
                <c:pt idx="1199">
                  <c:v>48.751761573590933</c:v>
                </c:pt>
                <c:pt idx="1200">
                  <c:v>48.718814463216482</c:v>
                </c:pt>
                <c:pt idx="1201">
                  <c:v>48.685867327866212</c:v>
                </c:pt>
                <c:pt idx="1202">
                  <c:v>48.652920167350345</c:v>
                </c:pt>
                <c:pt idx="1203">
                  <c:v>48.619972981477602</c:v>
                </c:pt>
                <c:pt idx="1204">
                  <c:v>48.587025770055291</c:v>
                </c:pt>
                <c:pt idx="1205">
                  <c:v>48.554078532889456</c:v>
                </c:pt>
                <c:pt idx="1206">
                  <c:v>48.521131269784178</c:v>
                </c:pt>
                <c:pt idx="1207">
                  <c:v>48.488183980542665</c:v>
                </c:pt>
                <c:pt idx="1208">
                  <c:v>48.455236664966172</c:v>
                </c:pt>
                <c:pt idx="1209">
                  <c:v>48.422289322854645</c:v>
                </c:pt>
                <c:pt idx="1210">
                  <c:v>48.389341954006596</c:v>
                </c:pt>
                <c:pt idx="1211">
                  <c:v>48.356394558218639</c:v>
                </c:pt>
                <c:pt idx="1212">
                  <c:v>48.323447135286351</c:v>
                </c:pt>
                <c:pt idx="1213">
                  <c:v>48.290499685003354</c:v>
                </c:pt>
                <c:pt idx="1214">
                  <c:v>48.257552207161908</c:v>
                </c:pt>
                <c:pt idx="1215">
                  <c:v>48.224604701552707</c:v>
                </c:pt>
                <c:pt idx="1216">
                  <c:v>48.191657167964699</c:v>
                </c:pt>
                <c:pt idx="1217">
                  <c:v>48.158709606185461</c:v>
                </c:pt>
                <c:pt idx="1218">
                  <c:v>48.125762016000678</c:v>
                </c:pt>
                <c:pt idx="1219">
                  <c:v>48.092814397194672</c:v>
                </c:pt>
                <c:pt idx="1220">
                  <c:v>48.059866749550068</c:v>
                </c:pt>
                <c:pt idx="1221">
                  <c:v>48.026919072847662</c:v>
                </c:pt>
                <c:pt idx="1222">
                  <c:v>47.99397136686683</c:v>
                </c:pt>
                <c:pt idx="1223">
                  <c:v>47.961023631385267</c:v>
                </c:pt>
                <c:pt idx="1224">
                  <c:v>47.928075866178652</c:v>
                </c:pt>
                <c:pt idx="1225">
                  <c:v>47.895128071021318</c:v>
                </c:pt>
                <c:pt idx="1226">
                  <c:v>47.862180245685806</c:v>
                </c:pt>
                <c:pt idx="1227">
                  <c:v>47.829232389942938</c:v>
                </c:pt>
                <c:pt idx="1228">
                  <c:v>47.796284503561701</c:v>
                </c:pt>
                <c:pt idx="1229">
                  <c:v>47.763336586309492</c:v>
                </c:pt>
                <c:pt idx="1230">
                  <c:v>47.730388637951563</c:v>
                </c:pt>
                <c:pt idx="1231">
                  <c:v>47.697440658251963</c:v>
                </c:pt>
                <c:pt idx="1232">
                  <c:v>47.664492646972569</c:v>
                </c:pt>
                <c:pt idx="1233">
                  <c:v>47.631544603873486</c:v>
                </c:pt>
                <c:pt idx="1234">
                  <c:v>47.598596528713266</c:v>
                </c:pt>
                <c:pt idx="1235">
                  <c:v>47.565648421248113</c:v>
                </c:pt>
                <c:pt idx="1236">
                  <c:v>47.532700281233105</c:v>
                </c:pt>
                <c:pt idx="1237">
                  <c:v>47.499752108420566</c:v>
                </c:pt>
                <c:pt idx="1238">
                  <c:v>47.466803902561892</c:v>
                </c:pt>
                <c:pt idx="1239">
                  <c:v>47.43385566340595</c:v>
                </c:pt>
                <c:pt idx="1240">
                  <c:v>47.400907390699984</c:v>
                </c:pt>
                <c:pt idx="1241">
                  <c:v>47.367959084189117</c:v>
                </c:pt>
                <c:pt idx="1242">
                  <c:v>47.335010743616685</c:v>
                </c:pt>
                <c:pt idx="1243">
                  <c:v>47.302062368724179</c:v>
                </c:pt>
                <c:pt idx="1244">
                  <c:v>47.269113959250852</c:v>
                </c:pt>
                <c:pt idx="1245">
                  <c:v>47.236165514934363</c:v>
                </c:pt>
                <c:pt idx="1246">
                  <c:v>47.203217035509994</c:v>
                </c:pt>
                <c:pt idx="1247">
                  <c:v>47.170268520711176</c:v>
                </c:pt>
                <c:pt idx="1248">
                  <c:v>47.137319970269488</c:v>
                </c:pt>
                <c:pt idx="1249">
                  <c:v>47.104371383914277</c:v>
                </c:pt>
                <c:pt idx="1250">
                  <c:v>47.071422761372837</c:v>
                </c:pt>
                <c:pt idx="1251">
                  <c:v>47.038474102370451</c:v>
                </c:pt>
                <c:pt idx="1252">
                  <c:v>47.005525406630433</c:v>
                </c:pt>
                <c:pt idx="1253">
                  <c:v>46.972576673873895</c:v>
                </c:pt>
                <c:pt idx="1254">
                  <c:v>46.939627903819819</c:v>
                </c:pt>
                <c:pt idx="1255">
                  <c:v>46.906679096184945</c:v>
                </c:pt>
                <c:pt idx="1256">
                  <c:v>46.873730250684275</c:v>
                </c:pt>
                <c:pt idx="1257">
                  <c:v>46.840781367030083</c:v>
                </c:pt>
                <c:pt idx="1258">
                  <c:v>46.807832444933055</c:v>
                </c:pt>
                <c:pt idx="1259">
                  <c:v>46.774883484101196</c:v>
                </c:pt>
                <c:pt idx="1260">
                  <c:v>46.74193448424073</c:v>
                </c:pt>
                <c:pt idx="1261">
                  <c:v>46.708985445055092</c:v>
                </c:pt>
                <c:pt idx="1262">
                  <c:v>46.676036366246159</c:v>
                </c:pt>
                <c:pt idx="1263">
                  <c:v>46.643087247513094</c:v>
                </c:pt>
                <c:pt idx="1264">
                  <c:v>46.610138088552972</c:v>
                </c:pt>
                <c:pt idx="1265">
                  <c:v>46.577188889060352</c:v>
                </c:pt>
                <c:pt idx="1266">
                  <c:v>46.544239648727782</c:v>
                </c:pt>
                <c:pt idx="1267">
                  <c:v>46.511290367245195</c:v>
                </c:pt>
                <c:pt idx="1268">
                  <c:v>46.478341044300535</c:v>
                </c:pt>
                <c:pt idx="1269">
                  <c:v>46.445391679578947</c:v>
                </c:pt>
                <c:pt idx="1270">
                  <c:v>46.412442272763641</c:v>
                </c:pt>
                <c:pt idx="1271">
                  <c:v>46.379492823535159</c:v>
                </c:pt>
                <c:pt idx="1272">
                  <c:v>46.346543331571638</c:v>
                </c:pt>
                <c:pt idx="1273">
                  <c:v>46.313593796548858</c:v>
                </c:pt>
                <c:pt idx="1274">
                  <c:v>46.280644218140097</c:v>
                </c:pt>
                <c:pt idx="1275">
                  <c:v>46.247694596016238</c:v>
                </c:pt>
                <c:pt idx="1276">
                  <c:v>46.214744929845601</c:v>
                </c:pt>
                <c:pt idx="1277">
                  <c:v>46.181795219293811</c:v>
                </c:pt>
                <c:pt idx="1278">
                  <c:v>46.148845464024497</c:v>
                </c:pt>
                <c:pt idx="1279">
                  <c:v>46.11589566369836</c:v>
                </c:pt>
                <c:pt idx="1280">
                  <c:v>46.08294581797346</c:v>
                </c:pt>
                <c:pt idx="1281">
                  <c:v>46.049995926505659</c:v>
                </c:pt>
                <c:pt idx="1282">
                  <c:v>46.017045988947636</c:v>
                </c:pt>
                <c:pt idx="1283">
                  <c:v>45.984096004950068</c:v>
                </c:pt>
                <c:pt idx="1284">
                  <c:v>45.951145974160674</c:v>
                </c:pt>
                <c:pt idx="1285">
                  <c:v>45.918195896224333</c:v>
                </c:pt>
                <c:pt idx="1286">
                  <c:v>45.885245770783676</c:v>
                </c:pt>
                <c:pt idx="1287">
                  <c:v>45.852295597478289</c:v>
                </c:pt>
                <c:pt idx="1288">
                  <c:v>45.819345375945375</c:v>
                </c:pt>
                <c:pt idx="1289">
                  <c:v>45.786395105818762</c:v>
                </c:pt>
                <c:pt idx="1290">
                  <c:v>45.753444786730341</c:v>
                </c:pt>
                <c:pt idx="1291">
                  <c:v>45.72049441830864</c:v>
                </c:pt>
                <c:pt idx="1292">
                  <c:v>45.687544000179479</c:v>
                </c:pt>
                <c:pt idx="1293">
                  <c:v>45.654593531966228</c:v>
                </c:pt>
                <c:pt idx="1294">
                  <c:v>45.621643013288733</c:v>
                </c:pt>
                <c:pt idx="1295">
                  <c:v>45.588692443764664</c:v>
                </c:pt>
                <c:pt idx="1296">
                  <c:v>45.555741823008198</c:v>
                </c:pt>
                <c:pt idx="1297">
                  <c:v>45.522791150631122</c:v>
                </c:pt>
                <c:pt idx="1298">
                  <c:v>45.489840426242019</c:v>
                </c:pt>
                <c:pt idx="1299">
                  <c:v>45.456889649446467</c:v>
                </c:pt>
                <c:pt idx="1300">
                  <c:v>45.423938819847166</c:v>
                </c:pt>
                <c:pt idx="1301">
                  <c:v>45.390987937044031</c:v>
                </c:pt>
                <c:pt idx="1302">
                  <c:v>45.358037000633409</c:v>
                </c:pt>
                <c:pt idx="1303">
                  <c:v>45.325086010209141</c:v>
                </c:pt>
                <c:pt idx="1304">
                  <c:v>45.292134965361591</c:v>
                </c:pt>
                <c:pt idx="1305">
                  <c:v>45.259183865678629</c:v>
                </c:pt>
                <c:pt idx="1306">
                  <c:v>45.226232710744199</c:v>
                </c:pt>
                <c:pt idx="1307">
                  <c:v>45.193281500139733</c:v>
                </c:pt>
                <c:pt idx="1308">
                  <c:v>45.160330233443375</c:v>
                </c:pt>
                <c:pt idx="1309">
                  <c:v>45.12737891022978</c:v>
                </c:pt>
                <c:pt idx="1310">
                  <c:v>45.09442753007076</c:v>
                </c:pt>
                <c:pt idx="1311">
                  <c:v>45.061476092534711</c:v>
                </c:pt>
                <c:pt idx="1312">
                  <c:v>45.02852459718688</c:v>
                </c:pt>
                <c:pt idx="1313">
                  <c:v>44.995573043589218</c:v>
                </c:pt>
                <c:pt idx="1314">
                  <c:v>44.962621431300207</c:v>
                </c:pt>
                <c:pt idx="1315">
                  <c:v>44.929669759875132</c:v>
                </c:pt>
                <c:pt idx="1316">
                  <c:v>44.896718028866104</c:v>
                </c:pt>
                <c:pt idx="1317">
                  <c:v>44.863766237821537</c:v>
                </c:pt>
                <c:pt idx="1318">
                  <c:v>44.830814386286583</c:v>
                </c:pt>
                <c:pt idx="1319">
                  <c:v>44.797862473802887</c:v>
                </c:pt>
                <c:pt idx="1320">
                  <c:v>44.76491049990895</c:v>
                </c:pt>
                <c:pt idx="1321">
                  <c:v>44.731958464139382</c:v>
                </c:pt>
                <c:pt idx="1322">
                  <c:v>44.69900636602533</c:v>
                </c:pt>
                <c:pt idx="1323">
                  <c:v>44.666054205094795</c:v>
                </c:pt>
                <c:pt idx="1324">
                  <c:v>44.63310198087192</c:v>
                </c:pt>
                <c:pt idx="1325">
                  <c:v>44.600149692877253</c:v>
                </c:pt>
                <c:pt idx="1326">
                  <c:v>44.567197340627672</c:v>
                </c:pt>
                <c:pt idx="1327">
                  <c:v>44.534244923636734</c:v>
                </c:pt>
                <c:pt idx="1328">
                  <c:v>44.501292441414044</c:v>
                </c:pt>
                <c:pt idx="1329">
                  <c:v>44.468339893465547</c:v>
                </c:pt>
                <c:pt idx="1330">
                  <c:v>44.435387279293678</c:v>
                </c:pt>
                <c:pt idx="1331">
                  <c:v>44.402434598396674</c:v>
                </c:pt>
                <c:pt idx="1332">
                  <c:v>44.369481850269494</c:v>
                </c:pt>
                <c:pt idx="1333">
                  <c:v>44.336529034403057</c:v>
                </c:pt>
                <c:pt idx="1334">
                  <c:v>44.303576150284528</c:v>
                </c:pt>
                <c:pt idx="1335">
                  <c:v>44.270623197397029</c:v>
                </c:pt>
                <c:pt idx="1336">
                  <c:v>44.237670175219989</c:v>
                </c:pt>
                <c:pt idx="1337">
                  <c:v>44.204717083228893</c:v>
                </c:pt>
                <c:pt idx="1338">
                  <c:v>44.171763920895152</c:v>
                </c:pt>
                <c:pt idx="1339">
                  <c:v>44.138810687686323</c:v>
                </c:pt>
                <c:pt idx="1340">
                  <c:v>44.105857383066002</c:v>
                </c:pt>
                <c:pt idx="1341">
                  <c:v>44.072904006493488</c:v>
                </c:pt>
                <c:pt idx="1342">
                  <c:v>44.039950557424383</c:v>
                </c:pt>
                <c:pt idx="1343">
                  <c:v>44.006997035309851</c:v>
                </c:pt>
                <c:pt idx="1344">
                  <c:v>43.974043439597054</c:v>
                </c:pt>
                <c:pt idx="1345">
                  <c:v>43.941089769729267</c:v>
                </c:pt>
                <c:pt idx="1346">
                  <c:v>43.908136025144941</c:v>
                </c:pt>
                <c:pt idx="1347">
                  <c:v>43.875182205279053</c:v>
                </c:pt>
                <c:pt idx="1348">
                  <c:v>43.842228309561769</c:v>
                </c:pt>
                <c:pt idx="1349">
                  <c:v>43.809274337419303</c:v>
                </c:pt>
                <c:pt idx="1350">
                  <c:v>43.776320288273283</c:v>
                </c:pt>
                <c:pt idx="1351">
                  <c:v>43.74336616154131</c:v>
                </c:pt>
                <c:pt idx="1352">
                  <c:v>43.710411956636165</c:v>
                </c:pt>
                <c:pt idx="1353">
                  <c:v>43.677457672966746</c:v>
                </c:pt>
                <c:pt idx="1354">
                  <c:v>43.644503309937164</c:v>
                </c:pt>
                <c:pt idx="1355">
                  <c:v>43.611548866946983</c:v>
                </c:pt>
                <c:pt idx="1356">
                  <c:v>43.578594343391643</c:v>
                </c:pt>
                <c:pt idx="1357">
                  <c:v>43.545639738661627</c:v>
                </c:pt>
                <c:pt idx="1358">
                  <c:v>43.512685052143176</c:v>
                </c:pt>
                <c:pt idx="1359">
                  <c:v>43.47973028321767</c:v>
                </c:pt>
                <c:pt idx="1360">
                  <c:v>43.446775431261891</c:v>
                </c:pt>
                <c:pt idx="1361">
                  <c:v>43.413820495647954</c:v>
                </c:pt>
                <c:pt idx="1362">
                  <c:v>43.380865475743455</c:v>
                </c:pt>
                <c:pt idx="1363">
                  <c:v>43.347910370911023</c:v>
                </c:pt>
                <c:pt idx="1364">
                  <c:v>43.314955180508534</c:v>
                </c:pt>
                <c:pt idx="1365">
                  <c:v>43.281999903889059</c:v>
                </c:pt>
                <c:pt idx="1366">
                  <c:v>43.249044540400675</c:v>
                </c:pt>
                <c:pt idx="1367">
                  <c:v>43.216089089387154</c:v>
                </c:pt>
                <c:pt idx="1368">
                  <c:v>43.183133550186483</c:v>
                </c:pt>
                <c:pt idx="1369">
                  <c:v>43.150177922132158</c:v>
                </c:pt>
                <c:pt idx="1370">
                  <c:v>43.117222204552803</c:v>
                </c:pt>
                <c:pt idx="1371">
                  <c:v>43.08426639677181</c:v>
                </c:pt>
                <c:pt idx="1372">
                  <c:v>43.051310498107284</c:v>
                </c:pt>
                <c:pt idx="1373">
                  <c:v>43.018354507872793</c:v>
                </c:pt>
                <c:pt idx="1374">
                  <c:v>42.98539842537604</c:v>
                </c:pt>
                <c:pt idx="1375">
                  <c:v>42.952442249920139</c:v>
                </c:pt>
                <c:pt idx="1376">
                  <c:v>42.919485980802811</c:v>
                </c:pt>
                <c:pt idx="1377">
                  <c:v>42.886529617316199</c:v>
                </c:pt>
                <c:pt idx="1378">
                  <c:v>42.853573158747537</c:v>
                </c:pt>
                <c:pt idx="1379">
                  <c:v>42.820616604378571</c:v>
                </c:pt>
                <c:pt idx="1380">
                  <c:v>42.787659953485715</c:v>
                </c:pt>
                <c:pt idx="1381">
                  <c:v>42.75470320533973</c:v>
                </c:pt>
                <c:pt idx="1382">
                  <c:v>42.721746359206357</c:v>
                </c:pt>
                <c:pt idx="1383">
                  <c:v>42.688789414345408</c:v>
                </c:pt>
                <c:pt idx="1384">
                  <c:v>42.655832370011339</c:v>
                </c:pt>
                <c:pt idx="1385">
                  <c:v>42.622875225453107</c:v>
                </c:pt>
                <c:pt idx="1386">
                  <c:v>42.589917979913821</c:v>
                </c:pt>
                <c:pt idx="1387">
                  <c:v>42.556960632631096</c:v>
                </c:pt>
                <c:pt idx="1388">
                  <c:v>42.524003182836779</c:v>
                </c:pt>
                <c:pt idx="1389">
                  <c:v>42.491045629757096</c:v>
                </c:pt>
                <c:pt idx="1390">
                  <c:v>42.45808797261229</c:v>
                </c:pt>
                <c:pt idx="1391">
                  <c:v>42.425130210616729</c:v>
                </c:pt>
                <c:pt idx="1392">
                  <c:v>42.392172342979102</c:v>
                </c:pt>
                <c:pt idx="1393">
                  <c:v>42.359214368902222</c:v>
                </c:pt>
                <c:pt idx="1394">
                  <c:v>42.326256287582666</c:v>
                </c:pt>
                <c:pt idx="1395">
                  <c:v>42.293298098211338</c:v>
                </c:pt>
                <c:pt idx="1396">
                  <c:v>42.260339799972769</c:v>
                </c:pt>
                <c:pt idx="1397">
                  <c:v>42.227381392045388</c:v>
                </c:pt>
                <c:pt idx="1398">
                  <c:v>42.194422873602051</c:v>
                </c:pt>
                <c:pt idx="1399">
                  <c:v>42.161464243808531</c:v>
                </c:pt>
                <c:pt idx="1400">
                  <c:v>42.128505501825245</c:v>
                </c:pt>
                <c:pt idx="1401">
                  <c:v>42.095546646805616</c:v>
                </c:pt>
                <c:pt idx="1402">
                  <c:v>42.062587677897355</c:v>
                </c:pt>
                <c:pt idx="1403">
                  <c:v>42.029628594241323</c:v>
                </c:pt>
                <c:pt idx="1404">
                  <c:v>41.996669394972301</c:v>
                </c:pt>
                <c:pt idx="1405">
                  <c:v>41.963710079218295</c:v>
                </c:pt>
                <c:pt idx="1406">
                  <c:v>41.930750646101053</c:v>
                </c:pt>
                <c:pt idx="1407">
                  <c:v>41.897791094735723</c:v>
                </c:pt>
                <c:pt idx="1408">
                  <c:v>41.86483142423085</c:v>
                </c:pt>
                <c:pt idx="1409">
                  <c:v>41.831871633688202</c:v>
                </c:pt>
                <c:pt idx="1410">
                  <c:v>41.798911722203087</c:v>
                </c:pt>
                <c:pt idx="1411">
                  <c:v>41.765951688863566</c:v>
                </c:pt>
                <c:pt idx="1412">
                  <c:v>41.732991532751605</c:v>
                </c:pt>
                <c:pt idx="1413">
                  <c:v>41.700031252941734</c:v>
                </c:pt>
                <c:pt idx="1414">
                  <c:v>41.667070848501879</c:v>
                </c:pt>
                <c:pt idx="1415">
                  <c:v>41.634110318493015</c:v>
                </c:pt>
                <c:pt idx="1416">
                  <c:v>41.601149661968961</c:v>
                </c:pt>
                <c:pt idx="1417">
                  <c:v>41.568188877976681</c:v>
                </c:pt>
                <c:pt idx="1418">
                  <c:v>41.535227965555634</c:v>
                </c:pt>
                <c:pt idx="1419">
                  <c:v>41.502266923738766</c:v>
                </c:pt>
                <c:pt idx="1420">
                  <c:v>41.469305751551261</c:v>
                </c:pt>
                <c:pt idx="1421">
                  <c:v>41.436344448011425</c:v>
                </c:pt>
                <c:pt idx="1422">
                  <c:v>41.403383012129936</c:v>
                </c:pt>
                <c:pt idx="1423">
                  <c:v>41.370421442910185</c:v>
                </c:pt>
                <c:pt idx="1424">
                  <c:v>41.337459739348375</c:v>
                </c:pt>
                <c:pt idx="1425">
                  <c:v>41.304497900432935</c:v>
                </c:pt>
                <c:pt idx="1426">
                  <c:v>41.271535925144995</c:v>
                </c:pt>
                <c:pt idx="1427">
                  <c:v>41.238573812457929</c:v>
                </c:pt>
                <c:pt idx="1428">
                  <c:v>41.205611561337747</c:v>
                </c:pt>
                <c:pt idx="1429">
                  <c:v>41.172649170742261</c:v>
                </c:pt>
                <c:pt idx="1430">
                  <c:v>41.139686639622141</c:v>
                </c:pt>
                <c:pt idx="1431">
                  <c:v>41.106723966919745</c:v>
                </c:pt>
                <c:pt idx="1432">
                  <c:v>41.073761151569947</c:v>
                </c:pt>
                <c:pt idx="1433">
                  <c:v>41.040798192499381</c:v>
                </c:pt>
                <c:pt idx="1434">
                  <c:v>41.007835088627111</c:v>
                </c:pt>
                <c:pt idx="1435">
                  <c:v>40.974871838863663</c:v>
                </c:pt>
                <c:pt idx="1436">
                  <c:v>40.941908442112052</c:v>
                </c:pt>
                <c:pt idx="1437">
                  <c:v>40.908944897266466</c:v>
                </c:pt>
                <c:pt idx="1438">
                  <c:v>40.875981203213463</c:v>
                </c:pt>
                <c:pt idx="1439">
                  <c:v>40.843017358831084</c:v>
                </c:pt>
                <c:pt idx="1440">
                  <c:v>40.810053362989123</c:v>
                </c:pt>
                <c:pt idx="1441">
                  <c:v>40.777089214548816</c:v>
                </c:pt>
                <c:pt idx="1442">
                  <c:v>40.744124912363127</c:v>
                </c:pt>
                <c:pt idx="1443">
                  <c:v>40.711160455276492</c:v>
                </c:pt>
                <c:pt idx="1444">
                  <c:v>40.67819584212473</c:v>
                </c:pt>
                <c:pt idx="1445">
                  <c:v>40.645231071734926</c:v>
                </c:pt>
                <c:pt idx="1446">
                  <c:v>40.612266142925847</c:v>
                </c:pt>
                <c:pt idx="1447">
                  <c:v>40.579301054507141</c:v>
                </c:pt>
                <c:pt idx="1448">
                  <c:v>40.54633580527971</c:v>
                </c:pt>
                <c:pt idx="1449">
                  <c:v>40.513370394035604</c:v>
                </c:pt>
                <c:pt idx="1450">
                  <c:v>40.480404819557698</c:v>
                </c:pt>
                <c:pt idx="1451">
                  <c:v>40.447439080620555</c:v>
                </c:pt>
                <c:pt idx="1452">
                  <c:v>40.414473175988789</c:v>
                </c:pt>
                <c:pt idx="1453">
                  <c:v>40.381507104418446</c:v>
                </c:pt>
                <c:pt idx="1454">
                  <c:v>40.348540864656144</c:v>
                </c:pt>
                <c:pt idx="1455">
                  <c:v>40.315574455439325</c:v>
                </c:pt>
                <c:pt idx="1456">
                  <c:v>40.282607875495948</c:v>
                </c:pt>
                <c:pt idx="1457">
                  <c:v>40.249641123544748</c:v>
                </c:pt>
                <c:pt idx="1458">
                  <c:v>40.216674198294882</c:v>
                </c:pt>
                <c:pt idx="1459">
                  <c:v>40.183707098445922</c:v>
                </c:pt>
                <c:pt idx="1460">
                  <c:v>40.150739822687946</c:v>
                </c:pt>
                <c:pt idx="1461">
                  <c:v>40.117772369701221</c:v>
                </c:pt>
                <c:pt idx="1462">
                  <c:v>40.084804738156251</c:v>
                </c:pt>
                <c:pt idx="1463">
                  <c:v>40.051836926714266</c:v>
                </c:pt>
                <c:pt idx="1464">
                  <c:v>40.01886893402564</c:v>
                </c:pt>
                <c:pt idx="1465">
                  <c:v>39.985900758731397</c:v>
                </c:pt>
                <c:pt idx="1466">
                  <c:v>39.952932399462576</c:v>
                </c:pt>
                <c:pt idx="1467">
                  <c:v>39.919963854840013</c:v>
                </c:pt>
                <c:pt idx="1468">
                  <c:v>39.886995123474101</c:v>
                </c:pt>
                <c:pt idx="1469">
                  <c:v>39.854026203965404</c:v>
                </c:pt>
                <c:pt idx="1470">
                  <c:v>39.821057094903843</c:v>
                </c:pt>
                <c:pt idx="1471">
                  <c:v>39.788087794869192</c:v>
                </c:pt>
                <c:pt idx="1472">
                  <c:v>39.755118302430574</c:v>
                </c:pt>
                <c:pt idx="1473">
                  <c:v>39.722148616146733</c:v>
                </c:pt>
                <c:pt idx="1474">
                  <c:v>39.689178734565552</c:v>
                </c:pt>
                <c:pt idx="1475">
                  <c:v>39.656208656224607</c:v>
                </c:pt>
                <c:pt idx="1476">
                  <c:v>39.623238379650282</c:v>
                </c:pt>
                <c:pt idx="1477">
                  <c:v>39.590267903358232</c:v>
                </c:pt>
                <c:pt idx="1478">
                  <c:v>39.557297225853645</c:v>
                </c:pt>
                <c:pt idx="1479">
                  <c:v>39.524326345629916</c:v>
                </c:pt>
                <c:pt idx="1480">
                  <c:v>39.491355261170156</c:v>
                </c:pt>
                <c:pt idx="1481">
                  <c:v>39.458383970945697</c:v>
                </c:pt>
                <c:pt idx="1482">
                  <c:v>39.425412473416998</c:v>
                </c:pt>
                <c:pt idx="1483">
                  <c:v>39.392440767032987</c:v>
                </c:pt>
                <c:pt idx="1484">
                  <c:v>39.359468850231607</c:v>
                </c:pt>
                <c:pt idx="1485">
                  <c:v>39.32649672143863</c:v>
                </c:pt>
                <c:pt idx="1486">
                  <c:v>39.29352437906897</c:v>
                </c:pt>
                <c:pt idx="1487">
                  <c:v>39.260551821525645</c:v>
                </c:pt>
                <c:pt idx="1488">
                  <c:v>39.227579047199697</c:v>
                </c:pt>
                <c:pt idx="1489">
                  <c:v>39.194606054470732</c:v>
                </c:pt>
                <c:pt idx="1490">
                  <c:v>39.1616328417064</c:v>
                </c:pt>
                <c:pt idx="1491">
                  <c:v>39.128659407262141</c:v>
                </c:pt>
                <c:pt idx="1492">
                  <c:v>39.095685749481603</c:v>
                </c:pt>
                <c:pt idx="1493">
                  <c:v>39.062711866696361</c:v>
                </c:pt>
                <c:pt idx="1494">
                  <c:v>39.029737757225398</c:v>
                </c:pt>
                <c:pt idx="1495">
                  <c:v>38.996763419375803</c:v>
                </c:pt>
                <c:pt idx="1496">
                  <c:v>38.963788851442033</c:v>
                </c:pt>
                <c:pt idx="1497">
                  <c:v>38.930814051706093</c:v>
                </c:pt>
                <c:pt idx="1498">
                  <c:v>38.897839018437494</c:v>
                </c:pt>
                <c:pt idx="1499">
                  <c:v>38.864863749892933</c:v>
                </c:pt>
                <c:pt idx="1500">
                  <c:v>38.831888244316659</c:v>
                </c:pt>
                <c:pt idx="1501">
                  <c:v>38.798912499939775</c:v>
                </c:pt>
                <c:pt idx="1502">
                  <c:v>38.765936514980737</c:v>
                </c:pt>
                <c:pt idx="1503">
                  <c:v>38.73296028764458</c:v>
                </c:pt>
                <c:pt idx="1504">
                  <c:v>38.699983816123826</c:v>
                </c:pt>
                <c:pt idx="1505">
                  <c:v>38.66700709859736</c:v>
                </c:pt>
                <c:pt idx="1506">
                  <c:v>38.634030133230681</c:v>
                </c:pt>
                <c:pt idx="1507">
                  <c:v>38.601052918176521</c:v>
                </c:pt>
                <c:pt idx="1508">
                  <c:v>38.568075451573449</c:v>
                </c:pt>
                <c:pt idx="1509">
                  <c:v>38.535097731546777</c:v>
                </c:pt>
                <c:pt idx="1510">
                  <c:v>38.502119756208401</c:v>
                </c:pt>
                <c:pt idx="1511">
                  <c:v>38.4691415236559</c:v>
                </c:pt>
                <c:pt idx="1512">
                  <c:v>38.436163031973564</c:v>
                </c:pt>
                <c:pt idx="1513">
                  <c:v>38.403184279231276</c:v>
                </c:pt>
                <c:pt idx="1514">
                  <c:v>38.370205263485254</c:v>
                </c:pt>
                <c:pt idx="1515">
                  <c:v>38.337225982777284</c:v>
                </c:pt>
                <c:pt idx="1516">
                  <c:v>38.304246435135177</c:v>
                </c:pt>
                <c:pt idx="1517">
                  <c:v>38.271266618572064</c:v>
                </c:pt>
                <c:pt idx="1518">
                  <c:v>38.238286531087084</c:v>
                </c:pt>
                <c:pt idx="1519">
                  <c:v>38.205306170664521</c:v>
                </c:pt>
                <c:pt idx="1520">
                  <c:v>38.172325535274005</c:v>
                </c:pt>
                <c:pt idx="1521">
                  <c:v>38.13934462287073</c:v>
                </c:pt>
                <c:pt idx="1522">
                  <c:v>38.106363431394684</c:v>
                </c:pt>
                <c:pt idx="1523">
                  <c:v>38.073381958771137</c:v>
                </c:pt>
                <c:pt idx="1524">
                  <c:v>38.040400202910504</c:v>
                </c:pt>
                <c:pt idx="1525">
                  <c:v>38.007418161707449</c:v>
                </c:pt>
                <c:pt idx="1526">
                  <c:v>37.974435833041959</c:v>
                </c:pt>
                <c:pt idx="1527">
                  <c:v>37.941453214778534</c:v>
                </c:pt>
                <c:pt idx="1528">
                  <c:v>37.908470304766084</c:v>
                </c:pt>
                <c:pt idx="1529">
                  <c:v>37.875487100838008</c:v>
                </c:pt>
                <c:pt idx="1530">
                  <c:v>37.842503600812215</c:v>
                </c:pt>
                <c:pt idx="1531">
                  <c:v>37.809519802490541</c:v>
                </c:pt>
                <c:pt idx="1532">
                  <c:v>37.7765357036591</c:v>
                </c:pt>
                <c:pt idx="1533">
                  <c:v>37.743551302088079</c:v>
                </c:pt>
                <c:pt idx="1534">
                  <c:v>37.710566595531333</c:v>
                </c:pt>
                <c:pt idx="1535">
                  <c:v>37.67758158172694</c:v>
                </c:pt>
                <c:pt idx="1536">
                  <c:v>37.644596258396028</c:v>
                </c:pt>
                <c:pt idx="1537">
                  <c:v>37.611610623243934</c:v>
                </c:pt>
                <c:pt idx="1538">
                  <c:v>37.57862467395902</c:v>
                </c:pt>
                <c:pt idx="1539">
                  <c:v>37.545638408213165</c:v>
                </c:pt>
                <c:pt idx="1540">
                  <c:v>37.5126518236615</c:v>
                </c:pt>
                <c:pt idx="1541">
                  <c:v>37.479664917942095</c:v>
                </c:pt>
                <c:pt idx="1542">
                  <c:v>37.446677688676317</c:v>
                </c:pt>
                <c:pt idx="1543">
                  <c:v>37.413690133468272</c:v>
                </c:pt>
                <c:pt idx="1544">
                  <c:v>37.380702249904694</c:v>
                </c:pt>
                <c:pt idx="1545">
                  <c:v>37.347714035555299</c:v>
                </c:pt>
                <c:pt idx="1546">
                  <c:v>37.314725487972069</c:v>
                </c:pt>
                <c:pt idx="1547">
                  <c:v>37.281736604689549</c:v>
                </c:pt>
                <c:pt idx="1548">
                  <c:v>37.248747383224568</c:v>
                </c:pt>
                <c:pt idx="1549">
                  <c:v>37.215757821076153</c:v>
                </c:pt>
                <c:pt idx="1550">
                  <c:v>37.182767915725343</c:v>
                </c:pt>
                <c:pt idx="1551">
                  <c:v>37.149777664635209</c:v>
                </c:pt>
                <c:pt idx="1552">
                  <c:v>37.116787065250584</c:v>
                </c:pt>
                <c:pt idx="1553">
                  <c:v>37.083796114998137</c:v>
                </c:pt>
                <c:pt idx="1554">
                  <c:v>37.050804811285907</c:v>
                </c:pt>
                <c:pt idx="1555">
                  <c:v>37.017813151503638</c:v>
                </c:pt>
                <c:pt idx="1556">
                  <c:v>36.984821133022301</c:v>
                </c:pt>
                <c:pt idx="1557">
                  <c:v>36.951828753194043</c:v>
                </c:pt>
                <c:pt idx="1558">
                  <c:v>36.91883600935212</c:v>
                </c:pt>
                <c:pt idx="1559">
                  <c:v>36.88584289881085</c:v>
                </c:pt>
                <c:pt idx="1560">
                  <c:v>36.852849418865191</c:v>
                </c:pt>
                <c:pt idx="1561">
                  <c:v>36.819855566791219</c:v>
                </c:pt>
                <c:pt idx="1562">
                  <c:v>36.786861339845089</c:v>
                </c:pt>
                <c:pt idx="1563">
                  <c:v>36.753866735263784</c:v>
                </c:pt>
                <c:pt idx="1564">
                  <c:v>36.72087175026455</c:v>
                </c:pt>
                <c:pt idx="1565">
                  <c:v>36.6878763820446</c:v>
                </c:pt>
                <c:pt idx="1566">
                  <c:v>36.654880627781537</c:v>
                </c:pt>
                <c:pt idx="1567">
                  <c:v>36.621884484632844</c:v>
                </c:pt>
                <c:pt idx="1568">
                  <c:v>36.588887949735479</c:v>
                </c:pt>
                <c:pt idx="1569">
                  <c:v>36.555891020206587</c:v>
                </c:pt>
                <c:pt idx="1570">
                  <c:v>36.522893693142628</c:v>
                </c:pt>
                <c:pt idx="1571">
                  <c:v>36.489895965619326</c:v>
                </c:pt>
                <c:pt idx="1572">
                  <c:v>36.456897834691844</c:v>
                </c:pt>
                <c:pt idx="1573">
                  <c:v>36.42389929739447</c:v>
                </c:pt>
                <c:pt idx="1574">
                  <c:v>36.39090035074058</c:v>
                </c:pt>
                <c:pt idx="1575">
                  <c:v>36.357900991722175</c:v>
                </c:pt>
                <c:pt idx="1576">
                  <c:v>36.324901217310298</c:v>
                </c:pt>
                <c:pt idx="1577">
                  <c:v>36.291901024454269</c:v>
                </c:pt>
                <c:pt idx="1578">
                  <c:v>36.258900410082269</c:v>
                </c:pt>
                <c:pt idx="1579">
                  <c:v>36.225899371100404</c:v>
                </c:pt>
                <c:pt idx="1580">
                  <c:v>36.192897904393135</c:v>
                </c:pt>
                <c:pt idx="1581">
                  <c:v>36.159896006823018</c:v>
                </c:pt>
                <c:pt idx="1582">
                  <c:v>36.126893675230363</c:v>
                </c:pt>
                <c:pt idx="1583">
                  <c:v>36.093890906433465</c:v>
                </c:pt>
                <c:pt idx="1584">
                  <c:v>36.060887697227834</c:v>
                </c:pt>
                <c:pt idx="1585">
                  <c:v>36.027884044386902</c:v>
                </c:pt>
                <c:pt idx="1586">
                  <c:v>35.994879944661207</c:v>
                </c:pt>
                <c:pt idx="1587">
                  <c:v>35.961875394778431</c:v>
                </c:pt>
                <c:pt idx="1588">
                  <c:v>35.928870391443482</c:v>
                </c:pt>
                <c:pt idx="1589">
                  <c:v>35.895864931337726</c:v>
                </c:pt>
                <c:pt idx="1590">
                  <c:v>35.862859011119895</c:v>
                </c:pt>
                <c:pt idx="1591">
                  <c:v>35.82985262742482</c:v>
                </c:pt>
                <c:pt idx="1592">
                  <c:v>35.79684577686411</c:v>
                </c:pt>
                <c:pt idx="1593">
                  <c:v>35.763838456025468</c:v>
                </c:pt>
                <c:pt idx="1594">
                  <c:v>35.73083066147268</c:v>
                </c:pt>
                <c:pt idx="1595">
                  <c:v>35.697822389745937</c:v>
                </c:pt>
                <c:pt idx="1596">
                  <c:v>35.664813637360801</c:v>
                </c:pt>
                <c:pt idx="1597">
                  <c:v>35.631804400808811</c:v>
                </c:pt>
                <c:pt idx="1598">
                  <c:v>35.598794676556992</c:v>
                </c:pt>
                <c:pt idx="1599">
                  <c:v>35.565784461047706</c:v>
                </c:pt>
                <c:pt idx="1600">
                  <c:v>35.532773750698667</c:v>
                </c:pt>
                <c:pt idx="1601">
                  <c:v>35.499762541902655</c:v>
                </c:pt>
                <c:pt idx="1602">
                  <c:v>35.466750831027205</c:v>
                </c:pt>
                <c:pt idx="1603">
                  <c:v>35.433738614414857</c:v>
                </c:pt>
                <c:pt idx="1604">
                  <c:v>35.40072588838283</c:v>
                </c:pt>
                <c:pt idx="1605">
                  <c:v>35.367712649222362</c:v>
                </c:pt>
                <c:pt idx="1606">
                  <c:v>35.334698893199516</c:v>
                </c:pt>
                <c:pt idx="1607">
                  <c:v>35.30168461655429</c:v>
                </c:pt>
                <c:pt idx="1608">
                  <c:v>35.268669815500523</c:v>
                </c:pt>
                <c:pt idx="1609">
                  <c:v>35.235654486226181</c:v>
                </c:pt>
                <c:pt idx="1610">
                  <c:v>35.202638624892671</c:v>
                </c:pt>
                <c:pt idx="1611">
                  <c:v>35.169622227634882</c:v>
                </c:pt>
                <c:pt idx="1612">
                  <c:v>35.136605290561533</c:v>
                </c:pt>
                <c:pt idx="1613">
                  <c:v>35.103587809753684</c:v>
                </c:pt>
                <c:pt idx="1614">
                  <c:v>35.070569781266229</c:v>
                </c:pt>
                <c:pt idx="1615">
                  <c:v>35.037551201126448</c:v>
                </c:pt>
                <c:pt idx="1616">
                  <c:v>35.004532065334374</c:v>
                </c:pt>
                <c:pt idx="1617">
                  <c:v>34.971512369862914</c:v>
                </c:pt>
                <c:pt idx="1618">
                  <c:v>34.938492110656817</c:v>
                </c:pt>
                <c:pt idx="1619">
                  <c:v>34.905471283633425</c:v>
                </c:pt>
                <c:pt idx="1620">
                  <c:v>34.872449884681927</c:v>
                </c:pt>
                <c:pt idx="1621">
                  <c:v>34.839427909663399</c:v>
                </c:pt>
                <c:pt idx="1622">
                  <c:v>34.806405354410678</c:v>
                </c:pt>
                <c:pt idx="1623">
                  <c:v>34.773382214728279</c:v>
                </c:pt>
                <c:pt idx="1624">
                  <c:v>34.740358486391699</c:v>
                </c:pt>
                <c:pt idx="1625">
                  <c:v>34.70733416514787</c:v>
                </c:pt>
                <c:pt idx="1626">
                  <c:v>34.674309246714749</c:v>
                </c:pt>
                <c:pt idx="1627">
                  <c:v>34.641283726780976</c:v>
                </c:pt>
                <c:pt idx="1628">
                  <c:v>34.608257601006265</c:v>
                </c:pt>
                <c:pt idx="1629">
                  <c:v>34.575230865020437</c:v>
                </c:pt>
                <c:pt idx="1630">
                  <c:v>34.542203514423733</c:v>
                </c:pt>
                <c:pt idx="1631">
                  <c:v>34.509175544786714</c:v>
                </c:pt>
                <c:pt idx="1632">
                  <c:v>34.476146951649682</c:v>
                </c:pt>
                <c:pt idx="1633">
                  <c:v>34.443117730523063</c:v>
                </c:pt>
                <c:pt idx="1634">
                  <c:v>34.410087876886564</c:v>
                </c:pt>
                <c:pt idx="1635">
                  <c:v>34.377057386189726</c:v>
                </c:pt>
                <c:pt idx="1636">
                  <c:v>34.34402625385119</c:v>
                </c:pt>
                <c:pt idx="1637">
                  <c:v>34.310994475258681</c:v>
                </c:pt>
                <c:pt idx="1638">
                  <c:v>34.277962045768881</c:v>
                </c:pt>
                <c:pt idx="1639">
                  <c:v>34.244928960707384</c:v>
                </c:pt>
                <c:pt idx="1640">
                  <c:v>34.211895215368109</c:v>
                </c:pt>
                <c:pt idx="1641">
                  <c:v>34.178860805013535</c:v>
                </c:pt>
                <c:pt idx="1642">
                  <c:v>34.145825724874342</c:v>
                </c:pt>
                <c:pt idx="1643">
                  <c:v>34.112789970149294</c:v>
                </c:pt>
                <c:pt idx="1644">
                  <c:v>34.079753536004922</c:v>
                </c:pt>
                <c:pt idx="1645">
                  <c:v>34.04671641757556</c:v>
                </c:pt>
                <c:pt idx="1646">
                  <c:v>34.013678609962838</c:v>
                </c:pt>
                <c:pt idx="1647">
                  <c:v>33.980640108235981</c:v>
                </c:pt>
                <c:pt idx="1648">
                  <c:v>33.947600907431223</c:v>
                </c:pt>
                <c:pt idx="1649">
                  <c:v>33.914561002551665</c:v>
                </c:pt>
                <c:pt idx="1650">
                  <c:v>33.881520388567409</c:v>
                </c:pt>
                <c:pt idx="1651">
                  <c:v>33.848479060415016</c:v>
                </c:pt>
                <c:pt idx="1652">
                  <c:v>33.815437012997322</c:v>
                </c:pt>
                <c:pt idx="1653">
                  <c:v>33.78239424118356</c:v>
                </c:pt>
                <c:pt idx="1654">
                  <c:v>33.749350739809131</c:v>
                </c:pt>
                <c:pt idx="1655">
                  <c:v>33.716306503674957</c:v>
                </c:pt>
                <c:pt idx="1656">
                  <c:v>33.683261527548026</c:v>
                </c:pt>
                <c:pt idx="1657">
                  <c:v>33.650215806160404</c:v>
                </c:pt>
                <c:pt idx="1658">
                  <c:v>33.617169334209621</c:v>
                </c:pt>
                <c:pt idx="1659">
                  <c:v>33.584122106358599</c:v>
                </c:pt>
                <c:pt idx="1660">
                  <c:v>33.551074117234812</c:v>
                </c:pt>
                <c:pt idx="1661">
                  <c:v>33.518025361430567</c:v>
                </c:pt>
                <c:pt idx="1662">
                  <c:v>33.484975833502901</c:v>
                </c:pt>
                <c:pt idx="1663">
                  <c:v>33.451925527973067</c:v>
                </c:pt>
                <c:pt idx="1664">
                  <c:v>33.418874439326522</c:v>
                </c:pt>
                <c:pt idx="1665">
                  <c:v>33.385822562012741</c:v>
                </c:pt>
                <c:pt idx="1666">
                  <c:v>33.352769890444939</c:v>
                </c:pt>
                <c:pt idx="1667">
                  <c:v>33.319716419000159</c:v>
                </c:pt>
                <c:pt idx="1668">
                  <c:v>33.28666214201867</c:v>
                </c:pt>
                <c:pt idx="1669">
                  <c:v>33.253607053803897</c:v>
                </c:pt>
                <c:pt idx="1670">
                  <c:v>33.22055114862269</c:v>
                </c:pt>
                <c:pt idx="1671">
                  <c:v>33.187494420704326</c:v>
                </c:pt>
                <c:pt idx="1672">
                  <c:v>33.154436864241227</c:v>
                </c:pt>
                <c:pt idx="1673">
                  <c:v>33.121378473387878</c:v>
                </c:pt>
                <c:pt idx="1674">
                  <c:v>33.088319242261221</c:v>
                </c:pt>
                <c:pt idx="1675">
                  <c:v>33.055259164940473</c:v>
                </c:pt>
                <c:pt idx="1676">
                  <c:v>33.022198235466448</c:v>
                </c:pt>
                <c:pt idx="1677">
                  <c:v>32.989136447842021</c:v>
                </c:pt>
                <c:pt idx="1678">
                  <c:v>32.956073796031426</c:v>
                </c:pt>
                <c:pt idx="1679">
                  <c:v>32.92301027396018</c:v>
                </c:pt>
                <c:pt idx="1680">
                  <c:v>32.88994587551538</c:v>
                </c:pt>
                <c:pt idx="1681">
                  <c:v>32.856880594544329</c:v>
                </c:pt>
                <c:pt idx="1682">
                  <c:v>32.823814424855811</c:v>
                </c:pt>
                <c:pt idx="1683">
                  <c:v>32.79074736021893</c:v>
                </c:pt>
                <c:pt idx="1684">
                  <c:v>32.757679394363365</c:v>
                </c:pt>
                <c:pt idx="1685">
                  <c:v>32.724610520978693</c:v>
                </c:pt>
                <c:pt idx="1686">
                  <c:v>32.691540733714788</c:v>
                </c:pt>
                <c:pt idx="1687">
                  <c:v>32.65847002618122</c:v>
                </c:pt>
                <c:pt idx="1688">
                  <c:v>32.625398391947293</c:v>
                </c:pt>
                <c:pt idx="1689">
                  <c:v>32.592325824541909</c:v>
                </c:pt>
                <c:pt idx="1690">
                  <c:v>32.559252317452859</c:v>
                </c:pt>
                <c:pt idx="1691">
                  <c:v>32.526177864127263</c:v>
                </c:pt>
                <c:pt idx="1692">
                  <c:v>32.493102457971233</c:v>
                </c:pt>
                <c:pt idx="1693">
                  <c:v>32.46002609234943</c:v>
                </c:pt>
                <c:pt idx="1694">
                  <c:v>32.426948760585127</c:v>
                </c:pt>
                <c:pt idx="1695">
                  <c:v>32.393870455959771</c:v>
                </c:pt>
                <c:pt idx="1696">
                  <c:v>32.36079117171316</c:v>
                </c:pt>
                <c:pt idx="1697">
                  <c:v>32.327710901042984</c:v>
                </c:pt>
                <c:pt idx="1698">
                  <c:v>32.294629637104563</c:v>
                </c:pt>
                <c:pt idx="1699">
                  <c:v>32.261547373011211</c:v>
                </c:pt>
                <c:pt idx="1700">
                  <c:v>32.228464101833076</c:v>
                </c:pt>
                <c:pt idx="1701">
                  <c:v>32.195379816597793</c:v>
                </c:pt>
                <c:pt idx="1702">
                  <c:v>32.16229451029043</c:v>
                </c:pt>
                <c:pt idx="1703">
                  <c:v>32.129208175852241</c:v>
                </c:pt>
                <c:pt idx="1704">
                  <c:v>32.09612080618151</c:v>
                </c:pt>
                <c:pt idx="1705">
                  <c:v>32.063032394132932</c:v>
                </c:pt>
                <c:pt idx="1706">
                  <c:v>32.029942932517606</c:v>
                </c:pt>
                <c:pt idx="1707">
                  <c:v>31.99685241410263</c:v>
                </c:pt>
                <c:pt idx="1708">
                  <c:v>31.963760831611051</c:v>
                </c:pt>
                <c:pt idx="1709">
                  <c:v>31.93066817772165</c:v>
                </c:pt>
                <c:pt idx="1710">
                  <c:v>31.897574445068887</c:v>
                </c:pt>
                <c:pt idx="1711">
                  <c:v>31.864479626242762</c:v>
                </c:pt>
                <c:pt idx="1712">
                  <c:v>31.831383713788082</c:v>
                </c:pt>
                <c:pt idx="1713">
                  <c:v>31.798286700205061</c:v>
                </c:pt>
                <c:pt idx="1714">
                  <c:v>31.765188577948628</c:v>
                </c:pt>
                <c:pt idx="1715">
                  <c:v>31.73208933942858</c:v>
                </c:pt>
                <c:pt idx="1716">
                  <c:v>31.69898897700903</c:v>
                </c:pt>
                <c:pt idx="1717">
                  <c:v>31.665887483008511</c:v>
                </c:pt>
                <c:pt idx="1718">
                  <c:v>31.632784849699757</c:v>
                </c:pt>
                <c:pt idx="1719">
                  <c:v>31.599681069309558</c:v>
                </c:pt>
                <c:pt idx="1720">
                  <c:v>31.56657613401849</c:v>
                </c:pt>
                <c:pt idx="1721">
                  <c:v>31.533470035960704</c:v>
                </c:pt>
                <c:pt idx="1722">
                  <c:v>31.500362767223976</c:v>
                </c:pt>
                <c:pt idx="1723">
                  <c:v>31.467254319849488</c:v>
                </c:pt>
                <c:pt idx="1724">
                  <c:v>31.434144685831274</c:v>
                </c:pt>
                <c:pt idx="1725">
                  <c:v>31.401033857116754</c:v>
                </c:pt>
                <c:pt idx="1726">
                  <c:v>31.367921825605979</c:v>
                </c:pt>
                <c:pt idx="1727">
                  <c:v>31.33480858315167</c:v>
                </c:pt>
                <c:pt idx="1728">
                  <c:v>31.301694121559159</c:v>
                </c:pt>
                <c:pt idx="1729">
                  <c:v>31.268578432586086</c:v>
                </c:pt>
                <c:pt idx="1730">
                  <c:v>31.235461507942205</c:v>
                </c:pt>
                <c:pt idx="1731">
                  <c:v>31.202343339289524</c:v>
                </c:pt>
                <c:pt idx="1732">
                  <c:v>31.169223918241713</c:v>
                </c:pt>
                <c:pt idx="1733">
                  <c:v>31.136103236364395</c:v>
                </c:pt>
                <c:pt idx="1734">
                  <c:v>31.102981285174629</c:v>
                </c:pt>
                <c:pt idx="1735">
                  <c:v>31.069858056140902</c:v>
                </c:pt>
                <c:pt idx="1736">
                  <c:v>31.03673354068313</c:v>
                </c:pt>
                <c:pt idx="1737">
                  <c:v>31.003607730172263</c:v>
                </c:pt>
                <c:pt idx="1738">
                  <c:v>30.970480615930175</c:v>
                </c:pt>
                <c:pt idx="1739">
                  <c:v>30.937352189229948</c:v>
                </c:pt>
                <c:pt idx="1740">
                  <c:v>30.904222441294749</c:v>
                </c:pt>
                <c:pt idx="1741">
                  <c:v>30.871091363299179</c:v>
                </c:pt>
                <c:pt idx="1742">
                  <c:v>30.837958946367333</c:v>
                </c:pt>
                <c:pt idx="1743">
                  <c:v>30.804825181574476</c:v>
                </c:pt>
                <c:pt idx="1744">
                  <c:v>30.771690059945435</c:v>
                </c:pt>
                <c:pt idx="1745">
                  <c:v>30.738553572455313</c:v>
                </c:pt>
                <c:pt idx="1746">
                  <c:v>30.705415710029239</c:v>
                </c:pt>
                <c:pt idx="1747">
                  <c:v>30.672276463541806</c:v>
                </c:pt>
                <c:pt idx="1748">
                  <c:v>30.639135823817849</c:v>
                </c:pt>
                <c:pt idx="1749">
                  <c:v>30.605993781631003</c:v>
                </c:pt>
                <c:pt idx="1750">
                  <c:v>30.572850327704963</c:v>
                </c:pt>
                <c:pt idx="1751">
                  <c:v>30.5397054527125</c:v>
                </c:pt>
                <c:pt idx="1752">
                  <c:v>30.506559147275429</c:v>
                </c:pt>
                <c:pt idx="1753">
                  <c:v>30.473411401964778</c:v>
                </c:pt>
                <c:pt idx="1754">
                  <c:v>30.440262207300748</c:v>
                </c:pt>
                <c:pt idx="1755">
                  <c:v>30.407111553752078</c:v>
                </c:pt>
                <c:pt idx="1756">
                  <c:v>30.373959431736615</c:v>
                </c:pt>
                <c:pt idx="1757">
                  <c:v>30.340805831620557</c:v>
                </c:pt>
                <c:pt idx="1758">
                  <c:v>30.307650743718959</c:v>
                </c:pt>
                <c:pt idx="1759">
                  <c:v>30.274494158295113</c:v>
                </c:pt>
                <c:pt idx="1760">
                  <c:v>30.241336065560994</c:v>
                </c:pt>
                <c:pt idx="1761">
                  <c:v>30.208176455676394</c:v>
                </c:pt>
                <c:pt idx="1762">
                  <c:v>30.175015318749981</c:v>
                </c:pt>
                <c:pt idx="1763">
                  <c:v>30.141852644837968</c:v>
                </c:pt>
                <c:pt idx="1764">
                  <c:v>30.108688423945082</c:v>
                </c:pt>
                <c:pt idx="1765">
                  <c:v>30.0755226460237</c:v>
                </c:pt>
                <c:pt idx="1766">
                  <c:v>30.042355300974279</c:v>
                </c:pt>
                <c:pt idx="1767">
                  <c:v>30.00918637864504</c:v>
                </c:pt>
                <c:pt idx="1768">
                  <c:v>29.976015868832114</c:v>
                </c:pt>
                <c:pt idx="1769">
                  <c:v>29.942843761279224</c:v>
                </c:pt>
                <c:pt idx="1770">
                  <c:v>29.909670045677785</c:v>
                </c:pt>
                <c:pt idx="1771">
                  <c:v>29.876494711666876</c:v>
                </c:pt>
                <c:pt idx="1772">
                  <c:v>29.843317748833243</c:v>
                </c:pt>
                <c:pt idx="1773">
                  <c:v>29.810139146710732</c:v>
                </c:pt>
                <c:pt idx="1774">
                  <c:v>29.776958894781195</c:v>
                </c:pt>
                <c:pt idx="1775">
                  <c:v>29.743776982473594</c:v>
                </c:pt>
                <c:pt idx="1776">
                  <c:v>29.710593399164274</c:v>
                </c:pt>
                <c:pt idx="1777">
                  <c:v>29.677408134177263</c:v>
                </c:pt>
                <c:pt idx="1778">
                  <c:v>29.644221176783667</c:v>
                </c:pt>
                <c:pt idx="1779">
                  <c:v>29.611032516202016</c:v>
                </c:pt>
                <c:pt idx="1780">
                  <c:v>29.577842141597969</c:v>
                </c:pt>
                <c:pt idx="1781">
                  <c:v>29.54465004208496</c:v>
                </c:pt>
                <c:pt idx="1782">
                  <c:v>29.511456206723317</c:v>
                </c:pt>
                <c:pt idx="1783">
                  <c:v>29.478260624520772</c:v>
                </c:pt>
                <c:pt idx="1784">
                  <c:v>29.445063284432351</c:v>
                </c:pt>
                <c:pt idx="1785">
                  <c:v>29.411864175360527</c:v>
                </c:pt>
                <c:pt idx="1786">
                  <c:v>29.378663286154886</c:v>
                </c:pt>
                <c:pt idx="1787">
                  <c:v>29.345460605612491</c:v>
                </c:pt>
                <c:pt idx="1788">
                  <c:v>29.312256122477699</c:v>
                </c:pt>
                <c:pt idx="1789">
                  <c:v>29.279049825442428</c:v>
                </c:pt>
                <c:pt idx="1790">
                  <c:v>29.245841703145757</c:v>
                </c:pt>
                <c:pt idx="1791">
                  <c:v>29.212631744174477</c:v>
                </c:pt>
                <c:pt idx="1792">
                  <c:v>29.179419937062676</c:v>
                </c:pt>
                <c:pt idx="1793">
                  <c:v>29.146206270292172</c:v>
                </c:pt>
                <c:pt idx="1794">
                  <c:v>29.112990732292463</c:v>
                </c:pt>
                <c:pt idx="1795">
                  <c:v>29.079773311440469</c:v>
                </c:pt>
                <c:pt idx="1796">
                  <c:v>29.04655399606105</c:v>
                </c:pt>
                <c:pt idx="1797">
                  <c:v>29.013332774426924</c:v>
                </c:pt>
                <c:pt idx="1798">
                  <c:v>28.980109634758605</c:v>
                </c:pt>
                <c:pt idx="1799">
                  <c:v>28.946884565224458</c:v>
                </c:pt>
                <c:pt idx="1800">
                  <c:v>28.913657553941285</c:v>
                </c:pt>
                <c:pt idx="1801">
                  <c:v>28.880428588973945</c:v>
                </c:pt>
                <c:pt idx="1802">
                  <c:v>28.847197658335311</c:v>
                </c:pt>
                <c:pt idx="1803">
                  <c:v>28.813964749987001</c:v>
                </c:pt>
                <c:pt idx="1804">
                  <c:v>28.780729851838984</c:v>
                </c:pt>
                <c:pt idx="1805">
                  <c:v>28.74749295174988</c:v>
                </c:pt>
                <c:pt idx="1806">
                  <c:v>28.714254037527034</c:v>
                </c:pt>
                <c:pt idx="1807">
                  <c:v>28.68101309692689</c:v>
                </c:pt>
                <c:pt idx="1808">
                  <c:v>28.647770117654844</c:v>
                </c:pt>
                <c:pt idx="1809">
                  <c:v>28.614525087365305</c:v>
                </c:pt>
                <c:pt idx="1810">
                  <c:v>28.581277993662525</c:v>
                </c:pt>
                <c:pt idx="1811">
                  <c:v>28.548028824099635</c:v>
                </c:pt>
                <c:pt idx="1812">
                  <c:v>28.514777566180172</c:v>
                </c:pt>
                <c:pt idx="1813">
                  <c:v>28.481524207357044</c:v>
                </c:pt>
                <c:pt idx="1814">
                  <c:v>28.448268735033693</c:v>
                </c:pt>
                <c:pt idx="1815">
                  <c:v>28.415011136563315</c:v>
                </c:pt>
                <c:pt idx="1816">
                  <c:v>28.381751399250092</c:v>
                </c:pt>
                <c:pt idx="1817">
                  <c:v>28.348489510348763</c:v>
                </c:pt>
                <c:pt idx="1818">
                  <c:v>28.315225457064777</c:v>
                </c:pt>
                <c:pt idx="1819">
                  <c:v>28.281959226555035</c:v>
                </c:pt>
                <c:pt idx="1820">
                  <c:v>28.248690805927716</c:v>
                </c:pt>
                <c:pt idx="1821">
                  <c:v>28.215420182242674</c:v>
                </c:pt>
                <c:pt idx="1822">
                  <c:v>28.182147342511673</c:v>
                </c:pt>
                <c:pt idx="1823">
                  <c:v>28.148872273698622</c:v>
                </c:pt>
                <c:pt idx="1824">
                  <c:v>28.115594962719971</c:v>
                </c:pt>
                <c:pt idx="1825">
                  <c:v>28.082315396444613</c:v>
                </c:pt>
                <c:pt idx="1826">
                  <c:v>28.049033561694863</c:v>
                </c:pt>
                <c:pt idx="1827">
                  <c:v>28.015749445246119</c:v>
                </c:pt>
                <c:pt idx="1828">
                  <c:v>27.982463033827475</c:v>
                </c:pt>
                <c:pt idx="1829">
                  <c:v>27.94917431412189</c:v>
                </c:pt>
                <c:pt idx="1830">
                  <c:v>27.915883272766827</c:v>
                </c:pt>
                <c:pt idx="1831">
                  <c:v>27.882589896354091</c:v>
                </c:pt>
                <c:pt idx="1832">
                  <c:v>27.849294171430792</c:v>
                </c:pt>
                <c:pt idx="1833">
                  <c:v>27.815996084499108</c:v>
                </c:pt>
                <c:pt idx="1834">
                  <c:v>27.782695622016853</c:v>
                </c:pt>
                <c:pt idx="1835">
                  <c:v>27.749392770398348</c:v>
                </c:pt>
                <c:pt idx="1836">
                  <c:v>27.716087516013864</c:v>
                </c:pt>
                <c:pt idx="1837">
                  <c:v>27.682779845190957</c:v>
                </c:pt>
                <c:pt idx="1838">
                  <c:v>27.649469744214393</c:v>
                </c:pt>
                <c:pt idx="1839">
                  <c:v>27.616157199326409</c:v>
                </c:pt>
                <c:pt idx="1840">
                  <c:v>27.582842196727523</c:v>
                </c:pt>
                <c:pt idx="1841">
                  <c:v>27.549524722576951</c:v>
                </c:pt>
                <c:pt idx="1842">
                  <c:v>27.516204762992867</c:v>
                </c:pt>
                <c:pt idx="1843">
                  <c:v>27.482882304052918</c:v>
                </c:pt>
                <c:pt idx="1844">
                  <c:v>27.449557331794779</c:v>
                </c:pt>
                <c:pt idx="1845">
                  <c:v>27.416229832216416</c:v>
                </c:pt>
                <c:pt idx="1846">
                  <c:v>27.382899791277136</c:v>
                </c:pt>
                <c:pt idx="1847">
                  <c:v>27.349567194897439</c:v>
                </c:pt>
                <c:pt idx="1848">
                  <c:v>27.316232028960012</c:v>
                </c:pt>
                <c:pt idx="1849">
                  <c:v>27.2828942793099</c:v>
                </c:pt>
                <c:pt idx="1850">
                  <c:v>27.249553931755415</c:v>
                </c:pt>
                <c:pt idx="1851">
                  <c:v>27.216210972068417</c:v>
                </c:pt>
                <c:pt idx="1852">
                  <c:v>27.182865385985014</c:v>
                </c:pt>
                <c:pt idx="1853">
                  <c:v>27.149517159206098</c:v>
                </c:pt>
                <c:pt idx="1854">
                  <c:v>27.11616627739825</c:v>
                </c:pt>
                <c:pt idx="1855">
                  <c:v>27.082812726193715</c:v>
                </c:pt>
                <c:pt idx="1856">
                  <c:v>27.049456491191538</c:v>
                </c:pt>
                <c:pt idx="1857">
                  <c:v>27.016097557958034</c:v>
                </c:pt>
                <c:pt idx="1858">
                  <c:v>26.982735912027586</c:v>
                </c:pt>
                <c:pt idx="1859">
                  <c:v>26.949371538902991</c:v>
                </c:pt>
                <c:pt idx="1860">
                  <c:v>26.9160044240563</c:v>
                </c:pt>
                <c:pt idx="1861">
                  <c:v>26.882634552929815</c:v>
                </c:pt>
                <c:pt idx="1862">
                  <c:v>26.849261910936431</c:v>
                </c:pt>
                <c:pt idx="1863">
                  <c:v>26.815886483460062</c:v>
                </c:pt>
                <c:pt idx="1864">
                  <c:v>26.782508255857138</c:v>
                </c:pt>
                <c:pt idx="1865">
                  <c:v>26.749127213456884</c:v>
                </c:pt>
                <c:pt idx="1866">
                  <c:v>26.71574334156233</c:v>
                </c:pt>
                <c:pt idx="1867">
                  <c:v>26.682356625450531</c:v>
                </c:pt>
                <c:pt idx="1868">
                  <c:v>26.648967050374143</c:v>
                </c:pt>
                <c:pt idx="1869">
                  <c:v>26.615574601561427</c:v>
                </c:pt>
                <c:pt idx="1870">
                  <c:v>26.582179264217999</c:v>
                </c:pt>
                <c:pt idx="1871">
                  <c:v>26.548781023526704</c:v>
                </c:pt>
                <c:pt idx="1872">
                  <c:v>26.515379864648999</c:v>
                </c:pt>
                <c:pt idx="1873">
                  <c:v>26.481975772725875</c:v>
                </c:pt>
                <c:pt idx="1874">
                  <c:v>26.448568732878424</c:v>
                </c:pt>
                <c:pt idx="1875">
                  <c:v>26.415158730208983</c:v>
                </c:pt>
                <c:pt idx="1876">
                  <c:v>26.381745749802121</c:v>
                </c:pt>
                <c:pt idx="1877">
                  <c:v>26.348329776725112</c:v>
                </c:pt>
                <c:pt idx="1878">
                  <c:v>26.314910796029164</c:v>
                </c:pt>
                <c:pt idx="1879">
                  <c:v>26.281488792750885</c:v>
                </c:pt>
                <c:pt idx="1880">
                  <c:v>26.248063751912262</c:v>
                </c:pt>
                <c:pt idx="1881">
                  <c:v>26.214635658522244</c:v>
                </c:pt>
                <c:pt idx="1882">
                  <c:v>26.181204497577713</c:v>
                </c:pt>
                <c:pt idx="1883">
                  <c:v>26.147770254064746</c:v>
                </c:pt>
                <c:pt idx="1884">
                  <c:v>26.11433291295895</c:v>
                </c:pt>
                <c:pt idx="1885">
                  <c:v>26.080892459227265</c:v>
                </c:pt>
                <c:pt idx="1886">
                  <c:v>26.047448877828529</c:v>
                </c:pt>
                <c:pt idx="1887">
                  <c:v>26.014002153714692</c:v>
                </c:pt>
                <c:pt idx="1888">
                  <c:v>25.98055227183233</c:v>
                </c:pt>
                <c:pt idx="1889">
                  <c:v>25.947099217123206</c:v>
                </c:pt>
                <c:pt idx="1890">
                  <c:v>25.913642974525555</c:v>
                </c:pt>
                <c:pt idx="1891">
                  <c:v>25.880183528975618</c:v>
                </c:pt>
                <c:pt idx="1892">
                  <c:v>25.846720865408415</c:v>
                </c:pt>
                <c:pt idx="1893">
                  <c:v>25.813254968759068</c:v>
                </c:pt>
                <c:pt idx="1894">
                  <c:v>25.779785823964183</c:v>
                </c:pt>
                <c:pt idx="1895">
                  <c:v>25.746313415962373</c:v>
                </c:pt>
                <c:pt idx="1896">
                  <c:v>25.71283772969711</c:v>
                </c:pt>
                <c:pt idx="1897">
                  <c:v>25.679358750115814</c:v>
                </c:pt>
                <c:pt idx="1898">
                  <c:v>25.645876462172961</c:v>
                </c:pt>
                <c:pt idx="1899">
                  <c:v>25.6123908508306</c:v>
                </c:pt>
                <c:pt idx="1900">
                  <c:v>25.578901901059751</c:v>
                </c:pt>
                <c:pt idx="1901">
                  <c:v>25.54540959784169</c:v>
                </c:pt>
                <c:pt idx="1902">
                  <c:v>25.511913926169647</c:v>
                </c:pt>
                <c:pt idx="1903">
                  <c:v>25.478414871049647</c:v>
                </c:pt>
                <c:pt idx="1904">
                  <c:v>25.444912417502543</c:v>
                </c:pt>
                <c:pt idx="1905">
                  <c:v>25.411406550564823</c:v>
                </c:pt>
                <c:pt idx="1906">
                  <c:v>25.37789725529068</c:v>
                </c:pt>
                <c:pt idx="1907">
                  <c:v>25.344384516752708</c:v>
                </c:pt>
                <c:pt idx="1908">
                  <c:v>25.310868320044211</c:v>
                </c:pt>
                <c:pt idx="1909">
                  <c:v>25.277348650279968</c:v>
                </c:pt>
                <c:pt idx="1910">
                  <c:v>25.243825492598265</c:v>
                </c:pt>
                <c:pt idx="1911">
                  <c:v>25.210298832162181</c:v>
                </c:pt>
                <c:pt idx="1912">
                  <c:v>25.176768654161531</c:v>
                </c:pt>
                <c:pt idx="1913">
                  <c:v>25.143234943813241</c:v>
                </c:pt>
                <c:pt idx="1914">
                  <c:v>25.109697686364939</c:v>
                </c:pt>
                <c:pt idx="1915">
                  <c:v>25.076156867094763</c:v>
                </c:pt>
                <c:pt idx="1916">
                  <c:v>25.042612471313753</c:v>
                </c:pt>
                <c:pt idx="1917">
                  <c:v>25.009064484367602</c:v>
                </c:pt>
                <c:pt idx="1918">
                  <c:v>24.975512891638267</c:v>
                </c:pt>
                <c:pt idx="1919">
                  <c:v>24.941957678545187</c:v>
                </c:pt>
                <c:pt idx="1920">
                  <c:v>24.908398830547785</c:v>
                </c:pt>
                <c:pt idx="1921">
                  <c:v>24.874836333146668</c:v>
                </c:pt>
                <c:pt idx="1922">
                  <c:v>24.841270171885355</c:v>
                </c:pt>
                <c:pt idx="1923">
                  <c:v>24.807700332352542</c:v>
                </c:pt>
                <c:pt idx="1924">
                  <c:v>24.774126800183481</c:v>
                </c:pt>
                <c:pt idx="1925">
                  <c:v>24.740549561061606</c:v>
                </c:pt>
                <c:pt idx="1926">
                  <c:v>24.706968600721151</c:v>
                </c:pt>
                <c:pt idx="1927">
                  <c:v>24.673383904948164</c:v>
                </c:pt>
                <c:pt idx="1928">
                  <c:v>24.639795459582757</c:v>
                </c:pt>
                <c:pt idx="1929">
                  <c:v>24.606203250521304</c:v>
                </c:pt>
                <c:pt idx="1930">
                  <c:v>24.572607263717767</c:v>
                </c:pt>
                <c:pt idx="1931">
                  <c:v>24.539007485186083</c:v>
                </c:pt>
                <c:pt idx="1932">
                  <c:v>24.505403901001777</c:v>
                </c:pt>
                <c:pt idx="1933">
                  <c:v>24.471796497304382</c:v>
                </c:pt>
                <c:pt idx="1934">
                  <c:v>24.438185260299093</c:v>
                </c:pt>
                <c:pt idx="1935">
                  <c:v>24.404570176258865</c:v>
                </c:pt>
                <c:pt idx="1936">
                  <c:v>24.370951231526501</c:v>
                </c:pt>
                <c:pt idx="1937">
                  <c:v>24.337328412516754</c:v>
                </c:pt>
                <c:pt idx="1938">
                  <c:v>24.303701705718289</c:v>
                </c:pt>
                <c:pt idx="1939">
                  <c:v>24.270071097696075</c:v>
                </c:pt>
                <c:pt idx="1940">
                  <c:v>24.236436575092824</c:v>
                </c:pt>
                <c:pt idx="1941">
                  <c:v>24.20279812463226</c:v>
                </c:pt>
                <c:pt idx="1942">
                  <c:v>24.169155733120256</c:v>
                </c:pt>
                <c:pt idx="1943">
                  <c:v>24.135509387447396</c:v>
                </c:pt>
                <c:pt idx="1944">
                  <c:v>24.101859074591331</c:v>
                </c:pt>
                <c:pt idx="1945">
                  <c:v>24.068204781618839</c:v>
                </c:pt>
                <c:pt idx="1946">
                  <c:v>24.03454649568797</c:v>
                </c:pt>
                <c:pt idx="1947">
                  <c:v>24.000884204050873</c:v>
                </c:pt>
                <c:pt idx="1948">
                  <c:v>23.96721789405516</c:v>
                </c:pt>
                <c:pt idx="1949">
                  <c:v>23.933547553147001</c:v>
                </c:pt>
                <c:pt idx="1950">
                  <c:v>23.899873168873125</c:v>
                </c:pt>
                <c:pt idx="1951">
                  <c:v>23.866194728883148</c:v>
                </c:pt>
                <c:pt idx="1952">
                  <c:v>23.832512220932159</c:v>
                </c:pt>
                <c:pt idx="1953">
                  <c:v>23.798825632882977</c:v>
                </c:pt>
                <c:pt idx="1954">
                  <c:v>23.765134952708276</c:v>
                </c:pt>
                <c:pt idx="1955">
                  <c:v>23.73144016849356</c:v>
                </c:pt>
                <c:pt idx="1956">
                  <c:v>23.697741268439248</c:v>
                </c:pt>
                <c:pt idx="1957">
                  <c:v>23.664038240863242</c:v>
                </c:pt>
                <c:pt idx="1958">
                  <c:v>23.630331074203248</c:v>
                </c:pt>
                <c:pt idx="1959">
                  <c:v>23.596619757019543</c:v>
                </c:pt>
                <c:pt idx="1960">
                  <c:v>23.562904277997511</c:v>
                </c:pt>
                <c:pt idx="1961">
                  <c:v>23.529184625949853</c:v>
                </c:pt>
                <c:pt idx="1962">
                  <c:v>23.495460789819454</c:v>
                </c:pt>
                <c:pt idx="1963">
                  <c:v>23.461732758681858</c:v>
                </c:pt>
                <c:pt idx="1964">
                  <c:v>23.428000521747666</c:v>
                </c:pt>
                <c:pt idx="1965">
                  <c:v>23.394264068365604</c:v>
                </c:pt>
                <c:pt idx="1966">
                  <c:v>23.360523388024795</c:v>
                </c:pt>
                <c:pt idx="1967">
                  <c:v>23.326778470357439</c:v>
                </c:pt>
                <c:pt idx="1968">
                  <c:v>23.293029305141811</c:v>
                </c:pt>
                <c:pt idx="1969">
                  <c:v>23.259275882304262</c:v>
                </c:pt>
                <c:pt idx="1970">
                  <c:v>23.225518191922848</c:v>
                </c:pt>
                <c:pt idx="1971">
                  <c:v>23.191756224228897</c:v>
                </c:pt>
                <c:pt idx="1972">
                  <c:v>23.157989969611073</c:v>
                </c:pt>
                <c:pt idx="1973">
                  <c:v>23.124219418616917</c:v>
                </c:pt>
                <c:pt idx="1974">
                  <c:v>23.090444561956506</c:v>
                </c:pt>
                <c:pt idx="1975">
                  <c:v>23.056665390504701</c:v>
                </c:pt>
                <c:pt idx="1976">
                  <c:v>23.02288189530401</c:v>
                </c:pt>
                <c:pt idx="1977">
                  <c:v>22.989094067567631</c:v>
                </c:pt>
                <c:pt idx="1978">
                  <c:v>22.955301898682272</c:v>
                </c:pt>
                <c:pt idx="1979">
                  <c:v>22.921505380210576</c:v>
                </c:pt>
                <c:pt idx="1980">
                  <c:v>22.887704503894387</c:v>
                </c:pt>
                <c:pt idx="1981">
                  <c:v>22.853899261657588</c:v>
                </c:pt>
                <c:pt idx="1982">
                  <c:v>22.820089645608856</c:v>
                </c:pt>
                <c:pt idx="1983">
                  <c:v>22.786275648044597</c:v>
                </c:pt>
                <c:pt idx="1984">
                  <c:v>22.752457261451966</c:v>
                </c:pt>
                <c:pt idx="1985">
                  <c:v>22.718634478511291</c:v>
                </c:pt>
                <c:pt idx="1986">
                  <c:v>22.684807292100007</c:v>
                </c:pt>
                <c:pt idx="1987">
                  <c:v>22.650975695294626</c:v>
                </c:pt>
                <c:pt idx="1988">
                  <c:v>22.617139681374034</c:v>
                </c:pt>
                <c:pt idx="1989">
                  <c:v>22.583299243822609</c:v>
                </c:pt>
                <c:pt idx="1990">
                  <c:v>22.549454376333404</c:v>
                </c:pt>
                <c:pt idx="1991">
                  <c:v>22.515605072810185</c:v>
                </c:pt>
                <c:pt idx="1992">
                  <c:v>22.481751327371494</c:v>
                </c:pt>
                <c:pt idx="1993">
                  <c:v>22.447893134353343</c:v>
                </c:pt>
                <c:pt idx="1994">
                  <c:v>22.414030488311866</c:v>
                </c:pt>
                <c:pt idx="1995">
                  <c:v>22.380163384026712</c:v>
                </c:pt>
                <c:pt idx="1996">
                  <c:v>22.346291816503957</c:v>
                </c:pt>
                <c:pt idx="1997">
                  <c:v>22.31241578097918</c:v>
                </c:pt>
                <c:pt idx="1998">
                  <c:v>22.278535272920909</c:v>
                </c:pt>
                <c:pt idx="1999">
                  <c:v>22.244650288032553</c:v>
                </c:pt>
                <c:pt idx="2000">
                  <c:v>22.210760822256908</c:v>
                </c:pt>
                <c:pt idx="2001">
                  <c:v>22.176866871778238</c:v>
                </c:pt>
                <c:pt idx="2002">
                  <c:v>22.142968433025487</c:v>
                </c:pt>
                <c:pt idx="2003">
                  <c:v>22.109065502675843</c:v>
                </c:pt>
                <c:pt idx="2004">
                  <c:v>22.07515807765742</c:v>
                </c:pt>
                <c:pt idx="2005">
                  <c:v>22.041246155152386</c:v>
                </c:pt>
                <c:pt idx="2006">
                  <c:v>22.007329732600173</c:v>
                </c:pt>
                <c:pt idx="2007">
                  <c:v>21.973408807700373</c:v>
                </c:pt>
                <c:pt idx="2008">
                  <c:v>21.939483378416334</c:v>
                </c:pt>
                <c:pt idx="2009">
                  <c:v>21.905553442977585</c:v>
                </c:pt>
                <c:pt idx="2010">
                  <c:v>21.871618999883424</c:v>
                </c:pt>
                <c:pt idx="2011">
                  <c:v>21.837680047905998</c:v>
                </c:pt>
                <c:pt idx="2012">
                  <c:v>21.80373658609302</c:v>
                </c:pt>
                <c:pt idx="2013">
                  <c:v>21.76978861377161</c:v>
                </c:pt>
                <c:pt idx="2014">
                  <c:v>21.735836130550265</c:v>
                </c:pt>
                <c:pt idx="2015">
                  <c:v>21.701879136323463</c:v>
                </c:pt>
                <c:pt idx="2016">
                  <c:v>21.667917631273266</c:v>
                </c:pt>
                <c:pt idx="2017">
                  <c:v>21.63395161587345</c:v>
                </c:pt>
                <c:pt idx="2018">
                  <c:v>21.599981090892172</c:v>
                </c:pt>
                <c:pt idx="2019">
                  <c:v>21.56600605739537</c:v>
                </c:pt>
                <c:pt idx="2020">
                  <c:v>21.532026516749205</c:v>
                </c:pt>
                <c:pt idx="2021">
                  <c:v>21.498042470623947</c:v>
                </c:pt>
                <c:pt idx="2022">
                  <c:v>21.464053920996516</c:v>
                </c:pt>
                <c:pt idx="2023">
                  <c:v>21.430060870153703</c:v>
                </c:pt>
                <c:pt idx="2024">
                  <c:v>21.396063320695518</c:v>
                </c:pt>
                <c:pt idx="2025">
                  <c:v>21.362061275537698</c:v>
                </c:pt>
                <c:pt idx="2026">
                  <c:v>21.328054737915188</c:v>
                </c:pt>
                <c:pt idx="2027">
                  <c:v>21.294043711384912</c:v>
                </c:pt>
                <c:pt idx="2028">
                  <c:v>21.260028199829094</c:v>
                </c:pt>
                <c:pt idx="2029">
                  <c:v>21.226008207458126</c:v>
                </c:pt>
                <c:pt idx="2030">
                  <c:v>21.191983738813338</c:v>
                </c:pt>
                <c:pt idx="2031">
                  <c:v>21.157954798770472</c:v>
                </c:pt>
                <c:pt idx="2032">
                  <c:v>21.123921392542307</c:v>
                </c:pt>
                <c:pt idx="2033">
                  <c:v>21.089883525681714</c:v>
                </c:pt>
                <c:pt idx="2034">
                  <c:v>21.055841204084729</c:v>
                </c:pt>
                <c:pt idx="2035">
                  <c:v>21.021794433993559</c:v>
                </c:pt>
                <c:pt idx="2036">
                  <c:v>20.987743221998933</c:v>
                </c:pt>
                <c:pt idx="2037">
                  <c:v>20.953687575043979</c:v>
                </c:pt>
                <c:pt idx="2038">
                  <c:v>20.919627500426003</c:v>
                </c:pt>
                <c:pt idx="2039">
                  <c:v>20.885563005800382</c:v>
                </c:pt>
                <c:pt idx="2040">
                  <c:v>20.85149409918295</c:v>
                </c:pt>
                <c:pt idx="2041">
                  <c:v>20.817420788952674</c:v>
                </c:pt>
                <c:pt idx="2042">
                  <c:v>20.783343083854806</c:v>
                </c:pt>
                <c:pt idx="2043">
                  <c:v>20.749260993003485</c:v>
                </c:pt>
                <c:pt idx="2044">
                  <c:v>20.715174525884663</c:v>
                </c:pt>
                <c:pt idx="2045">
                  <c:v>20.681083692358563</c:v>
                </c:pt>
                <c:pt idx="2046">
                  <c:v>20.646988502663035</c:v>
                </c:pt>
                <c:pt idx="2047">
                  <c:v>20.612888967415319</c:v>
                </c:pt>
                <c:pt idx="2048">
                  <c:v>20.578785097615683</c:v>
                </c:pt>
                <c:pt idx="2049">
                  <c:v>20.544676904649485</c:v>
                </c:pt>
                <c:pt idx="2050">
                  <c:v>20.510564400289908</c:v>
                </c:pt>
                <c:pt idx="2051">
                  <c:v>20.476447596700748</c:v>
                </c:pt>
                <c:pt idx="2052">
                  <c:v>20.442326506438814</c:v>
                </c:pt>
                <c:pt idx="2053">
                  <c:v>20.408201142456445</c:v>
                </c:pt>
                <c:pt idx="2054">
                  <c:v>20.374071518104486</c:v>
                </c:pt>
                <c:pt idx="2055">
                  <c:v>20.339937647133656</c:v>
                </c:pt>
                <c:pt idx="2056">
                  <c:v>20.305799543698694</c:v>
                </c:pt>
                <c:pt idx="2057">
                  <c:v>20.271657222359138</c:v>
                </c:pt>
                <c:pt idx="2058">
                  <c:v>20.237510698082769</c:v>
                </c:pt>
                <c:pt idx="2059">
                  <c:v>20.203359986247349</c:v>
                </c:pt>
                <c:pt idx="2060">
                  <c:v>20.169205102643609</c:v>
                </c:pt>
                <c:pt idx="2061">
                  <c:v>20.135046063476608</c:v>
                </c:pt>
                <c:pt idx="2062">
                  <c:v>20.10088288536916</c:v>
                </c:pt>
                <c:pt idx="2063">
                  <c:v>20.066715585362886</c:v>
                </c:pt>
                <c:pt idx="2064">
                  <c:v>20.03254418092116</c:v>
                </c:pt>
                <c:pt idx="2065">
                  <c:v>19.998368689931173</c:v>
                </c:pt>
                <c:pt idx="2066">
                  <c:v>19.96418913070551</c:v>
                </c:pt>
                <c:pt idx="2067">
                  <c:v>19.930005521984771</c:v>
                </c:pt>
                <c:pt idx="2068">
                  <c:v>19.895817882939546</c:v>
                </c:pt>
                <c:pt idx="2069">
                  <c:v>19.861626233171997</c:v>
                </c:pt>
                <c:pt idx="2070">
                  <c:v>19.827430592718223</c:v>
                </c:pt>
                <c:pt idx="2071">
                  <c:v>19.793230982049867</c:v>
                </c:pt>
                <c:pt idx="2072">
                  <c:v>19.759027422076123</c:v>
                </c:pt>
                <c:pt idx="2073">
                  <c:v>19.724819934145579</c:v>
                </c:pt>
                <c:pt idx="2074">
                  <c:v>19.690608540047833</c:v>
                </c:pt>
                <c:pt idx="2075">
                  <c:v>19.656393262015367</c:v>
                </c:pt>
                <c:pt idx="2076">
                  <c:v>19.622174122724999</c:v>
                </c:pt>
                <c:pt idx="2077">
                  <c:v>19.587951145299648</c:v>
                </c:pt>
                <c:pt idx="2078">
                  <c:v>19.553724353310006</c:v>
                </c:pt>
                <c:pt idx="2079">
                  <c:v>19.519493770775856</c:v>
                </c:pt>
                <c:pt idx="2080">
                  <c:v>19.485259422167729</c:v>
                </c:pt>
                <c:pt idx="2081">
                  <c:v>19.45102133240821</c:v>
                </c:pt>
                <c:pt idx="2082">
                  <c:v>19.416779526873203</c:v>
                </c:pt>
                <c:pt idx="2083">
                  <c:v>19.382534031393622</c:v>
                </c:pt>
                <c:pt idx="2084">
                  <c:v>19.348284872256368</c:v>
                </c:pt>
                <c:pt idx="2085">
                  <c:v>19.314032076205425</c:v>
                </c:pt>
                <c:pt idx="2086">
                  <c:v>19.279775670443538</c:v>
                </c:pt>
                <c:pt idx="2087">
                  <c:v>19.245515682632679</c:v>
                </c:pt>
                <c:pt idx="2088">
                  <c:v>19.211252140895535</c:v>
                </c:pt>
                <c:pt idx="2089">
                  <c:v>19.176985073816443</c:v>
                </c:pt>
                <c:pt idx="2090">
                  <c:v>19.14271451044214</c:v>
                </c:pt>
                <c:pt idx="2091">
                  <c:v>19.108440480282997</c:v>
                </c:pt>
                <c:pt idx="2092">
                  <c:v>19.07416301331326</c:v>
                </c:pt>
                <c:pt idx="2093">
                  <c:v>19.039882139972516</c:v>
                </c:pt>
                <c:pt idx="2094">
                  <c:v>19.005597891165927</c:v>
                </c:pt>
                <c:pt idx="2095">
                  <c:v>18.971310298265038</c:v>
                </c:pt>
                <c:pt idx="2096">
                  <c:v>18.937019393108294</c:v>
                </c:pt>
                <c:pt idx="2097">
                  <c:v>18.90272520800173</c:v>
                </c:pt>
                <c:pt idx="2098">
                  <c:v>18.868427775719226</c:v>
                </c:pt>
                <c:pt idx="2099">
                  <c:v>18.834127129503159</c:v>
                </c:pt>
                <c:pt idx="2100">
                  <c:v>18.799823303064414</c:v>
                </c:pt>
                <c:pt idx="2101">
                  <c:v>18.765516330582937</c:v>
                </c:pt>
                <c:pt idx="2102">
                  <c:v>18.731206246707981</c:v>
                </c:pt>
                <c:pt idx="2103">
                  <c:v>18.696893086558099</c:v>
                </c:pt>
                <c:pt idx="2104">
                  <c:v>18.662576885721212</c:v>
                </c:pt>
                <c:pt idx="2105">
                  <c:v>18.628257680254915</c:v>
                </c:pt>
                <c:pt idx="2106">
                  <c:v>18.593935506685938</c:v>
                </c:pt>
                <c:pt idx="2107">
                  <c:v>18.559610402010712</c:v>
                </c:pt>
                <c:pt idx="2108">
                  <c:v>18.525282403694554</c:v>
                </c:pt>
                <c:pt idx="2109">
                  <c:v>18.490951549671891</c:v>
                </c:pt>
                <c:pt idx="2110">
                  <c:v>18.456617878345799</c:v>
                </c:pt>
                <c:pt idx="2111">
                  <c:v>18.422281428587567</c:v>
                </c:pt>
                <c:pt idx="2112">
                  <c:v>18.387942239736205</c:v>
                </c:pt>
                <c:pt idx="2113">
                  <c:v>18.353600351598296</c:v>
                </c:pt>
                <c:pt idx="2114">
                  <c:v>18.31925580444711</c:v>
                </c:pt>
                <c:pt idx="2115">
                  <c:v>18.284908639022078</c:v>
                </c:pt>
                <c:pt idx="2116">
                  <c:v>18.250558896528062</c:v>
                </c:pt>
                <c:pt idx="2117">
                  <c:v>18.216206618634654</c:v>
                </c:pt>
                <c:pt idx="2118">
                  <c:v>18.181851847475215</c:v>
                </c:pt>
                <c:pt idx="2119">
                  <c:v>18.147494625646086</c:v>
                </c:pt>
                <c:pt idx="2120">
                  <c:v>18.113134996205606</c:v>
                </c:pt>
                <c:pt idx="2121">
                  <c:v>18.078773002672879</c:v>
                </c:pt>
                <c:pt idx="2122">
                  <c:v>18.044408689027033</c:v>
                </c:pt>
                <c:pt idx="2123">
                  <c:v>18.010042099705743</c:v>
                </c:pt>
                <c:pt idx="2124">
                  <c:v>17.975673279604006</c:v>
                </c:pt>
                <c:pt idx="2125">
                  <c:v>17.941302274072946</c:v>
                </c:pt>
                <c:pt idx="2126">
                  <c:v>17.906929128918399</c:v>
                </c:pt>
                <c:pt idx="2127">
                  <c:v>17.872553890399463</c:v>
                </c:pt>
                <c:pt idx="2128">
                  <c:v>17.838176605226849</c:v>
                </c:pt>
                <c:pt idx="2129">
                  <c:v>17.803797320561362</c:v>
                </c:pt>
                <c:pt idx="2130">
                  <c:v>17.769416084012416</c:v>
                </c:pt>
                <c:pt idx="2131">
                  <c:v>17.735032943636117</c:v>
                </c:pt>
                <c:pt idx="2132">
                  <c:v>17.70064794793349</c:v>
                </c:pt>
                <c:pt idx="2133">
                  <c:v>17.666261145848704</c:v>
                </c:pt>
                <c:pt idx="2134">
                  <c:v>17.631872586766882</c:v>
                </c:pt>
                <c:pt idx="2135">
                  <c:v>17.597482320512587</c:v>
                </c:pt>
                <c:pt idx="2136">
                  <c:v>17.563090397347217</c:v>
                </c:pt>
                <c:pt idx="2137">
                  <c:v>17.528696867967248</c:v>
                </c:pt>
                <c:pt idx="2138">
                  <c:v>17.494301783502003</c:v>
                </c:pt>
                <c:pt idx="2139">
                  <c:v>17.459905195511038</c:v>
                </c:pt>
                <c:pt idx="2140">
                  <c:v>17.425507155982313</c:v>
                </c:pt>
                <c:pt idx="2141">
                  <c:v>17.391107717329472</c:v>
                </c:pt>
                <c:pt idx="2142">
                  <c:v>17.356706932389493</c:v>
                </c:pt>
                <c:pt idx="2143">
                  <c:v>17.322304854420036</c:v>
                </c:pt>
                <c:pt idx="2144">
                  <c:v>17.287901537097031</c:v>
                </c:pt>
                <c:pt idx="2145">
                  <c:v>17.253497034511788</c:v>
                </c:pt>
                <c:pt idx="2146">
                  <c:v>17.219091401168786</c:v>
                </c:pt>
                <c:pt idx="2147">
                  <c:v>17.184684691982103</c:v>
                </c:pt>
                <c:pt idx="2148">
                  <c:v>17.150276962273207</c:v>
                </c:pt>
                <c:pt idx="2149">
                  <c:v>17.115868267767869</c:v>
                </c:pt>
                <c:pt idx="2150">
                  <c:v>17.081458664593047</c:v>
                </c:pt>
                <c:pt idx="2151">
                  <c:v>17.047048209274081</c:v>
                </c:pt>
                <c:pt idx="2152">
                  <c:v>17.012636958731413</c:v>
                </c:pt>
                <c:pt idx="2153">
                  <c:v>16.978224970277616</c:v>
                </c:pt>
                <c:pt idx="2154">
                  <c:v>16.943812301613992</c:v>
                </c:pt>
                <c:pt idx="2155">
                  <c:v>16.9093990108274</c:v>
                </c:pt>
                <c:pt idx="2156">
                  <c:v>16.874985156387055</c:v>
                </c:pt>
                <c:pt idx="2157">
                  <c:v>16.840570797141051</c:v>
                </c:pt>
                <c:pt idx="2158">
                  <c:v>16.806155992312682</c:v>
                </c:pt>
                <c:pt idx="2159">
                  <c:v>16.771740801497252</c:v>
                </c:pt>
                <c:pt idx="2160">
                  <c:v>16.73732528465867</c:v>
                </c:pt>
                <c:pt idx="2161">
                  <c:v>16.702909502125401</c:v>
                </c:pt>
                <c:pt idx="2162">
                  <c:v>16.668493514587098</c:v>
                </c:pt>
                <c:pt idx="2163">
                  <c:v>16.634077383090862</c:v>
                </c:pt>
                <c:pt idx="2164">
                  <c:v>16.599661169037446</c:v>
                </c:pt>
                <c:pt idx="2165">
                  <c:v>16.565244934177613</c:v>
                </c:pt>
                <c:pt idx="2166">
                  <c:v>16.530828740607877</c:v>
                </c:pt>
                <c:pt idx="2167">
                  <c:v>16.496412650767066</c:v>
                </c:pt>
                <c:pt idx="2168">
                  <c:v>16.461996727432279</c:v>
                </c:pt>
                <c:pt idx="2169">
                  <c:v>16.427581033714475</c:v>
                </c:pt>
                <c:pt idx="2170">
                  <c:v>16.393165633054945</c:v>
                </c:pt>
                <c:pt idx="2171">
                  <c:v>16.358750589221</c:v>
                </c:pt>
                <c:pt idx="2172">
                  <c:v>16.324335966301959</c:v>
                </c:pt>
                <c:pt idx="2173">
                  <c:v>16.289921828704855</c:v>
                </c:pt>
                <c:pt idx="2174">
                  <c:v>16.255508241150057</c:v>
                </c:pt>
                <c:pt idx="2175">
                  <c:v>16.221095268667597</c:v>
                </c:pt>
                <c:pt idx="2176">
                  <c:v>16.186682976592351</c:v>
                </c:pt>
                <c:pt idx="2177">
                  <c:v>16.152271430559797</c:v>
                </c:pt>
                <c:pt idx="2178">
                  <c:v>16.11786069650179</c:v>
                </c:pt>
                <c:pt idx="2179">
                  <c:v>16.083450840642278</c:v>
                </c:pt>
                <c:pt idx="2180">
                  <c:v>16.049041929492542</c:v>
                </c:pt>
                <c:pt idx="2181">
                  <c:v>16.014634029846984</c:v>
                </c:pt>
                <c:pt idx="2182">
                  <c:v>15.980227208778608</c:v>
                </c:pt>
                <c:pt idx="2183">
                  <c:v>15.945821533634238</c:v>
                </c:pt>
                <c:pt idx="2184">
                  <c:v>15.911417072030535</c:v>
                </c:pt>
                <c:pt idx="2185">
                  <c:v>15.877013891848865</c:v>
                </c:pt>
                <c:pt idx="2186">
                  <c:v>15.842612061230641</c:v>
                </c:pt>
                <c:pt idx="2187">
                  <c:v>15.808211648573543</c:v>
                </c:pt>
                <c:pt idx="2188">
                  <c:v>15.773812722525664</c:v>
                </c:pt>
                <c:pt idx="2189">
                  <c:v>15.739415351981929</c:v>
                </c:pt>
                <c:pt idx="2190">
                  <c:v>15.705019606078656</c:v>
                </c:pt>
                <c:pt idx="2191">
                  <c:v>15.670625554189034</c:v>
                </c:pt>
                <c:pt idx="2192">
                  <c:v>15.636233265918658</c:v>
                </c:pt>
                <c:pt idx="2193">
                  <c:v>15.601842811100555</c:v>
                </c:pt>
                <c:pt idx="2194">
                  <c:v>15.567454259790285</c:v>
                </c:pt>
                <c:pt idx="2195">
                  <c:v>15.533067682261448</c:v>
                </c:pt>
                <c:pt idx="2196">
                  <c:v>15.498683149000797</c:v>
                </c:pt>
                <c:pt idx="2197">
                  <c:v>15.464300730703279</c:v>
                </c:pt>
                <c:pt idx="2198">
                  <c:v>15.429920498267496</c:v>
                </c:pt>
                <c:pt idx="2199">
                  <c:v>15.395542522790617</c:v>
                </c:pt>
                <c:pt idx="2200">
                  <c:v>15.361166875563665</c:v>
                </c:pt>
                <c:pt idx="2201">
                  <c:v>15.326793628066962</c:v>
                </c:pt>
                <c:pt idx="2202">
                  <c:v>15.292422851964593</c:v>
                </c:pt>
                <c:pt idx="2203">
                  <c:v>15.258054619100481</c:v>
                </c:pt>
                <c:pt idx="2204">
                  <c:v>15.2236890014926</c:v>
                </c:pt>
                <c:pt idx="2205">
                  <c:v>15.189326071328992</c:v>
                </c:pt>
                <c:pt idx="2206">
                  <c:v>15.154965900962274</c:v>
                </c:pt>
                <c:pt idx="2207">
                  <c:v>15.120608562905357</c:v>
                </c:pt>
                <c:pt idx="2208">
                  <c:v>15.086254129826013</c:v>
                </c:pt>
                <c:pt idx="2209">
                  <c:v>15.051902674542671</c:v>
                </c:pt>
                <c:pt idx="2210">
                  <c:v>15.017554270019174</c:v>
                </c:pt>
                <c:pt idx="2211">
                  <c:v>14.983208989360087</c:v>
                </c:pt>
                <c:pt idx="2212">
                  <c:v>14.948866905806049</c:v>
                </c:pt>
                <c:pt idx="2213">
                  <c:v>14.914528092728755</c:v>
                </c:pt>
                <c:pt idx="2214">
                  <c:v>14.880192623626387</c:v>
                </c:pt>
                <c:pt idx="2215">
                  <c:v>14.845860572118781</c:v>
                </c:pt>
                <c:pt idx="2216">
                  <c:v>14.811532011942655</c:v>
                </c:pt>
                <c:pt idx="2217">
                  <c:v>14.777207016946827</c:v>
                </c:pt>
                <c:pt idx="2218">
                  <c:v>14.742885661087763</c:v>
                </c:pt>
                <c:pt idx="2219">
                  <c:v>14.708568018424913</c:v>
                </c:pt>
                <c:pt idx="2220">
                  <c:v>14.674254163115471</c:v>
                </c:pt>
                <c:pt idx="2221">
                  <c:v>14.63994416941058</c:v>
                </c:pt>
                <c:pt idx="2222">
                  <c:v>14.605638111649897</c:v>
                </c:pt>
                <c:pt idx="2223">
                  <c:v>14.571336064257867</c:v>
                </c:pt>
                <c:pt idx="2224">
                  <c:v>14.537038101738577</c:v>
                </c:pt>
                <c:pt idx="2225">
                  <c:v>14.50274429867126</c:v>
                </c:pt>
                <c:pt idx="2226">
                  <c:v>14.468454729705941</c:v>
                </c:pt>
                <c:pt idx="2227">
                  <c:v>14.434169469559233</c:v>
                </c:pt>
                <c:pt idx="2228">
                  <c:v>14.399888593009372</c:v>
                </c:pt>
                <c:pt idx="2229">
                  <c:v>14.365612174892274</c:v>
                </c:pt>
                <c:pt idx="2230">
                  <c:v>14.3313402900969</c:v>
                </c:pt>
                <c:pt idx="2231">
                  <c:v>14.29707301356113</c:v>
                </c:pt>
                <c:pt idx="2232">
                  <c:v>14.262810420267343</c:v>
                </c:pt>
                <c:pt idx="2233">
                  <c:v>14.228552585238226</c:v>
                </c:pt>
                <c:pt idx="2234">
                  <c:v>14.194299583532752</c:v>
                </c:pt>
                <c:pt idx="2235">
                  <c:v>14.160051490241504</c:v>
                </c:pt>
                <c:pt idx="2236">
                  <c:v>14.125808380483386</c:v>
                </c:pt>
                <c:pt idx="2237">
                  <c:v>14.091570329400788</c:v>
                </c:pt>
                <c:pt idx="2238">
                  <c:v>14.05733741215599</c:v>
                </c:pt>
                <c:pt idx="2239">
                  <c:v>14.02310970392679</c:v>
                </c:pt>
                <c:pt idx="2240">
                  <c:v>13.988887279903459</c:v>
                </c:pt>
                <c:pt idx="2241">
                  <c:v>13.954670215283645</c:v>
                </c:pt>
                <c:pt idx="2242">
                  <c:v>13.920458585269637</c:v>
                </c:pt>
                <c:pt idx="2243">
                  <c:v>13.886252465063915</c:v>
                </c:pt>
                <c:pt idx="2244">
                  <c:v>13.852051929865665</c:v>
                </c:pt>
                <c:pt idx="2245">
                  <c:v>13.817857054867149</c:v>
                </c:pt>
                <c:pt idx="2246">
                  <c:v>13.783667915250181</c:v>
                </c:pt>
                <c:pt idx="2247">
                  <c:v>13.749484586182234</c:v>
                </c:pt>
                <c:pt idx="2248">
                  <c:v>13.715307142813405</c:v>
                </c:pt>
                <c:pt idx="2249">
                  <c:v>13.681135660272689</c:v>
                </c:pt>
                <c:pt idx="2250">
                  <c:v>13.646970213664424</c:v>
                </c:pt>
                <c:pt idx="2251">
                  <c:v>13.612810878065728</c:v>
                </c:pt>
                <c:pt idx="2252">
                  <c:v>13.578657728522224</c:v>
                </c:pt>
                <c:pt idx="2253">
                  <c:v>13.54451084004581</c:v>
                </c:pt>
                <c:pt idx="2254">
                  <c:v>13.510370287610771</c:v>
                </c:pt>
                <c:pt idx="2255">
                  <c:v>13.476236146151255</c:v>
                </c:pt>
                <c:pt idx="2256">
                  <c:v>13.442108490558054</c:v>
                </c:pt>
                <c:pt idx="2257">
                  <c:v>13.407987395675676</c:v>
                </c:pt>
                <c:pt idx="2258">
                  <c:v>13.373872936299481</c:v>
                </c:pt>
                <c:pt idx="2259">
                  <c:v>13.339765187172954</c:v>
                </c:pt>
                <c:pt idx="2260">
                  <c:v>13.305664222985033</c:v>
                </c:pt>
                <c:pt idx="2261">
                  <c:v>13.271570118367308</c:v>
                </c:pt>
                <c:pt idx="2262">
                  <c:v>13.237482947891268</c:v>
                </c:pt>
                <c:pt idx="2263">
                  <c:v>13.203402786066459</c:v>
                </c:pt>
                <c:pt idx="2264">
                  <c:v>13.169329707337333</c:v>
                </c:pt>
                <c:pt idx="2265">
                  <c:v>13.135263786081264</c:v>
                </c:pt>
                <c:pt idx="2266">
                  <c:v>13.101205096605955</c:v>
                </c:pt>
                <c:pt idx="2267">
                  <c:v>13.067153713147654</c:v>
                </c:pt>
                <c:pt idx="2268">
                  <c:v>13.03310970986858</c:v>
                </c:pt>
                <c:pt idx="2269">
                  <c:v>12.999073160855222</c:v>
                </c:pt>
                <c:pt idx="2270">
                  <c:v>12.965044140115916</c:v>
                </c:pt>
                <c:pt idx="2271">
                  <c:v>12.931022721579184</c:v>
                </c:pt>
                <c:pt idx="2272">
                  <c:v>12.897008979092075</c:v>
                </c:pt>
                <c:pt idx="2273">
                  <c:v>12.863002986417884</c:v>
                </c:pt>
                <c:pt idx="2274">
                  <c:v>12.82900481723515</c:v>
                </c:pt>
                <c:pt idx="2275">
                  <c:v>12.795014545135226</c:v>
                </c:pt>
                <c:pt idx="2276">
                  <c:v>12.761032243621461</c:v>
                </c:pt>
                <c:pt idx="2277">
                  <c:v>12.727057986107324</c:v>
                </c:pt>
                <c:pt idx="2278">
                  <c:v>12.69309184591525</c:v>
                </c:pt>
                <c:pt idx="2279">
                  <c:v>12.659133896275065</c:v>
                </c:pt>
                <c:pt idx="2280">
                  <c:v>12.625184210323315</c:v>
                </c:pt>
                <c:pt idx="2281">
                  <c:v>12.591242861101229</c:v>
                </c:pt>
                <c:pt idx="2282">
                  <c:v>12.55730992155466</c:v>
                </c:pt>
                <c:pt idx="2283">
                  <c:v>12.523385464532497</c:v>
                </c:pt>
                <c:pt idx="2284">
                  <c:v>12.489469562785638</c:v>
                </c:pt>
                <c:pt idx="2285">
                  <c:v>12.455562288967062</c:v>
                </c:pt>
                <c:pt idx="2286">
                  <c:v>12.42166371562978</c:v>
                </c:pt>
                <c:pt idx="2287">
                  <c:v>12.387773915227289</c:v>
                </c:pt>
                <c:pt idx="2288">
                  <c:v>12.353892960112535</c:v>
                </c:pt>
                <c:pt idx="2289">
                  <c:v>12.320020922537289</c:v>
                </c:pt>
                <c:pt idx="2290">
                  <c:v>12.286157874652082</c:v>
                </c:pt>
                <c:pt idx="2291">
                  <c:v>12.252303888505756</c:v>
                </c:pt>
                <c:pt idx="2292">
                  <c:v>12.218459036044777</c:v>
                </c:pt>
                <c:pt idx="2293">
                  <c:v>12.184623389113955</c:v>
                </c:pt>
                <c:pt idx="2294">
                  <c:v>12.150797019455533</c:v>
                </c:pt>
                <c:pt idx="2295">
                  <c:v>12.116979998709603</c:v>
                </c:pt>
                <c:pt idx="2296">
                  <c:v>12.08317239841379</c:v>
                </c:pt>
                <c:pt idx="2297">
                  <c:v>12.049374290004328</c:v>
                </c:pt>
                <c:pt idx="2298">
                  <c:v>12.015585744815002</c:v>
                </c:pt>
                <c:pt idx="2299">
                  <c:v>11.98180683407837</c:v>
                </c:pt>
                <c:pt idx="2300">
                  <c:v>11.948037628925995</c:v>
                </c:pt>
                <c:pt idx="2301">
                  <c:v>11.914278200388743</c:v>
                </c:pt>
                <c:pt idx="2302">
                  <c:v>11.880528619397344</c:v>
                </c:pt>
                <c:pt idx="2303">
                  <c:v>11.8467889567833</c:v>
                </c:pt>
                <c:pt idx="2304">
                  <c:v>11.813059283279328</c:v>
                </c:pt>
                <c:pt idx="2305">
                  <c:v>11.779339669520008</c:v>
                </c:pt>
                <c:pt idx="2306">
                  <c:v>11.745630186043508</c:v>
                </c:pt>
                <c:pt idx="2307">
                  <c:v>11.711930903291133</c:v>
                </c:pt>
                <c:pt idx="2308">
                  <c:v>11.678241891609673</c:v>
                </c:pt>
                <c:pt idx="2309">
                  <c:v>11.644563221251921</c:v>
                </c:pt>
                <c:pt idx="2310">
                  <c:v>11.610894962377831</c:v>
                </c:pt>
                <c:pt idx="2311">
                  <c:v>11.577237185055802</c:v>
                </c:pt>
                <c:pt idx="2312">
                  <c:v>11.543589959264185</c:v>
                </c:pt>
                <c:pt idx="2313">
                  <c:v>11.509953354892559</c:v>
                </c:pt>
                <c:pt idx="2314">
                  <c:v>11.476327441743345</c:v>
                </c:pt>
                <c:pt idx="2315">
                  <c:v>11.442712289533022</c:v>
                </c:pt>
                <c:pt idx="2316">
                  <c:v>11.409107967894554</c:v>
                </c:pt>
                <c:pt idx="2317">
                  <c:v>11.375514546377998</c:v>
                </c:pt>
                <c:pt idx="2318">
                  <c:v>11.341932094453353</c:v>
                </c:pt>
                <c:pt idx="2319">
                  <c:v>11.308360681511598</c:v>
                </c:pt>
                <c:pt idx="2320">
                  <c:v>11.274800376867384</c:v>
                </c:pt>
                <c:pt idx="2321">
                  <c:v>11.241251249760145</c:v>
                </c:pt>
                <c:pt idx="2322">
                  <c:v>11.207713369357219</c:v>
                </c:pt>
                <c:pt idx="2323">
                  <c:v>11.174186804755113</c:v>
                </c:pt>
                <c:pt idx="2324">
                  <c:v>11.140671624981985</c:v>
                </c:pt>
                <c:pt idx="2325">
                  <c:v>11.107167899000421</c:v>
                </c:pt>
                <c:pt idx="2326">
                  <c:v>11.073675695708957</c:v>
                </c:pt>
                <c:pt idx="2327">
                  <c:v>11.04019508394531</c:v>
                </c:pt>
                <c:pt idx="2328">
                  <c:v>11.0067261324882</c:v>
                </c:pt>
                <c:pt idx="2329">
                  <c:v>10.973268910060474</c:v>
                </c:pt>
                <c:pt idx="2330">
                  <c:v>10.939823485331306</c:v>
                </c:pt>
                <c:pt idx="2331">
                  <c:v>10.906389926919022</c:v>
                </c:pt>
                <c:pt idx="2332">
                  <c:v>10.872968303394021</c:v>
                </c:pt>
                <c:pt idx="2333">
                  <c:v>10.839558683281583</c:v>
                </c:pt>
                <c:pt idx="2334">
                  <c:v>10.806161135064409</c:v>
                </c:pt>
                <c:pt idx="2335">
                  <c:v>10.772775727185763</c:v>
                </c:pt>
                <c:pt idx="2336">
                  <c:v>10.739402528052967</c:v>
                </c:pt>
                <c:pt idx="2337">
                  <c:v>10.706041606039536</c:v>
                </c:pt>
                <c:pt idx="2338">
                  <c:v>10.672693029489128</c:v>
                </c:pt>
                <c:pt idx="2339">
                  <c:v>10.639356866718151</c:v>
                </c:pt>
                <c:pt idx="2340">
                  <c:v>10.606033186019683</c:v>
                </c:pt>
                <c:pt idx="2341">
                  <c:v>10.572722055665869</c:v>
                </c:pt>
                <c:pt idx="2342">
                  <c:v>10.539423543912243</c:v>
                </c:pt>
                <c:pt idx="2343">
                  <c:v>10.506137719000435</c:v>
                </c:pt>
                <c:pt idx="2344">
                  <c:v>10.472864649161906</c:v>
                </c:pt>
                <c:pt idx="2345">
                  <c:v>10.439604402621532</c:v>
                </c:pt>
                <c:pt idx="2346">
                  <c:v>10.406357047601251</c:v>
                </c:pt>
                <c:pt idx="2347">
                  <c:v>10.37312265232346</c:v>
                </c:pt>
                <c:pt idx="2348">
                  <c:v>10.339901285014806</c:v>
                </c:pt>
                <c:pt idx="2349">
                  <c:v>10.306693013910044</c:v>
                </c:pt>
                <c:pt idx="2350">
                  <c:v>10.273497907255544</c:v>
                </c:pt>
                <c:pt idx="2351">
                  <c:v>10.240316033313681</c:v>
                </c:pt>
                <c:pt idx="2352">
                  <c:v>10.20714746036589</c:v>
                </c:pt>
                <c:pt idx="2353">
                  <c:v>10.173992256717435</c:v>
                </c:pt>
                <c:pt idx="2354">
                  <c:v>10.140850490700723</c:v>
                </c:pt>
                <c:pt idx="2355">
                  <c:v>10.107722230679803</c:v>
                </c:pt>
                <c:pt idx="2356">
                  <c:v>10.07460754505434</c:v>
                </c:pt>
                <c:pt idx="2357">
                  <c:v>10.041506502263447</c:v>
                </c:pt>
                <c:pt idx="2358">
                  <c:v>10.008419170790022</c:v>
                </c:pt>
                <c:pt idx="2359">
                  <c:v>9.9753456191652763</c:v>
                </c:pt>
                <c:pt idx="2360">
                  <c:v>9.9422859159721728</c:v>
                </c:pt>
                <c:pt idx="2361">
                  <c:v>9.9092401298506978</c:v>
                </c:pt>
                <c:pt idx="2362">
                  <c:v>9.8762083295014609</c:v>
                </c:pt>
                <c:pt idx="2363">
                  <c:v>9.843190583690042</c:v>
                </c:pt>
                <c:pt idx="2364">
                  <c:v>9.810186961251862</c:v>
                </c:pt>
                <c:pt idx="2365">
                  <c:v>9.7771975310963803</c:v>
                </c:pt>
                <c:pt idx="2366">
                  <c:v>9.7442223622113922</c:v>
                </c:pt>
                <c:pt idx="2367">
                  <c:v>9.7112615236677495</c:v>
                </c:pt>
                <c:pt idx="2368">
                  <c:v>9.6783150846238222</c:v>
                </c:pt>
                <c:pt idx="2369">
                  <c:v>9.6453831143300128</c:v>
                </c:pt>
                <c:pt idx="2370">
                  <c:v>9.6124656821333652</c:v>
                </c:pt>
                <c:pt idx="2371">
                  <c:v>9.5795628574823546</c:v>
                </c:pt>
                <c:pt idx="2372">
                  <c:v>9.5466747099313629</c:v>
                </c:pt>
                <c:pt idx="2373">
                  <c:v>9.5138013091450286</c:v>
                </c:pt>
                <c:pt idx="2374">
                  <c:v>9.4809427249040272</c:v>
                </c:pt>
                <c:pt idx="2375">
                  <c:v>9.4480990271086966</c:v>
                </c:pt>
                <c:pt idx="2376">
                  <c:v>9.4152702857841017</c:v>
                </c:pt>
                <c:pt idx="2377">
                  <c:v>9.3824565710854113</c:v>
                </c:pt>
                <c:pt idx="2378">
                  <c:v>9.349657953301648</c:v>
                </c:pt>
                <c:pt idx="2379">
                  <c:v>9.3168745028618787</c:v>
                </c:pt>
                <c:pt idx="2380">
                  <c:v>9.2841062903385456</c:v>
                </c:pt>
                <c:pt idx="2381">
                  <c:v>9.2513533864535393</c:v>
                </c:pt>
                <c:pt idx="2382">
                  <c:v>9.2186158620825829</c:v>
                </c:pt>
                <c:pt idx="2383">
                  <c:v>9.1858937882603851</c:v>
                </c:pt>
                <c:pt idx="2384">
                  <c:v>9.1531872361850866</c:v>
                </c:pt>
                <c:pt idx="2385">
                  <c:v>9.1204962772238947</c:v>
                </c:pt>
                <c:pt idx="2386">
                  <c:v>9.0878209829176786</c:v>
                </c:pt>
                <c:pt idx="2387">
                  <c:v>9.055161424985668</c:v>
                </c:pt>
                <c:pt idx="2388">
                  <c:v>9.0225176753312155</c:v>
                </c:pt>
                <c:pt idx="2389">
                  <c:v>8.989889806046186</c:v>
                </c:pt>
                <c:pt idx="2390">
                  <c:v>8.9572778894159946</c:v>
                </c:pt>
                <c:pt idx="2391">
                  <c:v>8.924681997925104</c:v>
                </c:pt>
                <c:pt idx="2392">
                  <c:v>8.8921022042615565</c:v>
                </c:pt>
                <c:pt idx="2393">
                  <c:v>8.8595385813224539</c:v>
                </c:pt>
                <c:pt idx="2394">
                  <c:v>8.8269912022187089</c:v>
                </c:pt>
                <c:pt idx="2395">
                  <c:v>8.7944601402802576</c:v>
                </c:pt>
                <c:pt idx="2396">
                  <c:v>8.7619454690611409</c:v>
                </c:pt>
                <c:pt idx="2397">
                  <c:v>8.7294472623445927</c:v>
                </c:pt>
                <c:pt idx="2398">
                  <c:v>8.6969655941480859</c:v>
                </c:pt>
                <c:pt idx="2399">
                  <c:v>8.6645005387286194</c:v>
                </c:pt>
                <c:pt idx="2400">
                  <c:v>8.6320521705872402</c:v>
                </c:pt>
                <c:pt idx="2401">
                  <c:v>8.5996205644750283</c:v>
                </c:pt>
                <c:pt idx="2402">
                  <c:v>8.5672057953974825</c:v>
                </c:pt>
                <c:pt idx="2403">
                  <c:v>8.5348079386200357</c:v>
                </c:pt>
                <c:pt idx="2404">
                  <c:v>8.5024270696729474</c:v>
                </c:pt>
                <c:pt idx="2405">
                  <c:v>8.4700632643563534</c:v>
                </c:pt>
                <c:pt idx="2406">
                  <c:v>8.4377165987456113</c:v>
                </c:pt>
                <c:pt idx="2407">
                  <c:v>8.4053871491963061</c:v>
                </c:pt>
                <c:pt idx="2408">
                  <c:v>8.3730749923493573</c:v>
                </c:pt>
                <c:pt idx="2409">
                  <c:v>8.340780205135891</c:v>
                </c:pt>
                <c:pt idx="2410">
                  <c:v>8.3085028647826977</c:v>
                </c:pt>
                <c:pt idx="2411">
                  <c:v>8.2762430488169478</c:v>
                </c:pt>
                <c:pt idx="2412">
                  <c:v>8.2440008350716152</c:v>
                </c:pt>
                <c:pt idx="2413">
                  <c:v>8.2117763016902181</c:v>
                </c:pt>
                <c:pt idx="2414">
                  <c:v>8.1795695271322053</c:v>
                </c:pt>
                <c:pt idx="2415">
                  <c:v>8.1473805901777716</c:v>
                </c:pt>
                <c:pt idx="2416">
                  <c:v>8.1152095699328477</c:v>
                </c:pt>
                <c:pt idx="2417">
                  <c:v>8.083056545834415</c:v>
                </c:pt>
                <c:pt idx="2418">
                  <c:v>8.0509215976549999</c:v>
                </c:pt>
                <c:pt idx="2419">
                  <c:v>8.0188048055085197</c:v>
                </c:pt>
                <c:pt idx="2420">
                  <c:v>7.9867062498544552</c:v>
                </c:pt>
                <c:pt idx="2421">
                  <c:v>7.9546260115030556</c:v>
                </c:pt>
                <c:pt idx="2422">
                  <c:v>7.9225641716208353</c:v>
                </c:pt>
                <c:pt idx="2423">
                  <c:v>7.8905208117344925</c:v>
                </c:pt>
                <c:pt idx="2424">
                  <c:v>7.8584960137365876</c:v>
                </c:pt>
                <c:pt idx="2425">
                  <c:v>7.8264898598905299</c:v>
                </c:pt>
                <c:pt idx="2426">
                  <c:v>7.7945024328348778</c:v>
                </c:pt>
                <c:pt idx="2427">
                  <c:v>7.7625338155887622</c:v>
                </c:pt>
                <c:pt idx="2428">
                  <c:v>7.7305840915563149</c:v>
                </c:pt>
                <c:pt idx="2429">
                  <c:v>7.6986533445318326</c:v>
                </c:pt>
                <c:pt idx="2430">
                  <c:v>7.6667416587042414</c:v>
                </c:pt>
                <c:pt idx="2431">
                  <c:v>7.6348491186624479</c:v>
                </c:pt>
                <c:pt idx="2432">
                  <c:v>7.6029758093994806</c:v>
                </c:pt>
                <c:pt idx="2433">
                  <c:v>7.5711218163173841</c:v>
                </c:pt>
                <c:pt idx="2434">
                  <c:v>7.5392872252321883</c:v>
                </c:pt>
                <c:pt idx="2435">
                  <c:v>7.507472122378319</c:v>
                </c:pt>
                <c:pt idx="2436">
                  <c:v>7.4756765944136205</c:v>
                </c:pt>
                <c:pt idx="2437">
                  <c:v>7.4439007284233565</c:v>
                </c:pt>
                <c:pt idx="2438">
                  <c:v>7.4121446119255232</c:v>
                </c:pt>
                <c:pt idx="2439">
                  <c:v>7.3804083328747989</c:v>
                </c:pt>
                <c:pt idx="2440">
                  <c:v>7.3486919796677199</c:v>
                </c:pt>
                <c:pt idx="2441">
                  <c:v>7.31699564114653</c:v>
                </c:pt>
                <c:pt idx="2442">
                  <c:v>7.2853194066041569</c:v>
                </c:pt>
                <c:pt idx="2443">
                  <c:v>7.2536633657886043</c:v>
                </c:pt>
                <c:pt idx="2444">
                  <c:v>7.2220276089069015</c:v>
                </c:pt>
                <c:pt idx="2445">
                  <c:v>7.1904122266303503</c:v>
                </c:pt>
                <c:pt idx="2446">
                  <c:v>7.1588173100979455</c:v>
                </c:pt>
                <c:pt idx="2447">
                  <c:v>7.1272429509213184</c:v>
                </c:pt>
                <c:pt idx="2448">
                  <c:v>7.095689241188806</c:v>
                </c:pt>
                <c:pt idx="2449">
                  <c:v>7.0641562734697612</c:v>
                </c:pt>
                <c:pt idx="2450">
                  <c:v>7.0326441408186868</c:v>
                </c:pt>
                <c:pt idx="2451">
                  <c:v>7.001152936779155</c:v>
                </c:pt>
                <c:pt idx="2452">
                  <c:v>6.9696827553886278</c:v>
                </c:pt>
                <c:pt idx="2453">
                  <c:v>6.9382336911818445</c:v>
                </c:pt>
                <c:pt idx="2454">
                  <c:v>6.9068058391951448</c:v>
                </c:pt>
                <c:pt idx="2455">
                  <c:v>6.8753992949707277</c:v>
                </c:pt>
                <c:pt idx="2456">
                  <c:v>6.8440141545600266</c:v>
                </c:pt>
                <c:pt idx="2457">
                  <c:v>6.8126505145281557</c:v>
                </c:pt>
                <c:pt idx="2458">
                  <c:v>6.7813084719576171</c:v>
                </c:pt>
                <c:pt idx="2459">
                  <c:v>6.7499881244520736</c:v>
                </c:pt>
                <c:pt idx="2460">
                  <c:v>6.7186895701402491</c:v>
                </c:pt>
                <c:pt idx="2461">
                  <c:v>6.6874129076794855</c:v>
                </c:pt>
                <c:pt idx="2462">
                  <c:v>6.656158236259575</c:v>
                </c:pt>
                <c:pt idx="2463">
                  <c:v>6.6249256556065026</c:v>
                </c:pt>
                <c:pt idx="2464">
                  <c:v>6.5937152659858533</c:v>
                </c:pt>
                <c:pt idx="2465">
                  <c:v>6.562527168206497</c:v>
                </c:pt>
                <c:pt idx="2466">
                  <c:v>6.5313614636239024</c:v>
                </c:pt>
                <c:pt idx="2467">
                  <c:v>6.500218254143963</c:v>
                </c:pt>
                <c:pt idx="2468">
                  <c:v>6.4690976422259698</c:v>
                </c:pt>
                <c:pt idx="2469">
                  <c:v>6.4379997308861494</c:v>
                </c:pt>
                <c:pt idx="2470">
                  <c:v>6.4069246237010571</c:v>
                </c:pt>
                <c:pt idx="2471">
                  <c:v>6.3758724248106251</c:v>
                </c:pt>
                <c:pt idx="2472">
                  <c:v>6.3448432389213805</c:v>
                </c:pt>
                <c:pt idx="2473">
                  <c:v>6.3138371713099861</c:v>
                </c:pt>
                <c:pt idx="2474">
                  <c:v>6.2828543278253939</c:v>
                </c:pt>
                <c:pt idx="2475">
                  <c:v>6.2518948148927862</c:v>
                </c:pt>
                <c:pt idx="2476">
                  <c:v>6.2209587395161972</c:v>
                </c:pt>
                <c:pt idx="2477">
                  <c:v>6.1900462092811104</c:v>
                </c:pt>
                <c:pt idx="2478">
                  <c:v>6.1591573323580517</c:v>
                </c:pt>
                <c:pt idx="2479">
                  <c:v>6.1282922175042733</c:v>
                </c:pt>
                <c:pt idx="2480">
                  <c:v>6.0974509740675975</c:v>
                </c:pt>
                <c:pt idx="2481">
                  <c:v>6.0666337119882581</c:v>
                </c:pt>
                <c:pt idx="2482">
                  <c:v>6.0358405418020116</c:v>
                </c:pt>
                <c:pt idx="2483">
                  <c:v>6.0050715746423142</c:v>
                </c:pt>
                <c:pt idx="2484">
                  <c:v>5.9743269222430175</c:v>
                </c:pt>
                <c:pt idx="2485">
                  <c:v>5.9436066969405861</c:v>
                </c:pt>
                <c:pt idx="2486">
                  <c:v>5.9129110116766306</c:v>
                </c:pt>
                <c:pt idx="2487">
                  <c:v>5.8822399799999818</c:v>
                </c:pt>
                <c:pt idx="2488">
                  <c:v>5.8515937160689866</c:v>
                </c:pt>
                <c:pt idx="2489">
                  <c:v>5.820972334653618</c:v>
                </c:pt>
                <c:pt idx="2490">
                  <c:v>5.7903759511375537</c:v>
                </c:pt>
                <c:pt idx="2491">
                  <c:v>5.7598046815201727</c:v>
                </c:pt>
                <c:pt idx="2492">
                  <c:v>5.7292586424183769</c:v>
                </c:pt>
                <c:pt idx="2493">
                  <c:v>5.6987379510685479</c:v>
                </c:pt>
                <c:pt idx="2494">
                  <c:v>5.6682427253282919</c:v>
                </c:pt>
                <c:pt idx="2495">
                  <c:v>5.6377730836779847</c:v>
                </c:pt>
                <c:pt idx="2496">
                  <c:v>5.6073291452227325</c:v>
                </c:pt>
                <c:pt idx="2497">
                  <c:v>5.5769110296935942</c:v>
                </c:pt>
                <c:pt idx="2498">
                  <c:v>5.5465188574491311</c:v>
                </c:pt>
                <c:pt idx="2499">
                  <c:v>5.5161527494767713</c:v>
                </c:pt>
                <c:pt idx="2500">
                  <c:v>5.4858128273943905</c:v>
                </c:pt>
                <c:pt idx="2501">
                  <c:v>5.4554992134510636</c:v>
                </c:pt>
                <c:pt idx="2502">
                  <c:v>5.4252120305286731</c:v>
                </c:pt>
                <c:pt idx="2503">
                  <c:v>5.3949514021427172</c:v>
                </c:pt>
                <c:pt idx="2504">
                  <c:v>5.3647174524433181</c:v>
                </c:pt>
                <c:pt idx="2505">
                  <c:v>5.3345103062160852</c:v>
                </c:pt>
                <c:pt idx="2506">
                  <c:v>5.3043300888832796</c:v>
                </c:pt>
                <c:pt idx="2507">
                  <c:v>5.274176926503829</c:v>
                </c:pt>
                <c:pt idx="2508">
                  <c:v>5.244050945774851</c:v>
                </c:pt>
                <c:pt idx="2509">
                  <c:v>5.2139522740314614</c:v>
                </c:pt>
                <c:pt idx="2510">
                  <c:v>5.1838810392475363</c:v>
                </c:pt>
                <c:pt idx="2511">
                  <c:v>5.1538373700363946</c:v>
                </c:pt>
                <c:pt idx="2512">
                  <c:v>5.1238213956504737</c:v>
                </c:pt>
                <c:pt idx="2513">
                  <c:v>5.0938332459818163</c:v>
                </c:pt>
                <c:pt idx="2514">
                  <c:v>5.0638730515623065</c:v>
                </c:pt>
                <c:pt idx="2515">
                  <c:v>5.0339409435636391</c:v>
                </c:pt>
                <c:pt idx="2516">
                  <c:v>5.0040370537968561</c:v>
                </c:pt>
                <c:pt idx="2517">
                  <c:v>4.9741615147125176</c:v>
                </c:pt>
                <c:pt idx="2518">
                  <c:v>4.9443144594006618</c:v>
                </c:pt>
                <c:pt idx="2519">
                  <c:v>4.9144960215896054</c:v>
                </c:pt>
                <c:pt idx="2520">
                  <c:v>4.8847063356462268</c:v>
                </c:pt>
                <c:pt idx="2521">
                  <c:v>4.8549455365750607</c:v>
                </c:pt>
                <c:pt idx="2522">
                  <c:v>4.825213760017574</c:v>
                </c:pt>
                <c:pt idx="2523">
                  <c:v>4.7955111422516534</c:v>
                </c:pt>
                <c:pt idx="2524">
                  <c:v>4.7658378201902227</c:v>
                </c:pt>
                <c:pt idx="2525">
                  <c:v>4.736193931380857</c:v>
                </c:pt>
                <c:pt idx="2526">
                  <c:v>4.7065796140039247</c:v>
                </c:pt>
                <c:pt idx="2527">
                  <c:v>4.6769950068723318</c:v>
                </c:pt>
                <c:pt idx="2528">
                  <c:v>4.6474402494293523</c:v>
                </c:pt>
                <c:pt idx="2529">
                  <c:v>4.6179154817474837</c:v>
                </c:pt>
                <c:pt idx="2530">
                  <c:v>4.588420844527084</c:v>
                </c:pt>
                <c:pt idx="2531">
                  <c:v>4.5589564790944044</c:v>
                </c:pt>
                <c:pt idx="2532">
                  <c:v>4.5295225274001591</c:v>
                </c:pt>
                <c:pt idx="2533">
                  <c:v>4.5001191320173</c:v>
                </c:pt>
                <c:pt idx="2534">
                  <c:v>4.4707464361392848</c:v>
                </c:pt>
                <c:pt idx="2535">
                  <c:v>4.4414045835778015</c:v>
                </c:pt>
                <c:pt idx="2536">
                  <c:v>4.4120937187604827</c:v>
                </c:pt>
                <c:pt idx="2537">
                  <c:v>4.3828139867287232</c:v>
                </c:pt>
                <c:pt idx="2538">
                  <c:v>4.3535655331351144</c:v>
                </c:pt>
                <c:pt idx="2539">
                  <c:v>4.3243485042407803</c:v>
                </c:pt>
                <c:pt idx="2540">
                  <c:v>4.2951630469127196</c:v>
                </c:pt>
                <c:pt idx="2541">
                  <c:v>4.2660093086210304</c:v>
                </c:pt>
                <c:pt idx="2542">
                  <c:v>4.2368874374355814</c:v>
                </c:pt>
                <c:pt idx="2543">
                  <c:v>4.2077975820234164</c:v>
                </c:pt>
                <c:pt idx="2544">
                  <c:v>4.1787398916451641</c:v>
                </c:pt>
                <c:pt idx="2545">
                  <c:v>4.1497145161517723</c:v>
                </c:pt>
                <c:pt idx="2546">
                  <c:v>4.120721605980969</c:v>
                </c:pt>
                <c:pt idx="2547">
                  <c:v>4.0917613121536416</c:v>
                </c:pt>
                <c:pt idx="2548">
                  <c:v>4.0628337862700947</c:v>
                </c:pt>
                <c:pt idx="2549">
                  <c:v>4.0339391805060547</c:v>
                </c:pt>
                <c:pt idx="2550">
                  <c:v>4.0050776476088128</c:v>
                </c:pt>
                <c:pt idx="2551">
                  <c:v>3.9762493408930406</c:v>
                </c:pt>
                <c:pt idx="2552">
                  <c:v>3.9474544142359473</c:v>
                </c:pt>
                <c:pt idx="2553">
                  <c:v>3.9186930220734721</c:v>
                </c:pt>
                <c:pt idx="2554">
                  <c:v>3.8899653193955865</c:v>
                </c:pt>
                <c:pt idx="2555">
                  <c:v>3.8612714617409432</c:v>
                </c:pt>
                <c:pt idx="2556">
                  <c:v>3.8326116051926213</c:v>
                </c:pt>
                <c:pt idx="2557">
                  <c:v>3.8039859063730175</c:v>
                </c:pt>
                <c:pt idx="2558">
                  <c:v>3.7753945224382406</c:v>
                </c:pt>
                <c:pt idx="2559">
                  <c:v>3.7468376110728858</c:v>
                </c:pt>
                <c:pt idx="2560">
                  <c:v>3.7183153304848156</c:v>
                </c:pt>
                <c:pt idx="2561">
                  <c:v>3.6898278393995483</c:v>
                </c:pt>
                <c:pt idx="2562">
                  <c:v>3.6613752970536333</c:v>
                </c:pt>
                <c:pt idx="2563">
                  <c:v>3.6329578631897155</c:v>
                </c:pt>
                <c:pt idx="2564">
                  <c:v>3.6045756980498354</c:v>
                </c:pt>
                <c:pt idx="2565">
                  <c:v>3.576228962369111</c:v>
                </c:pt>
                <c:pt idx="2566">
                  <c:v>3.5479178173695387</c:v>
                </c:pt>
                <c:pt idx="2567">
                  <c:v>3.5196424247531399</c:v>
                </c:pt>
                <c:pt idx="2568">
                  <c:v>3.4914029466954304</c:v>
                </c:pt>
                <c:pt idx="2569">
                  <c:v>3.4631995458381586</c:v>
                </c:pt>
                <c:pt idx="2570">
                  <c:v>3.4350323852824238</c:v>
                </c:pt>
                <c:pt idx="2571">
                  <c:v>3.4069016285813438</c:v>
                </c:pt>
                <c:pt idx="2572">
                  <c:v>3.3788074397321761</c:v>
                </c:pt>
                <c:pt idx="2573">
                  <c:v>3.350749983169758</c:v>
                </c:pt>
                <c:pt idx="2574">
                  <c:v>3.3227294237571159</c:v>
                </c:pt>
                <c:pt idx="2575">
                  <c:v>3.2947459267790475</c:v>
                </c:pt>
                <c:pt idx="2576">
                  <c:v>3.2667996579327658</c:v>
                </c:pt>
                <c:pt idx="2577">
                  <c:v>3.2388907833202834</c:v>
                </c:pt>
                <c:pt idx="2578">
                  <c:v>3.2110194694394183</c:v>
                </c:pt>
                <c:pt idx="2579">
                  <c:v>3.1831858831753976</c:v>
                </c:pt>
                <c:pt idx="2580">
                  <c:v>3.1553901917917453</c:v>
                </c:pt>
                <c:pt idx="2581">
                  <c:v>3.1276325629212121</c:v>
                </c:pt>
                <c:pt idx="2582">
                  <c:v>3.0999131645565008</c:v>
                </c:pt>
                <c:pt idx="2583">
                  <c:v>3.0722321650410023</c:v>
                </c:pt>
                <c:pt idx="2584">
                  <c:v>3.0445897330586473</c:v>
                </c:pt>
                <c:pt idx="2585">
                  <c:v>3.0169860376245996</c:v>
                </c:pt>
                <c:pt idx="2586">
                  <c:v>2.9894212480748648</c:v>
                </c:pt>
                <c:pt idx="2587">
                  <c:v>2.9618955340558024</c:v>
                </c:pt>
                <c:pt idx="2588">
                  <c:v>2.9344090655143056</c:v>
                </c:pt>
                <c:pt idx="2589">
                  <c:v>2.9069620126865203</c:v>
                </c:pt>
                <c:pt idx="2590">
                  <c:v>2.8795545460872911</c:v>
                </c:pt>
                <c:pt idx="2591">
                  <c:v>2.8521868364993641</c:v>
                </c:pt>
                <c:pt idx="2592">
                  <c:v>2.8248590549609087</c:v>
                </c:pt>
                <c:pt idx="2593">
                  <c:v>2.7975713727556588</c:v>
                </c:pt>
                <c:pt idx="2594">
                  <c:v>2.7703239614000807</c:v>
                </c:pt>
                <c:pt idx="2595">
                  <c:v>2.7431169926317933</c:v>
                </c:pt>
                <c:pt idx="2596">
                  <c:v>2.7159506383972727</c:v>
                </c:pt>
                <c:pt idx="2597">
                  <c:v>2.6888250708398949</c:v>
                </c:pt>
                <c:pt idx="2598">
                  <c:v>2.6617404622867142</c:v>
                </c:pt>
                <c:pt idx="2599">
                  <c:v>2.6346969852365221</c:v>
                </c:pt>
                <c:pt idx="2600">
                  <c:v>2.6076948123456694</c:v>
                </c:pt>
                <c:pt idx="2601">
                  <c:v>2.5807341164161883</c:v>
                </c:pt>
                <c:pt idx="2602">
                  <c:v>2.553815070380959</c:v>
                </c:pt>
                <c:pt idx="2603">
                  <c:v>2.5269378472907924</c:v>
                </c:pt>
                <c:pt idx="2604">
                  <c:v>2.5001026203006167</c:v>
                </c:pt>
                <c:pt idx="2605">
                  <c:v>2.4733095626546908</c:v>
                </c:pt>
                <c:pt idx="2606">
                  <c:v>2.4465588476724487</c:v>
                </c:pt>
                <c:pt idx="2607">
                  <c:v>2.4198506487341005</c:v>
                </c:pt>
                <c:pt idx="2608">
                  <c:v>2.3931851392652099</c:v>
                </c:pt>
                <c:pt idx="2609">
                  <c:v>2.3665624927219779</c:v>
                </c:pt>
                <c:pt idx="2610">
                  <c:v>2.339982882576106</c:v>
                </c:pt>
                <c:pt idx="2611">
                  <c:v>2.313446482298092</c:v>
                </c:pt>
                <c:pt idx="2612">
                  <c:v>2.286953465342489</c:v>
                </c:pt>
                <c:pt idx="2613">
                  <c:v>2.2605040051313137</c:v>
                </c:pt>
                <c:pt idx="2614">
                  <c:v>2.2340982750373821</c:v>
                </c:pt>
                <c:pt idx="2615">
                  <c:v>2.2077364483681481</c:v>
                </c:pt>
                <c:pt idx="2616">
                  <c:v>2.181418698348577</c:v>
                </c:pt>
                <c:pt idx="2617">
                  <c:v>2.1551451981040408</c:v>
                </c:pt>
                <c:pt idx="2618">
                  <c:v>2.1289161206426122</c:v>
                </c:pt>
                <c:pt idx="2619">
                  <c:v>2.1027316388376804</c:v>
                </c:pt>
                <c:pt idx="2620">
                  <c:v>2.076591925410129</c:v>
                </c:pt>
                <c:pt idx="2621">
                  <c:v>2.0504971529093701</c:v>
                </c:pt>
                <c:pt idx="2622">
                  <c:v>2.0244474936960364</c:v>
                </c:pt>
                <c:pt idx="2623">
                  <c:v>1.9984431199219699</c:v>
                </c:pt>
                <c:pt idx="2624">
                  <c:v>1.9724842035117987</c:v>
                </c:pt>
                <c:pt idx="2625">
                  <c:v>1.9465709161437117</c:v>
                </c:pt>
                <c:pt idx="2626">
                  <c:v>1.9207034292294722</c:v>
                </c:pt>
                <c:pt idx="2627">
                  <c:v>1.8948819138946238</c:v>
                </c:pt>
                <c:pt idx="2628">
                  <c:v>1.8691065409589112</c:v>
                </c:pt>
                <c:pt idx="2629">
                  <c:v>1.8433774809143835</c:v>
                </c:pt>
                <c:pt idx="2630">
                  <c:v>1.8176949039061792</c:v>
                </c:pt>
                <c:pt idx="2631">
                  <c:v>1.7920589797106834</c:v>
                </c:pt>
                <c:pt idx="2632">
                  <c:v>1.7664698777142123</c:v>
                </c:pt>
                <c:pt idx="2633">
                  <c:v>1.7409277668912517</c:v>
                </c:pt>
                <c:pt idx="2634">
                  <c:v>1.7154328157831147</c:v>
                </c:pt>
                <c:pt idx="2635">
                  <c:v>1.6899851924750919</c:v>
                </c:pt>
                <c:pt idx="2636">
                  <c:v>1.664585064573826</c:v>
                </c:pt>
                <c:pt idx="2637">
                  <c:v>1.6392325991852648</c:v>
                </c:pt>
                <c:pt idx="2638">
                  <c:v>1.6139279628903334</c:v>
                </c:pt>
                <c:pt idx="2639">
                  <c:v>1.5886713217221922</c:v>
                </c:pt>
                <c:pt idx="2640">
                  <c:v>1.5634628411426981</c:v>
                </c:pt>
                <c:pt idx="2641">
                  <c:v>1.5383026860172702</c:v>
                </c:pt>
                <c:pt idx="2642">
                  <c:v>1.5131910205913359</c:v>
                </c:pt>
                <c:pt idx="2643">
                  <c:v>1.4881280084650315</c:v>
                </c:pt>
                <c:pt idx="2644">
                  <c:v>1.4631138125687189</c:v>
                </c:pt>
                <c:pt idx="2645">
                  <c:v>1.4381485951369146</c:v>
                </c:pt>
                <c:pt idx="2646">
                  <c:v>1.4132325176827276</c:v>
                </c:pt>
                <c:pt idx="2647">
                  <c:v>1.3883657409721992</c:v>
                </c:pt>
                <c:pt idx="2648">
                  <c:v>1.3635484249971905</c:v>
                </c:pt>
                <c:pt idx="2649">
                  <c:v>1.3387807289493603</c:v>
                </c:pt>
                <c:pt idx="2650">
                  <c:v>1.3140628111924255</c:v>
                </c:pt>
                <c:pt idx="2651">
                  <c:v>1.2893948292351285</c:v>
                </c:pt>
                <c:pt idx="2652">
                  <c:v>1.2647769397031952</c:v>
                </c:pt>
                <c:pt idx="2653">
                  <c:v>1.2402092983114437</c:v>
                </c:pt>
                <c:pt idx="2654">
                  <c:v>1.215692059835203</c:v>
                </c:pt>
                <c:pt idx="2655">
                  <c:v>1.1912253780814213</c:v>
                </c:pt>
                <c:pt idx="2656">
                  <c:v>1.1668094058595722</c:v>
                </c:pt>
                <c:pt idx="2657">
                  <c:v>1.1424442949517126</c:v>
                </c:pt>
                <c:pt idx="2658">
                  <c:v>1.1181301960834904</c:v>
                </c:pt>
                <c:pt idx="2659">
                  <c:v>1.0938672588927747</c:v>
                </c:pt>
                <c:pt idx="2660">
                  <c:v>1.0696556318996215</c:v>
                </c:pt>
                <c:pt idx="2661">
                  <c:v>1.0454954624753057</c:v>
                </c:pt>
                <c:pt idx="2662">
                  <c:v>1.0213868968105939</c:v>
                </c:pt>
                <c:pt idx="2663">
                  <c:v>0.99733007988405142</c:v>
                </c:pt>
                <c:pt idx="2664">
                  <c:v>0.97332515543024589</c:v>
                </c:pt>
                <c:pt idx="2665">
                  <c:v>0.94937226590681822</c:v>
                </c:pt>
                <c:pt idx="2666">
                  <c:v>0.9254715524617545</c:v>
                </c:pt>
                <c:pt idx="2667">
                  <c:v>0.90162315489992384</c:v>
                </c:pt>
                <c:pt idx="2668">
                  <c:v>0.87782721164983546</c:v>
                </c:pt>
                <c:pt idx="2669">
                  <c:v>0.85408385972882628</c:v>
                </c:pt>
                <c:pt idx="2670">
                  <c:v>0.83039323470948434</c:v>
                </c:pt>
                <c:pt idx="2671">
                  <c:v>0.80675547068389553</c:v>
                </c:pt>
                <c:pt idx="2672">
                  <c:v>0.78317070022922408</c:v>
                </c:pt>
                <c:pt idx="2673">
                  <c:v>0.75963905437103418</c:v>
                </c:pt>
                <c:pt idx="2674">
                  <c:v>0.73616066254824208</c:v>
                </c:pt>
                <c:pt idx="2675">
                  <c:v>0.71273565257613203</c:v>
                </c:pt>
                <c:pt idx="2676">
                  <c:v>0.68936415060916612</c:v>
                </c:pt>
                <c:pt idx="2677">
                  <c:v>0.66604628110423292</c:v>
                </c:pt>
                <c:pt idx="2678">
                  <c:v>0.64278216678254307</c:v>
                </c:pt>
                <c:pt idx="2679">
                  <c:v>0.61957192859178245</c:v>
                </c:pt>
                <c:pt idx="2680">
                  <c:v>0.59641568566721914</c:v>
                </c:pt>
                <c:pt idx="2681">
                  <c:v>0.57331355529272443</c:v>
                </c:pt>
                <c:pt idx="2682">
                  <c:v>0.55026565286166329</c:v>
                </c:pt>
                <c:pt idx="2683">
                  <c:v>0.52727209183667856</c:v>
                </c:pt>
                <c:pt idx="2684">
                  <c:v>0.50433298370946322</c:v>
                </c:pt>
                <c:pt idx="2685">
                  <c:v>0.48144843796035836</c:v>
                </c:pt>
                <c:pt idx="2686">
                  <c:v>0.45861856201647339</c:v>
                </c:pt>
                <c:pt idx="2687">
                  <c:v>0.4358434612108798</c:v>
                </c:pt>
                <c:pt idx="2688">
                  <c:v>0.41312323874000584</c:v>
                </c:pt>
                <c:pt idx="2689">
                  <c:v>0.39045799562119116</c:v>
                </c:pt>
                <c:pt idx="2690">
                  <c:v>0.36784783064990034</c:v>
                </c:pt>
                <c:pt idx="2691">
                  <c:v>0.34529284035619912</c:v>
                </c:pt>
                <c:pt idx="2692">
                  <c:v>0.32279311896087154</c:v>
                </c:pt>
                <c:pt idx="2693">
                  <c:v>0.30034875833078206</c:v>
                </c:pt>
                <c:pt idx="2694">
                  <c:v>0.2779598479348413</c:v>
                </c:pt>
                <c:pt idx="2695">
                  <c:v>0.25562647479804695</c:v>
                </c:pt>
                <c:pt idx="2696">
                  <c:v>0.23334872345580804</c:v>
                </c:pt>
                <c:pt idx="2697">
                  <c:v>0.21112667590817311</c:v>
                </c:pt>
                <c:pt idx="2698">
                  <c:v>0.18896041157251459</c:v>
                </c:pt>
                <c:pt idx="2699">
                  <c:v>0.16685000723703225</c:v>
                </c:pt>
                <c:pt idx="2700">
                  <c:v>0.14479553701244585</c:v>
                </c:pt>
                <c:pt idx="2701">
                  <c:v>0.12279707228453149</c:v>
                </c:pt>
                <c:pt idx="2702">
                  <c:v>0.10085468166506932</c:v>
                </c:pt>
                <c:pt idx="2703">
                  <c:v>7.8968430942820467E-2</c:v>
                </c:pt>
                <c:pt idx="2704">
                  <c:v>5.713838303392297E-2</c:v>
                </c:pt>
                <c:pt idx="2705">
                  <c:v>3.5364597931965766E-2</c:v>
                </c:pt>
                <c:pt idx="2706">
                  <c:v>1.3647132657307919E-2</c:v>
                </c:pt>
                <c:pt idx="2707">
                  <c:v>-8.0139587939506672E-3</c:v>
                </c:pt>
                <c:pt idx="2708">
                  <c:v>-2.961862550178148E-2</c:v>
                </c:pt>
                <c:pt idx="2709">
                  <c:v>-5.1166819673970479E-2</c:v>
                </c:pt>
                <c:pt idx="2710">
                  <c:v>-7.2658496698899899E-2</c:v>
                </c:pt>
                <c:pt idx="2711">
                  <c:v>-9.4093615198524702E-2</c:v>
                </c:pt>
                <c:pt idx="2712">
                  <c:v>-0.11547213708204011</c:v>
                </c:pt>
                <c:pt idx="2713">
                  <c:v>-0.13679402760012233</c:v>
                </c:pt>
                <c:pt idx="2714">
                  <c:v>-0.15805925539937105</c:v>
                </c:pt>
                <c:pt idx="2715">
                  <c:v>-0.17926779257750183</c:v>
                </c:pt>
                <c:pt idx="2716">
                  <c:v>-0.20041961473917907</c:v>
                </c:pt>
                <c:pt idx="2717">
                  <c:v>-0.22151470105190588</c:v>
                </c:pt>
                <c:pt idx="2718">
                  <c:v>-0.24255303430296735</c:v>
                </c:pt>
                <c:pt idx="2719">
                  <c:v>-0.26353460095659115</c:v>
                </c:pt>
                <c:pt idx="2720">
                  <c:v>-0.28445939121187452</c:v>
                </c:pt>
                <c:pt idx="2721">
                  <c:v>-0.30532739906075207</c:v>
                </c:pt>
                <c:pt idx="2722">
                  <c:v>-0.32613862234710667</c:v>
                </c:pt>
                <c:pt idx="2723">
                  <c:v>-0.34689306282594873</c:v>
                </c:pt>
                <c:pt idx="2724">
                  <c:v>-0.36759072622351058</c:v>
                </c:pt>
                <c:pt idx="2725">
                  <c:v>-0.38823162229751695</c:v>
                </c:pt>
                <c:pt idx="2726">
                  <c:v>-0.4088157648980637</c:v>
                </c:pt>
                <c:pt idx="2727">
                  <c:v>-0.42934317202944267</c:v>
                </c:pt>
                <c:pt idx="2728">
                  <c:v>-0.44981386591184419</c:v>
                </c:pt>
                <c:pt idx="2729">
                  <c:v>-0.47022787304426661</c:v>
                </c:pt>
                <c:pt idx="2730">
                  <c:v>-0.4905852242672849</c:v>
                </c:pt>
                <c:pt idx="2731">
                  <c:v>-0.51088595482689714</c:v>
                </c:pt>
                <c:pt idx="2732">
                  <c:v>-0.53113010443881004</c:v>
                </c:pt>
                <c:pt idx="2733">
                  <c:v>-0.55131771735319279</c:v>
                </c:pt>
                <c:pt idx="2734">
                  <c:v>-0.57144884241972926</c:v>
                </c:pt>
                <c:pt idx="2735">
                  <c:v>-0.5915235331538149</c:v>
                </c:pt>
                <c:pt idx="2736">
                  <c:v>-0.61154184780254939</c:v>
                </c:pt>
                <c:pt idx="2737">
                  <c:v>-0.63150384941203463</c:v>
                </c:pt>
                <c:pt idx="2738">
                  <c:v>-0.65140960589463215</c:v>
                </c:pt>
                <c:pt idx="2739">
                  <c:v>-0.6712591900969318</c:v>
                </c:pt>
                <c:pt idx="2740">
                  <c:v>-0.69105267986858332</c:v>
                </c:pt>
                <c:pt idx="2741">
                  <c:v>-0.71079015813118052</c:v>
                </c:pt>
                <c:pt idx="2742">
                  <c:v>-0.73047171294788971</c:v>
                </c:pt>
                <c:pt idx="2743">
                  <c:v>-0.75009743759377878</c:v>
                </c:pt>
                <c:pt idx="2744">
                  <c:v>-0.76966743062629583</c:v>
                </c:pt>
                <c:pt idx="2745">
                  <c:v>-0.78918179595691718</c:v>
                </c:pt>
                <c:pt idx="2746">
                  <c:v>-0.80864064292261217</c:v>
                </c:pt>
                <c:pt idx="2747">
                  <c:v>-0.82804408635807969</c:v>
                </c:pt>
                <c:pt idx="2748">
                  <c:v>-0.84739224666920132</c:v>
                </c:pt>
                <c:pt idx="2749">
                  <c:v>-0.86668524990545648</c:v>
                </c:pt>
                <c:pt idx="2750">
                  <c:v>-0.88592322783503286</c:v>
                </c:pt>
                <c:pt idx="2751">
                  <c:v>-0.9051063180180986</c:v>
                </c:pt>
                <c:pt idx="2752">
                  <c:v>-0.92423466388266096</c:v>
                </c:pt>
                <c:pt idx="2753">
                  <c:v>-0.94330841479941807</c:v>
                </c:pt>
                <c:pt idx="2754">
                  <c:v>-0.96232772615784457</c:v>
                </c:pt>
                <c:pt idx="2755">
                  <c:v>-0.9812927594431633</c:v>
                </c:pt>
                <c:pt idx="2756">
                  <c:v>-1.0002036823128191</c:v>
                </c:pt>
                <c:pt idx="2757">
                  <c:v>-1.0190606686738803</c:v>
                </c:pt>
                <c:pt idx="2758">
                  <c:v>-1.0378638987616653</c:v>
                </c:pt>
                <c:pt idx="2759">
                  <c:v>-1.0566135592172723</c:v>
                </c:pt>
                <c:pt idx="2760">
                  <c:v>-1.0753098431675066</c:v>
                </c:pt>
                <c:pt idx="2761">
                  <c:v>-1.0939529503034375</c:v>
                </c:pt>
                <c:pt idx="2762">
                  <c:v>-1.1125430869608985</c:v>
                </c:pt>
                <c:pt idx="2763">
                  <c:v>-1.1310804662004739</c:v>
                </c:pt>
                <c:pt idx="2764">
                  <c:v>-1.1495653078883343</c:v>
                </c:pt>
                <c:pt idx="2765">
                  <c:v>-1.1679978387776428</c:v>
                </c:pt>
                <c:pt idx="2766">
                  <c:v>-1.1863782925899036</c:v>
                </c:pt>
                <c:pt idx="2767">
                  <c:v>-1.2047069100973926</c:v>
                </c:pt>
                <c:pt idx="2768">
                  <c:v>-1.2229839392054744</c:v>
                </c:pt>
                <c:pt idx="2769">
                  <c:v>-1.2412096350354023</c:v>
                </c:pt>
                <c:pt idx="2770">
                  <c:v>-1.2593842600079428</c:v>
                </c:pt>
                <c:pt idx="2771">
                  <c:v>-1.2775080839265773</c:v>
                </c:pt>
                <c:pt idx="2772">
                  <c:v>-1.295581384062142</c:v>
                </c:pt>
                <c:pt idx="2773">
                  <c:v>-1.313604445236833</c:v>
                </c:pt>
                <c:pt idx="2774">
                  <c:v>-1.3315775599089361</c:v>
                </c:pt>
                <c:pt idx="2775">
                  <c:v>-1.3495010282580537</c:v>
                </c:pt>
                <c:pt idx="2776">
                  <c:v>-1.3673751582704732</c:v>
                </c:pt>
                <c:pt idx="2777">
                  <c:v>-1.3852002658249343</c:v>
                </c:pt>
                <c:pt idx="2778">
                  <c:v>-1.4029766747785775</c:v>
                </c:pt>
                <c:pt idx="2779">
                  <c:v>-1.4207047170529736</c:v>
                </c:pt>
                <c:pt idx="2780">
                  <c:v>-1.4383847327209596</c:v>
                </c:pt>
                <c:pt idx="2781">
                  <c:v>-1.4560170700932584</c:v>
                </c:pt>
                <c:pt idx="2782">
                  <c:v>-1.4736020858053021</c:v>
                </c:pt>
                <c:pt idx="2783">
                  <c:v>-1.4911401449045014</c:v>
                </c:pt>
                <c:pt idx="2784">
                  <c:v>-1.5086316209376753</c:v>
                </c:pt>
                <c:pt idx="2785">
                  <c:v>-1.526076896038463</c:v>
                </c:pt>
                <c:pt idx="2786">
                  <c:v>-1.5434763610146103</c:v>
                </c:pt>
                <c:pt idx="2787">
                  <c:v>-1.560830415436278</c:v>
                </c:pt>
                <c:pt idx="2788">
                  <c:v>-1.5781394677233642</c:v>
                </c:pt>
                <c:pt idx="2789">
                  <c:v>-1.5954039352337004</c:v>
                </c:pt>
                <c:pt idx="2790">
                  <c:v>-1.6126242443506973</c:v>
                </c:pt>
                <c:pt idx="2791">
                  <c:v>-1.6298008305715181</c:v>
                </c:pt>
                <c:pt idx="2792">
                  <c:v>-1.6469341385949647</c:v>
                </c:pt>
                <c:pt idx="2793">
                  <c:v>-1.6640246224088675</c:v>
                </c:pt>
                <c:pt idx="2794">
                  <c:v>-1.681072745378585</c:v>
                </c:pt>
                <c:pt idx="2795">
                  <c:v>-1.6980789803341323</c:v>
                </c:pt>
                <c:pt idx="2796">
                  <c:v>-1.7150438096582323</c:v>
                </c:pt>
                <c:pt idx="2797">
                  <c:v>-1.7319677253729151</c:v>
                </c:pt>
                <c:pt idx="2798">
                  <c:v>-1.7488512292276706</c:v>
                </c:pt>
                <c:pt idx="2799">
                  <c:v>-1.7656948327854693</c:v>
                </c:pt>
                <c:pt idx="2800">
                  <c:v>-1.7824990575101336</c:v>
                </c:pt>
                <c:pt idx="2801">
                  <c:v>-1.7992644348523001</c:v>
                </c:pt>
                <c:pt idx="2802">
                  <c:v>-1.8159915063354091</c:v>
                </c:pt>
                <c:pt idx="2803">
                  <c:v>-1.8326808236417278</c:v>
                </c:pt>
                <c:pt idx="2804">
                  <c:v>-1.8493329486969809</c:v>
                </c:pt>
                <c:pt idx="2805">
                  <c:v>-1.8659484537554196</c:v>
                </c:pt>
                <c:pt idx="2806">
                  <c:v>-1.8825279214841286</c:v>
                </c:pt>
                <c:pt idx="2807">
                  <c:v>-1.8990719450462676</c:v>
                </c:pt>
                <c:pt idx="2808">
                  <c:v>-1.91558112818457</c:v>
                </c:pt>
                <c:pt idx="2809">
                  <c:v>-1.9320560853034574</c:v>
                </c:pt>
                <c:pt idx="2810">
                  <c:v>-1.9484974415507315</c:v>
                </c:pt>
                <c:pt idx="2811">
                  <c:v>-1.9649058328988533</c:v>
                </c:pt>
                <c:pt idx="2812">
                  <c:v>-1.9812819062246187</c:v>
                </c:pt>
                <c:pt idx="2813">
                  <c:v>-1.9976263193888024</c:v>
                </c:pt>
                <c:pt idx="2814">
                  <c:v>-2.0139397413144025</c:v>
                </c:pt>
                <c:pt idx="2815">
                  <c:v>-2.0302228520642034</c:v>
                </c:pt>
                <c:pt idx="2816">
                  <c:v>-2.046476342917062</c:v>
                </c:pt>
                <c:pt idx="2817">
                  <c:v>-2.062700916443144</c:v>
                </c:pt>
                <c:pt idx="2818">
                  <c:v>-2.0788972865783002</c:v>
                </c:pt>
                <c:pt idx="2819">
                  <c:v>-2.0950661786972411</c:v>
                </c:pt>
                <c:pt idx="2820">
                  <c:v>-2.1112083296845623</c:v>
                </c:pt>
                <c:pt idx="2821">
                  <c:v>-2.1273244880061277</c:v>
                </c:pt>
                <c:pt idx="2822">
                  <c:v>-2.1434154137771113</c:v>
                </c:pt>
                <c:pt idx="2823">
                  <c:v>-2.1594818788302468</c:v>
                </c:pt>
                <c:pt idx="2824">
                  <c:v>-2.1755246667815791</c:v>
                </c:pt>
                <c:pt idx="2825">
                  <c:v>-2.1915445730948919</c:v>
                </c:pt>
                <c:pt idx="2826">
                  <c:v>-2.2075424051441823</c:v>
                </c:pt>
                <c:pt idx="2827">
                  <c:v>-2.2235189822752623</c:v>
                </c:pt>
                <c:pt idx="2828">
                  <c:v>-2.2394751358642968</c:v>
                </c:pt>
                <c:pt idx="2829">
                  <c:v>-2.2554117093756134</c:v>
                </c:pt>
                <c:pt idx="2830">
                  <c:v>-2.271329558416217</c:v>
                </c:pt>
                <c:pt idx="2831">
                  <c:v>-2.2872295507900677</c:v>
                </c:pt>
                <c:pt idx="2832">
                  <c:v>-2.3031125665480481</c:v>
                </c:pt>
                <c:pt idx="2833">
                  <c:v>-2.3189794980374718</c:v>
                </c:pt>
                <c:pt idx="2834">
                  <c:v>-2.3348312499487065</c:v>
                </c:pt>
                <c:pt idx="2835">
                  <c:v>-2.350668739358813</c:v>
                </c:pt>
                <c:pt idx="2836">
                  <c:v>-2.3664928957734315</c:v>
                </c:pt>
                <c:pt idx="2837">
                  <c:v>-2.3823046611658478</c:v>
                </c:pt>
                <c:pt idx="2838">
                  <c:v>-2.3981049900134472</c:v>
                </c:pt>
                <c:pt idx="2839">
                  <c:v>-2.4138948493310082</c:v>
                </c:pt>
                <c:pt idx="2840">
                  <c:v>-2.4296752187020427</c:v>
                </c:pt>
                <c:pt idx="2841">
                  <c:v>-2.4454470903059482</c:v>
                </c:pt>
                <c:pt idx="2842">
                  <c:v>-2.4612114689432101</c:v>
                </c:pt>
                <c:pt idx="2843">
                  <c:v>-2.476969372056907</c:v>
                </c:pt>
                <c:pt idx="2844">
                  <c:v>-2.4927218297510119</c:v>
                </c:pt>
                <c:pt idx="2845">
                  <c:v>-2.5084698848051397</c:v>
                </c:pt>
                <c:pt idx="2846">
                  <c:v>-2.5242145926867767</c:v>
                </c:pt>
                <c:pt idx="2847">
                  <c:v>-2.5399570215584175</c:v>
                </c:pt>
                <c:pt idx="2848">
                  <c:v>-2.5556982522822831</c:v>
                </c:pt>
                <c:pt idx="2849">
                  <c:v>-2.5714393784212506</c:v>
                </c:pt>
                <c:pt idx="2850">
                  <c:v>-2.5871815062345735</c:v>
                </c:pt>
                <c:pt idx="2851">
                  <c:v>-2.6029257546713325</c:v>
                </c:pt>
                <c:pt idx="2852">
                  <c:v>-2.6186732553585692</c:v>
                </c:pt>
                <c:pt idx="2853">
                  <c:v>-2.6344251525860756</c:v>
                </c:pt>
                <c:pt idx="2854">
                  <c:v>-2.6501826032856086</c:v>
                </c:pt>
                <c:pt idx="2855">
                  <c:v>-2.6659467770075369</c:v>
                </c:pt>
                <c:pt idx="2856">
                  <c:v>-2.6817188558912255</c:v>
                </c:pt>
                <c:pt idx="2857">
                  <c:v>-2.6975000346311928</c:v>
                </c:pt>
                <c:pt idx="2858">
                  <c:v>-2.7132915204394008</c:v>
                </c:pt>
                <c:pt idx="2859">
                  <c:v>-2.729094533001712</c:v>
                </c:pt>
                <c:pt idx="2860">
                  <c:v>-2.7449103044291965</c:v>
                </c:pt>
                <c:pt idx="2861">
                  <c:v>-2.7607400792051799</c:v>
                </c:pt>
                <c:pt idx="2862">
                  <c:v>-2.7765851141267439</c:v>
                </c:pt>
                <c:pt idx="2863">
                  <c:v>-2.7924466782400312</c:v>
                </c:pt>
                <c:pt idx="2864">
                  <c:v>-2.8083260527714531</c:v>
                </c:pt>
                <c:pt idx="2865">
                  <c:v>-2.8242245310523604</c:v>
                </c:pt>
                <c:pt idx="2866">
                  <c:v>-2.8401434184384842</c:v>
                </c:pt>
                <c:pt idx="2867">
                  <c:v>-2.8560840322228742</c:v>
                </c:pt>
                <c:pt idx="2868">
                  <c:v>-2.872047701544322</c:v>
                </c:pt>
                <c:pt idx="2869">
                  <c:v>-2.8880357672878039</c:v>
                </c:pt>
                <c:pt idx="2870">
                  <c:v>-2.904049581980892</c:v>
                </c:pt>
                <c:pt idx="2871">
                  <c:v>-2.9200905096819008</c:v>
                </c:pt>
                <c:pt idx="2872">
                  <c:v>-2.9361599258631879</c:v>
                </c:pt>
                <c:pt idx="2873">
                  <c:v>-2.9522592172872351</c:v>
                </c:pt>
                <c:pt idx="2874">
                  <c:v>-2.9683897818762599</c:v>
                </c:pt>
                <c:pt idx="2875">
                  <c:v>-2.9845530285754447</c:v>
                </c:pt>
                <c:pt idx="2876">
                  <c:v>-3.0007503772085005</c:v>
                </c:pt>
                <c:pt idx="2877">
                  <c:v>-3.0169832583276621</c:v>
                </c:pt>
                <c:pt idx="2878">
                  <c:v>-3.0332531130558751</c:v>
                </c:pt>
                <c:pt idx="2879">
                  <c:v>-3.0495613929213405</c:v>
                </c:pt>
                <c:pt idx="2880">
                  <c:v>-3.0659095596864971</c:v>
                </c:pt>
                <c:pt idx="2881">
                  <c:v>-3.0822990851680228</c:v>
                </c:pt>
                <c:pt idx="2882">
                  <c:v>-3.0987314510507931</c:v>
                </c:pt>
                <c:pt idx="2883">
                  <c:v>-3.115208148693565</c:v>
                </c:pt>
                <c:pt idx="2884">
                  <c:v>-3.1317306789270543</c:v>
                </c:pt>
                <c:pt idx="2885">
                  <c:v>-3.1483005518459044</c:v>
                </c:pt>
                <c:pt idx="2886">
                  <c:v>-3.1649192865905036</c:v>
                </c:pt>
                <c:pt idx="2887">
                  <c:v>-3.1815884111231263</c:v>
                </c:pt>
                <c:pt idx="2888">
                  <c:v>-3.198309461995704</c:v>
                </c:pt>
                <c:pt idx="2889">
                  <c:v>-3.2150839841091705</c:v>
                </c:pt>
                <c:pt idx="2890">
                  <c:v>-3.2319135304650075</c:v>
                </c:pt>
                <c:pt idx="2891">
                  <c:v>-3.2487996619100059</c:v>
                </c:pt>
                <c:pt idx="2892">
                  <c:v>-3.2657439468709426</c:v>
                </c:pt>
                <c:pt idx="2893">
                  <c:v>-3.2827479610834436</c:v>
                </c:pt>
                <c:pt idx="2894">
                  <c:v>-3.2998132873107879</c:v>
                </c:pt>
                <c:pt idx="2895">
                  <c:v>-3.3169415150555128</c:v>
                </c:pt>
                <c:pt idx="2896">
                  <c:v>-3.3341342402635377</c:v>
                </c:pt>
                <c:pt idx="2897">
                  <c:v>-3.3513930650182204</c:v>
                </c:pt>
                <c:pt idx="2898">
                  <c:v>-3.3687195972282806</c:v>
                </c:pt>
                <c:pt idx="2899">
                  <c:v>-3.3861154503063458</c:v>
                </c:pt>
                <c:pt idx="2900">
                  <c:v>-3.403582242839414</c:v>
                </c:pt>
                <c:pt idx="2901">
                  <c:v>-3.4211215982516983</c:v>
                </c:pt>
                <c:pt idx="2902">
                  <c:v>-3.438735144458934</c:v>
                </c:pt>
                <c:pt idx="2903">
                  <c:v>-3.4564245135143272</c:v>
                </c:pt>
                <c:pt idx="2904">
                  <c:v>-3.4741913412471721</c:v>
                </c:pt>
                <c:pt idx="2905">
                  <c:v>-3.4920372668925554</c:v>
                </c:pt>
                <c:pt idx="2906">
                  <c:v>-3.5099639327136156</c:v>
                </c:pt>
                <c:pt idx="2907">
                  <c:v>-3.5279729836163436</c:v>
                </c:pt>
                <c:pt idx="2908">
                  <c:v>-3.54606606675457</c:v>
                </c:pt>
                <c:pt idx="2909">
                  <c:v>-3.5642448311301096</c:v>
                </c:pt>
                <c:pt idx="2910">
                  <c:v>-3.5825109271823186</c:v>
                </c:pt>
                <c:pt idx="2911">
                  <c:v>-3.6008660063724021</c:v>
                </c:pt>
                <c:pt idx="2912">
                  <c:v>-3.6193117207583598</c:v>
                </c:pt>
                <c:pt idx="2913">
                  <c:v>-3.637849722563733</c:v>
                </c:pt>
                <c:pt idx="2914">
                  <c:v>-3.6564816637389197</c:v>
                </c:pt>
                <c:pt idx="2915">
                  <c:v>-3.6752091955146544</c:v>
                </c:pt>
                <c:pt idx="2916">
                  <c:v>-3.6940339679495211</c:v>
                </c:pt>
                <c:pt idx="2917">
                  <c:v>-3.7129576294697286</c:v>
                </c:pt>
                <c:pt idx="2918">
                  <c:v>-3.7319818264031768</c:v>
                </c:pt>
                <c:pt idx="2919">
                  <c:v>-3.7511082025059577</c:v>
                </c:pt>
                <c:pt idx="2920">
                  <c:v>-3.7703383984833576</c:v>
                </c:pt>
                <c:pt idx="2921">
                  <c:v>-3.7896740515042779</c:v>
                </c:pt>
                <c:pt idx="2922">
                  <c:v>-3.8091167947102593</c:v>
                </c:pt>
                <c:pt idx="2923">
                  <c:v>-3.8286682567184851</c:v>
                </c:pt>
                <c:pt idx="2924">
                  <c:v>-3.848330061118963</c:v>
                </c:pt>
                <c:pt idx="2925">
                  <c:v>-3.8681038259670504</c:v>
                </c:pt>
                <c:pt idx="2926">
                  <c:v>-3.8879911632713782</c:v>
                </c:pt>
                <c:pt idx="2927">
                  <c:v>-3.9079936784753317</c:v>
                </c:pt>
                <c:pt idx="2928">
                  <c:v>-3.9281129699363109</c:v>
                </c:pt>
                <c:pt idx="2929">
                  <c:v>-3.9483506283992909</c:v>
                </c:pt>
                <c:pt idx="2930">
                  <c:v>-3.9687082364667452</c:v>
                </c:pt>
                <c:pt idx="2931">
                  <c:v>-3.9891873680654006</c:v>
                </c:pt>
                <c:pt idx="2932">
                  <c:v>-4.0097895879095642</c:v>
                </c:pt>
                <c:pt idx="2933">
                  <c:v>-4.0305164509609641</c:v>
                </c:pt>
                <c:pt idx="2934">
                  <c:v>-4.0513695018868914</c:v>
                </c:pt>
                <c:pt idx="2935">
                  <c:v>-4.0723502745148901</c:v>
                </c:pt>
                <c:pt idx="2936">
                  <c:v>-4.0934602912866493</c:v>
                </c:pt>
                <c:pt idx="2937">
                  <c:v>-4.1147010627092513</c:v>
                </c:pt>
                <c:pt idx="2938">
                  <c:v>-4.136074086805773</c:v>
                </c:pt>
                <c:pt idx="2939">
                  <c:v>-4.1575808485650363</c:v>
                </c:pt>
                <c:pt idx="2940">
                  <c:v>-4.17922281939037</c:v>
                </c:pt>
                <c:pt idx="2941">
                  <c:v>-4.201001456548795</c:v>
                </c:pt>
                <c:pt idx="2942">
                  <c:v>-4.2229182026198213</c:v>
                </c:pt>
                <c:pt idx="2943">
                  <c:v>-4.2449744849457867</c:v>
                </c:pt>
                <c:pt idx="2944">
                  <c:v>-4.2671717150825641</c:v>
                </c:pt>
                <c:pt idx="2945">
                  <c:v>-4.2895112882515374</c:v>
                </c:pt>
                <c:pt idx="2946">
                  <c:v>-4.311994582794858</c:v>
                </c:pt>
                <c:pt idx="2947">
                  <c:v>-4.3346229596308552</c:v>
                </c:pt>
                <c:pt idx="2948">
                  <c:v>-4.3573977617145818</c:v>
                </c:pt>
                <c:pt idx="2949">
                  <c:v>-4.3803203134992961</c:v>
                </c:pt>
                <c:pt idx="2950">
                  <c:v>-4.4033919204030214</c:v>
                </c:pt>
                <c:pt idx="2951">
                  <c:v>-4.4266138682790199</c:v>
                </c:pt>
                <c:pt idx="2952">
                  <c:v>-4.4499874228896603</c:v>
                </c:pt>
                <c:pt idx="2953">
                  <c:v>-4.4735138293867251</c:v>
                </c:pt>
                <c:pt idx="2954">
                  <c:v>-4.4971943117954289</c:v>
                </c:pt>
                <c:pt idx="2955">
                  <c:v>-4.5210300725061376</c:v>
                </c:pt>
                <c:pt idx="2956">
                  <c:v>-4.5450222917705316</c:v>
                </c:pt>
                <c:pt idx="2957">
                  <c:v>-4.5691721272053076</c:v>
                </c:pt>
                <c:pt idx="2958">
                  <c:v>-4.5934807133033226</c:v>
                </c:pt>
                <c:pt idx="2959">
                  <c:v>-4.6179491609515786</c:v>
                </c:pt>
                <c:pt idx="2960">
                  <c:v>-4.6425785569574094</c:v>
                </c:pt>
                <c:pt idx="2961">
                  <c:v>-4.6673699635836918</c:v>
                </c:pt>
                <c:pt idx="2962">
                  <c:v>-4.6923244180918893</c:v>
                </c:pt>
                <c:pt idx="2963">
                  <c:v>-4.7174429322953291</c:v>
                </c:pt>
                <c:pt idx="2964">
                  <c:v>-4.7427264921215384</c:v>
                </c:pt>
                <c:pt idx="2965">
                  <c:v>-4.7681760571853102</c:v>
                </c:pt>
                <c:pt idx="2966">
                  <c:v>-4.793792560371557</c:v>
                </c:pt>
                <c:pt idx="2967">
                  <c:v>-4.8195769074299699</c:v>
                </c:pt>
                <c:pt idx="2968">
                  <c:v>-4.8455299765800905</c:v>
                </c:pt>
                <c:pt idx="2969">
                  <c:v>-4.871652618129124</c:v>
                </c:pt>
                <c:pt idx="2970">
                  <c:v>-4.897945654100651</c:v>
                </c:pt>
                <c:pt idx="2971">
                  <c:v>-4.9244098778768075</c:v>
                </c:pt>
                <c:pt idx="2972">
                  <c:v>-4.9510460538533128</c:v>
                </c:pt>
                <c:pt idx="2973">
                  <c:v>-4.9778549171068605</c:v>
                </c:pt>
                <c:pt idx="2974">
                  <c:v>-5.0048371730761581</c:v>
                </c:pt>
                <c:pt idx="2975">
                  <c:v>-5.0319934972580969</c:v>
                </c:pt>
                <c:pt idx="2976">
                  <c:v>-5.0593245349160698</c:v>
                </c:pt>
                <c:pt idx="2977">
                  <c:v>-5.0868309008045181</c:v>
                </c:pt>
                <c:pt idx="2978">
                  <c:v>-5.1145131789071572</c:v>
                </c:pt>
                <c:pt idx="2979">
                  <c:v>-5.1423719221905735</c:v>
                </c:pt>
                <c:pt idx="2980">
                  <c:v>-5.1704076523729814</c:v>
                </c:pt>
                <c:pt idx="2981">
                  <c:v>-5.1986208597087167</c:v>
                </c:pt>
                <c:pt idx="2982">
                  <c:v>-5.2270120027883014</c:v>
                </c:pt>
                <c:pt idx="2983">
                  <c:v>-5.2555815083546387</c:v>
                </c:pt>
                <c:pt idx="2984">
                  <c:v>-5.2843297711346713</c:v>
                </c:pt>
                <c:pt idx="2985">
                  <c:v>-5.3132571536887774</c:v>
                </c:pt>
                <c:pt idx="2986">
                  <c:v>-5.3423639862748793</c:v>
                </c:pt>
                <c:pt idx="2987">
                  <c:v>-5.371650566730982</c:v>
                </c:pt>
                <c:pt idx="2988">
                  <c:v>-5.4011171603732686</c:v>
                </c:pt>
                <c:pt idx="2989">
                  <c:v>-5.4307639999115755</c:v>
                </c:pt>
                <c:pt idx="2990">
                  <c:v>-5.4605912853812164</c:v>
                </c:pt>
                <c:pt idx="2991">
                  <c:v>-5.4905991840934441</c:v>
                </c:pt>
                <c:pt idx="2992">
                  <c:v>-5.5207878306011757</c:v>
                </c:pt>
                <c:pt idx="2993">
                  <c:v>-5.5511573266829108</c:v>
                </c:pt>
                <c:pt idx="2994">
                  <c:v>-5.5817077413438367</c:v>
                </c:pt>
                <c:pt idx="2995">
                  <c:v>-5.6124391108332352</c:v>
                </c:pt>
                <c:pt idx="2996">
                  <c:v>-5.6433514386811003</c:v>
                </c:pt>
                <c:pt idx="2997">
                  <c:v>-5.674444695748817</c:v>
                </c:pt>
                <c:pt idx="2998">
                  <c:v>-5.7057188202996887</c:v>
                </c:pt>
                <c:pt idx="2999">
                  <c:v>-5.737173718085752</c:v>
                </c:pt>
                <c:pt idx="3000">
                  <c:v>-5.7688092624499445</c:v>
                </c:pt>
                <c:pt idx="3001">
                  <c:v>-5.8006252944479577</c:v>
                </c:pt>
                <c:pt idx="3002">
                  <c:v>-5.8326216229840275</c:v>
                </c:pt>
                <c:pt idx="3003">
                  <c:v>-5.8647980249649123</c:v>
                </c:pt>
                <c:pt idx="3004">
                  <c:v>-5.8971542454699746</c:v>
                </c:pt>
                <c:pt idx="3005">
                  <c:v>-5.9296899979375697</c:v>
                </c:pt>
                <c:pt idx="3006">
                  <c:v>-5.9624049643665247</c:v>
                </c:pt>
                <c:pt idx="3007">
                  <c:v>-5.9952987955352901</c:v>
                </c:pt>
                <c:pt idx="3008">
                  <c:v>-6.0283711112352334</c:v>
                </c:pt>
                <c:pt idx="3009">
                  <c:v>-6.0616215005193226</c:v>
                </c:pt>
                <c:pt idx="3010">
                  <c:v>-6.0950495219671188</c:v>
                </c:pt>
                <c:pt idx="3011">
                  <c:v>-6.1286547039636581</c:v>
                </c:pt>
                <c:pt idx="3012">
                  <c:v>-6.1624365449927581</c:v>
                </c:pt>
                <c:pt idx="3013">
                  <c:v>-6.1963945139457905</c:v>
                </c:pt>
                <c:pt idx="3014">
                  <c:v>-6.2305280504430627</c:v>
                </c:pt>
                <c:pt idx="3015">
                  <c:v>-6.2648365651695741</c:v>
                </c:pt>
                <c:pt idx="3016">
                  <c:v>-6.2993194402240862</c:v>
                </c:pt>
                <c:pt idx="3017">
                  <c:v>-6.3339760294811729</c:v>
                </c:pt>
                <c:pt idx="3018">
                  <c:v>-6.3688056589655577</c:v>
                </c:pt>
                <c:pt idx="3019">
                  <c:v>-6.4038076272390541</c:v>
                </c:pt>
                <c:pt idx="3020">
                  <c:v>-6.4389812057993954</c:v>
                </c:pt>
                <c:pt idx="3021">
                  <c:v>-6.4743256394904307</c:v>
                </c:pt>
                <c:pt idx="3022">
                  <c:v>-6.5098401469232723</c:v>
                </c:pt>
                <c:pt idx="3023">
                  <c:v>-6.5455239209084173</c:v>
                </c:pt>
                <c:pt idx="3024">
                  <c:v>-6.5813761288983263</c:v>
                </c:pt>
                <c:pt idx="3025">
                  <c:v>-6.6173959134395268</c:v>
                </c:pt>
                <c:pt idx="3026">
                  <c:v>-6.6535823926341688</c:v>
                </c:pt>
                <c:pt idx="3027">
                  <c:v>-6.6899346606106578</c:v>
                </c:pt>
                <c:pt idx="3028">
                  <c:v>-6.7264517880033958</c:v>
                </c:pt>
                <c:pt idx="3029">
                  <c:v>-6.7631328224399869</c:v>
                </c:pt>
                <c:pt idx="3030">
                  <c:v>-6.7999767890363136</c:v>
                </c:pt>
                <c:pt idx="3031">
                  <c:v>-6.8369826908998741</c:v>
                </c:pt>
                <c:pt idx="3032">
                  <c:v>-6.8741495096379559</c:v>
                </c:pt>
                <c:pt idx="3033">
                  <c:v>-6.9114762058742576</c:v>
                </c:pt>
                <c:pt idx="3034">
                  <c:v>-6.9489617197708284</c:v>
                </c:pt>
                <c:pt idx="3035">
                  <c:v>-6.9866049715542191</c:v>
                </c:pt>
                <c:pt idx="3036">
                  <c:v>-7.0244048620490549</c:v>
                </c:pt>
                <c:pt idx="3037">
                  <c:v>-7.0623602732143826</c:v>
                </c:pt>
                <c:pt idx="3038">
                  <c:v>-7.1004700686848548</c:v>
                </c:pt>
                <c:pt idx="3039">
                  <c:v>-7.1387330943155209</c:v>
                </c:pt>
                <c:pt idx="3040">
                  <c:v>-7.1771481787306532</c:v>
                </c:pt>
                <c:pt idx="3041">
                  <c:v>-7.2157141338737949</c:v>
                </c:pt>
                <c:pt idx="3042">
                  <c:v>-7.2544297555622892</c:v>
                </c:pt>
                <c:pt idx="3043">
                  <c:v>-7.2932938240420953</c:v>
                </c:pt>
                <c:pt idx="3044">
                  <c:v>-7.3323051045453971</c:v>
                </c:pt>
                <c:pt idx="3045">
                  <c:v>-7.3714623478486043</c:v>
                </c:pt>
                <c:pt idx="3046">
                  <c:v>-7.410764290831537</c:v>
                </c:pt>
                <c:pt idx="3047">
                  <c:v>-7.4502096570369609</c:v>
                </c:pt>
                <c:pt idx="3048">
                  <c:v>-7.489797157229809</c:v>
                </c:pt>
                <c:pt idx="3049">
                  <c:v>-7.5295254899565043</c:v>
                </c:pt>
                <c:pt idx="3050">
                  <c:v>-7.5693933421027744</c:v>
                </c:pt>
                <c:pt idx="3051">
                  <c:v>-7.6093993894508518</c:v>
                </c:pt>
                <c:pt idx="3052">
                  <c:v>-7.6495422972348157</c:v>
                </c:pt>
                <c:pt idx="3053">
                  <c:v>-7.6898207206945983</c:v>
                </c:pt>
                <c:pt idx="3054">
                  <c:v>-7.7302333056266468</c:v>
                </c:pt>
                <c:pt idx="3055">
                  <c:v>-7.770778688932765</c:v>
                </c:pt>
                <c:pt idx="3056">
                  <c:v>-7.8114554991661356</c:v>
                </c:pt>
                <c:pt idx="3057">
                  <c:v>-7.852262357073637</c:v>
                </c:pt>
                <c:pt idx="3058">
                  <c:v>-7.8931978761347201</c:v>
                </c:pt>
                <c:pt idx="3059">
                  <c:v>-7.9342606630965768</c:v>
                </c:pt>
                <c:pt idx="3060">
                  <c:v>-7.975449318504678</c:v>
                </c:pt>
                <c:pt idx="3061">
                  <c:v>-8.0167624372298363</c:v>
                </c:pt>
                <c:pt idx="3062">
                  <c:v>-8.0581986089891764</c:v>
                </c:pt>
                <c:pt idx="3063">
                  <c:v>-8.0997564188630662</c:v>
                </c:pt>
                <c:pt idx="3064">
                  <c:v>-8.1414344478068479</c:v>
                </c:pt>
                <c:pt idx="3065">
                  <c:v>-8.1832312731562631</c:v>
                </c:pt>
                <c:pt idx="3066">
                  <c:v>-8.225145469127888</c:v>
                </c:pt>
                <c:pt idx="3067">
                  <c:v>-8.2671756073135896</c:v>
                </c:pt>
                <c:pt idx="3068">
                  <c:v>-8.3093202571683662</c:v>
                </c:pt>
                <c:pt idx="3069">
                  <c:v>-8.3515779864919768</c:v>
                </c:pt>
                <c:pt idx="3070">
                  <c:v>-8.3939473619043241</c:v>
                </c:pt>
                <c:pt idx="3071">
                  <c:v>-8.4364269493138835</c:v>
                </c:pt>
                <c:pt idx="3072">
                  <c:v>-8.4790153143790867</c:v>
                </c:pt>
                <c:pt idx="3073">
                  <c:v>-8.5217110229627</c:v>
                </c:pt>
                <c:pt idx="3074">
                  <c:v>-8.5645126415792525</c:v>
                </c:pt>
                <c:pt idx="3075">
                  <c:v>-8.6074187378349105</c:v>
                </c:pt>
                <c:pt idx="3076">
                  <c:v>-8.6504278808595636</c:v>
                </c:pt>
                <c:pt idx="3077">
                  <c:v>-8.6935386417319691</c:v>
                </c:pt>
                <c:pt idx="3078">
                  <c:v>-8.7367495938964019</c:v>
                </c:pt>
                <c:pt idx="3079">
                  <c:v>-8.7800593135721687</c:v>
                </c:pt>
                <c:pt idx="3080">
                  <c:v>-8.8234663801544642</c:v>
                </c:pt>
                <c:pt idx="3081">
                  <c:v>-8.8669693766085231</c:v>
                </c:pt>
                <c:pt idx="3082">
                  <c:v>-8.9105668898538486</c:v>
                </c:pt>
                <c:pt idx="3083">
                  <c:v>-8.9542575111418063</c:v>
                </c:pt>
                <c:pt idx="3084">
                  <c:v>-8.9980398364246064</c:v>
                </c:pt>
                <c:pt idx="3085">
                  <c:v>-9.0419124667155817</c:v>
                </c:pt>
                <c:pt idx="3086">
                  <c:v>-9.0858740084419676</c:v>
                </c:pt>
                <c:pt idx="3087">
                  <c:v>-9.1299230737883601</c:v>
                </c:pt>
                <c:pt idx="3088">
                  <c:v>-9.1740582810333446</c:v>
                </c:pt>
                <c:pt idx="3089">
                  <c:v>-9.2182782548760436</c:v>
                </c:pt>
                <c:pt idx="3090">
                  <c:v>-9.2625816267553702</c:v>
                </c:pt>
                <c:pt idx="3091">
                  <c:v>-9.3069670351609552</c:v>
                </c:pt>
                <c:pt idx="3092">
                  <c:v>-9.3514331259351824</c:v>
                </c:pt>
                <c:pt idx="3093">
                  <c:v>-9.3959785525670334</c:v>
                </c:pt>
                <c:pt idx="3094">
                  <c:v>-9.4406019764782823</c:v>
                </c:pt>
                <c:pt idx="3095">
                  <c:v>-9.4853020673001733</c:v>
                </c:pt>
                <c:pt idx="3096">
                  <c:v>-9.5300775031430902</c:v>
                </c:pt>
                <c:pt idx="3097">
                  <c:v>-9.5749269708569358</c:v>
                </c:pt>
                <c:pt idx="3098">
                  <c:v>-9.6198491662844532</c:v>
                </c:pt>
                <c:pt idx="3099">
                  <c:v>-9.664842794505029</c:v>
                </c:pt>
                <c:pt idx="3100">
                  <c:v>-9.7099065700719649</c:v>
                </c:pt>
                <c:pt idx="3101">
                  <c:v>-9.755039217240336</c:v>
                </c:pt>
                <c:pt idx="3102">
                  <c:v>-9.800239470187865</c:v>
                </c:pt>
                <c:pt idx="3103">
                  <c:v>-9.8455060732275843</c:v>
                </c:pt>
                <c:pt idx="3104">
                  <c:v>-9.8908377810127295</c:v>
                </c:pt>
                <c:pt idx="3105">
                  <c:v>-9.9362333587331531</c:v>
                </c:pt>
                <c:pt idx="3106">
                  <c:v>-9.9816915823060253</c:v>
                </c:pt>
                <c:pt idx="3107">
                  <c:v>-10.027211238556845</c:v>
                </c:pt>
                <c:pt idx="3108">
                  <c:v>-10.072791125393948</c:v>
                </c:pt>
                <c:pt idx="3109">
                  <c:v>-10.118430051975853</c:v>
                </c:pt>
                <c:pt idx="3110">
                  <c:v>-10.16412683887083</c:v>
                </c:pt>
                <c:pt idx="3111">
                  <c:v>-10.209880318209521</c:v>
                </c:pt>
                <c:pt idx="3112">
                  <c:v>-10.255689333830134</c:v>
                </c:pt>
                <c:pt idx="3113">
                  <c:v>-10.301552741417595</c:v>
                </c:pt>
                <c:pt idx="3114">
                  <c:v>-10.347469408634179</c:v>
                </c:pt>
                <c:pt idx="3115">
                  <c:v>-10.393438215244778</c:v>
                </c:pt>
                <c:pt idx="3116">
                  <c:v>-10.439458053235626</c:v>
                </c:pt>
                <c:pt idx="3117">
                  <c:v>-10.485527826924542</c:v>
                </c:pt>
                <c:pt idx="3118">
                  <c:v>-10.531646453067181</c:v>
                </c:pt>
                <c:pt idx="3119">
                  <c:v>-10.577812860955135</c:v>
                </c:pt>
                <c:pt idx="3120">
                  <c:v>-10.624025992508727</c:v>
                </c:pt>
                <c:pt idx="3121">
                  <c:v>-10.670284802363781</c:v>
                </c:pt>
                <c:pt idx="3122">
                  <c:v>-10.716588257951219</c:v>
                </c:pt>
                <c:pt idx="3123">
                  <c:v>-10.762935339572108</c:v>
                </c:pt>
                <c:pt idx="3124">
                  <c:v>-10.809325040466835</c:v>
                </c:pt>
                <c:pt idx="3125">
                  <c:v>-10.855756366877555</c:v>
                </c:pt>
                <c:pt idx="3126">
                  <c:v>-10.902228338106033</c:v>
                </c:pt>
                <c:pt idx="3127">
                  <c:v>-10.948739986566318</c:v>
                </c:pt>
                <c:pt idx="3128">
                  <c:v>-10.995290357830896</c:v>
                </c:pt>
                <c:pt idx="3129">
                  <c:v>-11.041878510672923</c:v>
                </c:pt>
                <c:pt idx="3130">
                  <c:v>-11.088503517103129</c:v>
                </c:pt>
                <c:pt idx="3131">
                  <c:v>-11.135164462401248</c:v>
                </c:pt>
                <c:pt idx="3132">
                  <c:v>-11.181860445142826</c:v>
                </c:pt>
                <c:pt idx="3133">
                  <c:v>-11.22859057722197</c:v>
                </c:pt>
                <c:pt idx="3134">
                  <c:v>-11.275353983868722</c:v>
                </c:pt>
                <c:pt idx="3135">
                  <c:v>-11.322149803662152</c:v>
                </c:pt>
                <c:pt idx="3136">
                  <c:v>-11.368977188539544</c:v>
                </c:pt>
                <c:pt idx="3137">
                  <c:v>-11.415835303800772</c:v>
                </c:pt>
                <c:pt idx="3138">
                  <c:v>-11.462723328109188</c:v>
                </c:pt>
                <c:pt idx="3139">
                  <c:v>-11.509640453487293</c:v>
                </c:pt>
                <c:pt idx="3140">
                  <c:v>-11.556585885310213</c:v>
                </c:pt>
                <c:pt idx="3141">
                  <c:v>-11.603558842293896</c:v>
                </c:pt>
                <c:pt idx="3142">
                  <c:v>-11.650558556480588</c:v>
                </c:pt>
                <c:pt idx="3143">
                  <c:v>-11.697584273220457</c:v>
                </c:pt>
                <c:pt idx="3144">
                  <c:v>-11.744635251149241</c:v>
                </c:pt>
                <c:pt idx="3145">
                  <c:v>-11.791710762163049</c:v>
                </c:pt>
                <c:pt idx="3146">
                  <c:v>-11.838810091390496</c:v>
                </c:pt>
                <c:pt idx="3147">
                  <c:v>-11.885932537160231</c:v>
                </c:pt>
                <c:pt idx="3148">
                  <c:v>-11.933077410966531</c:v>
                </c:pt>
                <c:pt idx="3149">
                  <c:v>-11.980244037431865</c:v>
                </c:pt>
                <c:pt idx="3150">
                  <c:v>-12.027431754265891</c:v>
                </c:pt>
                <c:pt idx="3151">
                  <c:v>-12.074639912222825</c:v>
                </c:pt>
                <c:pt idx="3152">
                  <c:v>-12.121867875054694</c:v>
                </c:pt>
                <c:pt idx="3153">
                  <c:v>-12.169115019463611</c:v>
                </c:pt>
                <c:pt idx="3154">
                  <c:v>-12.21638073505035</c:v>
                </c:pt>
                <c:pt idx="3155">
                  <c:v>-12.263664424261291</c:v>
                </c:pt>
                <c:pt idx="3156">
                  <c:v>-12.310965502332632</c:v>
                </c:pt>
                <c:pt idx="3157">
                  <c:v>-12.35828339723251</c:v>
                </c:pt>
                <c:pt idx="3158">
                  <c:v>-12.405617549601317</c:v>
                </c:pt>
                <c:pt idx="3159">
                  <c:v>-12.452967412689658</c:v>
                </c:pt>
                <c:pt idx="3160">
                  <c:v>-12.500332452293952</c:v>
                </c:pt>
                <c:pt idx="3161">
                  <c:v>-12.547712146691595</c:v>
                </c:pt>
                <c:pt idx="3162">
                  <c:v>-12.595105986572548</c:v>
                </c:pt>
                <c:pt idx="3163">
                  <c:v>-12.642513474970514</c:v>
                </c:pt>
                <c:pt idx="3164">
                  <c:v>-12.689934127191789</c:v>
                </c:pt>
                <c:pt idx="3165">
                  <c:v>-12.737367470742878</c:v>
                </c:pt>
                <c:pt idx="3166">
                  <c:v>-12.784813045256653</c:v>
                </c:pt>
                <c:pt idx="3167">
                  <c:v>-12.832270402417166</c:v>
                </c:pt>
                <c:pt idx="3168">
                  <c:v>-12.879739105882262</c:v>
                </c:pt>
                <c:pt idx="3169">
                  <c:v>-12.927218731206523</c:v>
                </c:pt>
                <c:pt idx="3170">
                  <c:v>-12.974708865761254</c:v>
                </c:pt>
                <c:pt idx="3171">
                  <c:v>-13.022209108654728</c:v>
                </c:pt>
                <c:pt idx="3172">
                  <c:v>-13.069719070650574</c:v>
                </c:pt>
                <c:pt idx="3173">
                  <c:v>-13.117238374085193</c:v>
                </c:pt>
                <c:pt idx="3174">
                  <c:v>-13.164766652784989</c:v>
                </c:pt>
                <c:pt idx="3175">
                  <c:v>-13.212303551981197</c:v>
                </c:pt>
                <c:pt idx="3176">
                  <c:v>-13.259848728225716</c:v>
                </c:pt>
                <c:pt idx="3177">
                  <c:v>-13.307401849304483</c:v>
                </c:pt>
                <c:pt idx="3178">
                  <c:v>-13.354962594151045</c:v>
                </c:pt>
                <c:pt idx="3179">
                  <c:v>-13.402530652759568</c:v>
                </c:pt>
                <c:pt idx="3180">
                  <c:v>-13.450105726096673</c:v>
                </c:pt>
                <c:pt idx="3181">
                  <c:v>-13.497687526012498</c:v>
                </c:pt>
                <c:pt idx="3182">
                  <c:v>-13.545275775152952</c:v>
                </c:pt>
                <c:pt idx="3183">
                  <c:v>-13.592870206868428</c:v>
                </c:pt>
                <c:pt idx="3184">
                  <c:v>-13.640470565125625</c:v>
                </c:pt>
                <c:pt idx="3185">
                  <c:v>-13.688076604415677</c:v>
                </c:pt>
                <c:pt idx="3186">
                  <c:v>-13.735688089664484</c:v>
                </c:pt>
                <c:pt idx="3187">
                  <c:v>-13.783304796141401</c:v>
                </c:pt>
                <c:pt idx="3188">
                  <c:v>-13.830926509368167</c:v>
                </c:pt>
                <c:pt idx="3189">
                  <c:v>-13.878553025026745</c:v>
                </c:pt>
                <c:pt idx="3190">
                  <c:v>-13.926184148868654</c:v>
                </c:pt>
                <c:pt idx="3191">
                  <c:v>-13.973819696622556</c:v>
                </c:pt>
                <c:pt idx="3192">
                  <c:v>-14.02145949390199</c:v>
                </c:pt>
                <c:pt idx="3193">
                  <c:v>-14.069103376114473</c:v>
                </c:pt>
                <c:pt idx="3194">
                  <c:v>-14.116751188368076</c:v>
                </c:pt>
                <c:pt idx="3195">
                  <c:v>-14.164402785380643</c:v>
                </c:pt>
                <c:pt idx="3196">
                  <c:v>-14.212058031386668</c:v>
                </c:pt>
                <c:pt idx="3197">
                  <c:v>-14.259716800045656</c:v>
                </c:pt>
                <c:pt idx="3198">
                  <c:v>-14.307378974350771</c:v>
                </c:pt>
                <c:pt idx="3199">
                  <c:v>-14.355044446535533</c:v>
                </c:pt>
                <c:pt idx="3200">
                  <c:v>-14.402713117984121</c:v>
                </c:pt>
                <c:pt idx="3201">
                  <c:v>-14.450384899137765</c:v>
                </c:pt>
                <c:pt idx="3202">
                  <c:v>-14.498059709404782</c:v>
                </c:pt>
                <c:pt idx="3203">
                  <c:v>-14.545737477068529</c:v>
                </c:pt>
                <c:pt idx="3204">
                  <c:v>-14.593418139197379</c:v>
                </c:pt>
                <c:pt idx="3205">
                  <c:v>-14.641101641552961</c:v>
                </c:pt>
                <c:pt idx="3206">
                  <c:v>-14.688787938500017</c:v>
                </c:pt>
                <c:pt idx="3207">
                  <c:v>-14.736476992916996</c:v>
                </c:pt>
                <c:pt idx="3208">
                  <c:v>-14.784168776105215</c:v>
                </c:pt>
                <c:pt idx="3209">
                  <c:v>-14.831863267700001</c:v>
                </c:pt>
                <c:pt idx="3210">
                  <c:v>-14.879560455580565</c:v>
                </c:pt>
                <c:pt idx="3211">
                  <c:v>-14.927260335782959</c:v>
                </c:pt>
                <c:pt idx="3212">
                  <c:v>-14.974962912409266</c:v>
                </c:pt>
                <c:pt idx="3213">
                  <c:v>-15.022668197541885</c:v>
                </c:pt>
                <c:pt idx="3214">
                  <c:v>-15.070376211153899</c:v>
                </c:pt>
                <c:pt idx="3215">
                  <c:v>-15.118086981023367</c:v>
                </c:pt>
                <c:pt idx="3216">
                  <c:v>-15.165800542645325</c:v>
                </c:pt>
                <c:pt idx="3217">
                  <c:v>-15.213516939146235</c:v>
                </c:pt>
                <c:pt idx="3218">
                  <c:v>-15.261236221197866</c:v>
                </c:pt>
                <c:pt idx="3219">
                  <c:v>-15.308958446931548</c:v>
                </c:pt>
                <c:pt idx="3220">
                  <c:v>-15.356683681853628</c:v>
                </c:pt>
                <c:pt idx="3221">
                  <c:v>-15.404411998760771</c:v>
                </c:pt>
                <c:pt idx="3222">
                  <c:v>-15.45214347765603</c:v>
                </c:pt>
                <c:pt idx="3223">
                  <c:v>-15.499878205665672</c:v>
                </c:pt>
                <c:pt idx="3224">
                  <c:v>-15.547616276955242</c:v>
                </c:pt>
                <c:pt idx="3225">
                  <c:v>-15.595357792648484</c:v>
                </c:pt>
                <c:pt idx="3226">
                  <c:v>-15.643102860744605</c:v>
                </c:pt>
                <c:pt idx="3227">
                  <c:v>-15.690851596037099</c:v>
                </c:pt>
                <c:pt idx="3228">
                  <c:v>-15.738604120032587</c:v>
                </c:pt>
                <c:pt idx="3229">
                  <c:v>-15.786360560871264</c:v>
                </c:pt>
                <c:pt idx="3230">
                  <c:v>-15.834121053246539</c:v>
                </c:pt>
                <c:pt idx="3231">
                  <c:v>-15.881885738326183</c:v>
                </c:pt>
                <c:pt idx="3232">
                  <c:v>-15.929654763673415</c:v>
                </c:pt>
                <c:pt idx="3233">
                  <c:v>-15.977428283169164</c:v>
                </c:pt>
                <c:pt idx="3234">
                  <c:v>-16.025206456934328</c:v>
                </c:pt>
                <c:pt idx="3235">
                  <c:v>-16.072989451253491</c:v>
                </c:pt>
                <c:pt idx="3236">
                  <c:v>-16.120777438497363</c:v>
                </c:pt>
                <c:pt idx="3237">
                  <c:v>-16.168570597048411</c:v>
                </c:pt>
                <c:pt idx="3238">
                  <c:v>-16.216369111224754</c:v>
                </c:pt>
                <c:pt idx="3239">
                  <c:v>-16.264173171205584</c:v>
                </c:pt>
                <c:pt idx="3240">
                  <c:v>-16.311982972957978</c:v>
                </c:pt>
                <c:pt idx="3241">
                  <c:v>-16.359798718162178</c:v>
                </c:pt>
                <c:pt idx="3242">
                  <c:v>-16.407620614139937</c:v>
                </c:pt>
                <c:pt idx="3243">
                  <c:v>-16.455448873781592</c:v>
                </c:pt>
                <c:pt idx="3244">
                  <c:v>-16.503283715474304</c:v>
                </c:pt>
                <c:pt idx="3245">
                  <c:v>-16.551125363031353</c:v>
                </c:pt>
                <c:pt idx="3246">
                  <c:v>-16.598974045621283</c:v>
                </c:pt>
                <c:pt idx="3247">
                  <c:v>-16.646829997698273</c:v>
                </c:pt>
                <c:pt idx="3248">
                  <c:v>-16.69469345893194</c:v>
                </c:pt>
                <c:pt idx="3249">
                  <c:v>-16.742564674139903</c:v>
                </c:pt>
                <c:pt idx="3250">
                  <c:v>-16.790443893218345</c:v>
                </c:pt>
                <c:pt idx="3251">
                  <c:v>-16.838331371074617</c:v>
                </c:pt>
                <c:pt idx="3252">
                  <c:v>-16.886227367561208</c:v>
                </c:pt>
                <c:pt idx="3253">
                  <c:v>-16.934132147407364</c:v>
                </c:pt>
                <c:pt idx="3254">
                  <c:v>-16.982045980154812</c:v>
                </c:pt>
                <c:pt idx="3255">
                  <c:v>-17.029969140091662</c:v>
                </c:pt>
                <c:pt idx="3256">
                  <c:v>-17.077901906187428</c:v>
                </c:pt>
                <c:pt idx="3257">
                  <c:v>-17.125844562029094</c:v>
                </c:pt>
                <c:pt idx="3258">
                  <c:v>-17.173797395757514</c:v>
                </c:pt>
                <c:pt idx="3259">
                  <c:v>-17.221760700003976</c:v>
                </c:pt>
                <c:pt idx="3260">
                  <c:v>-17.26973477182754</c:v>
                </c:pt>
                <c:pt idx="3261">
                  <c:v>-17.317719912653654</c:v>
                </c:pt>
                <c:pt idx="3262">
                  <c:v>-17.36571642821151</c:v>
                </c:pt>
                <c:pt idx="3263">
                  <c:v>-17.413724628473918</c:v>
                </c:pt>
                <c:pt idx="3264">
                  <c:v>-17.461744827596842</c:v>
                </c:pt>
                <c:pt idx="3265">
                  <c:v>-17.509777343859049</c:v>
                </c:pt>
                <c:pt idx="3266">
                  <c:v>-17.557822499602914</c:v>
                </c:pt>
                <c:pt idx="3267">
                  <c:v>-17.605880621175661</c:v>
                </c:pt>
                <c:pt idx="3268">
                  <c:v>-17.653952038870699</c:v>
                </c:pt>
                <c:pt idx="3269">
                  <c:v>-17.702037086870337</c:v>
                </c:pt>
                <c:pt idx="3270">
                  <c:v>-17.750136103187632</c:v>
                </c:pt>
                <c:pt idx="3271">
                  <c:v>-17.798249429610753</c:v>
                </c:pt>
                <c:pt idx="3272">
                  <c:v>-17.846377411644745</c:v>
                </c:pt>
                <c:pt idx="3273">
                  <c:v>-17.894520398457786</c:v>
                </c:pt>
                <c:pt idx="3274">
                  <c:v>-17.942678742824267</c:v>
                </c:pt>
                <c:pt idx="3275">
                  <c:v>-17.99085280107084</c:v>
                </c:pt>
                <c:pt idx="3276">
                  <c:v>-18.03904293302125</c:v>
                </c:pt>
                <c:pt idx="3277">
                  <c:v>-18.087249501943138</c:v>
                </c:pt>
                <c:pt idx="3278">
                  <c:v>-18.135472874493892</c:v>
                </c:pt>
                <c:pt idx="3279">
                  <c:v>-18.183713420667988</c:v>
                </c:pt>
                <c:pt idx="3280">
                  <c:v>-18.231971513744682</c:v>
                </c:pt>
                <c:pt idx="3281">
                  <c:v>-18.280247530235052</c:v>
                </c:pt>
                <c:pt idx="3282">
                  <c:v>-18.328541849831204</c:v>
                </c:pt>
                <c:pt idx="3283">
                  <c:v>-18.376854855354551</c:v>
                </c:pt>
                <c:pt idx="3284">
                  <c:v>-18.425186932705213</c:v>
                </c:pt>
                <c:pt idx="3285">
                  <c:v>-18.473538470811338</c:v>
                </c:pt>
                <c:pt idx="3286">
                  <c:v>-18.521909861579562</c:v>
                </c:pt>
                <c:pt idx="3287">
                  <c:v>-18.570301499845165</c:v>
                </c:pt>
                <c:pt idx="3288">
                  <c:v>-18.61871378332317</c:v>
                </c:pt>
                <c:pt idx="3289">
                  <c:v>-18.667147112559089</c:v>
                </c:pt>
                <c:pt idx="3290">
                  <c:v>-18.71560189088153</c:v>
                </c:pt>
                <c:pt idx="3291">
                  <c:v>-18.764078524353131</c:v>
                </c:pt>
                <c:pt idx="3292">
                  <c:v>-18.812577421723773</c:v>
                </c:pt>
                <c:pt idx="3293">
                  <c:v>-18.861098994383575</c:v>
                </c:pt>
                <c:pt idx="3294">
                  <c:v>-18.909643656314994</c:v>
                </c:pt>
                <c:pt idx="3295">
                  <c:v>-18.958211824047655</c:v>
                </c:pt>
                <c:pt idx="3296">
                  <c:v>-19.006803916611595</c:v>
                </c:pt>
                <c:pt idx="3297">
                  <c:v>-19.055420355491389</c:v>
                </c:pt>
                <c:pt idx="3298">
                  <c:v>-19.104061564581702</c:v>
                </c:pt>
                <c:pt idx="3299">
                  <c:v>-19.152727970140973</c:v>
                </c:pt>
                <c:pt idx="3300">
                  <c:v>-19.201420000747913</c:v>
                </c:pt>
                <c:pt idx="3301">
                  <c:v>-19.250138087256556</c:v>
                </c:pt>
                <c:pt idx="3302">
                  <c:v>-19.298882662752284</c:v>
                </c:pt>
                <c:pt idx="3303">
                  <c:v>-19.347654162508245</c:v>
                </c:pt>
                <c:pt idx="3304">
                  <c:v>-19.396453023942048</c:v>
                </c:pt>
                <c:pt idx="3305">
                  <c:v>-19.445279686572579</c:v>
                </c:pt>
                <c:pt idx="3306">
                  <c:v>-19.494134591977303</c:v>
                </c:pt>
                <c:pt idx="3307">
                  <c:v>-19.543018183749638</c:v>
                </c:pt>
                <c:pt idx="3308">
                  <c:v>-19.591930907457272</c:v>
                </c:pt>
                <c:pt idx="3309">
                  <c:v>-19.640873210599651</c:v>
                </c:pt>
                <c:pt idx="3310">
                  <c:v>-19.689845542567042</c:v>
                </c:pt>
                <c:pt idx="3311">
                  <c:v>-19.738848354598709</c:v>
                </c:pt>
                <c:pt idx="3312">
                  <c:v>-19.78788209974195</c:v>
                </c:pt>
                <c:pt idx="3313">
                  <c:v>-19.836947232811973</c:v>
                </c:pt>
                <c:pt idx="3314">
                  <c:v>-19.886044210350342</c:v>
                </c:pt>
                <c:pt idx="3315">
                  <c:v>-19.935173490585587</c:v>
                </c:pt>
                <c:pt idx="3316">
                  <c:v>-19.984335533392866</c:v>
                </c:pt>
                <c:pt idx="3317">
                  <c:v>-20.033530800254319</c:v>
                </c:pt>
                <c:pt idx="3318">
                  <c:v>-20.082759754219381</c:v>
                </c:pt>
                <c:pt idx="3319">
                  <c:v>-20.132022859865721</c:v>
                </c:pt>
                <c:pt idx="3320">
                  <c:v>-20.181320583260227</c:v>
                </c:pt>
                <c:pt idx="3321">
                  <c:v>-20.230653391920043</c:v>
                </c:pt>
                <c:pt idx="3322">
                  <c:v>-20.280021754773941</c:v>
                </c:pt>
                <c:pt idx="3323">
                  <c:v>-20.329426142124159</c:v>
                </c:pt>
                <c:pt idx="3324">
                  <c:v>-20.378867025608393</c:v>
                </c:pt>
                <c:pt idx="3325">
                  <c:v>-20.428344878161031</c:v>
                </c:pt>
                <c:pt idx="3326">
                  <c:v>-20.477860173976655</c:v>
                </c:pt>
                <c:pt idx="3327">
                  <c:v>-20.527413388471203</c:v>
                </c:pt>
                <c:pt idx="3328">
                  <c:v>-20.577004998245741</c:v>
                </c:pt>
                <c:pt idx="3329">
                  <c:v>-20.626635481048293</c:v>
                </c:pt>
                <c:pt idx="3330">
                  <c:v>-20.676305315737658</c:v>
                </c:pt>
                <c:pt idx="3331">
                  <c:v>-20.726014982246326</c:v>
                </c:pt>
                <c:pt idx="3332">
                  <c:v>-20.775764961543508</c:v>
                </c:pt>
                <c:pt idx="3333">
                  <c:v>-20.825555735599245</c:v>
                </c:pt>
                <c:pt idx="3334">
                  <c:v>-20.875387787347634</c:v>
                </c:pt>
                <c:pt idx="3335">
                  <c:v>-20.925261600651226</c:v>
                </c:pt>
                <c:pt idx="3336">
                  <c:v>-20.9751776602644</c:v>
                </c:pt>
                <c:pt idx="3337">
                  <c:v>-21.025136451797984</c:v>
                </c:pt>
                <c:pt idx="3338">
                  <c:v>-21.075138461683444</c:v>
                </c:pt>
                <c:pt idx="3339">
                  <c:v>-21.125184177137516</c:v>
                </c:pt>
                <c:pt idx="3340">
                  <c:v>-21.175274086126588</c:v>
                </c:pt>
                <c:pt idx="3341">
                  <c:v>-21.225408677331522</c:v>
                </c:pt>
                <c:pt idx="3342">
                  <c:v>-21.275588440112806</c:v>
                </c:pt>
                <c:pt idx="3343">
                  <c:v>-21.325813864475045</c:v>
                </c:pt>
                <c:pt idx="3344">
                  <c:v>-21.376085441032579</c:v>
                </c:pt>
                <c:pt idx="3345">
                  <c:v>-21.426403660974561</c:v>
                </c:pt>
                <c:pt idx="3346">
                  <c:v>-21.47676901603074</c:v>
                </c:pt>
                <c:pt idx="3347">
                  <c:v>-21.527181998436017</c:v>
                </c:pt>
                <c:pt idx="3348">
                  <c:v>-21.577643100896907</c:v>
                </c:pt>
                <c:pt idx="3349">
                  <c:v>-21.628152816557197</c:v>
                </c:pt>
                <c:pt idx="3350">
                  <c:v>-21.678711638963456</c:v>
                </c:pt>
                <c:pt idx="3351">
                  <c:v>-21.729320062031089</c:v>
                </c:pt>
                <c:pt idx="3352">
                  <c:v>-21.77997858001056</c:v>
                </c:pt>
                <c:pt idx="3353">
                  <c:v>-21.83068768745337</c:v>
                </c:pt>
                <c:pt idx="3354">
                  <c:v>-21.881447879178332</c:v>
                </c:pt>
                <c:pt idx="3355">
                  <c:v>-21.932259650237796</c:v>
                </c:pt>
                <c:pt idx="3356">
                  <c:v>-21.98312349588435</c:v>
                </c:pt>
                <c:pt idx="3357">
                  <c:v>-22.034039911536951</c:v>
                </c:pt>
                <c:pt idx="3358">
                  <c:v>-22.085009392747928</c:v>
                </c:pt>
                <c:pt idx="3359">
                  <c:v>-22.136032435169206</c:v>
                </c:pt>
                <c:pt idx="3360">
                  <c:v>-22.187109534519553</c:v>
                </c:pt>
                <c:pt idx="3361">
                  <c:v>-22.238241186550933</c:v>
                </c:pt>
                <c:pt idx="3362">
                  <c:v>-22.289427887015727</c:v>
                </c:pt>
                <c:pt idx="3363">
                  <c:v>-22.340670131633424</c:v>
                </c:pt>
                <c:pt idx="3364">
                  <c:v>-22.39196841605823</c:v>
                </c:pt>
                <c:pt idx="3365">
                  <c:v>-22.443323235845483</c:v>
                </c:pt>
                <c:pt idx="3366">
                  <c:v>-22.494735086419265</c:v>
                </c:pt>
                <c:pt idx="3367">
                  <c:v>-22.546204463039512</c:v>
                </c:pt>
                <c:pt idx="3368">
                  <c:v>-22.597731860769557</c:v>
                </c:pt>
                <c:pt idx="3369">
                  <c:v>-22.649317774443013</c:v>
                </c:pt>
                <c:pt idx="3370">
                  <c:v>-22.700962698631532</c:v>
                </c:pt>
                <c:pt idx="3371">
                  <c:v>-22.752667127612533</c:v>
                </c:pt>
                <c:pt idx="3372">
                  <c:v>-22.804431555336286</c:v>
                </c:pt>
                <c:pt idx="3373">
                  <c:v>-22.856256475393749</c:v>
                </c:pt>
                <c:pt idx="3374">
                  <c:v>-22.908142380984145</c:v>
                </c:pt>
                <c:pt idx="3375">
                  <c:v>-22.960089764882774</c:v>
                </c:pt>
                <c:pt idx="3376">
                  <c:v>-23.012099119408681</c:v>
                </c:pt>
                <c:pt idx="3377">
                  <c:v>-23.064170936392646</c:v>
                </c:pt>
                <c:pt idx="3378">
                  <c:v>-23.116305707144544</c:v>
                </c:pt>
                <c:pt idx="3379">
                  <c:v>-23.168503922422158</c:v>
                </c:pt>
                <c:pt idx="3380">
                  <c:v>-23.220766072398284</c:v>
                </c:pt>
                <c:pt idx="3381">
                  <c:v>-23.273092646629049</c:v>
                </c:pt>
                <c:pt idx="3382">
                  <c:v>-23.325484134022023</c:v>
                </c:pt>
                <c:pt idx="3383">
                  <c:v>-23.377941022804528</c:v>
                </c:pt>
                <c:pt idx="3384">
                  <c:v>-23.430463800491189</c:v>
                </c:pt>
                <c:pt idx="3385">
                  <c:v>-23.483052953852713</c:v>
                </c:pt>
                <c:pt idx="3386">
                  <c:v>-23.535708968883895</c:v>
                </c:pt>
                <c:pt idx="3387">
                  <c:v>-23.588432330771823</c:v>
                </c:pt>
                <c:pt idx="3388">
                  <c:v>-23.641223523864472</c:v>
                </c:pt>
                <c:pt idx="3389">
                  <c:v>-23.694083031638616</c:v>
                </c:pt>
                <c:pt idx="3390">
                  <c:v>-23.747011336668841</c:v>
                </c:pt>
                <c:pt idx="3391">
                  <c:v>-23.800008920595545</c:v>
                </c:pt>
                <c:pt idx="3392">
                  <c:v>-23.853076264093737</c:v>
                </c:pt>
                <c:pt idx="3393">
                  <c:v>-23.906213846841474</c:v>
                </c:pt>
                <c:pt idx="3394">
                  <c:v>-23.959422147488372</c:v>
                </c:pt>
                <c:pt idx="3395">
                  <c:v>-24.012701643624382</c:v>
                </c:pt>
                <c:pt idx="3396">
                  <c:v>-24.066052811748499</c:v>
                </c:pt>
                <c:pt idx="3397">
                  <c:v>-24.119476127237569</c:v>
                </c:pt>
                <c:pt idx="3398">
                  <c:v>-24.172972064314706</c:v>
                </c:pt>
                <c:pt idx="3399">
                  <c:v>-24.22654109601876</c:v>
                </c:pt>
                <c:pt idx="3400">
                  <c:v>-24.280183694172631</c:v>
                </c:pt>
                <c:pt idx="3401">
                  <c:v>-24.333900329352449</c:v>
                </c:pt>
                <c:pt idx="3402">
                  <c:v>-24.387691470856687</c:v>
                </c:pt>
                <c:pt idx="3403">
                  <c:v>-24.44155758667495</c:v>
                </c:pt>
                <c:pt idx="3404">
                  <c:v>-24.495499143457348</c:v>
                </c:pt>
                <c:pt idx="3405">
                  <c:v>-24.549516606483323</c:v>
                </c:pt>
                <c:pt idx="3406">
                  <c:v>-24.603610439631161</c:v>
                </c:pt>
                <c:pt idx="3407">
                  <c:v>-24.657781105347123</c:v>
                </c:pt>
                <c:pt idx="3408">
                  <c:v>-24.712029064614882</c:v>
                </c:pt>
                <c:pt idx="3409">
                  <c:v>-24.766354776924651</c:v>
                </c:pt>
                <c:pt idx="3410">
                  <c:v>-24.820758700243175</c:v>
                </c:pt>
                <c:pt idx="3411">
                  <c:v>-24.875241290982224</c:v>
                </c:pt>
                <c:pt idx="3412">
                  <c:v>-24.929803003969443</c:v>
                </c:pt>
                <c:pt idx="3413">
                  <c:v>-24.984444292417184</c:v>
                </c:pt>
                <c:pt idx="3414">
                  <c:v>-25.039165607892329</c:v>
                </c:pt>
                <c:pt idx="3415">
                  <c:v>-25.093967400286154</c:v>
                </c:pt>
                <c:pt idx="3416">
                  <c:v>-25.148850117784392</c:v>
                </c:pt>
                <c:pt idx="3417">
                  <c:v>-25.203814206836771</c:v>
                </c:pt>
                <c:pt idx="3418">
                  <c:v>-25.258860112127365</c:v>
                </c:pt>
                <c:pt idx="3419">
                  <c:v>-25.313988276544354</c:v>
                </c:pt>
                <c:pt idx="3420">
                  <c:v>-25.369199141150702</c:v>
                </c:pt>
                <c:pt idx="3421">
                  <c:v>-25.424493145153747</c:v>
                </c:pt>
                <c:pt idx="3422">
                  <c:v>-25.47987072587604</c:v>
                </c:pt>
                <c:pt idx="3423">
                  <c:v>-25.535332318725622</c:v>
                </c:pt>
                <c:pt idx="3424">
                  <c:v>-25.590878357166396</c:v>
                </c:pt>
                <c:pt idx="3425">
                  <c:v>-25.646509272689222</c:v>
                </c:pt>
                <c:pt idx="3426">
                  <c:v>-25.702225494781889</c:v>
                </c:pt>
                <c:pt idx="3427">
                  <c:v>-25.7580274509004</c:v>
                </c:pt>
                <c:pt idx="3428">
                  <c:v>-25.813915566439917</c:v>
                </c:pt>
                <c:pt idx="3429">
                  <c:v>-25.869890264705507</c:v>
                </c:pt>
                <c:pt idx="3430">
                  <c:v>-25.925951966883396</c:v>
                </c:pt>
                <c:pt idx="3431">
                  <c:v>-25.982101092012254</c:v>
                </c:pt>
                <c:pt idx="3432">
                  <c:v>-26.038338056954338</c:v>
                </c:pt>
                <c:pt idx="3433">
                  <c:v>-26.094663276367143</c:v>
                </c:pt>
                <c:pt idx="3434">
                  <c:v>-26.151077162674923</c:v>
                </c:pt>
                <c:pt idx="3435">
                  <c:v>-26.207580126040106</c:v>
                </c:pt>
                <c:pt idx="3436">
                  <c:v>-26.264172574335806</c:v>
                </c:pt>
                <c:pt idx="3437">
                  <c:v>-26.320854913116737</c:v>
                </c:pt>
                <c:pt idx="3438">
                  <c:v>-26.37762754559229</c:v>
                </c:pt>
                <c:pt idx="3439">
                  <c:v>-26.434490872598051</c:v>
                </c:pt>
                <c:pt idx="3440">
                  <c:v>-26.491445292568603</c:v>
                </c:pt>
                <c:pt idx="3441">
                  <c:v>-26.548491201509616</c:v>
                </c:pt>
                <c:pt idx="3442">
                  <c:v>-26.605628992970463</c:v>
                </c:pt>
                <c:pt idx="3443">
                  <c:v>-26.662859058017748</c:v>
                </c:pt>
                <c:pt idx="3444">
                  <c:v>-26.72018178520706</c:v>
                </c:pt>
                <c:pt idx="3445">
                  <c:v>-26.777597560556888</c:v>
                </c:pt>
                <c:pt idx="3446">
                  <c:v>-26.835106767521665</c:v>
                </c:pt>
                <c:pt idx="3447">
                  <c:v>-26.892709786965028</c:v>
                </c:pt>
                <c:pt idx="3448">
                  <c:v>-26.950406997133459</c:v>
                </c:pt>
                <c:pt idx="3449">
                  <c:v>-27.008198773629722</c:v>
                </c:pt>
                <c:pt idx="3450">
                  <c:v>-27.066085489387405</c:v>
                </c:pt>
                <c:pt idx="3451">
                  <c:v>-27.124067514644395</c:v>
                </c:pt>
                <c:pt idx="3452">
                  <c:v>-27.182145216917192</c:v>
                </c:pt>
                <c:pt idx="3453">
                  <c:v>-27.240318960975749</c:v>
                </c:pt>
                <c:pt idx="3454">
                  <c:v>-27.298589108817652</c:v>
                </c:pt>
                <c:pt idx="3455">
                  <c:v>-27.356956019642993</c:v>
                </c:pt>
                <c:pt idx="3456">
                  <c:v>-27.415420049829407</c:v>
                </c:pt>
                <c:pt idx="3457">
                  <c:v>-27.473981552907432</c:v>
                </c:pt>
                <c:pt idx="3458">
                  <c:v>-27.532640879535638</c:v>
                </c:pt>
                <c:pt idx="3459">
                  <c:v>-27.591398377476324</c:v>
                </c:pt>
                <c:pt idx="3460">
                  <c:v>-27.650254391571195</c:v>
                </c:pt>
                <c:pt idx="3461">
                  <c:v>-27.709209263717586</c:v>
                </c:pt>
                <c:pt idx="3462">
                  <c:v>-27.768263332844679</c:v>
                </c:pt>
                <c:pt idx="3463">
                  <c:v>-27.827416934889616</c:v>
                </c:pt>
                <c:pt idx="3464">
                  <c:v>-27.886670402774378</c:v>
                </c:pt>
                <c:pt idx="3465">
                  <c:v>-27.946024066382801</c:v>
                </c:pt>
                <c:pt idx="3466">
                  <c:v>-28.005478252537497</c:v>
                </c:pt>
                <c:pt idx="3467">
                  <c:v>-28.065033284977233</c:v>
                </c:pt>
                <c:pt idx="3468">
                  <c:v>-28.124689484334418</c:v>
                </c:pt>
                <c:pt idx="3469">
                  <c:v>-28.18444716811323</c:v>
                </c:pt>
                <c:pt idx="3470">
                  <c:v>-28.244306650667539</c:v>
                </c:pt>
                <c:pt idx="3471">
                  <c:v>-28.304268243178981</c:v>
                </c:pt>
                <c:pt idx="3472">
                  <c:v>-28.364332253635688</c:v>
                </c:pt>
                <c:pt idx="3473">
                  <c:v>-28.424498986811315</c:v>
                </c:pt>
                <c:pt idx="3474">
                  <c:v>-28.48476874424383</c:v>
                </c:pt>
                <c:pt idx="3475">
                  <c:v>-28.545141824215122</c:v>
                </c:pt>
                <c:pt idx="3476">
                  <c:v>-28.605618521730165</c:v>
                </c:pt>
                <c:pt idx="3477">
                  <c:v>-28.666199128497311</c:v>
                </c:pt>
                <c:pt idx="3478">
                  <c:v>-28.726883932908457</c:v>
                </c:pt>
                <c:pt idx="3479">
                  <c:v>-28.787673220019112</c:v>
                </c:pt>
                <c:pt idx="3480">
                  <c:v>-28.848567271529326</c:v>
                </c:pt>
                <c:pt idx="3481">
                  <c:v>-28.909566365764693</c:v>
                </c:pt>
                <c:pt idx="3482">
                  <c:v>-28.970670777657613</c:v>
                </c:pt>
                <c:pt idx="3483">
                  <c:v>-29.031880778728706</c:v>
                </c:pt>
                <c:pt idx="3484">
                  <c:v>-29.093196637068935</c:v>
                </c:pt>
                <c:pt idx="3485">
                  <c:v>-29.154618617321617</c:v>
                </c:pt>
                <c:pt idx="3486">
                  <c:v>-29.216146980664696</c:v>
                </c:pt>
                <c:pt idx="3487">
                  <c:v>-29.277781984793737</c:v>
                </c:pt>
                <c:pt idx="3488">
                  <c:v>-29.339523883905056</c:v>
                </c:pt>
                <c:pt idx="3489">
                  <c:v>-29.401372928678878</c:v>
                </c:pt>
                <c:pt idx="3490">
                  <c:v>-29.463329366263331</c:v>
                </c:pt>
                <c:pt idx="3491">
                  <c:v>-29.525393440257691</c:v>
                </c:pt>
                <c:pt idx="3492">
                  <c:v>-29.58756539069779</c:v>
                </c:pt>
                <c:pt idx="3493">
                  <c:v>-29.649845454039848</c:v>
                </c:pt>
                <c:pt idx="3494">
                  <c:v>-29.712233863145837</c:v>
                </c:pt>
                <c:pt idx="3495">
                  <c:v>-29.774730847268597</c:v>
                </c:pt>
                <c:pt idx="3496">
                  <c:v>-29.837336632037541</c:v>
                </c:pt>
                <c:pt idx="3497">
                  <c:v>-29.900051439444731</c:v>
                </c:pt>
                <c:pt idx="3498">
                  <c:v>-29.962875487830679</c:v>
                </c:pt>
                <c:pt idx="3499">
                  <c:v>-30.025808991871958</c:v>
                </c:pt>
                <c:pt idx="3500">
                  <c:v>-30.08885216256699</c:v>
                </c:pt>
                <c:pt idx="3501">
                  <c:v>-30.152005207224452</c:v>
                </c:pt>
                <c:pt idx="3502">
                  <c:v>-30.215268329450247</c:v>
                </c:pt>
                <c:pt idx="3503">
                  <c:v>-30.278641729135675</c:v>
                </c:pt>
                <c:pt idx="3504">
                  <c:v>-30.342125602446348</c:v>
                </c:pt>
                <c:pt idx="3505">
                  <c:v>-30.405720141809791</c:v>
                </c:pt>
                <c:pt idx="3506">
                  <c:v>-30.469425535905831</c:v>
                </c:pt>
                <c:pt idx="3507">
                  <c:v>-30.533241969655212</c:v>
                </c:pt>
                <c:pt idx="3508">
                  <c:v>-30.597169624209602</c:v>
                </c:pt>
                <c:pt idx="3509">
                  <c:v>-30.661208676941726</c:v>
                </c:pt>
                <c:pt idx="3510">
                  <c:v>-30.725359301436374</c:v>
                </c:pt>
                <c:pt idx="3511">
                  <c:v>-30.789621667480418</c:v>
                </c:pt>
                <c:pt idx="3512">
                  <c:v>-30.853995941054826</c:v>
                </c:pt>
                <c:pt idx="3513">
                  <c:v>-30.918482284326352</c:v>
                </c:pt>
                <c:pt idx="3514">
                  <c:v>-30.983080855638757</c:v>
                </c:pt>
                <c:pt idx="3515">
                  <c:v>-31.047791809506275</c:v>
                </c:pt>
                <c:pt idx="3516">
                  <c:v>-31.112615296605458</c:v>
                </c:pt>
                <c:pt idx="3517">
                  <c:v>-31.177551463769014</c:v>
                </c:pt>
                <c:pt idx="3518">
                  <c:v>-31.24260045397908</c:v>
                </c:pt>
                <c:pt idx="3519">
                  <c:v>-31.307762406361</c:v>
                </c:pt>
                <c:pt idx="3520">
                  <c:v>-31.373037456177947</c:v>
                </c:pt>
                <c:pt idx="3521">
                  <c:v>-31.438425734825163</c:v>
                </c:pt>
                <c:pt idx="3522">
                  <c:v>-31.503927369825533</c:v>
                </c:pt>
                <c:pt idx="3523">
                  <c:v>-31.569542484824865</c:v>
                </c:pt>
                <c:pt idx="3524">
                  <c:v>-31.635271199587393</c:v>
                </c:pt>
                <c:pt idx="3525">
                  <c:v>-31.70111362999257</c:v>
                </c:pt>
                <c:pt idx="3526">
                  <c:v>-31.767069888031344</c:v>
                </c:pt>
                <c:pt idx="3527">
                  <c:v>-31.833140081803336</c:v>
                </c:pt>
                <c:pt idx="3528">
                  <c:v>-31.899324315513894</c:v>
                </c:pt>
                <c:pt idx="3529">
                  <c:v>-31.965622689472308</c:v>
                </c:pt>
                <c:pt idx="3530">
                  <c:v>-32.032035300090101</c:v>
                </c:pt>
                <c:pt idx="3531">
                  <c:v>-32.09856223987898</c:v>
                </c:pt>
                <c:pt idx="3532">
                  <c:v>-32.165203597450599</c:v>
                </c:pt>
                <c:pt idx="3533">
                  <c:v>-32.231959457514911</c:v>
                </c:pt>
                <c:pt idx="3534">
                  <c:v>-32.298829900881046</c:v>
                </c:pt>
                <c:pt idx="3535">
                  <c:v>-32.365815004456998</c:v>
                </c:pt>
                <c:pt idx="3536">
                  <c:v>-32.432914841249961</c:v>
                </c:pt>
                <c:pt idx="3537">
                  <c:v>-32.500129480367143</c:v>
                </c:pt>
                <c:pt idx="3538">
                  <c:v>-32.567458987017858</c:v>
                </c:pt>
                <c:pt idx="3539">
                  <c:v>-32.634903422514768</c:v>
                </c:pt>
                <c:pt idx="3540">
                  <c:v>-32.702462844275679</c:v>
                </c:pt>
                <c:pt idx="3541">
                  <c:v>-32.770137305827063</c:v>
                </c:pt>
                <c:pt idx="3542">
                  <c:v>-32.837926856805517</c:v>
                </c:pt>
                <c:pt idx="3543">
                  <c:v>-32.905831542962417</c:v>
                </c:pt>
                <c:pt idx="3544">
                  <c:v>-32.973851406166929</c:v>
                </c:pt>
                <c:pt idx="3545">
                  <c:v>-33.041986484410216</c:v>
                </c:pt>
                <c:pt idx="3546">
                  <c:v>-33.11023681180987</c:v>
                </c:pt>
                <c:pt idx="3547">
                  <c:v>-33.178602418614688</c:v>
                </c:pt>
                <c:pt idx="3548">
                  <c:v>-33.247083331210433</c:v>
                </c:pt>
                <c:pt idx="3549">
                  <c:v>-33.315679572124509</c:v>
                </c:pt>
                <c:pt idx="3550">
                  <c:v>-33.384391160033083</c:v>
                </c:pt>
                <c:pt idx="3551">
                  <c:v>-33.45321810976656</c:v>
                </c:pt>
                <c:pt idx="3552">
                  <c:v>-33.52216043231693</c:v>
                </c:pt>
                <c:pt idx="3553">
                  <c:v>-33.591218134844773</c:v>
                </c:pt>
                <c:pt idx="3554">
                  <c:v>-33.660391220686698</c:v>
                </c:pt>
                <c:pt idx="3555">
                  <c:v>-33.729679689363351</c:v>
                </c:pt>
                <c:pt idx="3556">
                  <c:v>-33.799083536587887</c:v>
                </c:pt>
                <c:pt idx="3557">
                  <c:v>-33.868602754274363</c:v>
                </c:pt>
                <c:pt idx="3558">
                  <c:v>-33.938237330546677</c:v>
                </c:pt>
                <c:pt idx="3559">
                  <c:v>-34.007987249748723</c:v>
                </c:pt>
                <c:pt idx="3560">
                  <c:v>-34.077852492453388</c:v>
                </c:pt>
                <c:pt idx="3561">
                  <c:v>-34.147833035472964</c:v>
                </c:pt>
                <c:pt idx="3562">
                  <c:v>-34.217928851869821</c:v>
                </c:pt>
                <c:pt idx="3563">
                  <c:v>-34.288139910967047</c:v>
                </c:pt>
                <c:pt idx="3564">
                  <c:v>-34.358466178360125</c:v>
                </c:pt>
                <c:pt idx="3565">
                  <c:v>-34.42890761592777</c:v>
                </c:pt>
                <c:pt idx="3566">
                  <c:v>-34.499464181844864</c:v>
                </c:pt>
                <c:pt idx="3567">
                  <c:v>-34.570135830593955</c:v>
                </c:pt>
                <c:pt idx="3568">
                  <c:v>-34.640922512978428</c:v>
                </c:pt>
                <c:pt idx="3569">
                  <c:v>-34.711824176135046</c:v>
                </c:pt>
                <c:pt idx="3570">
                  <c:v>-34.782840763547973</c:v>
                </c:pt>
                <c:pt idx="3571">
                  <c:v>-34.853972215061752</c:v>
                </c:pt>
                <c:pt idx="3572">
                  <c:v>-34.925218466895906</c:v>
                </c:pt>
                <c:pt idx="3573">
                  <c:v>-34.996579451659088</c:v>
                </c:pt>
                <c:pt idx="3574">
                  <c:v>-35.06805509836375</c:v>
                </c:pt>
                <c:pt idx="3575">
                  <c:v>-35.139645332441262</c:v>
                </c:pt>
                <c:pt idx="3576">
                  <c:v>-35.211350075757167</c:v>
                </c:pt>
                <c:pt idx="3577">
                  <c:v>-35.283169246627196</c:v>
                </c:pt>
                <c:pt idx="3578">
                  <c:v>-35.355102759832924</c:v>
                </c:pt>
                <c:pt idx="3579">
                  <c:v>-35.427150526638236</c:v>
                </c:pt>
                <c:pt idx="3580">
                  <c:v>-35.49931245480623</c:v>
                </c:pt>
                <c:pt idx="3581">
                  <c:v>-35.571588448615486</c:v>
                </c:pt>
                <c:pt idx="3582">
                  <c:v>-35.643978408878141</c:v>
                </c:pt>
                <c:pt idx="3583">
                  <c:v>-35.716482232957006</c:v>
                </c:pt>
                <c:pt idx="3584">
                  <c:v>-35.789099814783498</c:v>
                </c:pt>
                <c:pt idx="3585">
                  <c:v>-35.861831044875956</c:v>
                </c:pt>
                <c:pt idx="3586">
                  <c:v>-35.934675810357952</c:v>
                </c:pt>
                <c:pt idx="3587">
                  <c:v>-36.007633994976956</c:v>
                </c:pt>
                <c:pt idx="3588">
                  <c:v>-36.080705479123871</c:v>
                </c:pt>
                <c:pt idx="3589">
                  <c:v>-36.153890139851427</c:v>
                </c:pt>
                <c:pt idx="3590">
                  <c:v>-36.227187850894808</c:v>
                </c:pt>
                <c:pt idx="3591">
                  <c:v>-36.300598482690901</c:v>
                </c:pt>
                <c:pt idx="3592">
                  <c:v>-36.374121902398514</c:v>
                </c:pt>
                <c:pt idx="3593">
                  <c:v>-36.447757973918947</c:v>
                </c:pt>
                <c:pt idx="3594">
                  <c:v>-36.52150655791641</c:v>
                </c:pt>
                <c:pt idx="3595">
                  <c:v>-36.595367511839392</c:v>
                </c:pt>
                <c:pt idx="3596">
                  <c:v>-36.669340689941201</c:v>
                </c:pt>
                <c:pt idx="3597">
                  <c:v>-36.743425943301958</c:v>
                </c:pt>
                <c:pt idx="3598">
                  <c:v>-36.817623119850055</c:v>
                </c:pt>
                <c:pt idx="3599">
                  <c:v>-36.89193206438361</c:v>
                </c:pt>
                <c:pt idx="3600">
                  <c:v>-36.966352618593646</c:v>
                </c:pt>
                <c:pt idx="3601">
                  <c:v>-37.040884621085553</c:v>
                </c:pt>
                <c:pt idx="3602">
                  <c:v>-37.115527907402083</c:v>
                </c:pt>
                <c:pt idx="3603">
                  <c:v>-37.190282310046008</c:v>
                </c:pt>
                <c:pt idx="3604">
                  <c:v>-37.265147658503324</c:v>
                </c:pt>
                <c:pt idx="3605">
                  <c:v>-37.340123779266399</c:v>
                </c:pt>
                <c:pt idx="3606">
                  <c:v>-37.415210495857679</c:v>
                </c:pt>
                <c:pt idx="3607">
                  <c:v>-37.490407628852751</c:v>
                </c:pt>
                <c:pt idx="3608">
                  <c:v>-37.565714995904848</c:v>
                </c:pt>
                <c:pt idx="3609">
                  <c:v>-37.64113241176873</c:v>
                </c:pt>
                <c:pt idx="3610">
                  <c:v>-37.716659688324818</c:v>
                </c:pt>
                <c:pt idx="3611">
                  <c:v>-37.792296634603893</c:v>
                </c:pt>
                <c:pt idx="3612">
                  <c:v>-37.868043056811239</c:v>
                </c:pt>
                <c:pt idx="3613">
                  <c:v>-37.943898758351637</c:v>
                </c:pt>
                <c:pt idx="3614">
                  <c:v>-38.019863539855145</c:v>
                </c:pt>
                <c:pt idx="3615">
                  <c:v>-38.095937199200797</c:v>
                </c:pt>
                <c:pt idx="3616">
                  <c:v>-38.172119531542926</c:v>
                </c:pt>
                <c:pt idx="3617">
                  <c:v>-38.248410329336402</c:v>
                </c:pt>
                <c:pt idx="3618">
                  <c:v>-38.32480938236202</c:v>
                </c:pt>
                <c:pt idx="3619">
                  <c:v>-38.401316477752559</c:v>
                </c:pt>
                <c:pt idx="3620">
                  <c:v>-38.47793140001847</c:v>
                </c:pt>
                <c:pt idx="3621">
                  <c:v>-38.554653931074114</c:v>
                </c:pt>
                <c:pt idx="3622">
                  <c:v>-38.631483850263606</c:v>
                </c:pt>
                <c:pt idx="3623">
                  <c:v>-38.708420934387597</c:v>
                </c:pt>
                <c:pt idx="3624">
                  <c:v>-38.785464957729261</c:v>
                </c:pt>
                <c:pt idx="3625">
                  <c:v>-38.862615692081185</c:v>
                </c:pt>
                <c:pt idx="3626">
                  <c:v>-38.939872906771718</c:v>
                </c:pt>
                <c:pt idx="3627">
                  <c:v>-39.017236368692167</c:v>
                </c:pt>
                <c:pt idx="3628">
                  <c:v>-39.094705842323137</c:v>
                </c:pt>
                <c:pt idx="3629">
                  <c:v>-39.17228108976208</c:v>
                </c:pt>
                <c:pt idx="3630">
                  <c:v>-39.249961870749935</c:v>
                </c:pt>
                <c:pt idx="3631">
                  <c:v>-39.327747942698579</c:v>
                </c:pt>
                <c:pt idx="3632">
                  <c:v>-39.405639060717924</c:v>
                </c:pt>
                <c:pt idx="3633">
                  <c:v>-39.483634977643256</c:v>
                </c:pt>
                <c:pt idx="3634">
                  <c:v>-39.561735444062826</c:v>
                </c:pt>
                <c:pt idx="3635">
                  <c:v>-39.639940208345244</c:v>
                </c:pt>
                <c:pt idx="3636">
                  <c:v>-39.718249016666832</c:v>
                </c:pt>
                <c:pt idx="3637">
                  <c:v>-39.796661613039753</c:v>
                </c:pt>
                <c:pt idx="3638">
                  <c:v>-39.875177739338994</c:v>
                </c:pt>
                <c:pt idx="3639">
                  <c:v>-39.95379713533098</c:v>
                </c:pt>
                <c:pt idx="3640">
                  <c:v>-40.032519538700306</c:v>
                </c:pt>
                <c:pt idx="3641">
                  <c:v>-40.111344685078734</c:v>
                </c:pt>
                <c:pt idx="3642">
                  <c:v>-40.190272308071904</c:v>
                </c:pt>
                <c:pt idx="3643">
                  <c:v>-40.269302139288101</c:v>
                </c:pt>
                <c:pt idx="3644">
                  <c:v>-40.34843390836599</c:v>
                </c:pt>
                <c:pt idx="3645">
                  <c:v>-40.427667343002312</c:v>
                </c:pt>
                <c:pt idx="3646">
                  <c:v>-40.507002168980016</c:v>
                </c:pt>
                <c:pt idx="3647">
                  <c:v>-40.586438110196582</c:v>
                </c:pt>
                <c:pt idx="3648">
                  <c:v>-40.665974888691593</c:v>
                </c:pt>
                <c:pt idx="3649">
                  <c:v>-40.745612224675</c:v>
                </c:pt>
                <c:pt idx="3650">
                  <c:v>-40.825349836554878</c:v>
                </c:pt>
                <c:pt idx="3651">
                  <c:v>-40.90518744096623</c:v>
                </c:pt>
                <c:pt idx="3652">
                  <c:v>-40.985124752798114</c:v>
                </c:pt>
                <c:pt idx="3653">
                  <c:v>-41.065161485222092</c:v>
                </c:pt>
                <c:pt idx="3654">
                  <c:v>-41.145297349720423</c:v>
                </c:pt>
                <c:pt idx="3655">
                  <c:v>-41.225532056113614</c:v>
                </c:pt>
                <c:pt idx="3656">
                  <c:v>-41.305865312588921</c:v>
                </c:pt>
                <c:pt idx="3657">
                  <c:v>-41.386296825727854</c:v>
                </c:pt>
                <c:pt idx="3658">
                  <c:v>-41.466826300534393</c:v>
                </c:pt>
                <c:pt idx="3659">
                  <c:v>-41.547453440462796</c:v>
                </c:pt>
                <c:pt idx="3660">
                  <c:v>-41.628177947445508</c:v>
                </c:pt>
                <c:pt idx="3661">
                  <c:v>-41.708999521920909</c:v>
                </c:pt>
                <c:pt idx="3662">
                  <c:v>-41.789917862861287</c:v>
                </c:pt>
                <c:pt idx="3663">
                  <c:v>-41.87093266780029</c:v>
                </c:pt>
                <c:pt idx="3664">
                  <c:v>-41.95204363286085</c:v>
                </c:pt>
                <c:pt idx="3665">
                  <c:v>-42.03325045278276</c:v>
                </c:pt>
                <c:pt idx="3666">
                  <c:v>-42.114552820950173</c:v>
                </c:pt>
                <c:pt idx="3667">
                  <c:v>-42.195950429419099</c:v>
                </c:pt>
                <c:pt idx="3668">
                  <c:v>-42.277442968945337</c:v>
                </c:pt>
                <c:pt idx="3669">
                  <c:v>-42.359030129010932</c:v>
                </c:pt>
                <c:pt idx="3670">
                  <c:v>-42.440711597852179</c:v>
                </c:pt>
                <c:pt idx="3671">
                  <c:v>-42.522487062486825</c:v>
                </c:pt>
                <c:pt idx="3672">
                  <c:v>-42.604356208740896</c:v>
                </c:pt>
                <c:pt idx="3673">
                  <c:v>-42.686318721276152</c:v>
                </c:pt>
                <c:pt idx="3674">
                  <c:v>-42.768374283616659</c:v>
                </c:pt>
                <c:pt idx="3675">
                  <c:v>-42.850522578176076</c:v>
                </c:pt>
                <c:pt idx="3676">
                  <c:v>-42.932763286283915</c:v>
                </c:pt>
                <c:pt idx="3677">
                  <c:v>-43.015096088213284</c:v>
                </c:pt>
                <c:pt idx="3678">
                  <c:v>-43.097520663206346</c:v>
                </c:pt>
                <c:pt idx="3679">
                  <c:v>-43.180036689501229</c:v>
                </c:pt>
                <c:pt idx="3680">
                  <c:v>-43.262643844358792</c:v>
                </c:pt>
                <c:pt idx="3681">
                  <c:v>-43.345341804088655</c:v>
                </c:pt>
                <c:pt idx="3682">
                  <c:v>-43.428130244075305</c:v>
                </c:pt>
                <c:pt idx="3683">
                  <c:v>-43.511008838804138</c:v>
                </c:pt>
                <c:pt idx="3684">
                  <c:v>-43.593977261887645</c:v>
                </c:pt>
                <c:pt idx="3685">
                  <c:v>-43.677035186091175</c:v>
                </c:pt>
                <c:pt idx="3686">
                  <c:v>-43.760182283358489</c:v>
                </c:pt>
                <c:pt idx="3687">
                  <c:v>-43.843418224837521</c:v>
                </c:pt>
                <c:pt idx="3688">
                  <c:v>-43.926742680905953</c:v>
                </c:pt>
                <c:pt idx="3689">
                  <c:v>-44.010155321196088</c:v>
                </c:pt>
                <c:pt idx="3690">
                  <c:v>-44.093655814620803</c:v>
                </c:pt>
                <c:pt idx="3691">
                  <c:v>-44.177243829397753</c:v>
                </c:pt>
                <c:pt idx="3692">
                  <c:v>-44.260919033075162</c:v>
                </c:pt>
                <c:pt idx="3693">
                  <c:v>-44.344681092555788</c:v>
                </c:pt>
                <c:pt idx="3694">
                  <c:v>-44.428529674122352</c:v>
                </c:pt>
                <c:pt idx="3695">
                  <c:v>-44.512464443461511</c:v>
                </c:pt>
                <c:pt idx="3696">
                  <c:v>-44.596485065688555</c:v>
                </c:pt>
                <c:pt idx="3697">
                  <c:v>-44.680591205371279</c:v>
                </c:pt>
                <c:pt idx="3698">
                  <c:v>-44.764782526554548</c:v>
                </c:pt>
                <c:pt idx="3699">
                  <c:v>-44.849058692783679</c:v>
                </c:pt>
                <c:pt idx="3700">
                  <c:v>-44.933419367128721</c:v>
                </c:pt>
                <c:pt idx="3701">
                  <c:v>-45.017864212207499</c:v>
                </c:pt>
                <c:pt idx="3702">
                  <c:v>-45.102392890209792</c:v>
                </c:pt>
                <c:pt idx="3703">
                  <c:v>-45.187005062919646</c:v>
                </c:pt>
                <c:pt idx="3704">
                  <c:v>-45.271700391739699</c:v>
                </c:pt>
                <c:pt idx="3705">
                  <c:v>-45.356478537713173</c:v>
                </c:pt>
                <c:pt idx="3706">
                  <c:v>-45.441339161547006</c:v>
                </c:pt>
                <c:pt idx="3707">
                  <c:v>-45.526281923634777</c:v>
                </c:pt>
                <c:pt idx="3708">
                  <c:v>-45.611306484078597</c:v>
                </c:pt>
                <c:pt idx="3709">
                  <c:v>-45.696412502712263</c:v>
                </c:pt>
                <c:pt idx="3710">
                  <c:v>-45.781599639122305</c:v>
                </c:pt>
                <c:pt idx="3711">
                  <c:v>-45.86686755267101</c:v>
                </c:pt>
                <c:pt idx="3712">
                  <c:v>-45.952215902517338</c:v>
                </c:pt>
                <c:pt idx="3713">
                  <c:v>-46.037644347639208</c:v>
                </c:pt>
                <c:pt idx="3714">
                  <c:v>-46.12315254685462</c:v>
                </c:pt>
                <c:pt idx="3715">
                  <c:v>-46.208740158842794</c:v>
                </c:pt>
                <c:pt idx="3716">
                  <c:v>-46.294406842165507</c:v>
                </c:pt>
                <c:pt idx="3717">
                  <c:v>-46.380152255288102</c:v>
                </c:pt>
                <c:pt idx="3718">
                  <c:v>-46.465976056599764</c:v>
                </c:pt>
                <c:pt idx="3719">
                  <c:v>-46.551877904434498</c:v>
                </c:pt>
                <c:pt idx="3720">
                  <c:v>-46.637857457091378</c:v>
                </c:pt>
                <c:pt idx="3721">
                  <c:v>-46.723914372854566</c:v>
                </c:pt>
                <c:pt idx="3722">
                  <c:v>-46.810048310013499</c:v>
                </c:pt>
                <c:pt idx="3723">
                  <c:v>-46.896258926882524</c:v>
                </c:pt>
                <c:pt idx="3724">
                  <c:v>-46.982545881820656</c:v>
                </c:pt>
                <c:pt idx="3725">
                  <c:v>-47.068908833251086</c:v>
                </c:pt>
                <c:pt idx="3726">
                  <c:v>-47.155347439680462</c:v>
                </c:pt>
                <c:pt idx="3727">
                  <c:v>-47.241861359717632</c:v>
                </c:pt>
                <c:pt idx="3728">
                  <c:v>-47.328450252092864</c:v>
                </c:pt>
                <c:pt idx="3729">
                  <c:v>-47.415113775676119</c:v>
                </c:pt>
                <c:pt idx="3730">
                  <c:v>-47.501851589496304</c:v>
                </c:pt>
                <c:pt idx="3731">
                  <c:v>-47.588663352758964</c:v>
                </c:pt>
                <c:pt idx="3732">
                  <c:v>-47.675548724864356</c:v>
                </c:pt>
                <c:pt idx="3733">
                  <c:v>-47.762507365426004</c:v>
                </c:pt>
                <c:pt idx="3734">
                  <c:v>-47.849538934287594</c:v>
                </c:pt>
                <c:pt idx="3735">
                  <c:v>-47.936643091541178</c:v>
                </c:pt>
                <c:pt idx="3736">
                  <c:v>-48.023819497544565</c:v>
                </c:pt>
                <c:pt idx="3737">
                  <c:v>-48.111067812937868</c:v>
                </c:pt>
                <c:pt idx="3738">
                  <c:v>-48.198387698660909</c:v>
                </c:pt>
                <c:pt idx="3739">
                  <c:v>-48.285778815970168</c:v>
                </c:pt>
                <c:pt idx="3740">
                  <c:v>-48.373240826455017</c:v>
                </c:pt>
                <c:pt idx="3741">
                  <c:v>-48.460773392054378</c:v>
                </c:pt>
                <c:pt idx="3742">
                  <c:v>-48.548376175072782</c:v>
                </c:pt>
                <c:pt idx="3743">
                  <c:v>-48.636048838196338</c:v>
                </c:pt>
                <c:pt idx="3744">
                  <c:v>-48.723791044508957</c:v>
                </c:pt>
                <c:pt idx="3745">
                  <c:v>-48.811602457507284</c:v>
                </c:pt>
                <c:pt idx="3746">
                  <c:v>-48.89948274111687</c:v>
                </c:pt>
                <c:pt idx="3747">
                  <c:v>-48.987431559706955</c:v>
                </c:pt>
                <c:pt idx="3748">
                  <c:v>-49.075448578105458</c:v>
                </c:pt>
                <c:pt idx="3749">
                  <c:v>-49.163533461614819</c:v>
                </c:pt>
                <c:pt idx="3750">
                  <c:v>-49.251685876024936</c:v>
                </c:pt>
                <c:pt idx="3751">
                  <c:v>-49.339905487629522</c:v>
                </c:pt>
                <c:pt idx="3752">
                  <c:v>-49.428191963238632</c:v>
                </c:pt>
                <c:pt idx="3753">
                  <c:v>-49.516544970194289</c:v>
                </c:pt>
                <c:pt idx="3754">
                  <c:v>-49.604964176383859</c:v>
                </c:pt>
                <c:pt idx="3755">
                  <c:v>-49.693449250253096</c:v>
                </c:pt>
                <c:pt idx="3756">
                  <c:v>-49.781999860820719</c:v>
                </c:pt>
                <c:pt idx="3757">
                  <c:v>-49.870615677691134</c:v>
                </c:pt>
                <c:pt idx="3758">
                  <c:v>-49.959296371068014</c:v>
                </c:pt>
                <c:pt idx="3759">
                  <c:v>-50.048041611766735</c:v>
                </c:pt>
                <c:pt idx="3760">
                  <c:v>-50.136851071227653</c:v>
                </c:pt>
                <c:pt idx="3761">
                  <c:v>-50.225724421528327</c:v>
                </c:pt>
                <c:pt idx="3762">
                  <c:v>-50.314661335396636</c:v>
                </c:pt>
                <c:pt idx="3763">
                  <c:v>-50.403661486221722</c:v>
                </c:pt>
                <c:pt idx="3764">
                  <c:v>-50.492724548067528</c:v>
                </c:pt>
                <c:pt idx="3765">
                  <c:v>-50.581850195683622</c:v>
                </c:pt>
                <c:pt idx="3766">
                  <c:v>-50.671038104517187</c:v>
                </c:pt>
                <c:pt idx="3767">
                  <c:v>-50.760287950724774</c:v>
                </c:pt>
                <c:pt idx="3768">
                  <c:v>-50.849599411183192</c:v>
                </c:pt>
                <c:pt idx="3769">
                  <c:v>-50.9389721635008</c:v>
                </c:pt>
                <c:pt idx="3770">
                  <c:v>-51.028405886028551</c:v>
                </c:pt>
                <c:pt idx="3771">
                  <c:v>-51.117900257871185</c:v>
                </c:pt>
                <c:pt idx="3772">
                  <c:v>-51.207454958896307</c:v>
                </c:pt>
                <c:pt idx="3773">
                  <c:v>-51.297069669746847</c:v>
                </c:pt>
                <c:pt idx="3774">
                  <c:v>-51.386744071849989</c:v>
                </c:pt>
                <c:pt idx="3775">
                  <c:v>-51.476477847427276</c:v>
                </c:pt>
                <c:pt idx="3776">
                  <c:v>-51.566270679505315</c:v>
                </c:pt>
                <c:pt idx="3777">
                  <c:v>-51.656122251924444</c:v>
                </c:pt>
                <c:pt idx="3778">
                  <c:v>-51.746032249349241</c:v>
                </c:pt>
                <c:pt idx="3779">
                  <c:v>-51.8360003572772</c:v>
                </c:pt>
                <c:pt idx="3780">
                  <c:v>-51.926026262048282</c:v>
                </c:pt>
                <c:pt idx="3781">
                  <c:v>-52.016109650853828</c:v>
                </c:pt>
                <c:pt idx="3782">
                  <c:v>-52.106250211745305</c:v>
                </c:pt>
                <c:pt idx="3783">
                  <c:v>-52.196447633643473</c:v>
                </c:pt>
                <c:pt idx="3784">
                  <c:v>-52.286701606346256</c:v>
                </c:pt>
                <c:pt idx="3785">
                  <c:v>-52.377011820537589</c:v>
                </c:pt>
                <c:pt idx="3786">
                  <c:v>-52.467377967795187</c:v>
                </c:pt>
                <c:pt idx="3787">
                  <c:v>-52.557799740599506</c:v>
                </c:pt>
                <c:pt idx="3788">
                  <c:v>-52.648276832339825</c:v>
                </c:pt>
                <c:pt idx="3789">
                  <c:v>-52.73880893732418</c:v>
                </c:pt>
                <c:pt idx="3790">
                  <c:v>-52.82939575078511</c:v>
                </c:pt>
                <c:pt idx="3791">
                  <c:v>-52.920036968887814</c:v>
                </c:pt>
                <c:pt idx="3792">
                  <c:v>-53.010732288737366</c:v>
                </c:pt>
                <c:pt idx="3793">
                  <c:v>-53.101481408385865</c:v>
                </c:pt>
                <c:pt idx="3794">
                  <c:v>-53.192284026838777</c:v>
                </c:pt>
                <c:pt idx="3795">
                  <c:v>-53.283139844062326</c:v>
                </c:pt>
                <c:pt idx="3796">
                  <c:v>-53.374048560989948</c:v>
                </c:pt>
                <c:pt idx="3797">
                  <c:v>-53.465009879528296</c:v>
                </c:pt>
                <c:pt idx="3798">
                  <c:v>-53.556023502564301</c:v>
                </c:pt>
                <c:pt idx="3799">
                  <c:v>-53.647089133970589</c:v>
                </c:pt>
                <c:pt idx="3800">
                  <c:v>-53.738206478611843</c:v>
                </c:pt>
                <c:pt idx="3801">
                  <c:v>-53.829375242350814</c:v>
                </c:pt>
              </c:numCache>
            </c:numRef>
          </c:yVal>
          <c:smooth val="0"/>
          <c:extLst>
            <c:ext xmlns:c16="http://schemas.microsoft.com/office/drawing/2014/chart" uri="{C3380CC4-5D6E-409C-BE32-E72D297353CC}">
              <c16:uniqueId val="{00000000-B2BE-4928-B0A7-1198FF25ACA4}"/>
            </c:ext>
          </c:extLst>
        </c:ser>
        <c:dLbls>
          <c:showLegendKey val="0"/>
          <c:showVal val="0"/>
          <c:showCatName val="0"/>
          <c:showSerName val="0"/>
          <c:showPercent val="0"/>
          <c:showBubbleSize val="0"/>
        </c:dLbls>
        <c:axId val="175933312"/>
        <c:axId val="175947776"/>
      </c:scatterChart>
      <c:scatterChart>
        <c:scatterStyle val="lineMarker"/>
        <c:varyColors val="0"/>
        <c:ser>
          <c:idx val="1"/>
          <c:order val="1"/>
          <c:tx>
            <c:v>Total Phase</c:v>
          </c:tx>
          <c:marker>
            <c:symbol val="none"/>
          </c:marker>
          <c:xVal>
            <c:numRef>
              <c:f>'Bode Plot'!$B$44:$B$3845</c:f>
              <c:numCache>
                <c:formatCode>General</c:formatCode>
                <c:ptCount val="3802"/>
                <c:pt idx="0">
                  <c:v>1</c:v>
                </c:pt>
                <c:pt idx="1">
                  <c:v>1.0038</c:v>
                </c:pt>
                <c:pt idx="2">
                  <c:v>1.00761444</c:v>
                </c:pt>
                <c:pt idx="3">
                  <c:v>1.011443374872</c:v>
                </c:pt>
                <c:pt idx="4">
                  <c:v>1.0152868596965137</c:v>
                </c:pt>
                <c:pt idx="5">
                  <c:v>1.0191449497633605</c:v>
                </c:pt>
                <c:pt idx="6">
                  <c:v>1.0230177005724612</c:v>
                </c:pt>
                <c:pt idx="7">
                  <c:v>1.0269051678346366</c:v>
                </c:pt>
                <c:pt idx="8">
                  <c:v>1.0308074074724083</c:v>
                </c:pt>
                <c:pt idx="9">
                  <c:v>1.0347244756208034</c:v>
                </c:pt>
                <c:pt idx="10">
                  <c:v>1.0386564286281625</c:v>
                </c:pt>
                <c:pt idx="11">
                  <c:v>1.0426033230569496</c:v>
                </c:pt>
                <c:pt idx="12">
                  <c:v>1.046565215684566</c:v>
                </c:pt>
                <c:pt idx="13">
                  <c:v>1.0505421635041674</c:v>
                </c:pt>
                <c:pt idx="14">
                  <c:v>1.0545342237254833</c:v>
                </c:pt>
                <c:pt idx="15">
                  <c:v>1.0585414537756401</c:v>
                </c:pt>
                <c:pt idx="16">
                  <c:v>1.0625639112999876</c:v>
                </c:pt>
                <c:pt idx="17">
                  <c:v>1.0666016541629275</c:v>
                </c:pt>
                <c:pt idx="18">
                  <c:v>1.0706547404487468</c:v>
                </c:pt>
                <c:pt idx="19">
                  <c:v>1.0747232284624519</c:v>
                </c:pt>
                <c:pt idx="20">
                  <c:v>1.0788071767306093</c:v>
                </c:pt>
                <c:pt idx="21">
                  <c:v>1.0829066440021857</c:v>
                </c:pt>
                <c:pt idx="22">
                  <c:v>1.087021689249394</c:v>
                </c:pt>
                <c:pt idx="23">
                  <c:v>1.0911523716685418</c:v>
                </c:pt>
                <c:pt idx="24">
                  <c:v>1.0952987506808822</c:v>
                </c:pt>
                <c:pt idx="25">
                  <c:v>1.0994608859334696</c:v>
                </c:pt>
                <c:pt idx="26">
                  <c:v>1.1036388373000168</c:v>
                </c:pt>
                <c:pt idx="27">
                  <c:v>1.1078326648817569</c:v>
                </c:pt>
                <c:pt idx="28">
                  <c:v>1.1120424290083075</c:v>
                </c:pt>
                <c:pt idx="29">
                  <c:v>1.1162681902385392</c:v>
                </c:pt>
                <c:pt idx="30">
                  <c:v>1.1205100093614457</c:v>
                </c:pt>
                <c:pt idx="31">
                  <c:v>1.1247679473970194</c:v>
                </c:pt>
                <c:pt idx="32">
                  <c:v>1.1290420655971281</c:v>
                </c:pt>
                <c:pt idx="33">
                  <c:v>1.1333324254463972</c:v>
                </c:pt>
                <c:pt idx="34">
                  <c:v>1.1376390886630936</c:v>
                </c:pt>
                <c:pt idx="35">
                  <c:v>1.1419621172000134</c:v>
                </c:pt>
                <c:pt idx="36">
                  <c:v>1.1463015732453734</c:v>
                </c:pt>
                <c:pt idx="37">
                  <c:v>1.1506575192237058</c:v>
                </c:pt>
                <c:pt idx="38">
                  <c:v>1.1550300177967561</c:v>
                </c:pt>
                <c:pt idx="39">
                  <c:v>1.1594191318643838</c:v>
                </c:pt>
                <c:pt idx="40">
                  <c:v>1.1638249245654686</c:v>
                </c:pt>
                <c:pt idx="41">
                  <c:v>1.1682474592788175</c:v>
                </c:pt>
                <c:pt idx="42">
                  <c:v>1.1726867996240771</c:v>
                </c:pt>
                <c:pt idx="43">
                  <c:v>1.1771430094626485</c:v>
                </c:pt>
                <c:pt idx="44">
                  <c:v>1.1816161528986067</c:v>
                </c:pt>
                <c:pt idx="45">
                  <c:v>1.1861062942796214</c:v>
                </c:pt>
                <c:pt idx="46">
                  <c:v>1.190613498197884</c:v>
                </c:pt>
                <c:pt idx="47">
                  <c:v>1.195137829491036</c:v>
                </c:pt>
                <c:pt idx="48">
                  <c:v>1.199679353243102</c:v>
                </c:pt>
                <c:pt idx="49">
                  <c:v>1.2042381347854259</c:v>
                </c:pt>
                <c:pt idx="50">
                  <c:v>1.2088142396976105</c:v>
                </c:pt>
                <c:pt idx="51">
                  <c:v>1.2134077338084615</c:v>
                </c:pt>
                <c:pt idx="52">
                  <c:v>1.2180186831969337</c:v>
                </c:pt>
                <c:pt idx="53">
                  <c:v>1.2226471541930821</c:v>
                </c:pt>
                <c:pt idx="54">
                  <c:v>1.2272932133790158</c:v>
                </c:pt>
                <c:pt idx="55">
                  <c:v>1.2319569275898561</c:v>
                </c:pt>
                <c:pt idx="56">
                  <c:v>1.2366383639146976</c:v>
                </c:pt>
                <c:pt idx="57">
                  <c:v>1.2413375896975736</c:v>
                </c:pt>
                <c:pt idx="58">
                  <c:v>1.2460546725384243</c:v>
                </c:pt>
                <c:pt idx="59">
                  <c:v>1.2507896802940703</c:v>
                </c:pt>
                <c:pt idx="60">
                  <c:v>1.2555426810791879</c:v>
                </c:pt>
                <c:pt idx="61">
                  <c:v>1.2603137432672888</c:v>
                </c:pt>
                <c:pt idx="62">
                  <c:v>1.2651029354917045</c:v>
                </c:pt>
                <c:pt idx="63">
                  <c:v>1.269910326646573</c:v>
                </c:pt>
                <c:pt idx="64">
                  <c:v>1.27473598588783</c:v>
                </c:pt>
                <c:pt idx="65">
                  <c:v>1.2795799826342038</c:v>
                </c:pt>
                <c:pt idx="66">
                  <c:v>1.2844423865682137</c:v>
                </c:pt>
                <c:pt idx="67">
                  <c:v>1.2893232676371731</c:v>
                </c:pt>
                <c:pt idx="68">
                  <c:v>1.2942226960541945</c:v>
                </c:pt>
                <c:pt idx="69">
                  <c:v>1.2991407422992005</c:v>
                </c:pt>
                <c:pt idx="70">
                  <c:v>1.3040774771199375</c:v>
                </c:pt>
                <c:pt idx="71">
                  <c:v>1.3090329715329934</c:v>
                </c:pt>
                <c:pt idx="72">
                  <c:v>1.3140072968248189</c:v>
                </c:pt>
                <c:pt idx="73">
                  <c:v>1.3190005245527532</c:v>
                </c:pt>
                <c:pt idx="74">
                  <c:v>1.3240127265460537</c:v>
                </c:pt>
                <c:pt idx="75">
                  <c:v>1.3290439749069287</c:v>
                </c:pt>
                <c:pt idx="76">
                  <c:v>1.3340943420115752</c:v>
                </c:pt>
                <c:pt idx="77">
                  <c:v>1.3391639005112193</c:v>
                </c:pt>
                <c:pt idx="78">
                  <c:v>1.3442527233331618</c:v>
                </c:pt>
                <c:pt idx="79">
                  <c:v>1.3493608836818278</c:v>
                </c:pt>
                <c:pt idx="80">
                  <c:v>1.3544884550398189</c:v>
                </c:pt>
                <c:pt idx="81">
                  <c:v>1.3596355111689702</c:v>
                </c:pt>
                <c:pt idx="82">
                  <c:v>1.3648021261114123</c:v>
                </c:pt>
                <c:pt idx="83">
                  <c:v>1.3699883741906356</c:v>
                </c:pt>
                <c:pt idx="84">
                  <c:v>1.37519433001256</c:v>
                </c:pt>
                <c:pt idx="85">
                  <c:v>1.3804200684666077</c:v>
                </c:pt>
                <c:pt idx="86">
                  <c:v>1.3856656647267809</c:v>
                </c:pt>
                <c:pt idx="87">
                  <c:v>1.3909311942527427</c:v>
                </c:pt>
                <c:pt idx="88">
                  <c:v>1.3962167327909032</c:v>
                </c:pt>
                <c:pt idx="89">
                  <c:v>1.4015223563755086</c:v>
                </c:pt>
                <c:pt idx="90">
                  <c:v>1.4068481413297356</c:v>
                </c:pt>
                <c:pt idx="91">
                  <c:v>1.4121941642667886</c:v>
                </c:pt>
                <c:pt idx="92">
                  <c:v>1.4175605020910025</c:v>
                </c:pt>
                <c:pt idx="93">
                  <c:v>1.4229472319989482</c:v>
                </c:pt>
                <c:pt idx="94">
                  <c:v>1.4283544314805443</c:v>
                </c:pt>
                <c:pt idx="95">
                  <c:v>1.4337821783201705</c:v>
                </c:pt>
                <c:pt idx="96">
                  <c:v>1.4392305505977872</c:v>
                </c:pt>
                <c:pt idx="97">
                  <c:v>1.4446996266900587</c:v>
                </c:pt>
                <c:pt idx="98">
                  <c:v>1.4501894852714809</c:v>
                </c:pt>
                <c:pt idx="99">
                  <c:v>1.4557002053155126</c:v>
                </c:pt>
                <c:pt idx="100">
                  <c:v>1.4612318660957115</c:v>
                </c:pt>
                <c:pt idx="101">
                  <c:v>1.4667845471868752</c:v>
                </c:pt>
                <c:pt idx="102">
                  <c:v>1.4723583284661854</c:v>
                </c:pt>
                <c:pt idx="103">
                  <c:v>1.4779532901143571</c:v>
                </c:pt>
                <c:pt idx="104">
                  <c:v>1.4835695126167916</c:v>
                </c:pt>
                <c:pt idx="105">
                  <c:v>1.4892070767647354</c:v>
                </c:pt>
                <c:pt idx="106">
                  <c:v>1.4948660636564415</c:v>
                </c:pt>
                <c:pt idx="107">
                  <c:v>1.5005465546983361</c:v>
                </c:pt>
                <c:pt idx="108">
                  <c:v>1.5062486316061898</c:v>
                </c:pt>
                <c:pt idx="109">
                  <c:v>1.5119723764062933</c:v>
                </c:pt>
                <c:pt idx="110">
                  <c:v>1.5177178714366373</c:v>
                </c:pt>
                <c:pt idx="111">
                  <c:v>1.5234851993480965</c:v>
                </c:pt>
                <c:pt idx="112">
                  <c:v>1.5292744431056193</c:v>
                </c:pt>
                <c:pt idx="113">
                  <c:v>1.5350856859894206</c:v>
                </c:pt>
                <c:pt idx="114">
                  <c:v>1.5409190115961804</c:v>
                </c:pt>
                <c:pt idx="115">
                  <c:v>1.5467745038402458</c:v>
                </c:pt>
                <c:pt idx="116">
                  <c:v>1.5526522469548387</c:v>
                </c:pt>
                <c:pt idx="117">
                  <c:v>1.5585523254932672</c:v>
                </c:pt>
                <c:pt idx="118">
                  <c:v>1.5644748243301416</c:v>
                </c:pt>
                <c:pt idx="119">
                  <c:v>1.5704198286625961</c:v>
                </c:pt>
                <c:pt idx="120">
                  <c:v>1.5763874240115141</c:v>
                </c:pt>
                <c:pt idx="121">
                  <c:v>1.5823776962227578</c:v>
                </c:pt>
                <c:pt idx="122">
                  <c:v>1.5883907314684043</c:v>
                </c:pt>
                <c:pt idx="123">
                  <c:v>1.5944266162479843</c:v>
                </c:pt>
                <c:pt idx="124">
                  <c:v>1.6004854373897266</c:v>
                </c:pt>
                <c:pt idx="125">
                  <c:v>1.6065672820518075</c:v>
                </c:pt>
                <c:pt idx="126">
                  <c:v>1.6126722377236045</c:v>
                </c:pt>
                <c:pt idx="127">
                  <c:v>1.6188003922269543</c:v>
                </c:pt>
                <c:pt idx="128">
                  <c:v>1.6249518337174167</c:v>
                </c:pt>
                <c:pt idx="129">
                  <c:v>1.6311266506855429</c:v>
                </c:pt>
                <c:pt idx="130">
                  <c:v>1.637324931958148</c:v>
                </c:pt>
                <c:pt idx="131">
                  <c:v>1.6435467666995891</c:v>
                </c:pt>
                <c:pt idx="132">
                  <c:v>1.6497922444130475</c:v>
                </c:pt>
                <c:pt idx="133">
                  <c:v>1.6560614549418171</c:v>
                </c:pt>
                <c:pt idx="134">
                  <c:v>1.6623544884705961</c:v>
                </c:pt>
                <c:pt idx="135">
                  <c:v>1.6686714355267844</c:v>
                </c:pt>
                <c:pt idx="136">
                  <c:v>1.6750123869817863</c:v>
                </c:pt>
                <c:pt idx="137">
                  <c:v>1.6813774340523171</c:v>
                </c:pt>
                <c:pt idx="138">
                  <c:v>1.6877666683017158</c:v>
                </c:pt>
                <c:pt idx="139">
                  <c:v>1.6941801816412625</c:v>
                </c:pt>
                <c:pt idx="140">
                  <c:v>1.7006180663314994</c:v>
                </c:pt>
                <c:pt idx="141">
                  <c:v>1.707080414983559</c:v>
                </c:pt>
                <c:pt idx="142">
                  <c:v>1.7135673205604967</c:v>
                </c:pt>
                <c:pt idx="143">
                  <c:v>1.7200788763786266</c:v>
                </c:pt>
                <c:pt idx="144">
                  <c:v>1.7266151761088653</c:v>
                </c:pt>
                <c:pt idx="145">
                  <c:v>1.7331763137780789</c:v>
                </c:pt>
                <c:pt idx="146">
                  <c:v>1.7397623837704357</c:v>
                </c:pt>
                <c:pt idx="147">
                  <c:v>1.7463734808287634</c:v>
                </c:pt>
                <c:pt idx="148">
                  <c:v>1.7530097000559128</c:v>
                </c:pt>
                <c:pt idx="149">
                  <c:v>1.7596711369161253</c:v>
                </c:pt>
                <c:pt idx="150">
                  <c:v>1.7663578872364067</c:v>
                </c:pt>
                <c:pt idx="151">
                  <c:v>1.7730700472079051</c:v>
                </c:pt>
                <c:pt idx="152">
                  <c:v>1.7798077133872952</c:v>
                </c:pt>
                <c:pt idx="153">
                  <c:v>1.7865709826981668</c:v>
                </c:pt>
                <c:pt idx="154">
                  <c:v>1.79335995243242</c:v>
                </c:pt>
                <c:pt idx="155">
                  <c:v>1.8001747202516631</c:v>
                </c:pt>
                <c:pt idx="156">
                  <c:v>1.8070153841886194</c:v>
                </c:pt>
                <c:pt idx="157">
                  <c:v>1.8138820426485363</c:v>
                </c:pt>
                <c:pt idx="158">
                  <c:v>1.8207747944106007</c:v>
                </c:pt>
                <c:pt idx="159">
                  <c:v>1.827693738629361</c:v>
                </c:pt>
                <c:pt idx="160">
                  <c:v>1.8346389748361527</c:v>
                </c:pt>
                <c:pt idx="161">
                  <c:v>1.8416106029405301</c:v>
                </c:pt>
                <c:pt idx="162">
                  <c:v>1.8486087232317041</c:v>
                </c:pt>
                <c:pt idx="163">
                  <c:v>1.8556334363799847</c:v>
                </c:pt>
                <c:pt idx="164">
                  <c:v>1.8626848434382286</c:v>
                </c:pt>
                <c:pt idx="165">
                  <c:v>1.8697630458432939</c:v>
                </c:pt>
                <c:pt idx="166">
                  <c:v>1.8768681454174985</c:v>
                </c:pt>
                <c:pt idx="167">
                  <c:v>1.884000244370085</c:v>
                </c:pt>
                <c:pt idx="168">
                  <c:v>1.8911594452986913</c:v>
                </c:pt>
                <c:pt idx="169">
                  <c:v>1.8983458511908264</c:v>
                </c:pt>
                <c:pt idx="170">
                  <c:v>1.9055595654253517</c:v>
                </c:pt>
                <c:pt idx="171">
                  <c:v>1.9128006917739679</c:v>
                </c:pt>
                <c:pt idx="172">
                  <c:v>1.9200693344027091</c:v>
                </c:pt>
                <c:pt idx="173">
                  <c:v>1.9273655978734394</c:v>
                </c:pt>
                <c:pt idx="174">
                  <c:v>1.9346895871453584</c:v>
                </c:pt>
                <c:pt idx="175">
                  <c:v>1.9420414075765109</c:v>
                </c:pt>
                <c:pt idx="176">
                  <c:v>1.9494211649253017</c:v>
                </c:pt>
                <c:pt idx="177">
                  <c:v>1.9568289653520179</c:v>
                </c:pt>
                <c:pt idx="178">
                  <c:v>1.9642649154203555</c:v>
                </c:pt>
                <c:pt idx="179">
                  <c:v>1.971729122098953</c:v>
                </c:pt>
                <c:pt idx="180">
                  <c:v>1.9792216927629291</c:v>
                </c:pt>
                <c:pt idx="181">
                  <c:v>1.9867427351954283</c:v>
                </c:pt>
                <c:pt idx="182">
                  <c:v>1.9942923575891709</c:v>
                </c:pt>
                <c:pt idx="183">
                  <c:v>2.0018706685480097</c:v>
                </c:pt>
                <c:pt idx="184">
                  <c:v>2.0094777770884922</c:v>
                </c:pt>
                <c:pt idx="185">
                  <c:v>2.0171137926414286</c:v>
                </c:pt>
                <c:pt idx="186">
                  <c:v>2.024778825053466</c:v>
                </c:pt>
                <c:pt idx="187">
                  <c:v>2.0324729845886691</c:v>
                </c:pt>
                <c:pt idx="188">
                  <c:v>2.0401963819301061</c:v>
                </c:pt>
                <c:pt idx="189">
                  <c:v>2.0479491281814406</c:v>
                </c:pt>
                <c:pt idx="190">
                  <c:v>2.05573133486853</c:v>
                </c:pt>
                <c:pt idx="191">
                  <c:v>2.0635431139410305</c:v>
                </c:pt>
                <c:pt idx="192">
                  <c:v>2.0713845777740065</c:v>
                </c:pt>
                <c:pt idx="193">
                  <c:v>2.0792558391695479</c:v>
                </c:pt>
                <c:pt idx="194">
                  <c:v>2.0871570113583924</c:v>
                </c:pt>
                <c:pt idx="195">
                  <c:v>2.0950882080015543</c:v>
                </c:pt>
                <c:pt idx="196">
                  <c:v>2.1030495431919602</c:v>
                </c:pt>
                <c:pt idx="197">
                  <c:v>2.1110411314560897</c:v>
                </c:pt>
                <c:pt idx="198">
                  <c:v>2.1190630877556229</c:v>
                </c:pt>
                <c:pt idx="199">
                  <c:v>2.1271155274890945</c:v>
                </c:pt>
                <c:pt idx="200">
                  <c:v>2.1351985664935529</c:v>
                </c:pt>
                <c:pt idx="201">
                  <c:v>2.1433123210462286</c:v>
                </c:pt>
                <c:pt idx="202">
                  <c:v>2.1514569078662045</c:v>
                </c:pt>
                <c:pt idx="203">
                  <c:v>2.1596324441160961</c:v>
                </c:pt>
                <c:pt idx="204">
                  <c:v>2.1678390474037372</c:v>
                </c:pt>
                <c:pt idx="205">
                  <c:v>2.1760768357838716</c:v>
                </c:pt>
                <c:pt idx="206">
                  <c:v>2.1843459277598503</c:v>
                </c:pt>
                <c:pt idx="207">
                  <c:v>2.1926464422853376</c:v>
                </c:pt>
                <c:pt idx="208">
                  <c:v>2.2009784987660219</c:v>
                </c:pt>
                <c:pt idx="209">
                  <c:v>2.2093422170613328</c:v>
                </c:pt>
                <c:pt idx="210">
                  <c:v>2.2177377174861661</c:v>
                </c:pt>
                <c:pt idx="211">
                  <c:v>2.2261651208126136</c:v>
                </c:pt>
                <c:pt idx="212">
                  <c:v>2.2346245482717015</c:v>
                </c:pt>
                <c:pt idx="213">
                  <c:v>2.2431161215551341</c:v>
                </c:pt>
                <c:pt idx="214">
                  <c:v>2.2516399628170438</c:v>
                </c:pt>
                <c:pt idx="215">
                  <c:v>2.2601961946757485</c:v>
                </c:pt>
                <c:pt idx="216">
                  <c:v>2.2687849402155162</c:v>
                </c:pt>
                <c:pt idx="217">
                  <c:v>2.2774063229883352</c:v>
                </c:pt>
                <c:pt idx="218">
                  <c:v>2.286060467015691</c:v>
                </c:pt>
                <c:pt idx="219">
                  <c:v>2.2947474967903507</c:v>
                </c:pt>
                <c:pt idx="220">
                  <c:v>2.3034675372781539</c:v>
                </c:pt>
                <c:pt idx="221">
                  <c:v>2.3122207139198108</c:v>
                </c:pt>
                <c:pt idx="222">
                  <c:v>2.3210071526327063</c:v>
                </c:pt>
                <c:pt idx="223">
                  <c:v>2.3298269798127107</c:v>
                </c:pt>
                <c:pt idx="224">
                  <c:v>2.3386803223359989</c:v>
                </c:pt>
                <c:pt idx="225">
                  <c:v>2.3475673075608756</c:v>
                </c:pt>
                <c:pt idx="226">
                  <c:v>2.356488063329607</c:v>
                </c:pt>
                <c:pt idx="227">
                  <c:v>2.3654427179702595</c:v>
                </c:pt>
                <c:pt idx="228">
                  <c:v>2.3744314002985467</c:v>
                </c:pt>
                <c:pt idx="229">
                  <c:v>2.3834542396196814</c:v>
                </c:pt>
                <c:pt idx="230">
                  <c:v>2.3925113657302362</c:v>
                </c:pt>
                <c:pt idx="231">
                  <c:v>2.4016029089200113</c:v>
                </c:pt>
                <c:pt idx="232">
                  <c:v>2.4107289999739074</c:v>
                </c:pt>
                <c:pt idx="233">
                  <c:v>2.4198897701738082</c:v>
                </c:pt>
                <c:pt idx="234">
                  <c:v>2.4290853513004689</c:v>
                </c:pt>
                <c:pt idx="235">
                  <c:v>2.4383158756354106</c:v>
                </c:pt>
                <c:pt idx="236">
                  <c:v>2.4475814759628252</c:v>
                </c:pt>
                <c:pt idx="237">
                  <c:v>2.456882285571484</c:v>
                </c:pt>
                <c:pt idx="238">
                  <c:v>2.4662184382566559</c:v>
                </c:pt>
                <c:pt idx="239">
                  <c:v>2.4755900683220311</c:v>
                </c:pt>
                <c:pt idx="240">
                  <c:v>2.484997310581655</c:v>
                </c:pt>
                <c:pt idx="241">
                  <c:v>2.4944403003618651</c:v>
                </c:pt>
                <c:pt idx="242">
                  <c:v>2.5039191735032404</c:v>
                </c:pt>
                <c:pt idx="243">
                  <c:v>2.513434066362553</c:v>
                </c:pt>
                <c:pt idx="244">
                  <c:v>2.5229851158147305</c:v>
                </c:pt>
                <c:pt idx="245">
                  <c:v>2.5325724592548267</c:v>
                </c:pt>
                <c:pt idx="246">
                  <c:v>2.5421962345999951</c:v>
                </c:pt>
                <c:pt idx="247">
                  <c:v>2.5518565802914752</c:v>
                </c:pt>
                <c:pt idx="248">
                  <c:v>2.5615536352965829</c:v>
                </c:pt>
                <c:pt idx="249">
                  <c:v>2.5712875391107097</c:v>
                </c:pt>
                <c:pt idx="250">
                  <c:v>2.5810584317593306</c:v>
                </c:pt>
                <c:pt idx="251">
                  <c:v>2.5908664538000159</c:v>
                </c:pt>
                <c:pt idx="252">
                  <c:v>2.600711746324456</c:v>
                </c:pt>
                <c:pt idx="253">
                  <c:v>2.6105944509604888</c:v>
                </c:pt>
                <c:pt idx="254">
                  <c:v>2.6205147098741386</c:v>
                </c:pt>
                <c:pt idx="255">
                  <c:v>2.6304726657716602</c:v>
                </c:pt>
                <c:pt idx="256">
                  <c:v>2.6404684619015923</c:v>
                </c:pt>
                <c:pt idx="257">
                  <c:v>2.6505022420568185</c:v>
                </c:pt>
                <c:pt idx="258">
                  <c:v>2.6605741505766343</c:v>
                </c:pt>
                <c:pt idx="259">
                  <c:v>2.6706843323488254</c:v>
                </c:pt>
                <c:pt idx="260">
                  <c:v>2.6808329328117511</c:v>
                </c:pt>
                <c:pt idx="261">
                  <c:v>2.6910200979564358</c:v>
                </c:pt>
                <c:pt idx="262">
                  <c:v>2.7012459743286703</c:v>
                </c:pt>
                <c:pt idx="263">
                  <c:v>2.7115107090311192</c:v>
                </c:pt>
                <c:pt idx="264">
                  <c:v>2.7218144497254375</c:v>
                </c:pt>
                <c:pt idx="265">
                  <c:v>2.7321573446343943</c:v>
                </c:pt>
                <c:pt idx="266">
                  <c:v>2.7425395425440051</c:v>
                </c:pt>
                <c:pt idx="267">
                  <c:v>2.7529611928056723</c:v>
                </c:pt>
                <c:pt idx="268">
                  <c:v>2.763422445338334</c:v>
                </c:pt>
                <c:pt idx="269">
                  <c:v>2.7739234506306198</c:v>
                </c:pt>
                <c:pt idx="270">
                  <c:v>2.7844643597430161</c:v>
                </c:pt>
                <c:pt idx="271">
                  <c:v>2.7950453243100397</c:v>
                </c:pt>
                <c:pt idx="272">
                  <c:v>2.8056664965424178</c:v>
                </c:pt>
                <c:pt idx="273">
                  <c:v>2.8163280292292789</c:v>
                </c:pt>
                <c:pt idx="274">
                  <c:v>2.8270300757403501</c:v>
                </c:pt>
                <c:pt idx="275">
                  <c:v>2.8377727900281635</c:v>
                </c:pt>
                <c:pt idx="276">
                  <c:v>2.8485563266302707</c:v>
                </c:pt>
                <c:pt idx="277">
                  <c:v>2.8593808406714656</c:v>
                </c:pt>
                <c:pt idx="278">
                  <c:v>2.8702464878660172</c:v>
                </c:pt>
                <c:pt idx="279">
                  <c:v>2.881153424519908</c:v>
                </c:pt>
                <c:pt idx="280">
                  <c:v>2.8921018075330838</c:v>
                </c:pt>
                <c:pt idx="281">
                  <c:v>2.9030917944017096</c:v>
                </c:pt>
                <c:pt idx="282">
                  <c:v>2.9141235432204362</c:v>
                </c:pt>
                <c:pt idx="283">
                  <c:v>2.9251972126846741</c:v>
                </c:pt>
                <c:pt idx="284">
                  <c:v>2.9363129620928761</c:v>
                </c:pt>
                <c:pt idx="285">
                  <c:v>2.9474709513488291</c:v>
                </c:pt>
                <c:pt idx="286">
                  <c:v>2.9586713409639547</c:v>
                </c:pt>
                <c:pt idx="287">
                  <c:v>2.969914292059618</c:v>
                </c:pt>
                <c:pt idx="288">
                  <c:v>2.9811999663694446</c:v>
                </c:pt>
                <c:pt idx="289">
                  <c:v>2.9925285262416486</c:v>
                </c:pt>
                <c:pt idx="290">
                  <c:v>3.0039001346413667</c:v>
                </c:pt>
                <c:pt idx="291">
                  <c:v>3.0153149551530039</c:v>
                </c:pt>
                <c:pt idx="292">
                  <c:v>3.0267731519825856</c:v>
                </c:pt>
                <c:pt idx="293">
                  <c:v>3.0382748899601193</c:v>
                </c:pt>
                <c:pt idx="294">
                  <c:v>3.0498203345419679</c:v>
                </c:pt>
                <c:pt idx="295">
                  <c:v>3.0614096518132272</c:v>
                </c:pt>
                <c:pt idx="296">
                  <c:v>3.0730430084901177</c:v>
                </c:pt>
                <c:pt idx="297">
                  <c:v>3.08472057192238</c:v>
                </c:pt>
                <c:pt idx="298">
                  <c:v>3.0964425100956849</c:v>
                </c:pt>
                <c:pt idx="299">
                  <c:v>3.1082089916340485</c:v>
                </c:pt>
                <c:pt idx="300">
                  <c:v>3.1200201858022578</c:v>
                </c:pt>
                <c:pt idx="301">
                  <c:v>3.1318762625083063</c:v>
                </c:pt>
                <c:pt idx="302">
                  <c:v>3.1437773923058381</c:v>
                </c:pt>
                <c:pt idx="303">
                  <c:v>3.1557237463966001</c:v>
                </c:pt>
                <c:pt idx="304">
                  <c:v>3.1677154966329071</c:v>
                </c:pt>
                <c:pt idx="305">
                  <c:v>3.179752815520112</c:v>
                </c:pt>
                <c:pt idx="306">
                  <c:v>3.1918358762190886</c:v>
                </c:pt>
                <c:pt idx="307">
                  <c:v>3.2039648525487214</c:v>
                </c:pt>
                <c:pt idx="308">
                  <c:v>3.2161399189884068</c:v>
                </c:pt>
                <c:pt idx="309">
                  <c:v>3.228361250680563</c:v>
                </c:pt>
                <c:pt idx="310">
                  <c:v>3.2406290234331494</c:v>
                </c:pt>
                <c:pt idx="311">
                  <c:v>3.2529434137221953</c:v>
                </c:pt>
                <c:pt idx="312">
                  <c:v>3.2653045986943399</c:v>
                </c:pt>
                <c:pt idx="313">
                  <c:v>3.2777127561693784</c:v>
                </c:pt>
                <c:pt idx="314">
                  <c:v>3.2901680646428222</c:v>
                </c:pt>
                <c:pt idx="315">
                  <c:v>3.3026707032884648</c:v>
                </c:pt>
                <c:pt idx="316">
                  <c:v>3.3152208519609609</c:v>
                </c:pt>
                <c:pt idx="317">
                  <c:v>3.3278186911984129</c:v>
                </c:pt>
                <c:pt idx="318">
                  <c:v>3.340464402224967</c:v>
                </c:pt>
                <c:pt idx="319">
                  <c:v>3.3531581669534218</c:v>
                </c:pt>
                <c:pt idx="320">
                  <c:v>3.3659001679878449</c:v>
                </c:pt>
                <c:pt idx="321">
                  <c:v>3.3786905886261986</c:v>
                </c:pt>
                <c:pt idx="322">
                  <c:v>3.3915296128629784</c:v>
                </c:pt>
                <c:pt idx="323">
                  <c:v>3.4044174253918578</c:v>
                </c:pt>
                <c:pt idx="324">
                  <c:v>3.4173542116083468</c:v>
                </c:pt>
                <c:pt idx="325">
                  <c:v>3.4303401576124588</c:v>
                </c:pt>
                <c:pt idx="326">
                  <c:v>3.443375450211386</c:v>
                </c:pt>
                <c:pt idx="327">
                  <c:v>3.4564602769221895</c:v>
                </c:pt>
                <c:pt idx="328">
                  <c:v>3.469594825974494</c:v>
                </c:pt>
                <c:pt idx="329">
                  <c:v>3.482779286313197</c:v>
                </c:pt>
                <c:pt idx="330">
                  <c:v>3.4960138476011871</c:v>
                </c:pt>
                <c:pt idx="331">
                  <c:v>3.5092987002220717</c:v>
                </c:pt>
                <c:pt idx="332">
                  <c:v>3.5226340352829157</c:v>
                </c:pt>
                <c:pt idx="333">
                  <c:v>3.5360200446169907</c:v>
                </c:pt>
                <c:pt idx="334">
                  <c:v>3.5494569207865352</c:v>
                </c:pt>
                <c:pt idx="335">
                  <c:v>3.5629448570855242</c:v>
                </c:pt>
                <c:pt idx="336">
                  <c:v>3.5764840475424493</c:v>
                </c:pt>
                <c:pt idx="337">
                  <c:v>3.5900746869231108</c:v>
                </c:pt>
                <c:pt idx="338">
                  <c:v>3.6037169707334189</c:v>
                </c:pt>
                <c:pt idx="339">
                  <c:v>3.6174110952222058</c:v>
                </c:pt>
                <c:pt idx="340">
                  <c:v>3.6311572573840505</c:v>
                </c:pt>
                <c:pt idx="341">
                  <c:v>3.6449556549621098</c:v>
                </c:pt>
                <c:pt idx="342">
                  <c:v>3.658806486450966</c:v>
                </c:pt>
                <c:pt idx="343">
                  <c:v>3.6727099510994798</c:v>
                </c:pt>
                <c:pt idx="344">
                  <c:v>3.6866662489136579</c:v>
                </c:pt>
                <c:pt idx="345">
                  <c:v>3.7006755806595297</c:v>
                </c:pt>
                <c:pt idx="346">
                  <c:v>3.714738147866036</c:v>
                </c:pt>
                <c:pt idx="347">
                  <c:v>3.7288541528279269</c:v>
                </c:pt>
                <c:pt idx="348">
                  <c:v>3.743023798608673</c:v>
                </c:pt>
                <c:pt idx="349">
                  <c:v>3.7572472890433861</c:v>
                </c:pt>
                <c:pt idx="350">
                  <c:v>3.7715248287417511</c:v>
                </c:pt>
                <c:pt idx="351">
                  <c:v>3.7858566230909698</c:v>
                </c:pt>
                <c:pt idx="352">
                  <c:v>3.8002428782587154</c:v>
                </c:pt>
                <c:pt idx="353">
                  <c:v>3.8146838011960988</c:v>
                </c:pt>
                <c:pt idx="354">
                  <c:v>3.8291795996406441</c:v>
                </c:pt>
                <c:pt idx="355">
                  <c:v>3.8437304821192786</c:v>
                </c:pt>
                <c:pt idx="356">
                  <c:v>3.8583366579513321</c:v>
                </c:pt>
                <c:pt idx="357">
                  <c:v>3.8729983372515471</c:v>
                </c:pt>
                <c:pt idx="358">
                  <c:v>3.887715730933103</c:v>
                </c:pt>
                <c:pt idx="359">
                  <c:v>3.9024890507106487</c:v>
                </c:pt>
                <c:pt idx="360">
                  <c:v>3.9173185091033491</c:v>
                </c:pt>
                <c:pt idx="361">
                  <c:v>3.9322043194379419</c:v>
                </c:pt>
                <c:pt idx="362">
                  <c:v>3.947146695851806</c:v>
                </c:pt>
                <c:pt idx="363">
                  <c:v>3.9621458532960427</c:v>
                </c:pt>
                <c:pt idx="364">
                  <c:v>3.9772020075385677</c:v>
                </c:pt>
                <c:pt idx="365">
                  <c:v>3.9923153751672142</c:v>
                </c:pt>
                <c:pt idx="366">
                  <c:v>4.0074861735928495</c:v>
                </c:pt>
                <c:pt idx="367">
                  <c:v>4.0227146210525024</c:v>
                </c:pt>
                <c:pt idx="368">
                  <c:v>4.0380009366125025</c:v>
                </c:pt>
                <c:pt idx="369">
                  <c:v>4.0533453401716297</c:v>
                </c:pt>
                <c:pt idx="370">
                  <c:v>4.0687480524642821</c:v>
                </c:pt>
                <c:pt idx="371">
                  <c:v>4.0842092950636468</c:v>
                </c:pt>
                <c:pt idx="372">
                  <c:v>4.0997292903848885</c:v>
                </c:pt>
                <c:pt idx="373">
                  <c:v>4.1153082616883516</c:v>
                </c:pt>
                <c:pt idx="374">
                  <c:v>4.1309464330827677</c:v>
                </c:pt>
                <c:pt idx="375">
                  <c:v>4.1466440295284821</c:v>
                </c:pt>
                <c:pt idx="376">
                  <c:v>4.1624012768406908</c:v>
                </c:pt>
                <c:pt idx="377">
                  <c:v>4.1782184016926855</c:v>
                </c:pt>
                <c:pt idx="378">
                  <c:v>4.1940956316191178</c:v>
                </c:pt>
                <c:pt idx="379">
                  <c:v>4.2100331950192702</c:v>
                </c:pt>
                <c:pt idx="380">
                  <c:v>4.2260313211603435</c:v>
                </c:pt>
                <c:pt idx="381">
                  <c:v>4.2420902401807528</c:v>
                </c:pt>
                <c:pt idx="382">
                  <c:v>4.25821018309344</c:v>
                </c:pt>
                <c:pt idx="383">
                  <c:v>4.2743913817891954</c:v>
                </c:pt>
                <c:pt idx="384">
                  <c:v>4.2906340690399949</c:v>
                </c:pt>
                <c:pt idx="385">
                  <c:v>4.3069384785023468</c:v>
                </c:pt>
                <c:pt idx="386">
                  <c:v>4.3233048447206555</c:v>
                </c:pt>
                <c:pt idx="387">
                  <c:v>4.3397334031305936</c:v>
                </c:pt>
                <c:pt idx="388">
                  <c:v>4.35622439006249</c:v>
                </c:pt>
                <c:pt idx="389">
                  <c:v>4.3727780427447271</c:v>
                </c:pt>
                <c:pt idx="390">
                  <c:v>4.389394599307157</c:v>
                </c:pt>
                <c:pt idx="391">
                  <c:v>4.4060742987845245</c:v>
                </c:pt>
                <c:pt idx="392">
                  <c:v>4.4228173811199056</c:v>
                </c:pt>
                <c:pt idx="393">
                  <c:v>4.4396240871681618</c:v>
                </c:pt>
                <c:pt idx="394">
                  <c:v>4.456494658699401</c:v>
                </c:pt>
                <c:pt idx="395">
                  <c:v>4.4734293384024584</c:v>
                </c:pt>
                <c:pt idx="396">
                  <c:v>4.490428369888388</c:v>
                </c:pt>
                <c:pt idx="397">
                  <c:v>4.5074919976939638</c:v>
                </c:pt>
                <c:pt idx="398">
                  <c:v>4.5246204672852013</c:v>
                </c:pt>
                <c:pt idx="399">
                  <c:v>4.5418140250608854</c:v>
                </c:pt>
                <c:pt idx="400">
                  <c:v>4.5590729183561169</c:v>
                </c:pt>
                <c:pt idx="401">
                  <c:v>4.5763973954458699</c:v>
                </c:pt>
                <c:pt idx="402">
                  <c:v>4.5937877055485643</c:v>
                </c:pt>
                <c:pt idx="403">
                  <c:v>4.6112440988296486</c:v>
                </c:pt>
                <c:pt idx="404">
                  <c:v>4.6287668264052018</c:v>
                </c:pt>
                <c:pt idx="405">
                  <c:v>4.6463561403455413</c:v>
                </c:pt>
                <c:pt idx="406">
                  <c:v>4.6640122936788542</c:v>
                </c:pt>
                <c:pt idx="407">
                  <c:v>4.6817355403948335</c:v>
                </c:pt>
                <c:pt idx="408">
                  <c:v>4.699526135448334</c:v>
                </c:pt>
                <c:pt idx="409">
                  <c:v>4.7173843347630378</c:v>
                </c:pt>
                <c:pt idx="410">
                  <c:v>4.7353103952351372</c:v>
                </c:pt>
                <c:pt idx="411">
                  <c:v>4.7533045747370313</c:v>
                </c:pt>
                <c:pt idx="412">
                  <c:v>4.771367132121032</c:v>
                </c:pt>
                <c:pt idx="413">
                  <c:v>4.7894983272230922</c:v>
                </c:pt>
                <c:pt idx="414">
                  <c:v>4.8076984208665401</c:v>
                </c:pt>
                <c:pt idx="415">
                  <c:v>4.8259676748658329</c:v>
                </c:pt>
                <c:pt idx="416">
                  <c:v>4.8443063520303236</c:v>
                </c:pt>
                <c:pt idx="417">
                  <c:v>4.8627147161680391</c:v>
                </c:pt>
                <c:pt idx="418">
                  <c:v>4.8811930320894774</c:v>
                </c:pt>
                <c:pt idx="419">
                  <c:v>4.8997415656114178</c:v>
                </c:pt>
                <c:pt idx="420">
                  <c:v>4.9183605835607409</c:v>
                </c:pt>
                <c:pt idx="421">
                  <c:v>4.9370503537782717</c:v>
                </c:pt>
                <c:pt idx="422">
                  <c:v>4.9558111451226292</c:v>
                </c:pt>
                <c:pt idx="423">
                  <c:v>4.974643227474095</c:v>
                </c:pt>
                <c:pt idx="424">
                  <c:v>4.9935468717384968</c:v>
                </c:pt>
                <c:pt idx="425">
                  <c:v>5.0125223498511033</c:v>
                </c:pt>
                <c:pt idx="426">
                  <c:v>5.0315699347805376</c:v>
                </c:pt>
                <c:pt idx="427">
                  <c:v>5.0506899005327037</c:v>
                </c:pt>
                <c:pt idx="428">
                  <c:v>5.0698825221547281</c:v>
                </c:pt>
                <c:pt idx="429">
                  <c:v>5.0891480757389163</c:v>
                </c:pt>
                <c:pt idx="430">
                  <c:v>5.1084868384267246</c:v>
                </c:pt>
                <c:pt idx="431">
                  <c:v>5.1278990884127467</c:v>
                </c:pt>
                <c:pt idx="432">
                  <c:v>5.1473851049487154</c:v>
                </c:pt>
                <c:pt idx="433">
                  <c:v>5.1669451683475209</c:v>
                </c:pt>
                <c:pt idx="434">
                  <c:v>5.1865795599872415</c:v>
                </c:pt>
                <c:pt idx="435">
                  <c:v>5.2062885623151933</c:v>
                </c:pt>
                <c:pt idx="436">
                  <c:v>5.2260724588519913</c:v>
                </c:pt>
                <c:pt idx="437">
                  <c:v>5.2459315341956287</c:v>
                </c:pt>
                <c:pt idx="438">
                  <c:v>5.2658660740255723</c:v>
                </c:pt>
                <c:pt idx="439">
                  <c:v>5.2858763651068692</c:v>
                </c:pt>
                <c:pt idx="440">
                  <c:v>5.3059626952942756</c:v>
                </c:pt>
                <c:pt idx="441">
                  <c:v>5.3261253535363942</c:v>
                </c:pt>
                <c:pt idx="442">
                  <c:v>5.3463646298798322</c:v>
                </c:pt>
                <c:pt idx="443">
                  <c:v>5.3666808154733756</c:v>
                </c:pt>
                <c:pt idx="444">
                  <c:v>5.3870742025721743</c:v>
                </c:pt>
                <c:pt idx="445">
                  <c:v>5.4075450845419484</c:v>
                </c:pt>
                <c:pt idx="446">
                  <c:v>5.4280937558632081</c:v>
                </c:pt>
                <c:pt idx="447">
                  <c:v>5.4487205121354885</c:v>
                </c:pt>
                <c:pt idx="448">
                  <c:v>5.4694256500816039</c:v>
                </c:pt>
                <c:pt idx="449">
                  <c:v>5.4902094675519137</c:v>
                </c:pt>
                <c:pt idx="450">
                  <c:v>5.5110722635286109</c:v>
                </c:pt>
                <c:pt idx="451">
                  <c:v>5.5320143381300202</c:v>
                </c:pt>
                <c:pt idx="452">
                  <c:v>5.5530359926149142</c:v>
                </c:pt>
                <c:pt idx="453">
                  <c:v>5.5741375293868511</c:v>
                </c:pt>
                <c:pt idx="454">
                  <c:v>5.5953192519985215</c:v>
                </c:pt>
                <c:pt idx="455">
                  <c:v>5.6165814651561163</c:v>
                </c:pt>
                <c:pt idx="456">
                  <c:v>5.6379244747237101</c:v>
                </c:pt>
                <c:pt idx="457">
                  <c:v>5.6593485877276599</c:v>
                </c:pt>
                <c:pt idx="458">
                  <c:v>5.6808541123610254</c:v>
                </c:pt>
                <c:pt idx="459">
                  <c:v>5.7024413579879978</c:v>
                </c:pt>
                <c:pt idx="460">
                  <c:v>5.7241106351483522</c:v>
                </c:pt>
                <c:pt idx="461">
                  <c:v>5.7458622555619163</c:v>
                </c:pt>
                <c:pt idx="462">
                  <c:v>5.7676965321330513</c:v>
                </c:pt>
                <c:pt idx="463">
                  <c:v>5.7896137789551574</c:v>
                </c:pt>
                <c:pt idx="464">
                  <c:v>5.8116143113151875</c:v>
                </c:pt>
                <c:pt idx="465">
                  <c:v>5.8336984456981851</c:v>
                </c:pt>
                <c:pt idx="466">
                  <c:v>5.8558664997918379</c:v>
                </c:pt>
                <c:pt idx="467">
                  <c:v>5.8781187924910467</c:v>
                </c:pt>
                <c:pt idx="468">
                  <c:v>5.9004556439025126</c:v>
                </c:pt>
                <c:pt idx="469">
                  <c:v>5.9228773753493424</c:v>
                </c:pt>
                <c:pt idx="470">
                  <c:v>5.9453843093756698</c:v>
                </c:pt>
                <c:pt idx="471">
                  <c:v>5.9679767697512975</c:v>
                </c:pt>
                <c:pt idx="472">
                  <c:v>5.9906550814763531</c:v>
                </c:pt>
                <c:pt idx="473">
                  <c:v>6.0134195707859632</c:v>
                </c:pt>
                <c:pt idx="474">
                  <c:v>6.0362705651549504</c:v>
                </c:pt>
                <c:pt idx="475">
                  <c:v>6.0592083933025398</c:v>
                </c:pt>
                <c:pt idx="476">
                  <c:v>6.0822333851970898</c:v>
                </c:pt>
                <c:pt idx="477">
                  <c:v>6.1053458720608385</c:v>
                </c:pt>
                <c:pt idx="478">
                  <c:v>6.1285461863746695</c:v>
                </c:pt>
                <c:pt idx="479">
                  <c:v>6.1518346618828934</c:v>
                </c:pt>
                <c:pt idx="480">
                  <c:v>6.1752116335980487</c:v>
                </c:pt>
                <c:pt idx="481">
                  <c:v>6.1986774378057214</c:v>
                </c:pt>
                <c:pt idx="482">
                  <c:v>6.222232412069383</c:v>
                </c:pt>
                <c:pt idx="483">
                  <c:v>6.2458768952352468</c:v>
                </c:pt>
                <c:pt idx="484">
                  <c:v>6.2696112274371405</c:v>
                </c:pt>
                <c:pt idx="485">
                  <c:v>6.293435750101402</c:v>
                </c:pt>
                <c:pt idx="486">
                  <c:v>6.3173508059517873</c:v>
                </c:pt>
                <c:pt idx="487">
                  <c:v>6.3413567390144046</c:v>
                </c:pt>
                <c:pt idx="488">
                  <c:v>6.3654538946226591</c:v>
                </c:pt>
                <c:pt idx="489">
                  <c:v>6.3896426194222258</c:v>
                </c:pt>
                <c:pt idx="490">
                  <c:v>6.4139232613760306</c:v>
                </c:pt>
                <c:pt idx="491">
                  <c:v>6.4382961697692593</c:v>
                </c:pt>
                <c:pt idx="492">
                  <c:v>6.4627616952143825</c:v>
                </c:pt>
                <c:pt idx="493">
                  <c:v>6.4873201896561969</c:v>
                </c:pt>
                <c:pt idx="494">
                  <c:v>6.5119720063768902</c:v>
                </c:pt>
                <c:pt idx="495">
                  <c:v>6.5367175000011226</c:v>
                </c:pt>
                <c:pt idx="496">
                  <c:v>6.5615570265011272</c:v>
                </c:pt>
                <c:pt idx="497">
                  <c:v>6.5864909432018317</c:v>
                </c:pt>
                <c:pt idx="498">
                  <c:v>6.6115196087859989</c:v>
                </c:pt>
                <c:pt idx="499">
                  <c:v>6.6366433832993854</c:v>
                </c:pt>
                <c:pt idx="500">
                  <c:v>6.661862628155923</c:v>
                </c:pt>
                <c:pt idx="501">
                  <c:v>6.6871777061429158</c:v>
                </c:pt>
                <c:pt idx="502">
                  <c:v>6.7125889814262587</c:v>
                </c:pt>
                <c:pt idx="503">
                  <c:v>6.738096819555679</c:v>
                </c:pt>
                <c:pt idx="504">
                  <c:v>6.7637015874699911</c:v>
                </c:pt>
                <c:pt idx="505">
                  <c:v>6.7894036535023776</c:v>
                </c:pt>
                <c:pt idx="506">
                  <c:v>6.8152033873856865</c:v>
                </c:pt>
                <c:pt idx="507">
                  <c:v>6.8411011602577521</c:v>
                </c:pt>
                <c:pt idx="508">
                  <c:v>6.8670973446667318</c:v>
                </c:pt>
                <c:pt idx="509">
                  <c:v>6.8931923145764653</c:v>
                </c:pt>
                <c:pt idx="510">
                  <c:v>6.9193864453718561</c:v>
                </c:pt>
                <c:pt idx="511">
                  <c:v>6.9456801138642694</c:v>
                </c:pt>
                <c:pt idx="512">
                  <c:v>6.9720736982969536</c:v>
                </c:pt>
                <c:pt idx="513">
                  <c:v>6.9985675783504826</c:v>
                </c:pt>
                <c:pt idx="514">
                  <c:v>7.0251621351482143</c:v>
                </c:pt>
                <c:pt idx="515">
                  <c:v>7.0518577512617773</c:v>
                </c:pt>
                <c:pt idx="516">
                  <c:v>7.0786548107165723</c:v>
                </c:pt>
                <c:pt idx="517">
                  <c:v>7.1055536989972952</c:v>
                </c:pt>
                <c:pt idx="518">
                  <c:v>7.1325548030534849</c:v>
                </c:pt>
                <c:pt idx="519">
                  <c:v>7.1596585113050883</c:v>
                </c:pt>
                <c:pt idx="520">
                  <c:v>7.1868652136480478</c:v>
                </c:pt>
                <c:pt idx="521">
                  <c:v>7.2141753014599104</c:v>
                </c:pt>
                <c:pt idx="522">
                  <c:v>7.2415891676054578</c:v>
                </c:pt>
                <c:pt idx="523">
                  <c:v>7.2691072064423583</c:v>
                </c:pt>
                <c:pt idx="524">
                  <c:v>7.2967298138268397</c:v>
                </c:pt>
                <c:pt idx="525">
                  <c:v>7.3244573871193817</c:v>
                </c:pt>
                <c:pt idx="526">
                  <c:v>7.3522903251904355</c:v>
                </c:pt>
                <c:pt idx="527">
                  <c:v>7.3802290284261591</c:v>
                </c:pt>
                <c:pt idx="528">
                  <c:v>7.408273898734179</c:v>
                </c:pt>
                <c:pt idx="529">
                  <c:v>7.4364253395493689</c:v>
                </c:pt>
                <c:pt idx="530">
                  <c:v>7.4646837558396566</c:v>
                </c:pt>
                <c:pt idx="531">
                  <c:v>7.4930495541118471</c:v>
                </c:pt>
                <c:pt idx="532">
                  <c:v>7.5215231424174727</c:v>
                </c:pt>
                <c:pt idx="533">
                  <c:v>7.5501049303586596</c:v>
                </c:pt>
                <c:pt idx="534">
                  <c:v>7.5787953290940226</c:v>
                </c:pt>
                <c:pt idx="535">
                  <c:v>7.6075947513445801</c:v>
                </c:pt>
                <c:pt idx="536">
                  <c:v>7.6365036113996894</c:v>
                </c:pt>
                <c:pt idx="537">
                  <c:v>7.6655223251230087</c:v>
                </c:pt>
                <c:pt idx="538">
                  <c:v>7.6946513099584761</c:v>
                </c:pt>
                <c:pt idx="539">
                  <c:v>7.7238909849363182</c:v>
                </c:pt>
                <c:pt idx="540">
                  <c:v>7.7532417706790762</c:v>
                </c:pt>
                <c:pt idx="541">
                  <c:v>7.7827040894076571</c:v>
                </c:pt>
                <c:pt idx="542">
                  <c:v>7.8122783649474066</c:v>
                </c:pt>
                <c:pt idx="543">
                  <c:v>7.8419650227342066</c:v>
                </c:pt>
                <c:pt idx="544">
                  <c:v>7.8717644898205972</c:v>
                </c:pt>
                <c:pt idx="545">
                  <c:v>7.9016771948819153</c:v>
                </c:pt>
                <c:pt idx="546">
                  <c:v>7.931703568222467</c:v>
                </c:pt>
                <c:pt idx="547">
                  <c:v>7.9618440417817125</c:v>
                </c:pt>
                <c:pt idx="548">
                  <c:v>7.9920990491404833</c:v>
                </c:pt>
                <c:pt idx="549">
                  <c:v>8.0224690255272169</c:v>
                </c:pt>
                <c:pt idx="550">
                  <c:v>8.0529544078242203</c:v>
                </c:pt>
                <c:pt idx="551">
                  <c:v>8.083555634573953</c:v>
                </c:pt>
                <c:pt idx="552">
                  <c:v>8.1142731459853348</c:v>
                </c:pt>
                <c:pt idx="553">
                  <c:v>8.1451073839400792</c:v>
                </c:pt>
                <c:pt idx="554">
                  <c:v>8.1760587919990524</c:v>
                </c:pt>
                <c:pt idx="555">
                  <c:v>8.2071278154086489</c:v>
                </c:pt>
                <c:pt idx="556">
                  <c:v>8.2383149011072021</c:v>
                </c:pt>
                <c:pt idx="557">
                  <c:v>8.2696204977314096</c:v>
                </c:pt>
                <c:pt idx="558">
                  <c:v>8.3010450556227884</c:v>
                </c:pt>
                <c:pt idx="559">
                  <c:v>8.3325890268341549</c:v>
                </c:pt>
                <c:pt idx="560">
                  <c:v>8.364252865136125</c:v>
                </c:pt>
                <c:pt idx="561">
                  <c:v>8.3960370260236417</c:v>
                </c:pt>
                <c:pt idx="562">
                  <c:v>8.4279419667225319</c:v>
                </c:pt>
                <c:pt idx="563">
                  <c:v>8.4599681461960774</c:v>
                </c:pt>
                <c:pt idx="564">
                  <c:v>8.4921160251516223</c:v>
                </c:pt>
                <c:pt idx="565">
                  <c:v>8.5243860660471995</c:v>
                </c:pt>
                <c:pt idx="566">
                  <c:v>8.556778733098179</c:v>
                </c:pt>
                <c:pt idx="567">
                  <c:v>8.5892944922839529</c:v>
                </c:pt>
                <c:pt idx="568">
                  <c:v>8.6219338113546318</c:v>
                </c:pt>
                <c:pt idx="569">
                  <c:v>8.6546971598377791</c:v>
                </c:pt>
                <c:pt idx="570">
                  <c:v>8.6875850090451632</c:v>
                </c:pt>
                <c:pt idx="571">
                  <c:v>8.7205978320795356</c:v>
                </c:pt>
                <c:pt idx="572">
                  <c:v>8.7537361038414385</c:v>
                </c:pt>
                <c:pt idx="573">
                  <c:v>8.787000301036036</c:v>
                </c:pt>
                <c:pt idx="574">
                  <c:v>8.8203909021799731</c:v>
                </c:pt>
                <c:pt idx="575">
                  <c:v>8.8539083876082572</c:v>
                </c:pt>
                <c:pt idx="576">
                  <c:v>8.8875532394811696</c:v>
                </c:pt>
                <c:pt idx="577">
                  <c:v>8.9213259417911974</c:v>
                </c:pt>
                <c:pt idx="578">
                  <c:v>8.9552269803700035</c:v>
                </c:pt>
                <c:pt idx="579">
                  <c:v>8.9892568428954096</c:v>
                </c:pt>
                <c:pt idx="580">
                  <c:v>9.0234160188984127</c:v>
                </c:pt>
                <c:pt idx="581">
                  <c:v>9.0577049997702268</c:v>
                </c:pt>
                <c:pt idx="582">
                  <c:v>9.0921242787693544</c:v>
                </c:pt>
                <c:pt idx="583">
                  <c:v>9.1266743510286776</c:v>
                </c:pt>
                <c:pt idx="584">
                  <c:v>9.1613557135625872</c:v>
                </c:pt>
                <c:pt idx="585">
                  <c:v>9.1961688652741245</c:v>
                </c:pt>
                <c:pt idx="586">
                  <c:v>9.2311143069621657</c:v>
                </c:pt>
                <c:pt idx="587">
                  <c:v>9.266192541328623</c:v>
                </c:pt>
                <c:pt idx="588">
                  <c:v>9.3014040729856724</c:v>
                </c:pt>
                <c:pt idx="589">
                  <c:v>9.3367494084630174</c:v>
                </c:pt>
                <c:pt idx="590">
                  <c:v>9.3722290562151773</c:v>
                </c:pt>
                <c:pt idx="591">
                  <c:v>9.4078435266287954</c:v>
                </c:pt>
                <c:pt idx="592">
                  <c:v>9.4435933320299856</c:v>
                </c:pt>
                <c:pt idx="593">
                  <c:v>9.4794789866916993</c:v>
                </c:pt>
                <c:pt idx="594">
                  <c:v>9.5155010068411272</c:v>
                </c:pt>
                <c:pt idx="595">
                  <c:v>9.5516599106671229</c:v>
                </c:pt>
                <c:pt idx="596">
                  <c:v>9.5879562183276583</c:v>
                </c:pt>
                <c:pt idx="597">
                  <c:v>9.6243904519573036</c:v>
                </c:pt>
                <c:pt idx="598">
                  <c:v>9.6609631356747414</c:v>
                </c:pt>
                <c:pt idx="599">
                  <c:v>9.6976747955903058</c:v>
                </c:pt>
                <c:pt idx="600">
                  <c:v>9.7345259598135492</c:v>
                </c:pt>
                <c:pt idx="601">
                  <c:v>9.7715171584608402</c:v>
                </c:pt>
                <c:pt idx="602">
                  <c:v>9.8086489236629912</c:v>
                </c:pt>
                <c:pt idx="603">
                  <c:v>9.8459217895729108</c:v>
                </c:pt>
                <c:pt idx="604">
                  <c:v>9.8833362923732881</c:v>
                </c:pt>
                <c:pt idx="605">
                  <c:v>9.9208929702843065</c:v>
                </c:pt>
                <c:pt idx="606">
                  <c:v>9.9585923635713876</c:v>
                </c:pt>
                <c:pt idx="607">
                  <c:v>9.9964350145529597</c:v>
                </c:pt>
                <c:pt idx="608">
                  <c:v>10.034421467608261</c:v>
                </c:pt>
                <c:pt idx="609">
                  <c:v>10.072552269185174</c:v>
                </c:pt>
                <c:pt idx="610">
                  <c:v>10.110827967808078</c:v>
                </c:pt>
                <c:pt idx="611">
                  <c:v>10.149249114085748</c:v>
                </c:pt>
                <c:pt idx="612">
                  <c:v>10.187816260719273</c:v>
                </c:pt>
                <c:pt idx="613">
                  <c:v>10.226529962510007</c:v>
                </c:pt>
                <c:pt idx="614">
                  <c:v>10.265390776367544</c:v>
                </c:pt>
                <c:pt idx="615">
                  <c:v>10.304399261317741</c:v>
                </c:pt>
                <c:pt idx="616">
                  <c:v>10.343555978510748</c:v>
                </c:pt>
                <c:pt idx="617">
                  <c:v>10.38286149122909</c:v>
                </c:pt>
                <c:pt idx="618">
                  <c:v>10.42231636489576</c:v>
                </c:pt>
                <c:pt idx="619">
                  <c:v>10.461921167082364</c:v>
                </c:pt>
                <c:pt idx="620">
                  <c:v>10.501676467517278</c:v>
                </c:pt>
                <c:pt idx="621">
                  <c:v>10.541582838093843</c:v>
                </c:pt>
                <c:pt idx="622">
                  <c:v>10.5816408528786</c:v>
                </c:pt>
                <c:pt idx="623">
                  <c:v>10.62185108811954</c:v>
                </c:pt>
                <c:pt idx="624">
                  <c:v>10.662214122254394</c:v>
                </c:pt>
                <c:pt idx="625">
                  <c:v>10.702730535918962</c:v>
                </c:pt>
                <c:pt idx="626">
                  <c:v>10.743400911955455</c:v>
                </c:pt>
                <c:pt idx="627">
                  <c:v>10.784225835420886</c:v>
                </c:pt>
                <c:pt idx="628">
                  <c:v>10.825205893595486</c:v>
                </c:pt>
                <c:pt idx="629">
                  <c:v>10.86634167599115</c:v>
                </c:pt>
                <c:pt idx="630">
                  <c:v>10.907633774359915</c:v>
                </c:pt>
                <c:pt idx="631">
                  <c:v>10.949082782702483</c:v>
                </c:pt>
                <c:pt idx="632">
                  <c:v>10.990689297276752</c:v>
                </c:pt>
                <c:pt idx="633">
                  <c:v>11.032453916606404</c:v>
                </c:pt>
                <c:pt idx="634">
                  <c:v>11.074377241489508</c:v>
                </c:pt>
                <c:pt idx="635">
                  <c:v>11.116459875007168</c:v>
                </c:pt>
                <c:pt idx="636">
                  <c:v>11.158702422532196</c:v>
                </c:pt>
                <c:pt idx="637">
                  <c:v>11.201105491737819</c:v>
                </c:pt>
                <c:pt idx="638">
                  <c:v>11.243669692606423</c:v>
                </c:pt>
                <c:pt idx="639">
                  <c:v>11.286395637438327</c:v>
                </c:pt>
                <c:pt idx="640">
                  <c:v>11.329283940860593</c:v>
                </c:pt>
                <c:pt idx="641">
                  <c:v>11.372335219835863</c:v>
                </c:pt>
                <c:pt idx="642">
                  <c:v>11.415550093671239</c:v>
                </c:pt>
                <c:pt idx="643">
                  <c:v>11.458929184027191</c:v>
                </c:pt>
                <c:pt idx="644">
                  <c:v>11.502473114926495</c:v>
                </c:pt>
                <c:pt idx="645">
                  <c:v>11.546182512763217</c:v>
                </c:pt>
                <c:pt idx="646">
                  <c:v>11.590058006311716</c:v>
                </c:pt>
                <c:pt idx="647">
                  <c:v>11.634100226735701</c:v>
                </c:pt>
                <c:pt idx="648">
                  <c:v>11.678309807597296</c:v>
                </c:pt>
                <c:pt idx="649">
                  <c:v>11.722687384866166</c:v>
                </c:pt>
                <c:pt idx="650">
                  <c:v>11.767233596928659</c:v>
                </c:pt>
                <c:pt idx="651">
                  <c:v>11.811949084596987</c:v>
                </c:pt>
                <c:pt idx="652">
                  <c:v>11.856834491118457</c:v>
                </c:pt>
                <c:pt idx="653">
                  <c:v>11.901890462184708</c:v>
                </c:pt>
                <c:pt idx="654">
                  <c:v>11.94711764594101</c:v>
                </c:pt>
                <c:pt idx="655">
                  <c:v>11.992516692995586</c:v>
                </c:pt>
                <c:pt idx="656">
                  <c:v>12.038088256428971</c:v>
                </c:pt>
                <c:pt idx="657">
                  <c:v>12.083832991803401</c:v>
                </c:pt>
                <c:pt idx="658">
                  <c:v>12.129751557172254</c:v>
                </c:pt>
                <c:pt idx="659">
                  <c:v>12.175844613089509</c:v>
                </c:pt>
                <c:pt idx="660">
                  <c:v>12.22211282261925</c:v>
                </c:pt>
                <c:pt idx="661">
                  <c:v>12.268556851345204</c:v>
                </c:pt>
                <c:pt idx="662">
                  <c:v>12.315177367380317</c:v>
                </c:pt>
                <c:pt idx="663">
                  <c:v>12.361975041376363</c:v>
                </c:pt>
                <c:pt idx="664">
                  <c:v>12.408950546533594</c:v>
                </c:pt>
                <c:pt idx="665">
                  <c:v>12.456104558610422</c:v>
                </c:pt>
                <c:pt idx="666">
                  <c:v>12.503437755933142</c:v>
                </c:pt>
                <c:pt idx="667">
                  <c:v>12.550950819405688</c:v>
                </c:pt>
                <c:pt idx="668">
                  <c:v>12.59864443251943</c:v>
                </c:pt>
                <c:pt idx="669">
                  <c:v>12.646519281363004</c:v>
                </c:pt>
                <c:pt idx="670">
                  <c:v>12.694576054632183</c:v>
                </c:pt>
                <c:pt idx="671">
                  <c:v>12.742815443639785</c:v>
                </c:pt>
                <c:pt idx="672">
                  <c:v>12.791238142325616</c:v>
                </c:pt>
                <c:pt idx="673">
                  <c:v>12.839844847266454</c:v>
                </c:pt>
                <c:pt idx="674">
                  <c:v>12.888636257686066</c:v>
                </c:pt>
                <c:pt idx="675">
                  <c:v>12.937613075465274</c:v>
                </c:pt>
                <c:pt idx="676">
                  <c:v>12.986776005152041</c:v>
                </c:pt>
                <c:pt idx="677">
                  <c:v>13.03612575397162</c:v>
                </c:pt>
                <c:pt idx="678">
                  <c:v>13.085663031836711</c:v>
                </c:pt>
                <c:pt idx="679">
                  <c:v>13.135388551357691</c:v>
                </c:pt>
                <c:pt idx="680">
                  <c:v>13.18530302785285</c:v>
                </c:pt>
                <c:pt idx="681">
                  <c:v>13.235407179358692</c:v>
                </c:pt>
                <c:pt idx="682">
                  <c:v>13.285701726640255</c:v>
                </c:pt>
                <c:pt idx="683">
                  <c:v>13.336187393201488</c:v>
                </c:pt>
                <c:pt idx="684">
                  <c:v>13.386864905295655</c:v>
                </c:pt>
                <c:pt idx="685">
                  <c:v>13.437734991935779</c:v>
                </c:pt>
                <c:pt idx="686">
                  <c:v>13.488798384905134</c:v>
                </c:pt>
                <c:pt idx="687">
                  <c:v>13.540055818767774</c:v>
                </c:pt>
                <c:pt idx="688">
                  <c:v>13.591508030879092</c:v>
                </c:pt>
                <c:pt idx="689">
                  <c:v>13.643155761396434</c:v>
                </c:pt>
                <c:pt idx="690">
                  <c:v>13.694999753289741</c:v>
                </c:pt>
                <c:pt idx="691">
                  <c:v>13.747040752352243</c:v>
                </c:pt>
                <c:pt idx="692">
                  <c:v>13.799279507211182</c:v>
                </c:pt>
                <c:pt idx="693">
                  <c:v>13.851716769338585</c:v>
                </c:pt>
                <c:pt idx="694">
                  <c:v>13.904353293062073</c:v>
                </c:pt>
                <c:pt idx="695">
                  <c:v>13.95718983557571</c:v>
                </c:pt>
                <c:pt idx="696">
                  <c:v>14.010227156950897</c:v>
                </c:pt>
                <c:pt idx="697">
                  <c:v>14.063466020147311</c:v>
                </c:pt>
                <c:pt idx="698">
                  <c:v>14.116907191023872</c:v>
                </c:pt>
                <c:pt idx="699">
                  <c:v>14.170551438349763</c:v>
                </c:pt>
                <c:pt idx="700">
                  <c:v>14.224399533815493</c:v>
                </c:pt>
                <c:pt idx="701">
                  <c:v>14.278452252043992</c:v>
                </c:pt>
                <c:pt idx="702">
                  <c:v>14.33271037060176</c:v>
                </c:pt>
                <c:pt idx="703">
                  <c:v>14.387174670010047</c:v>
                </c:pt>
                <c:pt idx="704">
                  <c:v>14.441845933756086</c:v>
                </c:pt>
                <c:pt idx="705">
                  <c:v>14.49672494830436</c:v>
                </c:pt>
                <c:pt idx="706">
                  <c:v>14.551812503107916</c:v>
                </c:pt>
                <c:pt idx="707">
                  <c:v>14.607109390619726</c:v>
                </c:pt>
                <c:pt idx="708">
                  <c:v>14.662616406304082</c:v>
                </c:pt>
                <c:pt idx="709">
                  <c:v>14.718334348648037</c:v>
                </c:pt>
                <c:pt idx="710">
                  <c:v>14.7742640191729</c:v>
                </c:pt>
                <c:pt idx="711">
                  <c:v>14.830406222445758</c:v>
                </c:pt>
                <c:pt idx="712">
                  <c:v>14.886761766091052</c:v>
                </c:pt>
                <c:pt idx="713">
                  <c:v>14.943331460802199</c:v>
                </c:pt>
                <c:pt idx="714">
                  <c:v>15.000116120353248</c:v>
                </c:pt>
                <c:pt idx="715">
                  <c:v>15.05711656161059</c:v>
                </c:pt>
                <c:pt idx="716">
                  <c:v>15.11433360454471</c:v>
                </c:pt>
                <c:pt idx="717">
                  <c:v>15.17176807224198</c:v>
                </c:pt>
                <c:pt idx="718">
                  <c:v>15.2294207909165</c:v>
                </c:pt>
                <c:pt idx="719">
                  <c:v>15.287292589921982</c:v>
                </c:pt>
                <c:pt idx="720">
                  <c:v>15.345384301763687</c:v>
                </c:pt>
                <c:pt idx="721">
                  <c:v>15.403696762110389</c:v>
                </c:pt>
                <c:pt idx="722">
                  <c:v>15.462230809806409</c:v>
                </c:pt>
                <c:pt idx="723">
                  <c:v>15.520987286883674</c:v>
                </c:pt>
                <c:pt idx="724">
                  <c:v>15.579967038573832</c:v>
                </c:pt>
                <c:pt idx="725">
                  <c:v>15.639170913320413</c:v>
                </c:pt>
                <c:pt idx="726">
                  <c:v>15.698599762791032</c:v>
                </c:pt>
                <c:pt idx="727">
                  <c:v>15.758254441889639</c:v>
                </c:pt>
                <c:pt idx="728">
                  <c:v>15.818135808768819</c:v>
                </c:pt>
                <c:pt idx="729">
                  <c:v>15.878244724842141</c:v>
                </c:pt>
                <c:pt idx="730">
                  <c:v>15.938582054796541</c:v>
                </c:pt>
                <c:pt idx="731">
                  <c:v>15.999148666604768</c:v>
                </c:pt>
                <c:pt idx="732">
                  <c:v>16.059945431537866</c:v>
                </c:pt>
                <c:pt idx="733">
                  <c:v>16.12097322417771</c:v>
                </c:pt>
                <c:pt idx="734">
                  <c:v>16.182232922429588</c:v>
                </c:pt>
                <c:pt idx="735">
                  <c:v>16.243725407534821</c:v>
                </c:pt>
                <c:pt idx="736">
                  <c:v>16.305451564083455</c:v>
                </c:pt>
                <c:pt idx="737">
                  <c:v>16.367412280026972</c:v>
                </c:pt>
                <c:pt idx="738">
                  <c:v>16.429608446691073</c:v>
                </c:pt>
                <c:pt idx="739">
                  <c:v>16.4920409587885</c:v>
                </c:pt>
                <c:pt idx="740">
                  <c:v>16.554710714431899</c:v>
                </c:pt>
                <c:pt idx="741">
                  <c:v>16.617618615146739</c:v>
                </c:pt>
                <c:pt idx="742">
                  <c:v>16.680765565884297</c:v>
                </c:pt>
                <c:pt idx="743">
                  <c:v>16.744152475034657</c:v>
                </c:pt>
                <c:pt idx="744">
                  <c:v>16.807780254439788</c:v>
                </c:pt>
                <c:pt idx="745">
                  <c:v>16.87164981940666</c:v>
                </c:pt>
                <c:pt idx="746">
                  <c:v>16.935762088720406</c:v>
                </c:pt>
                <c:pt idx="747">
                  <c:v>17.000117984657543</c:v>
                </c:pt>
                <c:pt idx="748">
                  <c:v>17.064718432999243</c:v>
                </c:pt>
                <c:pt idx="749">
                  <c:v>17.12956436304464</c:v>
                </c:pt>
                <c:pt idx="750">
                  <c:v>17.194656707624208</c:v>
                </c:pt>
                <c:pt idx="751">
                  <c:v>17.259996403113181</c:v>
                </c:pt>
                <c:pt idx="752">
                  <c:v>17.325584389445012</c:v>
                </c:pt>
                <c:pt idx="753">
                  <c:v>17.391421610124905</c:v>
                </c:pt>
                <c:pt idx="754">
                  <c:v>17.457509012243381</c:v>
                </c:pt>
                <c:pt idx="755">
                  <c:v>17.523847546489908</c:v>
                </c:pt>
                <c:pt idx="756">
                  <c:v>17.590438167166571</c:v>
                </c:pt>
                <c:pt idx="757">
                  <c:v>17.657281832201804</c:v>
                </c:pt>
                <c:pt idx="758">
                  <c:v>17.724379503164172</c:v>
                </c:pt>
                <c:pt idx="759">
                  <c:v>17.791732145276196</c:v>
                </c:pt>
                <c:pt idx="760">
                  <c:v>17.859340727428247</c:v>
                </c:pt>
                <c:pt idx="761">
                  <c:v>17.927206222192474</c:v>
                </c:pt>
                <c:pt idx="762">
                  <c:v>17.995329605836805</c:v>
                </c:pt>
                <c:pt idx="763">
                  <c:v>18.063711858338984</c:v>
                </c:pt>
                <c:pt idx="764">
                  <c:v>18.132353963400671</c:v>
                </c:pt>
                <c:pt idx="765">
                  <c:v>18.201256908461595</c:v>
                </c:pt>
                <c:pt idx="766">
                  <c:v>18.270421684713749</c:v>
                </c:pt>
                <c:pt idx="767">
                  <c:v>18.339849287115662</c:v>
                </c:pt>
                <c:pt idx="768">
                  <c:v>18.409540714406702</c:v>
                </c:pt>
                <c:pt idx="769">
                  <c:v>18.479496969121449</c:v>
                </c:pt>
                <c:pt idx="770">
                  <c:v>18.549719057604111</c:v>
                </c:pt>
                <c:pt idx="771">
                  <c:v>18.620207990023008</c:v>
                </c:pt>
                <c:pt idx="772">
                  <c:v>18.690964780385094</c:v>
                </c:pt>
                <c:pt idx="773">
                  <c:v>18.761990446550559</c:v>
                </c:pt>
                <c:pt idx="774">
                  <c:v>18.833286010247452</c:v>
                </c:pt>
                <c:pt idx="775">
                  <c:v>18.904852497086392</c:v>
                </c:pt>
                <c:pt idx="776">
                  <c:v>18.97669093657532</c:v>
                </c:pt>
                <c:pt idx="777">
                  <c:v>19.048802362134307</c:v>
                </c:pt>
                <c:pt idx="778">
                  <c:v>19.121187811110417</c:v>
                </c:pt>
                <c:pt idx="779">
                  <c:v>19.193848324792636</c:v>
                </c:pt>
                <c:pt idx="780">
                  <c:v>19.266784948426849</c:v>
                </c:pt>
                <c:pt idx="781">
                  <c:v>19.339998731230871</c:v>
                </c:pt>
                <c:pt idx="782">
                  <c:v>19.413490726409549</c:v>
                </c:pt>
                <c:pt idx="783">
                  <c:v>19.487261991169905</c:v>
                </c:pt>
                <c:pt idx="784">
                  <c:v>19.56131358673635</c:v>
                </c:pt>
                <c:pt idx="785">
                  <c:v>19.63564657836595</c:v>
                </c:pt>
                <c:pt idx="786">
                  <c:v>19.710262035363741</c:v>
                </c:pt>
                <c:pt idx="787">
                  <c:v>19.785161031098124</c:v>
                </c:pt>
                <c:pt idx="788">
                  <c:v>19.860344643016298</c:v>
                </c:pt>
                <c:pt idx="789">
                  <c:v>19.93581395265976</c:v>
                </c:pt>
                <c:pt idx="790">
                  <c:v>20.011570045679868</c:v>
                </c:pt>
                <c:pt idx="791">
                  <c:v>20.08761401185345</c:v>
                </c:pt>
                <c:pt idx="792">
                  <c:v>20.163946945098495</c:v>
                </c:pt>
                <c:pt idx="793">
                  <c:v>20.24056994348987</c:v>
                </c:pt>
                <c:pt idx="794">
                  <c:v>20.317484109275131</c:v>
                </c:pt>
                <c:pt idx="795">
                  <c:v>20.394690548890377</c:v>
                </c:pt>
                <c:pt idx="796">
                  <c:v>20.472190372976161</c:v>
                </c:pt>
                <c:pt idx="797">
                  <c:v>20.549984696393473</c:v>
                </c:pt>
                <c:pt idx="798">
                  <c:v>20.62807463823977</c:v>
                </c:pt>
                <c:pt idx="799">
                  <c:v>20.706461321865081</c:v>
                </c:pt>
                <c:pt idx="800">
                  <c:v>20.785145874888169</c:v>
                </c:pt>
                <c:pt idx="801">
                  <c:v>20.864129429212745</c:v>
                </c:pt>
                <c:pt idx="802">
                  <c:v>20.943413121043754</c:v>
                </c:pt>
                <c:pt idx="803">
                  <c:v>21.02299809090372</c:v>
                </c:pt>
                <c:pt idx="804">
                  <c:v>21.102885483649153</c:v>
                </c:pt>
                <c:pt idx="805">
                  <c:v>21.183076448487022</c:v>
                </c:pt>
                <c:pt idx="806">
                  <c:v>21.263572138991272</c:v>
                </c:pt>
                <c:pt idx="807">
                  <c:v>21.344373713119438</c:v>
                </c:pt>
                <c:pt idx="808">
                  <c:v>21.425482333229294</c:v>
                </c:pt>
                <c:pt idx="809">
                  <c:v>21.506899166095565</c:v>
                </c:pt>
                <c:pt idx="810">
                  <c:v>21.588625382926729</c:v>
                </c:pt>
                <c:pt idx="811">
                  <c:v>21.670662159381852</c:v>
                </c:pt>
                <c:pt idx="812">
                  <c:v>21.753010675587504</c:v>
                </c:pt>
                <c:pt idx="813">
                  <c:v>21.835672116154736</c:v>
                </c:pt>
                <c:pt idx="814">
                  <c:v>21.918647670196126</c:v>
                </c:pt>
                <c:pt idx="815">
                  <c:v>22.001938531342873</c:v>
                </c:pt>
                <c:pt idx="816">
                  <c:v>22.085545897761975</c:v>
                </c:pt>
                <c:pt idx="817">
                  <c:v>22.169470972173471</c:v>
                </c:pt>
                <c:pt idx="818">
                  <c:v>22.253714961867733</c:v>
                </c:pt>
                <c:pt idx="819">
                  <c:v>22.338279078722831</c:v>
                </c:pt>
                <c:pt idx="820">
                  <c:v>22.423164539221979</c:v>
                </c:pt>
                <c:pt idx="821">
                  <c:v>22.508372564471024</c:v>
                </c:pt>
                <c:pt idx="822">
                  <c:v>22.593904380216014</c:v>
                </c:pt>
                <c:pt idx="823">
                  <c:v>22.679761216860836</c:v>
                </c:pt>
                <c:pt idx="824">
                  <c:v>22.765944309484908</c:v>
                </c:pt>
                <c:pt idx="825">
                  <c:v>22.852454897860952</c:v>
                </c:pt>
                <c:pt idx="826">
                  <c:v>22.939294226472825</c:v>
                </c:pt>
                <c:pt idx="827">
                  <c:v>23.026463544533421</c:v>
                </c:pt>
                <c:pt idx="828">
                  <c:v>23.113964106002648</c:v>
                </c:pt>
                <c:pt idx="829">
                  <c:v>23.201797169605459</c:v>
                </c:pt>
                <c:pt idx="830">
                  <c:v>23.289963998849959</c:v>
                </c:pt>
                <c:pt idx="831">
                  <c:v>23.378465862045591</c:v>
                </c:pt>
                <c:pt idx="832">
                  <c:v>23.467304032321366</c:v>
                </c:pt>
                <c:pt idx="833">
                  <c:v>23.556479787644186</c:v>
                </c:pt>
                <c:pt idx="834">
                  <c:v>23.645994410837233</c:v>
                </c:pt>
                <c:pt idx="835">
                  <c:v>23.735849189598415</c:v>
                </c:pt>
                <c:pt idx="836">
                  <c:v>23.826045416518891</c:v>
                </c:pt>
                <c:pt idx="837">
                  <c:v>23.916584389101665</c:v>
                </c:pt>
                <c:pt idx="838">
                  <c:v>24.007467409780251</c:v>
                </c:pt>
                <c:pt idx="839">
                  <c:v>24.098695785937416</c:v>
                </c:pt>
                <c:pt idx="840">
                  <c:v>24.190270829923978</c:v>
                </c:pt>
                <c:pt idx="841">
                  <c:v>24.28219385907769</c:v>
                </c:pt>
                <c:pt idx="842">
                  <c:v>24.374466195742187</c:v>
                </c:pt>
                <c:pt idx="843">
                  <c:v>24.467089167286009</c:v>
                </c:pt>
                <c:pt idx="844">
                  <c:v>24.560064106121697</c:v>
                </c:pt>
                <c:pt idx="845">
                  <c:v>24.65339234972496</c:v>
                </c:pt>
                <c:pt idx="846">
                  <c:v>24.747075240653917</c:v>
                </c:pt>
                <c:pt idx="847">
                  <c:v>24.841114126568403</c:v>
                </c:pt>
                <c:pt idx="848">
                  <c:v>24.935510360249364</c:v>
                </c:pt>
                <c:pt idx="849">
                  <c:v>25.030265299618311</c:v>
                </c:pt>
                <c:pt idx="850">
                  <c:v>25.12538030775686</c:v>
                </c:pt>
                <c:pt idx="851">
                  <c:v>25.220856752926338</c:v>
                </c:pt>
                <c:pt idx="852">
                  <c:v>25.31669600858746</c:v>
                </c:pt>
                <c:pt idx="853">
                  <c:v>25.412899453420092</c:v>
                </c:pt>
                <c:pt idx="854">
                  <c:v>25.509468471343091</c:v>
                </c:pt>
                <c:pt idx="855">
                  <c:v>25.606404451534196</c:v>
                </c:pt>
                <c:pt idx="856">
                  <c:v>25.703708788450026</c:v>
                </c:pt>
                <c:pt idx="857">
                  <c:v>25.801382881846138</c:v>
                </c:pt>
                <c:pt idx="858">
                  <c:v>25.899428136797155</c:v>
                </c:pt>
                <c:pt idx="859">
                  <c:v>25.997845963716983</c:v>
                </c:pt>
                <c:pt idx="860">
                  <c:v>26.096637778379108</c:v>
                </c:pt>
                <c:pt idx="861">
                  <c:v>26.19580500193695</c:v>
                </c:pt>
                <c:pt idx="862">
                  <c:v>26.295349060944311</c:v>
                </c:pt>
                <c:pt idx="863">
                  <c:v>26.3952713873759</c:v>
                </c:pt>
                <c:pt idx="864">
                  <c:v>26.495573418647929</c:v>
                </c:pt>
                <c:pt idx="865">
                  <c:v>26.596256597638792</c:v>
                </c:pt>
                <c:pt idx="866">
                  <c:v>26.69732237270982</c:v>
                </c:pt>
                <c:pt idx="867">
                  <c:v>26.79877219772612</c:v>
                </c:pt>
                <c:pt idx="868">
                  <c:v>26.90060753207748</c:v>
                </c:pt>
                <c:pt idx="869">
                  <c:v>27.002829840699373</c:v>
                </c:pt>
                <c:pt idx="870">
                  <c:v>27.105440594094031</c:v>
                </c:pt>
                <c:pt idx="871">
                  <c:v>27.208441268351589</c:v>
                </c:pt>
                <c:pt idx="872">
                  <c:v>27.311833345171326</c:v>
                </c:pt>
                <c:pt idx="873">
                  <c:v>27.415618311882977</c:v>
                </c:pt>
                <c:pt idx="874">
                  <c:v>27.519797661468132</c:v>
                </c:pt>
                <c:pt idx="875">
                  <c:v>27.624372892581711</c:v>
                </c:pt>
                <c:pt idx="876">
                  <c:v>27.729345509573523</c:v>
                </c:pt>
                <c:pt idx="877">
                  <c:v>27.834717022509903</c:v>
                </c:pt>
                <c:pt idx="878">
                  <c:v>27.940488947195441</c:v>
                </c:pt>
                <c:pt idx="879">
                  <c:v>28.046662805194785</c:v>
                </c:pt>
                <c:pt idx="880">
                  <c:v>28.153240123854527</c:v>
                </c:pt>
                <c:pt idx="881">
                  <c:v>28.260222436325176</c:v>
                </c:pt>
                <c:pt idx="882">
                  <c:v>28.367611281583212</c:v>
                </c:pt>
                <c:pt idx="883">
                  <c:v>28.475408204453228</c:v>
                </c:pt>
                <c:pt idx="884">
                  <c:v>28.583614755630151</c:v>
                </c:pt>
                <c:pt idx="885">
                  <c:v>28.692232491701546</c:v>
                </c:pt>
                <c:pt idx="886">
                  <c:v>28.801262975170012</c:v>
                </c:pt>
                <c:pt idx="887">
                  <c:v>28.910707774475657</c:v>
                </c:pt>
                <c:pt idx="888">
                  <c:v>29.020568464018666</c:v>
                </c:pt>
                <c:pt idx="889">
                  <c:v>29.130846624181938</c:v>
                </c:pt>
                <c:pt idx="890">
                  <c:v>29.241543841353831</c:v>
                </c:pt>
                <c:pt idx="891">
                  <c:v>29.352661707950976</c:v>
                </c:pt>
                <c:pt idx="892">
                  <c:v>29.46420182244119</c:v>
                </c:pt>
                <c:pt idx="893">
                  <c:v>29.576165789366467</c:v>
                </c:pt>
                <c:pt idx="894">
                  <c:v>29.688555219366059</c:v>
                </c:pt>
                <c:pt idx="895">
                  <c:v>29.801371729199651</c:v>
                </c:pt>
                <c:pt idx="896">
                  <c:v>29.91461694177061</c:v>
                </c:pt>
                <c:pt idx="897">
                  <c:v>30.02829248614934</c:v>
                </c:pt>
                <c:pt idx="898">
                  <c:v>30.142399997596709</c:v>
                </c:pt>
                <c:pt idx="899">
                  <c:v>30.256941117587576</c:v>
                </c:pt>
                <c:pt idx="900">
                  <c:v>30.37191749383441</c:v>
                </c:pt>
                <c:pt idx="901">
                  <c:v>30.48733078031098</c:v>
                </c:pt>
                <c:pt idx="902">
                  <c:v>30.603182637276163</c:v>
                </c:pt>
                <c:pt idx="903">
                  <c:v>30.719474731297812</c:v>
                </c:pt>
                <c:pt idx="904">
                  <c:v>30.836208735276745</c:v>
                </c:pt>
                <c:pt idx="905">
                  <c:v>30.953386328470799</c:v>
                </c:pt>
                <c:pt idx="906">
                  <c:v>31.07100919651899</c:v>
                </c:pt>
                <c:pt idx="907">
                  <c:v>31.189079031465763</c:v>
                </c:pt>
                <c:pt idx="908">
                  <c:v>31.307597531785333</c:v>
                </c:pt>
                <c:pt idx="909">
                  <c:v>31.42656640240612</c:v>
                </c:pt>
                <c:pt idx="910">
                  <c:v>31.545987354735264</c:v>
                </c:pt>
                <c:pt idx="911">
                  <c:v>31.66586210668326</c:v>
                </c:pt>
                <c:pt idx="912">
                  <c:v>31.786192382688657</c:v>
                </c:pt>
                <c:pt idx="913">
                  <c:v>31.906979913742877</c:v>
                </c:pt>
                <c:pt idx="914">
                  <c:v>32.0282264374151</c:v>
                </c:pt>
                <c:pt idx="915">
                  <c:v>32.14993369787728</c:v>
                </c:pt>
                <c:pt idx="916">
                  <c:v>32.272103445929211</c:v>
                </c:pt>
                <c:pt idx="917">
                  <c:v>32.394737439023743</c:v>
                </c:pt>
                <c:pt idx="918">
                  <c:v>32.517837441292031</c:v>
                </c:pt>
                <c:pt idx="919">
                  <c:v>32.641405223568938</c:v>
                </c:pt>
                <c:pt idx="920">
                  <c:v>32.765442563418503</c:v>
                </c:pt>
                <c:pt idx="921">
                  <c:v>32.889951245159494</c:v>
                </c:pt>
                <c:pt idx="922">
                  <c:v>33.014933059891099</c:v>
                </c:pt>
                <c:pt idx="923">
                  <c:v>33.140389805518687</c:v>
                </c:pt>
                <c:pt idx="924">
                  <c:v>33.266323286779659</c:v>
                </c:pt>
                <c:pt idx="925">
                  <c:v>33.39273531526942</c:v>
                </c:pt>
                <c:pt idx="926">
                  <c:v>33.519627709467443</c:v>
                </c:pt>
                <c:pt idx="927">
                  <c:v>33.647002294763418</c:v>
                </c:pt>
                <c:pt idx="928">
                  <c:v>33.774860903483521</c:v>
                </c:pt>
                <c:pt idx="929">
                  <c:v>33.903205374916759</c:v>
                </c:pt>
                <c:pt idx="930">
                  <c:v>34.032037555341446</c:v>
                </c:pt>
                <c:pt idx="931">
                  <c:v>34.161359298051742</c:v>
                </c:pt>
                <c:pt idx="932">
                  <c:v>34.291172463384342</c:v>
                </c:pt>
                <c:pt idx="933">
                  <c:v>34.421478918745201</c:v>
                </c:pt>
                <c:pt idx="934">
                  <c:v>34.552280538636431</c:v>
                </c:pt>
                <c:pt idx="935">
                  <c:v>34.683579204683248</c:v>
                </c:pt>
                <c:pt idx="936">
                  <c:v>34.815376805661046</c:v>
                </c:pt>
                <c:pt idx="937">
                  <c:v>34.94767523752256</c:v>
                </c:pt>
                <c:pt idx="938">
                  <c:v>35.080476403425145</c:v>
                </c:pt>
                <c:pt idx="939">
                  <c:v>35.213782213758158</c:v>
                </c:pt>
                <c:pt idx="940">
                  <c:v>35.347594586170437</c:v>
                </c:pt>
                <c:pt idx="941">
                  <c:v>35.481915445597885</c:v>
                </c:pt>
                <c:pt idx="942">
                  <c:v>35.616746724291154</c:v>
                </c:pt>
                <c:pt idx="943">
                  <c:v>35.752090361843464</c:v>
                </c:pt>
                <c:pt idx="944">
                  <c:v>35.887948305218472</c:v>
                </c:pt>
                <c:pt idx="945">
                  <c:v>36.024322508778305</c:v>
                </c:pt>
                <c:pt idx="946">
                  <c:v>36.161214934311666</c:v>
                </c:pt>
                <c:pt idx="947">
                  <c:v>36.298627551062047</c:v>
                </c:pt>
                <c:pt idx="948">
                  <c:v>36.436562335756086</c:v>
                </c:pt>
                <c:pt idx="949">
                  <c:v>36.575021272631957</c:v>
                </c:pt>
                <c:pt idx="950">
                  <c:v>36.714006353467958</c:v>
                </c:pt>
                <c:pt idx="951">
                  <c:v>36.853519577611138</c:v>
                </c:pt>
                <c:pt idx="952">
                  <c:v>36.993562952006059</c:v>
                </c:pt>
                <c:pt idx="953">
                  <c:v>37.13413849122368</c:v>
                </c:pt>
                <c:pt idx="954">
                  <c:v>37.275248217490329</c:v>
                </c:pt>
                <c:pt idx="955">
                  <c:v>37.416894160716794</c:v>
                </c:pt>
                <c:pt idx="956">
                  <c:v>37.559078358527522</c:v>
                </c:pt>
                <c:pt idx="957">
                  <c:v>37.70180285628993</c:v>
                </c:pt>
                <c:pt idx="958">
                  <c:v>37.845069707143836</c:v>
                </c:pt>
                <c:pt idx="959">
                  <c:v>37.988880972030984</c:v>
                </c:pt>
                <c:pt idx="960">
                  <c:v>38.133238719724702</c:v>
                </c:pt>
                <c:pt idx="961">
                  <c:v>38.278145026859654</c:v>
                </c:pt>
                <c:pt idx="962">
                  <c:v>38.423601977961724</c:v>
                </c:pt>
                <c:pt idx="963">
                  <c:v>38.569611665477979</c:v>
                </c:pt>
                <c:pt idx="964">
                  <c:v>38.716176189806795</c:v>
                </c:pt>
                <c:pt idx="965">
                  <c:v>38.863297659328062</c:v>
                </c:pt>
                <c:pt idx="966">
                  <c:v>39.010978190433512</c:v>
                </c:pt>
                <c:pt idx="967">
                  <c:v>39.159219907557159</c:v>
                </c:pt>
                <c:pt idx="968">
                  <c:v>39.308024943205879</c:v>
                </c:pt>
                <c:pt idx="969">
                  <c:v>39.457395437990066</c:v>
                </c:pt>
                <c:pt idx="970">
                  <c:v>39.60733354065443</c:v>
                </c:pt>
                <c:pt idx="971">
                  <c:v>39.757841408108916</c:v>
                </c:pt>
                <c:pt idx="972">
                  <c:v>39.908921205459734</c:v>
                </c:pt>
                <c:pt idx="973">
                  <c:v>40.060575106040481</c:v>
                </c:pt>
                <c:pt idx="974">
                  <c:v>40.212805291443438</c:v>
                </c:pt>
                <c:pt idx="975">
                  <c:v>40.365613951550927</c:v>
                </c:pt>
                <c:pt idx="976">
                  <c:v>40.519003284566821</c:v>
                </c:pt>
                <c:pt idx="977">
                  <c:v>40.672975497048178</c:v>
                </c:pt>
                <c:pt idx="978">
                  <c:v>40.827532803936961</c:v>
                </c:pt>
                <c:pt idx="979">
                  <c:v>40.98267742859192</c:v>
                </c:pt>
                <c:pt idx="980">
                  <c:v>41.138411602820568</c:v>
                </c:pt>
                <c:pt idx="981">
                  <c:v>41.294737566911287</c:v>
                </c:pt>
                <c:pt idx="982">
                  <c:v>41.451657569665549</c:v>
                </c:pt>
                <c:pt idx="983">
                  <c:v>41.609173868430283</c:v>
                </c:pt>
                <c:pt idx="984">
                  <c:v>41.767288729130321</c:v>
                </c:pt>
                <c:pt idx="985">
                  <c:v>41.92600442630102</c:v>
                </c:pt>
                <c:pt idx="986">
                  <c:v>42.085323243120968</c:v>
                </c:pt>
                <c:pt idx="987">
                  <c:v>42.245247471444827</c:v>
                </c:pt>
                <c:pt idx="988">
                  <c:v>42.40577941183632</c:v>
                </c:pt>
                <c:pt idx="989">
                  <c:v>42.566921373601296</c:v>
                </c:pt>
                <c:pt idx="990">
                  <c:v>42.728675674820984</c:v>
                </c:pt>
                <c:pt idx="991">
                  <c:v>42.891044642385303</c:v>
                </c:pt>
                <c:pt idx="992">
                  <c:v>43.054030612026366</c:v>
                </c:pt>
                <c:pt idx="993">
                  <c:v>43.217635928352067</c:v>
                </c:pt>
                <c:pt idx="994">
                  <c:v>43.381862944879806</c:v>
                </c:pt>
                <c:pt idx="995">
                  <c:v>43.546714024070347</c:v>
                </c:pt>
                <c:pt idx="996">
                  <c:v>43.712191537361818</c:v>
                </c:pt>
                <c:pt idx="997">
                  <c:v>43.878297865203791</c:v>
                </c:pt>
                <c:pt idx="998">
                  <c:v>44.045035397091567</c:v>
                </c:pt>
                <c:pt idx="999">
                  <c:v>44.212406531600514</c:v>
                </c:pt>
                <c:pt idx="1000">
                  <c:v>44.380413676420595</c:v>
                </c:pt>
                <c:pt idx="1001">
                  <c:v>44.549059248390996</c:v>
                </c:pt>
                <c:pt idx="1002">
                  <c:v>44.718345673534884</c:v>
                </c:pt>
                <c:pt idx="1003">
                  <c:v>44.888275387094318</c:v>
                </c:pt>
                <c:pt idx="1004">
                  <c:v>45.05885083356528</c:v>
                </c:pt>
                <c:pt idx="1005">
                  <c:v>45.23007446673283</c:v>
                </c:pt>
                <c:pt idx="1006">
                  <c:v>45.401948749706413</c:v>
                </c:pt>
                <c:pt idx="1007">
                  <c:v>45.574476154955299</c:v>
                </c:pt>
                <c:pt idx="1008">
                  <c:v>45.747659164344128</c:v>
                </c:pt>
                <c:pt idx="1009">
                  <c:v>45.921500269168639</c:v>
                </c:pt>
                <c:pt idx="1010">
                  <c:v>46.09600197019148</c:v>
                </c:pt>
                <c:pt idx="1011">
                  <c:v>46.271166777678211</c:v>
                </c:pt>
                <c:pt idx="1012">
                  <c:v>46.446997211433391</c:v>
                </c:pt>
                <c:pt idx="1013">
                  <c:v>46.623495800836842</c:v>
                </c:pt>
                <c:pt idx="1014">
                  <c:v>46.800665084880023</c:v>
                </c:pt>
                <c:pt idx="1015">
                  <c:v>46.97850761220257</c:v>
                </c:pt>
                <c:pt idx="1016">
                  <c:v>47.157025941128943</c:v>
                </c:pt>
                <c:pt idx="1017">
                  <c:v>47.336222639705234</c:v>
                </c:pt>
                <c:pt idx="1018">
                  <c:v>47.516100285736115</c:v>
                </c:pt>
                <c:pt idx="1019">
                  <c:v>47.696661466821915</c:v>
                </c:pt>
                <c:pt idx="1020">
                  <c:v>47.877908780395842</c:v>
                </c:pt>
                <c:pt idx="1021">
                  <c:v>48.059844833761346</c:v>
                </c:pt>
                <c:pt idx="1022">
                  <c:v>48.242472244129644</c:v>
                </c:pt>
                <c:pt idx="1023">
                  <c:v>48.425793638657339</c:v>
                </c:pt>
                <c:pt idx="1024">
                  <c:v>48.60981165448424</c:v>
                </c:pt>
                <c:pt idx="1025">
                  <c:v>48.794528938771279</c:v>
                </c:pt>
                <c:pt idx="1026">
                  <c:v>48.979948148738615</c:v>
                </c:pt>
                <c:pt idx="1027">
                  <c:v>49.16607195170382</c:v>
                </c:pt>
                <c:pt idx="1028">
                  <c:v>49.352903025120298</c:v>
                </c:pt>
                <c:pt idx="1029">
                  <c:v>49.540444056615755</c:v>
                </c:pt>
                <c:pt idx="1030">
                  <c:v>49.728697744030896</c:v>
                </c:pt>
                <c:pt idx="1031">
                  <c:v>49.917666795458217</c:v>
                </c:pt>
                <c:pt idx="1032">
                  <c:v>50.107353929280961</c:v>
                </c:pt>
                <c:pt idx="1033">
                  <c:v>50.297761874212227</c:v>
                </c:pt>
                <c:pt idx="1034">
                  <c:v>50.488893369334235</c:v>
                </c:pt>
                <c:pt idx="1035">
                  <c:v>50.680751164137703</c:v>
                </c:pt>
                <c:pt idx="1036">
                  <c:v>50.873338018561427</c:v>
                </c:pt>
                <c:pt idx="1037">
                  <c:v>51.06665670303196</c:v>
                </c:pt>
                <c:pt idx="1038">
                  <c:v>51.260709998503479</c:v>
                </c:pt>
                <c:pt idx="1039">
                  <c:v>51.455500696497793</c:v>
                </c:pt>
                <c:pt idx="1040">
                  <c:v>51.651031599144488</c:v>
                </c:pt>
                <c:pt idx="1041">
                  <c:v>51.847305519221237</c:v>
                </c:pt>
                <c:pt idx="1042">
                  <c:v>52.044325280194279</c:v>
                </c:pt>
                <c:pt idx="1043">
                  <c:v>52.242093716259021</c:v>
                </c:pt>
                <c:pt idx="1044">
                  <c:v>52.440613672380806</c:v>
                </c:pt>
                <c:pt idx="1045">
                  <c:v>52.639888004335852</c:v>
                </c:pt>
                <c:pt idx="1046">
                  <c:v>52.83991957875233</c:v>
                </c:pt>
                <c:pt idx="1047">
                  <c:v>53.040711273151587</c:v>
                </c:pt>
                <c:pt idx="1048">
                  <c:v>53.242265975989561</c:v>
                </c:pt>
                <c:pt idx="1049">
                  <c:v>53.444586586698321</c:v>
                </c:pt>
                <c:pt idx="1050">
                  <c:v>53.647676015727775</c:v>
                </c:pt>
                <c:pt idx="1051">
                  <c:v>53.851537184587542</c:v>
                </c:pt>
                <c:pt idx="1052">
                  <c:v>54.056173025888974</c:v>
                </c:pt>
                <c:pt idx="1053">
                  <c:v>54.261586483387354</c:v>
                </c:pt>
                <c:pt idx="1054">
                  <c:v>54.467780512024227</c:v>
                </c:pt>
                <c:pt idx="1055">
                  <c:v>54.674758077969919</c:v>
                </c:pt>
                <c:pt idx="1056">
                  <c:v>54.882522158666205</c:v>
                </c:pt>
                <c:pt idx="1057">
                  <c:v>55.091075742869137</c:v>
                </c:pt>
                <c:pt idx="1058">
                  <c:v>55.300421830692038</c:v>
                </c:pt>
                <c:pt idx="1059">
                  <c:v>55.51056343364867</c:v>
                </c:pt>
                <c:pt idx="1060">
                  <c:v>55.721503574696534</c:v>
                </c:pt>
                <c:pt idx="1061">
                  <c:v>55.933245288280382</c:v>
                </c:pt>
                <c:pt idx="1062">
                  <c:v>56.145791620375846</c:v>
                </c:pt>
                <c:pt idx="1063">
                  <c:v>56.359145628533277</c:v>
                </c:pt>
                <c:pt idx="1064">
                  <c:v>56.573310381921708</c:v>
                </c:pt>
                <c:pt idx="1065">
                  <c:v>56.788288961373013</c:v>
                </c:pt>
                <c:pt idx="1066">
                  <c:v>57.004084459426231</c:v>
                </c:pt>
                <c:pt idx="1067">
                  <c:v>57.220699980372054</c:v>
                </c:pt>
                <c:pt idx="1068">
                  <c:v>57.438138640297467</c:v>
                </c:pt>
                <c:pt idx="1069">
                  <c:v>57.656403567130596</c:v>
                </c:pt>
                <c:pt idx="1070">
                  <c:v>57.875497900685694</c:v>
                </c:pt>
                <c:pt idx="1071">
                  <c:v>58.0954247927083</c:v>
                </c:pt>
                <c:pt idx="1072">
                  <c:v>58.316187406920591</c:v>
                </c:pt>
                <c:pt idx="1073">
                  <c:v>58.537788919066891</c:v>
                </c:pt>
                <c:pt idx="1074">
                  <c:v>58.760232516959348</c:v>
                </c:pt>
                <c:pt idx="1075">
                  <c:v>58.983521400523799</c:v>
                </c:pt>
                <c:pt idx="1076">
                  <c:v>59.207658781845794</c:v>
                </c:pt>
                <c:pt idx="1077">
                  <c:v>59.432647885216809</c:v>
                </c:pt>
                <c:pt idx="1078">
                  <c:v>59.658491947180636</c:v>
                </c:pt>
                <c:pt idx="1079">
                  <c:v>59.885194216579926</c:v>
                </c:pt>
                <c:pt idx="1080">
                  <c:v>60.112757954602934</c:v>
                </c:pt>
                <c:pt idx="1081">
                  <c:v>60.341186434830426</c:v>
                </c:pt>
                <c:pt idx="1082">
                  <c:v>60.570482943282784</c:v>
                </c:pt>
                <c:pt idx="1083">
                  <c:v>60.800650778467258</c:v>
                </c:pt>
                <c:pt idx="1084">
                  <c:v>61.031693251425438</c:v>
                </c:pt>
                <c:pt idx="1085">
                  <c:v>61.263613685780854</c:v>
                </c:pt>
                <c:pt idx="1086">
                  <c:v>61.496415417786821</c:v>
                </c:pt>
                <c:pt idx="1087">
                  <c:v>61.730101796374413</c:v>
                </c:pt>
                <c:pt idx="1088">
                  <c:v>61.964676183200638</c:v>
                </c:pt>
                <c:pt idx="1089">
                  <c:v>62.200141952696804</c:v>
                </c:pt>
                <c:pt idx="1090">
                  <c:v>62.43650249211705</c:v>
                </c:pt>
                <c:pt idx="1091">
                  <c:v>62.673761201587098</c:v>
                </c:pt>
                <c:pt idx="1092">
                  <c:v>62.911921494153134</c:v>
                </c:pt>
                <c:pt idx="1093">
                  <c:v>63.150986795830917</c:v>
                </c:pt>
                <c:pt idx="1094">
                  <c:v>63.390960545655076</c:v>
                </c:pt>
                <c:pt idx="1095">
                  <c:v>63.631846195728571</c:v>
                </c:pt>
                <c:pt idx="1096">
                  <c:v>63.873647211272342</c:v>
                </c:pt>
                <c:pt idx="1097">
                  <c:v>64.116367070675182</c:v>
                </c:pt>
                <c:pt idx="1098">
                  <c:v>64.360009265543752</c:v>
                </c:pt>
                <c:pt idx="1099">
                  <c:v>64.604577300752823</c:v>
                </c:pt>
                <c:pt idx="1100">
                  <c:v>64.850074694495689</c:v>
                </c:pt>
                <c:pt idx="1101">
                  <c:v>65.096504978334778</c:v>
                </c:pt>
                <c:pt idx="1102">
                  <c:v>65.343871697252453</c:v>
                </c:pt>
                <c:pt idx="1103">
                  <c:v>65.592178409702015</c:v>
                </c:pt>
                <c:pt idx="1104">
                  <c:v>65.84142868765889</c:v>
                </c:pt>
                <c:pt idx="1105">
                  <c:v>66.091626116671989</c:v>
                </c:pt>
                <c:pt idx="1106">
                  <c:v>66.342774295915348</c:v>
                </c:pt>
                <c:pt idx="1107">
                  <c:v>66.594876838239827</c:v>
                </c:pt>
                <c:pt idx="1108">
                  <c:v>66.847937370225139</c:v>
                </c:pt>
                <c:pt idx="1109">
                  <c:v>67.101959532232001</c:v>
                </c:pt>
                <c:pt idx="1110">
                  <c:v>67.356946978454488</c:v>
                </c:pt>
                <c:pt idx="1111">
                  <c:v>67.612903376972611</c:v>
                </c:pt>
                <c:pt idx="1112">
                  <c:v>67.869832409805113</c:v>
                </c:pt>
                <c:pt idx="1113">
                  <c:v>68.127737772962377</c:v>
                </c:pt>
                <c:pt idx="1114">
                  <c:v>68.38662317649964</c:v>
                </c:pt>
                <c:pt idx="1115">
                  <c:v>68.646492344570333</c:v>
                </c:pt>
                <c:pt idx="1116">
                  <c:v>68.907349015479696</c:v>
                </c:pt>
                <c:pt idx="1117">
                  <c:v>69.16919694173852</c:v>
                </c:pt>
                <c:pt idx="1118">
                  <c:v>69.432039890117125</c:v>
                </c:pt>
                <c:pt idx="1119">
                  <c:v>69.695881641699572</c:v>
                </c:pt>
                <c:pt idx="1120">
                  <c:v>69.960725991938034</c:v>
                </c:pt>
                <c:pt idx="1121">
                  <c:v>70.226576750707395</c:v>
                </c:pt>
                <c:pt idx="1122">
                  <c:v>70.493437742360086</c:v>
                </c:pt>
                <c:pt idx="1123">
                  <c:v>70.76131280578106</c:v>
                </c:pt>
                <c:pt idx="1124">
                  <c:v>71.030205794443035</c:v>
                </c:pt>
                <c:pt idx="1125">
                  <c:v>71.300120576461921</c:v>
                </c:pt>
                <c:pt idx="1126">
                  <c:v>71.571061034652473</c:v>
                </c:pt>
                <c:pt idx="1127">
                  <c:v>71.84303106658416</c:v>
                </c:pt>
                <c:pt idx="1128">
                  <c:v>72.116034584637177</c:v>
                </c:pt>
                <c:pt idx="1129">
                  <c:v>72.390075516058801</c:v>
                </c:pt>
                <c:pt idx="1130">
                  <c:v>72.665157803019824</c:v>
                </c:pt>
                <c:pt idx="1131">
                  <c:v>72.941285402671298</c:v>
                </c:pt>
                <c:pt idx="1132">
                  <c:v>73.218462287201447</c:v>
                </c:pt>
                <c:pt idx="1133">
                  <c:v>73.496692443892812</c:v>
                </c:pt>
                <c:pt idx="1134">
                  <c:v>73.775979875179601</c:v>
                </c:pt>
                <c:pt idx="1135">
                  <c:v>74.056328598705292</c:v>
                </c:pt>
                <c:pt idx="1136">
                  <c:v>74.337742647380381</c:v>
                </c:pt>
                <c:pt idx="1137">
                  <c:v>74.620226069440434</c:v>
                </c:pt>
                <c:pt idx="1138">
                  <c:v>74.903782928504313</c:v>
                </c:pt>
                <c:pt idx="1139">
                  <c:v>75.188417303632633</c:v>
                </c:pt>
                <c:pt idx="1140">
                  <c:v>75.474133289386444</c:v>
                </c:pt>
                <c:pt idx="1141">
                  <c:v>75.760934995886117</c:v>
                </c:pt>
                <c:pt idx="1142">
                  <c:v>76.04882654887048</c:v>
                </c:pt>
                <c:pt idx="1143">
                  <c:v>76.337812089756184</c:v>
                </c:pt>
                <c:pt idx="1144">
                  <c:v>76.627895775697255</c:v>
                </c:pt>
                <c:pt idx="1145">
                  <c:v>76.919081779644912</c:v>
                </c:pt>
                <c:pt idx="1146">
                  <c:v>77.211374290407562</c:v>
                </c:pt>
                <c:pt idx="1147">
                  <c:v>77.504777512711115</c:v>
                </c:pt>
                <c:pt idx="1148">
                  <c:v>77.799295667259415</c:v>
                </c:pt>
                <c:pt idx="1149">
                  <c:v>78.094932990795002</c:v>
                </c:pt>
                <c:pt idx="1150">
                  <c:v>78.391693736160022</c:v>
                </c:pt>
                <c:pt idx="1151">
                  <c:v>78.689582172357433</c:v>
                </c:pt>
                <c:pt idx="1152">
                  <c:v>78.988602584612394</c:v>
                </c:pt>
                <c:pt idx="1153">
                  <c:v>79.288759274433929</c:v>
                </c:pt>
                <c:pt idx="1154">
                  <c:v>79.590056559676782</c:v>
                </c:pt>
                <c:pt idx="1155">
                  <c:v>79.892498774603553</c:v>
                </c:pt>
                <c:pt idx="1156">
                  <c:v>80.196090269947049</c:v>
                </c:pt>
                <c:pt idx="1157">
                  <c:v>80.500835412972847</c:v>
                </c:pt>
                <c:pt idx="1158">
                  <c:v>80.806738587542142</c:v>
                </c:pt>
                <c:pt idx="1159">
                  <c:v>81.113804194174804</c:v>
                </c:pt>
                <c:pt idx="1160">
                  <c:v>81.422036650112673</c:v>
                </c:pt>
                <c:pt idx="1161">
                  <c:v>81.73144038938311</c:v>
                </c:pt>
                <c:pt idx="1162">
                  <c:v>82.042019862862773</c:v>
                </c:pt>
                <c:pt idx="1163">
                  <c:v>82.353779538341655</c:v>
                </c:pt>
                <c:pt idx="1164">
                  <c:v>82.666723900587357</c:v>
                </c:pt>
                <c:pt idx="1165">
                  <c:v>82.980857451409591</c:v>
                </c:pt>
                <c:pt idx="1166">
                  <c:v>83.296184709724955</c:v>
                </c:pt>
                <c:pt idx="1167">
                  <c:v>83.612710211621916</c:v>
                </c:pt>
                <c:pt idx="1168">
                  <c:v>83.930438510426086</c:v>
                </c:pt>
                <c:pt idx="1169">
                  <c:v>84.249374176765713</c:v>
                </c:pt>
                <c:pt idx="1170">
                  <c:v>84.569521798637425</c:v>
                </c:pt>
                <c:pt idx="1171">
                  <c:v>84.890885981472252</c:v>
                </c:pt>
                <c:pt idx="1172">
                  <c:v>85.21347134820185</c:v>
                </c:pt>
                <c:pt idx="1173">
                  <c:v>85.53728253932502</c:v>
                </c:pt>
                <c:pt idx="1174">
                  <c:v>85.862324212974457</c:v>
                </c:pt>
                <c:pt idx="1175">
                  <c:v>86.188601044983756</c:v>
                </c:pt>
                <c:pt idx="1176">
                  <c:v>86.516117728954697</c:v>
                </c:pt>
                <c:pt idx="1177">
                  <c:v>86.844878976324722</c:v>
                </c:pt>
                <c:pt idx="1178">
                  <c:v>87.17488951643476</c:v>
                </c:pt>
                <c:pt idx="1179">
                  <c:v>87.506154096597214</c:v>
                </c:pt>
                <c:pt idx="1180">
                  <c:v>87.838677482164286</c:v>
                </c:pt>
                <c:pt idx="1181">
                  <c:v>88.172464456596515</c:v>
                </c:pt>
                <c:pt idx="1182">
                  <c:v>88.507519821531588</c:v>
                </c:pt>
                <c:pt idx="1183">
                  <c:v>88.843848396853417</c:v>
                </c:pt>
                <c:pt idx="1184">
                  <c:v>89.181455020761462</c:v>
                </c:pt>
                <c:pt idx="1185">
                  <c:v>89.52034454984036</c:v>
                </c:pt>
                <c:pt idx="1186">
                  <c:v>89.860521859129761</c:v>
                </c:pt>
                <c:pt idx="1187">
                  <c:v>90.20199184219446</c:v>
                </c:pt>
                <c:pt idx="1188">
                  <c:v>90.544759411194804</c:v>
                </c:pt>
                <c:pt idx="1189">
                  <c:v>90.888829496957342</c:v>
                </c:pt>
                <c:pt idx="1190">
                  <c:v>91.234207049045779</c:v>
                </c:pt>
                <c:pt idx="1191">
                  <c:v>91.580897035832152</c:v>
                </c:pt>
                <c:pt idx="1192">
                  <c:v>91.928904444568317</c:v>
                </c:pt>
                <c:pt idx="1193">
                  <c:v>92.278234281457685</c:v>
                </c:pt>
                <c:pt idx="1194">
                  <c:v>92.628891571727223</c:v>
                </c:pt>
                <c:pt idx="1195">
                  <c:v>92.980881359699794</c:v>
                </c:pt>
                <c:pt idx="1196">
                  <c:v>93.334208708866655</c:v>
                </c:pt>
                <c:pt idx="1197">
                  <c:v>93.688878701960348</c:v>
                </c:pt>
                <c:pt idx="1198">
                  <c:v>94.044896441027802</c:v>
                </c:pt>
                <c:pt idx="1199">
                  <c:v>94.402267047503713</c:v>
                </c:pt>
                <c:pt idx="1200">
                  <c:v>94.76099566228423</c:v>
                </c:pt>
                <c:pt idx="1201">
                  <c:v>95.12108744580091</c:v>
                </c:pt>
                <c:pt idx="1202">
                  <c:v>95.482547578094952</c:v>
                </c:pt>
                <c:pt idx="1203">
                  <c:v>95.84538125889172</c:v>
                </c:pt>
                <c:pt idx="1204">
                  <c:v>96.209593707675509</c:v>
                </c:pt>
                <c:pt idx="1205">
                  <c:v>96.575190163764674</c:v>
                </c:pt>
                <c:pt idx="1206">
                  <c:v>96.942175886386977</c:v>
                </c:pt>
                <c:pt idx="1207">
                  <c:v>97.310556154755247</c:v>
                </c:pt>
                <c:pt idx="1208">
                  <c:v>97.680336268143321</c:v>
                </c:pt>
                <c:pt idx="1209">
                  <c:v>98.051521545962274</c:v>
                </c:pt>
                <c:pt idx="1210">
                  <c:v>98.424117327836939</c:v>
                </c:pt>
                <c:pt idx="1211">
                  <c:v>98.798128973682722</c:v>
                </c:pt>
                <c:pt idx="1212">
                  <c:v>99.173561863782723</c:v>
                </c:pt>
                <c:pt idx="1213">
                  <c:v>99.550421398865097</c:v>
                </c:pt>
                <c:pt idx="1214">
                  <c:v>99.928713000180792</c:v>
                </c:pt>
                <c:pt idx="1215">
                  <c:v>100.30844210958148</c:v>
                </c:pt>
                <c:pt idx="1216">
                  <c:v>100.68961418959789</c:v>
                </c:pt>
                <c:pt idx="1217">
                  <c:v>101.07223472351836</c:v>
                </c:pt>
                <c:pt idx="1218">
                  <c:v>101.45630921546774</c:v>
                </c:pt>
                <c:pt idx="1219">
                  <c:v>101.84184319048651</c:v>
                </c:pt>
                <c:pt idx="1220">
                  <c:v>102.22884219461037</c:v>
                </c:pt>
                <c:pt idx="1221">
                  <c:v>102.61731179494988</c:v>
                </c:pt>
                <c:pt idx="1222">
                  <c:v>103.00725757977069</c:v>
                </c:pt>
                <c:pt idx="1223">
                  <c:v>103.39868515857383</c:v>
                </c:pt>
                <c:pt idx="1224">
                  <c:v>103.79160016217641</c:v>
                </c:pt>
                <c:pt idx="1225">
                  <c:v>104.18600824279268</c:v>
                </c:pt>
                <c:pt idx="1226">
                  <c:v>104.5819150741153</c:v>
                </c:pt>
                <c:pt idx="1227">
                  <c:v>104.97932635139694</c:v>
                </c:pt>
                <c:pt idx="1228">
                  <c:v>105.37824779153225</c:v>
                </c:pt>
                <c:pt idx="1229">
                  <c:v>105.77868513314007</c:v>
                </c:pt>
                <c:pt idx="1230">
                  <c:v>106.18064413664601</c:v>
                </c:pt>
                <c:pt idx="1231">
                  <c:v>106.58413058436527</c:v>
                </c:pt>
                <c:pt idx="1232">
                  <c:v>106.98915028058586</c:v>
                </c:pt>
                <c:pt idx="1233">
                  <c:v>107.39570905165209</c:v>
                </c:pt>
                <c:pt idx="1234">
                  <c:v>107.80381274604837</c:v>
                </c:pt>
                <c:pt idx="1235">
                  <c:v>108.21346723448335</c:v>
                </c:pt>
                <c:pt idx="1236">
                  <c:v>108.62467840997438</c:v>
                </c:pt>
                <c:pt idx="1237">
                  <c:v>109.03745218793229</c:v>
                </c:pt>
                <c:pt idx="1238">
                  <c:v>109.45179450624643</c:v>
                </c:pt>
                <c:pt idx="1239">
                  <c:v>109.86771132537017</c:v>
                </c:pt>
                <c:pt idx="1240">
                  <c:v>110.28520862840658</c:v>
                </c:pt>
                <c:pt idx="1241">
                  <c:v>110.70429242119452</c:v>
                </c:pt>
                <c:pt idx="1242">
                  <c:v>111.12496873239506</c:v>
                </c:pt>
                <c:pt idx="1243">
                  <c:v>111.54724361357816</c:v>
                </c:pt>
                <c:pt idx="1244">
                  <c:v>111.97112313930975</c:v>
                </c:pt>
                <c:pt idx="1245">
                  <c:v>112.39661340723913</c:v>
                </c:pt>
                <c:pt idx="1246">
                  <c:v>112.82372053818663</c:v>
                </c:pt>
                <c:pt idx="1247">
                  <c:v>113.25245067623175</c:v>
                </c:pt>
                <c:pt idx="1248">
                  <c:v>113.68280998880142</c:v>
                </c:pt>
                <c:pt idx="1249">
                  <c:v>114.11480466675887</c:v>
                </c:pt>
                <c:pt idx="1250">
                  <c:v>114.54844092449255</c:v>
                </c:pt>
                <c:pt idx="1251">
                  <c:v>114.98372500000563</c:v>
                </c:pt>
                <c:pt idx="1252">
                  <c:v>115.42066315500566</c:v>
                </c:pt>
                <c:pt idx="1253">
                  <c:v>115.85926167499468</c:v>
                </c:pt>
                <c:pt idx="1254">
                  <c:v>116.29952686935967</c:v>
                </c:pt>
                <c:pt idx="1255">
                  <c:v>116.74146507146324</c:v>
                </c:pt>
                <c:pt idx="1256">
                  <c:v>117.1850826387348</c:v>
                </c:pt>
                <c:pt idx="1257">
                  <c:v>117.630385952762</c:v>
                </c:pt>
                <c:pt idx="1258">
                  <c:v>118.07738141938249</c:v>
                </c:pt>
                <c:pt idx="1259">
                  <c:v>118.52607546877614</c:v>
                </c:pt>
                <c:pt idx="1260">
                  <c:v>118.97647455555749</c:v>
                </c:pt>
                <c:pt idx="1261">
                  <c:v>119.42858515886861</c:v>
                </c:pt>
                <c:pt idx="1262">
                  <c:v>119.88241378247231</c:v>
                </c:pt>
                <c:pt idx="1263">
                  <c:v>120.33796695484571</c:v>
                </c:pt>
                <c:pt idx="1264">
                  <c:v>120.79525122927413</c:v>
                </c:pt>
                <c:pt idx="1265">
                  <c:v>121.25427318394537</c:v>
                </c:pt>
                <c:pt idx="1266">
                  <c:v>121.71503942204437</c:v>
                </c:pt>
                <c:pt idx="1267">
                  <c:v>122.17755657184814</c:v>
                </c:pt>
                <c:pt idx="1268">
                  <c:v>122.64183128682117</c:v>
                </c:pt>
                <c:pt idx="1269">
                  <c:v>123.1078702457111</c:v>
                </c:pt>
                <c:pt idx="1270">
                  <c:v>123.57568015264481</c:v>
                </c:pt>
                <c:pt idx="1271">
                  <c:v>124.04526773722486</c:v>
                </c:pt>
                <c:pt idx="1272">
                  <c:v>124.51663975462633</c:v>
                </c:pt>
                <c:pt idx="1273">
                  <c:v>124.98980298569391</c:v>
                </c:pt>
                <c:pt idx="1274">
                  <c:v>125.46476423703956</c:v>
                </c:pt>
                <c:pt idx="1275">
                  <c:v>125.94153034114031</c:v>
                </c:pt>
                <c:pt idx="1276">
                  <c:v>126.42010815643664</c:v>
                </c:pt>
                <c:pt idx="1277">
                  <c:v>126.9005045674311</c:v>
                </c:pt>
                <c:pt idx="1278">
                  <c:v>127.38272648478734</c:v>
                </c:pt>
                <c:pt idx="1279">
                  <c:v>127.86678084542953</c:v>
                </c:pt>
                <c:pt idx="1280">
                  <c:v>128.35267461264218</c:v>
                </c:pt>
                <c:pt idx="1281">
                  <c:v>128.84041477617021</c:v>
                </c:pt>
                <c:pt idx="1282">
                  <c:v>129.33000835231965</c:v>
                </c:pt>
                <c:pt idx="1283">
                  <c:v>129.82146238405846</c:v>
                </c:pt>
                <c:pt idx="1284">
                  <c:v>130.31478394111789</c:v>
                </c:pt>
                <c:pt idx="1285">
                  <c:v>130.80998012009414</c:v>
                </c:pt>
                <c:pt idx="1286">
                  <c:v>131.3070580445505</c:v>
                </c:pt>
                <c:pt idx="1287">
                  <c:v>131.80602486511981</c:v>
                </c:pt>
                <c:pt idx="1288">
                  <c:v>132.30688775960726</c:v>
                </c:pt>
                <c:pt idx="1289">
                  <c:v>132.80965393309378</c:v>
                </c:pt>
                <c:pt idx="1290">
                  <c:v>133.31433061803955</c:v>
                </c:pt>
                <c:pt idx="1291">
                  <c:v>133.8209250743881</c:v>
                </c:pt>
                <c:pt idx="1292">
                  <c:v>134.32944458967077</c:v>
                </c:pt>
                <c:pt idx="1293">
                  <c:v>134.83989647911153</c:v>
                </c:pt>
                <c:pt idx="1294">
                  <c:v>135.35228808573217</c:v>
                </c:pt>
                <c:pt idx="1295">
                  <c:v>135.86662678045795</c:v>
                </c:pt>
                <c:pt idx="1296">
                  <c:v>136.3829199622237</c:v>
                </c:pt>
                <c:pt idx="1297">
                  <c:v>136.90117505808016</c:v>
                </c:pt>
                <c:pt idx="1298">
                  <c:v>137.42139952330086</c:v>
                </c:pt>
                <c:pt idx="1299">
                  <c:v>137.9436008414894</c:v>
                </c:pt>
                <c:pt idx="1300">
                  <c:v>138.46778652468706</c:v>
                </c:pt>
                <c:pt idx="1301">
                  <c:v>138.99396411348087</c:v>
                </c:pt>
                <c:pt idx="1302">
                  <c:v>139.5221411771121</c:v>
                </c:pt>
                <c:pt idx="1303">
                  <c:v>140.05232531358513</c:v>
                </c:pt>
                <c:pt idx="1304">
                  <c:v>140.58452414977677</c:v>
                </c:pt>
                <c:pt idx="1305">
                  <c:v>141.11874534154592</c:v>
                </c:pt>
                <c:pt idx="1306">
                  <c:v>141.65499657384379</c:v>
                </c:pt>
                <c:pt idx="1307">
                  <c:v>142.19328556082439</c:v>
                </c:pt>
                <c:pt idx="1308">
                  <c:v>142.73362004595552</c:v>
                </c:pt>
                <c:pt idx="1309">
                  <c:v>143.27600780213015</c:v>
                </c:pt>
                <c:pt idx="1310">
                  <c:v>143.82045663177826</c:v>
                </c:pt>
                <c:pt idx="1311">
                  <c:v>144.36697436697901</c:v>
                </c:pt>
                <c:pt idx="1312">
                  <c:v>144.91556886957352</c:v>
                </c:pt>
                <c:pt idx="1313">
                  <c:v>145.4662480312779</c:v>
                </c:pt>
                <c:pt idx="1314">
                  <c:v>146.01901977379677</c:v>
                </c:pt>
                <c:pt idx="1315">
                  <c:v>146.57389204893721</c:v>
                </c:pt>
                <c:pt idx="1316">
                  <c:v>147.13087283872318</c:v>
                </c:pt>
                <c:pt idx="1317">
                  <c:v>147.68997015551034</c:v>
                </c:pt>
                <c:pt idx="1318">
                  <c:v>148.25119204210128</c:v>
                </c:pt>
                <c:pt idx="1319">
                  <c:v>148.81454657186126</c:v>
                </c:pt>
                <c:pt idx="1320">
                  <c:v>149.38004184883434</c:v>
                </c:pt>
                <c:pt idx="1321">
                  <c:v>149.94768600785991</c:v>
                </c:pt>
                <c:pt idx="1322">
                  <c:v>150.51748721468979</c:v>
                </c:pt>
                <c:pt idx="1323">
                  <c:v>151.08945366610561</c:v>
                </c:pt>
                <c:pt idx="1324">
                  <c:v>151.66359359003681</c:v>
                </c:pt>
                <c:pt idx="1325">
                  <c:v>152.23991524567896</c:v>
                </c:pt>
                <c:pt idx="1326">
                  <c:v>152.81842692361255</c:v>
                </c:pt>
                <c:pt idx="1327">
                  <c:v>153.39913694592229</c:v>
                </c:pt>
                <c:pt idx="1328">
                  <c:v>153.9820536663168</c:v>
                </c:pt>
                <c:pt idx="1329">
                  <c:v>154.5671854702488</c:v>
                </c:pt>
                <c:pt idx="1330">
                  <c:v>155.15454077503574</c:v>
                </c:pt>
                <c:pt idx="1331">
                  <c:v>155.74412802998089</c:v>
                </c:pt>
                <c:pt idx="1332">
                  <c:v>156.33595571649482</c:v>
                </c:pt>
                <c:pt idx="1333">
                  <c:v>156.93003234821751</c:v>
                </c:pt>
                <c:pt idx="1334">
                  <c:v>157.52636647114073</c:v>
                </c:pt>
                <c:pt idx="1335">
                  <c:v>158.12496666373107</c:v>
                </c:pt>
                <c:pt idx="1336">
                  <c:v>158.72584153705324</c:v>
                </c:pt>
                <c:pt idx="1337">
                  <c:v>159.32899973489404</c:v>
                </c:pt>
                <c:pt idx="1338">
                  <c:v>159.93444993388664</c:v>
                </c:pt>
                <c:pt idx="1339">
                  <c:v>160.54220084363541</c:v>
                </c:pt>
                <c:pt idx="1340">
                  <c:v>161.15226120684125</c:v>
                </c:pt>
                <c:pt idx="1341">
                  <c:v>161.76463979942724</c:v>
                </c:pt>
                <c:pt idx="1342">
                  <c:v>162.37934543066507</c:v>
                </c:pt>
                <c:pt idx="1343">
                  <c:v>162.99638694330159</c:v>
                </c:pt>
                <c:pt idx="1344">
                  <c:v>163.61577321368614</c:v>
                </c:pt>
                <c:pt idx="1345">
                  <c:v>164.23751315189816</c:v>
                </c:pt>
                <c:pt idx="1346">
                  <c:v>164.86161570187537</c:v>
                </c:pt>
                <c:pt idx="1347">
                  <c:v>165.48808984154249</c:v>
                </c:pt>
                <c:pt idx="1348">
                  <c:v>166.11694458294036</c:v>
                </c:pt>
                <c:pt idx="1349">
                  <c:v>166.74818897235554</c:v>
                </c:pt>
                <c:pt idx="1350">
                  <c:v>167.3818320904505</c:v>
                </c:pt>
                <c:pt idx="1351">
                  <c:v>168.01788305239421</c:v>
                </c:pt>
                <c:pt idx="1352">
                  <c:v>168.65635100799332</c:v>
                </c:pt>
                <c:pt idx="1353">
                  <c:v>169.29724514182371</c:v>
                </c:pt>
                <c:pt idx="1354">
                  <c:v>169.94057467336265</c:v>
                </c:pt>
                <c:pt idx="1355">
                  <c:v>170.58634885712144</c:v>
                </c:pt>
                <c:pt idx="1356">
                  <c:v>171.23457698277849</c:v>
                </c:pt>
                <c:pt idx="1357">
                  <c:v>171.88526837531305</c:v>
                </c:pt>
                <c:pt idx="1358">
                  <c:v>172.53843239513924</c:v>
                </c:pt>
                <c:pt idx="1359">
                  <c:v>173.19407843824078</c:v>
                </c:pt>
                <c:pt idx="1360">
                  <c:v>173.8522159363061</c:v>
                </c:pt>
                <c:pt idx="1361">
                  <c:v>174.51285435686407</c:v>
                </c:pt>
                <c:pt idx="1362">
                  <c:v>175.17600320342015</c:v>
                </c:pt>
                <c:pt idx="1363">
                  <c:v>175.84167201559316</c:v>
                </c:pt>
                <c:pt idx="1364">
                  <c:v>176.50987036925241</c:v>
                </c:pt>
                <c:pt idx="1365">
                  <c:v>177.18060787665559</c:v>
                </c:pt>
                <c:pt idx="1366">
                  <c:v>177.85389418658687</c:v>
                </c:pt>
                <c:pt idx="1367">
                  <c:v>178.52973898449591</c:v>
                </c:pt>
                <c:pt idx="1368">
                  <c:v>179.208151992637</c:v>
                </c:pt>
                <c:pt idx="1369">
                  <c:v>179.88914297020904</c:v>
                </c:pt>
                <c:pt idx="1370">
                  <c:v>180.57272171349584</c:v>
                </c:pt>
                <c:pt idx="1371">
                  <c:v>181.25889805600713</c:v>
                </c:pt>
                <c:pt idx="1372">
                  <c:v>181.94768186861995</c:v>
                </c:pt>
                <c:pt idx="1373">
                  <c:v>182.63908305972072</c:v>
                </c:pt>
                <c:pt idx="1374">
                  <c:v>183.33311157534766</c:v>
                </c:pt>
                <c:pt idx="1375">
                  <c:v>184.02977739933399</c:v>
                </c:pt>
                <c:pt idx="1376">
                  <c:v>184.72909055345147</c:v>
                </c:pt>
                <c:pt idx="1377">
                  <c:v>185.43106109755459</c:v>
                </c:pt>
                <c:pt idx="1378">
                  <c:v>186.13569912972531</c:v>
                </c:pt>
                <c:pt idx="1379">
                  <c:v>186.84301478641828</c:v>
                </c:pt>
                <c:pt idx="1380">
                  <c:v>187.55301824260667</c:v>
                </c:pt>
                <c:pt idx="1381">
                  <c:v>188.26571971192857</c:v>
                </c:pt>
                <c:pt idx="1382">
                  <c:v>188.9811294468339</c:v>
                </c:pt>
                <c:pt idx="1383">
                  <c:v>189.69925773873189</c:v>
                </c:pt>
                <c:pt idx="1384">
                  <c:v>190.42011491813906</c:v>
                </c:pt>
                <c:pt idx="1385">
                  <c:v>191.14371135482799</c:v>
                </c:pt>
                <c:pt idx="1386">
                  <c:v>191.87005745797634</c:v>
                </c:pt>
                <c:pt idx="1387">
                  <c:v>192.59916367631666</c:v>
                </c:pt>
                <c:pt idx="1388">
                  <c:v>193.33104049828668</c:v>
                </c:pt>
                <c:pt idx="1389">
                  <c:v>194.06569845218019</c:v>
                </c:pt>
                <c:pt idx="1390">
                  <c:v>194.80314810629847</c:v>
                </c:pt>
                <c:pt idx="1391">
                  <c:v>195.5434000691024</c:v>
                </c:pt>
                <c:pt idx="1392">
                  <c:v>196.28646498936499</c:v>
                </c:pt>
                <c:pt idx="1393">
                  <c:v>197.03235355632458</c:v>
                </c:pt>
                <c:pt idx="1394">
                  <c:v>197.7810764998386</c:v>
                </c:pt>
                <c:pt idx="1395">
                  <c:v>198.53264459053798</c:v>
                </c:pt>
                <c:pt idx="1396">
                  <c:v>199.28706863998204</c:v>
                </c:pt>
                <c:pt idx="1397">
                  <c:v>200.04435950081398</c:v>
                </c:pt>
                <c:pt idx="1398">
                  <c:v>200.80452806691707</c:v>
                </c:pt>
                <c:pt idx="1399">
                  <c:v>201.56758527357135</c:v>
                </c:pt>
                <c:pt idx="1400">
                  <c:v>202.33354209761092</c:v>
                </c:pt>
                <c:pt idx="1401">
                  <c:v>203.10240955758184</c:v>
                </c:pt>
                <c:pt idx="1402">
                  <c:v>203.87419871390065</c:v>
                </c:pt>
                <c:pt idx="1403">
                  <c:v>204.64892066901348</c:v>
                </c:pt>
                <c:pt idx="1404">
                  <c:v>205.42658656755574</c:v>
                </c:pt>
                <c:pt idx="1405">
                  <c:v>206.20720759651246</c:v>
                </c:pt>
                <c:pt idx="1406">
                  <c:v>206.99079498537921</c:v>
                </c:pt>
                <c:pt idx="1407">
                  <c:v>207.77736000632365</c:v>
                </c:pt>
                <c:pt idx="1408">
                  <c:v>208.56691397434767</c:v>
                </c:pt>
                <c:pt idx="1409">
                  <c:v>209.3594682474502</c:v>
                </c:pt>
                <c:pt idx="1410">
                  <c:v>210.15503422679052</c:v>
                </c:pt>
                <c:pt idx="1411">
                  <c:v>210.95362335685232</c:v>
                </c:pt>
                <c:pt idx="1412">
                  <c:v>211.75524712560835</c:v>
                </c:pt>
                <c:pt idx="1413">
                  <c:v>212.55991706468566</c:v>
                </c:pt>
                <c:pt idx="1414">
                  <c:v>213.36764474953148</c:v>
                </c:pt>
                <c:pt idx="1415">
                  <c:v>214.1784417995797</c:v>
                </c:pt>
                <c:pt idx="1416">
                  <c:v>214.9923198784181</c:v>
                </c:pt>
                <c:pt idx="1417">
                  <c:v>215.80929069395609</c:v>
                </c:pt>
                <c:pt idx="1418">
                  <c:v>216.62936599859313</c:v>
                </c:pt>
                <c:pt idx="1419">
                  <c:v>217.45255758938779</c:v>
                </c:pt>
                <c:pt idx="1420">
                  <c:v>218.27887730822746</c:v>
                </c:pt>
                <c:pt idx="1421">
                  <c:v>219.10833704199874</c:v>
                </c:pt>
                <c:pt idx="1422">
                  <c:v>219.94094872275835</c:v>
                </c:pt>
                <c:pt idx="1423">
                  <c:v>220.77672432790484</c:v>
                </c:pt>
                <c:pt idx="1424">
                  <c:v>221.61567588035089</c:v>
                </c:pt>
                <c:pt idx="1425">
                  <c:v>222.45781544869624</c:v>
                </c:pt>
                <c:pt idx="1426">
                  <c:v>223.3031551474013</c:v>
                </c:pt>
                <c:pt idx="1427">
                  <c:v>224.15170713696142</c:v>
                </c:pt>
                <c:pt idx="1428">
                  <c:v>225.00348362408187</c:v>
                </c:pt>
                <c:pt idx="1429">
                  <c:v>225.85849686185338</c:v>
                </c:pt>
                <c:pt idx="1430">
                  <c:v>226.71675914992844</c:v>
                </c:pt>
                <c:pt idx="1431">
                  <c:v>227.57828283469817</c:v>
                </c:pt>
                <c:pt idx="1432">
                  <c:v>228.44308030947002</c:v>
                </c:pt>
                <c:pt idx="1433">
                  <c:v>229.31116401464601</c:v>
                </c:pt>
                <c:pt idx="1434">
                  <c:v>230.18254643790166</c:v>
                </c:pt>
                <c:pt idx="1435">
                  <c:v>231.0572401143657</c:v>
                </c:pt>
                <c:pt idx="1436">
                  <c:v>231.93525762680028</c:v>
                </c:pt>
                <c:pt idx="1437">
                  <c:v>232.81661160578213</c:v>
                </c:pt>
                <c:pt idx="1438">
                  <c:v>233.7013147298841</c:v>
                </c:pt>
                <c:pt idx="1439">
                  <c:v>234.58937972585767</c:v>
                </c:pt>
                <c:pt idx="1440">
                  <c:v>235.48081936881593</c:v>
                </c:pt>
                <c:pt idx="1441">
                  <c:v>236.37564648241744</c:v>
                </c:pt>
                <c:pt idx="1442">
                  <c:v>237.27387393905062</c:v>
                </c:pt>
                <c:pt idx="1443">
                  <c:v>238.17551466001902</c:v>
                </c:pt>
                <c:pt idx="1444">
                  <c:v>239.08058161572708</c:v>
                </c:pt>
                <c:pt idx="1445">
                  <c:v>239.98908782586685</c:v>
                </c:pt>
                <c:pt idx="1446">
                  <c:v>240.90104635960515</c:v>
                </c:pt>
                <c:pt idx="1447">
                  <c:v>241.81647033577164</c:v>
                </c:pt>
                <c:pt idx="1448">
                  <c:v>242.73537292304758</c:v>
                </c:pt>
                <c:pt idx="1449">
                  <c:v>243.65776734015517</c:v>
                </c:pt>
                <c:pt idx="1450">
                  <c:v>244.58366685604778</c:v>
                </c:pt>
                <c:pt idx="1451">
                  <c:v>245.51308479010078</c:v>
                </c:pt>
                <c:pt idx="1452">
                  <c:v>246.44603451230316</c:v>
                </c:pt>
                <c:pt idx="1453">
                  <c:v>247.38252944344993</c:v>
                </c:pt>
                <c:pt idx="1454">
                  <c:v>248.32258305533503</c:v>
                </c:pt>
                <c:pt idx="1455">
                  <c:v>249.26620887094532</c:v>
                </c:pt>
                <c:pt idx="1456">
                  <c:v>250.21342046465492</c:v>
                </c:pt>
                <c:pt idx="1457">
                  <c:v>251.16423146242062</c:v>
                </c:pt>
                <c:pt idx="1458">
                  <c:v>252.11865554197783</c:v>
                </c:pt>
                <c:pt idx="1459">
                  <c:v>253.07670643303734</c:v>
                </c:pt>
                <c:pt idx="1460">
                  <c:v>254.03839791748288</c:v>
                </c:pt>
                <c:pt idx="1461">
                  <c:v>255.00374382956932</c:v>
                </c:pt>
                <c:pt idx="1462">
                  <c:v>255.97275805612168</c:v>
                </c:pt>
                <c:pt idx="1463">
                  <c:v>256.94545453673493</c:v>
                </c:pt>
                <c:pt idx="1464">
                  <c:v>257.92184726397454</c:v>
                </c:pt>
                <c:pt idx="1465">
                  <c:v>258.90195028357766</c:v>
                </c:pt>
                <c:pt idx="1466">
                  <c:v>259.88577769465525</c:v>
                </c:pt>
                <c:pt idx="1467">
                  <c:v>260.87334364989493</c:v>
                </c:pt>
                <c:pt idx="1468">
                  <c:v>261.86466235576455</c:v>
                </c:pt>
                <c:pt idx="1469">
                  <c:v>262.85974807271646</c:v>
                </c:pt>
                <c:pt idx="1470">
                  <c:v>263.85861511539281</c:v>
                </c:pt>
                <c:pt idx="1471">
                  <c:v>264.86127785283134</c:v>
                </c:pt>
                <c:pt idx="1472">
                  <c:v>265.86775070867208</c:v>
                </c:pt>
                <c:pt idx="1473">
                  <c:v>266.87804816136503</c:v>
                </c:pt>
                <c:pt idx="1474">
                  <c:v>267.8921847443782</c:v>
                </c:pt>
                <c:pt idx="1475">
                  <c:v>268.91017504640683</c:v>
                </c:pt>
                <c:pt idx="1476">
                  <c:v>269.93203371158319</c:v>
                </c:pt>
                <c:pt idx="1477">
                  <c:v>270.95777543968723</c:v>
                </c:pt>
                <c:pt idx="1478">
                  <c:v>271.98741498635803</c:v>
                </c:pt>
                <c:pt idx="1479">
                  <c:v>273.02096716330618</c:v>
                </c:pt>
                <c:pt idx="1480">
                  <c:v>274.05844683852678</c:v>
                </c:pt>
                <c:pt idx="1481">
                  <c:v>275.09986893651319</c:v>
                </c:pt>
                <c:pt idx="1482">
                  <c:v>276.14524843847192</c:v>
                </c:pt>
                <c:pt idx="1483">
                  <c:v>277.19460038253811</c:v>
                </c:pt>
                <c:pt idx="1484">
                  <c:v>278.24793986399175</c:v>
                </c:pt>
                <c:pt idx="1485">
                  <c:v>279.30528203547493</c:v>
                </c:pt>
                <c:pt idx="1486">
                  <c:v>280.36664210720977</c:v>
                </c:pt>
                <c:pt idx="1487">
                  <c:v>281.43203534721715</c:v>
                </c:pt>
                <c:pt idx="1488">
                  <c:v>282.50147708153656</c:v>
                </c:pt>
                <c:pt idx="1489">
                  <c:v>283.57498269444642</c:v>
                </c:pt>
                <c:pt idx="1490">
                  <c:v>284.65256762868535</c:v>
                </c:pt>
                <c:pt idx="1491">
                  <c:v>285.73424738567434</c:v>
                </c:pt>
                <c:pt idx="1492">
                  <c:v>286.82003752573991</c:v>
                </c:pt>
                <c:pt idx="1493">
                  <c:v>287.90995366833772</c:v>
                </c:pt>
                <c:pt idx="1494">
                  <c:v>289.00401149227741</c:v>
                </c:pt>
                <c:pt idx="1495">
                  <c:v>290.10222673594808</c:v>
                </c:pt>
                <c:pt idx="1496">
                  <c:v>291.20461519754468</c:v>
                </c:pt>
                <c:pt idx="1497">
                  <c:v>292.31119273529538</c:v>
                </c:pt>
                <c:pt idx="1498">
                  <c:v>293.4219752676895</c:v>
                </c:pt>
                <c:pt idx="1499">
                  <c:v>294.53697877370672</c:v>
                </c:pt>
                <c:pt idx="1500">
                  <c:v>295.65621929304683</c:v>
                </c:pt>
                <c:pt idx="1501">
                  <c:v>296.77971292636039</c:v>
                </c:pt>
                <c:pt idx="1502">
                  <c:v>297.90747583548057</c:v>
                </c:pt>
                <c:pt idx="1503">
                  <c:v>299.03952424365542</c:v>
                </c:pt>
                <c:pt idx="1504">
                  <c:v>300.17587443578134</c:v>
                </c:pt>
                <c:pt idx="1505">
                  <c:v>301.3165427586373</c:v>
                </c:pt>
                <c:pt idx="1506">
                  <c:v>302.46154562112014</c:v>
                </c:pt>
                <c:pt idx="1507">
                  <c:v>303.61089949448041</c:v>
                </c:pt>
                <c:pt idx="1508">
                  <c:v>304.76462091255945</c:v>
                </c:pt>
                <c:pt idx="1509">
                  <c:v>305.92272647202719</c:v>
                </c:pt>
                <c:pt idx="1510">
                  <c:v>307.08523283262093</c:v>
                </c:pt>
                <c:pt idx="1511">
                  <c:v>308.25215671738488</c:v>
                </c:pt>
                <c:pt idx="1512">
                  <c:v>309.42351491291095</c:v>
                </c:pt>
                <c:pt idx="1513">
                  <c:v>310.59932426957999</c:v>
                </c:pt>
                <c:pt idx="1514">
                  <c:v>311.77960170180438</c:v>
                </c:pt>
                <c:pt idx="1515">
                  <c:v>312.96436418827125</c:v>
                </c:pt>
                <c:pt idx="1516">
                  <c:v>314.15362877218666</c:v>
                </c:pt>
                <c:pt idx="1517">
                  <c:v>315.34741256152097</c:v>
                </c:pt>
                <c:pt idx="1518">
                  <c:v>316.54573272925478</c:v>
                </c:pt>
                <c:pt idx="1519">
                  <c:v>317.74860651362593</c:v>
                </c:pt>
                <c:pt idx="1520">
                  <c:v>318.9560512183777</c:v>
                </c:pt>
                <c:pt idx="1521">
                  <c:v>320.16808421300755</c:v>
                </c:pt>
                <c:pt idx="1522">
                  <c:v>321.38472293301697</c:v>
                </c:pt>
                <c:pt idx="1523">
                  <c:v>322.60598488016245</c:v>
                </c:pt>
                <c:pt idx="1524">
                  <c:v>323.83188762270709</c:v>
                </c:pt>
                <c:pt idx="1525">
                  <c:v>325.06244879567339</c:v>
                </c:pt>
                <c:pt idx="1526">
                  <c:v>326.29768610109699</c:v>
                </c:pt>
                <c:pt idx="1527">
                  <c:v>327.53761730828114</c:v>
                </c:pt>
                <c:pt idx="1528">
                  <c:v>328.78226025405263</c:v>
                </c:pt>
                <c:pt idx="1529">
                  <c:v>330.03163284301803</c:v>
                </c:pt>
                <c:pt idx="1530">
                  <c:v>331.28575304782152</c:v>
                </c:pt>
                <c:pt idx="1531">
                  <c:v>332.54463890940326</c:v>
                </c:pt>
                <c:pt idx="1532">
                  <c:v>333.80830853725899</c:v>
                </c:pt>
                <c:pt idx="1533">
                  <c:v>335.07678010970056</c:v>
                </c:pt>
                <c:pt idx="1534">
                  <c:v>336.35007187411742</c:v>
                </c:pt>
                <c:pt idx="1535">
                  <c:v>337.62820214723905</c:v>
                </c:pt>
                <c:pt idx="1536">
                  <c:v>338.91118931539859</c:v>
                </c:pt>
                <c:pt idx="1537">
                  <c:v>340.1990518347971</c:v>
                </c:pt>
                <c:pt idx="1538">
                  <c:v>341.49180823176937</c:v>
                </c:pt>
                <c:pt idx="1539">
                  <c:v>342.7894771030501</c:v>
                </c:pt>
                <c:pt idx="1540">
                  <c:v>344.09207711604171</c:v>
                </c:pt>
                <c:pt idx="1541">
                  <c:v>345.39962700908268</c:v>
                </c:pt>
                <c:pt idx="1542">
                  <c:v>346.71214559171722</c:v>
                </c:pt>
                <c:pt idx="1543">
                  <c:v>348.02965174496575</c:v>
                </c:pt>
                <c:pt idx="1544">
                  <c:v>349.35216442159663</c:v>
                </c:pt>
                <c:pt idx="1545">
                  <c:v>350.67970264639871</c:v>
                </c:pt>
                <c:pt idx="1546">
                  <c:v>352.01228551645505</c:v>
                </c:pt>
                <c:pt idx="1547">
                  <c:v>353.34993220141757</c:v>
                </c:pt>
                <c:pt idx="1548">
                  <c:v>354.69266194378298</c:v>
                </c:pt>
                <c:pt idx="1549">
                  <c:v>356.04049405916936</c:v>
                </c:pt>
                <c:pt idx="1550">
                  <c:v>357.39344793659421</c:v>
                </c:pt>
                <c:pt idx="1551">
                  <c:v>358.75154303875325</c:v>
                </c:pt>
                <c:pt idx="1552">
                  <c:v>360.11479890230055</c:v>
                </c:pt>
                <c:pt idx="1553">
                  <c:v>361.48323513812932</c:v>
                </c:pt>
                <c:pt idx="1554">
                  <c:v>362.85687143165421</c:v>
                </c:pt>
                <c:pt idx="1555">
                  <c:v>364.23572754309453</c:v>
                </c:pt>
                <c:pt idx="1556">
                  <c:v>365.61982330775828</c:v>
                </c:pt>
                <c:pt idx="1557">
                  <c:v>367.00917863632776</c:v>
                </c:pt>
                <c:pt idx="1558">
                  <c:v>368.40381351514583</c:v>
                </c:pt>
                <c:pt idx="1559">
                  <c:v>369.80374800650338</c:v>
                </c:pt>
                <c:pt idx="1560">
                  <c:v>371.20900224892813</c:v>
                </c:pt>
                <c:pt idx="1561">
                  <c:v>372.61959645747407</c:v>
                </c:pt>
                <c:pt idx="1562">
                  <c:v>374.03555092401251</c:v>
                </c:pt>
                <c:pt idx="1563">
                  <c:v>375.45688601752374</c:v>
                </c:pt>
                <c:pt idx="1564">
                  <c:v>376.88362218439033</c:v>
                </c:pt>
                <c:pt idx="1565">
                  <c:v>378.31577994869104</c:v>
                </c:pt>
                <c:pt idx="1566">
                  <c:v>379.75337991249609</c:v>
                </c:pt>
                <c:pt idx="1567">
                  <c:v>381.19644275616361</c:v>
                </c:pt>
                <c:pt idx="1568">
                  <c:v>382.64498923863704</c:v>
                </c:pt>
                <c:pt idx="1569">
                  <c:v>384.09904019774388</c:v>
                </c:pt>
                <c:pt idx="1570">
                  <c:v>385.55861655049529</c:v>
                </c:pt>
                <c:pt idx="1571">
                  <c:v>387.02373929338717</c:v>
                </c:pt>
                <c:pt idx="1572">
                  <c:v>388.49442950270202</c:v>
                </c:pt>
                <c:pt idx="1573">
                  <c:v>389.97070833481229</c:v>
                </c:pt>
                <c:pt idx="1574">
                  <c:v>391.45259702648457</c:v>
                </c:pt>
                <c:pt idx="1575">
                  <c:v>392.94011689518521</c:v>
                </c:pt>
                <c:pt idx="1576">
                  <c:v>394.43328933938693</c:v>
                </c:pt>
                <c:pt idx="1577">
                  <c:v>395.9321358388766</c:v>
                </c:pt>
                <c:pt idx="1578">
                  <c:v>397.43667795506434</c:v>
                </c:pt>
                <c:pt idx="1579">
                  <c:v>398.94693733129361</c:v>
                </c:pt>
                <c:pt idx="1580">
                  <c:v>400.46293569315253</c:v>
                </c:pt>
                <c:pt idx="1581">
                  <c:v>401.98469484878655</c:v>
                </c:pt>
                <c:pt idx="1582">
                  <c:v>403.51223668921193</c:v>
                </c:pt>
                <c:pt idx="1583">
                  <c:v>405.04558318863093</c:v>
                </c:pt>
                <c:pt idx="1584">
                  <c:v>406.58475640474774</c:v>
                </c:pt>
                <c:pt idx="1585">
                  <c:v>408.12977847908581</c:v>
                </c:pt>
                <c:pt idx="1586">
                  <c:v>409.68067163730638</c:v>
                </c:pt>
                <c:pt idx="1587">
                  <c:v>411.23745818952813</c:v>
                </c:pt>
                <c:pt idx="1588">
                  <c:v>412.80016053064833</c:v>
                </c:pt>
                <c:pt idx="1589">
                  <c:v>414.3688011406648</c:v>
                </c:pt>
                <c:pt idx="1590">
                  <c:v>415.94340258499932</c:v>
                </c:pt>
                <c:pt idx="1591">
                  <c:v>417.52398751482235</c:v>
                </c:pt>
                <c:pt idx="1592">
                  <c:v>419.11057866737866</c:v>
                </c:pt>
                <c:pt idx="1593">
                  <c:v>420.70319886631472</c:v>
                </c:pt>
                <c:pt idx="1594">
                  <c:v>422.30187102200671</c:v>
                </c:pt>
                <c:pt idx="1595">
                  <c:v>423.90661813189035</c:v>
                </c:pt>
                <c:pt idx="1596">
                  <c:v>425.51746328079156</c:v>
                </c:pt>
                <c:pt idx="1597">
                  <c:v>427.13442964125858</c:v>
                </c:pt>
                <c:pt idx="1598">
                  <c:v>428.75754047389535</c:v>
                </c:pt>
                <c:pt idx="1599">
                  <c:v>430.38681912769619</c:v>
                </c:pt>
                <c:pt idx="1600">
                  <c:v>432.02228904038145</c:v>
                </c:pt>
                <c:pt idx="1601">
                  <c:v>433.66397373873491</c:v>
                </c:pt>
                <c:pt idx="1602">
                  <c:v>435.31189683894212</c:v>
                </c:pt>
                <c:pt idx="1603">
                  <c:v>436.96608204693013</c:v>
                </c:pt>
                <c:pt idx="1604">
                  <c:v>438.62655315870848</c:v>
                </c:pt>
                <c:pt idx="1605">
                  <c:v>440.29333406071157</c:v>
                </c:pt>
                <c:pt idx="1606">
                  <c:v>441.9664487301423</c:v>
                </c:pt>
                <c:pt idx="1607">
                  <c:v>443.64592123531685</c:v>
                </c:pt>
                <c:pt idx="1608">
                  <c:v>445.33177573601108</c:v>
                </c:pt>
                <c:pt idx="1609">
                  <c:v>447.02403648380795</c:v>
                </c:pt>
                <c:pt idx="1610">
                  <c:v>448.72272782244642</c:v>
                </c:pt>
                <c:pt idx="1611">
                  <c:v>450.4278741881717</c:v>
                </c:pt>
                <c:pt idx="1612">
                  <c:v>452.13950011008677</c:v>
                </c:pt>
                <c:pt idx="1613">
                  <c:v>453.85763021050514</c:v>
                </c:pt>
                <c:pt idx="1614">
                  <c:v>455.58228920530507</c:v>
                </c:pt>
                <c:pt idx="1615">
                  <c:v>457.31350190428526</c:v>
                </c:pt>
                <c:pt idx="1616">
                  <c:v>459.05129321152157</c:v>
                </c:pt>
                <c:pt idx="1617">
                  <c:v>460.79568812572535</c:v>
                </c:pt>
                <c:pt idx="1618">
                  <c:v>462.54671174060314</c:v>
                </c:pt>
                <c:pt idx="1619">
                  <c:v>464.30438924521746</c:v>
                </c:pt>
                <c:pt idx="1620">
                  <c:v>466.06874592434929</c:v>
                </c:pt>
                <c:pt idx="1621">
                  <c:v>467.83980715886184</c:v>
                </c:pt>
                <c:pt idx="1622">
                  <c:v>469.61759842606551</c:v>
                </c:pt>
                <c:pt idx="1623">
                  <c:v>471.40214530008456</c:v>
                </c:pt>
                <c:pt idx="1624">
                  <c:v>473.19347345222491</c:v>
                </c:pt>
                <c:pt idx="1625">
                  <c:v>474.99160865134337</c:v>
                </c:pt>
                <c:pt idx="1626">
                  <c:v>476.79657676421851</c:v>
                </c:pt>
                <c:pt idx="1627">
                  <c:v>478.60840375592255</c:v>
                </c:pt>
                <c:pt idx="1628">
                  <c:v>480.42711569019508</c:v>
                </c:pt>
                <c:pt idx="1629">
                  <c:v>482.25273872981785</c:v>
                </c:pt>
                <c:pt idx="1630">
                  <c:v>484.08529913699118</c:v>
                </c:pt>
                <c:pt idx="1631">
                  <c:v>485.92482327371175</c:v>
                </c:pt>
                <c:pt idx="1632">
                  <c:v>487.77133760215185</c:v>
                </c:pt>
                <c:pt idx="1633">
                  <c:v>489.62486868504004</c:v>
                </c:pt>
                <c:pt idx="1634">
                  <c:v>491.4854431860432</c:v>
                </c:pt>
                <c:pt idx="1635">
                  <c:v>493.35308787015015</c:v>
                </c:pt>
                <c:pt idx="1636">
                  <c:v>495.22782960405675</c:v>
                </c:pt>
                <c:pt idx="1637">
                  <c:v>497.10969535655215</c:v>
                </c:pt>
                <c:pt idx="1638">
                  <c:v>498.99871219890707</c:v>
                </c:pt>
                <c:pt idx="1639">
                  <c:v>500.8949073052629</c:v>
                </c:pt>
                <c:pt idx="1640">
                  <c:v>502.79830795302291</c:v>
                </c:pt>
                <c:pt idx="1641">
                  <c:v>504.70894152324439</c:v>
                </c:pt>
                <c:pt idx="1642">
                  <c:v>506.62683550103276</c:v>
                </c:pt>
                <c:pt idx="1643">
                  <c:v>508.55201747593668</c:v>
                </c:pt>
                <c:pt idx="1644">
                  <c:v>510.48451514234523</c:v>
                </c:pt>
                <c:pt idx="1645">
                  <c:v>512.4243562998862</c:v>
                </c:pt>
                <c:pt idx="1646">
                  <c:v>514.37156885382581</c:v>
                </c:pt>
                <c:pt idx="1647">
                  <c:v>516.32618081547037</c:v>
                </c:pt>
                <c:pt idx="1648">
                  <c:v>518.28822030256913</c:v>
                </c:pt>
                <c:pt idx="1649">
                  <c:v>520.2577155397189</c:v>
                </c:pt>
                <c:pt idx="1650">
                  <c:v>522.2346948587699</c:v>
                </c:pt>
                <c:pt idx="1651">
                  <c:v>524.21918669923321</c:v>
                </c:pt>
                <c:pt idx="1652">
                  <c:v>526.21121960869027</c:v>
                </c:pt>
                <c:pt idx="1653">
                  <c:v>528.21082224320332</c:v>
                </c:pt>
                <c:pt idx="1654">
                  <c:v>530.21802336772748</c:v>
                </c:pt>
                <c:pt idx="1655">
                  <c:v>532.23285185652492</c:v>
                </c:pt>
                <c:pt idx="1656">
                  <c:v>534.25533669357969</c:v>
                </c:pt>
                <c:pt idx="1657">
                  <c:v>536.28550697301534</c:v>
                </c:pt>
                <c:pt idx="1658">
                  <c:v>538.32339189951279</c:v>
                </c:pt>
                <c:pt idx="1659">
                  <c:v>540.36902078873095</c:v>
                </c:pt>
                <c:pt idx="1660">
                  <c:v>542.42242306772812</c:v>
                </c:pt>
                <c:pt idx="1661">
                  <c:v>544.48362827538551</c:v>
                </c:pt>
                <c:pt idx="1662">
                  <c:v>546.55266606283203</c:v>
                </c:pt>
                <c:pt idx="1663">
                  <c:v>548.6295661938708</c:v>
                </c:pt>
                <c:pt idx="1664">
                  <c:v>550.71435854540755</c:v>
                </c:pt>
                <c:pt idx="1665">
                  <c:v>552.80707310788011</c:v>
                </c:pt>
                <c:pt idx="1666">
                  <c:v>554.90773998569011</c:v>
                </c:pt>
                <c:pt idx="1667">
                  <c:v>557.01638939763575</c:v>
                </c:pt>
                <c:pt idx="1668">
                  <c:v>559.13305167734677</c:v>
                </c:pt>
                <c:pt idx="1669">
                  <c:v>561.2577572737207</c:v>
                </c:pt>
                <c:pt idx="1670">
                  <c:v>563.39053675136086</c:v>
                </c:pt>
                <c:pt idx="1671">
                  <c:v>565.53142079101599</c:v>
                </c:pt>
                <c:pt idx="1672">
                  <c:v>567.68044019002184</c:v>
                </c:pt>
                <c:pt idx="1673">
                  <c:v>569.83762586274395</c:v>
                </c:pt>
                <c:pt idx="1674">
                  <c:v>572.00300884102239</c:v>
                </c:pt>
                <c:pt idx="1675">
                  <c:v>574.17662027461824</c:v>
                </c:pt>
                <c:pt idx="1676">
                  <c:v>576.35849143166183</c:v>
                </c:pt>
                <c:pt idx="1677">
                  <c:v>578.54865369910215</c:v>
                </c:pt>
                <c:pt idx="1678">
                  <c:v>580.74713858315874</c:v>
                </c:pt>
                <c:pt idx="1679">
                  <c:v>582.95397770977479</c:v>
                </c:pt>
                <c:pt idx="1680">
                  <c:v>585.16920282507192</c:v>
                </c:pt>
                <c:pt idx="1681">
                  <c:v>587.39284579580726</c:v>
                </c:pt>
                <c:pt idx="1682">
                  <c:v>589.62493860983136</c:v>
                </c:pt>
                <c:pt idx="1683">
                  <c:v>591.86551337654873</c:v>
                </c:pt>
                <c:pt idx="1684">
                  <c:v>594.11460232737966</c:v>
                </c:pt>
                <c:pt idx="1685">
                  <c:v>596.37223781622367</c:v>
                </c:pt>
                <c:pt idx="1686">
                  <c:v>598.63845231992536</c:v>
                </c:pt>
                <c:pt idx="1687">
                  <c:v>600.91327843874114</c:v>
                </c:pt>
                <c:pt idx="1688">
                  <c:v>603.19674889680834</c:v>
                </c:pt>
                <c:pt idx="1689">
                  <c:v>605.4888965426162</c:v>
                </c:pt>
                <c:pt idx="1690">
                  <c:v>607.78975434947813</c:v>
                </c:pt>
                <c:pt idx="1691">
                  <c:v>610.09935541600612</c:v>
                </c:pt>
                <c:pt idx="1692">
                  <c:v>612.41773296658698</c:v>
                </c:pt>
                <c:pt idx="1693">
                  <c:v>614.74492035186006</c:v>
                </c:pt>
                <c:pt idx="1694">
                  <c:v>617.0809510491971</c:v>
                </c:pt>
                <c:pt idx="1695">
                  <c:v>619.42585866318404</c:v>
                </c:pt>
                <c:pt idx="1696">
                  <c:v>621.77967692610412</c:v>
                </c:pt>
                <c:pt idx="1697">
                  <c:v>624.14243969842335</c:v>
                </c:pt>
                <c:pt idx="1698">
                  <c:v>626.51418096927739</c:v>
                </c:pt>
                <c:pt idx="1699">
                  <c:v>628.89493485696062</c:v>
                </c:pt>
                <c:pt idx="1700">
                  <c:v>631.28473560941711</c:v>
                </c:pt>
                <c:pt idx="1701">
                  <c:v>633.68361760473294</c:v>
                </c:pt>
                <c:pt idx="1702">
                  <c:v>636.09161535163094</c:v>
                </c:pt>
                <c:pt idx="1703">
                  <c:v>638.50876348996712</c:v>
                </c:pt>
                <c:pt idx="1704">
                  <c:v>640.93509679122906</c:v>
                </c:pt>
                <c:pt idx="1705">
                  <c:v>643.37065015903579</c:v>
                </c:pt>
                <c:pt idx="1706">
                  <c:v>645.81545862964015</c:v>
                </c:pt>
                <c:pt idx="1707">
                  <c:v>648.26955737243281</c:v>
                </c:pt>
                <c:pt idx="1708">
                  <c:v>650.73298169044813</c:v>
                </c:pt>
                <c:pt idx="1709">
                  <c:v>653.2057670208718</c:v>
                </c:pt>
                <c:pt idx="1710">
                  <c:v>655.68794893555116</c:v>
                </c:pt>
                <c:pt idx="1711">
                  <c:v>658.17956314150626</c:v>
                </c:pt>
                <c:pt idx="1712">
                  <c:v>660.680645481444</c:v>
                </c:pt>
                <c:pt idx="1713">
                  <c:v>663.19123193427356</c:v>
                </c:pt>
                <c:pt idx="1714">
                  <c:v>665.71135861562379</c:v>
                </c:pt>
                <c:pt idx="1715">
                  <c:v>668.24106177836313</c:v>
                </c:pt>
                <c:pt idx="1716">
                  <c:v>670.78037781312094</c:v>
                </c:pt>
                <c:pt idx="1717">
                  <c:v>673.3293432488108</c:v>
                </c:pt>
                <c:pt idx="1718">
                  <c:v>675.88799475315625</c:v>
                </c:pt>
                <c:pt idx="1719">
                  <c:v>678.45636913321823</c:v>
                </c:pt>
                <c:pt idx="1720">
                  <c:v>681.03450333592446</c:v>
                </c:pt>
                <c:pt idx="1721">
                  <c:v>683.62243444860098</c:v>
                </c:pt>
                <c:pt idx="1722">
                  <c:v>686.22019969950566</c:v>
                </c:pt>
                <c:pt idx="1723">
                  <c:v>688.82783645836378</c:v>
                </c:pt>
                <c:pt idx="1724">
                  <c:v>691.44538223690563</c:v>
                </c:pt>
                <c:pt idx="1725">
                  <c:v>694.07287468940592</c:v>
                </c:pt>
                <c:pt idx="1726">
                  <c:v>696.71035161322573</c:v>
                </c:pt>
                <c:pt idx="1727">
                  <c:v>699.35785094935602</c:v>
                </c:pt>
                <c:pt idx="1728">
                  <c:v>702.01541078296361</c:v>
                </c:pt>
                <c:pt idx="1729">
                  <c:v>704.68306934393888</c:v>
                </c:pt>
                <c:pt idx="1730">
                  <c:v>707.36086500744591</c:v>
                </c:pt>
                <c:pt idx="1731">
                  <c:v>710.0488362944742</c:v>
                </c:pt>
                <c:pt idx="1732">
                  <c:v>712.74702187239325</c:v>
                </c:pt>
                <c:pt idx="1733">
                  <c:v>715.45546055550835</c:v>
                </c:pt>
                <c:pt idx="1734">
                  <c:v>718.17419130561927</c:v>
                </c:pt>
                <c:pt idx="1735">
                  <c:v>720.9032532325806</c:v>
                </c:pt>
                <c:pt idx="1736">
                  <c:v>723.64268559486447</c:v>
                </c:pt>
                <c:pt idx="1737">
                  <c:v>726.39252780012498</c:v>
                </c:pt>
                <c:pt idx="1738">
                  <c:v>729.15281940576551</c:v>
                </c:pt>
                <c:pt idx="1739">
                  <c:v>731.92360011950746</c:v>
                </c:pt>
                <c:pt idx="1740">
                  <c:v>734.70490979996157</c:v>
                </c:pt>
                <c:pt idx="1741">
                  <c:v>737.49678845720143</c:v>
                </c:pt>
                <c:pt idx="1742">
                  <c:v>740.2992762533388</c:v>
                </c:pt>
                <c:pt idx="1743">
                  <c:v>743.11241350310149</c:v>
                </c:pt>
                <c:pt idx="1744">
                  <c:v>745.93624067441328</c:v>
                </c:pt>
                <c:pt idx="1745">
                  <c:v>748.77079838897612</c:v>
                </c:pt>
                <c:pt idx="1746">
                  <c:v>751.61612742285422</c:v>
                </c:pt>
                <c:pt idx="1747">
                  <c:v>754.47226870706106</c:v>
                </c:pt>
                <c:pt idx="1748">
                  <c:v>757.33926332814792</c:v>
                </c:pt>
                <c:pt idx="1749">
                  <c:v>760.21715252879494</c:v>
                </c:pt>
                <c:pt idx="1750">
                  <c:v>763.10597770840434</c:v>
                </c:pt>
                <c:pt idx="1751">
                  <c:v>766.00578042369625</c:v>
                </c:pt>
                <c:pt idx="1752">
                  <c:v>768.91660238930626</c:v>
                </c:pt>
                <c:pt idx="1753">
                  <c:v>771.83848547838568</c:v>
                </c:pt>
                <c:pt idx="1754">
                  <c:v>774.7714717232036</c:v>
                </c:pt>
                <c:pt idx="1755">
                  <c:v>777.71560331575176</c:v>
                </c:pt>
                <c:pt idx="1756">
                  <c:v>780.67092260835159</c:v>
                </c:pt>
                <c:pt idx="1757">
                  <c:v>783.63747211426335</c:v>
                </c:pt>
                <c:pt idx="1758">
                  <c:v>786.61529450829755</c:v>
                </c:pt>
                <c:pt idx="1759">
                  <c:v>789.60443262742911</c:v>
                </c:pt>
                <c:pt idx="1760">
                  <c:v>792.60492947141336</c:v>
                </c:pt>
                <c:pt idx="1761">
                  <c:v>795.61682820340479</c:v>
                </c:pt>
                <c:pt idx="1762">
                  <c:v>798.64017215057777</c:v>
                </c:pt>
                <c:pt idx="1763">
                  <c:v>801.67500480474996</c:v>
                </c:pt>
                <c:pt idx="1764">
                  <c:v>804.72136982300799</c:v>
                </c:pt>
                <c:pt idx="1765">
                  <c:v>807.77931102833543</c:v>
                </c:pt>
                <c:pt idx="1766">
                  <c:v>810.84887241024308</c:v>
                </c:pt>
                <c:pt idx="1767">
                  <c:v>813.93009812540197</c:v>
                </c:pt>
                <c:pt idx="1768">
                  <c:v>817.02303249827855</c:v>
                </c:pt>
                <c:pt idx="1769">
                  <c:v>820.12772002177201</c:v>
                </c:pt>
                <c:pt idx="1770">
                  <c:v>823.24420535785475</c:v>
                </c:pt>
                <c:pt idx="1771">
                  <c:v>826.37253333821457</c:v>
                </c:pt>
                <c:pt idx="1772">
                  <c:v>829.51274896489986</c:v>
                </c:pt>
                <c:pt idx="1773">
                  <c:v>832.66489741096655</c:v>
                </c:pt>
                <c:pt idx="1774">
                  <c:v>835.82902402112825</c:v>
                </c:pt>
                <c:pt idx="1775">
                  <c:v>839.0051743124086</c:v>
                </c:pt>
                <c:pt idx="1776">
                  <c:v>842.19339397479575</c:v>
                </c:pt>
                <c:pt idx="1777">
                  <c:v>845.39372887189995</c:v>
                </c:pt>
                <c:pt idx="1778">
                  <c:v>848.60622504161324</c:v>
                </c:pt>
                <c:pt idx="1779">
                  <c:v>851.83092869677137</c:v>
                </c:pt>
                <c:pt idx="1780">
                  <c:v>855.06788622581917</c:v>
                </c:pt>
                <c:pt idx="1781">
                  <c:v>858.31714419347725</c:v>
                </c:pt>
                <c:pt idx="1782">
                  <c:v>861.5787493414125</c:v>
                </c:pt>
                <c:pt idx="1783">
                  <c:v>864.85274858890989</c:v>
                </c:pt>
                <c:pt idx="1784">
                  <c:v>868.13918903354772</c:v>
                </c:pt>
                <c:pt idx="1785">
                  <c:v>871.43811795187526</c:v>
                </c:pt>
                <c:pt idx="1786">
                  <c:v>874.74958280009241</c:v>
                </c:pt>
                <c:pt idx="1787">
                  <c:v>878.07363121473281</c:v>
                </c:pt>
                <c:pt idx="1788">
                  <c:v>881.41031101334886</c:v>
                </c:pt>
                <c:pt idx="1789">
                  <c:v>884.75967019519965</c:v>
                </c:pt>
                <c:pt idx="1790">
                  <c:v>888.12175694194138</c:v>
                </c:pt>
                <c:pt idx="1791">
                  <c:v>891.49661961832078</c:v>
                </c:pt>
                <c:pt idx="1792">
                  <c:v>894.88430677287045</c:v>
                </c:pt>
                <c:pt idx="1793">
                  <c:v>898.28486713860741</c:v>
                </c:pt>
                <c:pt idx="1794">
                  <c:v>901.6983496337341</c:v>
                </c:pt>
                <c:pt idx="1795">
                  <c:v>905.12480336234228</c:v>
                </c:pt>
                <c:pt idx="1796">
                  <c:v>908.56427761511918</c:v>
                </c:pt>
                <c:pt idx="1797">
                  <c:v>912.01682187005667</c:v>
                </c:pt>
                <c:pt idx="1798">
                  <c:v>915.48248579316294</c:v>
                </c:pt>
                <c:pt idx="1799">
                  <c:v>918.96131923917699</c:v>
                </c:pt>
                <c:pt idx="1800">
                  <c:v>922.45337225228593</c:v>
                </c:pt>
                <c:pt idx="1801">
                  <c:v>925.9586950668446</c:v>
                </c:pt>
                <c:pt idx="1802">
                  <c:v>929.47733810809859</c:v>
                </c:pt>
                <c:pt idx="1803">
                  <c:v>933.00935199290939</c:v>
                </c:pt>
                <c:pt idx="1804">
                  <c:v>936.55478753048249</c:v>
                </c:pt>
                <c:pt idx="1805">
                  <c:v>940.11369572309832</c:v>
                </c:pt>
                <c:pt idx="1806">
                  <c:v>943.68612776684608</c:v>
                </c:pt>
                <c:pt idx="1807">
                  <c:v>947.27213505236011</c:v>
                </c:pt>
                <c:pt idx="1808">
                  <c:v>950.87176916555916</c:v>
                </c:pt>
                <c:pt idx="1809">
                  <c:v>954.48508188838832</c:v>
                </c:pt>
                <c:pt idx="1810">
                  <c:v>958.11212519956428</c:v>
                </c:pt>
                <c:pt idx="1811">
                  <c:v>961.75295127532263</c:v>
                </c:pt>
                <c:pt idx="1812">
                  <c:v>965.40761249016884</c:v>
                </c:pt>
                <c:pt idx="1813">
                  <c:v>969.07616141763151</c:v>
                </c:pt>
                <c:pt idx="1814">
                  <c:v>972.75865083101849</c:v>
                </c:pt>
                <c:pt idx="1815">
                  <c:v>976.45513370417643</c:v>
                </c:pt>
                <c:pt idx="1816">
                  <c:v>980.1656632122523</c:v>
                </c:pt>
                <c:pt idx="1817">
                  <c:v>983.89029273245887</c:v>
                </c:pt>
                <c:pt idx="1818">
                  <c:v>987.62907584484219</c:v>
                </c:pt>
                <c:pt idx="1819">
                  <c:v>991.38206633305265</c:v>
                </c:pt>
                <c:pt idx="1820">
                  <c:v>995.14931818511832</c:v>
                </c:pt>
                <c:pt idx="1821">
                  <c:v>998.93088559422176</c:v>
                </c:pt>
                <c:pt idx="1822">
                  <c:v>1002.7268229594798</c:v>
                </c:pt>
                <c:pt idx="1823">
                  <c:v>1006.5371848867259</c:v>
                </c:pt>
                <c:pt idx="1824">
                  <c:v>1010.3620261892954</c:v>
                </c:pt>
                <c:pt idx="1825">
                  <c:v>1014.2014018888148</c:v>
                </c:pt>
                <c:pt idx="1826">
                  <c:v>1018.0553672159923</c:v>
                </c:pt>
                <c:pt idx="1827">
                  <c:v>1021.9239776114131</c:v>
                </c:pt>
                <c:pt idx="1828">
                  <c:v>1025.8072887263365</c:v>
                </c:pt>
                <c:pt idx="1829">
                  <c:v>1029.7053564234966</c:v>
                </c:pt>
                <c:pt idx="1830">
                  <c:v>1033.6182367779058</c:v>
                </c:pt>
                <c:pt idx="1831">
                  <c:v>1037.5459860776618</c:v>
                </c:pt>
                <c:pt idx="1832">
                  <c:v>1041.4886608247571</c:v>
                </c:pt>
                <c:pt idx="1833">
                  <c:v>1045.4463177358912</c:v>
                </c:pt>
                <c:pt idx="1834">
                  <c:v>1049.4190137432877</c:v>
                </c:pt>
                <c:pt idx="1835">
                  <c:v>1053.4068059955123</c:v>
                </c:pt>
                <c:pt idx="1836">
                  <c:v>1057.4097518582953</c:v>
                </c:pt>
                <c:pt idx="1837">
                  <c:v>1061.4279089153567</c:v>
                </c:pt>
                <c:pt idx="1838">
                  <c:v>1065.4613349692352</c:v>
                </c:pt>
                <c:pt idx="1839">
                  <c:v>1069.5100880421182</c:v>
                </c:pt>
                <c:pt idx="1840">
                  <c:v>1073.5742263766783</c:v>
                </c:pt>
                <c:pt idx="1841">
                  <c:v>1077.6538084369097</c:v>
                </c:pt>
                <c:pt idx="1842">
                  <c:v>1081.74889290897</c:v>
                </c:pt>
                <c:pt idx="1843">
                  <c:v>1085.8595387020241</c:v>
                </c:pt>
                <c:pt idx="1844">
                  <c:v>1089.9858049490917</c:v>
                </c:pt>
                <c:pt idx="1845">
                  <c:v>1094.1277510078983</c:v>
                </c:pt>
                <c:pt idx="1846">
                  <c:v>1098.2854364617283</c:v>
                </c:pt>
                <c:pt idx="1847">
                  <c:v>1102.4589211202829</c:v>
                </c:pt>
                <c:pt idx="1848">
                  <c:v>1106.6482650205401</c:v>
                </c:pt>
                <c:pt idx="1849">
                  <c:v>1110.8535284276181</c:v>
                </c:pt>
                <c:pt idx="1850">
                  <c:v>1115.0747718356431</c:v>
                </c:pt>
                <c:pt idx="1851">
                  <c:v>1119.3120559686186</c:v>
                </c:pt>
                <c:pt idx="1852">
                  <c:v>1123.5654417812993</c:v>
                </c:pt>
                <c:pt idx="1853">
                  <c:v>1127.8349904600684</c:v>
                </c:pt>
                <c:pt idx="1854">
                  <c:v>1132.1207634238167</c:v>
                </c:pt>
                <c:pt idx="1855">
                  <c:v>1136.4228223248272</c:v>
                </c:pt>
                <c:pt idx="1856">
                  <c:v>1140.7412290496616</c:v>
                </c:pt>
                <c:pt idx="1857">
                  <c:v>1145.0760457200504</c:v>
                </c:pt>
                <c:pt idx="1858">
                  <c:v>1149.4273346937866</c:v>
                </c:pt>
                <c:pt idx="1859">
                  <c:v>1153.7951585656231</c:v>
                </c:pt>
                <c:pt idx="1860">
                  <c:v>1158.1795801681724</c:v>
                </c:pt>
                <c:pt idx="1861">
                  <c:v>1162.5806625728114</c:v>
                </c:pt>
                <c:pt idx="1862">
                  <c:v>1166.9984690905881</c:v>
                </c:pt>
                <c:pt idx="1863">
                  <c:v>1171.4330632731323</c:v>
                </c:pt>
                <c:pt idx="1864">
                  <c:v>1175.8845089135702</c:v>
                </c:pt>
                <c:pt idx="1865">
                  <c:v>1180.3528700474419</c:v>
                </c:pt>
                <c:pt idx="1866">
                  <c:v>1184.8382109536221</c:v>
                </c:pt>
                <c:pt idx="1867">
                  <c:v>1189.340596155246</c:v>
                </c:pt>
                <c:pt idx="1868">
                  <c:v>1193.860090420636</c:v>
                </c:pt>
                <c:pt idx="1869">
                  <c:v>1198.3967587642344</c:v>
                </c:pt>
                <c:pt idx="1870">
                  <c:v>1202.9506664475384</c:v>
                </c:pt>
                <c:pt idx="1871">
                  <c:v>1207.521878980039</c:v>
                </c:pt>
                <c:pt idx="1872">
                  <c:v>1212.1104621201632</c:v>
                </c:pt>
                <c:pt idx="1873">
                  <c:v>1216.7164818762199</c:v>
                </c:pt>
                <c:pt idx="1874">
                  <c:v>1221.3400045073495</c:v>
                </c:pt>
                <c:pt idx="1875">
                  <c:v>1225.9810965244774</c:v>
                </c:pt>
                <c:pt idx="1876">
                  <c:v>1230.6398246912704</c:v>
                </c:pt>
                <c:pt idx="1877">
                  <c:v>1235.3162560250973</c:v>
                </c:pt>
                <c:pt idx="1878">
                  <c:v>1240.0104577979928</c:v>
                </c:pt>
                <c:pt idx="1879">
                  <c:v>1244.7224975376253</c:v>
                </c:pt>
                <c:pt idx="1880">
                  <c:v>1249.4524430282684</c:v>
                </c:pt>
                <c:pt idx="1881">
                  <c:v>1254.2003623117757</c:v>
                </c:pt>
                <c:pt idx="1882">
                  <c:v>1258.9663236885606</c:v>
                </c:pt>
                <c:pt idx="1883">
                  <c:v>1263.7503957185772</c:v>
                </c:pt>
                <c:pt idx="1884">
                  <c:v>1268.5526472223078</c:v>
                </c:pt>
                <c:pt idx="1885">
                  <c:v>1273.3731472817526</c:v>
                </c:pt>
                <c:pt idx="1886">
                  <c:v>1278.2119652414233</c:v>
                </c:pt>
                <c:pt idx="1887">
                  <c:v>1283.0691707093408</c:v>
                </c:pt>
                <c:pt idx="1888">
                  <c:v>1287.9448335580364</c:v>
                </c:pt>
                <c:pt idx="1889">
                  <c:v>1292.8390239255571</c:v>
                </c:pt>
                <c:pt idx="1890">
                  <c:v>1297.7518122164743</c:v>
                </c:pt>
                <c:pt idx="1891">
                  <c:v>1302.6832691028969</c:v>
                </c:pt>
                <c:pt idx="1892">
                  <c:v>1307.633465525488</c:v>
                </c:pt>
                <c:pt idx="1893">
                  <c:v>1312.602472694485</c:v>
                </c:pt>
                <c:pt idx="1894">
                  <c:v>1317.5903620907241</c:v>
                </c:pt>
                <c:pt idx="1895">
                  <c:v>1322.5972054666688</c:v>
                </c:pt>
                <c:pt idx="1896">
                  <c:v>1327.6230748474422</c:v>
                </c:pt>
                <c:pt idx="1897">
                  <c:v>1332.6680425318625</c:v>
                </c:pt>
                <c:pt idx="1898">
                  <c:v>1337.7321810934836</c:v>
                </c:pt>
                <c:pt idx="1899">
                  <c:v>1342.8155633816389</c:v>
                </c:pt>
                <c:pt idx="1900">
                  <c:v>1347.9182625224892</c:v>
                </c:pt>
                <c:pt idx="1901">
                  <c:v>1353.0403519200747</c:v>
                </c:pt>
                <c:pt idx="1902">
                  <c:v>1358.181905257371</c:v>
                </c:pt>
                <c:pt idx="1903">
                  <c:v>1363.3429964973491</c:v>
                </c:pt>
                <c:pt idx="1904">
                  <c:v>1368.5236998840389</c:v>
                </c:pt>
                <c:pt idx="1905">
                  <c:v>1373.7240899435983</c:v>
                </c:pt>
                <c:pt idx="1906">
                  <c:v>1378.9442414853841</c:v>
                </c:pt>
                <c:pt idx="1907">
                  <c:v>1384.1842296030286</c:v>
                </c:pt>
                <c:pt idx="1908">
                  <c:v>1389.4441296755201</c:v>
                </c:pt>
                <c:pt idx="1909">
                  <c:v>1394.7240173682872</c:v>
                </c:pt>
                <c:pt idx="1910">
                  <c:v>1400.0239686342866</c:v>
                </c:pt>
                <c:pt idx="1911">
                  <c:v>1405.3440597150968</c:v>
                </c:pt>
                <c:pt idx="1912">
                  <c:v>1410.6843671420143</c:v>
                </c:pt>
                <c:pt idx="1913">
                  <c:v>1416.0449677371539</c:v>
                </c:pt>
                <c:pt idx="1914">
                  <c:v>1421.4259386145552</c:v>
                </c:pt>
                <c:pt idx="1915">
                  <c:v>1426.8273571812906</c:v>
                </c:pt>
                <c:pt idx="1916">
                  <c:v>1432.2493011385795</c:v>
                </c:pt>
                <c:pt idx="1917">
                  <c:v>1437.6918484829062</c:v>
                </c:pt>
                <c:pt idx="1918">
                  <c:v>1443.1550775071412</c:v>
                </c:pt>
                <c:pt idx="1919">
                  <c:v>1448.6390668016684</c:v>
                </c:pt>
                <c:pt idx="1920">
                  <c:v>1454.1438952555147</c:v>
                </c:pt>
                <c:pt idx="1921">
                  <c:v>1459.6696420574858</c:v>
                </c:pt>
                <c:pt idx="1922">
                  <c:v>1465.2163866973042</c:v>
                </c:pt>
                <c:pt idx="1923">
                  <c:v>1470.784208966754</c:v>
                </c:pt>
                <c:pt idx="1924">
                  <c:v>1476.3731889608277</c:v>
                </c:pt>
                <c:pt idx="1925">
                  <c:v>1481.9834070788788</c:v>
                </c:pt>
                <c:pt idx="1926">
                  <c:v>1487.6149440257786</c:v>
                </c:pt>
                <c:pt idx="1927">
                  <c:v>1493.2678808130765</c:v>
                </c:pt>
                <c:pt idx="1928">
                  <c:v>1498.9422987601663</c:v>
                </c:pt>
                <c:pt idx="1929">
                  <c:v>1504.638279495455</c:v>
                </c:pt>
                <c:pt idx="1930">
                  <c:v>1510.3559049575379</c:v>
                </c:pt>
                <c:pt idx="1931">
                  <c:v>1516.0952573963766</c:v>
                </c:pt>
                <c:pt idx="1932">
                  <c:v>1521.8564193744828</c:v>
                </c:pt>
                <c:pt idx="1933">
                  <c:v>1527.639473768106</c:v>
                </c:pt>
                <c:pt idx="1934">
                  <c:v>1533.4445037684247</c:v>
                </c:pt>
                <c:pt idx="1935">
                  <c:v>1539.2715928827447</c:v>
                </c:pt>
                <c:pt idx="1936">
                  <c:v>1545.1208249356991</c:v>
                </c:pt>
                <c:pt idx="1937">
                  <c:v>1550.9922840704548</c:v>
                </c:pt>
                <c:pt idx="1938">
                  <c:v>1556.8860547499226</c:v>
                </c:pt>
                <c:pt idx="1939">
                  <c:v>1562.8022217579723</c:v>
                </c:pt>
                <c:pt idx="1940">
                  <c:v>1568.7408702006526</c:v>
                </c:pt>
                <c:pt idx="1941">
                  <c:v>1574.7020855074152</c:v>
                </c:pt>
                <c:pt idx="1942">
                  <c:v>1580.6859534323435</c:v>
                </c:pt>
                <c:pt idx="1943">
                  <c:v>1586.6925600553864</c:v>
                </c:pt>
                <c:pt idx="1944">
                  <c:v>1592.7219917835969</c:v>
                </c:pt>
                <c:pt idx="1945">
                  <c:v>1598.7743353523747</c:v>
                </c:pt>
                <c:pt idx="1946">
                  <c:v>1604.8496778267138</c:v>
                </c:pt>
                <c:pt idx="1947">
                  <c:v>1610.9481066024553</c:v>
                </c:pt>
                <c:pt idx="1948">
                  <c:v>1617.0697094075447</c:v>
                </c:pt>
                <c:pt idx="1949">
                  <c:v>1623.2145743032934</c:v>
                </c:pt>
                <c:pt idx="1950">
                  <c:v>1629.382789685646</c:v>
                </c:pt>
                <c:pt idx="1951">
                  <c:v>1635.5744442864516</c:v>
                </c:pt>
                <c:pt idx="1952">
                  <c:v>1641.7896271747402</c:v>
                </c:pt>
                <c:pt idx="1953">
                  <c:v>1648.0284277580042</c:v>
                </c:pt>
                <c:pt idx="1954">
                  <c:v>1654.2909357834847</c:v>
                </c:pt>
                <c:pt idx="1955">
                  <c:v>1660.577241339462</c:v>
                </c:pt>
                <c:pt idx="1956">
                  <c:v>1666.8874348565521</c:v>
                </c:pt>
                <c:pt idx="1957">
                  <c:v>1673.221607109007</c:v>
                </c:pt>
                <c:pt idx="1958">
                  <c:v>1679.5798492160213</c:v>
                </c:pt>
                <c:pt idx="1959">
                  <c:v>1685.9622526430423</c:v>
                </c:pt>
                <c:pt idx="1960">
                  <c:v>1692.3689092030859</c:v>
                </c:pt>
                <c:pt idx="1961">
                  <c:v>1698.7999110580577</c:v>
                </c:pt>
                <c:pt idx="1962">
                  <c:v>1705.2553507200782</c:v>
                </c:pt>
                <c:pt idx="1963">
                  <c:v>1711.7353210528145</c:v>
                </c:pt>
                <c:pt idx="1964">
                  <c:v>1718.2399152728151</c:v>
                </c:pt>
                <c:pt idx="1965">
                  <c:v>1724.7692269508518</c:v>
                </c:pt>
                <c:pt idx="1966">
                  <c:v>1731.3233500132651</c:v>
                </c:pt>
                <c:pt idx="1967">
                  <c:v>1737.9023787433155</c:v>
                </c:pt>
                <c:pt idx="1968">
                  <c:v>1744.50640778254</c:v>
                </c:pt>
                <c:pt idx="1969">
                  <c:v>1751.1355321321137</c:v>
                </c:pt>
                <c:pt idx="1970">
                  <c:v>1757.7898471542157</c:v>
                </c:pt>
                <c:pt idx="1971">
                  <c:v>1764.4694485734019</c:v>
                </c:pt>
                <c:pt idx="1972">
                  <c:v>1771.1744324779809</c:v>
                </c:pt>
                <c:pt idx="1973">
                  <c:v>1777.9048953213971</c:v>
                </c:pt>
                <c:pt idx="1974">
                  <c:v>1784.6609339236186</c:v>
                </c:pt>
                <c:pt idx="1975">
                  <c:v>1791.4426454725283</c:v>
                </c:pt>
                <c:pt idx="1976">
                  <c:v>1798.2501275253239</c:v>
                </c:pt>
                <c:pt idx="1977">
                  <c:v>1805.0834780099201</c:v>
                </c:pt>
                <c:pt idx="1978">
                  <c:v>1811.9427952263579</c:v>
                </c:pt>
                <c:pt idx="1979">
                  <c:v>1818.828177848218</c:v>
                </c:pt>
                <c:pt idx="1980">
                  <c:v>1825.7397249240414</c:v>
                </c:pt>
                <c:pt idx="1981">
                  <c:v>1832.6775358787529</c:v>
                </c:pt>
                <c:pt idx="1982">
                  <c:v>1839.6417105150922</c:v>
                </c:pt>
                <c:pt idx="1983">
                  <c:v>1846.6323490150496</c:v>
                </c:pt>
                <c:pt idx="1984">
                  <c:v>1853.6495519413068</c:v>
                </c:pt>
                <c:pt idx="1985">
                  <c:v>1860.6934202386838</c:v>
                </c:pt>
                <c:pt idx="1986">
                  <c:v>1867.7640552355908</c:v>
                </c:pt>
                <c:pt idx="1987">
                  <c:v>1874.8615586454862</c:v>
                </c:pt>
                <c:pt idx="1988">
                  <c:v>1881.9860325683392</c:v>
                </c:pt>
                <c:pt idx="1989">
                  <c:v>1889.1375794920989</c:v>
                </c:pt>
                <c:pt idx="1990">
                  <c:v>1896.316302294169</c:v>
                </c:pt>
                <c:pt idx="1991">
                  <c:v>1903.5223042428868</c:v>
                </c:pt>
                <c:pt idx="1992">
                  <c:v>1910.7556889990099</c:v>
                </c:pt>
                <c:pt idx="1993">
                  <c:v>1918.0165606172061</c:v>
                </c:pt>
                <c:pt idx="1994">
                  <c:v>1925.3050235475516</c:v>
                </c:pt>
                <c:pt idx="1995">
                  <c:v>1932.6211826370325</c:v>
                </c:pt>
                <c:pt idx="1996">
                  <c:v>1939.9651431310533</c:v>
                </c:pt>
                <c:pt idx="1997">
                  <c:v>1947.3370106749514</c:v>
                </c:pt>
                <c:pt idx="1998">
                  <c:v>1954.7368913155162</c:v>
                </c:pt>
                <c:pt idx="1999">
                  <c:v>1962.1648915025153</c:v>
                </c:pt>
                <c:pt idx="2000">
                  <c:v>1969.6211180902249</c:v>
                </c:pt>
                <c:pt idx="2001">
                  <c:v>1977.1056783389677</c:v>
                </c:pt>
                <c:pt idx="2002">
                  <c:v>1984.6186799166558</c:v>
                </c:pt>
                <c:pt idx="2003">
                  <c:v>1992.160230900339</c:v>
                </c:pt>
                <c:pt idx="2004">
                  <c:v>1999.7304397777602</c:v>
                </c:pt>
                <c:pt idx="2005">
                  <c:v>2007.3294154489158</c:v>
                </c:pt>
                <c:pt idx="2006">
                  <c:v>2014.9572672276217</c:v>
                </c:pt>
                <c:pt idx="2007">
                  <c:v>2022.6141048430868</c:v>
                </c:pt>
                <c:pt idx="2008">
                  <c:v>2030.3000384414906</c:v>
                </c:pt>
                <c:pt idx="2009">
                  <c:v>2038.0151785875685</c:v>
                </c:pt>
                <c:pt idx="2010">
                  <c:v>2045.7596362662014</c:v>
                </c:pt>
                <c:pt idx="2011">
                  <c:v>2053.5335228840131</c:v>
                </c:pt>
                <c:pt idx="2012">
                  <c:v>2061.3369502709725</c:v>
                </c:pt>
                <c:pt idx="2013">
                  <c:v>2069.1700306820021</c:v>
                </c:pt>
                <c:pt idx="2014">
                  <c:v>2077.0328767985939</c:v>
                </c:pt>
                <c:pt idx="2015">
                  <c:v>2084.9256017304288</c:v>
                </c:pt>
                <c:pt idx="2016">
                  <c:v>2092.8483190170045</c:v>
                </c:pt>
                <c:pt idx="2017">
                  <c:v>2100.8011426292692</c:v>
                </c:pt>
                <c:pt idx="2018">
                  <c:v>2108.7841869712606</c:v>
                </c:pt>
                <c:pt idx="2019">
                  <c:v>2116.7975668817517</c:v>
                </c:pt>
                <c:pt idx="2020">
                  <c:v>2124.8413976359025</c:v>
                </c:pt>
                <c:pt idx="2021">
                  <c:v>2132.915794946919</c:v>
                </c:pt>
                <c:pt idx="2022">
                  <c:v>2141.0208749677172</c:v>
                </c:pt>
                <c:pt idx="2023">
                  <c:v>2149.1567542925945</c:v>
                </c:pt>
                <c:pt idx="2024">
                  <c:v>2157.3235499589064</c:v>
                </c:pt>
                <c:pt idx="2025">
                  <c:v>2165.5213794487504</c:v>
                </c:pt>
                <c:pt idx="2026">
                  <c:v>2173.7503606906557</c:v>
                </c:pt>
                <c:pt idx="2027">
                  <c:v>2182.0106120612804</c:v>
                </c:pt>
                <c:pt idx="2028">
                  <c:v>2190.3022523871132</c:v>
                </c:pt>
                <c:pt idx="2029">
                  <c:v>2198.6254009461841</c:v>
                </c:pt>
                <c:pt idx="2030">
                  <c:v>2206.9801774697798</c:v>
                </c:pt>
                <c:pt idx="2031">
                  <c:v>2215.3667021441652</c:v>
                </c:pt>
                <c:pt idx="2032">
                  <c:v>2223.7850956123129</c:v>
                </c:pt>
                <c:pt idx="2033">
                  <c:v>2232.2354789756396</c:v>
                </c:pt>
                <c:pt idx="2034">
                  <c:v>2240.7179737957472</c:v>
                </c:pt>
                <c:pt idx="2035">
                  <c:v>2249.2327020961711</c:v>
                </c:pt>
                <c:pt idx="2036">
                  <c:v>2257.7797863641367</c:v>
                </c:pt>
                <c:pt idx="2037">
                  <c:v>2266.3593495523205</c:v>
                </c:pt>
                <c:pt idx="2038">
                  <c:v>2274.9715150806196</c:v>
                </c:pt>
                <c:pt idx="2039">
                  <c:v>2283.6164068379262</c:v>
                </c:pt>
                <c:pt idx="2040">
                  <c:v>2292.2941491839106</c:v>
                </c:pt>
                <c:pt idx="2041">
                  <c:v>2301.0048669508096</c:v>
                </c:pt>
                <c:pt idx="2042">
                  <c:v>2309.7486854452227</c:v>
                </c:pt>
                <c:pt idx="2043">
                  <c:v>2318.5257304499146</c:v>
                </c:pt>
                <c:pt idx="2044">
                  <c:v>2327.3361282256242</c:v>
                </c:pt>
                <c:pt idx="2045">
                  <c:v>2336.1800055128815</c:v>
                </c:pt>
                <c:pt idx="2046">
                  <c:v>2345.0574895338304</c:v>
                </c:pt>
                <c:pt idx="2047">
                  <c:v>2353.9687079940591</c:v>
                </c:pt>
                <c:pt idx="2048">
                  <c:v>2362.9137890844368</c:v>
                </c:pt>
                <c:pt idx="2049">
                  <c:v>2371.8928614829579</c:v>
                </c:pt>
                <c:pt idx="2050">
                  <c:v>2380.9060543565934</c:v>
                </c:pt>
                <c:pt idx="2051">
                  <c:v>2389.9534973631485</c:v>
                </c:pt>
                <c:pt idx="2052">
                  <c:v>2399.0353206531286</c:v>
                </c:pt>
                <c:pt idx="2053">
                  <c:v>2408.1516548716104</c:v>
                </c:pt>
                <c:pt idx="2054">
                  <c:v>2417.3026311601225</c:v>
                </c:pt>
                <c:pt idx="2055">
                  <c:v>2426.488381158531</c:v>
                </c:pt>
                <c:pt idx="2056">
                  <c:v>2435.7090370069336</c:v>
                </c:pt>
                <c:pt idx="2057">
                  <c:v>2444.9647313475602</c:v>
                </c:pt>
                <c:pt idx="2058">
                  <c:v>2454.2555973266813</c:v>
                </c:pt>
                <c:pt idx="2059">
                  <c:v>2463.5817685965226</c:v>
                </c:pt>
                <c:pt idx="2060">
                  <c:v>2472.9433793171893</c:v>
                </c:pt>
                <c:pt idx="2061">
                  <c:v>2482.3405641585946</c:v>
                </c:pt>
                <c:pt idx="2062">
                  <c:v>2491.7734583023971</c:v>
                </c:pt>
                <c:pt idx="2063">
                  <c:v>2501.2421974439462</c:v>
                </c:pt>
                <c:pt idx="2064">
                  <c:v>2510.7469177942335</c:v>
                </c:pt>
                <c:pt idx="2065">
                  <c:v>2520.2877560818515</c:v>
                </c:pt>
                <c:pt idx="2066">
                  <c:v>2529.8648495549628</c:v>
                </c:pt>
                <c:pt idx="2067">
                  <c:v>2539.4783359832718</c:v>
                </c:pt>
                <c:pt idx="2068">
                  <c:v>2549.1283536600081</c:v>
                </c:pt>
                <c:pt idx="2069">
                  <c:v>2558.815041403916</c:v>
                </c:pt>
                <c:pt idx="2070">
                  <c:v>2568.5385385612508</c:v>
                </c:pt>
                <c:pt idx="2071">
                  <c:v>2578.2989850077838</c:v>
                </c:pt>
                <c:pt idx="2072">
                  <c:v>2588.0965211508133</c:v>
                </c:pt>
                <c:pt idx="2073">
                  <c:v>2597.9312879311865</c:v>
                </c:pt>
                <c:pt idx="2074">
                  <c:v>2607.803426825325</c:v>
                </c:pt>
                <c:pt idx="2075">
                  <c:v>2617.7130798472613</c:v>
                </c:pt>
                <c:pt idx="2076">
                  <c:v>2627.660389550681</c:v>
                </c:pt>
                <c:pt idx="2077">
                  <c:v>2637.6454990309735</c:v>
                </c:pt>
                <c:pt idx="2078">
                  <c:v>2647.6685519272914</c:v>
                </c:pt>
                <c:pt idx="2079">
                  <c:v>2657.7296924246152</c:v>
                </c:pt>
                <c:pt idx="2080">
                  <c:v>2667.8290652558289</c:v>
                </c:pt>
                <c:pt idx="2081">
                  <c:v>2677.9668157038013</c:v>
                </c:pt>
                <c:pt idx="2082">
                  <c:v>2688.1430896034758</c:v>
                </c:pt>
                <c:pt idx="2083">
                  <c:v>2698.3580333439691</c:v>
                </c:pt>
                <c:pt idx="2084">
                  <c:v>2708.6117938706761</c:v>
                </c:pt>
                <c:pt idx="2085">
                  <c:v>2718.9045186873846</c:v>
                </c:pt>
                <c:pt idx="2086">
                  <c:v>2729.2363558583966</c:v>
                </c:pt>
                <c:pt idx="2087">
                  <c:v>2739.6074540106583</c:v>
                </c:pt>
                <c:pt idx="2088">
                  <c:v>2750.017962335899</c:v>
                </c:pt>
                <c:pt idx="2089">
                  <c:v>2760.4680305927754</c:v>
                </c:pt>
                <c:pt idx="2090">
                  <c:v>2770.9578091090279</c:v>
                </c:pt>
                <c:pt idx="2091">
                  <c:v>2781.4874487836423</c:v>
                </c:pt>
                <c:pt idx="2092">
                  <c:v>2792.0571010890203</c:v>
                </c:pt>
                <c:pt idx="2093">
                  <c:v>2802.6669180731587</c:v>
                </c:pt>
                <c:pt idx="2094">
                  <c:v>2813.3170523618369</c:v>
                </c:pt>
                <c:pt idx="2095">
                  <c:v>2824.007657160812</c:v>
                </c:pt>
                <c:pt idx="2096">
                  <c:v>2834.7388862580233</c:v>
                </c:pt>
                <c:pt idx="2097">
                  <c:v>2845.5108940258037</c:v>
                </c:pt>
                <c:pt idx="2098">
                  <c:v>2856.3238354231021</c:v>
                </c:pt>
                <c:pt idx="2099">
                  <c:v>2867.1778659977099</c:v>
                </c:pt>
                <c:pt idx="2100">
                  <c:v>2878.0731418885011</c:v>
                </c:pt>
                <c:pt idx="2101">
                  <c:v>2889.0098198276773</c:v>
                </c:pt>
                <c:pt idx="2102">
                  <c:v>2899.9880571430226</c:v>
                </c:pt>
                <c:pt idx="2103">
                  <c:v>2911.008011760166</c:v>
                </c:pt>
                <c:pt idx="2104">
                  <c:v>2922.0698422048549</c:v>
                </c:pt>
                <c:pt idx="2105">
                  <c:v>2933.1737076052336</c:v>
                </c:pt>
                <c:pt idx="2106">
                  <c:v>2944.3197676941336</c:v>
                </c:pt>
                <c:pt idx="2107">
                  <c:v>2955.5081828113712</c:v>
                </c:pt>
                <c:pt idx="2108">
                  <c:v>2966.7391139060546</c:v>
                </c:pt>
                <c:pt idx="2109">
                  <c:v>2978.0127225388978</c:v>
                </c:pt>
                <c:pt idx="2110">
                  <c:v>2989.3291708845459</c:v>
                </c:pt>
                <c:pt idx="2111">
                  <c:v>3000.6886217339074</c:v>
                </c:pt>
                <c:pt idx="2112">
                  <c:v>3012.0912384964963</c:v>
                </c:pt>
                <c:pt idx="2113">
                  <c:v>3023.5371852027829</c:v>
                </c:pt>
                <c:pt idx="2114">
                  <c:v>3035.0266265065534</c:v>
                </c:pt>
                <c:pt idx="2115">
                  <c:v>3046.5597276872782</c:v>
                </c:pt>
                <c:pt idx="2116">
                  <c:v>3058.1366546524901</c:v>
                </c:pt>
                <c:pt idx="2117">
                  <c:v>3069.7575739401696</c:v>
                </c:pt>
                <c:pt idx="2118">
                  <c:v>3081.4226527211422</c:v>
                </c:pt>
                <c:pt idx="2119">
                  <c:v>3093.1320588014828</c:v>
                </c:pt>
                <c:pt idx="2120">
                  <c:v>3104.8859606249284</c:v>
                </c:pt>
                <c:pt idx="2121">
                  <c:v>3116.684527275303</c:v>
                </c:pt>
                <c:pt idx="2122">
                  <c:v>3128.5279284789494</c:v>
                </c:pt>
                <c:pt idx="2123">
                  <c:v>3140.4163346071696</c:v>
                </c:pt>
                <c:pt idx="2124">
                  <c:v>3152.3499166786769</c:v>
                </c:pt>
                <c:pt idx="2125">
                  <c:v>3164.3288463620561</c:v>
                </c:pt>
                <c:pt idx="2126">
                  <c:v>3176.3532959782319</c:v>
                </c:pt>
                <c:pt idx="2127">
                  <c:v>3188.4234385029495</c:v>
                </c:pt>
                <c:pt idx="2128">
                  <c:v>3200.5394475692606</c:v>
                </c:pt>
                <c:pt idx="2129">
                  <c:v>3212.7014974700237</c:v>
                </c:pt>
                <c:pt idx="2130">
                  <c:v>3224.90976316041</c:v>
                </c:pt>
                <c:pt idx="2131">
                  <c:v>3237.1644202604198</c:v>
                </c:pt>
                <c:pt idx="2132">
                  <c:v>3249.4656450574093</c:v>
                </c:pt>
                <c:pt idx="2133">
                  <c:v>3261.8136145086278</c:v>
                </c:pt>
                <c:pt idx="2134">
                  <c:v>3274.2085062437604</c:v>
                </c:pt>
                <c:pt idx="2135">
                  <c:v>3286.6504985674869</c:v>
                </c:pt>
                <c:pt idx="2136">
                  <c:v>3299.1397704620435</c:v>
                </c:pt>
                <c:pt idx="2137">
                  <c:v>3311.6765015897995</c:v>
                </c:pt>
                <c:pt idx="2138">
                  <c:v>3324.2608722958407</c:v>
                </c:pt>
                <c:pt idx="2139">
                  <c:v>3336.8930636105652</c:v>
                </c:pt>
                <c:pt idx="2140">
                  <c:v>3349.5732572522852</c:v>
                </c:pt>
                <c:pt idx="2141">
                  <c:v>3362.301635629844</c:v>
                </c:pt>
                <c:pt idx="2142">
                  <c:v>3375.0783818452373</c:v>
                </c:pt>
                <c:pt idx="2143">
                  <c:v>3387.9036796962491</c:v>
                </c:pt>
                <c:pt idx="2144">
                  <c:v>3400.7777136790951</c:v>
                </c:pt>
                <c:pt idx="2145">
                  <c:v>3413.7006689910759</c:v>
                </c:pt>
                <c:pt idx="2146">
                  <c:v>3426.6727315332419</c:v>
                </c:pt>
                <c:pt idx="2147">
                  <c:v>3439.6940879130684</c:v>
                </c:pt>
                <c:pt idx="2148">
                  <c:v>3452.764925447138</c:v>
                </c:pt>
                <c:pt idx="2149">
                  <c:v>3465.8854321638373</c:v>
                </c:pt>
                <c:pt idx="2150">
                  <c:v>3479.0557968060598</c:v>
                </c:pt>
                <c:pt idx="2151">
                  <c:v>3492.2762088339227</c:v>
                </c:pt>
                <c:pt idx="2152">
                  <c:v>3505.5468584274918</c:v>
                </c:pt>
                <c:pt idx="2153">
                  <c:v>3518.8679364895165</c:v>
                </c:pt>
                <c:pt idx="2154">
                  <c:v>3532.2396346481769</c:v>
                </c:pt>
                <c:pt idx="2155">
                  <c:v>3545.6621452598401</c:v>
                </c:pt>
                <c:pt idx="2156">
                  <c:v>3559.1356614118276</c:v>
                </c:pt>
                <c:pt idx="2157">
                  <c:v>3572.6603769251928</c:v>
                </c:pt>
                <c:pt idx="2158">
                  <c:v>3586.2364863575085</c:v>
                </c:pt>
                <c:pt idx="2159">
                  <c:v>3599.864185005667</c:v>
                </c:pt>
                <c:pt idx="2160">
                  <c:v>3613.5436689086887</c:v>
                </c:pt>
                <c:pt idx="2161">
                  <c:v>3627.2751348505417</c:v>
                </c:pt>
                <c:pt idx="2162">
                  <c:v>3641.0587803629737</c:v>
                </c:pt>
                <c:pt idx="2163">
                  <c:v>3654.8948037283531</c:v>
                </c:pt>
                <c:pt idx="2164">
                  <c:v>3668.7834039825207</c:v>
                </c:pt>
                <c:pt idx="2165">
                  <c:v>3682.7247809176542</c:v>
                </c:pt>
                <c:pt idx="2166">
                  <c:v>3696.7191350851413</c:v>
                </c:pt>
                <c:pt idx="2167">
                  <c:v>3710.7666677984648</c:v>
                </c:pt>
                <c:pt idx="2168">
                  <c:v>3724.867581136099</c:v>
                </c:pt>
                <c:pt idx="2169">
                  <c:v>3739.0220779444162</c:v>
                </c:pt>
                <c:pt idx="2170">
                  <c:v>3753.2303618406049</c:v>
                </c:pt>
                <c:pt idx="2171">
                  <c:v>3767.4926372155992</c:v>
                </c:pt>
                <c:pt idx="2172">
                  <c:v>3781.8091092370187</c:v>
                </c:pt>
                <c:pt idx="2173">
                  <c:v>3796.1799838521192</c:v>
                </c:pt>
                <c:pt idx="2174">
                  <c:v>3810.6054677907573</c:v>
                </c:pt>
                <c:pt idx="2175">
                  <c:v>3825.0857685683623</c:v>
                </c:pt>
                <c:pt idx="2176">
                  <c:v>3839.6210944889222</c:v>
                </c:pt>
                <c:pt idx="2177">
                  <c:v>3854.2116546479801</c:v>
                </c:pt>
                <c:pt idx="2178">
                  <c:v>3868.8576589356426</c:v>
                </c:pt>
                <c:pt idx="2179">
                  <c:v>3883.5593180395981</c:v>
                </c:pt>
                <c:pt idx="2180">
                  <c:v>3898.3168434481486</c:v>
                </c:pt>
                <c:pt idx="2181">
                  <c:v>3913.1304474532517</c:v>
                </c:pt>
                <c:pt idx="2182">
                  <c:v>3928.0003431535742</c:v>
                </c:pt>
                <c:pt idx="2183">
                  <c:v>3942.926744457558</c:v>
                </c:pt>
                <c:pt idx="2184">
                  <c:v>3957.909866086497</c:v>
                </c:pt>
                <c:pt idx="2185">
                  <c:v>3972.9499235776257</c:v>
                </c:pt>
                <c:pt idx="2186">
                  <c:v>3988.0471332872207</c:v>
                </c:pt>
                <c:pt idx="2187">
                  <c:v>4003.2017123937121</c:v>
                </c:pt>
                <c:pt idx="2188">
                  <c:v>4018.4138789008084</c:v>
                </c:pt>
                <c:pt idx="2189">
                  <c:v>4033.6838516406315</c:v>
                </c:pt>
                <c:pt idx="2190">
                  <c:v>4049.011850276866</c:v>
                </c:pt>
                <c:pt idx="2191">
                  <c:v>4064.3980953079181</c:v>
                </c:pt>
                <c:pt idx="2192">
                  <c:v>4079.8428080700883</c:v>
                </c:pt>
                <c:pt idx="2193">
                  <c:v>4095.3462107407545</c:v>
                </c:pt>
                <c:pt idx="2194">
                  <c:v>4110.9085263415691</c:v>
                </c:pt>
                <c:pt idx="2195">
                  <c:v>4126.529978741667</c:v>
                </c:pt>
                <c:pt idx="2196">
                  <c:v>4142.2107926608851</c:v>
                </c:pt>
                <c:pt idx="2197">
                  <c:v>4157.9511936729969</c:v>
                </c:pt>
                <c:pt idx="2198">
                  <c:v>4173.7514082089547</c:v>
                </c:pt>
                <c:pt idx="2199">
                  <c:v>4189.6116635601484</c:v>
                </c:pt>
                <c:pt idx="2200">
                  <c:v>4205.5321878816767</c:v>
                </c:pt>
                <c:pt idx="2201">
                  <c:v>4221.5132101956269</c:v>
                </c:pt>
                <c:pt idx="2202">
                  <c:v>4237.55496039437</c:v>
                </c:pt>
                <c:pt idx="2203">
                  <c:v>4253.6576692438684</c:v>
                </c:pt>
                <c:pt idx="2204">
                  <c:v>4269.8215683869948</c:v>
                </c:pt>
                <c:pt idx="2205">
                  <c:v>4286.0468903468654</c:v>
                </c:pt>
                <c:pt idx="2206">
                  <c:v>4302.3338685301833</c:v>
                </c:pt>
                <c:pt idx="2207">
                  <c:v>4318.6827372305979</c:v>
                </c:pt>
                <c:pt idx="2208">
                  <c:v>4335.0937316320742</c:v>
                </c:pt>
                <c:pt idx="2209">
                  <c:v>4351.5670878122764</c:v>
                </c:pt>
                <c:pt idx="2210">
                  <c:v>4368.1030427459636</c:v>
                </c:pt>
                <c:pt idx="2211">
                  <c:v>4384.7018343083982</c:v>
                </c:pt>
                <c:pt idx="2212">
                  <c:v>4401.3637012787703</c:v>
                </c:pt>
                <c:pt idx="2213">
                  <c:v>4418.0888833436302</c:v>
                </c:pt>
                <c:pt idx="2214">
                  <c:v>4434.877621100336</c:v>
                </c:pt>
                <c:pt idx="2215">
                  <c:v>4451.7301560605174</c:v>
                </c:pt>
                <c:pt idx="2216">
                  <c:v>4468.6467306535478</c:v>
                </c:pt>
                <c:pt idx="2217">
                  <c:v>4485.6275882300315</c:v>
                </c:pt>
                <c:pt idx="2218">
                  <c:v>4502.672973065306</c:v>
                </c:pt>
                <c:pt idx="2219">
                  <c:v>4519.7831303629546</c:v>
                </c:pt>
                <c:pt idx="2220">
                  <c:v>4536.9583062583342</c:v>
                </c:pt>
                <c:pt idx="2221">
                  <c:v>4554.1987478221163</c:v>
                </c:pt>
                <c:pt idx="2222">
                  <c:v>4571.5047030638407</c:v>
                </c:pt>
                <c:pt idx="2223">
                  <c:v>4588.8764209354831</c:v>
                </c:pt>
                <c:pt idx="2224">
                  <c:v>4606.3141513350383</c:v>
                </c:pt>
                <c:pt idx="2225">
                  <c:v>4623.8181451101118</c:v>
                </c:pt>
                <c:pt idx="2226">
                  <c:v>4641.3886540615304</c:v>
                </c:pt>
                <c:pt idx="2227">
                  <c:v>4659.0259309469639</c:v>
                </c:pt>
                <c:pt idx="2228">
                  <c:v>4676.7302294845622</c:v>
                </c:pt>
                <c:pt idx="2229">
                  <c:v>4694.5018043566033</c:v>
                </c:pt>
                <c:pt idx="2230">
                  <c:v>4712.3409112131585</c:v>
                </c:pt>
                <c:pt idx="2231">
                  <c:v>4730.2478066757685</c:v>
                </c:pt>
                <c:pt idx="2232">
                  <c:v>4748.2227483411361</c:v>
                </c:pt>
                <c:pt idx="2233">
                  <c:v>4766.2659947848324</c:v>
                </c:pt>
                <c:pt idx="2234">
                  <c:v>4784.3778055650146</c:v>
                </c:pt>
                <c:pt idx="2235">
                  <c:v>4802.5584412261614</c:v>
                </c:pt>
                <c:pt idx="2236">
                  <c:v>4820.8081633028214</c:v>
                </c:pt>
                <c:pt idx="2237">
                  <c:v>4839.1272343233722</c:v>
                </c:pt>
                <c:pt idx="2238">
                  <c:v>4857.515917813801</c:v>
                </c:pt>
                <c:pt idx="2239">
                  <c:v>4875.9744783014939</c:v>
                </c:pt>
                <c:pt idx="2240">
                  <c:v>4894.5031813190399</c:v>
                </c:pt>
                <c:pt idx="2241">
                  <c:v>4913.102293408052</c:v>
                </c:pt>
                <c:pt idx="2242">
                  <c:v>4931.7720821230023</c:v>
                </c:pt>
                <c:pt idx="2243">
                  <c:v>4950.5128160350696</c:v>
                </c:pt>
                <c:pt idx="2244">
                  <c:v>4969.3247647360031</c:v>
                </c:pt>
                <c:pt idx="2245">
                  <c:v>4988.2081988420005</c:v>
                </c:pt>
                <c:pt idx="2246">
                  <c:v>5007.1633899976005</c:v>
                </c:pt>
                <c:pt idx="2247">
                  <c:v>5026.1906108795911</c:v>
                </c:pt>
                <c:pt idx="2248">
                  <c:v>5045.2901352009339</c:v>
                </c:pt>
                <c:pt idx="2249">
                  <c:v>5064.4622377146979</c:v>
                </c:pt>
                <c:pt idx="2250">
                  <c:v>5083.7071942180137</c:v>
                </c:pt>
                <c:pt idx="2251">
                  <c:v>5103.0252815560425</c:v>
                </c:pt>
                <c:pt idx="2252">
                  <c:v>5122.4167776259555</c:v>
                </c:pt>
                <c:pt idx="2253">
                  <c:v>5141.8819613809346</c:v>
                </c:pt>
                <c:pt idx="2254">
                  <c:v>5161.4211128341822</c:v>
                </c:pt>
                <c:pt idx="2255">
                  <c:v>5181.0345130629521</c:v>
                </c:pt>
                <c:pt idx="2256">
                  <c:v>5200.7224442125917</c:v>
                </c:pt>
                <c:pt idx="2257">
                  <c:v>5220.4851895005995</c:v>
                </c:pt>
                <c:pt idx="2258">
                  <c:v>5240.3230332207022</c:v>
                </c:pt>
                <c:pt idx="2259">
                  <c:v>5260.2362607469413</c:v>
                </c:pt>
                <c:pt idx="2260">
                  <c:v>5280.2251585377799</c:v>
                </c:pt>
                <c:pt idx="2261">
                  <c:v>5300.2900141402233</c:v>
                </c:pt>
                <c:pt idx="2262">
                  <c:v>5320.4311161939559</c:v>
                </c:pt>
                <c:pt idx="2263">
                  <c:v>5340.6487544354932</c:v>
                </c:pt>
                <c:pt idx="2264">
                  <c:v>5360.943219702348</c:v>
                </c:pt>
                <c:pt idx="2265">
                  <c:v>5381.3148039372172</c:v>
                </c:pt>
                <c:pt idx="2266">
                  <c:v>5401.7638001921787</c:v>
                </c:pt>
                <c:pt idx="2267">
                  <c:v>5422.290502632909</c:v>
                </c:pt>
                <c:pt idx="2268">
                  <c:v>5442.8952065429139</c:v>
                </c:pt>
                <c:pt idx="2269">
                  <c:v>5463.5782083277772</c:v>
                </c:pt>
                <c:pt idx="2270">
                  <c:v>5484.339805519423</c:v>
                </c:pt>
                <c:pt idx="2271">
                  <c:v>5505.1802967803969</c:v>
                </c:pt>
                <c:pt idx="2272">
                  <c:v>5526.0999819081626</c:v>
                </c:pt>
                <c:pt idx="2273">
                  <c:v>5547.0991618394137</c:v>
                </c:pt>
                <c:pt idx="2274">
                  <c:v>5568.1781386544035</c:v>
                </c:pt>
                <c:pt idx="2275">
                  <c:v>5589.3372155812904</c:v>
                </c:pt>
                <c:pt idx="2276">
                  <c:v>5610.5766970004997</c:v>
                </c:pt>
                <c:pt idx="2277">
                  <c:v>5631.8968884491014</c:v>
                </c:pt>
                <c:pt idx="2278">
                  <c:v>5653.298096625208</c:v>
                </c:pt>
                <c:pt idx="2279">
                  <c:v>5674.7806293923841</c:v>
                </c:pt>
                <c:pt idx="2280">
                  <c:v>5696.3447957840754</c:v>
                </c:pt>
                <c:pt idx="2281">
                  <c:v>5717.9909060080554</c:v>
                </c:pt>
                <c:pt idx="2282">
                  <c:v>5739.7192714508865</c:v>
                </c:pt>
                <c:pt idx="2283">
                  <c:v>5761.5302046823999</c:v>
                </c:pt>
                <c:pt idx="2284">
                  <c:v>5783.4240194601934</c:v>
                </c:pt>
                <c:pt idx="2285">
                  <c:v>5805.4010307341423</c:v>
                </c:pt>
                <c:pt idx="2286">
                  <c:v>5827.4615546509322</c:v>
                </c:pt>
                <c:pt idx="2287">
                  <c:v>5849.6059085586057</c:v>
                </c:pt>
                <c:pt idx="2288">
                  <c:v>5871.8344110111284</c:v>
                </c:pt>
                <c:pt idx="2289">
                  <c:v>5894.1473817729711</c:v>
                </c:pt>
                <c:pt idx="2290">
                  <c:v>5916.5451418237089</c:v>
                </c:pt>
                <c:pt idx="2291">
                  <c:v>5939.0280133626393</c:v>
                </c:pt>
                <c:pt idx="2292">
                  <c:v>5961.5963198134177</c:v>
                </c:pt>
                <c:pt idx="2293">
                  <c:v>5984.2503858287091</c:v>
                </c:pt>
                <c:pt idx="2294">
                  <c:v>6006.9905372948588</c:v>
                </c:pt>
                <c:pt idx="2295">
                  <c:v>6029.8171013365791</c:v>
                </c:pt>
                <c:pt idx="2296">
                  <c:v>6052.7304063216579</c:v>
                </c:pt>
                <c:pt idx="2297">
                  <c:v>6075.73078186568</c:v>
                </c:pt>
                <c:pt idx="2298">
                  <c:v>6098.8185588367696</c:v>
                </c:pt>
                <c:pt idx="2299">
                  <c:v>6121.9940693603494</c:v>
                </c:pt>
                <c:pt idx="2300">
                  <c:v>6145.2576468239185</c:v>
                </c:pt>
                <c:pt idx="2301">
                  <c:v>6168.6096258818498</c:v>
                </c:pt>
                <c:pt idx="2302">
                  <c:v>6192.0503424602011</c:v>
                </c:pt>
                <c:pt idx="2303">
                  <c:v>6215.5801337615503</c:v>
                </c:pt>
                <c:pt idx="2304">
                  <c:v>6239.1993382698447</c:v>
                </c:pt>
                <c:pt idx="2305">
                  <c:v>6262.90829575527</c:v>
                </c:pt>
                <c:pt idx="2306">
                  <c:v>6286.7073472791399</c:v>
                </c:pt>
                <c:pt idx="2307">
                  <c:v>6310.5968351988004</c:v>
                </c:pt>
                <c:pt idx="2308">
                  <c:v>6334.5771031725562</c:v>
                </c:pt>
                <c:pt idx="2309">
                  <c:v>6358.648496164612</c:v>
                </c:pt>
                <c:pt idx="2310">
                  <c:v>6382.8113604500377</c:v>
                </c:pt>
                <c:pt idx="2311">
                  <c:v>6407.0660436197477</c:v>
                </c:pt>
                <c:pt idx="2312">
                  <c:v>6431.4128945855027</c:v>
                </c:pt>
                <c:pt idx="2313">
                  <c:v>6455.8522635849276</c:v>
                </c:pt>
                <c:pt idx="2314">
                  <c:v>6480.3845021865509</c:v>
                </c:pt>
                <c:pt idx="2315">
                  <c:v>6505.0099632948595</c:v>
                </c:pt>
                <c:pt idx="2316">
                  <c:v>6529.7290011553805</c:v>
                </c:pt>
                <c:pt idx="2317">
                  <c:v>6554.5419713597712</c:v>
                </c:pt>
                <c:pt idx="2318">
                  <c:v>6579.4492308509389</c:v>
                </c:pt>
                <c:pt idx="2319">
                  <c:v>6604.451137928173</c:v>
                </c:pt>
                <c:pt idx="2320">
                  <c:v>6629.5480522523003</c:v>
                </c:pt>
                <c:pt idx="2321">
                  <c:v>6654.7403348508597</c:v>
                </c:pt>
                <c:pt idx="2322">
                  <c:v>6680.0283481232927</c:v>
                </c:pt>
                <c:pt idx="2323">
                  <c:v>6705.4124558461617</c:v>
                </c:pt>
                <c:pt idx="2324">
                  <c:v>6730.893023178377</c:v>
                </c:pt>
                <c:pt idx="2325">
                  <c:v>6756.4704166664551</c:v>
                </c:pt>
                <c:pt idx="2326">
                  <c:v>6782.1450042497881</c:v>
                </c:pt>
                <c:pt idx="2327">
                  <c:v>6807.9171552659373</c:v>
                </c:pt>
                <c:pt idx="2328">
                  <c:v>6833.7872404559475</c:v>
                </c:pt>
                <c:pt idx="2329">
                  <c:v>6859.7556319696805</c:v>
                </c:pt>
                <c:pt idx="2330">
                  <c:v>6885.8227033711655</c:v>
                </c:pt>
                <c:pt idx="2331">
                  <c:v>6911.9888296439758</c:v>
                </c:pt>
                <c:pt idx="2332">
                  <c:v>6938.2543871966227</c:v>
                </c:pt>
                <c:pt idx="2333">
                  <c:v>6964.6197538679698</c:v>
                </c:pt>
                <c:pt idx="2334">
                  <c:v>6991.0853089326683</c:v>
                </c:pt>
                <c:pt idx="2335">
                  <c:v>7017.6514331066128</c:v>
                </c:pt>
                <c:pt idx="2336">
                  <c:v>7044.3185085524183</c:v>
                </c:pt>
                <c:pt idx="2337">
                  <c:v>7071.0869188849174</c:v>
                </c:pt>
                <c:pt idx="2338">
                  <c:v>7097.9570491766799</c:v>
                </c:pt>
                <c:pt idx="2339">
                  <c:v>7124.9292859635516</c:v>
                </c:pt>
                <c:pt idx="2340">
                  <c:v>7152.0040172502131</c:v>
                </c:pt>
                <c:pt idx="2341">
                  <c:v>7179.1816325157642</c:v>
                </c:pt>
                <c:pt idx="2342">
                  <c:v>7206.4625227193246</c:v>
                </c:pt>
                <c:pt idx="2343">
                  <c:v>7233.847080305658</c:v>
                </c:pt>
                <c:pt idx="2344">
                  <c:v>7261.3356992108193</c:v>
                </c:pt>
                <c:pt idx="2345">
                  <c:v>7288.9287748678207</c:v>
                </c:pt>
                <c:pt idx="2346">
                  <c:v>7316.6267042123191</c:v>
                </c:pt>
                <c:pt idx="2347">
                  <c:v>7344.4298856883261</c:v>
                </c:pt>
                <c:pt idx="2348">
                  <c:v>7372.3387192539421</c:v>
                </c:pt>
                <c:pt idx="2349">
                  <c:v>7400.353606387107</c:v>
                </c:pt>
                <c:pt idx="2350">
                  <c:v>7428.4749500913786</c:v>
                </c:pt>
                <c:pt idx="2351">
                  <c:v>7456.7031549017256</c:v>
                </c:pt>
                <c:pt idx="2352">
                  <c:v>7485.0386268903521</c:v>
                </c:pt>
                <c:pt idx="2353">
                  <c:v>7513.4817736725354</c:v>
                </c:pt>
                <c:pt idx="2354">
                  <c:v>7542.0330044124912</c:v>
                </c:pt>
                <c:pt idx="2355">
                  <c:v>7570.6927298292585</c:v>
                </c:pt>
                <c:pt idx="2356">
                  <c:v>7599.46136220261</c:v>
                </c:pt>
                <c:pt idx="2357">
                  <c:v>7628.3393153789802</c:v>
                </c:pt>
                <c:pt idx="2358">
                  <c:v>7657.3270047774204</c:v>
                </c:pt>
                <c:pt idx="2359">
                  <c:v>7686.4248473955749</c:v>
                </c:pt>
                <c:pt idx="2360">
                  <c:v>7715.6332618156785</c:v>
                </c:pt>
                <c:pt idx="2361">
                  <c:v>7744.9526682105779</c:v>
                </c:pt>
                <c:pt idx="2362">
                  <c:v>7774.3834883497784</c:v>
                </c:pt>
                <c:pt idx="2363">
                  <c:v>7803.9261456055074</c:v>
                </c:pt>
                <c:pt idx="2364">
                  <c:v>7833.5810649588084</c:v>
                </c:pt>
                <c:pt idx="2365">
                  <c:v>7863.348673005652</c:v>
                </c:pt>
                <c:pt idx="2366">
                  <c:v>7893.229397963074</c:v>
                </c:pt>
                <c:pt idx="2367">
                  <c:v>7923.2236696753334</c:v>
                </c:pt>
                <c:pt idx="2368">
                  <c:v>7953.3319196201001</c:v>
                </c:pt>
                <c:pt idx="2369">
                  <c:v>7983.554580914657</c:v>
                </c:pt>
                <c:pt idx="2370">
                  <c:v>8013.8920883221326</c:v>
                </c:pt>
                <c:pt idx="2371">
                  <c:v>8044.344878257757</c:v>
                </c:pt>
                <c:pt idx="2372">
                  <c:v>8074.9133887951366</c:v>
                </c:pt>
                <c:pt idx="2373">
                  <c:v>8105.5980596725585</c:v>
                </c:pt>
                <c:pt idx="2374">
                  <c:v>8136.3993322993147</c:v>
                </c:pt>
                <c:pt idx="2375">
                  <c:v>8167.3176497620525</c:v>
                </c:pt>
                <c:pt idx="2376">
                  <c:v>8198.3534568311479</c:v>
                </c:pt>
                <c:pt idx="2377">
                  <c:v>8229.5071999671072</c:v>
                </c:pt>
                <c:pt idx="2378">
                  <c:v>8260.7793273269817</c:v>
                </c:pt>
                <c:pt idx="2379">
                  <c:v>8292.1702887708252</c:v>
                </c:pt>
                <c:pt idx="2380">
                  <c:v>8323.680535868154</c:v>
                </c:pt>
                <c:pt idx="2381">
                  <c:v>8355.3105219044537</c:v>
                </c:pt>
                <c:pt idx="2382">
                  <c:v>8387.0607018876908</c:v>
                </c:pt>
                <c:pt idx="2383">
                  <c:v>8418.931532554865</c:v>
                </c:pt>
                <c:pt idx="2384">
                  <c:v>8450.9234723785739</c:v>
                </c:pt>
                <c:pt idx="2385">
                  <c:v>8483.0369815736121</c:v>
                </c:pt>
                <c:pt idx="2386">
                  <c:v>8515.2725221035926</c:v>
                </c:pt>
                <c:pt idx="2387">
                  <c:v>8547.6305576875857</c:v>
                </c:pt>
                <c:pt idx="2388">
                  <c:v>8580.1115538067988</c:v>
                </c:pt>
                <c:pt idx="2389">
                  <c:v>8612.7159777112647</c:v>
                </c:pt>
                <c:pt idx="2390">
                  <c:v>8645.4442984265679</c:v>
                </c:pt>
                <c:pt idx="2391">
                  <c:v>8678.2969867605898</c:v>
                </c:pt>
                <c:pt idx="2392">
                  <c:v>8711.2745153102805</c:v>
                </c:pt>
                <c:pt idx="2393">
                  <c:v>8744.3773584684604</c:v>
                </c:pt>
                <c:pt idx="2394">
                  <c:v>8777.605992430641</c:v>
                </c:pt>
                <c:pt idx="2395">
                  <c:v>8810.9608952018771</c:v>
                </c:pt>
                <c:pt idx="2396">
                  <c:v>8844.4425466036446</c:v>
                </c:pt>
                <c:pt idx="2397">
                  <c:v>8878.051428280738</c:v>
                </c:pt>
                <c:pt idx="2398">
                  <c:v>8911.7880237082045</c:v>
                </c:pt>
                <c:pt idx="2399">
                  <c:v>8945.6528181982958</c:v>
                </c:pt>
                <c:pt idx="2400">
                  <c:v>8979.6462989074498</c:v>
                </c:pt>
                <c:pt idx="2401">
                  <c:v>9013.7689548432991</c:v>
                </c:pt>
                <c:pt idx="2402">
                  <c:v>9048.0212768717047</c:v>
                </c:pt>
                <c:pt idx="2403">
                  <c:v>9082.4037577238178</c:v>
                </c:pt>
                <c:pt idx="2404">
                  <c:v>9116.916892003168</c:v>
                </c:pt>
                <c:pt idx="2405">
                  <c:v>9151.5611761927794</c:v>
                </c:pt>
                <c:pt idx="2406">
                  <c:v>9186.3371086623119</c:v>
                </c:pt>
                <c:pt idx="2407">
                  <c:v>9221.2451896752282</c:v>
                </c:pt>
                <c:pt idx="2408">
                  <c:v>9256.2859213959946</c:v>
                </c:pt>
                <c:pt idx="2409">
                  <c:v>9291.4598078972995</c:v>
                </c:pt>
                <c:pt idx="2410">
                  <c:v>9326.7673551673088</c:v>
                </c:pt>
                <c:pt idx="2411">
                  <c:v>9362.209071116944</c:v>
                </c:pt>
                <c:pt idx="2412">
                  <c:v>9397.7854655871888</c:v>
                </c:pt>
                <c:pt idx="2413">
                  <c:v>9433.49705035642</c:v>
                </c:pt>
                <c:pt idx="2414">
                  <c:v>9469.344339147774</c:v>
                </c:pt>
                <c:pt idx="2415">
                  <c:v>9505.3278476365358</c:v>
                </c:pt>
                <c:pt idx="2416">
                  <c:v>9541.4480934575549</c:v>
                </c:pt>
                <c:pt idx="2417">
                  <c:v>9577.7055962126942</c:v>
                </c:pt>
                <c:pt idx="2418">
                  <c:v>9614.1008774783022</c:v>
                </c:pt>
                <c:pt idx="2419">
                  <c:v>9650.6344608127201</c:v>
                </c:pt>
                <c:pt idx="2420">
                  <c:v>9687.3068717638089</c:v>
                </c:pt>
                <c:pt idx="2421">
                  <c:v>9724.1186378765124</c:v>
                </c:pt>
                <c:pt idx="2422">
                  <c:v>9761.0702887004427</c:v>
                </c:pt>
                <c:pt idx="2423">
                  <c:v>9798.1623557975054</c:v>
                </c:pt>
                <c:pt idx="2424">
                  <c:v>9835.3953727495355</c:v>
                </c:pt>
                <c:pt idx="2425">
                  <c:v>9872.7698751659846</c:v>
                </c:pt>
                <c:pt idx="2426">
                  <c:v>9910.2864006916152</c:v>
                </c:pt>
                <c:pt idx="2427">
                  <c:v>9947.9454890142442</c:v>
                </c:pt>
                <c:pt idx="2428">
                  <c:v>9985.747681872499</c:v>
                </c:pt>
                <c:pt idx="2429">
                  <c:v>10023.693523063615</c:v>
                </c:pt>
                <c:pt idx="2430">
                  <c:v>10061.783558451258</c:v>
                </c:pt>
                <c:pt idx="2431">
                  <c:v>10100.018335973373</c:v>
                </c:pt>
                <c:pt idx="2432">
                  <c:v>10138.398405650072</c:v>
                </c:pt>
                <c:pt idx="2433">
                  <c:v>10176.924319591542</c:v>
                </c:pt>
                <c:pt idx="2434">
                  <c:v>10215.596632005991</c:v>
                </c:pt>
                <c:pt idx="2435">
                  <c:v>10254.415899207614</c:v>
                </c:pt>
                <c:pt idx="2436">
                  <c:v>10293.382679624603</c:v>
                </c:pt>
                <c:pt idx="2437">
                  <c:v>10332.497533807176</c:v>
                </c:pt>
                <c:pt idx="2438">
                  <c:v>10371.761024435644</c:v>
                </c:pt>
                <c:pt idx="2439">
                  <c:v>10411.1737163285</c:v>
                </c:pt>
                <c:pt idx="2440">
                  <c:v>10450.736176450548</c:v>
                </c:pt>
                <c:pt idx="2441">
                  <c:v>10490.44897392106</c:v>
                </c:pt>
                <c:pt idx="2442">
                  <c:v>10530.31268002196</c:v>
                </c:pt>
                <c:pt idx="2443">
                  <c:v>10570.327868206043</c:v>
                </c:pt>
                <c:pt idx="2444">
                  <c:v>10610.495114105226</c:v>
                </c:pt>
                <c:pt idx="2445">
                  <c:v>10650.814995538825</c:v>
                </c:pt>
                <c:pt idx="2446">
                  <c:v>10691.288092521872</c:v>
                </c:pt>
                <c:pt idx="2447">
                  <c:v>10731.914987273456</c:v>
                </c:pt>
                <c:pt idx="2448">
                  <c:v>10772.696264225095</c:v>
                </c:pt>
                <c:pt idx="2449">
                  <c:v>10813.632510029151</c:v>
                </c:pt>
                <c:pt idx="2450">
                  <c:v>10854.724313567262</c:v>
                </c:pt>
                <c:pt idx="2451">
                  <c:v>10895.972265958817</c:v>
                </c:pt>
                <c:pt idx="2452">
                  <c:v>10937.376960569462</c:v>
                </c:pt>
                <c:pt idx="2453">
                  <c:v>10978.938993019627</c:v>
                </c:pt>
                <c:pt idx="2454">
                  <c:v>11020.658961193101</c:v>
                </c:pt>
                <c:pt idx="2455">
                  <c:v>11062.537465245636</c:v>
                </c:pt>
                <c:pt idx="2456">
                  <c:v>11104.575107613569</c:v>
                </c:pt>
                <c:pt idx="2457">
                  <c:v>11146.772493022501</c:v>
                </c:pt>
                <c:pt idx="2458">
                  <c:v>11189.130228495987</c:v>
                </c:pt>
                <c:pt idx="2459">
                  <c:v>11231.648923364273</c:v>
                </c:pt>
                <c:pt idx="2460">
                  <c:v>11274.329189273058</c:v>
                </c:pt>
                <c:pt idx="2461">
                  <c:v>11317.171640192295</c:v>
                </c:pt>
                <c:pt idx="2462">
                  <c:v>11360.176892425026</c:v>
                </c:pt>
                <c:pt idx="2463">
                  <c:v>11403.345564616242</c:v>
                </c:pt>
                <c:pt idx="2464">
                  <c:v>11446.678277761785</c:v>
                </c:pt>
                <c:pt idx="2465">
                  <c:v>11490.175655217279</c:v>
                </c:pt>
                <c:pt idx="2466">
                  <c:v>11533.838322707104</c:v>
                </c:pt>
                <c:pt idx="2467">
                  <c:v>11577.666908333391</c:v>
                </c:pt>
                <c:pt idx="2468">
                  <c:v>11621.662042585058</c:v>
                </c:pt>
                <c:pt idx="2469">
                  <c:v>11665.824358346881</c:v>
                </c:pt>
                <c:pt idx="2470">
                  <c:v>11710.154490908599</c:v>
                </c:pt>
                <c:pt idx="2471">
                  <c:v>11754.653077974051</c:v>
                </c:pt>
                <c:pt idx="2472">
                  <c:v>11799.320759670352</c:v>
                </c:pt>
                <c:pt idx="2473">
                  <c:v>11844.1581785571</c:v>
                </c:pt>
                <c:pt idx="2474">
                  <c:v>11889.165979635616</c:v>
                </c:pt>
                <c:pt idx="2475">
                  <c:v>11934.344810358232</c:v>
                </c:pt>
                <c:pt idx="2476">
                  <c:v>11979.695320637595</c:v>
                </c:pt>
                <c:pt idx="2477">
                  <c:v>12025.218162856017</c:v>
                </c:pt>
                <c:pt idx="2478">
                  <c:v>12070.913991874871</c:v>
                </c:pt>
                <c:pt idx="2479">
                  <c:v>12116.783465043996</c:v>
                </c:pt>
                <c:pt idx="2480">
                  <c:v>12162.827242211164</c:v>
                </c:pt>
                <c:pt idx="2481">
                  <c:v>12209.045985731567</c:v>
                </c:pt>
                <c:pt idx="2482">
                  <c:v>12255.440360477347</c:v>
                </c:pt>
                <c:pt idx="2483">
                  <c:v>12302.01103384716</c:v>
                </c:pt>
                <c:pt idx="2484">
                  <c:v>12348.75867577578</c:v>
                </c:pt>
                <c:pt idx="2485">
                  <c:v>12395.683958743728</c:v>
                </c:pt>
                <c:pt idx="2486">
                  <c:v>12442.787557786954</c:v>
                </c:pt>
                <c:pt idx="2487">
                  <c:v>12490.070150506544</c:v>
                </c:pt>
                <c:pt idx="2488">
                  <c:v>12537.53241707847</c:v>
                </c:pt>
                <c:pt idx="2489">
                  <c:v>12585.175040263368</c:v>
                </c:pt>
                <c:pt idx="2490">
                  <c:v>12632.998705416368</c:v>
                </c:pt>
                <c:pt idx="2491">
                  <c:v>12681.004100496952</c:v>
                </c:pt>
                <c:pt idx="2492">
                  <c:v>12729.19191607884</c:v>
                </c:pt>
                <c:pt idx="2493">
                  <c:v>12777.56284535994</c:v>
                </c:pt>
                <c:pt idx="2494">
                  <c:v>12826.117584172309</c:v>
                </c:pt>
                <c:pt idx="2495">
                  <c:v>12874.856830992165</c:v>
                </c:pt>
                <c:pt idx="2496">
                  <c:v>12923.781286949936</c:v>
                </c:pt>
                <c:pt idx="2497">
                  <c:v>12972.891655840345</c:v>
                </c:pt>
                <c:pt idx="2498">
                  <c:v>13022.188644132539</c:v>
                </c:pt>
                <c:pt idx="2499">
                  <c:v>13071.672960980242</c:v>
                </c:pt>
                <c:pt idx="2500">
                  <c:v>13121.345318231968</c:v>
                </c:pt>
                <c:pt idx="2501">
                  <c:v>13171.206430441251</c:v>
                </c:pt>
                <c:pt idx="2502">
                  <c:v>13221.257014876928</c:v>
                </c:pt>
                <c:pt idx="2503">
                  <c:v>13271.49779153346</c:v>
                </c:pt>
                <c:pt idx="2504">
                  <c:v>13321.929483141288</c:v>
                </c:pt>
                <c:pt idx="2505">
                  <c:v>13372.552815177225</c:v>
                </c:pt>
                <c:pt idx="2506">
                  <c:v>13423.368515874899</c:v>
                </c:pt>
                <c:pt idx="2507">
                  <c:v>13474.377316235224</c:v>
                </c:pt>
                <c:pt idx="2508">
                  <c:v>13525.579950036919</c:v>
                </c:pt>
                <c:pt idx="2509">
                  <c:v>13576.97715384706</c:v>
                </c:pt>
                <c:pt idx="2510">
                  <c:v>13628.569667031679</c:v>
                </c:pt>
                <c:pt idx="2511">
                  <c:v>13680.3582317664</c:v>
                </c:pt>
                <c:pt idx="2512">
                  <c:v>13732.343593047113</c:v>
                </c:pt>
                <c:pt idx="2513">
                  <c:v>13784.526498700692</c:v>
                </c:pt>
                <c:pt idx="2514">
                  <c:v>13836.907699395755</c:v>
                </c:pt>
                <c:pt idx="2515">
                  <c:v>13889.487948653459</c:v>
                </c:pt>
                <c:pt idx="2516">
                  <c:v>13942.268002858342</c:v>
                </c:pt>
                <c:pt idx="2517">
                  <c:v>13995.248621269204</c:v>
                </c:pt>
                <c:pt idx="2518">
                  <c:v>14048.430566030027</c:v>
                </c:pt>
                <c:pt idx="2519">
                  <c:v>14101.814602180941</c:v>
                </c:pt>
                <c:pt idx="2520">
                  <c:v>14155.401497669229</c:v>
                </c:pt>
                <c:pt idx="2521">
                  <c:v>14209.192023360372</c:v>
                </c:pt>
                <c:pt idx="2522">
                  <c:v>14263.186953049142</c:v>
                </c:pt>
                <c:pt idx="2523">
                  <c:v>14317.387063470729</c:v>
                </c:pt>
                <c:pt idx="2524">
                  <c:v>14371.793134311918</c:v>
                </c:pt>
                <c:pt idx="2525">
                  <c:v>14426.405948222304</c:v>
                </c:pt>
                <c:pt idx="2526">
                  <c:v>14481.226290825549</c:v>
                </c:pt>
                <c:pt idx="2527">
                  <c:v>14536.254950730687</c:v>
                </c:pt>
                <c:pt idx="2528">
                  <c:v>14591.492719543463</c:v>
                </c:pt>
                <c:pt idx="2529">
                  <c:v>14646.940391877728</c:v>
                </c:pt>
                <c:pt idx="2530">
                  <c:v>14702.598765366864</c:v>
                </c:pt>
                <c:pt idx="2531">
                  <c:v>14758.468640675257</c:v>
                </c:pt>
                <c:pt idx="2532">
                  <c:v>14814.550821509823</c:v>
                </c:pt>
                <c:pt idx="2533">
                  <c:v>14870.84611463156</c:v>
                </c:pt>
                <c:pt idx="2534">
                  <c:v>14927.355329867161</c:v>
                </c:pt>
                <c:pt idx="2535">
                  <c:v>14984.079280120657</c:v>
                </c:pt>
                <c:pt idx="2536">
                  <c:v>15041.018781385115</c:v>
                </c:pt>
                <c:pt idx="2537">
                  <c:v>15098.174652754378</c:v>
                </c:pt>
                <c:pt idx="2538">
                  <c:v>15155.547716434845</c:v>
                </c:pt>
                <c:pt idx="2539">
                  <c:v>15213.138797757298</c:v>
                </c:pt>
                <c:pt idx="2540">
                  <c:v>15270.948725188775</c:v>
                </c:pt>
                <c:pt idx="2541">
                  <c:v>15328.978330344493</c:v>
                </c:pt>
                <c:pt idx="2542">
                  <c:v>15387.228447999802</c:v>
                </c:pt>
                <c:pt idx="2543">
                  <c:v>15445.699916102201</c:v>
                </c:pt>
                <c:pt idx="2544">
                  <c:v>15504.39357578339</c:v>
                </c:pt>
                <c:pt idx="2545">
                  <c:v>15563.310271371367</c:v>
                </c:pt>
                <c:pt idx="2546">
                  <c:v>15622.450850402578</c:v>
                </c:pt>
                <c:pt idx="2547">
                  <c:v>15681.816163634108</c:v>
                </c:pt>
                <c:pt idx="2548">
                  <c:v>15741.407065055919</c:v>
                </c:pt>
                <c:pt idx="2549">
                  <c:v>15801.224411903131</c:v>
                </c:pt>
                <c:pt idx="2550">
                  <c:v>15861.269064668364</c:v>
                </c:pt>
                <c:pt idx="2551">
                  <c:v>15921.541887114105</c:v>
                </c:pt>
                <c:pt idx="2552">
                  <c:v>15982.043746285139</c:v>
                </c:pt>
                <c:pt idx="2553">
                  <c:v>16042.775512521022</c:v>
                </c:pt>
                <c:pt idx="2554">
                  <c:v>16103.738059468602</c:v>
                </c:pt>
                <c:pt idx="2555">
                  <c:v>16164.932264094583</c:v>
                </c:pt>
                <c:pt idx="2556">
                  <c:v>16226.359006698143</c:v>
                </c:pt>
                <c:pt idx="2557">
                  <c:v>16288.019170923597</c:v>
                </c:pt>
                <c:pt idx="2558">
                  <c:v>16349.913643773107</c:v>
                </c:pt>
                <c:pt idx="2559">
                  <c:v>16412.043315619445</c:v>
                </c:pt>
                <c:pt idx="2560">
                  <c:v>16474.4090802188</c:v>
                </c:pt>
                <c:pt idx="2561">
                  <c:v>16537.011834723631</c:v>
                </c:pt>
                <c:pt idx="2562">
                  <c:v>16599.852479695583</c:v>
                </c:pt>
                <c:pt idx="2563">
                  <c:v>16662.931919118426</c:v>
                </c:pt>
                <c:pt idx="2564">
                  <c:v>16726.251060411076</c:v>
                </c:pt>
                <c:pt idx="2565">
                  <c:v>16789.81081444064</c:v>
                </c:pt>
                <c:pt idx="2566">
                  <c:v>16853.612095535515</c:v>
                </c:pt>
                <c:pt idx="2567">
                  <c:v>16917.655821498549</c:v>
                </c:pt>
                <c:pt idx="2568">
                  <c:v>16981.942913620245</c:v>
                </c:pt>
                <c:pt idx="2569">
                  <c:v>17046.474296692002</c:v>
                </c:pt>
                <c:pt idx="2570">
                  <c:v>17111.250899019433</c:v>
                </c:pt>
                <c:pt idx="2571">
                  <c:v>17176.273652435706</c:v>
                </c:pt>
                <c:pt idx="2572">
                  <c:v>17241.543492314962</c:v>
                </c:pt>
                <c:pt idx="2573">
                  <c:v>17307.061357585761</c:v>
                </c:pt>
                <c:pt idx="2574">
                  <c:v>17372.828190744585</c:v>
                </c:pt>
                <c:pt idx="2575">
                  <c:v>17438.844937869417</c:v>
                </c:pt>
                <c:pt idx="2576">
                  <c:v>17505.112548633322</c:v>
                </c:pt>
                <c:pt idx="2577">
                  <c:v>17571.631976318131</c:v>
                </c:pt>
                <c:pt idx="2578">
                  <c:v>17638.404177828139</c:v>
                </c:pt>
                <c:pt idx="2579">
                  <c:v>17705.430113703886</c:v>
                </c:pt>
                <c:pt idx="2580">
                  <c:v>17772.71074813596</c:v>
                </c:pt>
                <c:pt idx="2581">
                  <c:v>17840.247048978876</c:v>
                </c:pt>
                <c:pt idx="2582">
                  <c:v>17908.039987764994</c:v>
                </c:pt>
                <c:pt idx="2583">
                  <c:v>17976.090539718502</c:v>
                </c:pt>
                <c:pt idx="2584">
                  <c:v>18044.399683769432</c:v>
                </c:pt>
                <c:pt idx="2585">
                  <c:v>18112.968402567756</c:v>
                </c:pt>
                <c:pt idx="2586">
                  <c:v>18181.797682497516</c:v>
                </c:pt>
                <c:pt idx="2587">
                  <c:v>18250.888513691007</c:v>
                </c:pt>
                <c:pt idx="2588">
                  <c:v>18320.241890043031</c:v>
                </c:pt>
                <c:pt idx="2589">
                  <c:v>18389.858809225196</c:v>
                </c:pt>
                <c:pt idx="2590">
                  <c:v>18459.740272700252</c:v>
                </c:pt>
                <c:pt idx="2591">
                  <c:v>18529.887285736513</c:v>
                </c:pt>
                <c:pt idx="2592">
                  <c:v>18600.300857422313</c:v>
                </c:pt>
                <c:pt idx="2593">
                  <c:v>18670.982000680517</c:v>
                </c:pt>
                <c:pt idx="2594">
                  <c:v>18741.931732283105</c:v>
                </c:pt>
                <c:pt idx="2595">
                  <c:v>18813.151072865781</c:v>
                </c:pt>
                <c:pt idx="2596">
                  <c:v>18884.64104694267</c:v>
                </c:pt>
                <c:pt idx="2597">
                  <c:v>18956.402682921052</c:v>
                </c:pt>
                <c:pt idx="2598">
                  <c:v>19028.437013116152</c:v>
                </c:pt>
                <c:pt idx="2599">
                  <c:v>19100.745073765993</c:v>
                </c:pt>
                <c:pt idx="2600">
                  <c:v>19173.327905046302</c:v>
                </c:pt>
                <c:pt idx="2601">
                  <c:v>19246.18655108548</c:v>
                </c:pt>
                <c:pt idx="2602">
                  <c:v>19319.322059979604</c:v>
                </c:pt>
                <c:pt idx="2603">
                  <c:v>19392.735483807526</c:v>
                </c:pt>
                <c:pt idx="2604">
                  <c:v>19466.427878645994</c:v>
                </c:pt>
                <c:pt idx="2605">
                  <c:v>19540.400304584851</c:v>
                </c:pt>
                <c:pt idx="2606">
                  <c:v>19614.653825742273</c:v>
                </c:pt>
                <c:pt idx="2607">
                  <c:v>19689.189510280095</c:v>
                </c:pt>
                <c:pt idx="2608">
                  <c:v>19764.008430419159</c:v>
                </c:pt>
                <c:pt idx="2609">
                  <c:v>19839.11166245475</c:v>
                </c:pt>
                <c:pt idx="2610">
                  <c:v>19914.50028677208</c:v>
                </c:pt>
                <c:pt idx="2611">
                  <c:v>19990.175387861815</c:v>
                </c:pt>
                <c:pt idx="2612">
                  <c:v>20066.13805433569</c:v>
                </c:pt>
                <c:pt idx="2613">
                  <c:v>20142.389378942167</c:v>
                </c:pt>
                <c:pt idx="2614">
                  <c:v>20218.930458582148</c:v>
                </c:pt>
                <c:pt idx="2615">
                  <c:v>20295.76239432476</c:v>
                </c:pt>
                <c:pt idx="2616">
                  <c:v>20372.886291423194</c:v>
                </c:pt>
                <c:pt idx="2617">
                  <c:v>20450.303259330602</c:v>
                </c:pt>
                <c:pt idx="2618">
                  <c:v>20528.01441171606</c:v>
                </c:pt>
                <c:pt idx="2619">
                  <c:v>20606.020866480583</c:v>
                </c:pt>
                <c:pt idx="2620">
                  <c:v>20684.32374577321</c:v>
                </c:pt>
                <c:pt idx="2621">
                  <c:v>20762.924176007149</c:v>
                </c:pt>
                <c:pt idx="2622">
                  <c:v>20841.823287875977</c:v>
                </c:pt>
                <c:pt idx="2623">
                  <c:v>20921.022216369907</c:v>
                </c:pt>
                <c:pt idx="2624">
                  <c:v>21000.522100792114</c:v>
                </c:pt>
                <c:pt idx="2625">
                  <c:v>21080.324084775126</c:v>
                </c:pt>
                <c:pt idx="2626">
                  <c:v>21160.429316297272</c:v>
                </c:pt>
                <c:pt idx="2627">
                  <c:v>21240.838947699202</c:v>
                </c:pt>
                <c:pt idx="2628">
                  <c:v>21321.554135700459</c:v>
                </c:pt>
                <c:pt idx="2629">
                  <c:v>21402.57604141612</c:v>
                </c:pt>
                <c:pt idx="2630">
                  <c:v>21483.9058303735</c:v>
                </c:pt>
                <c:pt idx="2631">
                  <c:v>21565.544672528918</c:v>
                </c:pt>
                <c:pt idx="2632">
                  <c:v>21647.493742284529</c:v>
                </c:pt>
                <c:pt idx="2633">
                  <c:v>21729.754218505212</c:v>
                </c:pt>
                <c:pt idx="2634">
                  <c:v>21812.327284535531</c:v>
                </c:pt>
                <c:pt idx="2635">
                  <c:v>21895.214128216769</c:v>
                </c:pt>
                <c:pt idx="2636">
                  <c:v>21978.415941903993</c:v>
                </c:pt>
                <c:pt idx="2637">
                  <c:v>22061.933922483229</c:v>
                </c:pt>
                <c:pt idx="2638">
                  <c:v>22145.769271388664</c:v>
                </c:pt>
                <c:pt idx="2639">
                  <c:v>22229.923194619943</c:v>
                </c:pt>
                <c:pt idx="2640">
                  <c:v>22314.396902759501</c:v>
                </c:pt>
                <c:pt idx="2641">
                  <c:v>22399.191610989987</c:v>
                </c:pt>
                <c:pt idx="2642">
                  <c:v>22484.308539111749</c:v>
                </c:pt>
                <c:pt idx="2643">
                  <c:v>22569.748911560375</c:v>
                </c:pt>
                <c:pt idx="2644">
                  <c:v>22655.513957424304</c:v>
                </c:pt>
                <c:pt idx="2645">
                  <c:v>22741.604910462516</c:v>
                </c:pt>
                <c:pt idx="2646">
                  <c:v>22828.023009122273</c:v>
                </c:pt>
                <c:pt idx="2647">
                  <c:v>22914.769496556939</c:v>
                </c:pt>
                <c:pt idx="2648">
                  <c:v>23001.845620643857</c:v>
                </c:pt>
                <c:pt idx="2649">
                  <c:v>23089.252634002303</c:v>
                </c:pt>
                <c:pt idx="2650">
                  <c:v>23176.991794011512</c:v>
                </c:pt>
                <c:pt idx="2651">
                  <c:v>23265.064362828758</c:v>
                </c:pt>
                <c:pt idx="2652">
                  <c:v>23353.471607407508</c:v>
                </c:pt>
                <c:pt idx="2653">
                  <c:v>23442.214799515656</c:v>
                </c:pt>
                <c:pt idx="2654">
                  <c:v>23531.295215753817</c:v>
                </c:pt>
                <c:pt idx="2655">
                  <c:v>23620.714137573683</c:v>
                </c:pt>
                <c:pt idx="2656">
                  <c:v>23710.472851296465</c:v>
                </c:pt>
                <c:pt idx="2657">
                  <c:v>23800.57264813139</c:v>
                </c:pt>
                <c:pt idx="2658">
                  <c:v>23891.014824194292</c:v>
                </c:pt>
                <c:pt idx="2659">
                  <c:v>23981.80068052623</c:v>
                </c:pt>
                <c:pt idx="2660">
                  <c:v>24072.931523112231</c:v>
                </c:pt>
                <c:pt idx="2661">
                  <c:v>24164.408662900059</c:v>
                </c:pt>
                <c:pt idx="2662">
                  <c:v>24256.233415819079</c:v>
                </c:pt>
                <c:pt idx="2663">
                  <c:v>24348.407102799192</c:v>
                </c:pt>
                <c:pt idx="2664">
                  <c:v>24440.93104978983</c:v>
                </c:pt>
                <c:pt idx="2665">
                  <c:v>24533.806587779032</c:v>
                </c:pt>
                <c:pt idx="2666">
                  <c:v>24627.035052812593</c:v>
                </c:pt>
                <c:pt idx="2667">
                  <c:v>24720.617786013281</c:v>
                </c:pt>
                <c:pt idx="2668">
                  <c:v>24814.556133600134</c:v>
                </c:pt>
                <c:pt idx="2669">
                  <c:v>24908.851446907815</c:v>
                </c:pt>
                <c:pt idx="2670">
                  <c:v>25003.505082406064</c:v>
                </c:pt>
                <c:pt idx="2671">
                  <c:v>25098.518401719208</c:v>
                </c:pt>
                <c:pt idx="2672">
                  <c:v>25193.89277164574</c:v>
                </c:pt>
                <c:pt idx="2673">
                  <c:v>25289.629564177994</c:v>
                </c:pt>
                <c:pt idx="2674">
                  <c:v>25385.730156521873</c:v>
                </c:pt>
                <c:pt idx="2675">
                  <c:v>25482.195931116657</c:v>
                </c:pt>
                <c:pt idx="2676">
                  <c:v>25579.028275654902</c:v>
                </c:pt>
                <c:pt idx="2677">
                  <c:v>25676.228583102391</c:v>
                </c:pt>
                <c:pt idx="2678">
                  <c:v>25773.798251718181</c:v>
                </c:pt>
                <c:pt idx="2679">
                  <c:v>25871.73868507471</c:v>
                </c:pt>
                <c:pt idx="2680">
                  <c:v>25970.051292077995</c:v>
                </c:pt>
                <c:pt idx="2681">
                  <c:v>26068.737486987891</c:v>
                </c:pt>
                <c:pt idx="2682">
                  <c:v>26167.798689438445</c:v>
                </c:pt>
                <c:pt idx="2683">
                  <c:v>26267.23632445831</c:v>
                </c:pt>
                <c:pt idx="2684">
                  <c:v>26367.051822491252</c:v>
                </c:pt>
                <c:pt idx="2685">
                  <c:v>26467.246619416721</c:v>
                </c:pt>
                <c:pt idx="2686">
                  <c:v>26567.822156570506</c:v>
                </c:pt>
                <c:pt idx="2687">
                  <c:v>26668.779880765476</c:v>
                </c:pt>
                <c:pt idx="2688">
                  <c:v>26770.121244312384</c:v>
                </c:pt>
                <c:pt idx="2689">
                  <c:v>26871.847705040771</c:v>
                </c:pt>
                <c:pt idx="2690">
                  <c:v>26973.960726319925</c:v>
                </c:pt>
                <c:pt idx="2691">
                  <c:v>27076.461777079941</c:v>
                </c:pt>
                <c:pt idx="2692">
                  <c:v>27179.352331832844</c:v>
                </c:pt>
                <c:pt idx="2693">
                  <c:v>27282.633870693811</c:v>
                </c:pt>
                <c:pt idx="2694">
                  <c:v>27386.307879402448</c:v>
                </c:pt>
                <c:pt idx="2695">
                  <c:v>27490.375849344178</c:v>
                </c:pt>
                <c:pt idx="2696">
                  <c:v>27594.839277571686</c:v>
                </c:pt>
                <c:pt idx="2697">
                  <c:v>27699.699666826458</c:v>
                </c:pt>
                <c:pt idx="2698">
                  <c:v>27804.9585255604</c:v>
                </c:pt>
                <c:pt idx="2699">
                  <c:v>27910.617367957529</c:v>
                </c:pt>
                <c:pt idx="2700">
                  <c:v>28016.677713955767</c:v>
                </c:pt>
                <c:pt idx="2701">
                  <c:v>28123.1410892688</c:v>
                </c:pt>
                <c:pt idx="2702">
                  <c:v>28230.009025408021</c:v>
                </c:pt>
                <c:pt idx="2703">
                  <c:v>28337.283059704572</c:v>
                </c:pt>
                <c:pt idx="2704">
                  <c:v>28444.96473533145</c:v>
                </c:pt>
                <c:pt idx="2705">
                  <c:v>28553.055601325712</c:v>
                </c:pt>
                <c:pt idx="2706">
                  <c:v>28661.557212610751</c:v>
                </c:pt>
                <c:pt idx="2707">
                  <c:v>28770.471130018672</c:v>
                </c:pt>
                <c:pt idx="2708">
                  <c:v>28879.798920312744</c:v>
                </c:pt>
                <c:pt idx="2709">
                  <c:v>28989.542156209933</c:v>
                </c:pt>
                <c:pt idx="2710">
                  <c:v>29099.702416403532</c:v>
                </c:pt>
                <c:pt idx="2711">
                  <c:v>29210.281285585865</c:v>
                </c:pt>
                <c:pt idx="2712">
                  <c:v>29321.280354471091</c:v>
                </c:pt>
                <c:pt idx="2713">
                  <c:v>29432.701219818082</c:v>
                </c:pt>
                <c:pt idx="2714">
                  <c:v>29544.545484453392</c:v>
                </c:pt>
                <c:pt idx="2715">
                  <c:v>29656.814757294316</c:v>
                </c:pt>
                <c:pt idx="2716">
                  <c:v>29769.510653372035</c:v>
                </c:pt>
                <c:pt idx="2717">
                  <c:v>29882.63479385485</c:v>
                </c:pt>
                <c:pt idx="2718">
                  <c:v>29996.188806071499</c:v>
                </c:pt>
                <c:pt idx="2719">
                  <c:v>30110.174323534571</c:v>
                </c:pt>
                <c:pt idx="2720">
                  <c:v>30224.592985964002</c:v>
                </c:pt>
                <c:pt idx="2721">
                  <c:v>30339.446439310665</c:v>
                </c:pt>
                <c:pt idx="2722">
                  <c:v>30454.736335780046</c:v>
                </c:pt>
                <c:pt idx="2723">
                  <c:v>30570.464333856013</c:v>
                </c:pt>
                <c:pt idx="2724">
                  <c:v>30686.632098324666</c:v>
                </c:pt>
                <c:pt idx="2725">
                  <c:v>30803.241300298301</c:v>
                </c:pt>
                <c:pt idx="2726">
                  <c:v>30920.293617239437</c:v>
                </c:pt>
                <c:pt idx="2727">
                  <c:v>31037.790732984948</c:v>
                </c:pt>
                <c:pt idx="2728">
                  <c:v>31155.734337770293</c:v>
                </c:pt>
                <c:pt idx="2729">
                  <c:v>31274.126128253822</c:v>
                </c:pt>
                <c:pt idx="2730">
                  <c:v>31392.967807541187</c:v>
                </c:pt>
                <c:pt idx="2731">
                  <c:v>31512.261085209844</c:v>
                </c:pt>
                <c:pt idx="2732">
                  <c:v>31632.007677333644</c:v>
                </c:pt>
                <c:pt idx="2733">
                  <c:v>31752.209306507513</c:v>
                </c:pt>
                <c:pt idx="2734">
                  <c:v>31872.867701872241</c:v>
                </c:pt>
                <c:pt idx="2735">
                  <c:v>31993.984599139356</c:v>
                </c:pt>
                <c:pt idx="2736">
                  <c:v>32115.561740616085</c:v>
                </c:pt>
                <c:pt idx="2737">
                  <c:v>32237.600875230426</c:v>
                </c:pt>
                <c:pt idx="2738">
                  <c:v>32360.103758556303</c:v>
                </c:pt>
                <c:pt idx="2739">
                  <c:v>32483.072152838817</c:v>
                </c:pt>
                <c:pt idx="2740">
                  <c:v>32606.507827019606</c:v>
                </c:pt>
                <c:pt idx="2741">
                  <c:v>32730.412556762283</c:v>
                </c:pt>
                <c:pt idx="2742">
                  <c:v>32854.788124477978</c:v>
                </c:pt>
                <c:pt idx="2743">
                  <c:v>32979.636319350997</c:v>
                </c:pt>
                <c:pt idx="2744">
                  <c:v>33104.958937364529</c:v>
                </c:pt>
                <c:pt idx="2745">
                  <c:v>33230.757781326516</c:v>
                </c:pt>
                <c:pt idx="2746">
                  <c:v>33357.034660895559</c:v>
                </c:pt>
                <c:pt idx="2747">
                  <c:v>33483.79139260696</c:v>
                </c:pt>
                <c:pt idx="2748">
                  <c:v>33611.029799898868</c:v>
                </c:pt>
                <c:pt idx="2749">
                  <c:v>33738.751713138481</c:v>
                </c:pt>
                <c:pt idx="2750">
                  <c:v>33866.958969648411</c:v>
                </c:pt>
                <c:pt idx="2751">
                  <c:v>33995.653413733075</c:v>
                </c:pt>
                <c:pt idx="2752">
                  <c:v>34124.836896705259</c:v>
                </c:pt>
                <c:pt idx="2753">
                  <c:v>34254.511276912737</c:v>
                </c:pt>
                <c:pt idx="2754">
                  <c:v>34384.678419765005</c:v>
                </c:pt>
                <c:pt idx="2755">
                  <c:v>34515.34019776011</c:v>
                </c:pt>
                <c:pt idx="2756">
                  <c:v>34646.4984905116</c:v>
                </c:pt>
                <c:pt idx="2757">
                  <c:v>34778.155184775547</c:v>
                </c:pt>
                <c:pt idx="2758">
                  <c:v>34910.312174477694</c:v>
                </c:pt>
                <c:pt idx="2759">
                  <c:v>35042.97136074071</c:v>
                </c:pt>
                <c:pt idx="2760">
                  <c:v>35176.134651911525</c:v>
                </c:pt>
                <c:pt idx="2761">
                  <c:v>35309.803963588791</c:v>
                </c:pt>
                <c:pt idx="2762">
                  <c:v>35443.981218650428</c:v>
                </c:pt>
                <c:pt idx="2763">
                  <c:v>35578.668347281302</c:v>
                </c:pt>
                <c:pt idx="2764">
                  <c:v>35713.867287000969</c:v>
                </c:pt>
                <c:pt idx="2765">
                  <c:v>35849.579982691575</c:v>
                </c:pt>
                <c:pt idx="2766">
                  <c:v>35985.808386625802</c:v>
                </c:pt>
                <c:pt idx="2767">
                  <c:v>36122.554458494982</c:v>
                </c:pt>
                <c:pt idx="2768">
                  <c:v>36259.820165437261</c:v>
                </c:pt>
                <c:pt idx="2769">
                  <c:v>36397.60748206592</c:v>
                </c:pt>
                <c:pt idx="2770">
                  <c:v>36535.918390497769</c:v>
                </c:pt>
                <c:pt idx="2771">
                  <c:v>36674.754880381661</c:v>
                </c:pt>
                <c:pt idx="2772">
                  <c:v>36814.118948927113</c:v>
                </c:pt>
                <c:pt idx="2773">
                  <c:v>36954.012600933034</c:v>
                </c:pt>
                <c:pt idx="2774">
                  <c:v>37094.437848816582</c:v>
                </c:pt>
                <c:pt idx="2775">
                  <c:v>37235.396712642083</c:v>
                </c:pt>
                <c:pt idx="2776">
                  <c:v>37376.891220150123</c:v>
                </c:pt>
                <c:pt idx="2777">
                  <c:v>37518.923406786693</c:v>
                </c:pt>
                <c:pt idx="2778">
                  <c:v>37661.495315732485</c:v>
                </c:pt>
                <c:pt idx="2779">
                  <c:v>37804.608997932271</c:v>
                </c:pt>
                <c:pt idx="2780">
                  <c:v>37948.266512124414</c:v>
                </c:pt>
                <c:pt idx="2781">
                  <c:v>38092.469924870486</c:v>
                </c:pt>
                <c:pt idx="2782">
                  <c:v>38237.221310584995</c:v>
                </c:pt>
                <c:pt idx="2783">
                  <c:v>38382.522751565222</c:v>
                </c:pt>
                <c:pt idx="2784">
                  <c:v>38528.376338021168</c:v>
                </c:pt>
                <c:pt idx="2785">
                  <c:v>38674.784168105652</c:v>
                </c:pt>
                <c:pt idx="2786">
                  <c:v>38821.748347944456</c:v>
                </c:pt>
                <c:pt idx="2787">
                  <c:v>38969.270991666643</c:v>
                </c:pt>
                <c:pt idx="2788">
                  <c:v>39117.35422143498</c:v>
                </c:pt>
                <c:pt idx="2789">
                  <c:v>39266.000167476435</c:v>
                </c:pt>
                <c:pt idx="2790">
                  <c:v>39415.21096811285</c:v>
                </c:pt>
                <c:pt idx="2791">
                  <c:v>39564.988769791678</c:v>
                </c:pt>
                <c:pt idx="2792">
                  <c:v>39715.335727116886</c:v>
                </c:pt>
                <c:pt idx="2793">
                  <c:v>39866.254002879934</c:v>
                </c:pt>
                <c:pt idx="2794">
                  <c:v>40017.745768090877</c:v>
                </c:pt>
                <c:pt idx="2795">
                  <c:v>40169.813202009624</c:v>
                </c:pt>
                <c:pt idx="2796">
                  <c:v>40322.458492177262</c:v>
                </c:pt>
                <c:pt idx="2797">
                  <c:v>40475.68383444754</c:v>
                </c:pt>
                <c:pt idx="2798">
                  <c:v>40629.49143301844</c:v>
                </c:pt>
                <c:pt idx="2799">
                  <c:v>40783.883500463911</c:v>
                </c:pt>
                <c:pt idx="2800">
                  <c:v>40938.862257765679</c:v>
                </c:pt>
                <c:pt idx="2801">
                  <c:v>41094.429934345193</c:v>
                </c:pt>
                <c:pt idx="2802">
                  <c:v>41250.588768095709</c:v>
                </c:pt>
                <c:pt idx="2803">
                  <c:v>41407.341005414477</c:v>
                </c:pt>
                <c:pt idx="2804">
                  <c:v>41564.688901235051</c:v>
                </c:pt>
                <c:pt idx="2805">
                  <c:v>41722.634719059744</c:v>
                </c:pt>
                <c:pt idx="2806">
                  <c:v>41881.180730992171</c:v>
                </c:pt>
                <c:pt idx="2807">
                  <c:v>42040.32921776994</c:v>
                </c:pt>
                <c:pt idx="2808">
                  <c:v>42200.082468797467</c:v>
                </c:pt>
                <c:pt idx="2809">
                  <c:v>42360.4427821789</c:v>
                </c:pt>
                <c:pt idx="2810">
                  <c:v>42521.412464751178</c:v>
                </c:pt>
                <c:pt idx="2811">
                  <c:v>42682.99383211723</c:v>
                </c:pt>
                <c:pt idx="2812">
                  <c:v>42845.18920867928</c:v>
                </c:pt>
                <c:pt idx="2813">
                  <c:v>43008.000927672263</c:v>
                </c:pt>
                <c:pt idx="2814">
                  <c:v>43171.431331197418</c:v>
                </c:pt>
                <c:pt idx="2815">
                  <c:v>43335.482770255971</c:v>
                </c:pt>
                <c:pt idx="2816">
                  <c:v>43500.157604782944</c:v>
                </c:pt>
                <c:pt idx="2817">
                  <c:v>43665.458203681119</c:v>
                </c:pt>
                <c:pt idx="2818">
                  <c:v>43831.386944855105</c:v>
                </c:pt>
                <c:pt idx="2819">
                  <c:v>43997.946215245553</c:v>
                </c:pt>
                <c:pt idx="2820">
                  <c:v>44165.138410863488</c:v>
                </c:pt>
                <c:pt idx="2821">
                  <c:v>44332.965936824774</c:v>
                </c:pt>
                <c:pt idx="2822">
                  <c:v>44501.43120738471</c:v>
                </c:pt>
                <c:pt idx="2823">
                  <c:v>44670.536645972774</c:v>
                </c:pt>
                <c:pt idx="2824">
                  <c:v>44840.284685227474</c:v>
                </c:pt>
                <c:pt idx="2825">
                  <c:v>45010.677767031339</c:v>
                </c:pt>
                <c:pt idx="2826">
                  <c:v>45181.718342546061</c:v>
                </c:pt>
                <c:pt idx="2827">
                  <c:v>45353.408872247739</c:v>
                </c:pt>
                <c:pt idx="2828">
                  <c:v>45525.751825962281</c:v>
                </c:pt>
                <c:pt idx="2829">
                  <c:v>45698.74968290094</c:v>
                </c:pt>
                <c:pt idx="2830">
                  <c:v>45872.404931695964</c:v>
                </c:pt>
                <c:pt idx="2831">
                  <c:v>46046.720070436408</c:v>
                </c:pt>
                <c:pt idx="2832">
                  <c:v>46221.697606704067</c:v>
                </c:pt>
                <c:pt idx="2833">
                  <c:v>46397.340057609545</c:v>
                </c:pt>
                <c:pt idx="2834">
                  <c:v>46573.649949828461</c:v>
                </c:pt>
                <c:pt idx="2835">
                  <c:v>46750.629819637812</c:v>
                </c:pt>
                <c:pt idx="2836">
                  <c:v>46928.282212952436</c:v>
                </c:pt>
                <c:pt idx="2837">
                  <c:v>47106.609685361655</c:v>
                </c:pt>
                <c:pt idx="2838">
                  <c:v>47285.614802166026</c:v>
                </c:pt>
                <c:pt idx="2839">
                  <c:v>47465.300138414255</c:v>
                </c:pt>
                <c:pt idx="2840">
                  <c:v>47645.668278940233</c:v>
                </c:pt>
                <c:pt idx="2841">
                  <c:v>47826.721818400205</c:v>
                </c:pt>
                <c:pt idx="2842">
                  <c:v>48008.463361310125</c:v>
                </c:pt>
                <c:pt idx="2843">
                  <c:v>48190.895522083105</c:v>
                </c:pt>
                <c:pt idx="2844">
                  <c:v>48374.020925067023</c:v>
                </c:pt>
                <c:pt idx="2845">
                  <c:v>48557.842204582281</c:v>
                </c:pt>
                <c:pt idx="2846">
                  <c:v>48742.362004959694</c:v>
                </c:pt>
                <c:pt idx="2847">
                  <c:v>48927.58298057854</c:v>
                </c:pt>
                <c:pt idx="2848">
                  <c:v>49113.507795904741</c:v>
                </c:pt>
                <c:pt idx="2849">
                  <c:v>49300.139125529182</c:v>
                </c:pt>
                <c:pt idx="2850">
                  <c:v>49487.479654206196</c:v>
                </c:pt>
                <c:pt idx="2851">
                  <c:v>49675.532076892181</c:v>
                </c:pt>
                <c:pt idx="2852">
                  <c:v>49864.299098784373</c:v>
                </c:pt>
                <c:pt idx="2853">
                  <c:v>50053.783435359757</c:v>
                </c:pt>
                <c:pt idx="2854">
                  <c:v>50243.987812414125</c:v>
                </c:pt>
                <c:pt idx="2855">
                  <c:v>50434.9149661013</c:v>
                </c:pt>
                <c:pt idx="2856">
                  <c:v>50626.567642972484</c:v>
                </c:pt>
                <c:pt idx="2857">
                  <c:v>50818.948600015778</c:v>
                </c:pt>
                <c:pt idx="2858">
                  <c:v>51012.060604695842</c:v>
                </c:pt>
                <c:pt idx="2859">
                  <c:v>51205.906434993689</c:v>
                </c:pt>
                <c:pt idx="2860">
                  <c:v>51400.488879446668</c:v>
                </c:pt>
                <c:pt idx="2861">
                  <c:v>51595.810737188564</c:v>
                </c:pt>
                <c:pt idx="2862">
                  <c:v>51791.874817989883</c:v>
                </c:pt>
                <c:pt idx="2863">
                  <c:v>51988.683942298245</c:v>
                </c:pt>
                <c:pt idx="2864">
                  <c:v>52186.240941278978</c:v>
                </c:pt>
                <c:pt idx="2865">
                  <c:v>52384.548656855841</c:v>
                </c:pt>
                <c:pt idx="2866">
                  <c:v>52583.609941751893</c:v>
                </c:pt>
                <c:pt idx="2867">
                  <c:v>52783.427659530549</c:v>
                </c:pt>
                <c:pt idx="2868">
                  <c:v>52984.00468463677</c:v>
                </c:pt>
                <c:pt idx="2869">
                  <c:v>53185.343902438392</c:v>
                </c:pt>
                <c:pt idx="2870">
                  <c:v>53387.448209267655</c:v>
                </c:pt>
                <c:pt idx="2871">
                  <c:v>53590.320512462873</c:v>
                </c:pt>
                <c:pt idx="2872">
                  <c:v>53793.963730410236</c:v>
                </c:pt>
                <c:pt idx="2873">
                  <c:v>53998.380792585798</c:v>
                </c:pt>
                <c:pt idx="2874">
                  <c:v>54203.574639597624</c:v>
                </c:pt>
                <c:pt idx="2875">
                  <c:v>54409.548223228099</c:v>
                </c:pt>
                <c:pt idx="2876">
                  <c:v>54616.304506476365</c:v>
                </c:pt>
                <c:pt idx="2877">
                  <c:v>54823.846463600974</c:v>
                </c:pt>
                <c:pt idx="2878">
                  <c:v>55032.177080162663</c:v>
                </c:pt>
                <c:pt idx="2879">
                  <c:v>55241.299353067283</c:v>
                </c:pt>
                <c:pt idx="2880">
                  <c:v>55451.216290608943</c:v>
                </c:pt>
                <c:pt idx="2881">
                  <c:v>55661.930912513257</c:v>
                </c:pt>
                <c:pt idx="2882">
                  <c:v>55873.446249980807</c:v>
                </c:pt>
                <c:pt idx="2883">
                  <c:v>56085.765345730739</c:v>
                </c:pt>
                <c:pt idx="2884">
                  <c:v>56298.891254044516</c:v>
                </c:pt>
                <c:pt idx="2885">
                  <c:v>56512.827040809883</c:v>
                </c:pt>
                <c:pt idx="2886">
                  <c:v>56727.575783564964</c:v>
                </c:pt>
                <c:pt idx="2887">
                  <c:v>56943.140571542513</c:v>
                </c:pt>
                <c:pt idx="2888">
                  <c:v>57159.524505714377</c:v>
                </c:pt>
                <c:pt idx="2889">
                  <c:v>57376.730698836094</c:v>
                </c:pt>
                <c:pt idx="2890">
                  <c:v>57594.762275491674</c:v>
                </c:pt>
                <c:pt idx="2891">
                  <c:v>57813.622372138547</c:v>
                </c:pt>
                <c:pt idx="2892">
                  <c:v>58033.314137152673</c:v>
                </c:pt>
                <c:pt idx="2893">
                  <c:v>58253.840730873853</c:v>
                </c:pt>
                <c:pt idx="2894">
                  <c:v>58475.205325651179</c:v>
                </c:pt>
                <c:pt idx="2895">
                  <c:v>58697.411105888656</c:v>
                </c:pt>
                <c:pt idx="2896">
                  <c:v>58920.461268091036</c:v>
                </c:pt>
                <c:pt idx="2897">
                  <c:v>59144.359020909782</c:v>
                </c:pt>
                <c:pt idx="2898">
                  <c:v>59369.107585189238</c:v>
                </c:pt>
                <c:pt idx="2899">
                  <c:v>59594.710194012958</c:v>
                </c:pt>
                <c:pt idx="2900">
                  <c:v>59821.17009275021</c:v>
                </c:pt>
                <c:pt idx="2901">
                  <c:v>60048.490539102662</c:v>
                </c:pt>
                <c:pt idx="2902">
                  <c:v>60276.674803151254</c:v>
                </c:pt>
                <c:pt idx="2903">
                  <c:v>60505.726167403227</c:v>
                </c:pt>
                <c:pt idx="2904">
                  <c:v>60735.64792683936</c:v>
                </c:pt>
                <c:pt idx="2905">
                  <c:v>60966.44338896135</c:v>
                </c:pt>
                <c:pt idx="2906">
                  <c:v>61198.115873839408</c:v>
                </c:pt>
                <c:pt idx="2907">
                  <c:v>61430.668714159998</c:v>
                </c:pt>
                <c:pt idx="2908">
                  <c:v>61664.105255273804</c:v>
                </c:pt>
                <c:pt idx="2909">
                  <c:v>61898.428855243845</c:v>
                </c:pt>
                <c:pt idx="2910">
                  <c:v>62133.642884893772</c:v>
                </c:pt>
                <c:pt idx="2911">
                  <c:v>62369.750727856372</c:v>
                </c:pt>
                <c:pt idx="2912">
                  <c:v>62606.755780622225</c:v>
                </c:pt>
                <c:pt idx="2913">
                  <c:v>62844.661452588589</c:v>
                </c:pt>
                <c:pt idx="2914">
                  <c:v>63083.471166108429</c:v>
                </c:pt>
                <c:pt idx="2915">
                  <c:v>63323.188356539642</c:v>
                </c:pt>
                <c:pt idx="2916">
                  <c:v>63563.816472294493</c:v>
                </c:pt>
                <c:pt idx="2917">
                  <c:v>63805.358974889212</c:v>
                </c:pt>
                <c:pt idx="2918">
                  <c:v>64047.819338993795</c:v>
                </c:pt>
                <c:pt idx="2919">
                  <c:v>64291.201052481971</c:v>
                </c:pt>
                <c:pt idx="2920">
                  <c:v>64535.507616481402</c:v>
                </c:pt>
                <c:pt idx="2921">
                  <c:v>64780.742545424029</c:v>
                </c:pt>
                <c:pt idx="2922">
                  <c:v>65026.909367096639</c:v>
                </c:pt>
                <c:pt idx="2923">
                  <c:v>65274.011622691607</c:v>
                </c:pt>
                <c:pt idx="2924">
                  <c:v>65522.052866857834</c:v>
                </c:pt>
                <c:pt idx="2925">
                  <c:v>65771.03666775189</c:v>
                </c:pt>
                <c:pt idx="2926">
                  <c:v>66020.966607089344</c:v>
                </c:pt>
                <c:pt idx="2927">
                  <c:v>66271.846280196289</c:v>
                </c:pt>
                <c:pt idx="2928">
                  <c:v>66523.679296061033</c:v>
                </c:pt>
                <c:pt idx="2929">
                  <c:v>66776.469277386073</c:v>
                </c:pt>
                <c:pt idx="2930">
                  <c:v>67030.219860640136</c:v>
                </c:pt>
                <c:pt idx="2931">
                  <c:v>67284.934696110577</c:v>
                </c:pt>
                <c:pt idx="2932">
                  <c:v>67540.617447955796</c:v>
                </c:pt>
                <c:pt idx="2933">
                  <c:v>67797.271794258035</c:v>
                </c:pt>
                <c:pt idx="2934">
                  <c:v>68054.901427076213</c:v>
                </c:pt>
                <c:pt idx="2935">
                  <c:v>68313.510052499099</c:v>
                </c:pt>
                <c:pt idx="2936">
                  <c:v>68573.101390698605</c:v>
                </c:pt>
                <c:pt idx="2937">
                  <c:v>68833.679175983256</c:v>
                </c:pt>
                <c:pt idx="2938">
                  <c:v>69095.247156851998</c:v>
                </c:pt>
                <c:pt idx="2939">
                  <c:v>69357.809096048033</c:v>
                </c:pt>
                <c:pt idx="2940">
                  <c:v>69621.368770613015</c:v>
                </c:pt>
                <c:pt idx="2941">
                  <c:v>69885.929971941339</c:v>
                </c:pt>
                <c:pt idx="2942">
                  <c:v>70151.496505834715</c:v>
                </c:pt>
                <c:pt idx="2943">
                  <c:v>70418.072192556894</c:v>
                </c:pt>
                <c:pt idx="2944">
                  <c:v>70685.660866888618</c:v>
                </c:pt>
                <c:pt idx="2945">
                  <c:v>70954.266378182801</c:v>
                </c:pt>
                <c:pt idx="2946">
                  <c:v>71223.892590419899</c:v>
                </c:pt>
                <c:pt idx="2947">
                  <c:v>71494.543382263495</c:v>
                </c:pt>
                <c:pt idx="2948">
                  <c:v>71766.222647116098</c:v>
                </c:pt>
                <c:pt idx="2949">
                  <c:v>72038.934293175145</c:v>
                </c:pt>
                <c:pt idx="2950">
                  <c:v>72312.682243489209</c:v>
                </c:pt>
                <c:pt idx="2951">
                  <c:v>72587.470436014468</c:v>
                </c:pt>
                <c:pt idx="2952">
                  <c:v>72863.302823671329</c:v>
                </c:pt>
                <c:pt idx="2953">
                  <c:v>73140.183374401284</c:v>
                </c:pt>
                <c:pt idx="2954">
                  <c:v>73418.116071224009</c:v>
                </c:pt>
                <c:pt idx="2955">
                  <c:v>73697.104912294657</c:v>
                </c:pt>
                <c:pt idx="2956">
                  <c:v>73977.15391096138</c:v>
                </c:pt>
                <c:pt idx="2957">
                  <c:v>74258.26709582303</c:v>
                </c:pt>
                <c:pt idx="2958">
                  <c:v>74540.448510787159</c:v>
                </c:pt>
                <c:pt idx="2959">
                  <c:v>74823.702215128156</c:v>
                </c:pt>
                <c:pt idx="2960">
                  <c:v>75108.032283545646</c:v>
                </c:pt>
                <c:pt idx="2961">
                  <c:v>75393.442806223116</c:v>
                </c:pt>
                <c:pt idx="2962">
                  <c:v>75679.937888886765</c:v>
                </c:pt>
                <c:pt idx="2963">
                  <c:v>75967.52165286454</c:v>
                </c:pt>
                <c:pt idx="2964">
                  <c:v>76256.198235145421</c:v>
                </c:pt>
                <c:pt idx="2965">
                  <c:v>76545.971788438968</c:v>
                </c:pt>
                <c:pt idx="2966">
                  <c:v>76836.846481235043</c:v>
                </c:pt>
                <c:pt idx="2967">
                  <c:v>77128.826497863745</c:v>
                </c:pt>
                <c:pt idx="2968">
                  <c:v>77421.916038555632</c:v>
                </c:pt>
                <c:pt idx="2969">
                  <c:v>77716.119319502148</c:v>
                </c:pt>
                <c:pt idx="2970">
                  <c:v>78011.440572916254</c:v>
                </c:pt>
                <c:pt idx="2971">
                  <c:v>78307.884047093336</c:v>
                </c:pt>
                <c:pt idx="2972">
                  <c:v>78605.454006472297</c:v>
                </c:pt>
                <c:pt idx="2973">
                  <c:v>78904.154731696894</c:v>
                </c:pt>
                <c:pt idx="2974">
                  <c:v>79203.990519677347</c:v>
                </c:pt>
                <c:pt idx="2975">
                  <c:v>79504.965683652117</c:v>
                </c:pt>
                <c:pt idx="2976">
                  <c:v>79807.084553249995</c:v>
                </c:pt>
                <c:pt idx="2977">
                  <c:v>80110.351474552343</c:v>
                </c:pt>
                <c:pt idx="2978">
                  <c:v>80414.770810155649</c:v>
                </c:pt>
                <c:pt idx="2979">
                  <c:v>80720.346939234238</c:v>
                </c:pt>
                <c:pt idx="2980">
                  <c:v>81027.084257603332</c:v>
                </c:pt>
                <c:pt idx="2981">
                  <c:v>81334.987177782226</c:v>
                </c:pt>
                <c:pt idx="2982">
                  <c:v>81644.060129057805</c:v>
                </c:pt>
                <c:pt idx="2983">
                  <c:v>81954.307557548222</c:v>
                </c:pt>
                <c:pt idx="2984">
                  <c:v>82265.733926266912</c:v>
                </c:pt>
                <c:pt idx="2985">
                  <c:v>82578.343715186726</c:v>
                </c:pt>
                <c:pt idx="2986">
                  <c:v>82892.141421304434</c:v>
                </c:pt>
                <c:pt idx="2987">
                  <c:v>83207.131558705398</c:v>
                </c:pt>
                <c:pt idx="2988">
                  <c:v>83523.318658628486</c:v>
                </c:pt>
                <c:pt idx="2989">
                  <c:v>83840.707269531282</c:v>
                </c:pt>
                <c:pt idx="2990">
                  <c:v>84159.301957155505</c:v>
                </c:pt>
                <c:pt idx="2991">
                  <c:v>84479.107304592704</c:v>
                </c:pt>
                <c:pt idx="2992">
                  <c:v>84800.127912350159</c:v>
                </c:pt>
                <c:pt idx="2993">
                  <c:v>85122.368398417093</c:v>
                </c:pt>
                <c:pt idx="2994">
                  <c:v>85445.833398331073</c:v>
                </c:pt>
                <c:pt idx="2995">
                  <c:v>85770.527565244731</c:v>
                </c:pt>
                <c:pt idx="2996">
                  <c:v>86096.455569992657</c:v>
                </c:pt>
                <c:pt idx="2997">
                  <c:v>86423.622101158631</c:v>
                </c:pt>
                <c:pt idx="2998">
                  <c:v>86752.031865143043</c:v>
                </c:pt>
                <c:pt idx="2999">
                  <c:v>87081.689586230583</c:v>
                </c:pt>
                <c:pt idx="3000">
                  <c:v>87412.600006658264</c:v>
                </c:pt>
                <c:pt idx="3001">
                  <c:v>87744.767886683563</c:v>
                </c:pt>
                <c:pt idx="3002">
                  <c:v>88078.198004652964</c:v>
                </c:pt>
                <c:pt idx="3003">
                  <c:v>88412.895157070641</c:v>
                </c:pt>
                <c:pt idx="3004">
                  <c:v>88748.864158667508</c:v>
                </c:pt>
                <c:pt idx="3005">
                  <c:v>89086.10984247044</c:v>
                </c:pt>
                <c:pt idx="3006">
                  <c:v>89424.637059871835</c:v>
                </c:pt>
                <c:pt idx="3007">
                  <c:v>89764.450680699345</c:v>
                </c:pt>
                <c:pt idx="3008">
                  <c:v>90105.555593286001</c:v>
                </c:pt>
                <c:pt idx="3009">
                  <c:v>90447.956704540484</c:v>
                </c:pt>
                <c:pt idx="3010">
                  <c:v>90791.658940017733</c:v>
                </c:pt>
                <c:pt idx="3011">
                  <c:v>91136.667243989796</c:v>
                </c:pt>
                <c:pt idx="3012">
                  <c:v>91482.986579516961</c:v>
                </c:pt>
                <c:pt idx="3013">
                  <c:v>91830.621928519133</c:v>
                </c:pt>
                <c:pt idx="3014">
                  <c:v>92179.578291847502</c:v>
                </c:pt>
                <c:pt idx="3015">
                  <c:v>92529.86068935653</c:v>
                </c:pt>
                <c:pt idx="3016">
                  <c:v>92881.474159976089</c:v>
                </c:pt>
                <c:pt idx="3017">
                  <c:v>93234.423761783997</c:v>
                </c:pt>
                <c:pt idx="3018">
                  <c:v>93588.714572078781</c:v>
                </c:pt>
                <c:pt idx="3019">
                  <c:v>93944.351687452683</c:v>
                </c:pt>
                <c:pt idx="3020">
                  <c:v>94301.340223865001</c:v>
                </c:pt>
                <c:pt idx="3021">
                  <c:v>94659.685316715695</c:v>
                </c:pt>
                <c:pt idx="3022">
                  <c:v>95019.392120919219</c:v>
                </c:pt>
                <c:pt idx="3023">
                  <c:v>95380.465810978712</c:v>
                </c:pt>
                <c:pt idx="3024">
                  <c:v>95742.911581060427</c:v>
                </c:pt>
                <c:pt idx="3025">
                  <c:v>96106.734645068456</c:v>
                </c:pt>
                <c:pt idx="3026">
                  <c:v>96471.940236719718</c:v>
                </c:pt>
                <c:pt idx="3027">
                  <c:v>96838.533609619262</c:v>
                </c:pt>
                <c:pt idx="3028">
                  <c:v>97206.520037335824</c:v>
                </c:pt>
                <c:pt idx="3029">
                  <c:v>97575.904813477697</c:v>
                </c:pt>
                <c:pt idx="3030">
                  <c:v>97946.693251768913</c:v>
                </c:pt>
                <c:pt idx="3031">
                  <c:v>98318.89068612564</c:v>
                </c:pt>
                <c:pt idx="3032">
                  <c:v>98692.502470732914</c:v>
                </c:pt>
                <c:pt idx="3033">
                  <c:v>99067.533980121705</c:v>
                </c:pt>
                <c:pt idx="3034">
                  <c:v>99443.990609246175</c:v>
                </c:pt>
                <c:pt idx="3035">
                  <c:v>99821.877773561311</c:v>
                </c:pt>
                <c:pt idx="3036">
                  <c:v>100201.20090910085</c:v>
                </c:pt>
                <c:pt idx="3037">
                  <c:v>100581.96547255544</c:v>
                </c:pt>
                <c:pt idx="3038">
                  <c:v>100964.17694135115</c:v>
                </c:pt>
                <c:pt idx="3039">
                  <c:v>101347.84081372828</c:v>
                </c:pt>
                <c:pt idx="3040">
                  <c:v>101732.96260882045</c:v>
                </c:pt>
                <c:pt idx="3041">
                  <c:v>102119.54786673398</c:v>
                </c:pt>
                <c:pt idx="3042">
                  <c:v>102507.60214862757</c:v>
                </c:pt>
                <c:pt idx="3043">
                  <c:v>102897.13103679236</c:v>
                </c:pt>
                <c:pt idx="3044">
                  <c:v>103288.14013473217</c:v>
                </c:pt>
                <c:pt idx="3045">
                  <c:v>103680.63506724415</c:v>
                </c:pt>
                <c:pt idx="3046">
                  <c:v>104074.62148049969</c:v>
                </c:pt>
                <c:pt idx="3047">
                  <c:v>104470.10504212559</c:v>
                </c:pt>
                <c:pt idx="3048">
                  <c:v>104867.09144128568</c:v>
                </c:pt>
                <c:pt idx="3049">
                  <c:v>105265.58638876257</c:v>
                </c:pt>
                <c:pt idx="3050">
                  <c:v>105665.59561703987</c:v>
                </c:pt>
                <c:pt idx="3051">
                  <c:v>106067.12488038462</c:v>
                </c:pt>
                <c:pt idx="3052">
                  <c:v>106470.17995493009</c:v>
                </c:pt>
                <c:pt idx="3053">
                  <c:v>106874.76663875883</c:v>
                </c:pt>
                <c:pt idx="3054">
                  <c:v>107280.89075198611</c:v>
                </c:pt>
                <c:pt idx="3055">
                  <c:v>107688.55813684365</c:v>
                </c:pt>
                <c:pt idx="3056">
                  <c:v>108097.77465776366</c:v>
                </c:pt>
                <c:pt idx="3057">
                  <c:v>108508.54620146316</c:v>
                </c:pt>
                <c:pt idx="3058">
                  <c:v>108920.87867702873</c:v>
                </c:pt>
                <c:pt idx="3059">
                  <c:v>109334.77801600144</c:v>
                </c:pt>
                <c:pt idx="3060">
                  <c:v>109750.25017246224</c:v>
                </c:pt>
                <c:pt idx="3061">
                  <c:v>110167.30112311761</c:v>
                </c:pt>
                <c:pt idx="3062">
                  <c:v>110585.93686738546</c:v>
                </c:pt>
                <c:pt idx="3063">
                  <c:v>111006.16342748153</c:v>
                </c:pt>
                <c:pt idx="3064">
                  <c:v>111427.98684850596</c:v>
                </c:pt>
                <c:pt idx="3065">
                  <c:v>111851.41319853028</c:v>
                </c:pt>
                <c:pt idx="3066">
                  <c:v>112276.4485686847</c:v>
                </c:pt>
                <c:pt idx="3067">
                  <c:v>112703.09907324571</c:v>
                </c:pt>
                <c:pt idx="3068">
                  <c:v>113131.37084972404</c:v>
                </c:pt>
                <c:pt idx="3069">
                  <c:v>113561.270058953</c:v>
                </c:pt>
                <c:pt idx="3070">
                  <c:v>113992.80288517702</c:v>
                </c:pt>
                <c:pt idx="3071">
                  <c:v>114425.9755361407</c:v>
                </c:pt>
                <c:pt idx="3072">
                  <c:v>114860.79424317804</c:v>
                </c:pt>
                <c:pt idx="3073">
                  <c:v>115297.26526130212</c:v>
                </c:pt>
                <c:pt idx="3074">
                  <c:v>115735.39486929507</c:v>
                </c:pt>
                <c:pt idx="3075">
                  <c:v>116175.18936979839</c:v>
                </c:pt>
                <c:pt idx="3076">
                  <c:v>116616.65508940363</c:v>
                </c:pt>
                <c:pt idx="3077">
                  <c:v>117059.79837874338</c:v>
                </c:pt>
                <c:pt idx="3078">
                  <c:v>117504.6256125826</c:v>
                </c:pt>
                <c:pt idx="3079">
                  <c:v>117951.14318991042</c:v>
                </c:pt>
                <c:pt idx="3080">
                  <c:v>118399.35753403208</c:v>
                </c:pt>
                <c:pt idx="3081">
                  <c:v>118849.27509266141</c:v>
                </c:pt>
                <c:pt idx="3082">
                  <c:v>119300.90233801353</c:v>
                </c:pt>
                <c:pt idx="3083">
                  <c:v>119754.24576689799</c:v>
                </c:pt>
                <c:pt idx="3084">
                  <c:v>120209.3119008122</c:v>
                </c:pt>
                <c:pt idx="3085">
                  <c:v>120666.10728603529</c:v>
                </c:pt>
                <c:pt idx="3086">
                  <c:v>121124.63849372222</c:v>
                </c:pt>
                <c:pt idx="3087">
                  <c:v>121584.91211999836</c:v>
                </c:pt>
                <c:pt idx="3088">
                  <c:v>122046.93478605436</c:v>
                </c:pt>
                <c:pt idx="3089">
                  <c:v>122510.71313824138</c:v>
                </c:pt>
                <c:pt idx="3090">
                  <c:v>122976.2538481667</c:v>
                </c:pt>
                <c:pt idx="3091">
                  <c:v>123443.56361278973</c:v>
                </c:pt>
                <c:pt idx="3092">
                  <c:v>123912.64915451834</c:v>
                </c:pt>
                <c:pt idx="3093">
                  <c:v>124383.5172213055</c:v>
                </c:pt>
                <c:pt idx="3094">
                  <c:v>124856.17458674646</c:v>
                </c:pt>
                <c:pt idx="3095">
                  <c:v>125330.62805017611</c:v>
                </c:pt>
                <c:pt idx="3096">
                  <c:v>125806.88443676678</c:v>
                </c:pt>
                <c:pt idx="3097">
                  <c:v>126284.95059762649</c:v>
                </c:pt>
                <c:pt idx="3098">
                  <c:v>126764.83340989747</c:v>
                </c:pt>
                <c:pt idx="3099">
                  <c:v>127246.53977685509</c:v>
                </c:pt>
                <c:pt idx="3100">
                  <c:v>127730.07662800714</c:v>
                </c:pt>
                <c:pt idx="3101">
                  <c:v>128215.45091919356</c:v>
                </c:pt>
                <c:pt idx="3102">
                  <c:v>128702.66963268651</c:v>
                </c:pt>
                <c:pt idx="3103">
                  <c:v>129191.73977729071</c:v>
                </c:pt>
                <c:pt idx="3104">
                  <c:v>129682.66838844442</c:v>
                </c:pt>
                <c:pt idx="3105">
                  <c:v>130175.46252832051</c:v>
                </c:pt>
                <c:pt idx="3106">
                  <c:v>130670.12928592812</c:v>
                </c:pt>
                <c:pt idx="3107">
                  <c:v>131166.67577721467</c:v>
                </c:pt>
                <c:pt idx="3108">
                  <c:v>131665.1091451681</c:v>
                </c:pt>
                <c:pt idx="3109">
                  <c:v>132165.43655991973</c:v>
                </c:pt>
                <c:pt idx="3110">
                  <c:v>132667.66521884743</c:v>
                </c:pt>
                <c:pt idx="3111">
                  <c:v>133171.80234667906</c:v>
                </c:pt>
                <c:pt idx="3112">
                  <c:v>133677.85519559644</c:v>
                </c:pt>
                <c:pt idx="3113">
                  <c:v>134185.8310453397</c:v>
                </c:pt>
                <c:pt idx="3114">
                  <c:v>134695.73720331199</c:v>
                </c:pt>
                <c:pt idx="3115">
                  <c:v>135207.58100468459</c:v>
                </c:pt>
                <c:pt idx="3116">
                  <c:v>135721.36981250238</c:v>
                </c:pt>
                <c:pt idx="3117">
                  <c:v>136237.1110177899</c:v>
                </c:pt>
                <c:pt idx="3118">
                  <c:v>136754.8120396575</c:v>
                </c:pt>
                <c:pt idx="3119">
                  <c:v>137274.48032540819</c:v>
                </c:pt>
                <c:pt idx="3120">
                  <c:v>137796.12335064475</c:v>
                </c:pt>
                <c:pt idx="3121">
                  <c:v>138319.74861937721</c:v>
                </c:pt>
                <c:pt idx="3122">
                  <c:v>138845.36366413085</c:v>
                </c:pt>
                <c:pt idx="3123">
                  <c:v>139372.97604605457</c:v>
                </c:pt>
                <c:pt idx="3124">
                  <c:v>139902.59335502959</c:v>
                </c:pt>
                <c:pt idx="3125">
                  <c:v>140434.22320977869</c:v>
                </c:pt>
                <c:pt idx="3126">
                  <c:v>140967.87325797585</c:v>
                </c:pt>
                <c:pt idx="3127">
                  <c:v>141503.55117635615</c:v>
                </c:pt>
                <c:pt idx="3128">
                  <c:v>142041.26467082632</c:v>
                </c:pt>
                <c:pt idx="3129">
                  <c:v>142581.02147657546</c:v>
                </c:pt>
                <c:pt idx="3130">
                  <c:v>143122.82935818646</c:v>
                </c:pt>
                <c:pt idx="3131">
                  <c:v>143666.69610974757</c:v>
                </c:pt>
                <c:pt idx="3132">
                  <c:v>144212.62955496463</c:v>
                </c:pt>
                <c:pt idx="3133">
                  <c:v>144760.63754727351</c:v>
                </c:pt>
                <c:pt idx="3134">
                  <c:v>145310.72796995315</c:v>
                </c:pt>
                <c:pt idx="3135">
                  <c:v>145862.90873623898</c:v>
                </c:pt>
                <c:pt idx="3136">
                  <c:v>146417.18778943669</c:v>
                </c:pt>
                <c:pt idx="3137">
                  <c:v>146973.57310303656</c:v>
                </c:pt>
                <c:pt idx="3138">
                  <c:v>147532.0726808281</c:v>
                </c:pt>
                <c:pt idx="3139">
                  <c:v>148092.69455701526</c:v>
                </c:pt>
                <c:pt idx="3140">
                  <c:v>148655.44679633193</c:v>
                </c:pt>
                <c:pt idx="3141">
                  <c:v>149220.33749415801</c:v>
                </c:pt>
                <c:pt idx="3142">
                  <c:v>149787.37477663581</c:v>
                </c:pt>
                <c:pt idx="3143">
                  <c:v>150356.56680078703</c:v>
                </c:pt>
                <c:pt idx="3144">
                  <c:v>150927.92175463002</c:v>
                </c:pt>
                <c:pt idx="3145">
                  <c:v>151501.44785729761</c:v>
                </c:pt>
                <c:pt idx="3146">
                  <c:v>152077.15335915535</c:v>
                </c:pt>
                <c:pt idx="3147">
                  <c:v>152655.04654192014</c:v>
                </c:pt>
                <c:pt idx="3148">
                  <c:v>153235.13571877943</c:v>
                </c:pt>
                <c:pt idx="3149">
                  <c:v>153817.42923451081</c:v>
                </c:pt>
                <c:pt idx="3150">
                  <c:v>154401.93546560194</c:v>
                </c:pt>
                <c:pt idx="3151">
                  <c:v>154988.66282037125</c:v>
                </c:pt>
                <c:pt idx="3152">
                  <c:v>155577.61973908867</c:v>
                </c:pt>
                <c:pt idx="3153">
                  <c:v>156168.81469409721</c:v>
                </c:pt>
                <c:pt idx="3154">
                  <c:v>156762.25618993479</c:v>
                </c:pt>
                <c:pt idx="3155">
                  <c:v>157357.95276345656</c:v>
                </c:pt>
                <c:pt idx="3156">
                  <c:v>157955.91298395771</c:v>
                </c:pt>
                <c:pt idx="3157">
                  <c:v>158556.14545329675</c:v>
                </c:pt>
                <c:pt idx="3158">
                  <c:v>159158.65880601929</c:v>
                </c:pt>
                <c:pt idx="3159">
                  <c:v>159763.46170948216</c:v>
                </c:pt>
                <c:pt idx="3160">
                  <c:v>160370.56286397821</c:v>
                </c:pt>
                <c:pt idx="3161">
                  <c:v>160979.97100286133</c:v>
                </c:pt>
                <c:pt idx="3162">
                  <c:v>161591.69489267221</c:v>
                </c:pt>
                <c:pt idx="3163">
                  <c:v>162205.74333326437</c:v>
                </c:pt>
                <c:pt idx="3164">
                  <c:v>162822.12515793077</c:v>
                </c:pt>
                <c:pt idx="3165">
                  <c:v>163440.84923353093</c:v>
                </c:pt>
                <c:pt idx="3166">
                  <c:v>164061.92446061835</c:v>
                </c:pt>
                <c:pt idx="3167">
                  <c:v>164685.35977356869</c:v>
                </c:pt>
                <c:pt idx="3168">
                  <c:v>165311.16414070825</c:v>
                </c:pt>
                <c:pt idx="3169">
                  <c:v>165939.34656444294</c:v>
                </c:pt>
                <c:pt idx="3170">
                  <c:v>166569.91608138781</c:v>
                </c:pt>
                <c:pt idx="3171">
                  <c:v>167202.8817624971</c:v>
                </c:pt>
                <c:pt idx="3172">
                  <c:v>167838.25271319458</c:v>
                </c:pt>
                <c:pt idx="3173">
                  <c:v>168476.03807350472</c:v>
                </c:pt>
                <c:pt idx="3174">
                  <c:v>169116.24701818405</c:v>
                </c:pt>
                <c:pt idx="3175">
                  <c:v>169758.88875685315</c:v>
                </c:pt>
                <c:pt idx="3176">
                  <c:v>170403.97253412919</c:v>
                </c:pt>
                <c:pt idx="3177">
                  <c:v>171051.50762975888</c:v>
                </c:pt>
                <c:pt idx="3178">
                  <c:v>171701.50335875197</c:v>
                </c:pt>
                <c:pt idx="3179">
                  <c:v>172353.96907151522</c:v>
                </c:pt>
                <c:pt idx="3180">
                  <c:v>173008.91415398699</c:v>
                </c:pt>
                <c:pt idx="3181">
                  <c:v>173666.34802777215</c:v>
                </c:pt>
                <c:pt idx="3182">
                  <c:v>174326.28015027769</c:v>
                </c:pt>
                <c:pt idx="3183">
                  <c:v>174988.72001484875</c:v>
                </c:pt>
                <c:pt idx="3184">
                  <c:v>175653.67715090519</c:v>
                </c:pt>
                <c:pt idx="3185">
                  <c:v>176321.16112407864</c:v>
                </c:pt>
                <c:pt idx="3186">
                  <c:v>176991.18153635014</c:v>
                </c:pt>
                <c:pt idx="3187">
                  <c:v>177663.74802618826</c:v>
                </c:pt>
                <c:pt idx="3188">
                  <c:v>178338.87026868778</c:v>
                </c:pt>
                <c:pt idx="3189">
                  <c:v>179016.5579757088</c:v>
                </c:pt>
                <c:pt idx="3190">
                  <c:v>179696.82089601649</c:v>
                </c:pt>
                <c:pt idx="3191">
                  <c:v>180379.66881542135</c:v>
                </c:pt>
                <c:pt idx="3192">
                  <c:v>181065.11155691996</c:v>
                </c:pt>
                <c:pt idx="3193">
                  <c:v>181753.15898083625</c:v>
                </c:pt>
                <c:pt idx="3194">
                  <c:v>182443.82098496344</c:v>
                </c:pt>
                <c:pt idx="3195">
                  <c:v>183137.10750470631</c:v>
                </c:pt>
                <c:pt idx="3196">
                  <c:v>183833.02851322418</c:v>
                </c:pt>
                <c:pt idx="3197">
                  <c:v>184531.59402157445</c:v>
                </c:pt>
                <c:pt idx="3198">
                  <c:v>185232.81407885643</c:v>
                </c:pt>
                <c:pt idx="3199">
                  <c:v>185936.69877235609</c:v>
                </c:pt>
                <c:pt idx="3200">
                  <c:v>186643.25822769105</c:v>
                </c:pt>
                <c:pt idx="3201">
                  <c:v>187352.50260895627</c:v>
                </c:pt>
                <c:pt idx="3202">
                  <c:v>188064.44211887033</c:v>
                </c:pt>
                <c:pt idx="3203">
                  <c:v>188779.08699892205</c:v>
                </c:pt>
                <c:pt idx="3204">
                  <c:v>189496.44752951796</c:v>
                </c:pt>
                <c:pt idx="3205">
                  <c:v>190216.53403013013</c:v>
                </c:pt>
                <c:pt idx="3206">
                  <c:v>190939.35685944464</c:v>
                </c:pt>
                <c:pt idx="3207">
                  <c:v>191664.92641551053</c:v>
                </c:pt>
                <c:pt idx="3208">
                  <c:v>192393.25313588948</c:v>
                </c:pt>
                <c:pt idx="3209">
                  <c:v>193124.34749780587</c:v>
                </c:pt>
                <c:pt idx="3210">
                  <c:v>193858.22001829752</c:v>
                </c:pt>
                <c:pt idx="3211">
                  <c:v>194594.88125436706</c:v>
                </c:pt>
                <c:pt idx="3212">
                  <c:v>195334.34180313366</c:v>
                </c:pt>
                <c:pt idx="3213">
                  <c:v>196076.61230198559</c:v>
                </c:pt>
                <c:pt idx="3214">
                  <c:v>196821.70342873313</c:v>
                </c:pt>
                <c:pt idx="3215">
                  <c:v>197569.62590176234</c:v>
                </c:pt>
                <c:pt idx="3216">
                  <c:v>198320.39048018903</c:v>
                </c:pt>
                <c:pt idx="3217">
                  <c:v>199074.00796401376</c:v>
                </c:pt>
                <c:pt idx="3218">
                  <c:v>199830.489194277</c:v>
                </c:pt>
                <c:pt idx="3219">
                  <c:v>200589.84505321525</c:v>
                </c:pt>
                <c:pt idx="3220">
                  <c:v>201352.08646441746</c:v>
                </c:pt>
                <c:pt idx="3221">
                  <c:v>202117.22439298226</c:v>
                </c:pt>
                <c:pt idx="3222">
                  <c:v>202885.26984567559</c:v>
                </c:pt>
                <c:pt idx="3223">
                  <c:v>203656.23387108915</c:v>
                </c:pt>
                <c:pt idx="3224">
                  <c:v>204430.12755979929</c:v>
                </c:pt>
                <c:pt idx="3225">
                  <c:v>205206.96204452653</c:v>
                </c:pt>
                <c:pt idx="3226">
                  <c:v>205986.74850029574</c:v>
                </c:pt>
                <c:pt idx="3227">
                  <c:v>206769.49814459687</c:v>
                </c:pt>
                <c:pt idx="3228">
                  <c:v>207555.22223754635</c:v>
                </c:pt>
                <c:pt idx="3229">
                  <c:v>208343.93208204902</c:v>
                </c:pt>
                <c:pt idx="3230">
                  <c:v>209135.63902396083</c:v>
                </c:pt>
                <c:pt idx="3231">
                  <c:v>209930.35445225189</c:v>
                </c:pt>
                <c:pt idx="3232">
                  <c:v>210728.08979917047</c:v>
                </c:pt>
                <c:pt idx="3233">
                  <c:v>211528.85654040732</c:v>
                </c:pt>
                <c:pt idx="3234">
                  <c:v>212332.66619526086</c:v>
                </c:pt>
                <c:pt idx="3235">
                  <c:v>213139.53032680287</c:v>
                </c:pt>
                <c:pt idx="3236">
                  <c:v>213949.46054204472</c:v>
                </c:pt>
                <c:pt idx="3237">
                  <c:v>214762.4684921045</c:v>
                </c:pt>
                <c:pt idx="3238">
                  <c:v>215578.56587237449</c:v>
                </c:pt>
                <c:pt idx="3239">
                  <c:v>216397.76442268951</c:v>
                </c:pt>
                <c:pt idx="3240">
                  <c:v>217220.07592749572</c:v>
                </c:pt>
                <c:pt idx="3241">
                  <c:v>218045.5122160202</c:v>
                </c:pt>
                <c:pt idx="3242">
                  <c:v>218874.08516244107</c:v>
                </c:pt>
                <c:pt idx="3243">
                  <c:v>219705.80668605835</c:v>
                </c:pt>
                <c:pt idx="3244">
                  <c:v>220540.68875146538</c:v>
                </c:pt>
                <c:pt idx="3245">
                  <c:v>221378.74336872096</c:v>
                </c:pt>
                <c:pt idx="3246">
                  <c:v>222219.98259352209</c:v>
                </c:pt>
                <c:pt idx="3247">
                  <c:v>223064.41852737748</c:v>
                </c:pt>
                <c:pt idx="3248">
                  <c:v>223912.06331778152</c:v>
                </c:pt>
                <c:pt idx="3249">
                  <c:v>224762.9291583891</c:v>
                </c:pt>
                <c:pt idx="3250">
                  <c:v>225617.02828919099</c:v>
                </c:pt>
                <c:pt idx="3251">
                  <c:v>226474.37299668993</c:v>
                </c:pt>
                <c:pt idx="3252">
                  <c:v>227334.97561407735</c:v>
                </c:pt>
                <c:pt idx="3253">
                  <c:v>228198.84852141087</c:v>
                </c:pt>
                <c:pt idx="3254">
                  <c:v>229066.00414579222</c:v>
                </c:pt>
                <c:pt idx="3255">
                  <c:v>229936.45496154623</c:v>
                </c:pt>
                <c:pt idx="3256">
                  <c:v>230810.21349040011</c:v>
                </c:pt>
                <c:pt idx="3257">
                  <c:v>231687.29230166363</c:v>
                </c:pt>
                <c:pt idx="3258">
                  <c:v>232567.70401240996</c:v>
                </c:pt>
                <c:pt idx="3259">
                  <c:v>233451.46128765712</c:v>
                </c:pt>
                <c:pt idx="3260">
                  <c:v>234338.57684055023</c:v>
                </c:pt>
                <c:pt idx="3261">
                  <c:v>235229.06343254432</c:v>
                </c:pt>
                <c:pt idx="3262">
                  <c:v>236122.93387358799</c:v>
                </c:pt>
                <c:pt idx="3263">
                  <c:v>237020.20102230762</c:v>
                </c:pt>
                <c:pt idx="3264">
                  <c:v>237920.8777861924</c:v>
                </c:pt>
                <c:pt idx="3265">
                  <c:v>238824.97712177993</c:v>
                </c:pt>
                <c:pt idx="3266">
                  <c:v>239732.51203484269</c:v>
                </c:pt>
                <c:pt idx="3267">
                  <c:v>240643.49558057511</c:v>
                </c:pt>
                <c:pt idx="3268">
                  <c:v>241557.94086378129</c:v>
                </c:pt>
                <c:pt idx="3269">
                  <c:v>242475.86103906366</c:v>
                </c:pt>
                <c:pt idx="3270">
                  <c:v>243397.26931101212</c:v>
                </c:pt>
                <c:pt idx="3271">
                  <c:v>244322.17893439397</c:v>
                </c:pt>
                <c:pt idx="3272">
                  <c:v>245250.60321434468</c:v>
                </c:pt>
                <c:pt idx="3273">
                  <c:v>246182.55550655921</c:v>
                </c:pt>
                <c:pt idx="3274">
                  <c:v>247118.04921748413</c:v>
                </c:pt>
                <c:pt idx="3275">
                  <c:v>248057.09780451059</c:v>
                </c:pt>
                <c:pt idx="3276">
                  <c:v>248999.71477616773</c:v>
                </c:pt>
                <c:pt idx="3277">
                  <c:v>249945.91369231718</c:v>
                </c:pt>
                <c:pt idx="3278">
                  <c:v>250895.70816434798</c:v>
                </c:pt>
                <c:pt idx="3279">
                  <c:v>251849.1118553725</c:v>
                </c:pt>
                <c:pt idx="3280">
                  <c:v>252806.13848042293</c:v>
                </c:pt>
                <c:pt idx="3281">
                  <c:v>253766.80180664855</c:v>
                </c:pt>
                <c:pt idx="3282">
                  <c:v>254731.11565351381</c:v>
                </c:pt>
                <c:pt idx="3283">
                  <c:v>255699.09389299716</c:v>
                </c:pt>
                <c:pt idx="3284">
                  <c:v>256670.75044979056</c:v>
                </c:pt>
                <c:pt idx="3285">
                  <c:v>257646.09930149978</c:v>
                </c:pt>
                <c:pt idx="3286">
                  <c:v>258625.15447884548</c:v>
                </c:pt>
                <c:pt idx="3287">
                  <c:v>259607.9300658651</c:v>
                </c:pt>
                <c:pt idx="3288">
                  <c:v>260594.44020011541</c:v>
                </c:pt>
                <c:pt idx="3289">
                  <c:v>261584.69907287584</c:v>
                </c:pt>
                <c:pt idx="3290">
                  <c:v>262578.7209293528</c:v>
                </c:pt>
                <c:pt idx="3291">
                  <c:v>263576.52006888436</c:v>
                </c:pt>
                <c:pt idx="3292">
                  <c:v>264578.11084514612</c:v>
                </c:pt>
                <c:pt idx="3293">
                  <c:v>265583.50766635768</c:v>
                </c:pt>
                <c:pt idx="3294">
                  <c:v>266592.72499548981</c:v>
                </c:pt>
                <c:pt idx="3295">
                  <c:v>267605.77735047269</c:v>
                </c:pt>
                <c:pt idx="3296">
                  <c:v>268622.67930440448</c:v>
                </c:pt>
                <c:pt idx="3297">
                  <c:v>269643.44548576121</c:v>
                </c:pt>
                <c:pt idx="3298">
                  <c:v>270668.09057860711</c:v>
                </c:pt>
                <c:pt idx="3299">
                  <c:v>271696.62932280585</c:v>
                </c:pt>
                <c:pt idx="3300">
                  <c:v>272729.0765142325</c:v>
                </c:pt>
                <c:pt idx="3301">
                  <c:v>273765.44700498658</c:v>
                </c:pt>
                <c:pt idx="3302">
                  <c:v>274805.75570360554</c:v>
                </c:pt>
                <c:pt idx="3303">
                  <c:v>275850.01757527923</c:v>
                </c:pt>
                <c:pt idx="3304">
                  <c:v>276898.24764206528</c:v>
                </c:pt>
                <c:pt idx="3305">
                  <c:v>277950.46098310512</c:v>
                </c:pt>
                <c:pt idx="3306">
                  <c:v>279006.67273484095</c:v>
                </c:pt>
                <c:pt idx="3307">
                  <c:v>280066.89809123334</c:v>
                </c:pt>
                <c:pt idx="3308">
                  <c:v>281131.15230398002</c:v>
                </c:pt>
                <c:pt idx="3309">
                  <c:v>282199.45068273513</c:v>
                </c:pt>
                <c:pt idx="3310">
                  <c:v>283271.80859532952</c:v>
                </c:pt>
                <c:pt idx="3311">
                  <c:v>284348.24146799179</c:v>
                </c:pt>
                <c:pt idx="3312">
                  <c:v>285428.76478557015</c:v>
                </c:pt>
                <c:pt idx="3313">
                  <c:v>286513.39409175533</c:v>
                </c:pt>
                <c:pt idx="3314">
                  <c:v>287602.14498930401</c:v>
                </c:pt>
                <c:pt idx="3315">
                  <c:v>288695.03314026335</c:v>
                </c:pt>
                <c:pt idx="3316">
                  <c:v>289792.07426619634</c:v>
                </c:pt>
                <c:pt idx="3317">
                  <c:v>290893.28414840793</c:v>
                </c:pt>
                <c:pt idx="3318">
                  <c:v>291998.67862817191</c:v>
                </c:pt>
                <c:pt idx="3319">
                  <c:v>293108.27360695897</c:v>
                </c:pt>
                <c:pt idx="3320">
                  <c:v>294222.08504666545</c:v>
                </c:pt>
                <c:pt idx="3321">
                  <c:v>295340.1289698428</c:v>
                </c:pt>
                <c:pt idx="3322">
                  <c:v>296462.42145992821</c:v>
                </c:pt>
                <c:pt idx="3323">
                  <c:v>297588.97866147594</c:v>
                </c:pt>
                <c:pt idx="3324">
                  <c:v>298719.81678038958</c:v>
                </c:pt>
                <c:pt idx="3325">
                  <c:v>299854.95208415505</c:v>
                </c:pt>
                <c:pt idx="3326">
                  <c:v>300994.40090207488</c:v>
                </c:pt>
                <c:pt idx="3327">
                  <c:v>302138.17962550279</c:v>
                </c:pt>
                <c:pt idx="3328">
                  <c:v>303286.30470807973</c:v>
                </c:pt>
                <c:pt idx="3329">
                  <c:v>304438.79266597045</c:v>
                </c:pt>
                <c:pt idx="3330">
                  <c:v>305595.66007810115</c:v>
                </c:pt>
                <c:pt idx="3331">
                  <c:v>306756.92358639796</c:v>
                </c:pt>
                <c:pt idx="3332">
                  <c:v>307922.59989602625</c:v>
                </c:pt>
                <c:pt idx="3333">
                  <c:v>309092.70577563118</c:v>
                </c:pt>
                <c:pt idx="3334">
                  <c:v>310267.25805757858</c:v>
                </c:pt>
                <c:pt idx="3335">
                  <c:v>311446.2736381974</c:v>
                </c:pt>
                <c:pt idx="3336">
                  <c:v>312629.76947802253</c:v>
                </c:pt>
                <c:pt idx="3337">
                  <c:v>313817.76260203903</c:v>
                </c:pt>
                <c:pt idx="3338">
                  <c:v>315010.2700999268</c:v>
                </c:pt>
                <c:pt idx="3339">
                  <c:v>316207.3091263065</c:v>
                </c:pt>
                <c:pt idx="3340">
                  <c:v>317408.8969009865</c:v>
                </c:pt>
                <c:pt idx="3341">
                  <c:v>318615.05070921028</c:v>
                </c:pt>
                <c:pt idx="3342">
                  <c:v>319825.78790190531</c:v>
                </c:pt>
                <c:pt idx="3343">
                  <c:v>321041.12589593255</c:v>
                </c:pt>
                <c:pt idx="3344">
                  <c:v>322261.08217433712</c:v>
                </c:pt>
                <c:pt idx="3345">
                  <c:v>323485.67428659962</c:v>
                </c:pt>
                <c:pt idx="3346">
                  <c:v>324714.91984888871</c:v>
                </c:pt>
                <c:pt idx="3347">
                  <c:v>325948.83654431452</c:v>
                </c:pt>
                <c:pt idx="3348">
                  <c:v>327187.44212318293</c:v>
                </c:pt>
                <c:pt idx="3349">
                  <c:v>328430.75440325105</c:v>
                </c:pt>
                <c:pt idx="3350">
                  <c:v>329678.7912699834</c:v>
                </c:pt>
                <c:pt idx="3351">
                  <c:v>330931.57067680935</c:v>
                </c:pt>
                <c:pt idx="3352">
                  <c:v>332189.11064538121</c:v>
                </c:pt>
                <c:pt idx="3353">
                  <c:v>333451.42926583369</c:v>
                </c:pt>
                <c:pt idx="3354">
                  <c:v>334718.54469704389</c:v>
                </c:pt>
                <c:pt idx="3355">
                  <c:v>335990.47516689269</c:v>
                </c:pt>
                <c:pt idx="3356">
                  <c:v>337267.23897252692</c:v>
                </c:pt>
                <c:pt idx="3357">
                  <c:v>338548.85448062251</c:v>
                </c:pt>
                <c:pt idx="3358">
                  <c:v>339835.3401276489</c:v>
                </c:pt>
                <c:pt idx="3359">
                  <c:v>341126.71442013397</c:v>
                </c:pt>
                <c:pt idx="3360">
                  <c:v>342422.99593493051</c:v>
                </c:pt>
                <c:pt idx="3361">
                  <c:v>343724.20331948326</c:v>
                </c:pt>
                <c:pt idx="3362">
                  <c:v>345030.35529209732</c:v>
                </c:pt>
                <c:pt idx="3363">
                  <c:v>346341.47064220731</c:v>
                </c:pt>
                <c:pt idx="3364">
                  <c:v>347657.56823064771</c:v>
                </c:pt>
                <c:pt idx="3365">
                  <c:v>348978.66698992415</c:v>
                </c:pt>
                <c:pt idx="3366">
                  <c:v>350304.78592448588</c:v>
                </c:pt>
                <c:pt idx="3367">
                  <c:v>351635.94411099894</c:v>
                </c:pt>
                <c:pt idx="3368">
                  <c:v>352972.16069862072</c:v>
                </c:pt>
                <c:pt idx="3369">
                  <c:v>354313.45490927546</c:v>
                </c:pt>
                <c:pt idx="3370">
                  <c:v>355659.84603793069</c:v>
                </c:pt>
                <c:pt idx="3371">
                  <c:v>357011.35345287481</c:v>
                </c:pt>
                <c:pt idx="3372">
                  <c:v>358367.99659599573</c:v>
                </c:pt>
                <c:pt idx="3373">
                  <c:v>359729.79498306051</c:v>
                </c:pt>
                <c:pt idx="3374">
                  <c:v>361096.76820399612</c:v>
                </c:pt>
                <c:pt idx="3375">
                  <c:v>362468.93592317129</c:v>
                </c:pt>
                <c:pt idx="3376">
                  <c:v>363846.31787967932</c:v>
                </c:pt>
                <c:pt idx="3377">
                  <c:v>365228.93388762209</c:v>
                </c:pt>
                <c:pt idx="3378">
                  <c:v>366616.80383639503</c:v>
                </c:pt>
                <c:pt idx="3379">
                  <c:v>368009.94769097335</c:v>
                </c:pt>
                <c:pt idx="3380">
                  <c:v>369408.38549219904</c:v>
                </c:pt>
                <c:pt idx="3381">
                  <c:v>370812.13735706941</c:v>
                </c:pt>
                <c:pt idx="3382">
                  <c:v>372221.22347902629</c:v>
                </c:pt>
                <c:pt idx="3383">
                  <c:v>373635.6641282466</c:v>
                </c:pt>
                <c:pt idx="3384">
                  <c:v>375055.47965193394</c:v>
                </c:pt>
                <c:pt idx="3385">
                  <c:v>376480.6904746113</c:v>
                </c:pt>
                <c:pt idx="3386">
                  <c:v>377911.31709841482</c:v>
                </c:pt>
                <c:pt idx="3387">
                  <c:v>379347.3801033888</c:v>
                </c:pt>
                <c:pt idx="3388">
                  <c:v>380788.90014778171</c:v>
                </c:pt>
                <c:pt idx="3389">
                  <c:v>382235.89796834328</c:v>
                </c:pt>
                <c:pt idx="3390">
                  <c:v>383688.39438062301</c:v>
                </c:pt>
                <c:pt idx="3391">
                  <c:v>385146.41027926939</c:v>
                </c:pt>
                <c:pt idx="3392">
                  <c:v>386609.9666383306</c:v>
                </c:pt>
                <c:pt idx="3393">
                  <c:v>388079.08451155626</c:v>
                </c:pt>
                <c:pt idx="3394">
                  <c:v>389553.78503270017</c:v>
                </c:pt>
                <c:pt idx="3395">
                  <c:v>391034.08941582445</c:v>
                </c:pt>
                <c:pt idx="3396">
                  <c:v>392520.01895560458</c:v>
                </c:pt>
                <c:pt idx="3397">
                  <c:v>394011.59502763586</c:v>
                </c:pt>
                <c:pt idx="3398">
                  <c:v>395508.83908874088</c:v>
                </c:pt>
                <c:pt idx="3399">
                  <c:v>397011.77267727809</c:v>
                </c:pt>
                <c:pt idx="3400">
                  <c:v>398520.41741345177</c:v>
                </c:pt>
                <c:pt idx="3401">
                  <c:v>400034.79499962291</c:v>
                </c:pt>
                <c:pt idx="3402">
                  <c:v>401554.9272206215</c:v>
                </c:pt>
                <c:pt idx="3403">
                  <c:v>403080.83594405989</c:v>
                </c:pt>
                <c:pt idx="3404">
                  <c:v>404612.54312064731</c:v>
                </c:pt>
                <c:pt idx="3405">
                  <c:v>406150.07078450581</c:v>
                </c:pt>
                <c:pt idx="3406">
                  <c:v>407693.44105348695</c:v>
                </c:pt>
                <c:pt idx="3407">
                  <c:v>409242.6761294902</c:v>
                </c:pt>
                <c:pt idx="3408">
                  <c:v>410797.79829878226</c:v>
                </c:pt>
                <c:pt idx="3409">
                  <c:v>412358.82993231766</c:v>
                </c:pt>
                <c:pt idx="3410">
                  <c:v>413925.79348606046</c:v>
                </c:pt>
                <c:pt idx="3411">
                  <c:v>415498.71150130749</c:v>
                </c:pt>
                <c:pt idx="3412">
                  <c:v>417077.60660501249</c:v>
                </c:pt>
                <c:pt idx="3413">
                  <c:v>418662.50151011156</c:v>
                </c:pt>
                <c:pt idx="3414">
                  <c:v>420253.41901585</c:v>
                </c:pt>
                <c:pt idx="3415">
                  <c:v>421850.38200811023</c:v>
                </c:pt>
                <c:pt idx="3416">
                  <c:v>423453.41345974104</c:v>
                </c:pt>
                <c:pt idx="3417">
                  <c:v>425062.53643088805</c:v>
                </c:pt>
                <c:pt idx="3418">
                  <c:v>426677.77406932542</c:v>
                </c:pt>
                <c:pt idx="3419">
                  <c:v>428299.14961078885</c:v>
                </c:pt>
                <c:pt idx="3420">
                  <c:v>429926.68637930986</c:v>
                </c:pt>
                <c:pt idx="3421">
                  <c:v>431560.40778755123</c:v>
                </c:pt>
                <c:pt idx="3422">
                  <c:v>433200.33733714395</c:v>
                </c:pt>
                <c:pt idx="3423">
                  <c:v>434846.49861902511</c:v>
                </c:pt>
                <c:pt idx="3424">
                  <c:v>436498.9153137774</c:v>
                </c:pt>
                <c:pt idx="3425">
                  <c:v>438157.61119196977</c:v>
                </c:pt>
                <c:pt idx="3426">
                  <c:v>439822.61011449929</c:v>
                </c:pt>
                <c:pt idx="3427">
                  <c:v>441493.93603293441</c:v>
                </c:pt>
                <c:pt idx="3428">
                  <c:v>443171.61298985954</c:v>
                </c:pt>
                <c:pt idx="3429">
                  <c:v>444855.66511922103</c:v>
                </c:pt>
                <c:pt idx="3430">
                  <c:v>446546.11664667405</c:v>
                </c:pt>
                <c:pt idx="3431">
                  <c:v>448242.99188993144</c:v>
                </c:pt>
                <c:pt idx="3432">
                  <c:v>449946.31525911321</c:v>
                </c:pt>
                <c:pt idx="3433">
                  <c:v>451656.11125709786</c:v>
                </c:pt>
                <c:pt idx="3434">
                  <c:v>453372.40447987482</c:v>
                </c:pt>
                <c:pt idx="3435">
                  <c:v>455095.21961689834</c:v>
                </c:pt>
                <c:pt idx="3436">
                  <c:v>456824.58145144256</c:v>
                </c:pt>
                <c:pt idx="3437">
                  <c:v>458560.51486095804</c:v>
                </c:pt>
                <c:pt idx="3438">
                  <c:v>460303.04481742968</c:v>
                </c:pt>
                <c:pt idx="3439">
                  <c:v>462052.19638773589</c:v>
                </c:pt>
                <c:pt idx="3440">
                  <c:v>463807.99473400932</c:v>
                </c:pt>
                <c:pt idx="3441">
                  <c:v>465570.46511399857</c:v>
                </c:pt>
                <c:pt idx="3442">
                  <c:v>467339.63288143178</c:v>
                </c:pt>
                <c:pt idx="3443">
                  <c:v>469115.52348638122</c:v>
                </c:pt>
                <c:pt idx="3444">
                  <c:v>470898.16247562948</c:v>
                </c:pt>
                <c:pt idx="3445">
                  <c:v>472687.57549303689</c:v>
                </c:pt>
                <c:pt idx="3446">
                  <c:v>474483.78827991046</c:v>
                </c:pt>
                <c:pt idx="3447">
                  <c:v>476286.82667537412</c:v>
                </c:pt>
                <c:pt idx="3448">
                  <c:v>478096.71661674057</c:v>
                </c:pt>
                <c:pt idx="3449">
                  <c:v>479913.48413988418</c:v>
                </c:pt>
                <c:pt idx="3450">
                  <c:v>481737.15537961578</c:v>
                </c:pt>
                <c:pt idx="3451">
                  <c:v>483567.75657005835</c:v>
                </c:pt>
                <c:pt idx="3452">
                  <c:v>485405.31404502457</c:v>
                </c:pt>
                <c:pt idx="3453">
                  <c:v>487249.8542383957</c:v>
                </c:pt>
                <c:pt idx="3454">
                  <c:v>489101.40368450159</c:v>
                </c:pt>
                <c:pt idx="3455">
                  <c:v>490959.9890185027</c:v>
                </c:pt>
                <c:pt idx="3456">
                  <c:v>492825.63697677304</c:v>
                </c:pt>
                <c:pt idx="3457">
                  <c:v>494698.37439728476</c:v>
                </c:pt>
                <c:pt idx="3458">
                  <c:v>496578.22821999446</c:v>
                </c:pt>
                <c:pt idx="3459">
                  <c:v>498465.22548723046</c:v>
                </c:pt>
                <c:pt idx="3460">
                  <c:v>500359.39334408194</c:v>
                </c:pt>
                <c:pt idx="3461">
                  <c:v>502260.75903878949</c:v>
                </c:pt>
                <c:pt idx="3462">
                  <c:v>504169.34992313688</c:v>
                </c:pt>
                <c:pt idx="3463">
                  <c:v>506085.1934528448</c:v>
                </c:pt>
                <c:pt idx="3464">
                  <c:v>508008.31718796561</c:v>
                </c:pt>
                <c:pt idx="3465">
                  <c:v>509938.74879327987</c:v>
                </c:pt>
                <c:pt idx="3466">
                  <c:v>511876.51603869436</c:v>
                </c:pt>
                <c:pt idx="3467">
                  <c:v>513821.64679964143</c:v>
                </c:pt>
                <c:pt idx="3468">
                  <c:v>515774.16905748006</c:v>
                </c:pt>
                <c:pt idx="3469">
                  <c:v>517734.11089989851</c:v>
                </c:pt>
                <c:pt idx="3470">
                  <c:v>519701.50052131811</c:v>
                </c:pt>
                <c:pt idx="3471">
                  <c:v>521676.36622329912</c:v>
                </c:pt>
                <c:pt idx="3472">
                  <c:v>523658.73641494766</c:v>
                </c:pt>
                <c:pt idx="3473">
                  <c:v>525648.63961332443</c:v>
                </c:pt>
                <c:pt idx="3474">
                  <c:v>527646.10444385512</c:v>
                </c:pt>
                <c:pt idx="3475">
                  <c:v>529651.15964074177</c:v>
                </c:pt>
                <c:pt idx="3476">
                  <c:v>531663.83404737664</c:v>
                </c:pt>
                <c:pt idx="3477">
                  <c:v>533684.15661675669</c:v>
                </c:pt>
                <c:pt idx="3478">
                  <c:v>535712.15641190042</c:v>
                </c:pt>
                <c:pt idx="3479">
                  <c:v>537747.8626062657</c:v>
                </c:pt>
                <c:pt idx="3480">
                  <c:v>539791.30448416946</c:v>
                </c:pt>
                <c:pt idx="3481">
                  <c:v>541842.51144120935</c:v>
                </c:pt>
                <c:pt idx="3482">
                  <c:v>543901.51298468595</c:v>
                </c:pt>
                <c:pt idx="3483">
                  <c:v>545968.33873402781</c:v>
                </c:pt>
                <c:pt idx="3484">
                  <c:v>548043.0184212171</c:v>
                </c:pt>
                <c:pt idx="3485">
                  <c:v>550125.58189121773</c:v>
                </c:pt>
                <c:pt idx="3486">
                  <c:v>552216.0591024044</c:v>
                </c:pt>
                <c:pt idx="3487">
                  <c:v>554314.4801269935</c:v>
                </c:pt>
                <c:pt idx="3488">
                  <c:v>556420.87515147612</c:v>
                </c:pt>
                <c:pt idx="3489">
                  <c:v>558535.2744770518</c:v>
                </c:pt>
                <c:pt idx="3490">
                  <c:v>560657.7085200646</c:v>
                </c:pt>
                <c:pt idx="3491">
                  <c:v>562788.20781244081</c:v>
                </c:pt>
                <c:pt idx="3492">
                  <c:v>564926.80300212814</c:v>
                </c:pt>
                <c:pt idx="3493">
                  <c:v>567073.52485353628</c:v>
                </c:pt>
                <c:pt idx="3494">
                  <c:v>569228.40424797975</c:v>
                </c:pt>
                <c:pt idx="3495">
                  <c:v>571391.47218412207</c:v>
                </c:pt>
                <c:pt idx="3496">
                  <c:v>573562.75977842172</c:v>
                </c:pt>
                <c:pt idx="3497">
                  <c:v>575742.29826557974</c:v>
                </c:pt>
                <c:pt idx="3498">
                  <c:v>577930.118998989</c:v>
                </c:pt>
                <c:pt idx="3499">
                  <c:v>580126.25345118518</c:v>
                </c:pt>
                <c:pt idx="3500">
                  <c:v>582330.73321429966</c:v>
                </c:pt>
                <c:pt idx="3501">
                  <c:v>584543.59000051406</c:v>
                </c:pt>
                <c:pt idx="3502">
                  <c:v>586764.85564251605</c:v>
                </c:pt>
                <c:pt idx="3503">
                  <c:v>588994.56209395768</c:v>
                </c:pt>
                <c:pt idx="3504">
                  <c:v>591232.74142991472</c:v>
                </c:pt>
                <c:pt idx="3505">
                  <c:v>593479.42584734841</c:v>
                </c:pt>
                <c:pt idx="3506">
                  <c:v>595734.64766556839</c:v>
                </c:pt>
                <c:pt idx="3507">
                  <c:v>597998.43932669761</c:v>
                </c:pt>
                <c:pt idx="3508">
                  <c:v>600270.83339613909</c:v>
                </c:pt>
                <c:pt idx="3509">
                  <c:v>602551.86256304441</c:v>
                </c:pt>
                <c:pt idx="3510">
                  <c:v>604841.55964078405</c:v>
                </c:pt>
                <c:pt idx="3511">
                  <c:v>607139.95756741904</c:v>
                </c:pt>
                <c:pt idx="3512">
                  <c:v>609447.08940617531</c:v>
                </c:pt>
                <c:pt idx="3513">
                  <c:v>611762.98834591883</c:v>
                </c:pt>
                <c:pt idx="3514">
                  <c:v>614087.68770163332</c:v>
                </c:pt>
                <c:pt idx="3515">
                  <c:v>616421.22091489949</c:v>
                </c:pt>
                <c:pt idx="3516">
                  <c:v>618763.62155437609</c:v>
                </c:pt>
                <c:pt idx="3517">
                  <c:v>621114.92331628269</c:v>
                </c:pt>
                <c:pt idx="3518">
                  <c:v>623475.16002488462</c:v>
                </c:pt>
                <c:pt idx="3519">
                  <c:v>625844.3656329792</c:v>
                </c:pt>
                <c:pt idx="3520">
                  <c:v>628222.57422238449</c:v>
                </c:pt>
                <c:pt idx="3521">
                  <c:v>630609.82000442955</c:v>
                </c:pt>
                <c:pt idx="3522">
                  <c:v>633006.13732044643</c:v>
                </c:pt>
                <c:pt idx="3523">
                  <c:v>635411.5606422642</c:v>
                </c:pt>
                <c:pt idx="3524">
                  <c:v>637826.12457270478</c:v>
                </c:pt>
                <c:pt idx="3525">
                  <c:v>640249.86384608108</c:v>
                </c:pt>
                <c:pt idx="3526">
                  <c:v>642682.81332869618</c:v>
                </c:pt>
                <c:pt idx="3527">
                  <c:v>645125.00801934523</c:v>
                </c:pt>
                <c:pt idx="3528">
                  <c:v>647576.48304981878</c:v>
                </c:pt>
                <c:pt idx="3529">
                  <c:v>650037.27368540806</c:v>
                </c:pt>
                <c:pt idx="3530">
                  <c:v>652507.41532541264</c:v>
                </c:pt>
                <c:pt idx="3531">
                  <c:v>654986.94350364921</c:v>
                </c:pt>
                <c:pt idx="3532">
                  <c:v>657475.89388896304</c:v>
                </c:pt>
                <c:pt idx="3533">
                  <c:v>659974.30228574108</c:v>
                </c:pt>
                <c:pt idx="3534">
                  <c:v>662482.20463442686</c:v>
                </c:pt>
                <c:pt idx="3535">
                  <c:v>664999.63701203768</c:v>
                </c:pt>
                <c:pt idx="3536">
                  <c:v>667526.63563268341</c:v>
                </c:pt>
                <c:pt idx="3537">
                  <c:v>670063.23684808763</c:v>
                </c:pt>
                <c:pt idx="3538">
                  <c:v>672609.4771481104</c:v>
                </c:pt>
                <c:pt idx="3539">
                  <c:v>675165.39316127321</c:v>
                </c:pt>
                <c:pt idx="3540">
                  <c:v>677731.02165528608</c:v>
                </c:pt>
                <c:pt idx="3541">
                  <c:v>680306.39953757613</c:v>
                </c:pt>
                <c:pt idx="3542">
                  <c:v>682891.56385581894</c:v>
                </c:pt>
                <c:pt idx="3543">
                  <c:v>685486.55179847102</c:v>
                </c:pt>
                <c:pt idx="3544">
                  <c:v>688091.4006953052</c:v>
                </c:pt>
                <c:pt idx="3545">
                  <c:v>690706.14801794733</c:v>
                </c:pt>
                <c:pt idx="3546">
                  <c:v>693330.83138041559</c:v>
                </c:pt>
                <c:pt idx="3547">
                  <c:v>695965.48853966116</c:v>
                </c:pt>
                <c:pt idx="3548">
                  <c:v>698610.15739611187</c:v>
                </c:pt>
                <c:pt idx="3549">
                  <c:v>701264.87599421712</c:v>
                </c:pt>
                <c:pt idx="3550">
                  <c:v>703929.68252299516</c:v>
                </c:pt>
                <c:pt idx="3551">
                  <c:v>706604.61531658261</c:v>
                </c:pt>
                <c:pt idx="3552">
                  <c:v>709289.71285478561</c:v>
                </c:pt>
                <c:pt idx="3553">
                  <c:v>711985.01376363379</c:v>
                </c:pt>
                <c:pt idx="3554">
                  <c:v>714690.55681593565</c:v>
                </c:pt>
                <c:pt idx="3555">
                  <c:v>717406.3809318362</c:v>
                </c:pt>
                <c:pt idx="3556">
                  <c:v>720132.52517937717</c:v>
                </c:pt>
                <c:pt idx="3557">
                  <c:v>722869.0287750588</c:v>
                </c:pt>
                <c:pt idx="3558">
                  <c:v>725615.931084404</c:v>
                </c:pt>
                <c:pt idx="3559">
                  <c:v>728373.27162252471</c:v>
                </c:pt>
                <c:pt idx="3560">
                  <c:v>731141.09005469037</c:v>
                </c:pt>
                <c:pt idx="3561">
                  <c:v>733919.42619689822</c:v>
                </c:pt>
                <c:pt idx="3562">
                  <c:v>736708.32001644641</c:v>
                </c:pt>
                <c:pt idx="3563">
                  <c:v>739507.81163250888</c:v>
                </c:pt>
                <c:pt idx="3564">
                  <c:v>742317.94131671241</c:v>
                </c:pt>
                <c:pt idx="3565">
                  <c:v>745138.74949371594</c:v>
                </c:pt>
                <c:pt idx="3566">
                  <c:v>747970.2767417921</c:v>
                </c:pt>
                <c:pt idx="3567">
                  <c:v>750812.5637934109</c:v>
                </c:pt>
                <c:pt idx="3568">
                  <c:v>753665.65153582592</c:v>
                </c:pt>
                <c:pt idx="3569">
                  <c:v>756529.58101166203</c:v>
                </c:pt>
                <c:pt idx="3570">
                  <c:v>759404.39341950638</c:v>
                </c:pt>
                <c:pt idx="3571">
                  <c:v>762290.13011450053</c:v>
                </c:pt>
                <c:pt idx="3572">
                  <c:v>765186.83260893566</c:v>
                </c:pt>
                <c:pt idx="3573">
                  <c:v>768094.54257284966</c:v>
                </c:pt>
                <c:pt idx="3574">
                  <c:v>771013.30183462647</c:v>
                </c:pt>
                <c:pt idx="3575">
                  <c:v>773943.15238159802</c:v>
                </c:pt>
                <c:pt idx="3576">
                  <c:v>776884.13636064809</c:v>
                </c:pt>
                <c:pt idx="3577">
                  <c:v>779836.29607881862</c:v>
                </c:pt>
                <c:pt idx="3578">
                  <c:v>782799.67400391819</c:v>
                </c:pt>
                <c:pt idx="3579">
                  <c:v>785774.3127651331</c:v>
                </c:pt>
                <c:pt idx="3580">
                  <c:v>788760.25515364064</c:v>
                </c:pt>
                <c:pt idx="3581">
                  <c:v>791757.54412322445</c:v>
                </c:pt>
                <c:pt idx="3582">
                  <c:v>794766.2227908927</c:v>
                </c:pt>
                <c:pt idx="3583">
                  <c:v>797786.33443749812</c:v>
                </c:pt>
                <c:pt idx="3584">
                  <c:v>800817.92250836059</c:v>
                </c:pt>
                <c:pt idx="3585">
                  <c:v>803861.03061389236</c:v>
                </c:pt>
                <c:pt idx="3586">
                  <c:v>806915.70253022516</c:v>
                </c:pt>
                <c:pt idx="3587">
                  <c:v>809981.98219984001</c:v>
                </c:pt>
                <c:pt idx="3588">
                  <c:v>813059.91373219946</c:v>
                </c:pt>
                <c:pt idx="3589">
                  <c:v>816149.54140438186</c:v>
                </c:pt>
                <c:pt idx="3590">
                  <c:v>819250.90966171853</c:v>
                </c:pt>
                <c:pt idx="3591">
                  <c:v>822364.06311843311</c:v>
                </c:pt>
                <c:pt idx="3592">
                  <c:v>825489.04655828315</c:v>
                </c:pt>
                <c:pt idx="3593">
                  <c:v>828625.90493520466</c:v>
                </c:pt>
                <c:pt idx="3594">
                  <c:v>831774.68337395845</c:v>
                </c:pt>
                <c:pt idx="3595">
                  <c:v>834935.42717077956</c:v>
                </c:pt>
                <c:pt idx="3596">
                  <c:v>838108.1817940285</c:v>
                </c:pt>
                <c:pt idx="3597">
                  <c:v>841292.99288484582</c:v>
                </c:pt>
                <c:pt idx="3598">
                  <c:v>844489.90625780821</c:v>
                </c:pt>
                <c:pt idx="3599">
                  <c:v>847698.96790158795</c:v>
                </c:pt>
                <c:pt idx="3600">
                  <c:v>850920.22397961398</c:v>
                </c:pt>
                <c:pt idx="3601">
                  <c:v>854153.72083073657</c:v>
                </c:pt>
                <c:pt idx="3602">
                  <c:v>857399.50496989337</c:v>
                </c:pt>
                <c:pt idx="3603">
                  <c:v>860657.62308877904</c:v>
                </c:pt>
                <c:pt idx="3604">
                  <c:v>863928.12205651647</c:v>
                </c:pt>
                <c:pt idx="3605">
                  <c:v>867211.04892033129</c:v>
                </c:pt>
                <c:pt idx="3606">
                  <c:v>870506.45090622862</c:v>
                </c:pt>
                <c:pt idx="3607">
                  <c:v>873814.37541967235</c:v>
                </c:pt>
                <c:pt idx="3608">
                  <c:v>877134.87004626717</c:v>
                </c:pt>
                <c:pt idx="3609">
                  <c:v>880467.98255244305</c:v>
                </c:pt>
                <c:pt idx="3610">
                  <c:v>883813.76088614238</c:v>
                </c:pt>
                <c:pt idx="3611">
                  <c:v>887172.25317750976</c:v>
                </c:pt>
                <c:pt idx="3612">
                  <c:v>890543.50773958431</c:v>
                </c:pt>
                <c:pt idx="3613">
                  <c:v>893927.5730689948</c:v>
                </c:pt>
                <c:pt idx="3614">
                  <c:v>897324.49784665694</c:v>
                </c:pt>
                <c:pt idx="3615">
                  <c:v>900734.33093847428</c:v>
                </c:pt>
                <c:pt idx="3616">
                  <c:v>904157.12139604054</c:v>
                </c:pt>
                <c:pt idx="3617">
                  <c:v>907592.91845734557</c:v>
                </c:pt>
                <c:pt idx="3618">
                  <c:v>911041.77154748351</c:v>
                </c:pt>
                <c:pt idx="3619">
                  <c:v>914503.73027936392</c:v>
                </c:pt>
                <c:pt idx="3620">
                  <c:v>917978.8444544255</c:v>
                </c:pt>
                <c:pt idx="3621">
                  <c:v>921467.16406335239</c:v>
                </c:pt>
                <c:pt idx="3622">
                  <c:v>924968.73928679316</c:v>
                </c:pt>
                <c:pt idx="3623">
                  <c:v>928483.62049608305</c:v>
                </c:pt>
                <c:pt idx="3624">
                  <c:v>932011.85825396818</c:v>
                </c:pt>
                <c:pt idx="3625">
                  <c:v>935553.50331533328</c:v>
                </c:pt>
                <c:pt idx="3626">
                  <c:v>939108.60662793159</c:v>
                </c:pt>
                <c:pt idx="3627">
                  <c:v>942677.21933311771</c:v>
                </c:pt>
                <c:pt idx="3628">
                  <c:v>946259.39276658359</c:v>
                </c:pt>
                <c:pt idx="3629">
                  <c:v>949855.17845909658</c:v>
                </c:pt>
                <c:pt idx="3630">
                  <c:v>953464.62813724112</c:v>
                </c:pt>
                <c:pt idx="3631">
                  <c:v>957087.79372416262</c:v>
                </c:pt>
                <c:pt idx="3632">
                  <c:v>960724.72734031442</c:v>
                </c:pt>
                <c:pt idx="3633">
                  <c:v>964375.48130420758</c:v>
                </c:pt>
                <c:pt idx="3634">
                  <c:v>968040.10813316365</c:v>
                </c:pt>
                <c:pt idx="3635">
                  <c:v>971718.66054406972</c:v>
                </c:pt>
                <c:pt idx="3636">
                  <c:v>975411.19145413721</c:v>
                </c:pt>
                <c:pt idx="3637">
                  <c:v>979117.75398166291</c:v>
                </c:pt>
                <c:pt idx="3638">
                  <c:v>982838.40144679323</c:v>
                </c:pt>
                <c:pt idx="3639">
                  <c:v>986573.18737229111</c:v>
                </c:pt>
                <c:pt idx="3640">
                  <c:v>990322.16548430582</c:v>
                </c:pt>
                <c:pt idx="3641">
                  <c:v>994085.38971314626</c:v>
                </c:pt>
                <c:pt idx="3642">
                  <c:v>997862.91419405618</c:v>
                </c:pt>
                <c:pt idx="3643">
                  <c:v>1001654.7932679936</c:v>
                </c:pt>
                <c:pt idx="3644">
                  <c:v>1005461.0814824121</c:v>
                </c:pt>
                <c:pt idx="3645">
                  <c:v>1009281.8335920452</c:v>
                </c:pt>
                <c:pt idx="3646">
                  <c:v>1013117.104559695</c:v>
                </c:pt>
                <c:pt idx="3647">
                  <c:v>1016966.9495570218</c:v>
                </c:pt>
                <c:pt idx="3648">
                  <c:v>1020831.4239653385</c:v>
                </c:pt>
                <c:pt idx="3649">
                  <c:v>1024710.5833764068</c:v>
                </c:pt>
                <c:pt idx="3650">
                  <c:v>1028604.4835932372</c:v>
                </c:pt>
                <c:pt idx="3651">
                  <c:v>1032513.1806308916</c:v>
                </c:pt>
                <c:pt idx="3652">
                  <c:v>1036436.730717289</c:v>
                </c:pt>
                <c:pt idx="3653">
                  <c:v>1040375.1902940148</c:v>
                </c:pt>
                <c:pt idx="3654">
                  <c:v>1044328.6160171321</c:v>
                </c:pt>
                <c:pt idx="3655">
                  <c:v>1048297.0647579972</c:v>
                </c:pt>
                <c:pt idx="3656">
                  <c:v>1052280.5936040776</c:v>
                </c:pt>
                <c:pt idx="3657">
                  <c:v>1056279.2598597731</c:v>
                </c:pt>
                <c:pt idx="3658">
                  <c:v>1060293.1210472402</c:v>
                </c:pt>
                <c:pt idx="3659">
                  <c:v>1064322.2349072197</c:v>
                </c:pt>
                <c:pt idx="3660">
                  <c:v>1068366.6593998671</c:v>
                </c:pt>
                <c:pt idx="3661">
                  <c:v>1072426.4527055866</c:v>
                </c:pt>
                <c:pt idx="3662">
                  <c:v>1076501.6732258678</c:v>
                </c:pt>
                <c:pt idx="3663">
                  <c:v>1080592.3795841262</c:v>
                </c:pt>
                <c:pt idx="3664">
                  <c:v>1084698.630626546</c:v>
                </c:pt>
                <c:pt idx="3665">
                  <c:v>1088820.485422927</c:v>
                </c:pt>
                <c:pt idx="3666">
                  <c:v>1092958.0032675341</c:v>
                </c:pt>
                <c:pt idx="3667">
                  <c:v>1097111.2436799507</c:v>
                </c:pt>
                <c:pt idx="3668">
                  <c:v>1101280.2664059345</c:v>
                </c:pt>
                <c:pt idx="3669">
                  <c:v>1105465.131418277</c:v>
                </c:pt>
                <c:pt idx="3670">
                  <c:v>1109665.8989176666</c:v>
                </c:pt>
                <c:pt idx="3671">
                  <c:v>1113882.6293335538</c:v>
                </c:pt>
                <c:pt idx="3672">
                  <c:v>1118115.3833250215</c:v>
                </c:pt>
                <c:pt idx="3673">
                  <c:v>1122364.2217816566</c:v>
                </c:pt>
                <c:pt idx="3674">
                  <c:v>1126629.2058244268</c:v>
                </c:pt>
                <c:pt idx="3675">
                  <c:v>1130910.3968065598</c:v>
                </c:pt>
                <c:pt idx="3676">
                  <c:v>1135207.8563144247</c:v>
                </c:pt>
                <c:pt idx="3677">
                  <c:v>1139521.6461684194</c:v>
                </c:pt>
                <c:pt idx="3678">
                  <c:v>1143851.8284238593</c:v>
                </c:pt>
                <c:pt idx="3679">
                  <c:v>1148198.46537187</c:v>
                </c:pt>
                <c:pt idx="3680">
                  <c:v>1152561.619540283</c:v>
                </c:pt>
                <c:pt idx="3681">
                  <c:v>1156941.353694536</c:v>
                </c:pt>
                <c:pt idx="3682">
                  <c:v>1161337.7308385754</c:v>
                </c:pt>
                <c:pt idx="3683">
                  <c:v>1165750.8142157621</c:v>
                </c:pt>
                <c:pt idx="3684">
                  <c:v>1170180.667309782</c:v>
                </c:pt>
                <c:pt idx="3685">
                  <c:v>1174627.3538455593</c:v>
                </c:pt>
                <c:pt idx="3686">
                  <c:v>1179090.9377901724</c:v>
                </c:pt>
                <c:pt idx="3687">
                  <c:v>1183571.483353775</c:v>
                </c:pt>
                <c:pt idx="3688">
                  <c:v>1188069.0549905193</c:v>
                </c:pt>
                <c:pt idx="3689">
                  <c:v>1192583.7173994833</c:v>
                </c:pt>
                <c:pt idx="3690">
                  <c:v>1197115.5355256014</c:v>
                </c:pt>
                <c:pt idx="3691">
                  <c:v>1201664.5745605987</c:v>
                </c:pt>
                <c:pt idx="3692">
                  <c:v>1206230.8999439289</c:v>
                </c:pt>
                <c:pt idx="3693">
                  <c:v>1210814.577363716</c:v>
                </c:pt>
                <c:pt idx="3694">
                  <c:v>1215415.6727576982</c:v>
                </c:pt>
                <c:pt idx="3695">
                  <c:v>1220034.2523141776</c:v>
                </c:pt>
                <c:pt idx="3696">
                  <c:v>1224670.3824729715</c:v>
                </c:pt>
                <c:pt idx="3697">
                  <c:v>1229324.1299263688</c:v>
                </c:pt>
                <c:pt idx="3698">
                  <c:v>1233995.561620089</c:v>
                </c:pt>
                <c:pt idx="3699">
                  <c:v>1238684.7447542453</c:v>
                </c:pt>
                <c:pt idx="3700">
                  <c:v>1243391.7467843115</c:v>
                </c:pt>
                <c:pt idx="3701">
                  <c:v>1248116.6354220919</c:v>
                </c:pt>
                <c:pt idx="3702">
                  <c:v>1252859.478636696</c:v>
                </c:pt>
                <c:pt idx="3703">
                  <c:v>1257620.3446555154</c:v>
                </c:pt>
                <c:pt idx="3704">
                  <c:v>1262399.3019652064</c:v>
                </c:pt>
                <c:pt idx="3705">
                  <c:v>1267196.4193126743</c:v>
                </c:pt>
                <c:pt idx="3706">
                  <c:v>1272011.7657060625</c:v>
                </c:pt>
                <c:pt idx="3707">
                  <c:v>1276845.4104157456</c:v>
                </c:pt>
                <c:pt idx="3708">
                  <c:v>1281697.4229753255</c:v>
                </c:pt>
                <c:pt idx="3709">
                  <c:v>1286567.8731826318</c:v>
                </c:pt>
                <c:pt idx="3710">
                  <c:v>1291456.8311007258</c:v>
                </c:pt>
                <c:pt idx="3711">
                  <c:v>1296364.3670589086</c:v>
                </c:pt>
                <c:pt idx="3712">
                  <c:v>1301290.5516537325</c:v>
                </c:pt>
                <c:pt idx="3713">
                  <c:v>1306235.4557500167</c:v>
                </c:pt>
                <c:pt idx="3714">
                  <c:v>1311199.1504818669</c:v>
                </c:pt>
                <c:pt idx="3715">
                  <c:v>1316181.707253698</c:v>
                </c:pt>
                <c:pt idx="3716">
                  <c:v>1321183.1977412621</c:v>
                </c:pt>
                <c:pt idx="3717">
                  <c:v>1326203.6938926789</c:v>
                </c:pt>
                <c:pt idx="3718">
                  <c:v>1331243.2679294711</c:v>
                </c:pt>
                <c:pt idx="3719">
                  <c:v>1336301.9923476032</c:v>
                </c:pt>
                <c:pt idx="3720">
                  <c:v>1341379.9399185241</c:v>
                </c:pt>
                <c:pt idx="3721">
                  <c:v>1346477.1836902145</c:v>
                </c:pt>
                <c:pt idx="3722">
                  <c:v>1351593.7969882374</c:v>
                </c:pt>
                <c:pt idx="3723">
                  <c:v>1356729.8534167928</c:v>
                </c:pt>
                <c:pt idx="3724">
                  <c:v>1361885.4268597767</c:v>
                </c:pt>
                <c:pt idx="3725">
                  <c:v>1367060.591481844</c:v>
                </c:pt>
                <c:pt idx="3726">
                  <c:v>1372255.421729475</c:v>
                </c:pt>
                <c:pt idx="3727">
                  <c:v>1377469.9923320471</c:v>
                </c:pt>
                <c:pt idx="3728">
                  <c:v>1382704.378302909</c:v>
                </c:pt>
                <c:pt idx="3729">
                  <c:v>1387958.6549404601</c:v>
                </c:pt>
                <c:pt idx="3730">
                  <c:v>1393232.8978292339</c:v>
                </c:pt>
                <c:pt idx="3731">
                  <c:v>1398527.182840985</c:v>
                </c:pt>
                <c:pt idx="3732">
                  <c:v>1403841.5861357809</c:v>
                </c:pt>
                <c:pt idx="3733">
                  <c:v>1409176.1841630968</c:v>
                </c:pt>
                <c:pt idx="3734">
                  <c:v>1414531.0536629166</c:v>
                </c:pt>
                <c:pt idx="3735">
                  <c:v>1419906.2716668358</c:v>
                </c:pt>
                <c:pt idx="3736">
                  <c:v>1425301.9154991698</c:v>
                </c:pt>
                <c:pt idx="3737">
                  <c:v>1430718.0627780666</c:v>
                </c:pt>
                <c:pt idx="3738">
                  <c:v>1436154.7914166234</c:v>
                </c:pt>
                <c:pt idx="3739">
                  <c:v>1441612.1796240066</c:v>
                </c:pt>
                <c:pt idx="3740">
                  <c:v>1447090.305906578</c:v>
                </c:pt>
                <c:pt idx="3741">
                  <c:v>1452589.2490690229</c:v>
                </c:pt>
                <c:pt idx="3742">
                  <c:v>1458109.0882154852</c:v>
                </c:pt>
                <c:pt idx="3743">
                  <c:v>1463649.9027507042</c:v>
                </c:pt>
                <c:pt idx="3744">
                  <c:v>1469211.7723811569</c:v>
                </c:pt>
                <c:pt idx="3745">
                  <c:v>1474794.7771162053</c:v>
                </c:pt>
                <c:pt idx="3746">
                  <c:v>1480398.997269247</c:v>
                </c:pt>
                <c:pt idx="3747">
                  <c:v>1486024.5134588701</c:v>
                </c:pt>
                <c:pt idx="3748">
                  <c:v>1491671.4066100139</c:v>
                </c:pt>
                <c:pt idx="3749">
                  <c:v>1497339.7579551321</c:v>
                </c:pt>
                <c:pt idx="3750">
                  <c:v>1503029.6490353616</c:v>
                </c:pt>
                <c:pt idx="3751">
                  <c:v>1508741.161701696</c:v>
                </c:pt>
                <c:pt idx="3752">
                  <c:v>1514474.3781161625</c:v>
                </c:pt>
                <c:pt idx="3753">
                  <c:v>1520229.380753004</c:v>
                </c:pt>
                <c:pt idx="3754">
                  <c:v>1526006.2523998655</c:v>
                </c:pt>
                <c:pt idx="3755">
                  <c:v>1531805.076158985</c:v>
                </c:pt>
                <c:pt idx="3756">
                  <c:v>1537625.9354483893</c:v>
                </c:pt>
                <c:pt idx="3757">
                  <c:v>1543468.9140030933</c:v>
                </c:pt>
                <c:pt idx="3758">
                  <c:v>1549334.0958763051</c:v>
                </c:pt>
                <c:pt idx="3759">
                  <c:v>1555221.5654406352</c:v>
                </c:pt>
                <c:pt idx="3760">
                  <c:v>1561131.4073893097</c:v>
                </c:pt>
                <c:pt idx="3761">
                  <c:v>1567063.7067373891</c:v>
                </c:pt>
                <c:pt idx="3762">
                  <c:v>1573018.5488229913</c:v>
                </c:pt>
                <c:pt idx="3763">
                  <c:v>1578996.0193085186</c:v>
                </c:pt>
                <c:pt idx="3764">
                  <c:v>1584996.2041818909</c:v>
                </c:pt>
                <c:pt idx="3765">
                  <c:v>1591019.1897577823</c:v>
                </c:pt>
                <c:pt idx="3766">
                  <c:v>1597065.0626788619</c:v>
                </c:pt>
                <c:pt idx="3767">
                  <c:v>1603133.9099170417</c:v>
                </c:pt>
                <c:pt idx="3768">
                  <c:v>1609225.8187747265</c:v>
                </c:pt>
                <c:pt idx="3769">
                  <c:v>1615340.8768860705</c:v>
                </c:pt>
                <c:pt idx="3770">
                  <c:v>1621479.1722182375</c:v>
                </c:pt>
                <c:pt idx="3771">
                  <c:v>1627640.793072667</c:v>
                </c:pt>
                <c:pt idx="3772">
                  <c:v>1633825.8280863431</c:v>
                </c:pt>
                <c:pt idx="3773">
                  <c:v>1640034.3662330713</c:v>
                </c:pt>
                <c:pt idx="3774">
                  <c:v>1646266.496824757</c:v>
                </c:pt>
                <c:pt idx="3775">
                  <c:v>1652522.3095126911</c:v>
                </c:pt>
                <c:pt idx="3776">
                  <c:v>1658801.8942888393</c:v>
                </c:pt>
                <c:pt idx="3777">
                  <c:v>1665105.3414871369</c:v>
                </c:pt>
                <c:pt idx="3778">
                  <c:v>1671432.741784788</c:v>
                </c:pt>
                <c:pt idx="3779">
                  <c:v>1677784.1862035701</c:v>
                </c:pt>
                <c:pt idx="3780">
                  <c:v>1684159.7661111436</c:v>
                </c:pt>
                <c:pt idx="3781">
                  <c:v>1690559.5732223659</c:v>
                </c:pt>
                <c:pt idx="3782">
                  <c:v>1696983.6996006109</c:v>
                </c:pt>
                <c:pt idx="3783">
                  <c:v>1703432.2376590932</c:v>
                </c:pt>
                <c:pt idx="3784">
                  <c:v>1709905.2801621978</c:v>
                </c:pt>
                <c:pt idx="3785">
                  <c:v>1716402.9202268142</c:v>
                </c:pt>
                <c:pt idx="3786">
                  <c:v>1722925.2513236762</c:v>
                </c:pt>
                <c:pt idx="3787">
                  <c:v>1729472.3672787063</c:v>
                </c:pt>
                <c:pt idx="3788">
                  <c:v>1736044.3622743655</c:v>
                </c:pt>
                <c:pt idx="3789">
                  <c:v>1742641.3308510082</c:v>
                </c:pt>
                <c:pt idx="3790">
                  <c:v>1749263.3679082422</c:v>
                </c:pt>
                <c:pt idx="3791">
                  <c:v>1755910.5687062936</c:v>
                </c:pt>
                <c:pt idx="3792">
                  <c:v>1762583.0288673777</c:v>
                </c:pt>
                <c:pt idx="3793">
                  <c:v>1769280.8443770737</c:v>
                </c:pt>
                <c:pt idx="3794">
                  <c:v>1776004.1115857067</c:v>
                </c:pt>
                <c:pt idx="3795">
                  <c:v>1782752.9272097324</c:v>
                </c:pt>
                <c:pt idx="3796">
                  <c:v>1789527.3883331295</c:v>
                </c:pt>
                <c:pt idx="3797">
                  <c:v>1796327.5924087954</c:v>
                </c:pt>
                <c:pt idx="3798">
                  <c:v>1803153.6372599488</c:v>
                </c:pt>
                <c:pt idx="3799">
                  <c:v>1810005.6210815366</c:v>
                </c:pt>
                <c:pt idx="3800">
                  <c:v>1816883.6424416464</c:v>
                </c:pt>
                <c:pt idx="3801">
                  <c:v>1823787.8002829247</c:v>
                </c:pt>
              </c:numCache>
            </c:numRef>
          </c:xVal>
          <c:yVal>
            <c:numRef>
              <c:f>'Bode Plot'!$R$44:$R$3845</c:f>
              <c:numCache>
                <c:formatCode>General</c:formatCode>
                <c:ptCount val="3802"/>
                <c:pt idx="0">
                  <c:v>89.999255546234835</c:v>
                </c:pt>
                <c:pt idx="1">
                  <c:v>89.999252717311109</c:v>
                </c:pt>
                <c:pt idx="2">
                  <c:v>89.99924987763751</c:v>
                </c:pt>
                <c:pt idx="3">
                  <c:v>89.999247027173155</c:v>
                </c:pt>
                <c:pt idx="4">
                  <c:v>89.99924416587703</c:v>
                </c:pt>
                <c:pt idx="5">
                  <c:v>89.999241293707982</c:v>
                </c:pt>
                <c:pt idx="6">
                  <c:v>89.999238410624699</c:v>
                </c:pt>
                <c:pt idx="7">
                  <c:v>89.999235516585713</c:v>
                </c:pt>
                <c:pt idx="8">
                  <c:v>89.999232611549388</c:v>
                </c:pt>
                <c:pt idx="9">
                  <c:v>89.999229695473929</c:v>
                </c:pt>
                <c:pt idx="10">
                  <c:v>89.999226768317385</c:v>
                </c:pt>
                <c:pt idx="11">
                  <c:v>89.999223830037664</c:v>
                </c:pt>
                <c:pt idx="12">
                  <c:v>89.999220880592475</c:v>
                </c:pt>
                <c:pt idx="13">
                  <c:v>89.99921791993944</c:v>
                </c:pt>
                <c:pt idx="14">
                  <c:v>89.999214948035885</c:v>
                </c:pt>
                <c:pt idx="15">
                  <c:v>89.999211964839134</c:v>
                </c:pt>
                <c:pt idx="16">
                  <c:v>89.999208970306228</c:v>
                </c:pt>
                <c:pt idx="17">
                  <c:v>89.999205964394122</c:v>
                </c:pt>
                <c:pt idx="18">
                  <c:v>89.99920294705953</c:v>
                </c:pt>
                <c:pt idx="19">
                  <c:v>89.999199918259094</c:v>
                </c:pt>
                <c:pt idx="20">
                  <c:v>89.999196877949217</c:v>
                </c:pt>
                <c:pt idx="21">
                  <c:v>89.99919382608617</c:v>
                </c:pt>
                <c:pt idx="22">
                  <c:v>89.999190762626057</c:v>
                </c:pt>
                <c:pt idx="23">
                  <c:v>89.999187687524824</c:v>
                </c:pt>
                <c:pt idx="24">
                  <c:v>89.999184600738189</c:v>
                </c:pt>
                <c:pt idx="25">
                  <c:v>89.999181502221774</c:v>
                </c:pt>
                <c:pt idx="26">
                  <c:v>89.999178391930997</c:v>
                </c:pt>
                <c:pt idx="27">
                  <c:v>89.999175269821151</c:v>
                </c:pt>
                <c:pt idx="28">
                  <c:v>89.999172135847289</c:v>
                </c:pt>
                <c:pt idx="29">
                  <c:v>89.999168989964332</c:v>
                </c:pt>
                <c:pt idx="30">
                  <c:v>89.999165832127019</c:v>
                </c:pt>
                <c:pt idx="31">
                  <c:v>89.999162662289947</c:v>
                </c:pt>
                <c:pt idx="32">
                  <c:v>89.999159480407499</c:v>
                </c:pt>
                <c:pt idx="33">
                  <c:v>89.999156286433916</c:v>
                </c:pt>
                <c:pt idx="34">
                  <c:v>89.999153080323254</c:v>
                </c:pt>
                <c:pt idx="35">
                  <c:v>89.999149862029341</c:v>
                </c:pt>
                <c:pt idx="36">
                  <c:v>89.999146631505951</c:v>
                </c:pt>
                <c:pt idx="37">
                  <c:v>89.999143388706585</c:v>
                </c:pt>
                <c:pt idx="38">
                  <c:v>89.999140133584561</c:v>
                </c:pt>
                <c:pt idx="39">
                  <c:v>89.99913686609311</c:v>
                </c:pt>
                <c:pt idx="40">
                  <c:v>89.999133586185181</c:v>
                </c:pt>
                <c:pt idx="41">
                  <c:v>89.99913029381365</c:v>
                </c:pt>
                <c:pt idx="42">
                  <c:v>89.999126988931081</c:v>
                </c:pt>
                <c:pt idx="43">
                  <c:v>89.999123671489997</c:v>
                </c:pt>
                <c:pt idx="44">
                  <c:v>89.99912034144262</c:v>
                </c:pt>
                <c:pt idx="45">
                  <c:v>89.999116998741087</c:v>
                </c:pt>
                <c:pt idx="46">
                  <c:v>89.999113643337324</c:v>
                </c:pt>
                <c:pt idx="47">
                  <c:v>89.999110275183014</c:v>
                </c:pt>
                <c:pt idx="48">
                  <c:v>89.999106894229712</c:v>
                </c:pt>
                <c:pt idx="49">
                  <c:v>89.999103500428831</c:v>
                </c:pt>
                <c:pt idx="50">
                  <c:v>89.999100093731499</c:v>
                </c:pt>
                <c:pt idx="51">
                  <c:v>89.999096674088733</c:v>
                </c:pt>
                <c:pt idx="52">
                  <c:v>89.999093241451348</c:v>
                </c:pt>
                <c:pt idx="53">
                  <c:v>89.999089795769933</c:v>
                </c:pt>
                <c:pt idx="54">
                  <c:v>89.999086336994964</c:v>
                </c:pt>
                <c:pt idx="55">
                  <c:v>89.999082865076659</c:v>
                </c:pt>
                <c:pt idx="56">
                  <c:v>89.999079379965053</c:v>
                </c:pt>
                <c:pt idx="57">
                  <c:v>89.99907588161004</c:v>
                </c:pt>
                <c:pt idx="58">
                  <c:v>89.999072369961311</c:v>
                </c:pt>
                <c:pt idx="59">
                  <c:v>89.99906884496832</c:v>
                </c:pt>
                <c:pt idx="60">
                  <c:v>89.999065306580363</c:v>
                </c:pt>
                <c:pt idx="61">
                  <c:v>89.999061754746549</c:v>
                </c:pt>
                <c:pt idx="62">
                  <c:v>89.999058189415791</c:v>
                </c:pt>
                <c:pt idx="63">
                  <c:v>89.999054610536788</c:v>
                </c:pt>
                <c:pt idx="64">
                  <c:v>89.999051018058054</c:v>
                </c:pt>
                <c:pt idx="65">
                  <c:v>89.999047411927904</c:v>
                </c:pt>
                <c:pt idx="66">
                  <c:v>89.999043792094497</c:v>
                </c:pt>
                <c:pt idx="67">
                  <c:v>89.999040158505721</c:v>
                </c:pt>
                <c:pt idx="68">
                  <c:v>89.999036511109324</c:v>
                </c:pt>
                <c:pt idx="69">
                  <c:v>89.999032849852838</c:v>
                </c:pt>
                <c:pt idx="70">
                  <c:v>89.999029174683585</c:v>
                </c:pt>
                <c:pt idx="71">
                  <c:v>89.999025485548714</c:v>
                </c:pt>
                <c:pt idx="72">
                  <c:v>89.999021782395133</c:v>
                </c:pt>
                <c:pt idx="73">
                  <c:v>89.999018065169594</c:v>
                </c:pt>
                <c:pt idx="74">
                  <c:v>89.999014333818621</c:v>
                </c:pt>
                <c:pt idx="75">
                  <c:v>89.999010588288513</c:v>
                </c:pt>
                <c:pt idx="76">
                  <c:v>89.999006828525424</c:v>
                </c:pt>
                <c:pt idx="77">
                  <c:v>89.999003054475239</c:v>
                </c:pt>
                <c:pt idx="78">
                  <c:v>89.998999266083672</c:v>
                </c:pt>
                <c:pt idx="79">
                  <c:v>89.998995463296239</c:v>
                </c:pt>
                <c:pt idx="80">
                  <c:v>89.998991646058244</c:v>
                </c:pt>
                <c:pt idx="81">
                  <c:v>89.998987814314759</c:v>
                </c:pt>
                <c:pt idx="82">
                  <c:v>89.998983968010634</c:v>
                </c:pt>
                <c:pt idx="83">
                  <c:v>89.998980107090603</c:v>
                </c:pt>
                <c:pt idx="84">
                  <c:v>89.9989762314991</c:v>
                </c:pt>
                <c:pt idx="85">
                  <c:v>89.998972341180348</c:v>
                </c:pt>
                <c:pt idx="86">
                  <c:v>89.9989684360784</c:v>
                </c:pt>
                <c:pt idx="87">
                  <c:v>89.998964516137093</c:v>
                </c:pt>
                <c:pt idx="88">
                  <c:v>89.998960581300025</c:v>
                </c:pt>
                <c:pt idx="89">
                  <c:v>89.998956631510595</c:v>
                </c:pt>
                <c:pt idx="90">
                  <c:v>89.998952666711986</c:v>
                </c:pt>
                <c:pt idx="91">
                  <c:v>89.998948686847143</c:v>
                </c:pt>
                <c:pt idx="92">
                  <c:v>89.998944691858853</c:v>
                </c:pt>
                <c:pt idx="93">
                  <c:v>89.998940681689618</c:v>
                </c:pt>
                <c:pt idx="94">
                  <c:v>89.998936656281757</c:v>
                </c:pt>
                <c:pt idx="95">
                  <c:v>89.998932615577388</c:v>
                </c:pt>
                <c:pt idx="96">
                  <c:v>89.998928559518319</c:v>
                </c:pt>
                <c:pt idx="97">
                  <c:v>89.998924488046285</c:v>
                </c:pt>
                <c:pt idx="98">
                  <c:v>89.998920401102666</c:v>
                </c:pt>
                <c:pt idx="99">
                  <c:v>89.998916298628686</c:v>
                </c:pt>
                <c:pt idx="100">
                  <c:v>89.998912180565313</c:v>
                </c:pt>
                <c:pt idx="101">
                  <c:v>89.99890804685333</c:v>
                </c:pt>
                <c:pt idx="102">
                  <c:v>89.998903897433266</c:v>
                </c:pt>
                <c:pt idx="103">
                  <c:v>89.99889973224542</c:v>
                </c:pt>
                <c:pt idx="104">
                  <c:v>89.998895551229879</c:v>
                </c:pt>
                <c:pt idx="105">
                  <c:v>89.998891354326517</c:v>
                </c:pt>
                <c:pt idx="106">
                  <c:v>89.998887141474924</c:v>
                </c:pt>
                <c:pt idx="107">
                  <c:v>89.998882912614519</c:v>
                </c:pt>
                <c:pt idx="108">
                  <c:v>89.998878667684494</c:v>
                </c:pt>
                <c:pt idx="109">
                  <c:v>89.998874406623727</c:v>
                </c:pt>
                <c:pt idx="110">
                  <c:v>89.998870129370971</c:v>
                </c:pt>
                <c:pt idx="111">
                  <c:v>89.998865835864663</c:v>
                </c:pt>
                <c:pt idx="112">
                  <c:v>89.998861526043072</c:v>
                </c:pt>
                <c:pt idx="113">
                  <c:v>89.998857199844167</c:v>
                </c:pt>
                <c:pt idx="114">
                  <c:v>89.998852857205748</c:v>
                </c:pt>
                <c:pt idx="115">
                  <c:v>89.998848498065314</c:v>
                </c:pt>
                <c:pt idx="116">
                  <c:v>89.998844122360182</c:v>
                </c:pt>
                <c:pt idx="117">
                  <c:v>89.998839730027399</c:v>
                </c:pt>
                <c:pt idx="118">
                  <c:v>89.998835321003739</c:v>
                </c:pt>
                <c:pt idx="119">
                  <c:v>89.998830895225851</c:v>
                </c:pt>
                <c:pt idx="120">
                  <c:v>89.998826452630041</c:v>
                </c:pt>
                <c:pt idx="121">
                  <c:v>89.998821993152362</c:v>
                </c:pt>
                <c:pt idx="122">
                  <c:v>89.998817516728721</c:v>
                </c:pt>
                <c:pt idx="123">
                  <c:v>89.998813023294687</c:v>
                </c:pt>
                <c:pt idx="124">
                  <c:v>89.998808512785629</c:v>
                </c:pt>
                <c:pt idx="125">
                  <c:v>89.998803985136675</c:v>
                </c:pt>
                <c:pt idx="126">
                  <c:v>89.998799440282667</c:v>
                </c:pt>
                <c:pt idx="127">
                  <c:v>89.99879487815825</c:v>
                </c:pt>
                <c:pt idx="128">
                  <c:v>89.998790298697784</c:v>
                </c:pt>
                <c:pt idx="129">
                  <c:v>89.998785701835416</c:v>
                </c:pt>
                <c:pt idx="130">
                  <c:v>89.998781087504966</c:v>
                </c:pt>
                <c:pt idx="131">
                  <c:v>89.998776455640126</c:v>
                </c:pt>
                <c:pt idx="132">
                  <c:v>89.998771806174204</c:v>
                </c:pt>
                <c:pt idx="133">
                  <c:v>89.998767139040353</c:v>
                </c:pt>
                <c:pt idx="134">
                  <c:v>89.998762454171441</c:v>
                </c:pt>
                <c:pt idx="135">
                  <c:v>89.998757751500037</c:v>
                </c:pt>
                <c:pt idx="136">
                  <c:v>89.998753030958511</c:v>
                </c:pt>
                <c:pt idx="137">
                  <c:v>89.998748292478965</c:v>
                </c:pt>
                <c:pt idx="138">
                  <c:v>89.998743535993228</c:v>
                </c:pt>
                <c:pt idx="139">
                  <c:v>89.998738761432875</c:v>
                </c:pt>
                <c:pt idx="140">
                  <c:v>89.998733968729226</c:v>
                </c:pt>
                <c:pt idx="141">
                  <c:v>89.998729157813344</c:v>
                </c:pt>
                <c:pt idx="142">
                  <c:v>89.998724328616007</c:v>
                </c:pt>
                <c:pt idx="143">
                  <c:v>89.998719481067752</c:v>
                </c:pt>
                <c:pt idx="144">
                  <c:v>89.998714615098862</c:v>
                </c:pt>
                <c:pt idx="145">
                  <c:v>89.99870973063932</c:v>
                </c:pt>
                <c:pt idx="146">
                  <c:v>89.998704827618852</c:v>
                </c:pt>
                <c:pt idx="147">
                  <c:v>89.998699905966959</c:v>
                </c:pt>
                <c:pt idx="148">
                  <c:v>89.998694965612813</c:v>
                </c:pt>
                <c:pt idx="149">
                  <c:v>89.998690006485376</c:v>
                </c:pt>
                <c:pt idx="150">
                  <c:v>89.998685028513279</c:v>
                </c:pt>
                <c:pt idx="151">
                  <c:v>89.998680031624914</c:v>
                </c:pt>
                <c:pt idx="152">
                  <c:v>89.998675015748432</c:v>
                </c:pt>
                <c:pt idx="153">
                  <c:v>89.998669980811641</c:v>
                </c:pt>
                <c:pt idx="154">
                  <c:v>89.998664926742151</c:v>
                </c:pt>
                <c:pt idx="155">
                  <c:v>89.998659853467231</c:v>
                </c:pt>
                <c:pt idx="156">
                  <c:v>89.998654760913865</c:v>
                </c:pt>
                <c:pt idx="157">
                  <c:v>89.998649649008883</c:v>
                </c:pt>
                <c:pt idx="158">
                  <c:v>89.998644517678684</c:v>
                </c:pt>
                <c:pt idx="159">
                  <c:v>89.998639366849474</c:v>
                </c:pt>
                <c:pt idx="160">
                  <c:v>89.998634196447156</c:v>
                </c:pt>
                <c:pt idx="161">
                  <c:v>89.998629006397366</c:v>
                </c:pt>
                <c:pt idx="162">
                  <c:v>89.998623796625409</c:v>
                </c:pt>
                <c:pt idx="163">
                  <c:v>89.998618567056354</c:v>
                </c:pt>
                <c:pt idx="164">
                  <c:v>89.998613317614996</c:v>
                </c:pt>
                <c:pt idx="165">
                  <c:v>89.99860804822579</c:v>
                </c:pt>
                <c:pt idx="166">
                  <c:v>89.998602758812964</c:v>
                </c:pt>
                <c:pt idx="167">
                  <c:v>89.998597449300405</c:v>
                </c:pt>
                <c:pt idx="168">
                  <c:v>89.998592119611743</c:v>
                </c:pt>
                <c:pt idx="169">
                  <c:v>89.998586769670325</c:v>
                </c:pt>
                <c:pt idx="170">
                  <c:v>89.998581399399157</c:v>
                </c:pt>
                <c:pt idx="171">
                  <c:v>89.998576008721002</c:v>
                </c:pt>
                <c:pt idx="172">
                  <c:v>89.998570597558341</c:v>
                </c:pt>
                <c:pt idx="173">
                  <c:v>89.998565165833298</c:v>
                </c:pt>
                <c:pt idx="174">
                  <c:v>89.998559713467742</c:v>
                </c:pt>
                <c:pt idx="175">
                  <c:v>89.998554240383243</c:v>
                </c:pt>
                <c:pt idx="176">
                  <c:v>89.998548746501086</c:v>
                </c:pt>
                <c:pt idx="177">
                  <c:v>89.998543231742232</c:v>
                </c:pt>
                <c:pt idx="178">
                  <c:v>89.998537696027327</c:v>
                </c:pt>
                <c:pt idx="179">
                  <c:v>89.998532139276776</c:v>
                </c:pt>
                <c:pt idx="180">
                  <c:v>89.998526561410614</c:v>
                </c:pt>
                <c:pt idx="181">
                  <c:v>89.998520962348607</c:v>
                </c:pt>
                <c:pt idx="182">
                  <c:v>89.998515342010222</c:v>
                </c:pt>
                <c:pt idx="183">
                  <c:v>89.9985097003146</c:v>
                </c:pt>
                <c:pt idx="184">
                  <c:v>89.998504037180595</c:v>
                </c:pt>
                <c:pt idx="185">
                  <c:v>89.998498352526738</c:v>
                </c:pt>
                <c:pt idx="186">
                  <c:v>89.998492646271245</c:v>
                </c:pt>
                <c:pt idx="187">
                  <c:v>89.998486918332034</c:v>
                </c:pt>
                <c:pt idx="188">
                  <c:v>89.998481168626725</c:v>
                </c:pt>
                <c:pt idx="189">
                  <c:v>89.998475397072596</c:v>
                </c:pt>
                <c:pt idx="190">
                  <c:v>89.998469603586599</c:v>
                </c:pt>
                <c:pt idx="191">
                  <c:v>89.998463788085431</c:v>
                </c:pt>
                <c:pt idx="192">
                  <c:v>89.998457950485417</c:v>
                </c:pt>
                <c:pt idx="193">
                  <c:v>89.998452090702571</c:v>
                </c:pt>
                <c:pt idx="194">
                  <c:v>89.998446208652624</c:v>
                </c:pt>
                <c:pt idx="195">
                  <c:v>89.99844030425092</c:v>
                </c:pt>
                <c:pt idx="196">
                  <c:v>89.998434377412579</c:v>
                </c:pt>
                <c:pt idx="197">
                  <c:v>89.998428428052321</c:v>
                </c:pt>
                <c:pt idx="198">
                  <c:v>89.99842245608454</c:v>
                </c:pt>
                <c:pt idx="199">
                  <c:v>89.998416461423375</c:v>
                </c:pt>
                <c:pt idx="200">
                  <c:v>89.998410443982536</c:v>
                </c:pt>
                <c:pt idx="201">
                  <c:v>89.998404403675494</c:v>
                </c:pt>
                <c:pt idx="202">
                  <c:v>89.998398340415349</c:v>
                </c:pt>
                <c:pt idx="203">
                  <c:v>89.998392254114862</c:v>
                </c:pt>
                <c:pt idx="204">
                  <c:v>89.998386144686549</c:v>
                </c:pt>
                <c:pt idx="205">
                  <c:v>89.998380012042432</c:v>
                </c:pt>
                <c:pt idx="206">
                  <c:v>89.998373856094375</c:v>
                </c:pt>
                <c:pt idx="207">
                  <c:v>89.998367676753759</c:v>
                </c:pt>
                <c:pt idx="208">
                  <c:v>89.998361473931723</c:v>
                </c:pt>
                <c:pt idx="209">
                  <c:v>89.998355247539067</c:v>
                </c:pt>
                <c:pt idx="210">
                  <c:v>89.998348997486147</c:v>
                </c:pt>
                <c:pt idx="211">
                  <c:v>89.998342723683109</c:v>
                </c:pt>
                <c:pt idx="212">
                  <c:v>89.998336426039714</c:v>
                </c:pt>
                <c:pt idx="213">
                  <c:v>89.998330104465353</c:v>
                </c:pt>
                <c:pt idx="214">
                  <c:v>89.998323758869063</c:v>
                </c:pt>
                <c:pt idx="215">
                  <c:v>89.998317389159581</c:v>
                </c:pt>
                <c:pt idx="216">
                  <c:v>89.998310995245305</c:v>
                </c:pt>
                <c:pt idx="217">
                  <c:v>89.998304577034233</c:v>
                </c:pt>
                <c:pt idx="218">
                  <c:v>89.998298134434023</c:v>
                </c:pt>
                <c:pt idx="219">
                  <c:v>89.998291667352021</c:v>
                </c:pt>
                <c:pt idx="220">
                  <c:v>89.998285175695187</c:v>
                </c:pt>
                <c:pt idx="221">
                  <c:v>89.998278659370143</c:v>
                </c:pt>
                <c:pt idx="222">
                  <c:v>89.99827211828314</c:v>
                </c:pt>
                <c:pt idx="223">
                  <c:v>89.998265552340087</c:v>
                </c:pt>
                <c:pt idx="224">
                  <c:v>89.998258961446552</c:v>
                </c:pt>
                <c:pt idx="225">
                  <c:v>89.998252345507709</c:v>
                </c:pt>
                <c:pt idx="226">
                  <c:v>89.998245704428356</c:v>
                </c:pt>
                <c:pt idx="227">
                  <c:v>89.998239038113027</c:v>
                </c:pt>
                <c:pt idx="228">
                  <c:v>89.99823234646577</c:v>
                </c:pt>
                <c:pt idx="229">
                  <c:v>89.998225629390348</c:v>
                </c:pt>
                <c:pt idx="230">
                  <c:v>89.998218886790127</c:v>
                </c:pt>
                <c:pt idx="231">
                  <c:v>89.998212118568134</c:v>
                </c:pt>
                <c:pt idx="232">
                  <c:v>89.99820532462698</c:v>
                </c:pt>
                <c:pt idx="233">
                  <c:v>89.998198504868924</c:v>
                </c:pt>
                <c:pt idx="234">
                  <c:v>89.998191659195911</c:v>
                </c:pt>
                <c:pt idx="235">
                  <c:v>89.99818478750943</c:v>
                </c:pt>
                <c:pt idx="236">
                  <c:v>89.998177889710632</c:v>
                </c:pt>
                <c:pt idx="237">
                  <c:v>89.998170965700311</c:v>
                </c:pt>
                <c:pt idx="238">
                  <c:v>89.998164015378833</c:v>
                </c:pt>
                <c:pt idx="239">
                  <c:v>89.998157038646255</c:v>
                </c:pt>
                <c:pt idx="240">
                  <c:v>89.99815003540219</c:v>
                </c:pt>
                <c:pt idx="241">
                  <c:v>89.998143005545899</c:v>
                </c:pt>
                <c:pt idx="242">
                  <c:v>89.998135948976255</c:v>
                </c:pt>
                <c:pt idx="243">
                  <c:v>89.998128865591752</c:v>
                </c:pt>
                <c:pt idx="244">
                  <c:v>89.998121755290498</c:v>
                </c:pt>
                <c:pt idx="245">
                  <c:v>89.998114617970202</c:v>
                </c:pt>
                <c:pt idx="246">
                  <c:v>89.998107453528206</c:v>
                </c:pt>
                <c:pt idx="247">
                  <c:v>89.998100261861438</c:v>
                </c:pt>
                <c:pt idx="248">
                  <c:v>89.998093042866472</c:v>
                </c:pt>
                <c:pt idx="249">
                  <c:v>89.998085796439412</c:v>
                </c:pt>
                <c:pt idx="250">
                  <c:v>89.99807852247605</c:v>
                </c:pt>
                <c:pt idx="251">
                  <c:v>89.998071220871751</c:v>
                </c:pt>
                <c:pt idx="252">
                  <c:v>89.998063891521468</c:v>
                </c:pt>
                <c:pt idx="253">
                  <c:v>89.998056534319758</c:v>
                </c:pt>
                <c:pt idx="254">
                  <c:v>89.998049149160821</c:v>
                </c:pt>
                <c:pt idx="255">
                  <c:v>89.998041735938401</c:v>
                </c:pt>
                <c:pt idx="256">
                  <c:v>89.998034294545846</c:v>
                </c:pt>
                <c:pt idx="257">
                  <c:v>89.998026824876149</c:v>
                </c:pt>
                <c:pt idx="258">
                  <c:v>89.998019326821804</c:v>
                </c:pt>
                <c:pt idx="259">
                  <c:v>89.998011800274995</c:v>
                </c:pt>
                <c:pt idx="260">
                  <c:v>89.998004245127419</c:v>
                </c:pt>
                <c:pt idx="261">
                  <c:v>89.997996661270449</c:v>
                </c:pt>
                <c:pt idx="262">
                  <c:v>89.997989048594931</c:v>
                </c:pt>
                <c:pt idx="263">
                  <c:v>89.997981406991372</c:v>
                </c:pt>
                <c:pt idx="264">
                  <c:v>89.997973736349863</c:v>
                </c:pt>
                <c:pt idx="265">
                  <c:v>89.997966036560072</c:v>
                </c:pt>
                <c:pt idx="266">
                  <c:v>89.997958307511198</c:v>
                </c:pt>
                <c:pt idx="267">
                  <c:v>89.997950549092081</c:v>
                </c:pt>
                <c:pt idx="268">
                  <c:v>89.997942761191112</c:v>
                </c:pt>
                <c:pt idx="269">
                  <c:v>89.997934943696251</c:v>
                </c:pt>
                <c:pt idx="270">
                  <c:v>89.997927096495076</c:v>
                </c:pt>
                <c:pt idx="271">
                  <c:v>89.997919219474653</c:v>
                </c:pt>
                <c:pt idx="272">
                  <c:v>89.997911312521737</c:v>
                </c:pt>
                <c:pt idx="273">
                  <c:v>89.997903375522526</c:v>
                </c:pt>
                <c:pt idx="274">
                  <c:v>89.997895408362879</c:v>
                </c:pt>
                <c:pt idx="275">
                  <c:v>89.997887410928158</c:v>
                </c:pt>
                <c:pt idx="276">
                  <c:v>89.997879383103367</c:v>
                </c:pt>
                <c:pt idx="277">
                  <c:v>89.997871324772973</c:v>
                </c:pt>
                <c:pt idx="278">
                  <c:v>89.9978632358211</c:v>
                </c:pt>
                <c:pt idx="279">
                  <c:v>89.997855116131376</c:v>
                </c:pt>
                <c:pt idx="280">
                  <c:v>89.997846965586987</c:v>
                </c:pt>
                <c:pt idx="281">
                  <c:v>89.997838784070694</c:v>
                </c:pt>
                <c:pt idx="282">
                  <c:v>89.997830571464775</c:v>
                </c:pt>
                <c:pt idx="283">
                  <c:v>89.99782232765115</c:v>
                </c:pt>
                <c:pt idx="284">
                  <c:v>89.997814052511202</c:v>
                </c:pt>
                <c:pt idx="285">
                  <c:v>89.997805745925902</c:v>
                </c:pt>
                <c:pt idx="286">
                  <c:v>89.997797407775735</c:v>
                </c:pt>
                <c:pt idx="287">
                  <c:v>89.997789037940763</c:v>
                </c:pt>
                <c:pt idx="288">
                  <c:v>89.997780636300604</c:v>
                </c:pt>
                <c:pt idx="289">
                  <c:v>89.99777220273441</c:v>
                </c:pt>
                <c:pt idx="290">
                  <c:v>89.99776373712082</c:v>
                </c:pt>
                <c:pt idx="291">
                  <c:v>89.997755239338105</c:v>
                </c:pt>
                <c:pt idx="292">
                  <c:v>89.997746709263978</c:v>
                </c:pt>
                <c:pt idx="293">
                  <c:v>89.997738146775788</c:v>
                </c:pt>
                <c:pt idx="294">
                  <c:v>89.997729551750297</c:v>
                </c:pt>
                <c:pt idx="295">
                  <c:v>89.997720924063927</c:v>
                </c:pt>
                <c:pt idx="296">
                  <c:v>89.997712263592533</c:v>
                </c:pt>
                <c:pt idx="297">
                  <c:v>89.997703570211542</c:v>
                </c:pt>
                <c:pt idx="298">
                  <c:v>89.997694843795884</c:v>
                </c:pt>
                <c:pt idx="299">
                  <c:v>89.997686084220078</c:v>
                </c:pt>
                <c:pt idx="300">
                  <c:v>89.997677291358087</c:v>
                </c:pt>
                <c:pt idx="301">
                  <c:v>89.997668465083422</c:v>
                </c:pt>
                <c:pt idx="302">
                  <c:v>89.997659605269106</c:v>
                </c:pt>
                <c:pt idx="303">
                  <c:v>89.997650711787699</c:v>
                </c:pt>
                <c:pt idx="304">
                  <c:v>89.997641784511302</c:v>
                </c:pt>
                <c:pt idx="305">
                  <c:v>89.997632823311449</c:v>
                </c:pt>
                <c:pt idx="306">
                  <c:v>89.99762382805929</c:v>
                </c:pt>
                <c:pt idx="307">
                  <c:v>89.997614798625349</c:v>
                </c:pt>
                <c:pt idx="308">
                  <c:v>89.997605734879812</c:v>
                </c:pt>
                <c:pt idx="309">
                  <c:v>89.997596636692251</c:v>
                </c:pt>
                <c:pt idx="310">
                  <c:v>89.997587503931797</c:v>
                </c:pt>
                <c:pt idx="311">
                  <c:v>89.997578336467114</c:v>
                </c:pt>
                <c:pt idx="312">
                  <c:v>89.99756913416627</c:v>
                </c:pt>
                <c:pt idx="313">
                  <c:v>89.997559896896931</c:v>
                </c:pt>
                <c:pt idx="314">
                  <c:v>89.997550624526212</c:v>
                </c:pt>
                <c:pt idx="315">
                  <c:v>89.997541316920703</c:v>
                </c:pt>
                <c:pt idx="316">
                  <c:v>89.997531973946565</c:v>
                </c:pt>
                <c:pt idx="317">
                  <c:v>89.997522595469349</c:v>
                </c:pt>
                <c:pt idx="318">
                  <c:v>89.997513181354194</c:v>
                </c:pt>
                <c:pt idx="319">
                  <c:v>89.997503731465613</c:v>
                </c:pt>
                <c:pt idx="320">
                  <c:v>89.997494245667752</c:v>
                </c:pt>
                <c:pt idx="321">
                  <c:v>89.997484723824087</c:v>
                </c:pt>
                <c:pt idx="322">
                  <c:v>89.997475165797695</c:v>
                </c:pt>
                <c:pt idx="323">
                  <c:v>89.997465571451059</c:v>
                </c:pt>
                <c:pt idx="324">
                  <c:v>89.997455940646191</c:v>
                </c:pt>
                <c:pt idx="325">
                  <c:v>89.997446273244506</c:v>
                </c:pt>
                <c:pt idx="326">
                  <c:v>89.997436569106981</c:v>
                </c:pt>
                <c:pt idx="327">
                  <c:v>89.997426828094021</c:v>
                </c:pt>
                <c:pt idx="328">
                  <c:v>89.997417050065465</c:v>
                </c:pt>
                <c:pt idx="329">
                  <c:v>89.997407234880711</c:v>
                </c:pt>
                <c:pt idx="330">
                  <c:v>89.997397382398518</c:v>
                </c:pt>
                <c:pt idx="331">
                  <c:v>89.997387492477188</c:v>
                </c:pt>
                <c:pt idx="332">
                  <c:v>89.997377564974471</c:v>
                </c:pt>
                <c:pt idx="333">
                  <c:v>89.99736759974752</c:v>
                </c:pt>
                <c:pt idx="334">
                  <c:v>89.997357596653003</c:v>
                </c:pt>
                <c:pt idx="335">
                  <c:v>89.997347555547037</c:v>
                </c:pt>
                <c:pt idx="336">
                  <c:v>89.997337476285168</c:v>
                </c:pt>
                <c:pt idx="337">
                  <c:v>89.997327358722416</c:v>
                </c:pt>
                <c:pt idx="338">
                  <c:v>89.997317202713262</c:v>
                </c:pt>
                <c:pt idx="339">
                  <c:v>89.997307008111562</c:v>
                </c:pt>
                <c:pt idx="340">
                  <c:v>89.997296774770703</c:v>
                </c:pt>
                <c:pt idx="341">
                  <c:v>89.99728650254346</c:v>
                </c:pt>
                <c:pt idx="342">
                  <c:v>89.997276191282097</c:v>
                </c:pt>
                <c:pt idx="343">
                  <c:v>89.997265840838267</c:v>
                </c:pt>
                <c:pt idx="344">
                  <c:v>89.997255451063097</c:v>
                </c:pt>
                <c:pt idx="345">
                  <c:v>89.997245021807103</c:v>
                </c:pt>
                <c:pt idx="346">
                  <c:v>89.99723455292029</c:v>
                </c:pt>
                <c:pt idx="347">
                  <c:v>89.997224044252064</c:v>
                </c:pt>
                <c:pt idx="348">
                  <c:v>89.997213495651209</c:v>
                </c:pt>
                <c:pt idx="349">
                  <c:v>89.997202906966052</c:v>
                </c:pt>
                <c:pt idx="350">
                  <c:v>89.997192278044253</c:v>
                </c:pt>
                <c:pt idx="351">
                  <c:v>89.997181608732916</c:v>
                </c:pt>
                <c:pt idx="352">
                  <c:v>89.997170898878565</c:v>
                </c:pt>
                <c:pt idx="353">
                  <c:v>89.997160148327126</c:v>
                </c:pt>
                <c:pt idx="354">
                  <c:v>89.997149356923984</c:v>
                </c:pt>
                <c:pt idx="355">
                  <c:v>89.997138524513886</c:v>
                </c:pt>
                <c:pt idx="356">
                  <c:v>89.997127650940996</c:v>
                </c:pt>
                <c:pt idx="357">
                  <c:v>89.997116736048952</c:v>
                </c:pt>
                <c:pt idx="358">
                  <c:v>89.99710577968068</c:v>
                </c:pt>
                <c:pt idx="359">
                  <c:v>89.997094781678612</c:v>
                </c:pt>
                <c:pt idx="360">
                  <c:v>89.997083741884552</c:v>
                </c:pt>
                <c:pt idx="361">
                  <c:v>89.997072660139665</c:v>
                </c:pt>
                <c:pt idx="362">
                  <c:v>89.997061536284562</c:v>
                </c:pt>
                <c:pt idx="363">
                  <c:v>89.997050370159243</c:v>
                </c:pt>
                <c:pt idx="364">
                  <c:v>89.997039161603055</c:v>
                </c:pt>
                <c:pt idx="365">
                  <c:v>89.997027910454776</c:v>
                </c:pt>
                <c:pt idx="366">
                  <c:v>89.997016616552571</c:v>
                </c:pt>
                <c:pt idx="367">
                  <c:v>89.997005279733983</c:v>
                </c:pt>
                <c:pt idx="368">
                  <c:v>89.996993899835886</c:v>
                </c:pt>
                <c:pt idx="369">
                  <c:v>89.99698247669464</c:v>
                </c:pt>
                <c:pt idx="370">
                  <c:v>89.996971010145941</c:v>
                </c:pt>
                <c:pt idx="371">
                  <c:v>89.996959500024786</c:v>
                </c:pt>
                <c:pt idx="372">
                  <c:v>89.996947946165633</c:v>
                </c:pt>
                <c:pt idx="373">
                  <c:v>89.996936348402286</c:v>
                </c:pt>
                <c:pt idx="374">
                  <c:v>89.996924706567881</c:v>
                </c:pt>
                <c:pt idx="375">
                  <c:v>89.996913020495043</c:v>
                </c:pt>
                <c:pt idx="376">
                  <c:v>89.996901290015558</c:v>
                </c:pt>
                <c:pt idx="377">
                  <c:v>89.996889514960756</c:v>
                </c:pt>
                <c:pt idx="378">
                  <c:v>89.996877695161245</c:v>
                </c:pt>
                <c:pt idx="379">
                  <c:v>89.996865830446978</c:v>
                </c:pt>
                <c:pt idx="380">
                  <c:v>89.996853920647339</c:v>
                </c:pt>
                <c:pt idx="381">
                  <c:v>89.996841965590932</c:v>
                </c:pt>
                <c:pt idx="382">
                  <c:v>89.996829965105832</c:v>
                </c:pt>
                <c:pt idx="383">
                  <c:v>89.996817919019435</c:v>
                </c:pt>
                <c:pt idx="384">
                  <c:v>89.996805827158425</c:v>
                </c:pt>
                <c:pt idx="385">
                  <c:v>89.996793689348877</c:v>
                </c:pt>
                <c:pt idx="386">
                  <c:v>89.99678150541618</c:v>
                </c:pt>
                <c:pt idx="387">
                  <c:v>89.996769275185102</c:v>
                </c:pt>
                <c:pt idx="388">
                  <c:v>89.996756998479711</c:v>
                </c:pt>
                <c:pt idx="389">
                  <c:v>89.996744675123367</c:v>
                </c:pt>
                <c:pt idx="390">
                  <c:v>89.99673230493886</c:v>
                </c:pt>
                <c:pt idx="391">
                  <c:v>89.996719887748213</c:v>
                </c:pt>
                <c:pt idx="392">
                  <c:v>89.996707423372825</c:v>
                </c:pt>
                <c:pt idx="393">
                  <c:v>89.996694911633398</c:v>
                </c:pt>
                <c:pt idx="394">
                  <c:v>89.996682352349936</c:v>
                </c:pt>
                <c:pt idx="395">
                  <c:v>89.996669745341833</c:v>
                </c:pt>
                <c:pt idx="396">
                  <c:v>89.996657090427675</c:v>
                </c:pt>
                <c:pt idx="397">
                  <c:v>89.996644387425462</c:v>
                </c:pt>
                <c:pt idx="398">
                  <c:v>89.996631636152458</c:v>
                </c:pt>
                <c:pt idx="399">
                  <c:v>89.996618836425256</c:v>
                </c:pt>
                <c:pt idx="400">
                  <c:v>89.996605988059713</c:v>
                </c:pt>
                <c:pt idx="401">
                  <c:v>89.996593090871031</c:v>
                </c:pt>
                <c:pt idx="402">
                  <c:v>89.996580144673672</c:v>
                </c:pt>
                <c:pt idx="403">
                  <c:v>89.996567149281432</c:v>
                </c:pt>
                <c:pt idx="404">
                  <c:v>89.996554104507339</c:v>
                </c:pt>
                <c:pt idx="405">
                  <c:v>89.996541010163781</c:v>
                </c:pt>
                <c:pt idx="406">
                  <c:v>89.996527866062422</c:v>
                </c:pt>
                <c:pt idx="407">
                  <c:v>89.996514672014158</c:v>
                </c:pt>
                <c:pt idx="408">
                  <c:v>89.996501427829187</c:v>
                </c:pt>
                <c:pt idx="409">
                  <c:v>89.996488133317015</c:v>
                </c:pt>
                <c:pt idx="410">
                  <c:v>89.996474788286434</c:v>
                </c:pt>
                <c:pt idx="411">
                  <c:v>89.996461392545442</c:v>
                </c:pt>
                <c:pt idx="412">
                  <c:v>89.996447945901352</c:v>
                </c:pt>
                <c:pt idx="413">
                  <c:v>89.996434448160755</c:v>
                </c:pt>
                <c:pt idx="414">
                  <c:v>89.996420899129504</c:v>
                </c:pt>
                <c:pt idx="415">
                  <c:v>89.996407298612652</c:v>
                </c:pt>
                <c:pt idx="416">
                  <c:v>89.996393646414617</c:v>
                </c:pt>
                <c:pt idx="417">
                  <c:v>89.99637994233899</c:v>
                </c:pt>
                <c:pt idx="418">
                  <c:v>89.996366186188681</c:v>
                </c:pt>
                <c:pt idx="419">
                  <c:v>89.996352377765746</c:v>
                </c:pt>
                <c:pt idx="420">
                  <c:v>89.996338516871631</c:v>
                </c:pt>
                <c:pt idx="421">
                  <c:v>89.996324603306931</c:v>
                </c:pt>
                <c:pt idx="422">
                  <c:v>89.99631063687147</c:v>
                </c:pt>
                <c:pt idx="423">
                  <c:v>89.996296617364379</c:v>
                </c:pt>
                <c:pt idx="424">
                  <c:v>89.996282544584005</c:v>
                </c:pt>
                <c:pt idx="425">
                  <c:v>89.996268418327929</c:v>
                </c:pt>
                <c:pt idx="426">
                  <c:v>89.996254238392908</c:v>
                </c:pt>
                <c:pt idx="427">
                  <c:v>89.996240004575</c:v>
                </c:pt>
                <c:pt idx="428">
                  <c:v>89.996225716669471</c:v>
                </c:pt>
                <c:pt idx="429">
                  <c:v>89.996211374470747</c:v>
                </c:pt>
                <c:pt idx="430">
                  <c:v>89.996196977772584</c:v>
                </c:pt>
                <c:pt idx="431">
                  <c:v>89.996182526367875</c:v>
                </c:pt>
                <c:pt idx="432">
                  <c:v>89.996168020048742</c:v>
                </c:pt>
                <c:pt idx="433">
                  <c:v>89.9961534586065</c:v>
                </c:pt>
                <c:pt idx="434">
                  <c:v>89.996138841831709</c:v>
                </c:pt>
                <c:pt idx="435">
                  <c:v>89.996124169514133</c:v>
                </c:pt>
                <c:pt idx="436">
                  <c:v>89.996109441442727</c:v>
                </c:pt>
                <c:pt idx="437">
                  <c:v>89.996094657405578</c:v>
                </c:pt>
                <c:pt idx="438">
                  <c:v>89.996079817190079</c:v>
                </c:pt>
                <c:pt idx="439">
                  <c:v>89.996064920582739</c:v>
                </c:pt>
                <c:pt idx="440">
                  <c:v>89.996049967369316</c:v>
                </c:pt>
                <c:pt idx="441">
                  <c:v>89.996034957334672</c:v>
                </c:pt>
                <c:pt idx="442">
                  <c:v>89.996019890262929</c:v>
                </c:pt>
                <c:pt idx="443">
                  <c:v>89.996004765937329</c:v>
                </c:pt>
                <c:pt idx="444">
                  <c:v>89.995989584140347</c:v>
                </c:pt>
                <c:pt idx="445">
                  <c:v>89.995974344653604</c:v>
                </c:pt>
                <c:pt idx="446">
                  <c:v>89.99595904725787</c:v>
                </c:pt>
                <c:pt idx="447">
                  <c:v>89.995943691733132</c:v>
                </c:pt>
                <c:pt idx="448">
                  <c:v>89.995928277858496</c:v>
                </c:pt>
                <c:pt idx="449">
                  <c:v>89.995912805412232</c:v>
                </c:pt>
                <c:pt idx="450">
                  <c:v>89.995897274171796</c:v>
                </c:pt>
                <c:pt idx="451">
                  <c:v>89.995881683913765</c:v>
                </c:pt>
                <c:pt idx="452">
                  <c:v>89.995866034413908</c:v>
                </c:pt>
                <c:pt idx="453">
                  <c:v>89.995850325447108</c:v>
                </c:pt>
                <c:pt idx="454">
                  <c:v>89.995834556787415</c:v>
                </c:pt>
                <c:pt idx="455">
                  <c:v>89.995818728207993</c:v>
                </c:pt>
                <c:pt idx="456">
                  <c:v>89.995802839481186</c:v>
                </c:pt>
                <c:pt idx="457">
                  <c:v>89.995786890378398</c:v>
                </c:pt>
                <c:pt idx="458">
                  <c:v>89.995770880670264</c:v>
                </c:pt>
                <c:pt idx="459">
                  <c:v>89.995754810126485</c:v>
                </c:pt>
                <c:pt idx="460">
                  <c:v>89.995738678515892</c:v>
                </c:pt>
                <c:pt idx="461">
                  <c:v>89.995722485606436</c:v>
                </c:pt>
                <c:pt idx="462">
                  <c:v>89.995706231165229</c:v>
                </c:pt>
                <c:pt idx="463">
                  <c:v>89.995689914958433</c:v>
                </c:pt>
                <c:pt idx="464">
                  <c:v>89.995673536751369</c:v>
                </c:pt>
                <c:pt idx="465">
                  <c:v>89.995657096308435</c:v>
                </c:pt>
                <c:pt idx="466">
                  <c:v>89.995640593393162</c:v>
                </c:pt>
                <c:pt idx="467">
                  <c:v>89.995624027768173</c:v>
                </c:pt>
                <c:pt idx="468">
                  <c:v>89.995607399195208</c:v>
                </c:pt>
                <c:pt idx="469">
                  <c:v>89.995590707435014</c:v>
                </c:pt>
                <c:pt idx="470">
                  <c:v>89.995573952247568</c:v>
                </c:pt>
                <c:pt idx="471">
                  <c:v>89.995557133391813</c:v>
                </c:pt>
                <c:pt idx="472">
                  <c:v>89.995540250625851</c:v>
                </c:pt>
                <c:pt idx="473">
                  <c:v>89.995523303706847</c:v>
                </c:pt>
                <c:pt idx="474">
                  <c:v>89.995506292391013</c:v>
                </c:pt>
                <c:pt idx="475">
                  <c:v>89.995489216433654</c:v>
                </c:pt>
                <c:pt idx="476">
                  <c:v>89.995472075589177</c:v>
                </c:pt>
                <c:pt idx="477">
                  <c:v>89.995454869611024</c:v>
                </c:pt>
                <c:pt idx="478">
                  <c:v>89.995437598251684</c:v>
                </c:pt>
                <c:pt idx="479">
                  <c:v>89.995420261262737</c:v>
                </c:pt>
                <c:pt idx="480">
                  <c:v>89.995402858394783</c:v>
                </c:pt>
                <c:pt idx="481">
                  <c:v>89.995385389397569</c:v>
                </c:pt>
                <c:pt idx="482">
                  <c:v>89.995367854019733</c:v>
                </c:pt>
                <c:pt idx="483">
                  <c:v>89.995350252009132</c:v>
                </c:pt>
                <c:pt idx="484">
                  <c:v>89.9953325831125</c:v>
                </c:pt>
                <c:pt idx="485">
                  <c:v>89.995314847075761</c:v>
                </c:pt>
                <c:pt idx="486">
                  <c:v>89.99529704364376</c:v>
                </c:pt>
                <c:pt idx="487">
                  <c:v>89.99527917256043</c:v>
                </c:pt>
                <c:pt idx="488">
                  <c:v>89.995261233568684</c:v>
                </c:pt>
                <c:pt idx="489">
                  <c:v>89.995243226410537</c:v>
                </c:pt>
                <c:pt idx="490">
                  <c:v>89.995225150826954</c:v>
                </c:pt>
                <c:pt idx="491">
                  <c:v>89.995207006557919</c:v>
                </c:pt>
                <c:pt idx="492">
                  <c:v>89.995188793342493</c:v>
                </c:pt>
                <c:pt idx="493">
                  <c:v>89.995170510918655</c:v>
                </c:pt>
                <c:pt idx="494">
                  <c:v>89.995152159023476</c:v>
                </c:pt>
                <c:pt idx="495">
                  <c:v>89.995133737392962</c:v>
                </c:pt>
                <c:pt idx="496">
                  <c:v>89.995115245762122</c:v>
                </c:pt>
                <c:pt idx="497">
                  <c:v>89.995096683865015</c:v>
                </c:pt>
                <c:pt idx="498">
                  <c:v>89.995078051434632</c:v>
                </c:pt>
                <c:pt idx="499">
                  <c:v>89.995059348202957</c:v>
                </c:pt>
                <c:pt idx="500">
                  <c:v>89.995040573900994</c:v>
                </c:pt>
                <c:pt idx="501">
                  <c:v>89.995021728258678</c:v>
                </c:pt>
                <c:pt idx="502">
                  <c:v>89.995002811004952</c:v>
                </c:pt>
                <c:pt idx="503">
                  <c:v>89.994983821867692</c:v>
                </c:pt>
                <c:pt idx="504">
                  <c:v>89.994964760573779</c:v>
                </c:pt>
                <c:pt idx="505">
                  <c:v>89.994945626849059</c:v>
                </c:pt>
                <c:pt idx="506">
                  <c:v>89.994926420418295</c:v>
                </c:pt>
                <c:pt idx="507">
                  <c:v>89.994907141005228</c:v>
                </c:pt>
                <c:pt idx="508">
                  <c:v>89.994887788332576</c:v>
                </c:pt>
                <c:pt idx="509">
                  <c:v>89.994868362121963</c:v>
                </c:pt>
                <c:pt idx="510">
                  <c:v>89.994848862093946</c:v>
                </c:pt>
                <c:pt idx="511">
                  <c:v>89.994829287968088</c:v>
                </c:pt>
                <c:pt idx="512">
                  <c:v>89.994809639462801</c:v>
                </c:pt>
                <c:pt idx="513">
                  <c:v>89.994789916295488</c:v>
                </c:pt>
                <c:pt idx="514">
                  <c:v>89.994770118182487</c:v>
                </c:pt>
                <c:pt idx="515">
                  <c:v>89.994750244838954</c:v>
                </c:pt>
                <c:pt idx="516">
                  <c:v>89.994730295979124</c:v>
                </c:pt>
                <c:pt idx="517">
                  <c:v>89.994710271316023</c:v>
                </c:pt>
                <c:pt idx="518">
                  <c:v>89.99469017056164</c:v>
                </c:pt>
                <c:pt idx="519">
                  <c:v>89.994669993426825</c:v>
                </c:pt>
                <c:pt idx="520">
                  <c:v>89.994649739621394</c:v>
                </c:pt>
                <c:pt idx="521">
                  <c:v>89.99462940885401</c:v>
                </c:pt>
                <c:pt idx="522">
                  <c:v>89.994609000832241</c:v>
                </c:pt>
                <c:pt idx="523">
                  <c:v>89.994588515262564</c:v>
                </c:pt>
                <c:pt idx="524">
                  <c:v>89.994567951850328</c:v>
                </c:pt>
                <c:pt idx="525">
                  <c:v>89.994547310299751</c:v>
                </c:pt>
                <c:pt idx="526">
                  <c:v>89.994526590313953</c:v>
                </c:pt>
                <c:pt idx="527">
                  <c:v>89.994505791594875</c:v>
                </c:pt>
                <c:pt idx="528">
                  <c:v>89.994484913843422</c:v>
                </c:pt>
                <c:pt idx="529">
                  <c:v>89.994463956759247</c:v>
                </c:pt>
                <c:pt idx="530">
                  <c:v>89.994442920040925</c:v>
                </c:pt>
                <c:pt idx="531">
                  <c:v>89.99442180338589</c:v>
                </c:pt>
                <c:pt idx="532">
                  <c:v>89.994400606490416</c:v>
                </c:pt>
                <c:pt idx="533">
                  <c:v>89.994379329049622</c:v>
                </c:pt>
                <c:pt idx="534">
                  <c:v>89.994357970757463</c:v>
                </c:pt>
                <c:pt idx="535">
                  <c:v>89.994336531306743</c:v>
                </c:pt>
                <c:pt idx="536">
                  <c:v>89.994315010389087</c:v>
                </c:pt>
                <c:pt idx="537">
                  <c:v>89.994293407694954</c:v>
                </c:pt>
                <c:pt idx="538">
                  <c:v>89.994271722913638</c:v>
                </c:pt>
                <c:pt idx="539">
                  <c:v>89.994249955733238</c:v>
                </c:pt>
                <c:pt idx="540">
                  <c:v>89.994228105840676</c:v>
                </c:pt>
                <c:pt idx="541">
                  <c:v>89.994206172921665</c:v>
                </c:pt>
                <c:pt idx="542">
                  <c:v>89.994184156660751</c:v>
                </c:pt>
                <c:pt idx="543">
                  <c:v>89.994162056741274</c:v>
                </c:pt>
                <c:pt idx="544">
                  <c:v>89.994139872845381</c:v>
                </c:pt>
                <c:pt idx="545">
                  <c:v>89.994117604653979</c:v>
                </c:pt>
                <c:pt idx="546">
                  <c:v>89.994095251846787</c:v>
                </c:pt>
                <c:pt idx="547">
                  <c:v>89.994072814102282</c:v>
                </c:pt>
                <c:pt idx="548">
                  <c:v>89.994050291097778</c:v>
                </c:pt>
                <c:pt idx="549">
                  <c:v>89.994027682509326</c:v>
                </c:pt>
                <c:pt idx="550">
                  <c:v>89.994004988011724</c:v>
                </c:pt>
                <c:pt idx="551">
                  <c:v>89.993982207278563</c:v>
                </c:pt>
                <c:pt idx="552">
                  <c:v>89.993959339982197</c:v>
                </c:pt>
                <c:pt idx="553">
                  <c:v>89.993936385793717</c:v>
                </c:pt>
                <c:pt idx="554">
                  <c:v>89.99391334438296</c:v>
                </c:pt>
                <c:pt idx="555">
                  <c:v>89.993890215418574</c:v>
                </c:pt>
                <c:pt idx="556">
                  <c:v>89.993866998567839</c:v>
                </c:pt>
                <c:pt idx="557">
                  <c:v>89.993843693496871</c:v>
                </c:pt>
                <c:pt idx="558">
                  <c:v>89.99382029987045</c:v>
                </c:pt>
                <c:pt idx="559">
                  <c:v>89.993796817352134</c:v>
                </c:pt>
                <c:pt idx="560">
                  <c:v>89.99377324560416</c:v>
                </c:pt>
                <c:pt idx="561">
                  <c:v>89.993749584287499</c:v>
                </c:pt>
                <c:pt idx="562">
                  <c:v>89.993725833061845</c:v>
                </c:pt>
                <c:pt idx="563">
                  <c:v>89.993701991585567</c:v>
                </c:pt>
                <c:pt idx="564">
                  <c:v>89.993678059515801</c:v>
                </c:pt>
                <c:pt idx="565">
                  <c:v>89.993654036508303</c:v>
                </c:pt>
                <c:pt idx="566">
                  <c:v>89.993629922217579</c:v>
                </c:pt>
                <c:pt idx="567">
                  <c:v>89.993605716296756</c:v>
                </c:pt>
                <c:pt idx="568">
                  <c:v>89.993581418397753</c:v>
                </c:pt>
                <c:pt idx="569">
                  <c:v>89.993557028171068</c:v>
                </c:pt>
                <c:pt idx="570">
                  <c:v>89.993532545265907</c:v>
                </c:pt>
                <c:pt idx="571">
                  <c:v>89.993507969330153</c:v>
                </c:pt>
                <c:pt idx="572">
                  <c:v>89.993483300010311</c:v>
                </c:pt>
                <c:pt idx="573">
                  <c:v>89.993458536951607</c:v>
                </c:pt>
                <c:pt idx="574">
                  <c:v>89.99343367979786</c:v>
                </c:pt>
                <c:pt idx="575">
                  <c:v>89.993408728191582</c:v>
                </c:pt>
                <c:pt idx="576">
                  <c:v>89.993383681773906</c:v>
                </c:pt>
                <c:pt idx="577">
                  <c:v>89.993358540184587</c:v>
                </c:pt>
                <c:pt idx="578">
                  <c:v>89.99333330306203</c:v>
                </c:pt>
                <c:pt idx="579">
                  <c:v>89.993307970043276</c:v>
                </c:pt>
                <c:pt idx="580">
                  <c:v>89.993282540763957</c:v>
                </c:pt>
                <c:pt idx="581">
                  <c:v>89.993257014858372</c:v>
                </c:pt>
                <c:pt idx="582">
                  <c:v>89.993231391959341</c:v>
                </c:pt>
                <c:pt idx="583">
                  <c:v>89.993205671698391</c:v>
                </c:pt>
                <c:pt idx="584">
                  <c:v>89.993179853705584</c:v>
                </c:pt>
                <c:pt idx="585">
                  <c:v>89.993153937609648</c:v>
                </c:pt>
                <c:pt idx="586">
                  <c:v>89.993127923037775</c:v>
                </c:pt>
                <c:pt idx="587">
                  <c:v>89.993101809615865</c:v>
                </c:pt>
                <c:pt idx="588">
                  <c:v>89.993075596968339</c:v>
                </c:pt>
                <c:pt idx="589">
                  <c:v>89.993049284718211</c:v>
                </c:pt>
                <c:pt idx="590">
                  <c:v>89.993022872487018</c:v>
                </c:pt>
                <c:pt idx="591">
                  <c:v>89.992996359894917</c:v>
                </c:pt>
                <c:pt idx="592">
                  <c:v>89.992969746560618</c:v>
                </c:pt>
                <c:pt idx="593">
                  <c:v>89.992943032101337</c:v>
                </c:pt>
                <c:pt idx="594">
                  <c:v>89.992916216132869</c:v>
                </c:pt>
                <c:pt idx="595">
                  <c:v>89.992889298269574</c:v>
                </c:pt>
                <c:pt idx="596">
                  <c:v>89.992862278124278</c:v>
                </c:pt>
                <c:pt idx="597">
                  <c:v>89.992835155308398</c:v>
                </c:pt>
                <c:pt idx="598">
                  <c:v>89.992807929431848</c:v>
                </c:pt>
                <c:pt idx="599">
                  <c:v>89.992780600103075</c:v>
                </c:pt>
                <c:pt idx="600">
                  <c:v>89.99275316692902</c:v>
                </c:pt>
                <c:pt idx="601">
                  <c:v>89.992725629515164</c:v>
                </c:pt>
                <c:pt idx="602">
                  <c:v>89.992697987465434</c:v>
                </c:pt>
                <c:pt idx="603">
                  <c:v>89.99267024038231</c:v>
                </c:pt>
                <c:pt idx="604">
                  <c:v>89.992642387866724</c:v>
                </c:pt>
                <c:pt idx="605">
                  <c:v>89.992614429518113</c:v>
                </c:pt>
                <c:pt idx="606">
                  <c:v>89.992586364934397</c:v>
                </c:pt>
                <c:pt idx="607">
                  <c:v>89.992558193711929</c:v>
                </c:pt>
                <c:pt idx="608">
                  <c:v>89.992529915445587</c:v>
                </c:pt>
                <c:pt idx="609">
                  <c:v>89.992501529728656</c:v>
                </c:pt>
                <c:pt idx="610">
                  <c:v>89.99247303615293</c:v>
                </c:pt>
                <c:pt idx="611">
                  <c:v>89.992444434308624</c:v>
                </c:pt>
                <c:pt idx="612">
                  <c:v>89.992415723784347</c:v>
                </c:pt>
                <c:pt idx="613">
                  <c:v>89.992386904167276</c:v>
                </c:pt>
                <c:pt idx="614">
                  <c:v>89.992357975042864</c:v>
                </c:pt>
                <c:pt idx="615">
                  <c:v>89.992328935995118</c:v>
                </c:pt>
                <c:pt idx="616">
                  <c:v>89.992299786606409</c:v>
                </c:pt>
                <c:pt idx="617">
                  <c:v>89.992270526457503</c:v>
                </c:pt>
                <c:pt idx="618">
                  <c:v>89.992241155127587</c:v>
                </c:pt>
                <c:pt idx="619">
                  <c:v>89.992211672194315</c:v>
                </c:pt>
                <c:pt idx="620">
                  <c:v>89.992182077233608</c:v>
                </c:pt>
                <c:pt idx="621">
                  <c:v>89.992152369819905</c:v>
                </c:pt>
                <c:pt idx="622">
                  <c:v>89.992122549525959</c:v>
                </c:pt>
                <c:pt idx="623">
                  <c:v>89.992092615922928</c:v>
                </c:pt>
                <c:pt idx="624">
                  <c:v>89.992062568580295</c:v>
                </c:pt>
                <c:pt idx="625">
                  <c:v>89.992032407065977</c:v>
                </c:pt>
                <c:pt idx="626">
                  <c:v>89.992002130946176</c:v>
                </c:pt>
                <c:pt idx="627">
                  <c:v>89.991971739785541</c:v>
                </c:pt>
                <c:pt idx="628">
                  <c:v>89.991941233146974</c:v>
                </c:pt>
                <c:pt idx="629">
                  <c:v>89.991910610591773</c:v>
                </c:pt>
                <c:pt idx="630">
                  <c:v>89.991879871679544</c:v>
                </c:pt>
                <c:pt idx="631">
                  <c:v>89.991849015968214</c:v>
                </c:pt>
                <c:pt idx="632">
                  <c:v>89.991818043014064</c:v>
                </c:pt>
                <c:pt idx="633">
                  <c:v>89.991786952371697</c:v>
                </c:pt>
                <c:pt idx="634">
                  <c:v>89.991755743593956</c:v>
                </c:pt>
                <c:pt idx="635">
                  <c:v>89.991724416232074</c:v>
                </c:pt>
                <c:pt idx="636">
                  <c:v>89.991692969835498</c:v>
                </c:pt>
                <c:pt idx="637">
                  <c:v>89.991661403952023</c:v>
                </c:pt>
                <c:pt idx="638">
                  <c:v>89.991629718127683</c:v>
                </c:pt>
                <c:pt idx="639">
                  <c:v>89.991597911906851</c:v>
                </c:pt>
                <c:pt idx="640">
                  <c:v>89.991565984832107</c:v>
                </c:pt>
                <c:pt idx="641">
                  <c:v>89.991533936444327</c:v>
                </c:pt>
                <c:pt idx="642">
                  <c:v>89.99150176628261</c:v>
                </c:pt>
                <c:pt idx="643">
                  <c:v>89.991469473884351</c:v>
                </c:pt>
                <c:pt idx="644">
                  <c:v>89.991437058785181</c:v>
                </c:pt>
                <c:pt idx="645">
                  <c:v>89.991404520518927</c:v>
                </c:pt>
                <c:pt idx="646">
                  <c:v>89.991371858617654</c:v>
                </c:pt>
                <c:pt idx="647">
                  <c:v>89.991339072611723</c:v>
                </c:pt>
                <c:pt idx="648">
                  <c:v>89.991306162029602</c:v>
                </c:pt>
                <c:pt idx="649">
                  <c:v>89.99127312639807</c:v>
                </c:pt>
                <c:pt idx="650">
                  <c:v>89.991239965242031</c:v>
                </c:pt>
                <c:pt idx="651">
                  <c:v>89.991206678084623</c:v>
                </c:pt>
                <c:pt idx="652">
                  <c:v>89.99117326444717</c:v>
                </c:pt>
                <c:pt idx="653">
                  <c:v>89.991139723849187</c:v>
                </c:pt>
                <c:pt idx="654">
                  <c:v>89.991106055808331</c:v>
                </c:pt>
                <c:pt idx="655">
                  <c:v>89.99107225984045</c:v>
                </c:pt>
                <c:pt idx="656">
                  <c:v>89.991038335459592</c:v>
                </c:pt>
                <c:pt idx="657">
                  <c:v>89.991004282177869</c:v>
                </c:pt>
                <c:pt idx="658">
                  <c:v>89.990970099505631</c:v>
                </c:pt>
                <c:pt idx="659">
                  <c:v>89.990935786951312</c:v>
                </c:pt>
                <c:pt idx="660">
                  <c:v>89.990901344021495</c:v>
                </c:pt>
                <c:pt idx="661">
                  <c:v>89.990866770220919</c:v>
                </c:pt>
                <c:pt idx="662">
                  <c:v>89.990832065052373</c:v>
                </c:pt>
                <c:pt idx="663">
                  <c:v>89.990797228016845</c:v>
                </c:pt>
                <c:pt idx="664">
                  <c:v>89.990762258613358</c:v>
                </c:pt>
                <c:pt idx="665">
                  <c:v>89.990727156339091</c:v>
                </c:pt>
                <c:pt idx="666">
                  <c:v>89.990691920689244</c:v>
                </c:pt>
                <c:pt idx="667">
                  <c:v>89.990656551157144</c:v>
                </c:pt>
                <c:pt idx="668">
                  <c:v>89.990621047234242</c:v>
                </c:pt>
                <c:pt idx="669">
                  <c:v>89.990585408409913</c:v>
                </c:pt>
                <c:pt idx="670">
                  <c:v>89.990549634171785</c:v>
                </c:pt>
                <c:pt idx="671">
                  <c:v>89.990513724005382</c:v>
                </c:pt>
                <c:pt idx="672">
                  <c:v>89.990477677394352</c:v>
                </c:pt>
                <c:pt idx="673">
                  <c:v>89.990441493820356</c:v>
                </c:pt>
                <c:pt idx="674">
                  <c:v>89.990405172763104</c:v>
                </c:pt>
                <c:pt idx="675">
                  <c:v>89.990368713700335</c:v>
                </c:pt>
                <c:pt idx="676">
                  <c:v>89.99033211610778</c:v>
                </c:pt>
                <c:pt idx="677">
                  <c:v>89.990295379459184</c:v>
                </c:pt>
                <c:pt idx="678">
                  <c:v>89.990258503226329</c:v>
                </c:pt>
                <c:pt idx="679">
                  <c:v>89.990221486878966</c:v>
                </c:pt>
                <c:pt idx="680">
                  <c:v>89.990184329884784</c:v>
                </c:pt>
                <c:pt idx="681">
                  <c:v>89.990147031709583</c:v>
                </c:pt>
                <c:pt idx="682">
                  <c:v>89.990109591816974</c:v>
                </c:pt>
                <c:pt idx="683">
                  <c:v>89.990072009668665</c:v>
                </c:pt>
                <c:pt idx="684">
                  <c:v>89.990034284724231</c:v>
                </c:pt>
                <c:pt idx="685">
                  <c:v>89.989996416441244</c:v>
                </c:pt>
                <c:pt idx="686">
                  <c:v>89.9899584042752</c:v>
                </c:pt>
                <c:pt idx="687">
                  <c:v>89.989920247679549</c:v>
                </c:pt>
                <c:pt idx="688">
                  <c:v>89.989881946105626</c:v>
                </c:pt>
                <c:pt idx="689">
                  <c:v>89.989843499002717</c:v>
                </c:pt>
                <c:pt idx="690">
                  <c:v>89.989804905817991</c:v>
                </c:pt>
                <c:pt idx="691">
                  <c:v>89.989766165996571</c:v>
                </c:pt>
                <c:pt idx="692">
                  <c:v>89.989727278981377</c:v>
                </c:pt>
                <c:pt idx="693">
                  <c:v>89.98968824421334</c:v>
                </c:pt>
                <c:pt idx="694">
                  <c:v>89.989649061131175</c:v>
                </c:pt>
                <c:pt idx="695">
                  <c:v>89.989609729171463</c:v>
                </c:pt>
                <c:pt idx="696">
                  <c:v>89.989570247768725</c:v>
                </c:pt>
                <c:pt idx="697">
                  <c:v>89.989530616355253</c:v>
                </c:pt>
                <c:pt idx="698">
                  <c:v>89.989490834361249</c:v>
                </c:pt>
                <c:pt idx="699">
                  <c:v>89.989450901214681</c:v>
                </c:pt>
                <c:pt idx="700">
                  <c:v>89.989410816341447</c:v>
                </c:pt>
                <c:pt idx="701">
                  <c:v>89.989370579165154</c:v>
                </c:pt>
                <c:pt idx="702">
                  <c:v>89.989330189107307</c:v>
                </c:pt>
                <c:pt idx="703">
                  <c:v>89.989289645587135</c:v>
                </c:pt>
                <c:pt idx="704">
                  <c:v>89.989248948021753</c:v>
                </c:pt>
                <c:pt idx="705">
                  <c:v>89.989208095826029</c:v>
                </c:pt>
                <c:pt idx="706">
                  <c:v>89.989167088412543</c:v>
                </c:pt>
                <c:pt idx="707">
                  <c:v>89.989125925191772</c:v>
                </c:pt>
                <c:pt idx="708">
                  <c:v>89.989084605571861</c:v>
                </c:pt>
                <c:pt idx="709">
                  <c:v>89.989043128958699</c:v>
                </c:pt>
                <c:pt idx="710">
                  <c:v>89.989001494755996</c:v>
                </c:pt>
                <c:pt idx="711">
                  <c:v>89.98895970236515</c:v>
                </c:pt>
                <c:pt idx="712">
                  <c:v>89.988917751185298</c:v>
                </c:pt>
                <c:pt idx="713">
                  <c:v>89.988875640613287</c:v>
                </c:pt>
                <c:pt idx="714">
                  <c:v>89.988833370043665</c:v>
                </c:pt>
                <c:pt idx="715">
                  <c:v>89.988790938868746</c:v>
                </c:pt>
                <c:pt idx="716">
                  <c:v>89.988748346478459</c:v>
                </c:pt>
                <c:pt idx="717">
                  <c:v>89.988705592260473</c:v>
                </c:pt>
                <c:pt idx="718">
                  <c:v>89.988662675600068</c:v>
                </c:pt>
                <c:pt idx="719">
                  <c:v>89.988619595880252</c:v>
                </c:pt>
                <c:pt idx="720">
                  <c:v>89.988576352481701</c:v>
                </c:pt>
                <c:pt idx="721">
                  <c:v>89.98853294478269</c:v>
                </c:pt>
                <c:pt idx="722">
                  <c:v>89.988489372159137</c:v>
                </c:pt>
                <c:pt idx="723">
                  <c:v>89.988445633984639</c:v>
                </c:pt>
                <c:pt idx="724">
                  <c:v>89.988401729630397</c:v>
                </c:pt>
                <c:pt idx="725">
                  <c:v>89.988357658465191</c:v>
                </c:pt>
                <c:pt idx="726">
                  <c:v>89.988313419855444</c:v>
                </c:pt>
                <c:pt idx="727">
                  <c:v>89.988269013165166</c:v>
                </c:pt>
                <c:pt idx="728">
                  <c:v>89.98822443775596</c:v>
                </c:pt>
                <c:pt idx="729">
                  <c:v>89.988179692986975</c:v>
                </c:pt>
                <c:pt idx="730">
                  <c:v>89.988134778214942</c:v>
                </c:pt>
                <c:pt idx="731">
                  <c:v>89.988089692794205</c:v>
                </c:pt>
                <c:pt idx="732">
                  <c:v>89.988044436076578</c:v>
                </c:pt>
                <c:pt idx="733">
                  <c:v>89.987999007411432</c:v>
                </c:pt>
                <c:pt idx="734">
                  <c:v>89.987953406145735</c:v>
                </c:pt>
                <c:pt idx="735">
                  <c:v>89.987907631623912</c:v>
                </c:pt>
                <c:pt idx="736">
                  <c:v>89.987861683187901</c:v>
                </c:pt>
                <c:pt idx="737">
                  <c:v>89.987815560177168</c:v>
                </c:pt>
                <c:pt idx="738">
                  <c:v>89.987769261928676</c:v>
                </c:pt>
                <c:pt idx="739">
                  <c:v>89.987722787776846</c:v>
                </c:pt>
                <c:pt idx="740">
                  <c:v>89.987676137053612</c:v>
                </c:pt>
                <c:pt idx="741">
                  <c:v>89.987629309088319</c:v>
                </c:pt>
                <c:pt idx="742">
                  <c:v>89.987582303207816</c:v>
                </c:pt>
                <c:pt idx="743">
                  <c:v>89.987535118736389</c:v>
                </c:pt>
                <c:pt idx="744">
                  <c:v>89.987487754995726</c:v>
                </c:pt>
                <c:pt idx="745">
                  <c:v>89.987440211304985</c:v>
                </c:pt>
                <c:pt idx="746">
                  <c:v>89.987392486980724</c:v>
                </c:pt>
                <c:pt idx="747">
                  <c:v>89.987344581336913</c:v>
                </c:pt>
                <c:pt idx="748">
                  <c:v>89.98729649368488</c:v>
                </c:pt>
                <c:pt idx="749">
                  <c:v>89.987248223333424</c:v>
                </c:pt>
                <c:pt idx="750">
                  <c:v>89.987199769588628</c:v>
                </c:pt>
                <c:pt idx="751">
                  <c:v>89.987151131754018</c:v>
                </c:pt>
                <c:pt idx="752">
                  <c:v>89.987102309130449</c:v>
                </c:pt>
                <c:pt idx="753">
                  <c:v>89.98705330101609</c:v>
                </c:pt>
                <c:pt idx="754">
                  <c:v>89.987004106706493</c:v>
                </c:pt>
                <c:pt idx="755">
                  <c:v>89.986954725494527</c:v>
                </c:pt>
                <c:pt idx="756">
                  <c:v>89.986905156670389</c:v>
                </c:pt>
                <c:pt idx="757">
                  <c:v>89.986855399521517</c:v>
                </c:pt>
                <c:pt idx="758">
                  <c:v>89.986805453332778</c:v>
                </c:pt>
                <c:pt idx="759">
                  <c:v>89.986755317386184</c:v>
                </c:pt>
                <c:pt idx="760">
                  <c:v>89.986704990961115</c:v>
                </c:pt>
                <c:pt idx="761">
                  <c:v>89.986654473334184</c:v>
                </c:pt>
                <c:pt idx="762">
                  <c:v>89.986603763779243</c:v>
                </c:pt>
                <c:pt idx="763">
                  <c:v>89.986552861567446</c:v>
                </c:pt>
                <c:pt idx="764">
                  <c:v>89.98650176596712</c:v>
                </c:pt>
                <c:pt idx="765">
                  <c:v>89.986450476243874</c:v>
                </c:pt>
                <c:pt idx="766">
                  <c:v>89.986398991660494</c:v>
                </c:pt>
                <c:pt idx="767">
                  <c:v>89.986347311476948</c:v>
                </c:pt>
                <c:pt idx="768">
                  <c:v>89.986295434950463</c:v>
                </c:pt>
                <c:pt idx="769">
                  <c:v>89.986243361335397</c:v>
                </c:pt>
                <c:pt idx="770">
                  <c:v>89.986191089883306</c:v>
                </c:pt>
                <c:pt idx="771">
                  <c:v>89.986138619842876</c:v>
                </c:pt>
                <c:pt idx="772">
                  <c:v>89.986085950460009</c:v>
                </c:pt>
                <c:pt idx="773">
                  <c:v>89.986033080977663</c:v>
                </c:pt>
                <c:pt idx="774">
                  <c:v>89.985980010635984</c:v>
                </c:pt>
                <c:pt idx="775">
                  <c:v>89.985926738672191</c:v>
                </c:pt>
                <c:pt idx="776">
                  <c:v>89.985873264320674</c:v>
                </c:pt>
                <c:pt idx="777">
                  <c:v>89.985819586812894</c:v>
                </c:pt>
                <c:pt idx="778">
                  <c:v>89.985765705377347</c:v>
                </c:pt>
                <c:pt idx="779">
                  <c:v>89.985711619239638</c:v>
                </c:pt>
                <c:pt idx="780">
                  <c:v>89.985657327622476</c:v>
                </c:pt>
                <c:pt idx="781">
                  <c:v>89.985602829745559</c:v>
                </c:pt>
                <c:pt idx="782">
                  <c:v>89.985548124825669</c:v>
                </c:pt>
                <c:pt idx="783">
                  <c:v>89.985493212076605</c:v>
                </c:pt>
                <c:pt idx="784">
                  <c:v>89.985438090709167</c:v>
                </c:pt>
                <c:pt idx="785">
                  <c:v>89.985382759931184</c:v>
                </c:pt>
                <c:pt idx="786">
                  <c:v>89.985327218947489</c:v>
                </c:pt>
                <c:pt idx="787">
                  <c:v>89.985271466959887</c:v>
                </c:pt>
                <c:pt idx="788">
                  <c:v>89.985215503167126</c:v>
                </c:pt>
                <c:pt idx="789">
                  <c:v>89.985159326764986</c:v>
                </c:pt>
                <c:pt idx="790">
                  <c:v>89.98510293694612</c:v>
                </c:pt>
                <c:pt idx="791">
                  <c:v>89.985046332900168</c:v>
                </c:pt>
                <c:pt idx="792">
                  <c:v>89.984989513813716</c:v>
                </c:pt>
                <c:pt idx="793">
                  <c:v>89.984932478870206</c:v>
                </c:pt>
                <c:pt idx="794">
                  <c:v>89.984875227250043</c:v>
                </c:pt>
                <c:pt idx="795">
                  <c:v>89.984817758130461</c:v>
                </c:pt>
                <c:pt idx="796">
                  <c:v>89.984760070685624</c:v>
                </c:pt>
                <c:pt idx="797">
                  <c:v>89.984702164086599</c:v>
                </c:pt>
                <c:pt idx="798">
                  <c:v>89.984644037501198</c:v>
                </c:pt>
                <c:pt idx="799">
                  <c:v>89.984585690094193</c:v>
                </c:pt>
                <c:pt idx="800">
                  <c:v>89.984527121027114</c:v>
                </c:pt>
                <c:pt idx="801">
                  <c:v>89.984468329458338</c:v>
                </c:pt>
                <c:pt idx="802">
                  <c:v>89.984409314543086</c:v>
                </c:pt>
                <c:pt idx="803">
                  <c:v>89.984350075433312</c:v>
                </c:pt>
                <c:pt idx="804">
                  <c:v>89.984290611277785</c:v>
                </c:pt>
                <c:pt idx="805">
                  <c:v>89.984230921222093</c:v>
                </c:pt>
                <c:pt idx="806">
                  <c:v>89.984171004408495</c:v>
                </c:pt>
                <c:pt idx="807">
                  <c:v>89.98411085997607</c:v>
                </c:pt>
                <c:pt idx="808">
                  <c:v>89.984050487060628</c:v>
                </c:pt>
                <c:pt idx="809">
                  <c:v>89.983989884794653</c:v>
                </c:pt>
                <c:pt idx="810">
                  <c:v>89.983929052307388</c:v>
                </c:pt>
                <c:pt idx="811">
                  <c:v>89.983867988724768</c:v>
                </c:pt>
                <c:pt idx="812">
                  <c:v>89.983806693169399</c:v>
                </c:pt>
                <c:pt idx="813">
                  <c:v>89.983745164760577</c:v>
                </c:pt>
                <c:pt idx="814">
                  <c:v>89.983683402614275</c:v>
                </c:pt>
                <c:pt idx="815">
                  <c:v>89.983621405843039</c:v>
                </c:pt>
                <c:pt idx="816">
                  <c:v>89.983559173556188</c:v>
                </c:pt>
                <c:pt idx="817">
                  <c:v>89.983496704859533</c:v>
                </c:pt>
                <c:pt idx="818">
                  <c:v>89.983433998855574</c:v>
                </c:pt>
                <c:pt idx="819">
                  <c:v>89.983371054643371</c:v>
                </c:pt>
                <c:pt idx="820">
                  <c:v>89.983307871318601</c:v>
                </c:pt>
                <c:pt idx="821">
                  <c:v>89.983244447973519</c:v>
                </c:pt>
                <c:pt idx="822">
                  <c:v>89.983180783696852</c:v>
                </c:pt>
                <c:pt idx="823">
                  <c:v>89.98311687757402</c:v>
                </c:pt>
                <c:pt idx="824">
                  <c:v>89.983052728686843</c:v>
                </c:pt>
                <c:pt idx="825">
                  <c:v>89.982988336113749</c:v>
                </c:pt>
                <c:pt idx="826">
                  <c:v>89.982923698929667</c:v>
                </c:pt>
                <c:pt idx="827">
                  <c:v>89.982858816205933</c:v>
                </c:pt>
                <c:pt idx="828">
                  <c:v>89.982793687010499</c:v>
                </c:pt>
                <c:pt idx="829">
                  <c:v>89.982728310407666</c:v>
                </c:pt>
                <c:pt idx="830">
                  <c:v>89.982662685458294</c:v>
                </c:pt>
                <c:pt idx="831">
                  <c:v>89.982596811219594</c:v>
                </c:pt>
                <c:pt idx="832">
                  <c:v>89.98253068674525</c:v>
                </c:pt>
                <c:pt idx="833">
                  <c:v>89.982464311085366</c:v>
                </c:pt>
                <c:pt idx="834">
                  <c:v>89.982397683286436</c:v>
                </c:pt>
                <c:pt idx="835">
                  <c:v>89.982330802391331</c:v>
                </c:pt>
                <c:pt idx="836">
                  <c:v>89.982263667439341</c:v>
                </c:pt>
                <c:pt idx="837">
                  <c:v>89.982196277466031</c:v>
                </c:pt>
                <c:pt idx="838">
                  <c:v>89.982128631503429</c:v>
                </c:pt>
                <c:pt idx="839">
                  <c:v>89.982060728579782</c:v>
                </c:pt>
                <c:pt idx="840">
                  <c:v>89.981992567719772</c:v>
                </c:pt>
                <c:pt idx="841">
                  <c:v>89.981924147944255</c:v>
                </c:pt>
                <c:pt idx="842">
                  <c:v>89.981855468270496</c:v>
                </c:pt>
                <c:pt idx="843">
                  <c:v>89.981786527711961</c:v>
                </c:pt>
                <c:pt idx="844">
                  <c:v>89.981717325278424</c:v>
                </c:pt>
                <c:pt idx="845">
                  <c:v>89.981647859975908</c:v>
                </c:pt>
                <c:pt idx="846">
                  <c:v>89.981578130806625</c:v>
                </c:pt>
                <c:pt idx="847">
                  <c:v>89.981508136769065</c:v>
                </c:pt>
                <c:pt idx="848">
                  <c:v>89.981437876857896</c:v>
                </c:pt>
                <c:pt idx="849">
                  <c:v>89.981367350063977</c:v>
                </c:pt>
                <c:pt idx="850">
                  <c:v>89.981296555374371</c:v>
                </c:pt>
                <c:pt idx="851">
                  <c:v>89.981225491772278</c:v>
                </c:pt>
                <c:pt idx="852">
                  <c:v>89.981154158237061</c:v>
                </c:pt>
                <c:pt idx="853">
                  <c:v>89.98108255374423</c:v>
                </c:pt>
                <c:pt idx="854">
                  <c:v>89.981010677265374</c:v>
                </c:pt>
                <c:pt idx="855">
                  <c:v>89.980938527768231</c:v>
                </c:pt>
                <c:pt idx="856">
                  <c:v>89.980866104216616</c:v>
                </c:pt>
                <c:pt idx="857">
                  <c:v>89.980793405570438</c:v>
                </c:pt>
                <c:pt idx="858">
                  <c:v>89.980720430785624</c:v>
                </c:pt>
                <c:pt idx="859">
                  <c:v>89.980647178814195</c:v>
                </c:pt>
                <c:pt idx="860">
                  <c:v>89.980573648604192</c:v>
                </c:pt>
                <c:pt idx="861">
                  <c:v>89.98049983909965</c:v>
                </c:pt>
                <c:pt idx="862">
                  <c:v>89.980425749240624</c:v>
                </c:pt>
                <c:pt idx="863">
                  <c:v>89.980351377963203</c:v>
                </c:pt>
                <c:pt idx="864">
                  <c:v>89.980276724199356</c:v>
                </c:pt>
                <c:pt idx="865">
                  <c:v>89.980201786877089</c:v>
                </c:pt>
                <c:pt idx="866">
                  <c:v>89.980126564920269</c:v>
                </c:pt>
                <c:pt idx="867">
                  <c:v>89.980051057248815</c:v>
                </c:pt>
                <c:pt idx="868">
                  <c:v>89.979975262778453</c:v>
                </c:pt>
                <c:pt idx="869">
                  <c:v>89.979899180420816</c:v>
                </c:pt>
                <c:pt idx="870">
                  <c:v>89.979822809083473</c:v>
                </c:pt>
                <c:pt idx="871">
                  <c:v>89.979746147669786</c:v>
                </c:pt>
                <c:pt idx="872">
                  <c:v>89.97966919507904</c:v>
                </c:pt>
                <c:pt idx="873">
                  <c:v>89.979591950206327</c:v>
                </c:pt>
                <c:pt idx="874">
                  <c:v>89.979514411942517</c:v>
                </c:pt>
                <c:pt idx="875">
                  <c:v>89.979436579174362</c:v>
                </c:pt>
                <c:pt idx="876">
                  <c:v>89.979358450784318</c:v>
                </c:pt>
                <c:pt idx="877">
                  <c:v>89.979280025650695</c:v>
                </c:pt>
                <c:pt idx="878">
                  <c:v>89.979201302647482</c:v>
                </c:pt>
                <c:pt idx="879">
                  <c:v>89.979122280644461</c:v>
                </c:pt>
                <c:pt idx="880">
                  <c:v>89.979042958507137</c:v>
                </c:pt>
                <c:pt idx="881">
                  <c:v>89.978963335096665</c:v>
                </c:pt>
                <c:pt idx="882">
                  <c:v>89.978883409269997</c:v>
                </c:pt>
                <c:pt idx="883">
                  <c:v>89.978803179879648</c:v>
                </c:pt>
                <c:pt idx="884">
                  <c:v>89.978722645773843</c:v>
                </c:pt>
                <c:pt idx="885">
                  <c:v>89.978641805796485</c:v>
                </c:pt>
                <c:pt idx="886">
                  <c:v>89.978560658787032</c:v>
                </c:pt>
                <c:pt idx="887">
                  <c:v>89.978479203580633</c:v>
                </c:pt>
                <c:pt idx="888">
                  <c:v>89.978397439007963</c:v>
                </c:pt>
                <c:pt idx="889">
                  <c:v>89.978315363895319</c:v>
                </c:pt>
                <c:pt idx="890">
                  <c:v>89.978232977064508</c:v>
                </c:pt>
                <c:pt idx="891">
                  <c:v>89.978150277332929</c:v>
                </c:pt>
                <c:pt idx="892">
                  <c:v>89.978067263513509</c:v>
                </c:pt>
                <c:pt idx="893">
                  <c:v>89.977983934414667</c:v>
                </c:pt>
                <c:pt idx="894">
                  <c:v>89.977900288840317</c:v>
                </c:pt>
                <c:pt idx="895">
                  <c:v>89.97781632558987</c:v>
                </c:pt>
                <c:pt idx="896">
                  <c:v>89.977732043458161</c:v>
                </c:pt>
                <c:pt idx="897">
                  <c:v>89.977647441235518</c:v>
                </c:pt>
                <c:pt idx="898">
                  <c:v>89.977562517707639</c:v>
                </c:pt>
                <c:pt idx="899">
                  <c:v>89.977477271655644</c:v>
                </c:pt>
                <c:pt idx="900">
                  <c:v>89.977391701856135</c:v>
                </c:pt>
                <c:pt idx="901">
                  <c:v>89.977305807080924</c:v>
                </c:pt>
                <c:pt idx="902">
                  <c:v>89.977219586097362</c:v>
                </c:pt>
                <c:pt idx="903">
                  <c:v>89.977133037667983</c:v>
                </c:pt>
                <c:pt idx="904">
                  <c:v>89.977046160550742</c:v>
                </c:pt>
                <c:pt idx="905">
                  <c:v>89.97695895349888</c:v>
                </c:pt>
                <c:pt idx="906">
                  <c:v>89.976871415260888</c:v>
                </c:pt>
                <c:pt idx="907">
                  <c:v>89.97678354458057</c:v>
                </c:pt>
                <c:pt idx="908">
                  <c:v>89.976695340196969</c:v>
                </c:pt>
                <c:pt idx="909">
                  <c:v>89.976606800844365</c:v>
                </c:pt>
                <c:pt idx="910">
                  <c:v>89.976517925252239</c:v>
                </c:pt>
                <c:pt idx="911">
                  <c:v>89.976428712145278</c:v>
                </c:pt>
                <c:pt idx="912">
                  <c:v>89.976339160243398</c:v>
                </c:pt>
                <c:pt idx="913">
                  <c:v>89.976249268261583</c:v>
                </c:pt>
                <c:pt idx="914">
                  <c:v>89.976159034910026</c:v>
                </c:pt>
                <c:pt idx="915">
                  <c:v>89.976068458894062</c:v>
                </c:pt>
                <c:pt idx="916">
                  <c:v>89.975977538914108</c:v>
                </c:pt>
                <c:pt idx="917">
                  <c:v>89.975886273665665</c:v>
                </c:pt>
                <c:pt idx="918">
                  <c:v>89.975794661839302</c:v>
                </c:pt>
                <c:pt idx="919">
                  <c:v>89.975702702120685</c:v>
                </c:pt>
                <c:pt idx="920">
                  <c:v>89.975610393190465</c:v>
                </c:pt>
                <c:pt idx="921">
                  <c:v>89.975517733724317</c:v>
                </c:pt>
                <c:pt idx="922">
                  <c:v>89.975424722392944</c:v>
                </c:pt>
                <c:pt idx="923">
                  <c:v>89.975331357862018</c:v>
                </c:pt>
                <c:pt idx="924">
                  <c:v>89.975237638792166</c:v>
                </c:pt>
                <c:pt idx="925">
                  <c:v>89.975143563838955</c:v>
                </c:pt>
                <c:pt idx="926">
                  <c:v>89.975049131652881</c:v>
                </c:pt>
                <c:pt idx="927">
                  <c:v>89.974954340879322</c:v>
                </c:pt>
                <c:pt idx="928">
                  <c:v>89.974859190158597</c:v>
                </c:pt>
                <c:pt idx="929">
                  <c:v>89.974763678125839</c:v>
                </c:pt>
                <c:pt idx="930">
                  <c:v>89.974667803411023</c:v>
                </c:pt>
                <c:pt idx="931">
                  <c:v>89.974571564638993</c:v>
                </c:pt>
                <c:pt idx="932">
                  <c:v>89.974474960429404</c:v>
                </c:pt>
                <c:pt idx="933">
                  <c:v>89.974377989396643</c:v>
                </c:pt>
                <c:pt idx="934">
                  <c:v>89.974280650149936</c:v>
                </c:pt>
                <c:pt idx="935">
                  <c:v>89.974182941293193</c:v>
                </c:pt>
                <c:pt idx="936">
                  <c:v>89.974084861425126</c:v>
                </c:pt>
                <c:pt idx="937">
                  <c:v>89.973986409139073</c:v>
                </c:pt>
                <c:pt idx="938">
                  <c:v>89.973887583023171</c:v>
                </c:pt>
                <c:pt idx="939">
                  <c:v>89.973788381660142</c:v>
                </c:pt>
                <c:pt idx="940">
                  <c:v>89.973688803627397</c:v>
                </c:pt>
                <c:pt idx="941">
                  <c:v>89.97358884749697</c:v>
                </c:pt>
                <c:pt idx="942">
                  <c:v>89.973488511835484</c:v>
                </c:pt>
                <c:pt idx="943">
                  <c:v>89.973387795204218</c:v>
                </c:pt>
                <c:pt idx="944">
                  <c:v>89.973286696158965</c:v>
                </c:pt>
                <c:pt idx="945">
                  <c:v>89.973185213250062</c:v>
                </c:pt>
                <c:pt idx="946">
                  <c:v>89.973083345022488</c:v>
                </c:pt>
                <c:pt idx="947">
                  <c:v>89.972981090015566</c:v>
                </c:pt>
                <c:pt idx="948">
                  <c:v>89.972878446763232</c:v>
                </c:pt>
                <c:pt idx="949">
                  <c:v>89.97277541379384</c:v>
                </c:pt>
                <c:pt idx="950">
                  <c:v>89.972671989630243</c:v>
                </c:pt>
                <c:pt idx="951">
                  <c:v>89.972568172789664</c:v>
                </c:pt>
                <c:pt idx="952">
                  <c:v>89.97246396178376</c:v>
                </c:pt>
                <c:pt idx="953">
                  <c:v>89.972359355118599</c:v>
                </c:pt>
                <c:pt idx="954">
                  <c:v>89.97225435129458</c:v>
                </c:pt>
                <c:pt idx="955">
                  <c:v>89.972148948806463</c:v>
                </c:pt>
                <c:pt idx="956">
                  <c:v>89.972043146143321</c:v>
                </c:pt>
                <c:pt idx="957">
                  <c:v>89.97193694178857</c:v>
                </c:pt>
                <c:pt idx="958">
                  <c:v>89.97183033421986</c:v>
                </c:pt>
                <c:pt idx="959">
                  <c:v>89.971723321909167</c:v>
                </c:pt>
                <c:pt idx="960">
                  <c:v>89.971615903322629</c:v>
                </c:pt>
                <c:pt idx="961">
                  <c:v>89.971508076920642</c:v>
                </c:pt>
                <c:pt idx="962">
                  <c:v>89.971399841157819</c:v>
                </c:pt>
                <c:pt idx="963">
                  <c:v>89.971291194482916</c:v>
                </c:pt>
                <c:pt idx="964">
                  <c:v>89.971182135338879</c:v>
                </c:pt>
                <c:pt idx="965">
                  <c:v>89.97107266216274</c:v>
                </c:pt>
                <c:pt idx="966">
                  <c:v>89.970962773385679</c:v>
                </c:pt>
                <c:pt idx="967">
                  <c:v>89.970852467432977</c:v>
                </c:pt>
                <c:pt idx="968">
                  <c:v>89.970741742723945</c:v>
                </c:pt>
                <c:pt idx="969">
                  <c:v>89.970630597671928</c:v>
                </c:pt>
                <c:pt idx="970">
                  <c:v>89.970519030684372</c:v>
                </c:pt>
                <c:pt idx="971">
                  <c:v>89.970407040162669</c:v>
                </c:pt>
                <c:pt idx="972">
                  <c:v>89.970294624502188</c:v>
                </c:pt>
                <c:pt idx="973">
                  <c:v>89.970181782092254</c:v>
                </c:pt>
                <c:pt idx="974">
                  <c:v>89.970068511316157</c:v>
                </c:pt>
                <c:pt idx="975">
                  <c:v>89.969954810551087</c:v>
                </c:pt>
                <c:pt idx="976">
                  <c:v>89.969840678168097</c:v>
                </c:pt>
                <c:pt idx="977">
                  <c:v>89.969726112532172</c:v>
                </c:pt>
                <c:pt idx="978">
                  <c:v>89.969611112002056</c:v>
                </c:pt>
                <c:pt idx="979">
                  <c:v>89.969495674930371</c:v>
                </c:pt>
                <c:pt idx="980">
                  <c:v>89.969379799663557</c:v>
                </c:pt>
                <c:pt idx="981">
                  <c:v>89.969263484541742</c:v>
                </c:pt>
                <c:pt idx="982">
                  <c:v>89.969146727898917</c:v>
                </c:pt>
                <c:pt idx="983">
                  <c:v>89.969029528062748</c:v>
                </c:pt>
                <c:pt idx="984">
                  <c:v>89.968911883354593</c:v>
                </c:pt>
                <c:pt idx="985">
                  <c:v>89.9687937920895</c:v>
                </c:pt>
                <c:pt idx="986">
                  <c:v>89.968675252576276</c:v>
                </c:pt>
                <c:pt idx="987">
                  <c:v>89.968556263117165</c:v>
                </c:pt>
                <c:pt idx="988">
                  <c:v>89.968436822008229</c:v>
                </c:pt>
                <c:pt idx="989">
                  <c:v>89.968316927539007</c:v>
                </c:pt>
                <c:pt idx="990">
                  <c:v>89.968196577992629</c:v>
                </c:pt>
                <c:pt idx="991">
                  <c:v>89.968075771645772</c:v>
                </c:pt>
                <c:pt idx="992">
                  <c:v>89.967954506768621</c:v>
                </c:pt>
                <c:pt idx="993">
                  <c:v>89.967832781624921</c:v>
                </c:pt>
                <c:pt idx="994">
                  <c:v>89.967710594471768</c:v>
                </c:pt>
                <c:pt idx="995">
                  <c:v>89.96758794355982</c:v>
                </c:pt>
                <c:pt idx="996">
                  <c:v>89.967464827133114</c:v>
                </c:pt>
                <c:pt idx="997">
                  <c:v>89.967341243429033</c:v>
                </c:pt>
                <c:pt idx="998">
                  <c:v>89.96721719067844</c:v>
                </c:pt>
                <c:pt idx="999">
                  <c:v>89.967092667105476</c:v>
                </c:pt>
                <c:pt idx="1000">
                  <c:v>89.966967670927644</c:v>
                </c:pt>
                <c:pt idx="1001">
                  <c:v>89.966842200355728</c:v>
                </c:pt>
                <c:pt idx="1002">
                  <c:v>89.966716253593802</c:v>
                </c:pt>
                <c:pt idx="1003">
                  <c:v>89.966589828839162</c:v>
                </c:pt>
                <c:pt idx="1004">
                  <c:v>89.966462924282382</c:v>
                </c:pt>
                <c:pt idx="1005">
                  <c:v>89.966335538107217</c:v>
                </c:pt>
                <c:pt idx="1006">
                  <c:v>89.966207668490568</c:v>
                </c:pt>
                <c:pt idx="1007">
                  <c:v>89.966079313602563</c:v>
                </c:pt>
                <c:pt idx="1008">
                  <c:v>89.965950471606405</c:v>
                </c:pt>
                <c:pt idx="1009">
                  <c:v>89.965821140658349</c:v>
                </c:pt>
                <c:pt idx="1010">
                  <c:v>89.965691318907858</c:v>
                </c:pt>
                <c:pt idx="1011">
                  <c:v>89.965561004497374</c:v>
                </c:pt>
                <c:pt idx="1012">
                  <c:v>89.965430195562334</c:v>
                </c:pt>
                <c:pt idx="1013">
                  <c:v>89.965298890231225</c:v>
                </c:pt>
                <c:pt idx="1014">
                  <c:v>89.965167086625513</c:v>
                </c:pt>
                <c:pt idx="1015">
                  <c:v>89.96503478285959</c:v>
                </c:pt>
                <c:pt idx="1016">
                  <c:v>89.964901977040768</c:v>
                </c:pt>
                <c:pt idx="1017">
                  <c:v>89.964768667269269</c:v>
                </c:pt>
                <c:pt idx="1018">
                  <c:v>89.964634851638223</c:v>
                </c:pt>
                <c:pt idx="1019">
                  <c:v>89.964500528233543</c:v>
                </c:pt>
                <c:pt idx="1020">
                  <c:v>89.964365695134006</c:v>
                </c:pt>
                <c:pt idx="1021">
                  <c:v>89.964230350411157</c:v>
                </c:pt>
                <c:pt idx="1022">
                  <c:v>89.964094492129306</c:v>
                </c:pt>
                <c:pt idx="1023">
                  <c:v>89.963958118345559</c:v>
                </c:pt>
                <c:pt idx="1024">
                  <c:v>89.963821227109705</c:v>
                </c:pt>
                <c:pt idx="1025">
                  <c:v>89.963683816464155</c:v>
                </c:pt>
                <c:pt idx="1026">
                  <c:v>89.963545884444088</c:v>
                </c:pt>
                <c:pt idx="1027">
                  <c:v>89.96340742907725</c:v>
                </c:pt>
                <c:pt idx="1028">
                  <c:v>89.963268448384042</c:v>
                </c:pt>
                <c:pt idx="1029">
                  <c:v>89.963128940377416</c:v>
                </c:pt>
                <c:pt idx="1030">
                  <c:v>89.962988903062865</c:v>
                </c:pt>
                <c:pt idx="1031">
                  <c:v>89.962848334438448</c:v>
                </c:pt>
                <c:pt idx="1032">
                  <c:v>89.962707232494679</c:v>
                </c:pt>
                <c:pt idx="1033">
                  <c:v>89.962565595214585</c:v>
                </c:pt>
                <c:pt idx="1034">
                  <c:v>89.962423420573643</c:v>
                </c:pt>
                <c:pt idx="1035">
                  <c:v>89.962280706539701</c:v>
                </c:pt>
                <c:pt idx="1036">
                  <c:v>89.962137451073062</c:v>
                </c:pt>
                <c:pt idx="1037">
                  <c:v>89.96199365212631</c:v>
                </c:pt>
                <c:pt idx="1038">
                  <c:v>89.961849307644428</c:v>
                </c:pt>
                <c:pt idx="1039">
                  <c:v>89.961704415564697</c:v>
                </c:pt>
                <c:pt idx="1040">
                  <c:v>89.961558973816651</c:v>
                </c:pt>
                <c:pt idx="1041">
                  <c:v>89.961412980322123</c:v>
                </c:pt>
                <c:pt idx="1042">
                  <c:v>89.961266432995089</c:v>
                </c:pt>
                <c:pt idx="1043">
                  <c:v>89.961119329741834</c:v>
                </c:pt>
                <c:pt idx="1044">
                  <c:v>89.960971668460701</c:v>
                </c:pt>
                <c:pt idx="1045">
                  <c:v>89.960823447042245</c:v>
                </c:pt>
                <c:pt idx="1046">
                  <c:v>89.960674663369076</c:v>
                </c:pt>
                <c:pt idx="1047">
                  <c:v>89.960525315315934</c:v>
                </c:pt>
                <c:pt idx="1048">
                  <c:v>89.960375400749584</c:v>
                </c:pt>
                <c:pt idx="1049">
                  <c:v>89.960224917528834</c:v>
                </c:pt>
                <c:pt idx="1050">
                  <c:v>89.960073863504476</c:v>
                </c:pt>
                <c:pt idx="1051">
                  <c:v>89.959922236519233</c:v>
                </c:pt>
                <c:pt idx="1052">
                  <c:v>89.959770034407853</c:v>
                </c:pt>
                <c:pt idx="1053">
                  <c:v>89.9596172549969</c:v>
                </c:pt>
                <c:pt idx="1054">
                  <c:v>89.959463896104879</c:v>
                </c:pt>
                <c:pt idx="1055">
                  <c:v>89.959309955542125</c:v>
                </c:pt>
                <c:pt idx="1056">
                  <c:v>89.959155431110759</c:v>
                </c:pt>
                <c:pt idx="1057">
                  <c:v>89.959000320604801</c:v>
                </c:pt>
                <c:pt idx="1058">
                  <c:v>89.958844621809888</c:v>
                </c:pt>
                <c:pt idx="1059">
                  <c:v>89.958688332503499</c:v>
                </c:pt>
                <c:pt idx="1060">
                  <c:v>89.958531450454728</c:v>
                </c:pt>
                <c:pt idx="1061">
                  <c:v>89.958373973424457</c:v>
                </c:pt>
                <c:pt idx="1062">
                  <c:v>89.958215899165083</c:v>
                </c:pt>
                <c:pt idx="1063">
                  <c:v>89.958057225420717</c:v>
                </c:pt>
                <c:pt idx="1064">
                  <c:v>89.957897949926988</c:v>
                </c:pt>
                <c:pt idx="1065">
                  <c:v>89.957738070411111</c:v>
                </c:pt>
                <c:pt idx="1066">
                  <c:v>89.957577584591803</c:v>
                </c:pt>
                <c:pt idx="1067">
                  <c:v>89.957416490179284</c:v>
                </c:pt>
                <c:pt idx="1068">
                  <c:v>89.957254784875232</c:v>
                </c:pt>
                <c:pt idx="1069">
                  <c:v>89.957092466372742</c:v>
                </c:pt>
                <c:pt idx="1070">
                  <c:v>89.956929532356341</c:v>
                </c:pt>
                <c:pt idx="1071">
                  <c:v>89.956765980501928</c:v>
                </c:pt>
                <c:pt idx="1072">
                  <c:v>89.956601808476648</c:v>
                </c:pt>
                <c:pt idx="1073">
                  <c:v>89.956437013939052</c:v>
                </c:pt>
                <c:pt idx="1074">
                  <c:v>89.956271594538975</c:v>
                </c:pt>
                <c:pt idx="1075">
                  <c:v>89.956105547917403</c:v>
                </c:pt>
                <c:pt idx="1076">
                  <c:v>89.95593887170665</c:v>
                </c:pt>
                <c:pt idx="1077">
                  <c:v>89.955771563530107</c:v>
                </c:pt>
                <c:pt idx="1078">
                  <c:v>89.955603621002354</c:v>
                </c:pt>
                <c:pt idx="1079">
                  <c:v>89.955435041729132</c:v>
                </c:pt>
                <c:pt idx="1080">
                  <c:v>89.955265823307244</c:v>
                </c:pt>
                <c:pt idx="1081">
                  <c:v>89.955095963324482</c:v>
                </c:pt>
                <c:pt idx="1082">
                  <c:v>89.954925459359757</c:v>
                </c:pt>
                <c:pt idx="1083">
                  <c:v>89.954754308982942</c:v>
                </c:pt>
                <c:pt idx="1084">
                  <c:v>89.954582509754871</c:v>
                </c:pt>
                <c:pt idx="1085">
                  <c:v>89.954410059227243</c:v>
                </c:pt>
                <c:pt idx="1086">
                  <c:v>89.954236954942772</c:v>
                </c:pt>
                <c:pt idx="1087">
                  <c:v>89.954063194434923</c:v>
                </c:pt>
                <c:pt idx="1088">
                  <c:v>89.953888775228066</c:v>
                </c:pt>
                <c:pt idx="1089">
                  <c:v>89.95371369483729</c:v>
                </c:pt>
                <c:pt idx="1090">
                  <c:v>89.953537950768592</c:v>
                </c:pt>
                <c:pt idx="1091">
                  <c:v>89.953361540518543</c:v>
                </c:pt>
                <c:pt idx="1092">
                  <c:v>89.953184461574494</c:v>
                </c:pt>
                <c:pt idx="1093">
                  <c:v>89.95300671141446</c:v>
                </c:pt>
                <c:pt idx="1094">
                  <c:v>89.952828287507089</c:v>
                </c:pt>
                <c:pt idx="1095">
                  <c:v>89.952649187311621</c:v>
                </c:pt>
                <c:pt idx="1096">
                  <c:v>89.952469408277821</c:v>
                </c:pt>
                <c:pt idx="1097">
                  <c:v>89.952288947846071</c:v>
                </c:pt>
                <c:pt idx="1098">
                  <c:v>89.952107803447262</c:v>
                </c:pt>
                <c:pt idx="1099">
                  <c:v>89.951925972502622</c:v>
                </c:pt>
                <c:pt idx="1100">
                  <c:v>89.951743452423955</c:v>
                </c:pt>
                <c:pt idx="1101">
                  <c:v>89.951560240613375</c:v>
                </c:pt>
                <c:pt idx="1102">
                  <c:v>89.95137633446339</c:v>
                </c:pt>
                <c:pt idx="1103">
                  <c:v>89.951191731356914</c:v>
                </c:pt>
                <c:pt idx="1104">
                  <c:v>89.951006428667014</c:v>
                </c:pt>
                <c:pt idx="1105">
                  <c:v>89.950820423757136</c:v>
                </c:pt>
                <c:pt idx="1106">
                  <c:v>89.95063371398092</c:v>
                </c:pt>
                <c:pt idx="1107">
                  <c:v>89.950446296682202</c:v>
                </c:pt>
                <c:pt idx="1108">
                  <c:v>89.950258169194967</c:v>
                </c:pt>
                <c:pt idx="1109">
                  <c:v>89.950069328843369</c:v>
                </c:pt>
                <c:pt idx="1110">
                  <c:v>89.9498797729416</c:v>
                </c:pt>
                <c:pt idx="1111">
                  <c:v>89.949689498793958</c:v>
                </c:pt>
                <c:pt idx="1112">
                  <c:v>89.949498503694713</c:v>
                </c:pt>
                <c:pt idx="1113">
                  <c:v>89.949306784928183</c:v>
                </c:pt>
                <c:pt idx="1114">
                  <c:v>89.949114339768613</c:v>
                </c:pt>
                <c:pt idx="1115">
                  <c:v>89.948921165480172</c:v>
                </c:pt>
                <c:pt idx="1116">
                  <c:v>89.94872725931684</c:v>
                </c:pt>
                <c:pt idx="1117">
                  <c:v>89.948532618522592</c:v>
                </c:pt>
                <c:pt idx="1118">
                  <c:v>89.948337240331085</c:v>
                </c:pt>
                <c:pt idx="1119">
                  <c:v>89.948141121965818</c:v>
                </c:pt>
                <c:pt idx="1120">
                  <c:v>89.947944260640043</c:v>
                </c:pt>
                <c:pt idx="1121">
                  <c:v>89.947746653556607</c:v>
                </c:pt>
                <c:pt idx="1122">
                  <c:v>89.947548297908199</c:v>
                </c:pt>
                <c:pt idx="1123">
                  <c:v>89.94734919087702</c:v>
                </c:pt>
                <c:pt idx="1124">
                  <c:v>89.947149329634939</c:v>
                </c:pt>
                <c:pt idx="1125">
                  <c:v>89.946948711343268</c:v>
                </c:pt>
                <c:pt idx="1126">
                  <c:v>89.946747333152999</c:v>
                </c:pt>
                <c:pt idx="1127">
                  <c:v>89.946545192204539</c:v>
                </c:pt>
                <c:pt idx="1128">
                  <c:v>89.946342285627779</c:v>
                </c:pt>
                <c:pt idx="1129">
                  <c:v>89.946138610541951</c:v>
                </c:pt>
                <c:pt idx="1130">
                  <c:v>89.945934164055757</c:v>
                </c:pt>
                <c:pt idx="1131">
                  <c:v>89.945728943267198</c:v>
                </c:pt>
                <c:pt idx="1132">
                  <c:v>89.945522945263576</c:v>
                </c:pt>
                <c:pt idx="1133">
                  <c:v>89.94531616712149</c:v>
                </c:pt>
                <c:pt idx="1134">
                  <c:v>89.94510860590681</c:v>
                </c:pt>
                <c:pt idx="1135">
                  <c:v>89.944900258674522</c:v>
                </c:pt>
                <c:pt idx="1136">
                  <c:v>89.944691122468768</c:v>
                </c:pt>
                <c:pt idx="1137">
                  <c:v>89.944481194322904</c:v>
                </c:pt>
                <c:pt idx="1138">
                  <c:v>89.944270471259316</c:v>
                </c:pt>
                <c:pt idx="1139">
                  <c:v>89.944058950289417</c:v>
                </c:pt>
                <c:pt idx="1140">
                  <c:v>89.943846628413695</c:v>
                </c:pt>
                <c:pt idx="1141">
                  <c:v>89.943633502621537</c:v>
                </c:pt>
                <c:pt idx="1142">
                  <c:v>89.94341956989129</c:v>
                </c:pt>
                <c:pt idx="1143">
                  <c:v>89.943204827190229</c:v>
                </c:pt>
                <c:pt idx="1144">
                  <c:v>89.942989271474474</c:v>
                </c:pt>
                <c:pt idx="1145">
                  <c:v>89.942772899688975</c:v>
                </c:pt>
                <c:pt idx="1146">
                  <c:v>89.942555708767401</c:v>
                </c:pt>
                <c:pt idx="1147">
                  <c:v>89.942337695632276</c:v>
                </c:pt>
                <c:pt idx="1148">
                  <c:v>89.942118857194714</c:v>
                </c:pt>
                <c:pt idx="1149">
                  <c:v>89.941899190354604</c:v>
                </c:pt>
                <c:pt idx="1150">
                  <c:v>89.941678692000394</c:v>
                </c:pt>
                <c:pt idx="1151">
                  <c:v>89.941457359009163</c:v>
                </c:pt>
                <c:pt idx="1152">
                  <c:v>89.941235188246523</c:v>
                </c:pt>
                <c:pt idx="1153">
                  <c:v>89.94101217656663</c:v>
                </c:pt>
                <c:pt idx="1154">
                  <c:v>89.940788320812047</c:v>
                </c:pt>
                <c:pt idx="1155">
                  <c:v>89.940563617813865</c:v>
                </c:pt>
                <c:pt idx="1156">
                  <c:v>89.940338064391526</c:v>
                </c:pt>
                <c:pt idx="1157">
                  <c:v>89.94011165735283</c:v>
                </c:pt>
                <c:pt idx="1158">
                  <c:v>89.939884393493884</c:v>
                </c:pt>
                <c:pt idx="1159">
                  <c:v>89.939656269599084</c:v>
                </c:pt>
                <c:pt idx="1160">
                  <c:v>89.93942728244113</c:v>
                </c:pt>
                <c:pt idx="1161">
                  <c:v>89.939197428780844</c:v>
                </c:pt>
                <c:pt idx="1162">
                  <c:v>89.938966705367207</c:v>
                </c:pt>
                <c:pt idx="1163">
                  <c:v>89.938735108937422</c:v>
                </c:pt>
                <c:pt idx="1164">
                  <c:v>89.938502636216654</c:v>
                </c:pt>
                <c:pt idx="1165">
                  <c:v>89.938269283918174</c:v>
                </c:pt>
                <c:pt idx="1166">
                  <c:v>89.938035048743274</c:v>
                </c:pt>
                <c:pt idx="1167">
                  <c:v>89.93779992738115</c:v>
                </c:pt>
                <c:pt idx="1168">
                  <c:v>89.937563916508992</c:v>
                </c:pt>
                <c:pt idx="1169">
                  <c:v>89.937327012791826</c:v>
                </c:pt>
                <c:pt idx="1170">
                  <c:v>89.937089212882498</c:v>
                </c:pt>
                <c:pt idx="1171">
                  <c:v>89.936850513421717</c:v>
                </c:pt>
                <c:pt idx="1172">
                  <c:v>89.93661091103796</c:v>
                </c:pt>
                <c:pt idx="1173">
                  <c:v>89.93637040234735</c:v>
                </c:pt>
                <c:pt idx="1174">
                  <c:v>89.936128983953765</c:v>
                </c:pt>
                <c:pt idx="1175">
                  <c:v>89.935886652448659</c:v>
                </c:pt>
                <c:pt idx="1176">
                  <c:v>89.935643404411167</c:v>
                </c:pt>
                <c:pt idx="1177">
                  <c:v>89.935399236407918</c:v>
                </c:pt>
                <c:pt idx="1178">
                  <c:v>89.935154144993078</c:v>
                </c:pt>
                <c:pt idx="1179">
                  <c:v>89.934908126708322</c:v>
                </c:pt>
                <c:pt idx="1180">
                  <c:v>89.934661178082692</c:v>
                </c:pt>
                <c:pt idx="1181">
                  <c:v>89.934413295632709</c:v>
                </c:pt>
                <c:pt idx="1182">
                  <c:v>89.934164475862161</c:v>
                </c:pt>
                <c:pt idx="1183">
                  <c:v>89.933914715262233</c:v>
                </c:pt>
                <c:pt idx="1184">
                  <c:v>89.933664010311361</c:v>
                </c:pt>
                <c:pt idx="1185">
                  <c:v>89.93341235747512</c:v>
                </c:pt>
                <c:pt idx="1186">
                  <c:v>89.933159753206382</c:v>
                </c:pt>
                <c:pt idx="1187">
                  <c:v>89.932906193945129</c:v>
                </c:pt>
                <c:pt idx="1188">
                  <c:v>89.932651676118496</c:v>
                </c:pt>
                <c:pt idx="1189">
                  <c:v>89.932396196140559</c:v>
                </c:pt>
                <c:pt idx="1190">
                  <c:v>89.932139750412531</c:v>
                </c:pt>
                <c:pt idx="1191">
                  <c:v>89.931882335322555</c:v>
                </c:pt>
                <c:pt idx="1192">
                  <c:v>89.93162394724574</c:v>
                </c:pt>
                <c:pt idx="1193">
                  <c:v>89.931364582544035</c:v>
                </c:pt>
                <c:pt idx="1194">
                  <c:v>89.931104237566302</c:v>
                </c:pt>
                <c:pt idx="1195">
                  <c:v>89.930842908648188</c:v>
                </c:pt>
                <c:pt idx="1196">
                  <c:v>89.930580592112108</c:v>
                </c:pt>
                <c:pt idx="1197">
                  <c:v>89.930317284267232</c:v>
                </c:pt>
                <c:pt idx="1198">
                  <c:v>89.930052981409361</c:v>
                </c:pt>
                <c:pt idx="1199">
                  <c:v>89.929787679820976</c:v>
                </c:pt>
                <c:pt idx="1200">
                  <c:v>89.929521375771145</c:v>
                </c:pt>
                <c:pt idx="1201">
                  <c:v>89.929254065515465</c:v>
                </c:pt>
                <c:pt idx="1202">
                  <c:v>89.92898574529616</c:v>
                </c:pt>
                <c:pt idx="1203">
                  <c:v>89.928716411341753</c:v>
                </c:pt>
                <c:pt idx="1204">
                  <c:v>89.928446059867355</c:v>
                </c:pt>
                <c:pt idx="1205">
                  <c:v>89.928174687074318</c:v>
                </c:pt>
                <c:pt idx="1206">
                  <c:v>89.927902289150452</c:v>
                </c:pt>
                <c:pt idx="1207">
                  <c:v>89.927628862269799</c:v>
                </c:pt>
                <c:pt idx="1208">
                  <c:v>89.927354402592712</c:v>
                </c:pt>
                <c:pt idx="1209">
                  <c:v>89.927078906265692</c:v>
                </c:pt>
                <c:pt idx="1210">
                  <c:v>89.926802369421466</c:v>
                </c:pt>
                <c:pt idx="1211">
                  <c:v>89.926524788178853</c:v>
                </c:pt>
                <c:pt idx="1212">
                  <c:v>89.926246158642769</c:v>
                </c:pt>
                <c:pt idx="1213">
                  <c:v>89.925966476904179</c:v>
                </c:pt>
                <c:pt idx="1214">
                  <c:v>89.925685739040006</c:v>
                </c:pt>
                <c:pt idx="1215">
                  <c:v>89.925403941113146</c:v>
                </c:pt>
                <c:pt idx="1216">
                  <c:v>89.925121079172428</c:v>
                </c:pt>
                <c:pt idx="1217">
                  <c:v>89.924837149252539</c:v>
                </c:pt>
                <c:pt idx="1218">
                  <c:v>89.924552147373973</c:v>
                </c:pt>
                <c:pt idx="1219">
                  <c:v>89.924266069542981</c:v>
                </c:pt>
                <c:pt idx="1220">
                  <c:v>89.923978911751561</c:v>
                </c:pt>
                <c:pt idx="1221">
                  <c:v>89.923690669977461</c:v>
                </c:pt>
                <c:pt idx="1222">
                  <c:v>89.923401340183972</c:v>
                </c:pt>
                <c:pt idx="1223">
                  <c:v>89.923110918320106</c:v>
                </c:pt>
                <c:pt idx="1224">
                  <c:v>89.922819400320321</c:v>
                </c:pt>
                <c:pt idx="1225">
                  <c:v>89.922526782104669</c:v>
                </c:pt>
                <c:pt idx="1226">
                  <c:v>89.922233059578602</c:v>
                </c:pt>
                <c:pt idx="1227">
                  <c:v>89.921938228633053</c:v>
                </c:pt>
                <c:pt idx="1228">
                  <c:v>89.921642285144372</c:v>
                </c:pt>
                <c:pt idx="1229">
                  <c:v>89.921345224974118</c:v>
                </c:pt>
                <c:pt idx="1230">
                  <c:v>89.921047043969281</c:v>
                </c:pt>
                <c:pt idx="1231">
                  <c:v>89.920747737962017</c:v>
                </c:pt>
                <c:pt idx="1232">
                  <c:v>89.92044730276973</c:v>
                </c:pt>
                <c:pt idx="1233">
                  <c:v>89.920145734194961</c:v>
                </c:pt>
                <c:pt idx="1234">
                  <c:v>89.91984302802534</c:v>
                </c:pt>
                <c:pt idx="1235">
                  <c:v>89.919539180033695</c:v>
                </c:pt>
                <c:pt idx="1236">
                  <c:v>89.9192341859777</c:v>
                </c:pt>
                <c:pt idx="1237">
                  <c:v>89.91892804160014</c:v>
                </c:pt>
                <c:pt idx="1238">
                  <c:v>89.918620742628704</c:v>
                </c:pt>
                <c:pt idx="1239">
                  <c:v>89.918312284775979</c:v>
                </c:pt>
                <c:pt idx="1240">
                  <c:v>89.918002663739358</c:v>
                </c:pt>
                <c:pt idx="1241">
                  <c:v>89.917691875201129</c:v>
                </c:pt>
                <c:pt idx="1242">
                  <c:v>89.91737991482826</c:v>
                </c:pt>
                <c:pt idx="1243">
                  <c:v>89.917066778272471</c:v>
                </c:pt>
                <c:pt idx="1244">
                  <c:v>89.916752461170148</c:v>
                </c:pt>
                <c:pt idx="1245">
                  <c:v>89.916436959142288</c:v>
                </c:pt>
                <c:pt idx="1246">
                  <c:v>89.916120267794497</c:v>
                </c:pt>
                <c:pt idx="1247">
                  <c:v>89.915802382716933</c:v>
                </c:pt>
                <c:pt idx="1248">
                  <c:v>89.915483299484166</c:v>
                </c:pt>
                <c:pt idx="1249">
                  <c:v>89.915163013655302</c:v>
                </c:pt>
                <c:pt idx="1250">
                  <c:v>89.914841520773805</c:v>
                </c:pt>
                <c:pt idx="1251">
                  <c:v>89.914518816367547</c:v>
                </c:pt>
                <c:pt idx="1252">
                  <c:v>89.914194895948611</c:v>
                </c:pt>
                <c:pt idx="1253">
                  <c:v>89.913869755013451</c:v>
                </c:pt>
                <c:pt idx="1254">
                  <c:v>89.913543389042701</c:v>
                </c:pt>
                <c:pt idx="1255">
                  <c:v>89.913215793501195</c:v>
                </c:pt>
                <c:pt idx="1256">
                  <c:v>89.912886963837892</c:v>
                </c:pt>
                <c:pt idx="1257">
                  <c:v>89.912556895485821</c:v>
                </c:pt>
                <c:pt idx="1258">
                  <c:v>89.91222558386211</c:v>
                </c:pt>
                <c:pt idx="1259">
                  <c:v>89.911893024367828</c:v>
                </c:pt>
                <c:pt idx="1260">
                  <c:v>89.911559212388013</c:v>
                </c:pt>
                <c:pt idx="1261">
                  <c:v>89.911224143291662</c:v>
                </c:pt>
                <c:pt idx="1262">
                  <c:v>89.910887812431596</c:v>
                </c:pt>
                <c:pt idx="1263">
                  <c:v>89.910550215144426</c:v>
                </c:pt>
                <c:pt idx="1264">
                  <c:v>89.910211346750671</c:v>
                </c:pt>
                <c:pt idx="1265">
                  <c:v>89.909871202554427</c:v>
                </c:pt>
                <c:pt idx="1266">
                  <c:v>89.909529777843574</c:v>
                </c:pt>
                <c:pt idx="1267">
                  <c:v>89.909187067889604</c:v>
                </c:pt>
                <c:pt idx="1268">
                  <c:v>89.908843067947643</c:v>
                </c:pt>
                <c:pt idx="1269">
                  <c:v>89.908497773256272</c:v>
                </c:pt>
                <c:pt idx="1270">
                  <c:v>89.908151179037745</c:v>
                </c:pt>
                <c:pt idx="1271">
                  <c:v>89.907803280497632</c:v>
                </c:pt>
                <c:pt idx="1272">
                  <c:v>89.907454072825018</c:v>
                </c:pt>
                <c:pt idx="1273">
                  <c:v>89.907103551192321</c:v>
                </c:pt>
                <c:pt idx="1274">
                  <c:v>89.906751710755302</c:v>
                </c:pt>
                <c:pt idx="1275">
                  <c:v>89.906398546653023</c:v>
                </c:pt>
                <c:pt idx="1276">
                  <c:v>89.906044054007808</c:v>
                </c:pt>
                <c:pt idx="1277">
                  <c:v>89.90568822792514</c:v>
                </c:pt>
                <c:pt idx="1278">
                  <c:v>89.905331063493634</c:v>
                </c:pt>
                <c:pt idx="1279">
                  <c:v>89.904972555785122</c:v>
                </c:pt>
                <c:pt idx="1280">
                  <c:v>89.904612699854439</c:v>
                </c:pt>
                <c:pt idx="1281">
                  <c:v>89.904251490739426</c:v>
                </c:pt>
                <c:pt idx="1282">
                  <c:v>89.903888923460926</c:v>
                </c:pt>
                <c:pt idx="1283">
                  <c:v>89.903524993022714</c:v>
                </c:pt>
                <c:pt idx="1284">
                  <c:v>89.903159694411542</c:v>
                </c:pt>
                <c:pt idx="1285">
                  <c:v>89.902793022596882</c:v>
                </c:pt>
                <c:pt idx="1286">
                  <c:v>89.90242497253108</c:v>
                </c:pt>
                <c:pt idx="1287">
                  <c:v>89.902055539149174</c:v>
                </c:pt>
                <c:pt idx="1288">
                  <c:v>89.901684717369079</c:v>
                </c:pt>
                <c:pt idx="1289">
                  <c:v>89.901312502091272</c:v>
                </c:pt>
                <c:pt idx="1290">
                  <c:v>89.900938888198823</c:v>
                </c:pt>
                <c:pt idx="1291">
                  <c:v>89.900563870557491</c:v>
                </c:pt>
                <c:pt idx="1292">
                  <c:v>89.900187444015586</c:v>
                </c:pt>
                <c:pt idx="1293">
                  <c:v>89.899809603403781</c:v>
                </c:pt>
                <c:pt idx="1294">
                  <c:v>89.8994303435354</c:v>
                </c:pt>
                <c:pt idx="1295">
                  <c:v>89.899049659206028</c:v>
                </c:pt>
                <c:pt idx="1296">
                  <c:v>89.898667545193703</c:v>
                </c:pt>
                <c:pt idx="1297">
                  <c:v>89.89828399625884</c:v>
                </c:pt>
                <c:pt idx="1298">
                  <c:v>89.897899007144034</c:v>
                </c:pt>
                <c:pt idx="1299">
                  <c:v>89.897512572574215</c:v>
                </c:pt>
                <c:pt idx="1300">
                  <c:v>89.897124687256493</c:v>
                </c:pt>
                <c:pt idx="1301">
                  <c:v>89.896735345880103</c:v>
                </c:pt>
                <c:pt idx="1302">
                  <c:v>89.896344543116484</c:v>
                </c:pt>
                <c:pt idx="1303">
                  <c:v>89.895952273619102</c:v>
                </c:pt>
                <c:pt idx="1304">
                  <c:v>89.8955585320235</c:v>
                </c:pt>
                <c:pt idx="1305">
                  <c:v>89.895163312947133</c:v>
                </c:pt>
                <c:pt idx="1306">
                  <c:v>89.894766610989535</c:v>
                </c:pt>
                <c:pt idx="1307">
                  <c:v>89.89436842073205</c:v>
                </c:pt>
                <c:pt idx="1308">
                  <c:v>89.893968736737961</c:v>
                </c:pt>
                <c:pt idx="1309">
                  <c:v>89.893567553552373</c:v>
                </c:pt>
                <c:pt idx="1310">
                  <c:v>89.893164865702161</c:v>
                </c:pt>
                <c:pt idx="1311">
                  <c:v>89.89276066769601</c:v>
                </c:pt>
                <c:pt idx="1312">
                  <c:v>89.892354954024242</c:v>
                </c:pt>
                <c:pt idx="1313">
                  <c:v>89.89194771915885</c:v>
                </c:pt>
                <c:pt idx="1314">
                  <c:v>89.89153895755355</c:v>
                </c:pt>
                <c:pt idx="1315">
                  <c:v>89.891128663643599</c:v>
                </c:pt>
                <c:pt idx="1316">
                  <c:v>89.890716831845779</c:v>
                </c:pt>
                <c:pt idx="1317">
                  <c:v>89.890303456558385</c:v>
                </c:pt>
                <c:pt idx="1318">
                  <c:v>89.889888532161265</c:v>
                </c:pt>
                <c:pt idx="1319">
                  <c:v>89.889472053015609</c:v>
                </c:pt>
                <c:pt idx="1320">
                  <c:v>89.889054013464033</c:v>
                </c:pt>
                <c:pt idx="1321">
                  <c:v>89.888634407830565</c:v>
                </c:pt>
                <c:pt idx="1322">
                  <c:v>89.88821323042049</c:v>
                </c:pt>
                <c:pt idx="1323">
                  <c:v>89.887790475520347</c:v>
                </c:pt>
                <c:pt idx="1324">
                  <c:v>89.88736613739799</c:v>
                </c:pt>
                <c:pt idx="1325">
                  <c:v>89.88694021030247</c:v>
                </c:pt>
                <c:pt idx="1326">
                  <c:v>89.886512688463966</c:v>
                </c:pt>
                <c:pt idx="1327">
                  <c:v>89.886083566093831</c:v>
                </c:pt>
                <c:pt idx="1328">
                  <c:v>89.885652837384441</c:v>
                </c:pt>
                <c:pt idx="1329">
                  <c:v>89.885220496509291</c:v>
                </c:pt>
                <c:pt idx="1330">
                  <c:v>89.884786537622901</c:v>
                </c:pt>
                <c:pt idx="1331">
                  <c:v>89.884350954860764</c:v>
                </c:pt>
                <c:pt idx="1332">
                  <c:v>89.883913742339274</c:v>
                </c:pt>
                <c:pt idx="1333">
                  <c:v>89.883474894155768</c:v>
                </c:pt>
                <c:pt idx="1334">
                  <c:v>89.883034404388482</c:v>
                </c:pt>
                <c:pt idx="1335">
                  <c:v>89.882592267096513</c:v>
                </c:pt>
                <c:pt idx="1336">
                  <c:v>89.882148476319713</c:v>
                </c:pt>
                <c:pt idx="1337">
                  <c:v>89.881703026078668</c:v>
                </c:pt>
                <c:pt idx="1338">
                  <c:v>89.881255910374833</c:v>
                </c:pt>
                <c:pt idx="1339">
                  <c:v>89.880807123190237</c:v>
                </c:pt>
                <c:pt idx="1340">
                  <c:v>89.880356658487656</c:v>
                </c:pt>
                <c:pt idx="1341">
                  <c:v>89.879904510210494</c:v>
                </c:pt>
                <c:pt idx="1342">
                  <c:v>89.879450672282715</c:v>
                </c:pt>
                <c:pt idx="1343">
                  <c:v>89.878995138608929</c:v>
                </c:pt>
                <c:pt idx="1344">
                  <c:v>89.878537903074204</c:v>
                </c:pt>
                <c:pt idx="1345">
                  <c:v>89.878078959544155</c:v>
                </c:pt>
                <c:pt idx="1346">
                  <c:v>89.877618301864914</c:v>
                </c:pt>
                <c:pt idx="1347">
                  <c:v>89.877155923862944</c:v>
                </c:pt>
                <c:pt idx="1348">
                  <c:v>89.876691819345282</c:v>
                </c:pt>
                <c:pt idx="1349">
                  <c:v>89.8762259820992</c:v>
                </c:pt>
                <c:pt idx="1350">
                  <c:v>89.875758405892384</c:v>
                </c:pt>
                <c:pt idx="1351">
                  <c:v>89.875289084472797</c:v>
                </c:pt>
                <c:pt idx="1352">
                  <c:v>89.874818011568848</c:v>
                </c:pt>
                <c:pt idx="1353">
                  <c:v>89.874345180889023</c:v>
                </c:pt>
                <c:pt idx="1354">
                  <c:v>89.873870586122152</c:v>
                </c:pt>
                <c:pt idx="1355">
                  <c:v>89.873394220937229</c:v>
                </c:pt>
                <c:pt idx="1356">
                  <c:v>89.872916078983437</c:v>
                </c:pt>
                <c:pt idx="1357">
                  <c:v>89.872436153890135</c:v>
                </c:pt>
                <c:pt idx="1358">
                  <c:v>89.871954439266801</c:v>
                </c:pt>
                <c:pt idx="1359">
                  <c:v>89.871470928702976</c:v>
                </c:pt>
                <c:pt idx="1360">
                  <c:v>89.870985615768305</c:v>
                </c:pt>
                <c:pt idx="1361">
                  <c:v>89.870498494012494</c:v>
                </c:pt>
                <c:pt idx="1362">
                  <c:v>89.870009556965258</c:v>
                </c:pt>
                <c:pt idx="1363">
                  <c:v>89.869518798136255</c:v>
                </c:pt>
                <c:pt idx="1364">
                  <c:v>89.869026211015282</c:v>
                </c:pt>
                <c:pt idx="1365">
                  <c:v>89.868531789071866</c:v>
                </c:pt>
                <c:pt idx="1366">
                  <c:v>89.868035525755687</c:v>
                </c:pt>
                <c:pt idx="1367">
                  <c:v>89.867537414496056</c:v>
                </c:pt>
                <c:pt idx="1368">
                  <c:v>89.86703744870249</c:v>
                </c:pt>
                <c:pt idx="1369">
                  <c:v>89.866535621764115</c:v>
                </c:pt>
                <c:pt idx="1370">
                  <c:v>89.866031927050031</c:v>
                </c:pt>
                <c:pt idx="1371">
                  <c:v>89.86552635790909</c:v>
                </c:pt>
                <c:pt idx="1372">
                  <c:v>89.865018907669963</c:v>
                </c:pt>
                <c:pt idx="1373">
                  <c:v>89.864509569641115</c:v>
                </c:pt>
                <c:pt idx="1374">
                  <c:v>89.863998337110772</c:v>
                </c:pt>
                <c:pt idx="1375">
                  <c:v>89.863485203346926</c:v>
                </c:pt>
                <c:pt idx="1376">
                  <c:v>89.862970161597261</c:v>
                </c:pt>
                <c:pt idx="1377">
                  <c:v>89.862453205089153</c:v>
                </c:pt>
                <c:pt idx="1378">
                  <c:v>89.861934327029701</c:v>
                </c:pt>
                <c:pt idx="1379">
                  <c:v>89.861413520605709</c:v>
                </c:pt>
                <c:pt idx="1380">
                  <c:v>89.86089077898356</c:v>
                </c:pt>
                <c:pt idx="1381">
                  <c:v>89.860366095309416</c:v>
                </c:pt>
                <c:pt idx="1382">
                  <c:v>89.859839462708919</c:v>
                </c:pt>
                <c:pt idx="1383">
                  <c:v>89.859310874287445</c:v>
                </c:pt>
                <c:pt idx="1384">
                  <c:v>89.858780323129935</c:v>
                </c:pt>
                <c:pt idx="1385">
                  <c:v>89.858247802300923</c:v>
                </c:pt>
                <c:pt idx="1386">
                  <c:v>89.857713304844566</c:v>
                </c:pt>
                <c:pt idx="1387">
                  <c:v>89.857176823784556</c:v>
                </c:pt>
                <c:pt idx="1388">
                  <c:v>89.856638352124136</c:v>
                </c:pt>
                <c:pt idx="1389">
                  <c:v>89.856097882846157</c:v>
                </c:pt>
                <c:pt idx="1390">
                  <c:v>89.855555408912991</c:v>
                </c:pt>
                <c:pt idx="1391">
                  <c:v>89.855010923266562</c:v>
                </c:pt>
                <c:pt idx="1392">
                  <c:v>89.854464418828272</c:v>
                </c:pt>
                <c:pt idx="1393">
                  <c:v>89.853915888499159</c:v>
                </c:pt>
                <c:pt idx="1394">
                  <c:v>89.853365325159686</c:v>
                </c:pt>
                <c:pt idx="1395">
                  <c:v>89.852812721669835</c:v>
                </c:pt>
                <c:pt idx="1396">
                  <c:v>89.852258070869198</c:v>
                </c:pt>
                <c:pt idx="1397">
                  <c:v>89.851701365576787</c:v>
                </c:pt>
                <c:pt idx="1398">
                  <c:v>89.851142598591153</c:v>
                </c:pt>
                <c:pt idx="1399">
                  <c:v>89.85058176269041</c:v>
                </c:pt>
                <c:pt idx="1400">
                  <c:v>89.850018850632026</c:v>
                </c:pt>
                <c:pt idx="1401">
                  <c:v>89.849453855153129</c:v>
                </c:pt>
                <c:pt idx="1402">
                  <c:v>89.848886768970317</c:v>
                </c:pt>
                <c:pt idx="1403">
                  <c:v>89.848317584779679</c:v>
                </c:pt>
                <c:pt idx="1404">
                  <c:v>89.847746295256812</c:v>
                </c:pt>
                <c:pt idx="1405">
                  <c:v>89.847172893056907</c:v>
                </c:pt>
                <c:pt idx="1406">
                  <c:v>89.846597370814564</c:v>
                </c:pt>
                <c:pt idx="1407">
                  <c:v>89.846019721144046</c:v>
                </c:pt>
                <c:pt idx="1408">
                  <c:v>89.845439936638968</c:v>
                </c:pt>
                <c:pt idx="1409">
                  <c:v>89.844858009872709</c:v>
                </c:pt>
                <c:pt idx="1410">
                  <c:v>89.844273933398057</c:v>
                </c:pt>
                <c:pt idx="1411">
                  <c:v>89.84368769974742</c:v>
                </c:pt>
                <c:pt idx="1412">
                  <c:v>89.843099301432787</c:v>
                </c:pt>
                <c:pt idx="1413">
                  <c:v>89.842508730945696</c:v>
                </c:pt>
                <c:pt idx="1414">
                  <c:v>89.841915980757321</c:v>
                </c:pt>
                <c:pt idx="1415">
                  <c:v>89.841321043318402</c:v>
                </c:pt>
                <c:pt idx="1416">
                  <c:v>89.840723911059428</c:v>
                </c:pt>
                <c:pt idx="1417">
                  <c:v>89.840124576390394</c:v>
                </c:pt>
                <c:pt idx="1418">
                  <c:v>89.839523031701091</c:v>
                </c:pt>
                <c:pt idx="1419">
                  <c:v>89.838919269360801</c:v>
                </c:pt>
                <c:pt idx="1420">
                  <c:v>89.838313281718712</c:v>
                </c:pt>
                <c:pt idx="1421">
                  <c:v>89.837705061103634</c:v>
                </c:pt>
                <c:pt idx="1422">
                  <c:v>89.837094599824184</c:v>
                </c:pt>
                <c:pt idx="1423">
                  <c:v>89.836481890168656</c:v>
                </c:pt>
                <c:pt idx="1424">
                  <c:v>89.835866924405209</c:v>
                </c:pt>
                <c:pt idx="1425">
                  <c:v>89.83524969478178</c:v>
                </c:pt>
                <c:pt idx="1426">
                  <c:v>89.834630193526181</c:v>
                </c:pt>
                <c:pt idx="1427">
                  <c:v>89.834008412846117</c:v>
                </c:pt>
                <c:pt idx="1428">
                  <c:v>89.833384344929073</c:v>
                </c:pt>
                <c:pt idx="1429">
                  <c:v>89.832757981942692</c:v>
                </c:pt>
                <c:pt idx="1430">
                  <c:v>89.832129316034312</c:v>
                </c:pt>
                <c:pt idx="1431">
                  <c:v>89.831498339331503</c:v>
                </c:pt>
                <c:pt idx="1432">
                  <c:v>89.830865043941728</c:v>
                </c:pt>
                <c:pt idx="1433">
                  <c:v>89.830229421952623</c:v>
                </c:pt>
                <c:pt idx="1434">
                  <c:v>89.829591465431804</c:v>
                </c:pt>
                <c:pt idx="1435">
                  <c:v>89.828951166427117</c:v>
                </c:pt>
                <c:pt idx="1436">
                  <c:v>89.828308516966601</c:v>
                </c:pt>
                <c:pt idx="1437">
                  <c:v>89.827663509058496</c:v>
                </c:pt>
                <c:pt idx="1438">
                  <c:v>89.827016134691277</c:v>
                </c:pt>
                <c:pt idx="1439">
                  <c:v>89.826366385833808</c:v>
                </c:pt>
                <c:pt idx="1440">
                  <c:v>89.825714254435269</c:v>
                </c:pt>
                <c:pt idx="1441">
                  <c:v>89.825059732425245</c:v>
                </c:pt>
                <c:pt idx="1442">
                  <c:v>89.824402811713796</c:v>
                </c:pt>
                <c:pt idx="1443">
                  <c:v>89.823743484191539</c:v>
                </c:pt>
                <c:pt idx="1444">
                  <c:v>89.823081741729482</c:v>
                </c:pt>
                <c:pt idx="1445">
                  <c:v>89.822417576179504</c:v>
                </c:pt>
                <c:pt idx="1446">
                  <c:v>89.821750979373903</c:v>
                </c:pt>
                <c:pt idx="1447">
                  <c:v>89.821081943125819</c:v>
                </c:pt>
                <c:pt idx="1448">
                  <c:v>89.820410459229237</c:v>
                </c:pt>
                <c:pt idx="1449">
                  <c:v>89.819736519458829</c:v>
                </c:pt>
                <c:pt idx="1450">
                  <c:v>89.819060115570366</c:v>
                </c:pt>
                <c:pt idx="1451">
                  <c:v>89.818381239300422</c:v>
                </c:pt>
                <c:pt idx="1452">
                  <c:v>89.817699882366682</c:v>
                </c:pt>
                <c:pt idx="1453">
                  <c:v>89.81701603646799</c:v>
                </c:pt>
                <c:pt idx="1454">
                  <c:v>89.816329693284302</c:v>
                </c:pt>
                <c:pt idx="1455">
                  <c:v>89.815640844476761</c:v>
                </c:pt>
                <c:pt idx="1456">
                  <c:v>89.814949481687904</c:v>
                </c:pt>
                <c:pt idx="1457">
                  <c:v>89.814255596541656</c:v>
                </c:pt>
                <c:pt idx="1458">
                  <c:v>89.813559180643438</c:v>
                </c:pt>
                <c:pt idx="1459">
                  <c:v>89.812860225580152</c:v>
                </c:pt>
                <c:pt idx="1460">
                  <c:v>89.812158722920358</c:v>
                </c:pt>
                <c:pt idx="1461">
                  <c:v>89.811454664214295</c:v>
                </c:pt>
                <c:pt idx="1462">
                  <c:v>89.810748040994156</c:v>
                </c:pt>
                <c:pt idx="1463">
                  <c:v>89.8100388447737</c:v>
                </c:pt>
                <c:pt idx="1464">
                  <c:v>89.809327067048926</c:v>
                </c:pt>
                <c:pt idx="1465">
                  <c:v>89.80861269929791</c:v>
                </c:pt>
                <c:pt idx="1466">
                  <c:v>89.80789573298064</c:v>
                </c:pt>
                <c:pt idx="1467">
                  <c:v>89.807176159539537</c:v>
                </c:pt>
                <c:pt idx="1468">
                  <c:v>89.806453970399374</c:v>
                </c:pt>
                <c:pt idx="1469">
                  <c:v>89.805729156967232</c:v>
                </c:pt>
                <c:pt idx="1470">
                  <c:v>89.80500171063288</c:v>
                </c:pt>
                <c:pt idx="1471">
                  <c:v>89.804271622768653</c:v>
                </c:pt>
                <c:pt idx="1472">
                  <c:v>89.80353888472969</c:v>
                </c:pt>
                <c:pt idx="1473">
                  <c:v>89.802803487853922</c:v>
                </c:pt>
                <c:pt idx="1474">
                  <c:v>89.802065423462338</c:v>
                </c:pt>
                <c:pt idx="1475">
                  <c:v>89.801324682858933</c:v>
                </c:pt>
                <c:pt idx="1476">
                  <c:v>89.800581257330961</c:v>
                </c:pt>
                <c:pt idx="1477">
                  <c:v>89.799835138148978</c:v>
                </c:pt>
                <c:pt idx="1478">
                  <c:v>89.799086316566971</c:v>
                </c:pt>
                <c:pt idx="1479">
                  <c:v>89.798334783822511</c:v>
                </c:pt>
                <c:pt idx="1480">
                  <c:v>89.797580531136759</c:v>
                </c:pt>
                <c:pt idx="1481">
                  <c:v>89.79682354971483</c:v>
                </c:pt>
                <c:pt idx="1482">
                  <c:v>89.796063830745709</c:v>
                </c:pt>
                <c:pt idx="1483">
                  <c:v>89.795301365402423</c:v>
                </c:pt>
                <c:pt idx="1484">
                  <c:v>89.794536144842226</c:v>
                </c:pt>
                <c:pt idx="1485">
                  <c:v>89.793768160206852</c:v>
                </c:pt>
                <c:pt idx="1486">
                  <c:v>89.792997402622333</c:v>
                </c:pt>
                <c:pt idx="1487">
                  <c:v>89.792223863199382</c:v>
                </c:pt>
                <c:pt idx="1488">
                  <c:v>89.791447533033605</c:v>
                </c:pt>
                <c:pt idx="1489">
                  <c:v>89.790668403205402</c:v>
                </c:pt>
                <c:pt idx="1490">
                  <c:v>89.789886464780267</c:v>
                </c:pt>
                <c:pt idx="1491">
                  <c:v>89.789101708809056</c:v>
                </c:pt>
                <c:pt idx="1492">
                  <c:v>89.788314126327876</c:v>
                </c:pt>
                <c:pt idx="1493">
                  <c:v>89.78752370835835</c:v>
                </c:pt>
                <c:pt idx="1494">
                  <c:v>89.78673044590802</c:v>
                </c:pt>
                <c:pt idx="1495">
                  <c:v>89.78593432997009</c:v>
                </c:pt>
                <c:pt idx="1496">
                  <c:v>89.785135351523934</c:v>
                </c:pt>
                <c:pt idx="1497">
                  <c:v>89.78433350153513</c:v>
                </c:pt>
                <c:pt idx="1498">
                  <c:v>89.783528770955684</c:v>
                </c:pt>
                <c:pt idx="1499">
                  <c:v>89.782721150724086</c:v>
                </c:pt>
                <c:pt idx="1500">
                  <c:v>89.781910631765612</c:v>
                </c:pt>
                <c:pt idx="1501">
                  <c:v>89.78109720499252</c:v>
                </c:pt>
                <c:pt idx="1502">
                  <c:v>89.780280861304206</c:v>
                </c:pt>
                <c:pt idx="1503">
                  <c:v>89.779461591587406</c:v>
                </c:pt>
                <c:pt idx="1504">
                  <c:v>89.778639386716236</c:v>
                </c:pt>
                <c:pt idx="1505">
                  <c:v>89.777814237552647</c:v>
                </c:pt>
                <c:pt idx="1506">
                  <c:v>89.776986134946569</c:v>
                </c:pt>
                <c:pt idx="1507">
                  <c:v>89.776155069735879</c:v>
                </c:pt>
                <c:pt idx="1508">
                  <c:v>89.775321032746916</c:v>
                </c:pt>
                <c:pt idx="1509">
                  <c:v>89.774484014794638</c:v>
                </c:pt>
                <c:pt idx="1510">
                  <c:v>89.773644006682403</c:v>
                </c:pt>
                <c:pt idx="1511">
                  <c:v>89.772800999203014</c:v>
                </c:pt>
                <c:pt idx="1512">
                  <c:v>89.771954983138158</c:v>
                </c:pt>
                <c:pt idx="1513">
                  <c:v>89.771105949259109</c:v>
                </c:pt>
                <c:pt idx="1514">
                  <c:v>89.770253888326693</c:v>
                </c:pt>
                <c:pt idx="1515">
                  <c:v>89.769398791091774</c:v>
                </c:pt>
                <c:pt idx="1516">
                  <c:v>89.768540648295115</c:v>
                </c:pt>
                <c:pt idx="1517">
                  <c:v>89.767679450668112</c:v>
                </c:pt>
                <c:pt idx="1518">
                  <c:v>89.76681518893264</c:v>
                </c:pt>
                <c:pt idx="1519">
                  <c:v>89.765947853801421</c:v>
                </c:pt>
                <c:pt idx="1520">
                  <c:v>89.765077435978455</c:v>
                </c:pt>
                <c:pt idx="1521">
                  <c:v>89.764203926158899</c:v>
                </c:pt>
                <c:pt idx="1522">
                  <c:v>89.763327315029784</c:v>
                </c:pt>
                <c:pt idx="1523">
                  <c:v>89.762447593269926</c:v>
                </c:pt>
                <c:pt idx="1524">
                  <c:v>89.76156475155031</c:v>
                </c:pt>
                <c:pt idx="1525">
                  <c:v>89.760678780534477</c:v>
                </c:pt>
                <c:pt idx="1526">
                  <c:v>89.759789670878618</c:v>
                </c:pt>
                <c:pt idx="1527">
                  <c:v>89.758897413231963</c:v>
                </c:pt>
                <c:pt idx="1528">
                  <c:v>89.758001998237049</c:v>
                </c:pt>
                <c:pt idx="1529">
                  <c:v>89.757103416530128</c:v>
                </c:pt>
                <c:pt idx="1530">
                  <c:v>89.756201658741105</c:v>
                </c:pt>
                <c:pt idx="1531">
                  <c:v>89.755296715494325</c:v>
                </c:pt>
                <c:pt idx="1532">
                  <c:v>89.754388577408534</c:v>
                </c:pt>
                <c:pt idx="1533">
                  <c:v>89.75347723509725</c:v>
                </c:pt>
                <c:pt idx="1534">
                  <c:v>89.752562679169344</c:v>
                </c:pt>
                <c:pt idx="1535">
                  <c:v>89.751644900228754</c:v>
                </c:pt>
                <c:pt idx="1536">
                  <c:v>89.750723888875655</c:v>
                </c:pt>
                <c:pt idx="1537">
                  <c:v>89.749799635705926</c:v>
                </c:pt>
                <c:pt idx="1538">
                  <c:v>89.748872131312154</c:v>
                </c:pt>
                <c:pt idx="1539">
                  <c:v>89.747941366283598</c:v>
                </c:pt>
                <c:pt idx="1540">
                  <c:v>89.747007331206731</c:v>
                </c:pt>
                <c:pt idx="1541">
                  <c:v>89.746070016665342</c:v>
                </c:pt>
                <c:pt idx="1542">
                  <c:v>89.74512941324133</c:v>
                </c:pt>
                <c:pt idx="1543">
                  <c:v>89.744185511514459</c:v>
                </c:pt>
                <c:pt idx="1544">
                  <c:v>89.743238302063361</c:v>
                </c:pt>
                <c:pt idx="1545">
                  <c:v>89.7422877754654</c:v>
                </c:pt>
                <c:pt idx="1546">
                  <c:v>89.741333922297301</c:v>
                </c:pt>
                <c:pt idx="1547">
                  <c:v>89.740376733135562</c:v>
                </c:pt>
                <c:pt idx="1548">
                  <c:v>89.739416198556739</c:v>
                </c:pt>
                <c:pt idx="1549">
                  <c:v>89.738452309137728</c:v>
                </c:pt>
                <c:pt idx="1550">
                  <c:v>89.737485055456531</c:v>
                </c:pt>
                <c:pt idx="1551">
                  <c:v>89.736514428092249</c:v>
                </c:pt>
                <c:pt idx="1552">
                  <c:v>89.7355404176257</c:v>
                </c:pt>
                <c:pt idx="1553">
                  <c:v>89.734563014639932</c:v>
                </c:pt>
                <c:pt idx="1554">
                  <c:v>89.73358220972041</c:v>
                </c:pt>
                <c:pt idx="1555">
                  <c:v>89.732597993455514</c:v>
                </c:pt>
                <c:pt idx="1556">
                  <c:v>89.731610356437116</c:v>
                </c:pt>
                <c:pt idx="1557">
                  <c:v>89.730619289261</c:v>
                </c:pt>
                <c:pt idx="1558">
                  <c:v>89.729624782526997</c:v>
                </c:pt>
                <c:pt idx="1559">
                  <c:v>89.728626826839928</c:v>
                </c:pt>
                <c:pt idx="1560">
                  <c:v>89.727625412809587</c:v>
                </c:pt>
                <c:pt idx="1561">
                  <c:v>89.726620531051609</c:v>
                </c:pt>
                <c:pt idx="1562">
                  <c:v>89.725612172187624</c:v>
                </c:pt>
                <c:pt idx="1563">
                  <c:v>89.72460032684603</c:v>
                </c:pt>
                <c:pt idx="1564">
                  <c:v>89.723584985662086</c:v>
                </c:pt>
                <c:pt idx="1565">
                  <c:v>89.722566139278982</c:v>
                </c:pt>
                <c:pt idx="1566">
                  <c:v>89.721543778347609</c:v>
                </c:pt>
                <c:pt idx="1567">
                  <c:v>89.720517893527685</c:v>
                </c:pt>
                <c:pt idx="1568">
                  <c:v>89.719488475488106</c:v>
                </c:pt>
                <c:pt idx="1569">
                  <c:v>89.718455514907134</c:v>
                </c:pt>
                <c:pt idx="1570">
                  <c:v>89.717419002473477</c:v>
                </c:pt>
                <c:pt idx="1571">
                  <c:v>89.716378928886328</c:v>
                </c:pt>
                <c:pt idx="1572">
                  <c:v>89.715335284856124</c:v>
                </c:pt>
                <c:pt idx="1573">
                  <c:v>89.714288061105265</c:v>
                </c:pt>
                <c:pt idx="1574">
                  <c:v>89.713237248368202</c:v>
                </c:pt>
                <c:pt idx="1575">
                  <c:v>89.712182837392575</c:v>
                </c:pt>
                <c:pt idx="1576">
                  <c:v>89.711124818939197</c:v>
                </c:pt>
                <c:pt idx="1577">
                  <c:v>89.710063183783291</c:v>
                </c:pt>
                <c:pt idx="1578">
                  <c:v>89.708997922714232</c:v>
                </c:pt>
                <c:pt idx="1579">
                  <c:v>89.707929026537045</c:v>
                </c:pt>
                <c:pt idx="1580">
                  <c:v>89.706856486072525</c:v>
                </c:pt>
                <c:pt idx="1581">
                  <c:v>89.705780292157641</c:v>
                </c:pt>
                <c:pt idx="1582">
                  <c:v>89.704700435646714</c:v>
                </c:pt>
                <c:pt idx="1583">
                  <c:v>89.703616907411472</c:v>
                </c:pt>
                <c:pt idx="1584">
                  <c:v>89.702529698342261</c:v>
                </c:pt>
                <c:pt idx="1585">
                  <c:v>89.701438799348125</c:v>
                </c:pt>
                <c:pt idx="1586">
                  <c:v>89.700344201357908</c:v>
                </c:pt>
                <c:pt idx="1587">
                  <c:v>89.699245895320573</c:v>
                </c:pt>
                <c:pt idx="1588">
                  <c:v>89.698143872205975</c:v>
                </c:pt>
                <c:pt idx="1589">
                  <c:v>89.697038123005953</c:v>
                </c:pt>
                <c:pt idx="1590">
                  <c:v>89.695928638734117</c:v>
                </c:pt>
                <c:pt idx="1591">
                  <c:v>89.694815410427495</c:v>
                </c:pt>
                <c:pt idx="1592">
                  <c:v>89.693698429146508</c:v>
                </c:pt>
                <c:pt idx="1593">
                  <c:v>89.692577685976161</c:v>
                </c:pt>
                <c:pt idx="1594">
                  <c:v>89.691453172026556</c:v>
                </c:pt>
                <c:pt idx="1595">
                  <c:v>89.6903248784336</c:v>
                </c:pt>
                <c:pt idx="1596">
                  <c:v>89.689192796359819</c:v>
                </c:pt>
                <c:pt idx="1597">
                  <c:v>89.68805691699508</c:v>
                </c:pt>
                <c:pt idx="1598">
                  <c:v>89.686917231557317</c:v>
                </c:pt>
                <c:pt idx="1599">
                  <c:v>89.685773731293409</c:v>
                </c:pt>
                <c:pt idx="1600">
                  <c:v>89.684626407479882</c:v>
                </c:pt>
                <c:pt idx="1601">
                  <c:v>89.68347525142336</c:v>
                </c:pt>
                <c:pt idx="1602">
                  <c:v>89.682320254462411</c:v>
                </c:pt>
                <c:pt idx="1603">
                  <c:v>89.681161407967011</c:v>
                </c:pt>
                <c:pt idx="1604">
                  <c:v>89.679998703340146</c:v>
                </c:pt>
                <c:pt idx="1605">
                  <c:v>89.678832132018542</c:v>
                </c:pt>
                <c:pt idx="1606">
                  <c:v>89.67766168547351</c:v>
                </c:pt>
                <c:pt idx="1607">
                  <c:v>89.676487355211592</c:v>
                </c:pt>
                <c:pt idx="1608">
                  <c:v>89.675309132775553</c:v>
                </c:pt>
                <c:pt idx="1609">
                  <c:v>89.674127009745376</c:v>
                </c:pt>
                <c:pt idx="1610">
                  <c:v>89.672940977738975</c:v>
                </c:pt>
                <c:pt idx="1611">
                  <c:v>89.671751028413013</c:v>
                </c:pt>
                <c:pt idx="1612">
                  <c:v>89.670557153464031</c:v>
                </c:pt>
                <c:pt idx="1613">
                  <c:v>89.669359344629143</c:v>
                </c:pt>
                <c:pt idx="1614">
                  <c:v>89.668157593687255</c:v>
                </c:pt>
                <c:pt idx="1615">
                  <c:v>89.666951892459551</c:v>
                </c:pt>
                <c:pt idx="1616">
                  <c:v>89.665742232810999</c:v>
                </c:pt>
                <c:pt idx="1617">
                  <c:v>89.664528606650677</c:v>
                </c:pt>
                <c:pt idx="1618">
                  <c:v>89.663311005933238</c:v>
                </c:pt>
                <c:pt idx="1619">
                  <c:v>89.662089422659776</c:v>
                </c:pt>
                <c:pt idx="1620">
                  <c:v>89.660863848878634</c:v>
                </c:pt>
                <c:pt idx="1621">
                  <c:v>89.659634276686702</c:v>
                </c:pt>
                <c:pt idx="1622">
                  <c:v>89.658400698230068</c:v>
                </c:pt>
                <c:pt idx="1623">
                  <c:v>89.65716310570545</c:v>
                </c:pt>
                <c:pt idx="1624">
                  <c:v>89.655921491360786</c:v>
                </c:pt>
                <c:pt idx="1625">
                  <c:v>89.654675847496847</c:v>
                </c:pt>
                <c:pt idx="1626">
                  <c:v>89.653426166467739</c:v>
                </c:pt>
                <c:pt idx="1627">
                  <c:v>89.652172440682435</c:v>
                </c:pt>
                <c:pt idx="1628">
                  <c:v>89.650914662605516</c:v>
                </c:pt>
                <c:pt idx="1629">
                  <c:v>89.649652824758377</c:v>
                </c:pt>
                <c:pt idx="1630">
                  <c:v>89.64838691972065</c:v>
                </c:pt>
                <c:pt idx="1631">
                  <c:v>89.647116940130744</c:v>
                </c:pt>
                <c:pt idx="1632">
                  <c:v>89.645842878687716</c:v>
                </c:pt>
                <c:pt idx="1633">
                  <c:v>89.644564728151721</c:v>
                </c:pt>
                <c:pt idx="1634">
                  <c:v>89.643282481345665</c:v>
                </c:pt>
                <c:pt idx="1635">
                  <c:v>89.641996131156063</c:v>
                </c:pt>
                <c:pt idx="1636">
                  <c:v>89.640705670534473</c:v>
                </c:pt>
                <c:pt idx="1637">
                  <c:v>89.639411092498676</c:v>
                </c:pt>
                <c:pt idx="1638">
                  <c:v>89.638112390133912</c:v>
                </c:pt>
                <c:pt idx="1639">
                  <c:v>89.636809556593889</c:v>
                </c:pt>
                <c:pt idx="1640">
                  <c:v>89.635502585102145</c:v>
                </c:pt>
                <c:pt idx="1641">
                  <c:v>89.634191468953787</c:v>
                </c:pt>
                <c:pt idx="1642">
                  <c:v>89.632876201516041</c:v>
                </c:pt>
                <c:pt idx="1643">
                  <c:v>89.631556776229999</c:v>
                </c:pt>
                <c:pt idx="1644">
                  <c:v>89.630233186611619</c:v>
                </c:pt>
                <c:pt idx="1645">
                  <c:v>89.62890542625351</c:v>
                </c:pt>
                <c:pt idx="1646">
                  <c:v>89.627573488825959</c:v>
                </c:pt>
                <c:pt idx="1647">
                  <c:v>89.626237368078165</c:v>
                </c:pt>
                <c:pt idx="1648">
                  <c:v>89.624897057840116</c:v>
                </c:pt>
                <c:pt idx="1649">
                  <c:v>89.623552552023256</c:v>
                </c:pt>
                <c:pt idx="1650">
                  <c:v>89.622203844622518</c:v>
                </c:pt>
                <c:pt idx="1651">
                  <c:v>89.620850929717506</c:v>
                </c:pt>
                <c:pt idx="1652">
                  <c:v>89.619493801474022</c:v>
                </c:pt>
                <c:pt idx="1653">
                  <c:v>89.618132454145226</c:v>
                </c:pt>
                <c:pt idx="1654">
                  <c:v>89.616766882073378</c:v>
                </c:pt>
                <c:pt idx="1655">
                  <c:v>89.615397079691405</c:v>
                </c:pt>
                <c:pt idx="1656">
                  <c:v>89.614023041523993</c:v>
                </c:pt>
                <c:pt idx="1657">
                  <c:v>89.612644762189689</c:v>
                </c:pt>
                <c:pt idx="1658">
                  <c:v>89.611262236402183</c:v>
                </c:pt>
                <c:pt idx="1659">
                  <c:v>89.609875458971089</c:v>
                </c:pt>
                <c:pt idx="1660">
                  <c:v>89.608484424805098</c:v>
                </c:pt>
                <c:pt idx="1661">
                  <c:v>89.607089128912349</c:v>
                </c:pt>
                <c:pt idx="1662">
                  <c:v>89.605689566402091</c:v>
                </c:pt>
                <c:pt idx="1663">
                  <c:v>89.604285732486886</c:v>
                </c:pt>
                <c:pt idx="1664">
                  <c:v>89.602877622484073</c:v>
                </c:pt>
                <c:pt idx="1665">
                  <c:v>89.60146523181713</c:v>
                </c:pt>
                <c:pt idx="1666">
                  <c:v>89.600048556017526</c:v>
                </c:pt>
                <c:pt idx="1667">
                  <c:v>89.598627590726409</c:v>
                </c:pt>
                <c:pt idx="1668">
                  <c:v>89.59720233169628</c:v>
                </c:pt>
                <c:pt idx="1669">
                  <c:v>89.595772774793019</c:v>
                </c:pt>
                <c:pt idx="1670">
                  <c:v>89.59433891599717</c:v>
                </c:pt>
                <c:pt idx="1671">
                  <c:v>89.592900751406034</c:v>
                </c:pt>
                <c:pt idx="1672">
                  <c:v>89.591458277235077</c:v>
                </c:pt>
                <c:pt idx="1673">
                  <c:v>89.590011489820455</c:v>
                </c:pt>
                <c:pt idx="1674">
                  <c:v>89.588560385620198</c:v>
                </c:pt>
                <c:pt idx="1675">
                  <c:v>89.587104961216099</c:v>
                </c:pt>
                <c:pt idx="1676">
                  <c:v>89.585645213315885</c:v>
                </c:pt>
                <c:pt idx="1677">
                  <c:v>89.584181138755028</c:v>
                </c:pt>
                <c:pt idx="1678">
                  <c:v>89.582712734498372</c:v>
                </c:pt>
                <c:pt idx="1679">
                  <c:v>89.581239997642541</c:v>
                </c:pt>
                <c:pt idx="1680">
                  <c:v>89.579762925417214</c:v>
                </c:pt>
                <c:pt idx="1681">
                  <c:v>89.578281515188053</c:v>
                </c:pt>
                <c:pt idx="1682">
                  <c:v>89.576795764457472</c:v>
                </c:pt>
                <c:pt idx="1683">
                  <c:v>89.575305670867877</c:v>
                </c:pt>
                <c:pt idx="1684">
                  <c:v>89.573811232202658</c:v>
                </c:pt>
                <c:pt idx="1685">
                  <c:v>89.572312446389034</c:v>
                </c:pt>
                <c:pt idx="1686">
                  <c:v>89.570809311499616</c:v>
                </c:pt>
                <c:pt idx="1687">
                  <c:v>89.569301825754707</c:v>
                </c:pt>
                <c:pt idx="1688">
                  <c:v>89.567789987524392</c:v>
                </c:pt>
                <c:pt idx="1689">
                  <c:v>89.566273795330531</c:v>
                </c:pt>
                <c:pt idx="1690">
                  <c:v>89.564753247849509</c:v>
                </c:pt>
                <c:pt idx="1691">
                  <c:v>89.563228343913508</c:v>
                </c:pt>
                <c:pt idx="1692">
                  <c:v>89.561699082513172</c:v>
                </c:pt>
                <c:pt idx="1693">
                  <c:v>89.560165462800029</c:v>
                </c:pt>
                <c:pt idx="1694">
                  <c:v>89.558627484088504</c:v>
                </c:pt>
                <c:pt idx="1695">
                  <c:v>89.557085145858281</c:v>
                </c:pt>
                <c:pt idx="1696">
                  <c:v>89.555538447756348</c:v>
                </c:pt>
                <c:pt idx="1697">
                  <c:v>89.553987389599556</c:v>
                </c:pt>
                <c:pt idx="1698">
                  <c:v>89.552431971377274</c:v>
                </c:pt>
                <c:pt idx="1699">
                  <c:v>89.550872193252729</c:v>
                </c:pt>
                <c:pt idx="1700">
                  <c:v>89.549308055566698</c:v>
                </c:pt>
                <c:pt idx="1701">
                  <c:v>89.547739558839126</c:v>
                </c:pt>
                <c:pt idx="1702">
                  <c:v>89.546166703771405</c:v>
                </c:pt>
                <c:pt idx="1703">
                  <c:v>89.544589491249553</c:v>
                </c:pt>
                <c:pt idx="1704">
                  <c:v>89.543007922346106</c:v>
                </c:pt>
                <c:pt idx="1705">
                  <c:v>89.541421998322818</c:v>
                </c:pt>
                <c:pt idx="1706">
                  <c:v>89.539831720633316</c:v>
                </c:pt>
                <c:pt idx="1707">
                  <c:v>89.538237090925577</c:v>
                </c:pt>
                <c:pt idx="1708">
                  <c:v>89.536638111044297</c:v>
                </c:pt>
                <c:pt idx="1709">
                  <c:v>89.535034783033964</c:v>
                </c:pt>
                <c:pt idx="1710">
                  <c:v>89.533427109141059</c:v>
                </c:pt>
                <c:pt idx="1711">
                  <c:v>89.531815091816739</c:v>
                </c:pt>
                <c:pt idx="1712">
                  <c:v>89.530198733720098</c:v>
                </c:pt>
                <c:pt idx="1713">
                  <c:v>89.528578037720166</c:v>
                </c:pt>
                <c:pt idx="1714">
                  <c:v>89.526953006899163</c:v>
                </c:pt>
                <c:pt idx="1715">
                  <c:v>89.525323644554788</c:v>
                </c:pt>
                <c:pt idx="1716">
                  <c:v>89.523689954203363</c:v>
                </c:pt>
                <c:pt idx="1717">
                  <c:v>89.522051939582724</c:v>
                </c:pt>
                <c:pt idx="1718">
                  <c:v>89.520409604654901</c:v>
                </c:pt>
                <c:pt idx="1719">
                  <c:v>89.518762953608757</c:v>
                </c:pt>
                <c:pt idx="1720">
                  <c:v>89.517111990863398</c:v>
                </c:pt>
                <c:pt idx="1721">
                  <c:v>89.515456721070834</c:v>
                </c:pt>
                <c:pt idx="1722">
                  <c:v>89.513797149118957</c:v>
                </c:pt>
                <c:pt idx="1723">
                  <c:v>89.512133280134549</c:v>
                </c:pt>
                <c:pt idx="1724">
                  <c:v>89.510465119486142</c:v>
                </c:pt>
                <c:pt idx="1725">
                  <c:v>89.508792672787521</c:v>
                </c:pt>
                <c:pt idx="1726">
                  <c:v>89.507115945899983</c:v>
                </c:pt>
                <c:pt idx="1727">
                  <c:v>89.50543494493634</c:v>
                </c:pt>
                <c:pt idx="1728">
                  <c:v>89.503749676263581</c:v>
                </c:pt>
                <c:pt idx="1729">
                  <c:v>89.502060146505968</c:v>
                </c:pt>
                <c:pt idx="1730">
                  <c:v>89.500366362548576</c:v>
                </c:pt>
                <c:pt idx="1731">
                  <c:v>89.498668331540031</c:v>
                </c:pt>
                <c:pt idx="1732">
                  <c:v>89.496966060896099</c:v>
                </c:pt>
                <c:pt idx="1733">
                  <c:v>89.495259558303076</c:v>
                </c:pt>
                <c:pt idx="1734">
                  <c:v>89.493548831720631</c:v>
                </c:pt>
                <c:pt idx="1735">
                  <c:v>89.491833889385489</c:v>
                </c:pt>
                <c:pt idx="1736">
                  <c:v>89.490114739814885</c:v>
                </c:pt>
                <c:pt idx="1737">
                  <c:v>89.4883913918096</c:v>
                </c:pt>
                <c:pt idx="1738">
                  <c:v>89.486663854457731</c:v>
                </c:pt>
                <c:pt idx="1739">
                  <c:v>89.484932137137889</c:v>
                </c:pt>
                <c:pt idx="1740">
                  <c:v>89.483196249522919</c:v>
                </c:pt>
                <c:pt idx="1741">
                  <c:v>89.481456201583057</c:v>
                </c:pt>
                <c:pt idx="1742">
                  <c:v>89.479712003590308</c:v>
                </c:pt>
                <c:pt idx="1743">
                  <c:v>89.477963666120928</c:v>
                </c:pt>
                <c:pt idx="1744">
                  <c:v>89.47621120005968</c:v>
                </c:pt>
                <c:pt idx="1745">
                  <c:v>89.474454616603794</c:v>
                </c:pt>
                <c:pt idx="1746">
                  <c:v>89.472693927265425</c:v>
                </c:pt>
                <c:pt idx="1747">
                  <c:v>89.470929143877228</c:v>
                </c:pt>
                <c:pt idx="1748">
                  <c:v>89.469160278593776</c:v>
                </c:pt>
                <c:pt idx="1749">
                  <c:v>89.467387343898054</c:v>
                </c:pt>
                <c:pt idx="1750">
                  <c:v>89.465610352602525</c:v>
                </c:pt>
                <c:pt idx="1751">
                  <c:v>89.46382931785493</c:v>
                </c:pt>
                <c:pt idx="1752">
                  <c:v>89.462044253141755</c:v>
                </c:pt>
                <c:pt idx="1753">
                  <c:v>89.460255172291212</c:v>
                </c:pt>
                <c:pt idx="1754">
                  <c:v>89.458462089478203</c:v>
                </c:pt>
                <c:pt idx="1755">
                  <c:v>89.456665019228112</c:v>
                </c:pt>
                <c:pt idx="1756">
                  <c:v>89.454863976420384</c:v>
                </c:pt>
                <c:pt idx="1757">
                  <c:v>89.45305897629315</c:v>
                </c:pt>
                <c:pt idx="1758">
                  <c:v>89.451250034446403</c:v>
                </c:pt>
                <c:pt idx="1759">
                  <c:v>89.449437166847446</c:v>
                </c:pt>
                <c:pt idx="1760">
                  <c:v>89.447620389833531</c:v>
                </c:pt>
                <c:pt idx="1761">
                  <c:v>89.445799720117876</c:v>
                </c:pt>
                <c:pt idx="1762">
                  <c:v>89.443975174791234</c:v>
                </c:pt>
                <c:pt idx="1763">
                  <c:v>89.44214677132922</c:v>
                </c:pt>
                <c:pt idx="1764">
                  <c:v>89.440314527594253</c:v>
                </c:pt>
                <c:pt idx="1765">
                  <c:v>89.438478461840688</c:v>
                </c:pt>
                <c:pt idx="1766">
                  <c:v>89.436638592719618</c:v>
                </c:pt>
                <c:pt idx="1767">
                  <c:v>89.43479493928244</c:v>
                </c:pt>
                <c:pt idx="1768">
                  <c:v>89.432947520985962</c:v>
                </c:pt>
                <c:pt idx="1769">
                  <c:v>89.431096357696219</c:v>
                </c:pt>
                <c:pt idx="1770">
                  <c:v>89.429241469693423</c:v>
                </c:pt>
                <c:pt idx="1771">
                  <c:v>89.427382877676479</c:v>
                </c:pt>
                <c:pt idx="1772">
                  <c:v>89.425520602767193</c:v>
                </c:pt>
                <c:pt idx="1773">
                  <c:v>89.423654666515532</c:v>
                </c:pt>
                <c:pt idx="1774">
                  <c:v>89.421785090903384</c:v>
                </c:pt>
                <c:pt idx="1775">
                  <c:v>89.419911898350051</c:v>
                </c:pt>
                <c:pt idx="1776">
                  <c:v>89.418035111716264</c:v>
                </c:pt>
                <c:pt idx="1777">
                  <c:v>89.416154754309616</c:v>
                </c:pt>
                <c:pt idx="1778">
                  <c:v>89.414270849888496</c:v>
                </c:pt>
                <c:pt idx="1779">
                  <c:v>89.412383422667887</c:v>
                </c:pt>
                <c:pt idx="1780">
                  <c:v>89.410492497323503</c:v>
                </c:pt>
                <c:pt idx="1781">
                  <c:v>89.408598098996592</c:v>
                </c:pt>
                <c:pt idx="1782">
                  <c:v>89.406700253299789</c:v>
                </c:pt>
                <c:pt idx="1783">
                  <c:v>89.404798986320699</c:v>
                </c:pt>
                <c:pt idx="1784">
                  <c:v>89.402894324628363</c:v>
                </c:pt>
                <c:pt idx="1785">
                  <c:v>89.400986295276979</c:v>
                </c:pt>
                <c:pt idx="1786">
                  <c:v>89.39907492581176</c:v>
                </c:pt>
                <c:pt idx="1787">
                  <c:v>89.397160244274048</c:v>
                </c:pt>
                <c:pt idx="1788">
                  <c:v>89.395242279205974</c:v>
                </c:pt>
                <c:pt idx="1789">
                  <c:v>89.393321059655946</c:v>
                </c:pt>
                <c:pt idx="1790">
                  <c:v>89.391396615183893</c:v>
                </c:pt>
                <c:pt idx="1791">
                  <c:v>89.389468975866478</c:v>
                </c:pt>
                <c:pt idx="1792">
                  <c:v>89.387538172302229</c:v>
                </c:pt>
                <c:pt idx="1793">
                  <c:v>89.38560423561718</c:v>
                </c:pt>
                <c:pt idx="1794">
                  <c:v>89.383667197469748</c:v>
                </c:pt>
                <c:pt idx="1795">
                  <c:v>89.381727090056714</c:v>
                </c:pt>
                <c:pt idx="1796">
                  <c:v>89.379783946118351</c:v>
                </c:pt>
                <c:pt idx="1797">
                  <c:v>89.377837798943887</c:v>
                </c:pt>
                <c:pt idx="1798">
                  <c:v>89.375888682376853</c:v>
                </c:pt>
                <c:pt idx="1799">
                  <c:v>89.373936630821404</c:v>
                </c:pt>
                <c:pt idx="1800">
                  <c:v>89.371981679246673</c:v>
                </c:pt>
                <c:pt idx="1801">
                  <c:v>89.370023863193197</c:v>
                </c:pt>
                <c:pt idx="1802">
                  <c:v>89.368063218778872</c:v>
                </c:pt>
                <c:pt idx="1803">
                  <c:v>89.366099782703671</c:v>
                </c:pt>
                <c:pt idx="1804">
                  <c:v>89.364133592256266</c:v>
                </c:pt>
                <c:pt idx="1805">
                  <c:v>89.362164685319115</c:v>
                </c:pt>
                <c:pt idx="1806">
                  <c:v>89.360193100374929</c:v>
                </c:pt>
                <c:pt idx="1807">
                  <c:v>89.358218876511913</c:v>
                </c:pt>
                <c:pt idx="1808">
                  <c:v>89.356242053429867</c:v>
                </c:pt>
                <c:pt idx="1809">
                  <c:v>89.354262671446449</c:v>
                </c:pt>
                <c:pt idx="1810">
                  <c:v>89.352280771502294</c:v>
                </c:pt>
                <c:pt idx="1811">
                  <c:v>89.350296395167987</c:v>
                </c:pt>
                <c:pt idx="1812">
                  <c:v>89.348309584649272</c:v>
                </c:pt>
                <c:pt idx="1813">
                  <c:v>89.346320382793607</c:v>
                </c:pt>
                <c:pt idx="1814">
                  <c:v>89.344328833095986</c:v>
                </c:pt>
                <c:pt idx="1815">
                  <c:v>89.342334979705313</c:v>
                </c:pt>
                <c:pt idx="1816">
                  <c:v>89.340338867430077</c:v>
                </c:pt>
                <c:pt idx="1817">
                  <c:v>89.338340541744955</c:v>
                </c:pt>
                <c:pt idx="1818">
                  <c:v>89.336340048797496</c:v>
                </c:pt>
                <c:pt idx="1819">
                  <c:v>89.334337435413161</c:v>
                </c:pt>
                <c:pt idx="1820">
                  <c:v>89.33233274910269</c:v>
                </c:pt>
                <c:pt idx="1821">
                  <c:v>89.330326038067881</c:v>
                </c:pt>
                <c:pt idx="1822">
                  <c:v>89.328317351208312</c:v>
                </c:pt>
                <c:pt idx="1823">
                  <c:v>89.326306738127428</c:v>
                </c:pt>
                <c:pt idx="1824">
                  <c:v>89.324294249139143</c:v>
                </c:pt>
                <c:pt idx="1825">
                  <c:v>89.322279935274466</c:v>
                </c:pt>
                <c:pt idx="1826">
                  <c:v>89.320263848287709</c:v>
                </c:pt>
                <c:pt idx="1827">
                  <c:v>89.318246040662899</c:v>
                </c:pt>
                <c:pt idx="1828">
                  <c:v>89.316226565620966</c:v>
                </c:pt>
                <c:pt idx="1829">
                  <c:v>89.314205477125796</c:v>
                </c:pt>
                <c:pt idx="1830">
                  <c:v>89.312182829890872</c:v>
                </c:pt>
                <c:pt idx="1831">
                  <c:v>89.31015867938666</c:v>
                </c:pt>
                <c:pt idx="1832">
                  <c:v>89.308133081845881</c:v>
                </c:pt>
                <c:pt idx="1833">
                  <c:v>89.306106094271684</c:v>
                </c:pt>
                <c:pt idx="1834">
                  <c:v>89.304077774444082</c:v>
                </c:pt>
                <c:pt idx="1835">
                  <c:v>89.302048180925567</c:v>
                </c:pt>
                <c:pt idx="1836">
                  <c:v>89.300017373069892</c:v>
                </c:pt>
                <c:pt idx="1837">
                  <c:v>89.297985411026957</c:v>
                </c:pt>
                <c:pt idx="1838">
                  <c:v>89.295952355750956</c:v>
                </c:pt>
                <c:pt idx="1839">
                  <c:v>89.293918269007122</c:v>
                </c:pt>
                <c:pt idx="1840">
                  <c:v>89.291883213378483</c:v>
                </c:pt>
                <c:pt idx="1841">
                  <c:v>89.289847252272693</c:v>
                </c:pt>
                <c:pt idx="1842">
                  <c:v>89.287810449928514</c:v>
                </c:pt>
                <c:pt idx="1843">
                  <c:v>89.285772871424427</c:v>
                </c:pt>
                <c:pt idx="1844">
                  <c:v>89.283734582684303</c:v>
                </c:pt>
                <c:pt idx="1845">
                  <c:v>89.281695650485105</c:v>
                </c:pt>
                <c:pt idx="1846">
                  <c:v>89.27965614246294</c:v>
                </c:pt>
                <c:pt idx="1847">
                  <c:v>89.277616127122101</c:v>
                </c:pt>
                <c:pt idx="1848">
                  <c:v>89.275575673840407</c:v>
                </c:pt>
                <c:pt idx="1849">
                  <c:v>89.273534852877432</c:v>
                </c:pt>
                <c:pt idx="1850">
                  <c:v>89.27149373538127</c:v>
                </c:pt>
                <c:pt idx="1851">
                  <c:v>89.269452393395468</c:v>
                </c:pt>
                <c:pt idx="1852">
                  <c:v>89.267410899867372</c:v>
                </c:pt>
                <c:pt idx="1853">
                  <c:v>89.26536932865416</c:v>
                </c:pt>
                <c:pt idx="1854">
                  <c:v>89.263327754530337</c:v>
                </c:pt>
                <c:pt idx="1855">
                  <c:v>89.261286253196161</c:v>
                </c:pt>
                <c:pt idx="1856">
                  <c:v>89.259244901283338</c:v>
                </c:pt>
                <c:pt idx="1857">
                  <c:v>89.257203776363568</c:v>
                </c:pt>
                <c:pt idx="1858">
                  <c:v>89.255162956955445</c:v>
                </c:pt>
                <c:pt idx="1859">
                  <c:v>89.253122522531712</c:v>
                </c:pt>
                <c:pt idx="1860">
                  <c:v>89.251082553527382</c:v>
                </c:pt>
                <c:pt idx="1861">
                  <c:v>89.249043131345744</c:v>
                </c:pt>
                <c:pt idx="1862">
                  <c:v>89.247004338367333</c:v>
                </c:pt>
                <c:pt idx="1863">
                  <c:v>89.244966257956662</c:v>
                </c:pt>
                <c:pt idx="1864">
                  <c:v>89.242928974469379</c:v>
                </c:pt>
                <c:pt idx="1865">
                  <c:v>89.240892573260638</c:v>
                </c:pt>
                <c:pt idx="1866">
                  <c:v>89.238857140691124</c:v>
                </c:pt>
                <c:pt idx="1867">
                  <c:v>89.236822764136662</c:v>
                </c:pt>
                <c:pt idx="1868">
                  <c:v>89.234789531993272</c:v>
                </c:pt>
                <c:pt idx="1869">
                  <c:v>89.232757533687419</c:v>
                </c:pt>
                <c:pt idx="1870">
                  <c:v>89.230726859680402</c:v>
                </c:pt>
                <c:pt idx="1871">
                  <c:v>89.228697601479169</c:v>
                </c:pt>
                <c:pt idx="1872">
                  <c:v>89.226669851641091</c:v>
                </c:pt>
                <c:pt idx="1873">
                  <c:v>89.224643703783272</c:v>
                </c:pt>
                <c:pt idx="1874">
                  <c:v>89.222619252589539</c:v>
                </c:pt>
                <c:pt idx="1875">
                  <c:v>89.220596593817731</c:v>
                </c:pt>
                <c:pt idx="1876">
                  <c:v>89.218575824307436</c:v>
                </c:pt>
                <c:pt idx="1877">
                  <c:v>89.216557041987997</c:v>
                </c:pt>
                <c:pt idx="1878">
                  <c:v>89.214540345885908</c:v>
                </c:pt>
                <c:pt idx="1879">
                  <c:v>89.212525836131562</c:v>
                </c:pt>
                <c:pt idx="1880">
                  <c:v>89.210513613967805</c:v>
                </c:pt>
                <c:pt idx="1881">
                  <c:v>89.208503781757571</c:v>
                </c:pt>
                <c:pt idx="1882">
                  <c:v>89.206496442990527</c:v>
                </c:pt>
                <c:pt idx="1883">
                  <c:v>89.204491702291364</c:v>
                </c:pt>
                <c:pt idx="1884">
                  <c:v>89.202489665427123</c:v>
                </c:pt>
                <c:pt idx="1885">
                  <c:v>89.200490439314905</c:v>
                </c:pt>
                <c:pt idx="1886">
                  <c:v>89.198494132029111</c:v>
                </c:pt>
                <c:pt idx="1887">
                  <c:v>89.196500852809677</c:v>
                </c:pt>
                <c:pt idx="1888">
                  <c:v>89.194510712068393</c:v>
                </c:pt>
                <c:pt idx="1889">
                  <c:v>89.192523821397515</c:v>
                </c:pt>
                <c:pt idx="1890">
                  <c:v>89.190540293577172</c:v>
                </c:pt>
                <c:pt idx="1891">
                  <c:v>89.188560242582142</c:v>
                </c:pt>
                <c:pt idx="1892">
                  <c:v>89.186583783589526</c:v>
                </c:pt>
                <c:pt idx="1893">
                  <c:v>89.184611032987107</c:v>
                </c:pt>
                <c:pt idx="1894">
                  <c:v>89.182642108379596</c:v>
                </c:pt>
                <c:pt idx="1895">
                  <c:v>89.180677128597367</c:v>
                </c:pt>
                <c:pt idx="1896">
                  <c:v>89.178716213701719</c:v>
                </c:pt>
                <c:pt idx="1897">
                  <c:v>89.176759484995088</c:v>
                </c:pt>
                <c:pt idx="1898">
                  <c:v>89.174807065026144</c:v>
                </c:pt>
                <c:pt idx="1899">
                  <c:v>89.172859077598034</c:v>
                </c:pt>
                <c:pt idx="1900">
                  <c:v>89.170915647775445</c:v>
                </c:pt>
                <c:pt idx="1901">
                  <c:v>89.168976901892563</c:v>
                </c:pt>
                <c:pt idx="1902">
                  <c:v>89.167042967559169</c:v>
                </c:pt>
                <c:pt idx="1903">
                  <c:v>89.165113973669179</c:v>
                </c:pt>
                <c:pt idx="1904">
                  <c:v>89.1631900504062</c:v>
                </c:pt>
                <c:pt idx="1905">
                  <c:v>89.161271329252614</c:v>
                </c:pt>
                <c:pt idx="1906">
                  <c:v>89.159357942994873</c:v>
                </c:pt>
                <c:pt idx="1907">
                  <c:v>89.157450025732246</c:v>
                </c:pt>
                <c:pt idx="1908">
                  <c:v>89.155547712881884</c:v>
                </c:pt>
                <c:pt idx="1909">
                  <c:v>89.15365114118832</c:v>
                </c:pt>
                <c:pt idx="1910">
                  <c:v>89.151760448728169</c:v>
                </c:pt>
                <c:pt idx="1911">
                  <c:v>89.149875774918442</c:v>
                </c:pt>
                <c:pt idx="1912">
                  <c:v>89.147997260522189</c:v>
                </c:pt>
                <c:pt idx="1913">
                  <c:v>89.146125047657335</c:v>
                </c:pt>
                <c:pt idx="1914">
                  <c:v>89.144259279801091</c:v>
                </c:pt>
                <c:pt idx="1915">
                  <c:v>89.142400101798145</c:v>
                </c:pt>
                <c:pt idx="1916">
                  <c:v>89.140547659866996</c:v>
                </c:pt>
                <c:pt idx="1917">
                  <c:v>89.138702101606768</c:v>
                </c:pt>
                <c:pt idx="1918">
                  <c:v>89.136863576003137</c:v>
                </c:pt>
                <c:pt idx="1919">
                  <c:v>89.135032233435425</c:v>
                </c:pt>
                <c:pt idx="1920">
                  <c:v>89.133208225683092</c:v>
                </c:pt>
                <c:pt idx="1921">
                  <c:v>89.13139170593162</c:v>
                </c:pt>
                <c:pt idx="1922">
                  <c:v>89.129582828779135</c:v>
                </c:pt>
                <c:pt idx="1923">
                  <c:v>89.127781750242775</c:v>
                </c:pt>
                <c:pt idx="1924">
                  <c:v>89.125988627764173</c:v>
                </c:pt>
                <c:pt idx="1925">
                  <c:v>89.124203620217045</c:v>
                </c:pt>
                <c:pt idx="1926">
                  <c:v>89.122426887911502</c:v>
                </c:pt>
                <c:pt idx="1927">
                  <c:v>89.120658592601018</c:v>
                </c:pt>
                <c:pt idx="1928">
                  <c:v>89.118898897488336</c:v>
                </c:pt>
                <c:pt idx="1929">
                  <c:v>89.117147967230622</c:v>
                </c:pt>
                <c:pt idx="1930">
                  <c:v>89.115405967946131</c:v>
                </c:pt>
                <c:pt idx="1931">
                  <c:v>89.113673067218329</c:v>
                </c:pt>
                <c:pt idx="1932">
                  <c:v>89.111949434104048</c:v>
                </c:pt>
                <c:pt idx="1933">
                  <c:v>89.11023523913596</c:v>
                </c:pt>
                <c:pt idx="1934">
                  <c:v>89.108530654329655</c:v>
                </c:pt>
                <c:pt idx="1935">
                  <c:v>89.106835853189253</c:v>
                </c:pt>
                <c:pt idx="1936">
                  <c:v>89.105151010711396</c:v>
                </c:pt>
                <c:pt idx="1937">
                  <c:v>89.103476303390991</c:v>
                </c:pt>
                <c:pt idx="1938">
                  <c:v>89.101811909226328</c:v>
                </c:pt>
                <c:pt idx="1939">
                  <c:v>89.100158007723664</c:v>
                </c:pt>
                <c:pt idx="1940">
                  <c:v>89.098514779902317</c:v>
                </c:pt>
                <c:pt idx="1941">
                  <c:v>89.096882408298782</c:v>
                </c:pt>
                <c:pt idx="1942">
                  <c:v>89.09526107697215</c:v>
                </c:pt>
                <c:pt idx="1943">
                  <c:v>89.093650971508069</c:v>
                </c:pt>
                <c:pt idx="1944">
                  <c:v>89.092052279023036</c:v>
                </c:pt>
                <c:pt idx="1945">
                  <c:v>89.090465188168935</c:v>
                </c:pt>
                <c:pt idx="1946">
                  <c:v>89.088889889136993</c:v>
                </c:pt>
                <c:pt idx="1947">
                  <c:v>89.087326573661571</c:v>
                </c:pt>
                <c:pt idx="1948">
                  <c:v>89.085775435024914</c:v>
                </c:pt>
                <c:pt idx="1949">
                  <c:v>89.084236668059333</c:v>
                </c:pt>
                <c:pt idx="1950">
                  <c:v>89.082710469152929</c:v>
                </c:pt>
                <c:pt idx="1951">
                  <c:v>89.081197036250941</c:v>
                </c:pt>
                <c:pt idx="1952">
                  <c:v>89.079696568860697</c:v>
                </c:pt>
                <c:pt idx="1953">
                  <c:v>89.078209268053968</c:v>
                </c:pt>
                <c:pt idx="1954">
                  <c:v>89.076735336470705</c:v>
                </c:pt>
                <c:pt idx="1955">
                  <c:v>89.07527497832146</c:v>
                </c:pt>
                <c:pt idx="1956">
                  <c:v>89.07382839939028</c:v>
                </c:pt>
                <c:pt idx="1957">
                  <c:v>89.07239580703785</c:v>
                </c:pt>
                <c:pt idx="1958">
                  <c:v>89.070977410203341</c:v>
                </c:pt>
                <c:pt idx="1959">
                  <c:v>89.069573419407277</c:v>
                </c:pt>
                <c:pt idx="1960">
                  <c:v>89.068184046753757</c:v>
                </c:pt>
                <c:pt idx="1961">
                  <c:v>89.06680950593163</c:v>
                </c:pt>
                <c:pt idx="1962">
                  <c:v>89.06545001221771</c:v>
                </c:pt>
                <c:pt idx="1963">
                  <c:v>89.064105782477796</c:v>
                </c:pt>
                <c:pt idx="1964">
                  <c:v>89.062777035168864</c:v>
                </c:pt>
                <c:pt idx="1965">
                  <c:v>89.061463990338893</c:v>
                </c:pt>
                <c:pt idx="1966">
                  <c:v>89.060166869630109</c:v>
                </c:pt>
                <c:pt idx="1967">
                  <c:v>89.058885896278667</c:v>
                </c:pt>
                <c:pt idx="1968">
                  <c:v>89.057621295116604</c:v>
                </c:pt>
                <c:pt idx="1969">
                  <c:v>89.056373292571251</c:v>
                </c:pt>
                <c:pt idx="1970">
                  <c:v>89.055142116667213</c:v>
                </c:pt>
                <c:pt idx="1971">
                  <c:v>89.053927997025582</c:v>
                </c:pt>
                <c:pt idx="1972">
                  <c:v>89.052731164865151</c:v>
                </c:pt>
                <c:pt idx="1973">
                  <c:v>89.051551853001129</c:v>
                </c:pt>
                <c:pt idx="1974">
                  <c:v>89.050390295846242</c:v>
                </c:pt>
                <c:pt idx="1975">
                  <c:v>89.04924672940929</c:v>
                </c:pt>
                <c:pt idx="1976">
                  <c:v>89.04812139129541</c:v>
                </c:pt>
                <c:pt idx="1977">
                  <c:v>89.047014520704778</c:v>
                </c:pt>
                <c:pt idx="1978">
                  <c:v>89.045926358431686</c:v>
                </c:pt>
                <c:pt idx="1979">
                  <c:v>89.044857146863791</c:v>
                </c:pt>
                <c:pt idx="1980">
                  <c:v>89.043807129980237</c:v>
                </c:pt>
                <c:pt idx="1981">
                  <c:v>89.042776553349483</c:v>
                </c:pt>
                <c:pt idx="1982">
                  <c:v>89.041765664129613</c:v>
                </c:pt>
                <c:pt idx="1983">
                  <c:v>89.040774711063776</c:v>
                </c:pt>
                <c:pt idx="1984">
                  <c:v>89.039803944479445</c:v>
                </c:pt>
                <c:pt idx="1985">
                  <c:v>89.038853616286104</c:v>
                </c:pt>
                <c:pt idx="1986">
                  <c:v>89.03792397997104</c:v>
                </c:pt>
                <c:pt idx="1987">
                  <c:v>89.037015290598433</c:v>
                </c:pt>
                <c:pt idx="1988">
                  <c:v>89.036127804805076</c:v>
                </c:pt>
                <c:pt idx="1989">
                  <c:v>89.0352617807972</c:v>
                </c:pt>
                <c:pt idx="1990">
                  <c:v>89.034417478346668</c:v>
                </c:pt>
                <c:pt idx="1991">
                  <c:v>89.033595158788074</c:v>
                </c:pt>
                <c:pt idx="1992">
                  <c:v>89.032795085013333</c:v>
                </c:pt>
                <c:pt idx="1993">
                  <c:v>89.032017521468603</c:v>
                </c:pt>
                <c:pt idx="1994">
                  <c:v>89.031262734149323</c:v>
                </c:pt>
                <c:pt idx="1995">
                  <c:v>89.030530990595281</c:v>
                </c:pt>
                <c:pt idx="1996">
                  <c:v>89.029822559885943</c:v>
                </c:pt>
                <c:pt idx="1997">
                  <c:v>89.029137712634508</c:v>
                </c:pt>
                <c:pt idx="1998">
                  <c:v>89.028476720983164</c:v>
                </c:pt>
                <c:pt idx="1999">
                  <c:v>89.027839858597616</c:v>
                </c:pt>
                <c:pt idx="2000">
                  <c:v>89.027227400659271</c:v>
                </c:pt>
                <c:pt idx="2001">
                  <c:v>89.026639623861797</c:v>
                </c:pt>
                <c:pt idx="2002">
                  <c:v>89.02607680640125</c:v>
                </c:pt>
                <c:pt idx="2003">
                  <c:v>89.025539227972772</c:v>
                </c:pt>
                <c:pt idx="2004">
                  <c:v>89.025027169760634</c:v>
                </c:pt>
                <c:pt idx="2005">
                  <c:v>89.024540914432649</c:v>
                </c:pt>
                <c:pt idx="2006">
                  <c:v>89.024080746132157</c:v>
                </c:pt>
                <c:pt idx="2007">
                  <c:v>89.023646950469924</c:v>
                </c:pt>
                <c:pt idx="2008">
                  <c:v>89.023239814515733</c:v>
                </c:pt>
                <c:pt idx="2009">
                  <c:v>89.022859626791814</c:v>
                </c:pt>
                <c:pt idx="2010">
                  <c:v>89.022506677261546</c:v>
                </c:pt>
                <c:pt idx="2011">
                  <c:v>89.022181257322202</c:v>
                </c:pt>
                <c:pt idx="2012">
                  <c:v>89.021883659795776</c:v>
                </c:pt>
                <c:pt idx="2013">
                  <c:v>89.021614178918369</c:v>
                </c:pt>
                <c:pt idx="2014">
                  <c:v>89.021373110332036</c:v>
                </c:pt>
                <c:pt idx="2015">
                  <c:v>89.021160751073168</c:v>
                </c:pt>
                <c:pt idx="2016">
                  <c:v>89.020977399562867</c:v>
                </c:pt>
                <c:pt idx="2017">
                  <c:v>89.020823355596647</c:v>
                </c:pt>
                <c:pt idx="2018">
                  <c:v>89.020698920332947</c:v>
                </c:pt>
                <c:pt idx="2019">
                  <c:v>89.020604396282124</c:v>
                </c:pt>
                <c:pt idx="2020">
                  <c:v>89.020540087295274</c:v>
                </c:pt>
                <c:pt idx="2021">
                  <c:v>89.020506298552007</c:v>
                </c:pt>
                <c:pt idx="2022">
                  <c:v>89.020503336548643</c:v>
                </c:pt>
                <c:pt idx="2023">
                  <c:v>89.020531509085927</c:v>
                </c:pt>
                <c:pt idx="2024">
                  <c:v>89.020591125255521</c:v>
                </c:pt>
                <c:pt idx="2025">
                  <c:v>89.020682495428957</c:v>
                </c:pt>
                <c:pt idx="2026">
                  <c:v>89.02080593124235</c:v>
                </c:pt>
                <c:pt idx="2027">
                  <c:v>89.020961745584586</c:v>
                </c:pt>
                <c:pt idx="2028">
                  <c:v>89.021150252581364</c:v>
                </c:pt>
                <c:pt idx="2029">
                  <c:v>89.021371767583872</c:v>
                </c:pt>
                <c:pt idx="2030">
                  <c:v>89.021626607151831</c:v>
                </c:pt>
                <c:pt idx="2031">
                  <c:v>89.021915089040235</c:v>
                </c:pt>
                <c:pt idx="2032">
                  <c:v>89.022237532183681</c:v>
                </c:pt>
                <c:pt idx="2033">
                  <c:v>89.022594256681231</c:v>
                </c:pt>
                <c:pt idx="2034">
                  <c:v>89.022985583781107</c:v>
                </c:pt>
                <c:pt idx="2035">
                  <c:v>89.023411835864266</c:v>
                </c:pt>
                <c:pt idx="2036">
                  <c:v>89.023873336428139</c:v>
                </c:pt>
                <c:pt idx="2037">
                  <c:v>89.024370410070517</c:v>
                </c:pt>
                <c:pt idx="2038">
                  <c:v>89.024903382473042</c:v>
                </c:pt>
                <c:pt idx="2039">
                  <c:v>89.025472580382967</c:v>
                </c:pt>
                <c:pt idx="2040">
                  <c:v>89.026078331596111</c:v>
                </c:pt>
                <c:pt idx="2041">
                  <c:v>89.026720964940324</c:v>
                </c:pt>
                <c:pt idx="2042">
                  <c:v>89.02740081025523</c:v>
                </c:pt>
                <c:pt idx="2043">
                  <c:v>89.028118198376532</c:v>
                </c:pt>
                <c:pt idx="2044">
                  <c:v>89.028873461114969</c:v>
                </c:pt>
                <c:pt idx="2045">
                  <c:v>89.029666931238779</c:v>
                </c:pt>
                <c:pt idx="2046">
                  <c:v>89.030498942454315</c:v>
                </c:pt>
                <c:pt idx="2047">
                  <c:v>89.031369829386264</c:v>
                </c:pt>
                <c:pt idx="2048">
                  <c:v>89.032279927557013</c:v>
                </c:pt>
                <c:pt idx="2049">
                  <c:v>89.033229573368743</c:v>
                </c:pt>
                <c:pt idx="2050">
                  <c:v>89.034219104081274</c:v>
                </c:pt>
                <c:pt idx="2051">
                  <c:v>89.035248857791331</c:v>
                </c:pt>
                <c:pt idx="2052">
                  <c:v>89.036319173411997</c:v>
                </c:pt>
                <c:pt idx="2053">
                  <c:v>89.037430390652403</c:v>
                </c:pt>
                <c:pt idx="2054">
                  <c:v>89.038582849993773</c:v>
                </c:pt>
                <c:pt idx="2055">
                  <c:v>89.039776892670417</c:v>
                </c:pt>
                <c:pt idx="2056">
                  <c:v>89.041012860644756</c:v>
                </c:pt>
                <c:pt idx="2057">
                  <c:v>89.042291096587107</c:v>
                </c:pt>
                <c:pt idx="2058">
                  <c:v>89.043611943851616</c:v>
                </c:pt>
                <c:pt idx="2059">
                  <c:v>89.04497574645454</c:v>
                </c:pt>
                <c:pt idx="2060">
                  <c:v>89.046382849049436</c:v>
                </c:pt>
                <c:pt idx="2061">
                  <c:v>89.047833596904695</c:v>
                </c:pt>
                <c:pt idx="2062">
                  <c:v>89.049328335879167</c:v>
                </c:pt>
                <c:pt idx="2063">
                  <c:v>89.050867412398588</c:v>
                </c:pt>
                <c:pt idx="2064">
                  <c:v>89.052451173430697</c:v>
                </c:pt>
                <c:pt idx="2065">
                  <c:v>89.054079966460733</c:v>
                </c:pt>
                <c:pt idx="2066">
                  <c:v>89.055754139467282</c:v>
                </c:pt>
                <c:pt idx="2067">
                  <c:v>89.057474040895102</c:v>
                </c:pt>
                <c:pt idx="2068">
                  <c:v>89.059240019632426</c:v>
                </c:pt>
                <c:pt idx="2069">
                  <c:v>89.061052424983117</c:v>
                </c:pt>
                <c:pt idx="2070">
                  <c:v>89.062911606641919</c:v>
                </c:pt>
                <c:pt idx="2071">
                  <c:v>89.064817914667728</c:v>
                </c:pt>
                <c:pt idx="2072">
                  <c:v>89.066771699457334</c:v>
                </c:pt>
                <c:pt idx="2073">
                  <c:v>89.068773311718672</c:v>
                </c:pt>
                <c:pt idx="2074">
                  <c:v>89.070823102444081</c:v>
                </c:pt>
                <c:pt idx="2075">
                  <c:v>89.072921422883326</c:v>
                </c:pt>
                <c:pt idx="2076">
                  <c:v>89.075068624515566</c:v>
                </c:pt>
                <c:pt idx="2077">
                  <c:v>89.077265059022594</c:v>
                </c:pt>
                <c:pt idx="2078">
                  <c:v>89.079511078260367</c:v>
                </c:pt>
                <c:pt idx="2079">
                  <c:v>89.081807034231275</c:v>
                </c:pt>
                <c:pt idx="2080">
                  <c:v>89.084153279055798</c:v>
                </c:pt>
                <c:pt idx="2081">
                  <c:v>89.086550164943745</c:v>
                </c:pt>
                <c:pt idx="2082">
                  <c:v>89.088998044166743</c:v>
                </c:pt>
                <c:pt idx="2083">
                  <c:v>89.091497269027613</c:v>
                </c:pt>
                <c:pt idx="2084">
                  <c:v>89.094048191832655</c:v>
                </c:pt>
                <c:pt idx="2085">
                  <c:v>89.096651164861356</c:v>
                </c:pt>
                <c:pt idx="2086">
                  <c:v>89.099306540338603</c:v>
                </c:pt>
                <c:pt idx="2087">
                  <c:v>89.102014670402639</c:v>
                </c:pt>
                <c:pt idx="2088">
                  <c:v>89.104775907077595</c:v>
                </c:pt>
                <c:pt idx="2089">
                  <c:v>89.107590602241956</c:v>
                </c:pt>
                <c:pt idx="2090">
                  <c:v>89.110459107598672</c:v>
                </c:pt>
                <c:pt idx="2091">
                  <c:v>89.113381774645774</c:v>
                </c:pt>
                <c:pt idx="2092">
                  <c:v>89.116358954644397</c:v>
                </c:pt>
                <c:pt idx="2093">
                  <c:v>89.119390998589509</c:v>
                </c:pt>
                <c:pt idx="2094">
                  <c:v>89.122478257178457</c:v>
                </c:pt>
                <c:pt idx="2095">
                  <c:v>89.125621080779595</c:v>
                </c:pt>
                <c:pt idx="2096">
                  <c:v>89.128819819403432</c:v>
                </c:pt>
                <c:pt idx="2097">
                  <c:v>89.132074822667548</c:v>
                </c:pt>
                <c:pt idx="2098">
                  <c:v>89.135386439769974</c:v>
                </c:pt>
                <c:pt idx="2099">
                  <c:v>89.138755019453711</c:v>
                </c:pt>
                <c:pt idx="2100">
                  <c:v>89.142180909976886</c:v>
                </c:pt>
                <c:pt idx="2101">
                  <c:v>89.14566445908288</c:v>
                </c:pt>
                <c:pt idx="2102">
                  <c:v>89.149206013965255</c:v>
                </c:pt>
                <c:pt idx="2103">
                  <c:v>89.152805921237544</c:v>
                </c:pt>
                <c:pt idx="2104">
                  <c:v>89.156464526902496</c:v>
                </c:pt>
                <c:pt idx="2105">
                  <c:v>89.160182176318131</c:v>
                </c:pt>
                <c:pt idx="2106">
                  <c:v>89.163959214166908</c:v>
                </c:pt>
                <c:pt idx="2107">
                  <c:v>89.167795984422867</c:v>
                </c:pt>
                <c:pt idx="2108">
                  <c:v>89.171692830320538</c:v>
                </c:pt>
                <c:pt idx="2109">
                  <c:v>89.175650094321227</c:v>
                </c:pt>
                <c:pt idx="2110">
                  <c:v>89.179668118082233</c:v>
                </c:pt>
                <c:pt idx="2111">
                  <c:v>89.183747242423664</c:v>
                </c:pt>
                <c:pt idx="2112">
                  <c:v>89.187887807296534</c:v>
                </c:pt>
                <c:pt idx="2113">
                  <c:v>89.192090151750008</c:v>
                </c:pt>
                <c:pt idx="2114">
                  <c:v>89.196354613899643</c:v>
                </c:pt>
                <c:pt idx="2115">
                  <c:v>89.200681530894073</c:v>
                </c:pt>
                <c:pt idx="2116">
                  <c:v>89.205071238883974</c:v>
                </c:pt>
                <c:pt idx="2117">
                  <c:v>89.209524072988643</c:v>
                </c:pt>
                <c:pt idx="2118">
                  <c:v>89.214040367263664</c:v>
                </c:pt>
                <c:pt idx="2119">
                  <c:v>89.218620454669548</c:v>
                </c:pt>
                <c:pt idx="2120">
                  <c:v>89.22326466703862</c:v>
                </c:pt>
                <c:pt idx="2121">
                  <c:v>89.227973335043274</c:v>
                </c:pt>
                <c:pt idx="2122">
                  <c:v>89.232746788162771</c:v>
                </c:pt>
                <c:pt idx="2123">
                  <c:v>89.237585354652609</c:v>
                </c:pt>
                <c:pt idx="2124">
                  <c:v>89.242489361511119</c:v>
                </c:pt>
                <c:pt idx="2125">
                  <c:v>89.247459134448732</c:v>
                </c:pt>
                <c:pt idx="2126">
                  <c:v>89.252494997854427</c:v>
                </c:pt>
                <c:pt idx="2127">
                  <c:v>89.257597274765288</c:v>
                </c:pt>
                <c:pt idx="2128">
                  <c:v>89.262766286834577</c:v>
                </c:pt>
                <c:pt idx="2129">
                  <c:v>89.268002354298815</c:v>
                </c:pt>
                <c:pt idx="2130">
                  <c:v>89.273305795948318</c:v>
                </c:pt>
                <c:pt idx="2131">
                  <c:v>89.278676929093351</c:v>
                </c:pt>
                <c:pt idx="2132">
                  <c:v>89.284116069535756</c:v>
                </c:pt>
                <c:pt idx="2133">
                  <c:v>89.289623531534289</c:v>
                </c:pt>
                <c:pt idx="2134">
                  <c:v>89.295199627777222</c:v>
                </c:pt>
                <c:pt idx="2135">
                  <c:v>89.300844669348649</c:v>
                </c:pt>
                <c:pt idx="2136">
                  <c:v>89.306558965698756</c:v>
                </c:pt>
                <c:pt idx="2137">
                  <c:v>89.31234282461412</c:v>
                </c:pt>
                <c:pt idx="2138">
                  <c:v>89.318196552185725</c:v>
                </c:pt>
                <c:pt idx="2139">
                  <c:v>89.324120452780832</c:v>
                </c:pt>
                <c:pt idx="2140">
                  <c:v>89.330114829010498</c:v>
                </c:pt>
                <c:pt idx="2141">
                  <c:v>89.336179981701079</c:v>
                </c:pt>
                <c:pt idx="2142">
                  <c:v>89.3423162098657</c:v>
                </c:pt>
                <c:pt idx="2143">
                  <c:v>89.348523810672518</c:v>
                </c:pt>
                <c:pt idx="2144">
                  <c:v>89.354803079417948</c:v>
                </c:pt>
                <c:pt idx="2145">
                  <c:v>89.361154309495717</c:v>
                </c:pt>
                <c:pt idx="2146">
                  <c:v>89.367577792368834</c:v>
                </c:pt>
                <c:pt idx="2147">
                  <c:v>89.374073817542595</c:v>
                </c:pt>
                <c:pt idx="2148">
                  <c:v>89.380642672533753</c:v>
                </c:pt>
                <c:pt idx="2149">
                  <c:v>89.387284642844605</c:v>
                </c:pt>
                <c:pt idx="2150">
                  <c:v>89.394000011934679</c:v>
                </c:pt>
                <c:pt idx="2151">
                  <c:v>89.400789061192839</c:v>
                </c:pt>
                <c:pt idx="2152">
                  <c:v>89.407652069912004</c:v>
                </c:pt>
                <c:pt idx="2153">
                  <c:v>89.41458931525851</c:v>
                </c:pt>
                <c:pt idx="2154">
                  <c:v>89.421601072251079</c:v>
                </c:pt>
                <c:pt idx="2155">
                  <c:v>89.428687613728925</c:v>
                </c:pt>
                <c:pt idx="2156">
                  <c:v>89.435849210330503</c:v>
                </c:pt>
                <c:pt idx="2157">
                  <c:v>89.443086130464692</c:v>
                </c:pt>
                <c:pt idx="2158">
                  <c:v>89.450398640286863</c:v>
                </c:pt>
                <c:pt idx="2159">
                  <c:v>89.457787003675008</c:v>
                </c:pt>
                <c:pt idx="2160">
                  <c:v>89.46525148220303</c:v>
                </c:pt>
                <c:pt idx="2161">
                  <c:v>89.472792335117802</c:v>
                </c:pt>
                <c:pt idx="2162">
                  <c:v>89.480409819314559</c:v>
                </c:pt>
                <c:pt idx="2163">
                  <c:v>89.488104189314868</c:v>
                </c:pt>
                <c:pt idx="2164">
                  <c:v>89.495875697241544</c:v>
                </c:pt>
                <c:pt idx="2165">
                  <c:v>89.503724592797241</c:v>
                </c:pt>
                <c:pt idx="2166">
                  <c:v>89.511651123241549</c:v>
                </c:pt>
                <c:pt idx="2167">
                  <c:v>89.519655533368976</c:v>
                </c:pt>
                <c:pt idx="2168">
                  <c:v>89.527738065487739</c:v>
                </c:pt>
                <c:pt idx="2169">
                  <c:v>89.535898959397883</c:v>
                </c:pt>
                <c:pt idx="2170">
                  <c:v>89.54413845237103</c:v>
                </c:pt>
                <c:pt idx="2171">
                  <c:v>89.552456779130168</c:v>
                </c:pt>
                <c:pt idx="2172">
                  <c:v>89.560854171828851</c:v>
                </c:pt>
                <c:pt idx="2173">
                  <c:v>89.569330860032565</c:v>
                </c:pt>
                <c:pt idx="2174">
                  <c:v>89.577887070698807</c:v>
                </c:pt>
                <c:pt idx="2175">
                  <c:v>89.58652302815922</c:v>
                </c:pt>
                <c:pt idx="2176">
                  <c:v>89.595238954100509</c:v>
                </c:pt>
                <c:pt idx="2177">
                  <c:v>89.604035067547727</c:v>
                </c:pt>
                <c:pt idx="2178">
                  <c:v>89.612911584845747</c:v>
                </c:pt>
                <c:pt idx="2179">
                  <c:v>89.621868719642833</c:v>
                </c:pt>
                <c:pt idx="2180">
                  <c:v>89.630906682875519</c:v>
                </c:pt>
                <c:pt idx="2181">
                  <c:v>89.640025682749197</c:v>
                </c:pt>
                <c:pt idx="2182">
                  <c:v>89.649225924727119</c:v>
                </c:pt>
                <c:pt idx="2183">
                  <c:v>89.65850761151151</c:v>
                </c:pt>
                <c:pt idx="2184">
                  <c:v>89.667870943031446</c:v>
                </c:pt>
                <c:pt idx="2185">
                  <c:v>89.677316116427576</c:v>
                </c:pt>
                <c:pt idx="2186">
                  <c:v>89.686843326039437</c:v>
                </c:pt>
                <c:pt idx="2187">
                  <c:v>89.696452763391093</c:v>
                </c:pt>
                <c:pt idx="2188">
                  <c:v>89.706144617179376</c:v>
                </c:pt>
                <c:pt idx="2189">
                  <c:v>89.715919073262114</c:v>
                </c:pt>
                <c:pt idx="2190">
                  <c:v>89.725776314646154</c:v>
                </c:pt>
                <c:pt idx="2191">
                  <c:v>89.735716521475553</c:v>
                </c:pt>
                <c:pt idx="2192">
                  <c:v>89.745739871021954</c:v>
                </c:pt>
                <c:pt idx="2193">
                  <c:v>89.75584653767433</c:v>
                </c:pt>
                <c:pt idx="2194">
                  <c:v>89.766036692928722</c:v>
                </c:pt>
                <c:pt idx="2195">
                  <c:v>89.776310505379357</c:v>
                </c:pt>
                <c:pt idx="2196">
                  <c:v>89.786668140711527</c:v>
                </c:pt>
                <c:pt idx="2197">
                  <c:v>89.797109761691274</c:v>
                </c:pt>
                <c:pt idx="2198">
                  <c:v>89.807635528158826</c:v>
                </c:pt>
                <c:pt idx="2199">
                  <c:v>89.818245597022383</c:v>
                </c:pt>
                <c:pt idx="2200">
                  <c:v>89.828940122250486</c:v>
                </c:pt>
                <c:pt idx="2201">
                  <c:v>89.839719254866168</c:v>
                </c:pt>
                <c:pt idx="2202">
                  <c:v>89.850583142942284</c:v>
                </c:pt>
                <c:pt idx="2203">
                  <c:v>89.86153193159582</c:v>
                </c:pt>
                <c:pt idx="2204">
                  <c:v>89.872565762982589</c:v>
                </c:pt>
                <c:pt idx="2205">
                  <c:v>89.883684776296988</c:v>
                </c:pt>
                <c:pt idx="2206">
                  <c:v>89.894889107763206</c:v>
                </c:pt>
                <c:pt idx="2207">
                  <c:v>89.90617889063715</c:v>
                </c:pt>
                <c:pt idx="2208">
                  <c:v>89.917554255201921</c:v>
                </c:pt>
                <c:pt idx="2209">
                  <c:v>89.929015328765288</c:v>
                </c:pt>
                <c:pt idx="2210">
                  <c:v>89.940562235659783</c:v>
                </c:pt>
                <c:pt idx="2211">
                  <c:v>89.952195097242651</c:v>
                </c:pt>
                <c:pt idx="2212">
                  <c:v>89.963914031893069</c:v>
                </c:pt>
                <c:pt idx="2213">
                  <c:v>89.975719155014829</c:v>
                </c:pt>
                <c:pt idx="2214">
                  <c:v>89.987610579035106</c:v>
                </c:pt>
                <c:pt idx="2215">
                  <c:v>89.999588413408304</c:v>
                </c:pt>
                <c:pt idx="2216">
                  <c:v>90.011652764615334</c:v>
                </c:pt>
                <c:pt idx="2217">
                  <c:v>90.023803736166897</c:v>
                </c:pt>
                <c:pt idx="2218">
                  <c:v>90.036041428607419</c:v>
                </c:pt>
                <c:pt idx="2219">
                  <c:v>90.048365939516927</c:v>
                </c:pt>
                <c:pt idx="2220">
                  <c:v>90.060777363515214</c:v>
                </c:pt>
                <c:pt idx="2221">
                  <c:v>90.073275792267452</c:v>
                </c:pt>
                <c:pt idx="2222">
                  <c:v>90.085861314486579</c:v>
                </c:pt>
                <c:pt idx="2223">
                  <c:v>90.098534015940288</c:v>
                </c:pt>
                <c:pt idx="2224">
                  <c:v>90.111293979459418</c:v>
                </c:pt>
                <c:pt idx="2225">
                  <c:v>90.124141284938176</c:v>
                </c:pt>
                <c:pt idx="2226">
                  <c:v>90.137076009346089</c:v>
                </c:pt>
                <c:pt idx="2227">
                  <c:v>90.150098226734045</c:v>
                </c:pt>
                <c:pt idx="2228">
                  <c:v>90.163208008240971</c:v>
                </c:pt>
                <c:pt idx="2229">
                  <c:v>90.176405422103869</c:v>
                </c:pt>
                <c:pt idx="2230">
                  <c:v>90.189690533664958</c:v>
                </c:pt>
                <c:pt idx="2231">
                  <c:v>90.203063405381727</c:v>
                </c:pt>
                <c:pt idx="2232">
                  <c:v>90.216524096836167</c:v>
                </c:pt>
                <c:pt idx="2233">
                  <c:v>90.230072664746331</c:v>
                </c:pt>
                <c:pt idx="2234">
                  <c:v>90.24370916297498</c:v>
                </c:pt>
                <c:pt idx="2235">
                  <c:v>90.257433642542054</c:v>
                </c:pt>
                <c:pt idx="2236">
                  <c:v>90.271246151635509</c:v>
                </c:pt>
                <c:pt idx="2237">
                  <c:v>90.285146735623229</c:v>
                </c:pt>
                <c:pt idx="2238">
                  <c:v>90.299135437066553</c:v>
                </c:pt>
                <c:pt idx="2239">
                  <c:v>90.313212295730935</c:v>
                </c:pt>
                <c:pt idx="2240">
                  <c:v>90.327377348601289</c:v>
                </c:pt>
                <c:pt idx="2241">
                  <c:v>90.341630629894368</c:v>
                </c:pt>
                <c:pt idx="2242">
                  <c:v>90.355972171073773</c:v>
                </c:pt>
                <c:pt idx="2243">
                  <c:v>90.370402000863592</c:v>
                </c:pt>
                <c:pt idx="2244">
                  <c:v>90.384920145263223</c:v>
                </c:pt>
                <c:pt idx="2245">
                  <c:v>90.399526627563404</c:v>
                </c:pt>
                <c:pt idx="2246">
                  <c:v>90.414221468360935</c:v>
                </c:pt>
                <c:pt idx="2247">
                  <c:v>90.429004685576174</c:v>
                </c:pt>
                <c:pt idx="2248">
                  <c:v>90.443876294467685</c:v>
                </c:pt>
                <c:pt idx="2249">
                  <c:v>90.458836307650657</c:v>
                </c:pt>
                <c:pt idx="2250">
                  <c:v>90.473884735112009</c:v>
                </c:pt>
                <c:pt idx="2251">
                  <c:v>90.489021584229647</c:v>
                </c:pt>
                <c:pt idx="2252">
                  <c:v>90.504246859789504</c:v>
                </c:pt>
                <c:pt idx="2253">
                  <c:v>90.519560564004777</c:v>
                </c:pt>
                <c:pt idx="2254">
                  <c:v>90.534962696531039</c:v>
                </c:pt>
                <c:pt idx="2255">
                  <c:v>90.550453254490975</c:v>
                </c:pt>
                <c:pt idx="2256">
                  <c:v>90.566032232487217</c:v>
                </c:pt>
                <c:pt idx="2257">
                  <c:v>90.581699622625848</c:v>
                </c:pt>
                <c:pt idx="2258">
                  <c:v>90.597455414534437</c:v>
                </c:pt>
                <c:pt idx="2259">
                  <c:v>90.613299595382856</c:v>
                </c:pt>
                <c:pt idx="2260">
                  <c:v>90.629232149903032</c:v>
                </c:pt>
                <c:pt idx="2261">
                  <c:v>90.645253060409999</c:v>
                </c:pt>
                <c:pt idx="2262">
                  <c:v>90.661362306820976</c:v>
                </c:pt>
                <c:pt idx="2263">
                  <c:v>90.677559866679829</c:v>
                </c:pt>
                <c:pt idx="2264">
                  <c:v>90.69384571517574</c:v>
                </c:pt>
                <c:pt idx="2265">
                  <c:v>90.710219825165055</c:v>
                </c:pt>
                <c:pt idx="2266">
                  <c:v>90.726682167194483</c:v>
                </c:pt>
                <c:pt idx="2267">
                  <c:v>90.743232709521777</c:v>
                </c:pt>
                <c:pt idx="2268">
                  <c:v>90.759871418137607</c:v>
                </c:pt>
                <c:pt idx="2269">
                  <c:v>90.776598256791118</c:v>
                </c:pt>
                <c:pt idx="2270">
                  <c:v>90.793413187007644</c:v>
                </c:pt>
                <c:pt idx="2271">
                  <c:v>90.810316168116401</c:v>
                </c:pt>
                <c:pt idx="2272">
                  <c:v>90.827307157270383</c:v>
                </c:pt>
                <c:pt idx="2273">
                  <c:v>90.844386109469895</c:v>
                </c:pt>
                <c:pt idx="2274">
                  <c:v>90.861552977587763</c:v>
                </c:pt>
                <c:pt idx="2275">
                  <c:v>90.878807712391023</c:v>
                </c:pt>
                <c:pt idx="2276">
                  <c:v>90.896150262566181</c:v>
                </c:pt>
                <c:pt idx="2277">
                  <c:v>90.913580574739555</c:v>
                </c:pt>
                <c:pt idx="2278">
                  <c:v>90.931098593506164</c:v>
                </c:pt>
                <c:pt idx="2279">
                  <c:v>90.948704261449507</c:v>
                </c:pt>
                <c:pt idx="2280">
                  <c:v>90.966397519168908</c:v>
                </c:pt>
                <c:pt idx="2281">
                  <c:v>90.984178305300759</c:v>
                </c:pt>
                <c:pt idx="2282">
                  <c:v>91.002046556544997</c:v>
                </c:pt>
                <c:pt idx="2283">
                  <c:v>91.02000220768852</c:v>
                </c:pt>
                <c:pt idx="2284">
                  <c:v>91.038045191630829</c:v>
                </c:pt>
                <c:pt idx="2285">
                  <c:v>91.056175439407326</c:v>
                </c:pt>
                <c:pt idx="2286">
                  <c:v>91.074392880213182</c:v>
                </c:pt>
                <c:pt idx="2287">
                  <c:v>91.09269744143046</c:v>
                </c:pt>
                <c:pt idx="2288">
                  <c:v>91.111089048650371</c:v>
                </c:pt>
                <c:pt idx="2289">
                  <c:v>91.129567625699963</c:v>
                </c:pt>
                <c:pt idx="2290">
                  <c:v>91.148133094664786</c:v>
                </c:pt>
                <c:pt idx="2291">
                  <c:v>91.166785375915609</c:v>
                </c:pt>
                <c:pt idx="2292">
                  <c:v>91.185524388131043</c:v>
                </c:pt>
                <c:pt idx="2293">
                  <c:v>91.204350048324258</c:v>
                </c:pt>
                <c:pt idx="2294">
                  <c:v>91.22326227186592</c:v>
                </c:pt>
                <c:pt idx="2295">
                  <c:v>91.242260972510678</c:v>
                </c:pt>
                <c:pt idx="2296">
                  <c:v>91.261346062419193</c:v>
                </c:pt>
                <c:pt idx="2297">
                  <c:v>91.280517452185819</c:v>
                </c:pt>
                <c:pt idx="2298">
                  <c:v>91.299775050860674</c:v>
                </c:pt>
                <c:pt idx="2299">
                  <c:v>91.319118765974693</c:v>
                </c:pt>
                <c:pt idx="2300">
                  <c:v>91.33854850356515</c:v>
                </c:pt>
                <c:pt idx="2301">
                  <c:v>91.358064168196947</c:v>
                </c:pt>
                <c:pt idx="2302">
                  <c:v>91.377665662991348</c:v>
                </c:pt>
                <c:pt idx="2303">
                  <c:v>91.397352889646001</c:v>
                </c:pt>
                <c:pt idx="2304">
                  <c:v>91.417125748459867</c:v>
                </c:pt>
                <c:pt idx="2305">
                  <c:v>91.436984138359264</c:v>
                </c:pt>
                <c:pt idx="2306">
                  <c:v>91.456927956918562</c:v>
                </c:pt>
                <c:pt idx="2307">
                  <c:v>91.47695710038542</c:v>
                </c:pt>
                <c:pt idx="2308">
                  <c:v>91.497071463704231</c:v>
                </c:pt>
                <c:pt idx="2309">
                  <c:v>91.517270940539404</c:v>
                </c:pt>
                <c:pt idx="2310">
                  <c:v>91.537555423297022</c:v>
                </c:pt>
                <c:pt idx="2311">
                  <c:v>91.557924803150286</c:v>
                </c:pt>
                <c:pt idx="2312">
                  <c:v>91.578378970059632</c:v>
                </c:pt>
                <c:pt idx="2313">
                  <c:v>91.598917812797907</c:v>
                </c:pt>
                <c:pt idx="2314">
                  <c:v>91.619541218971037</c:v>
                </c:pt>
                <c:pt idx="2315">
                  <c:v>91.640249075039833</c:v>
                </c:pt>
                <c:pt idx="2316">
                  <c:v>91.661041266344512</c:v>
                </c:pt>
                <c:pt idx="2317">
                  <c:v>91.681917677123636</c:v>
                </c:pt>
                <c:pt idx="2318">
                  <c:v>91.702878190536751</c:v>
                </c:pt>
                <c:pt idx="2319">
                  <c:v>91.723922688686557</c:v>
                </c:pt>
                <c:pt idx="2320">
                  <c:v>91.74505105263853</c:v>
                </c:pt>
                <c:pt idx="2321">
                  <c:v>91.766263162442215</c:v>
                </c:pt>
                <c:pt idx="2322">
                  <c:v>91.787558897153588</c:v>
                </c:pt>
                <c:pt idx="2323">
                  <c:v>91.808938134851346</c:v>
                </c:pt>
                <c:pt idx="2324">
                  <c:v>91.830400752660879</c:v>
                </c:pt>
                <c:pt idx="2325">
                  <c:v>91.851946626771735</c:v>
                </c:pt>
                <c:pt idx="2326">
                  <c:v>91.873575632458966</c:v>
                </c:pt>
                <c:pt idx="2327">
                  <c:v>91.89528764409954</c:v>
                </c:pt>
                <c:pt idx="2328">
                  <c:v>91.917082535194197</c:v>
                </c:pt>
                <c:pt idx="2329">
                  <c:v>91.93896017838459</c:v>
                </c:pt>
                <c:pt idx="2330">
                  <c:v>91.960920445470876</c:v>
                </c:pt>
                <c:pt idx="2331">
                  <c:v>91.982963207430927</c:v>
                </c:pt>
                <c:pt idx="2332">
                  <c:v>92.005088334437062</c:v>
                </c:pt>
                <c:pt idx="2333">
                  <c:v>92.027295695874599</c:v>
                </c:pt>
                <c:pt idx="2334">
                  <c:v>92.049585160357168</c:v>
                </c:pt>
                <c:pt idx="2335">
                  <c:v>92.071956595744098</c:v>
                </c:pt>
                <c:pt idx="2336">
                  <c:v>92.094409869157275</c:v>
                </c:pt>
                <c:pt idx="2337">
                  <c:v>92.116944846995835</c:v>
                </c:pt>
                <c:pt idx="2338">
                  <c:v>92.139561394952352</c:v>
                </c:pt>
                <c:pt idx="2339">
                  <c:v>92.16225937802831</c:v>
                </c:pt>
                <c:pt idx="2340">
                  <c:v>92.185038660548202</c:v>
                </c:pt>
                <c:pt idx="2341">
                  <c:v>92.207899106174906</c:v>
                </c:pt>
                <c:pt idx="2342">
                  <c:v>92.230840577922265</c:v>
                </c:pt>
                <c:pt idx="2343">
                  <c:v>92.253862938170201</c:v>
                </c:pt>
                <c:pt idx="2344">
                  <c:v>92.276966048676726</c:v>
                </c:pt>
                <c:pt idx="2345">
                  <c:v>92.300149770592213</c:v>
                </c:pt>
                <c:pt idx="2346">
                  <c:v>92.323413964469978</c:v>
                </c:pt>
                <c:pt idx="2347">
                  <c:v>92.346758490280493</c:v>
                </c:pt>
                <c:pt idx="2348">
                  <c:v>92.370183207421135</c:v>
                </c:pt>
                <c:pt idx="2349">
                  <c:v>92.393687974728934</c:v>
                </c:pt>
                <c:pt idx="2350">
                  <c:v>92.417272650488457</c:v>
                </c:pt>
                <c:pt idx="2351">
                  <c:v>92.440937092446589</c:v>
                </c:pt>
                <c:pt idx="2352">
                  <c:v>92.464681157819058</c:v>
                </c:pt>
                <c:pt idx="2353">
                  <c:v>92.48850470330018</c:v>
                </c:pt>
                <c:pt idx="2354">
                  <c:v>92.512407585073859</c:v>
                </c:pt>
                <c:pt idx="2355">
                  <c:v>92.536389658820099</c:v>
                </c:pt>
                <c:pt idx="2356">
                  <c:v>92.56045077972361</c:v>
                </c:pt>
                <c:pt idx="2357">
                  <c:v>92.584590802482623</c:v>
                </c:pt>
                <c:pt idx="2358">
                  <c:v>92.608809581314674</c:v>
                </c:pt>
                <c:pt idx="2359">
                  <c:v>92.633106969963791</c:v>
                </c:pt>
                <c:pt idx="2360">
                  <c:v>92.657482821707148</c:v>
                </c:pt>
                <c:pt idx="2361">
                  <c:v>92.681936989360935</c:v>
                </c:pt>
                <c:pt idx="2362">
                  <c:v>92.706469325284161</c:v>
                </c:pt>
                <c:pt idx="2363">
                  <c:v>92.731079681384969</c:v>
                </c:pt>
                <c:pt idx="2364">
                  <c:v>92.755767909126348</c:v>
                </c:pt>
                <c:pt idx="2365">
                  <c:v>92.780533859525605</c:v>
                </c:pt>
                <c:pt idx="2366">
                  <c:v>92.805377383161996</c:v>
                </c:pt>
                <c:pt idx="2367">
                  <c:v>92.83029833017946</c:v>
                </c:pt>
                <c:pt idx="2368">
                  <c:v>92.855296550284521</c:v>
                </c:pt>
                <c:pt idx="2369">
                  <c:v>92.880371892753701</c:v>
                </c:pt>
                <c:pt idx="2370">
                  <c:v>92.905524206431608</c:v>
                </c:pt>
                <c:pt idx="2371">
                  <c:v>92.930753339733272</c:v>
                </c:pt>
                <c:pt idx="2372">
                  <c:v>92.956059140643731</c:v>
                </c:pt>
                <c:pt idx="2373">
                  <c:v>92.98144145671823</c:v>
                </c:pt>
                <c:pt idx="2374">
                  <c:v>93.006900135081224</c:v>
                </c:pt>
                <c:pt idx="2375">
                  <c:v>93.032435022425986</c:v>
                </c:pt>
                <c:pt idx="2376">
                  <c:v>93.058045965013463</c:v>
                </c:pt>
                <c:pt idx="2377">
                  <c:v>93.083732808667435</c:v>
                </c:pt>
                <c:pt idx="2378">
                  <c:v>93.109495398774229</c:v>
                </c:pt>
                <c:pt idx="2379">
                  <c:v>93.135333580279479</c:v>
                </c:pt>
                <c:pt idx="2380">
                  <c:v>93.161247197683224</c:v>
                </c:pt>
                <c:pt idx="2381">
                  <c:v>93.187236095035828</c:v>
                </c:pt>
                <c:pt idx="2382">
                  <c:v>93.213300115933947</c:v>
                </c:pt>
                <c:pt idx="2383">
                  <c:v>93.239439103514769</c:v>
                </c:pt>
                <c:pt idx="2384">
                  <c:v>93.265652900449567</c:v>
                </c:pt>
                <c:pt idx="2385">
                  <c:v>93.291941348938366</c:v>
                </c:pt>
                <c:pt idx="2386">
                  <c:v>93.3183042907024</c:v>
                </c:pt>
                <c:pt idx="2387">
                  <c:v>93.344741566976353</c:v>
                </c:pt>
                <c:pt idx="2388">
                  <c:v>93.371253018501108</c:v>
                </c:pt>
                <c:pt idx="2389">
                  <c:v>93.397838485514328</c:v>
                </c:pt>
                <c:pt idx="2390">
                  <c:v>93.424497807742227</c:v>
                </c:pt>
                <c:pt idx="2391">
                  <c:v>93.451230824389285</c:v>
                </c:pt>
                <c:pt idx="2392">
                  <c:v>93.478037374128419</c:v>
                </c:pt>
                <c:pt idx="2393">
                  <c:v>93.504917295089882</c:v>
                </c:pt>
                <c:pt idx="2394">
                  <c:v>93.531870424850723</c:v>
                </c:pt>
                <c:pt idx="2395">
                  <c:v>93.558896600421704</c:v>
                </c:pt>
                <c:pt idx="2396">
                  <c:v>93.585995658235703</c:v>
                </c:pt>
                <c:pt idx="2397">
                  <c:v>93.613167434135775</c:v>
                </c:pt>
                <c:pt idx="2398">
                  <c:v>93.640411763359126</c:v>
                </c:pt>
                <c:pt idx="2399">
                  <c:v>93.667728480525909</c:v>
                </c:pt>
                <c:pt idx="2400">
                  <c:v>93.695117419622107</c:v>
                </c:pt>
                <c:pt idx="2401">
                  <c:v>93.72257841398654</c:v>
                </c:pt>
                <c:pt idx="2402">
                  <c:v>93.750111296294378</c:v>
                </c:pt>
                <c:pt idx="2403">
                  <c:v>93.777715898539682</c:v>
                </c:pt>
                <c:pt idx="2404">
                  <c:v>93.805392052020466</c:v>
                </c:pt>
                <c:pt idx="2405">
                  <c:v>93.833139587320147</c:v>
                </c:pt>
                <c:pt idx="2406">
                  <c:v>93.860958334290729</c:v>
                </c:pt>
                <c:pt idx="2407">
                  <c:v>93.888848122032002</c:v>
                </c:pt>
                <c:pt idx="2408">
                  <c:v>93.916808778876032</c:v>
                </c:pt>
                <c:pt idx="2409">
                  <c:v>93.944840132364391</c:v>
                </c:pt>
                <c:pt idx="2410">
                  <c:v>93.97294200922957</c:v>
                </c:pt>
                <c:pt idx="2411">
                  <c:v>94.001114235374203</c:v>
                </c:pt>
                <c:pt idx="2412">
                  <c:v>94.029356635849339</c:v>
                </c:pt>
                <c:pt idx="2413">
                  <c:v>94.057669034832344</c:v>
                </c:pt>
                <c:pt idx="2414">
                  <c:v>94.086051255606122</c:v>
                </c:pt>
                <c:pt idx="2415">
                  <c:v>94.114503120534522</c:v>
                </c:pt>
                <c:pt idx="2416">
                  <c:v>94.143024451037832</c:v>
                </c:pt>
                <c:pt idx="2417">
                  <c:v>94.171615067573086</c:v>
                </c:pt>
                <c:pt idx="2418">
                  <c:v>94.200274789603853</c:v>
                </c:pt>
                <c:pt idx="2419">
                  <c:v>94.229003435579827</c:v>
                </c:pt>
                <c:pt idx="2420">
                  <c:v>94.257800822907257</c:v>
                </c:pt>
                <c:pt idx="2421">
                  <c:v>94.286666767925666</c:v>
                </c:pt>
                <c:pt idx="2422">
                  <c:v>94.315601085878797</c:v>
                </c:pt>
                <c:pt idx="2423">
                  <c:v>94.344603590888696</c:v>
                </c:pt>
                <c:pt idx="2424">
                  <c:v>94.373674095926987</c:v>
                </c:pt>
                <c:pt idx="2425">
                  <c:v>94.402812412785153</c:v>
                </c:pt>
                <c:pt idx="2426">
                  <c:v>94.432018352048573</c:v>
                </c:pt>
                <c:pt idx="2427">
                  <c:v>94.461291723063383</c:v>
                </c:pt>
                <c:pt idx="2428">
                  <c:v>94.49063233390919</c:v>
                </c:pt>
                <c:pt idx="2429">
                  <c:v>94.520039991364868</c:v>
                </c:pt>
                <c:pt idx="2430">
                  <c:v>94.549514500881401</c:v>
                </c:pt>
                <c:pt idx="2431">
                  <c:v>94.579055666546211</c:v>
                </c:pt>
                <c:pt idx="2432">
                  <c:v>94.608663291052551</c:v>
                </c:pt>
                <c:pt idx="2433">
                  <c:v>94.638337175666223</c:v>
                </c:pt>
                <c:pt idx="2434">
                  <c:v>94.668077120191683</c:v>
                </c:pt>
                <c:pt idx="2435">
                  <c:v>94.697882922938163</c:v>
                </c:pt>
                <c:pt idx="2436">
                  <c:v>94.72775438068544</c:v>
                </c:pt>
                <c:pt idx="2437">
                  <c:v>94.757691288646228</c:v>
                </c:pt>
                <c:pt idx="2438">
                  <c:v>94.787693440434325</c:v>
                </c:pt>
                <c:pt idx="2439">
                  <c:v>94.817760628023805</c:v>
                </c:pt>
                <c:pt idx="2440">
                  <c:v>94.847892641716015</c:v>
                </c:pt>
                <c:pt idx="2441">
                  <c:v>94.878089270098812</c:v>
                </c:pt>
                <c:pt idx="2442">
                  <c:v>94.908350300010852</c:v>
                </c:pt>
                <c:pt idx="2443">
                  <c:v>94.938675516501462</c:v>
                </c:pt>
                <c:pt idx="2444">
                  <c:v>94.96906470279275</c:v>
                </c:pt>
                <c:pt idx="2445">
                  <c:v>94.999517640237741</c:v>
                </c:pt>
                <c:pt idx="2446">
                  <c:v>95.03003410828309</c:v>
                </c:pt>
                <c:pt idx="2447">
                  <c:v>95.060613884426076</c:v>
                </c:pt>
                <c:pt idx="2448">
                  <c:v>95.091256744173037</c:v>
                </c:pt>
                <c:pt idx="2449">
                  <c:v>95.121962460998915</c:v>
                </c:pt>
                <c:pt idx="2450">
                  <c:v>95.152730806303396</c:v>
                </c:pt>
                <c:pt idx="2451">
                  <c:v>95.183561549368846</c:v>
                </c:pt>
                <c:pt idx="2452">
                  <c:v>95.214454457315412</c:v>
                </c:pt>
                <c:pt idx="2453">
                  <c:v>95.24540929505855</c:v>
                </c:pt>
                <c:pt idx="2454">
                  <c:v>95.276425825262649</c:v>
                </c:pt>
                <c:pt idx="2455">
                  <c:v>95.307503808296872</c:v>
                </c:pt>
                <c:pt idx="2456">
                  <c:v>95.338643002188277</c:v>
                </c:pt>
                <c:pt idx="2457">
                  <c:v>95.369843162576927</c:v>
                </c:pt>
                <c:pt idx="2458">
                  <c:v>95.401104042667313</c:v>
                </c:pt>
                <c:pt idx="2459">
                  <c:v>95.43242539318183</c:v>
                </c:pt>
                <c:pt idx="2460">
                  <c:v>95.463806962312404</c:v>
                </c:pt>
                <c:pt idx="2461">
                  <c:v>95.49524849567203</c:v>
                </c:pt>
                <c:pt idx="2462">
                  <c:v>95.526749736245662</c:v>
                </c:pt>
                <c:pt idx="2463">
                  <c:v>95.558310424339908</c:v>
                </c:pt>
                <c:pt idx="2464">
                  <c:v>95.589930297533812</c:v>
                </c:pt>
                <c:pt idx="2465">
                  <c:v>95.621609090627629</c:v>
                </c:pt>
                <c:pt idx="2466">
                  <c:v>95.65334653559097</c:v>
                </c:pt>
                <c:pt idx="2467">
                  <c:v>95.68514236151151</c:v>
                </c:pt>
                <c:pt idx="2468">
                  <c:v>95.716996294542128</c:v>
                </c:pt>
                <c:pt idx="2469">
                  <c:v>95.748908057848084</c:v>
                </c:pt>
                <c:pt idx="2470">
                  <c:v>95.780877371554439</c:v>
                </c:pt>
                <c:pt idx="2471">
                  <c:v>95.812903952689368</c:v>
                </c:pt>
                <c:pt idx="2472">
                  <c:v>95.844987515132516</c:v>
                </c:pt>
                <c:pt idx="2473">
                  <c:v>95.877127769558157</c:v>
                </c:pt>
                <c:pt idx="2474">
                  <c:v>95.909324423379758</c:v>
                </c:pt>
                <c:pt idx="2475">
                  <c:v>95.941577180694296</c:v>
                </c:pt>
                <c:pt idx="2476">
                  <c:v>95.973885742224127</c:v>
                </c:pt>
                <c:pt idx="2477">
                  <c:v>96.006249805260467</c:v>
                </c:pt>
                <c:pt idx="2478">
                  <c:v>96.038669063606292</c:v>
                </c:pt>
                <c:pt idx="2479">
                  <c:v>96.071143207516556</c:v>
                </c:pt>
                <c:pt idx="2480">
                  <c:v>96.103671923639951</c:v>
                </c:pt>
                <c:pt idx="2481">
                  <c:v>96.136254894958299</c:v>
                </c:pt>
                <c:pt idx="2482">
                  <c:v>96.16889180072809</c:v>
                </c:pt>
                <c:pt idx="2483">
                  <c:v>96.201582316419689</c:v>
                </c:pt>
                <c:pt idx="2484">
                  <c:v>96.234326113654134</c:v>
                </c:pt>
                <c:pt idx="2485">
                  <c:v>96.267122860143871</c:v>
                </c:pt>
                <c:pt idx="2486">
                  <c:v>96.299972219630035</c:v>
                </c:pt>
                <c:pt idx="2487">
                  <c:v>96.332873851817823</c:v>
                </c:pt>
                <c:pt idx="2488">
                  <c:v>96.365827412315696</c:v>
                </c:pt>
                <c:pt idx="2489">
                  <c:v>96.398832552570383</c:v>
                </c:pt>
                <c:pt idx="2490">
                  <c:v>96.431888919801992</c:v>
                </c:pt>
                <c:pt idx="2491">
                  <c:v>96.464996156939776</c:v>
                </c:pt>
                <c:pt idx="2492">
                  <c:v>96.498153902556837</c:v>
                </c:pt>
                <c:pt idx="2493">
                  <c:v>96.53136179080397</c:v>
                </c:pt>
                <c:pt idx="2494">
                  <c:v>96.564619451342338</c:v>
                </c:pt>
                <c:pt idx="2495">
                  <c:v>96.597926509277571</c:v>
                </c:pt>
                <c:pt idx="2496">
                  <c:v>96.631282585091441</c:v>
                </c:pt>
                <c:pt idx="2497">
                  <c:v>96.664687294574165</c:v>
                </c:pt>
                <c:pt idx="2498">
                  <c:v>96.698140248755877</c:v>
                </c:pt>
                <c:pt idx="2499">
                  <c:v>96.731641053835887</c:v>
                </c:pt>
                <c:pt idx="2500">
                  <c:v>96.76518931111579</c:v>
                </c:pt>
                <c:pt idx="2501">
                  <c:v>96.798784616926099</c:v>
                </c:pt>
                <c:pt idx="2502">
                  <c:v>96.83242656255797</c:v>
                </c:pt>
                <c:pt idx="2503">
                  <c:v>96.866114734190504</c:v>
                </c:pt>
                <c:pt idx="2504">
                  <c:v>96.899848712819505</c:v>
                </c:pt>
                <c:pt idx="2505">
                  <c:v>96.933628074184412</c:v>
                </c:pt>
                <c:pt idx="2506">
                  <c:v>96.967452388695932</c:v>
                </c:pt>
                <c:pt idx="2507">
                  <c:v>97.001321221362815</c:v>
                </c:pt>
                <c:pt idx="2508">
                  <c:v>97.035234131717743</c:v>
                </c:pt>
                <c:pt idx="2509">
                  <c:v>97.069190673742625</c:v>
                </c:pt>
                <c:pt idx="2510">
                  <c:v>97.103190395793263</c:v>
                </c:pt>
                <c:pt idx="2511">
                  <c:v>97.137232840525442</c:v>
                </c:pt>
                <c:pt idx="2512">
                  <c:v>97.171317544815921</c:v>
                </c:pt>
                <c:pt idx="2513">
                  <c:v>97.205444039689255</c:v>
                </c:pt>
                <c:pt idx="2514">
                  <c:v>97.239611850238774</c:v>
                </c:pt>
                <c:pt idx="2515">
                  <c:v>97.27382049554916</c:v>
                </c:pt>
                <c:pt idx="2516">
                  <c:v>97.308069488618415</c:v>
                </c:pt>
                <c:pt idx="2517">
                  <c:v>97.342358336279673</c:v>
                </c:pt>
                <c:pt idx="2518">
                  <c:v>97.376686539121437</c:v>
                </c:pt>
                <c:pt idx="2519">
                  <c:v>97.411053591408233</c:v>
                </c:pt>
                <c:pt idx="2520">
                  <c:v>97.445458981000883</c:v>
                </c:pt>
                <c:pt idx="2521">
                  <c:v>97.479902189274455</c:v>
                </c:pt>
                <c:pt idx="2522">
                  <c:v>97.514382691038861</c:v>
                </c:pt>
                <c:pt idx="2523">
                  <c:v>97.548899954454868</c:v>
                </c:pt>
                <c:pt idx="2524">
                  <c:v>97.583453440955296</c:v>
                </c:pt>
                <c:pt idx="2525">
                  <c:v>97.618042605158607</c:v>
                </c:pt>
                <c:pt idx="2526">
                  <c:v>97.65266689478797</c:v>
                </c:pt>
                <c:pt idx="2527">
                  <c:v>97.687325750586623</c:v>
                </c:pt>
                <c:pt idx="2528">
                  <c:v>97.722018606233675</c:v>
                </c:pt>
                <c:pt idx="2529">
                  <c:v>97.756744888260329</c:v>
                </c:pt>
                <c:pt idx="2530">
                  <c:v>97.791504015963312</c:v>
                </c:pt>
                <c:pt idx="2531">
                  <c:v>97.826295401320337</c:v>
                </c:pt>
                <c:pt idx="2532">
                  <c:v>97.861118448902758</c:v>
                </c:pt>
                <c:pt idx="2533">
                  <c:v>97.895972555789484</c:v>
                </c:pt>
                <c:pt idx="2534">
                  <c:v>97.930857111479995</c:v>
                </c:pt>
                <c:pt idx="2535">
                  <c:v>97.965771497805918</c:v>
                </c:pt>
                <c:pt idx="2536">
                  <c:v>98.000715088843492</c:v>
                </c:pt>
                <c:pt idx="2537">
                  <c:v>98.03568725082522</c:v>
                </c:pt>
                <c:pt idx="2538">
                  <c:v>98.070687342048799</c:v>
                </c:pt>
                <c:pt idx="2539">
                  <c:v>98.105714712790544</c:v>
                </c:pt>
                <c:pt idx="2540">
                  <c:v>98.140768705212352</c:v>
                </c:pt>
                <c:pt idx="2541">
                  <c:v>98.175848653272709</c:v>
                </c:pt>
                <c:pt idx="2542">
                  <c:v>98.210953882635252</c:v>
                </c:pt>
                <c:pt idx="2543">
                  <c:v>98.246083710577636</c:v>
                </c:pt>
                <c:pt idx="2544">
                  <c:v>98.28123744589854</c:v>
                </c:pt>
                <c:pt idx="2545">
                  <c:v>98.316414388826175</c:v>
                </c:pt>
                <c:pt idx="2546">
                  <c:v>98.351613830924975</c:v>
                </c:pt>
                <c:pt idx="2547">
                  <c:v>98.386835055001583</c:v>
                </c:pt>
                <c:pt idx="2548">
                  <c:v>98.422077335012546</c:v>
                </c:pt>
                <c:pt idx="2549">
                  <c:v>98.457339935968292</c:v>
                </c:pt>
                <c:pt idx="2550">
                  <c:v>98.492622113839886</c:v>
                </c:pt>
                <c:pt idx="2551">
                  <c:v>98.527923115462087</c:v>
                </c:pt>
                <c:pt idx="2552">
                  <c:v>98.563242178438898</c:v>
                </c:pt>
                <c:pt idx="2553">
                  <c:v>98.598578531047806</c:v>
                </c:pt>
                <c:pt idx="2554">
                  <c:v>98.633931392141989</c:v>
                </c:pt>
                <c:pt idx="2555">
                  <c:v>98.669299971054556</c:v>
                </c:pt>
                <c:pt idx="2556">
                  <c:v>98.704683467499677</c:v>
                </c:pt>
                <c:pt idx="2557">
                  <c:v>98.740081071475672</c:v>
                </c:pt>
                <c:pt idx="2558">
                  <c:v>98.775491963167298</c:v>
                </c:pt>
                <c:pt idx="2559">
                  <c:v>98.810915312846049</c:v>
                </c:pt>
                <c:pt idx="2560">
                  <c:v>98.846350280770992</c:v>
                </c:pt>
                <c:pt idx="2561">
                  <c:v>98.88179601708994</c:v>
                </c:pt>
                <c:pt idx="2562">
                  <c:v>98.917251661739002</c:v>
                </c:pt>
                <c:pt idx="2563">
                  <c:v>98.952716344342093</c:v>
                </c:pt>
                <c:pt idx="2564">
                  <c:v>98.988189184111064</c:v>
                </c:pt>
                <c:pt idx="2565">
                  <c:v>99.023669289742784</c:v>
                </c:pt>
                <c:pt idx="2566">
                  <c:v>99.059155759320006</c:v>
                </c:pt>
                <c:pt idx="2567">
                  <c:v>99.09464768020699</c:v>
                </c:pt>
                <c:pt idx="2568">
                  <c:v>99.130144128948388</c:v>
                </c:pt>
                <c:pt idx="2569">
                  <c:v>99.165644171167088</c:v>
                </c:pt>
                <c:pt idx="2570">
                  <c:v>99.201146861459677</c:v>
                </c:pt>
                <c:pt idx="2571">
                  <c:v>99.236651243293849</c:v>
                </c:pt>
                <c:pt idx="2572">
                  <c:v>99.272156348904346</c:v>
                </c:pt>
                <c:pt idx="2573">
                  <c:v>99.307661199189027</c:v>
                </c:pt>
                <c:pt idx="2574">
                  <c:v>99.343164803604054</c:v>
                </c:pt>
                <c:pt idx="2575">
                  <c:v>99.378666160058444</c:v>
                </c:pt>
                <c:pt idx="2576">
                  <c:v>99.414164254810444</c:v>
                </c:pt>
                <c:pt idx="2577">
                  <c:v>99.449658062359646</c:v>
                </c:pt>
                <c:pt idx="2578">
                  <c:v>99.485146545343156</c:v>
                </c:pt>
                <c:pt idx="2579">
                  <c:v>99.520628654428023</c:v>
                </c:pt>
                <c:pt idx="2580">
                  <c:v>99.556103328205239</c:v>
                </c:pt>
                <c:pt idx="2581">
                  <c:v>99.591569493082062</c:v>
                </c:pt>
                <c:pt idx="2582">
                  <c:v>99.627026063176686</c:v>
                </c:pt>
                <c:pt idx="2583">
                  <c:v>99.662471940208007</c:v>
                </c:pt>
                <c:pt idx="2584">
                  <c:v>99.697906013390323</c:v>
                </c:pt>
                <c:pt idx="2585">
                  <c:v>99.733327159323153</c:v>
                </c:pt>
                <c:pt idx="2586">
                  <c:v>99.7687342418848</c:v>
                </c:pt>
                <c:pt idx="2587">
                  <c:v>99.804126112121992</c:v>
                </c:pt>
                <c:pt idx="2588">
                  <c:v>99.839501608141873</c:v>
                </c:pt>
                <c:pt idx="2589">
                  <c:v>99.874859555002516</c:v>
                </c:pt>
                <c:pt idx="2590">
                  <c:v>99.910198764603592</c:v>
                </c:pt>
                <c:pt idx="2591">
                  <c:v>99.945518035576484</c:v>
                </c:pt>
                <c:pt idx="2592">
                  <c:v>99.980816153174416</c:v>
                </c:pt>
                <c:pt idx="2593">
                  <c:v>100.01609188916241</c:v>
                </c:pt>
                <c:pt idx="2594">
                  <c:v>100.05134400170647</c:v>
                </c:pt>
                <c:pt idx="2595">
                  <c:v>100.08657123526352</c:v>
                </c:pt>
                <c:pt idx="2596">
                  <c:v>100.12177232047027</c:v>
                </c:pt>
                <c:pt idx="2597">
                  <c:v>100.1569459740315</c:v>
                </c:pt>
                <c:pt idx="2598">
                  <c:v>100.19209089861047</c:v>
                </c:pt>
                <c:pt idx="2599">
                  <c:v>100.22720578271591</c:v>
                </c:pt>
                <c:pt idx="2600">
                  <c:v>100.26228930059128</c:v>
                </c:pt>
                <c:pt idx="2601">
                  <c:v>100.29734011210238</c:v>
                </c:pt>
                <c:pt idx="2602">
                  <c:v>100.33235686262681</c:v>
                </c:pt>
                <c:pt idx="2603">
                  <c:v>100.36733818293995</c:v>
                </c:pt>
                <c:pt idx="2604">
                  <c:v>100.40228268910411</c:v>
                </c:pt>
                <c:pt idx="2605">
                  <c:v>100.43718898235596</c:v>
                </c:pt>
                <c:pt idx="2606">
                  <c:v>100.47205564899399</c:v>
                </c:pt>
                <c:pt idx="2607">
                  <c:v>100.50688126026596</c:v>
                </c:pt>
                <c:pt idx="2608">
                  <c:v>100.54166437225634</c:v>
                </c:pt>
                <c:pt idx="2609">
                  <c:v>100.57640352577327</c:v>
                </c:pt>
                <c:pt idx="2610">
                  <c:v>100.61109724623631</c:v>
                </c:pt>
                <c:pt idx="2611">
                  <c:v>100.64574404356294</c:v>
                </c:pt>
                <c:pt idx="2612">
                  <c:v>100.68034241205646</c:v>
                </c:pt>
                <c:pt idx="2613">
                  <c:v>100.71489083029205</c:v>
                </c:pt>
                <c:pt idx="2614">
                  <c:v>100.74938776100446</c:v>
                </c:pt>
                <c:pt idx="2615">
                  <c:v>100.78383165097489</c:v>
                </c:pt>
                <c:pt idx="2616">
                  <c:v>100.81822093091773</c:v>
                </c:pt>
                <c:pt idx="2617">
                  <c:v>100.85255401536809</c:v>
                </c:pt>
                <c:pt idx="2618">
                  <c:v>100.88682930256779</c:v>
                </c:pt>
                <c:pt idx="2619">
                  <c:v>100.92104517435362</c:v>
                </c:pt>
                <c:pt idx="2620">
                  <c:v>100.95519999604363</c:v>
                </c:pt>
                <c:pt idx="2621">
                  <c:v>100.98929211632444</c:v>
                </c:pt>
                <c:pt idx="2622">
                  <c:v>101.02331986713853</c:v>
                </c:pt>
                <c:pt idx="2623">
                  <c:v>101.05728156357156</c:v>
                </c:pt>
                <c:pt idx="2624">
                  <c:v>101.09117550374015</c:v>
                </c:pt>
                <c:pt idx="2625">
                  <c:v>101.12499996867766</c:v>
                </c:pt>
                <c:pt idx="2626">
                  <c:v>101.15875322222405</c:v>
                </c:pt>
                <c:pt idx="2627">
                  <c:v>101.19243351091323</c:v>
                </c:pt>
                <c:pt idx="2628">
                  <c:v>101.22603906385862</c:v>
                </c:pt>
                <c:pt idx="2629">
                  <c:v>101.25956809264548</c:v>
                </c:pt>
                <c:pt idx="2630">
                  <c:v>101.29301879121454</c:v>
                </c:pt>
                <c:pt idx="2631">
                  <c:v>101.32638933575414</c:v>
                </c:pt>
                <c:pt idx="2632">
                  <c:v>101.35967788458665</c:v>
                </c:pt>
                <c:pt idx="2633">
                  <c:v>101.39288257805929</c:v>
                </c:pt>
                <c:pt idx="2634">
                  <c:v>101.42600153843139</c:v>
                </c:pt>
                <c:pt idx="2635">
                  <c:v>101.45903286976475</c:v>
                </c:pt>
                <c:pt idx="2636">
                  <c:v>101.49197465781386</c:v>
                </c:pt>
                <c:pt idx="2637">
                  <c:v>101.52482496991539</c:v>
                </c:pt>
                <c:pt idx="2638">
                  <c:v>101.55758185487784</c:v>
                </c:pt>
                <c:pt idx="2639">
                  <c:v>101.59024334287363</c:v>
                </c:pt>
                <c:pt idx="2640">
                  <c:v>101.62280744532937</c:v>
                </c:pt>
                <c:pt idx="2641">
                  <c:v>101.65527215481676</c:v>
                </c:pt>
                <c:pt idx="2642">
                  <c:v>101.68763544494607</c:v>
                </c:pt>
                <c:pt idx="2643">
                  <c:v>101.71989527025586</c:v>
                </c:pt>
                <c:pt idx="2644">
                  <c:v>101.75204956610823</c:v>
                </c:pt>
                <c:pt idx="2645">
                  <c:v>101.78409624857979</c:v>
                </c:pt>
                <c:pt idx="2646">
                  <c:v>101.81603321435669</c:v>
                </c:pt>
                <c:pt idx="2647">
                  <c:v>101.84785834062777</c:v>
                </c:pt>
                <c:pt idx="2648">
                  <c:v>101.87956948497968</c:v>
                </c:pt>
                <c:pt idx="2649">
                  <c:v>101.91116448529084</c:v>
                </c:pt>
                <c:pt idx="2650">
                  <c:v>101.94264115962918</c:v>
                </c:pt>
                <c:pt idx="2651">
                  <c:v>101.97399730614593</c:v>
                </c:pt>
                <c:pt idx="2652">
                  <c:v>102.00523070297466</c:v>
                </c:pt>
                <c:pt idx="2653">
                  <c:v>102.03633910812668</c:v>
                </c:pt>
                <c:pt idx="2654">
                  <c:v>102.0673202593905</c:v>
                </c:pt>
                <c:pt idx="2655">
                  <c:v>102.09817187422968</c:v>
                </c:pt>
                <c:pt idx="2656">
                  <c:v>102.12889164968338</c:v>
                </c:pt>
                <c:pt idx="2657">
                  <c:v>102.15947726226561</c:v>
                </c:pt>
                <c:pt idx="2658">
                  <c:v>102.18992636786538</c:v>
                </c:pt>
                <c:pt idx="2659">
                  <c:v>102.22023660165023</c:v>
                </c:pt>
                <c:pt idx="2660">
                  <c:v>102.25040557796737</c:v>
                </c:pt>
                <c:pt idx="2661">
                  <c:v>102.28043089024695</c:v>
                </c:pt>
                <c:pt idx="2662">
                  <c:v>102.31031011090602</c:v>
                </c:pt>
                <c:pt idx="2663">
                  <c:v>102.34004079125482</c:v>
                </c:pt>
                <c:pt idx="2664">
                  <c:v>102.36962046140047</c:v>
                </c:pt>
                <c:pt idx="2665">
                  <c:v>102.39904663015518</c:v>
                </c:pt>
                <c:pt idx="2666">
                  <c:v>102.42831678494404</c:v>
                </c:pt>
                <c:pt idx="2667">
                  <c:v>102.45742839171274</c:v>
                </c:pt>
                <c:pt idx="2668">
                  <c:v>102.4863788948369</c:v>
                </c:pt>
                <c:pt idx="2669">
                  <c:v>102.51516571703596</c:v>
                </c:pt>
                <c:pt idx="2670">
                  <c:v>102.54378625927998</c:v>
                </c:pt>
                <c:pt idx="2671">
                  <c:v>102.57223790070687</c:v>
                </c:pt>
                <c:pt idx="2672">
                  <c:v>102.60051799853321</c:v>
                </c:pt>
                <c:pt idx="2673">
                  <c:v>102.62862388797269</c:v>
                </c:pt>
                <c:pt idx="2674">
                  <c:v>102.65655288214921</c:v>
                </c:pt>
                <c:pt idx="2675">
                  <c:v>102.68430227201617</c:v>
                </c:pt>
                <c:pt idx="2676">
                  <c:v>102.71186932627506</c:v>
                </c:pt>
                <c:pt idx="2677">
                  <c:v>102.73925129129591</c:v>
                </c:pt>
                <c:pt idx="2678">
                  <c:v>102.76644539103722</c:v>
                </c:pt>
                <c:pt idx="2679">
                  <c:v>102.79344882697116</c:v>
                </c:pt>
                <c:pt idx="2680">
                  <c:v>102.82025877800586</c:v>
                </c:pt>
                <c:pt idx="2681">
                  <c:v>102.8468724004119</c:v>
                </c:pt>
                <c:pt idx="2682">
                  <c:v>102.87328682774863</c:v>
                </c:pt>
                <c:pt idx="2683">
                  <c:v>102.89949917079379</c:v>
                </c:pt>
                <c:pt idx="2684">
                  <c:v>102.92550651747342</c:v>
                </c:pt>
                <c:pt idx="2685">
                  <c:v>102.9513059327931</c:v>
                </c:pt>
                <c:pt idx="2686">
                  <c:v>102.97689445877158</c:v>
                </c:pt>
                <c:pt idx="2687">
                  <c:v>103.00226911437585</c:v>
                </c:pt>
                <c:pt idx="2688">
                  <c:v>103.02742689545725</c:v>
                </c:pt>
                <c:pt idx="2689">
                  <c:v>103.05236477469215</c:v>
                </c:pt>
                <c:pt idx="2690">
                  <c:v>103.07707970151908</c:v>
                </c:pt>
                <c:pt idx="2691">
                  <c:v>103.10156860208313</c:v>
                </c:pt>
                <c:pt idx="2692">
                  <c:v>103.12582837917854</c:v>
                </c:pt>
                <c:pt idx="2693">
                  <c:v>103.14985591219632</c:v>
                </c:pt>
                <c:pt idx="2694">
                  <c:v>103.1736480570698</c:v>
                </c:pt>
                <c:pt idx="2695">
                  <c:v>103.19720164622616</c:v>
                </c:pt>
                <c:pt idx="2696">
                  <c:v>103.22051348853819</c:v>
                </c:pt>
                <c:pt idx="2697">
                  <c:v>103.24358036927818</c:v>
                </c:pt>
                <c:pt idx="2698">
                  <c:v>103.26639905007364</c:v>
                </c:pt>
                <c:pt idx="2699">
                  <c:v>103.28896626886625</c:v>
                </c:pt>
                <c:pt idx="2700">
                  <c:v>103.31127873987285</c:v>
                </c:pt>
                <c:pt idx="2701">
                  <c:v>103.33333315354739</c:v>
                </c:pt>
                <c:pt idx="2702">
                  <c:v>103.355126176547</c:v>
                </c:pt>
                <c:pt idx="2703">
                  <c:v>103.3766544517002</c:v>
                </c:pt>
                <c:pt idx="2704">
                  <c:v>103.39791459797604</c:v>
                </c:pt>
                <c:pt idx="2705">
                  <c:v>103.41890321045807</c:v>
                </c:pt>
                <c:pt idx="2706">
                  <c:v>103.43961686031838</c:v>
                </c:pt>
                <c:pt idx="2707">
                  <c:v>103.46005209479689</c:v>
                </c:pt>
                <c:pt idx="2708">
                  <c:v>103.48020543718145</c:v>
                </c:pt>
                <c:pt idx="2709">
                  <c:v>103.50007338679104</c:v>
                </c:pt>
                <c:pt idx="2710">
                  <c:v>103.51965241896285</c:v>
                </c:pt>
                <c:pt idx="2711">
                  <c:v>103.5389389850404</c:v>
                </c:pt>
                <c:pt idx="2712">
                  <c:v>103.55792951236701</c:v>
                </c:pt>
                <c:pt idx="2713">
                  <c:v>103.57662040427984</c:v>
                </c:pt>
                <c:pt idx="2714">
                  <c:v>103.59500804010841</c:v>
                </c:pt>
                <c:pt idx="2715">
                  <c:v>103.61308877517621</c:v>
                </c:pt>
                <c:pt idx="2716">
                  <c:v>103.6308589408054</c:v>
                </c:pt>
                <c:pt idx="2717">
                  <c:v>103.64831484432388</c:v>
                </c:pt>
                <c:pt idx="2718">
                  <c:v>103.66545276907746</c:v>
                </c:pt>
                <c:pt idx="2719">
                  <c:v>103.68226897444391</c:v>
                </c:pt>
                <c:pt idx="2720">
                  <c:v>103.69875969585144</c:v>
                </c:pt>
                <c:pt idx="2721">
                  <c:v>103.71492114480027</c:v>
                </c:pt>
                <c:pt idx="2722">
                  <c:v>103.7307495088881</c:v>
                </c:pt>
                <c:pt idx="2723">
                  <c:v>103.74624095183883</c:v>
                </c:pt>
                <c:pt idx="2724">
                  <c:v>103.76139161353611</c:v>
                </c:pt>
                <c:pt idx="2725">
                  <c:v>103.77619761005975</c:v>
                </c:pt>
                <c:pt idx="2726">
                  <c:v>103.79065503372631</c:v>
                </c:pt>
                <c:pt idx="2727">
                  <c:v>103.80475995313442</c:v>
                </c:pt>
                <c:pt idx="2728">
                  <c:v>103.81850841321304</c:v>
                </c:pt>
                <c:pt idx="2729">
                  <c:v>103.83189643527577</c:v>
                </c:pt>
                <c:pt idx="2730">
                  <c:v>103.84492001707699</c:v>
                </c:pt>
                <c:pt idx="2731">
                  <c:v>103.85757513287395</c:v>
                </c:pt>
                <c:pt idx="2732">
                  <c:v>103.86985773349451</c:v>
                </c:pt>
                <c:pt idx="2733">
                  <c:v>103.88176374640634</c:v>
                </c:pt>
                <c:pt idx="2734">
                  <c:v>103.8932890757937</c:v>
                </c:pt>
                <c:pt idx="2735">
                  <c:v>103.90442960263677</c:v>
                </c:pt>
                <c:pt idx="2736">
                  <c:v>103.91518118479834</c:v>
                </c:pt>
                <c:pt idx="2737">
                  <c:v>103.92553965711255</c:v>
                </c:pt>
                <c:pt idx="2738">
                  <c:v>103.93550083148139</c:v>
                </c:pt>
                <c:pt idx="2739">
                  <c:v>103.94506049697397</c:v>
                </c:pt>
                <c:pt idx="2740">
                  <c:v>103.95421441993338</c:v>
                </c:pt>
                <c:pt idx="2741">
                  <c:v>103.9629583440875</c:v>
                </c:pt>
                <c:pt idx="2742">
                  <c:v>103.97128799066458</c:v>
                </c:pt>
                <c:pt idx="2743">
                  <c:v>103.97919905851691</c:v>
                </c:pt>
                <c:pt idx="2744">
                  <c:v>103.98668722424772</c:v>
                </c:pt>
                <c:pt idx="2745">
                  <c:v>103.99374814234565</c:v>
                </c:pt>
                <c:pt idx="2746">
                  <c:v>104.00037744532347</c:v>
                </c:pt>
                <c:pt idx="2747">
                  <c:v>104.00657074386436</c:v>
                </c:pt>
                <c:pt idx="2748">
                  <c:v>104.01232362697438</c:v>
                </c:pt>
                <c:pt idx="2749">
                  <c:v>104.01763166213888</c:v>
                </c:pt>
                <c:pt idx="2750">
                  <c:v>104.02249039548929</c:v>
                </c:pt>
                <c:pt idx="2751">
                  <c:v>104.02689535197227</c:v>
                </c:pt>
                <c:pt idx="2752">
                  <c:v>104.03084203552913</c:v>
                </c:pt>
                <c:pt idx="2753">
                  <c:v>104.03432592927889</c:v>
                </c:pt>
                <c:pt idx="2754">
                  <c:v>104.0373424957108</c:v>
                </c:pt>
                <c:pt idx="2755">
                  <c:v>104.0398871768831</c:v>
                </c:pt>
                <c:pt idx="2756">
                  <c:v>104.04195539462798</c:v>
                </c:pt>
                <c:pt idx="2757">
                  <c:v>104.04354255076481</c:v>
                </c:pt>
                <c:pt idx="2758">
                  <c:v>104.04464402732145</c:v>
                </c:pt>
                <c:pt idx="2759">
                  <c:v>104.04525518676081</c:v>
                </c:pt>
                <c:pt idx="2760">
                  <c:v>104.04537137221951</c:v>
                </c:pt>
                <c:pt idx="2761">
                  <c:v>104.04498790774811</c:v>
                </c:pt>
                <c:pt idx="2762">
                  <c:v>104.04410009856602</c:v>
                </c:pt>
                <c:pt idx="2763">
                  <c:v>104.04270323132019</c:v>
                </c:pt>
                <c:pt idx="2764">
                  <c:v>104.04079257435349</c:v>
                </c:pt>
                <c:pt idx="2765">
                  <c:v>104.03836337798161</c:v>
                </c:pt>
                <c:pt idx="2766">
                  <c:v>104.03541087477886</c:v>
                </c:pt>
                <c:pt idx="2767">
                  <c:v>104.03193027987223</c:v>
                </c:pt>
                <c:pt idx="2768">
                  <c:v>104.02791679124496</c:v>
                </c:pt>
                <c:pt idx="2769">
                  <c:v>104.02336559004826</c:v>
                </c:pt>
                <c:pt idx="2770">
                  <c:v>104.01827184092438</c:v>
                </c:pt>
                <c:pt idx="2771">
                  <c:v>104.01263069233572</c:v>
                </c:pt>
                <c:pt idx="2772">
                  <c:v>104.00643727690779</c:v>
                </c:pt>
                <c:pt idx="2773">
                  <c:v>103.99968671177794</c:v>
                </c:pt>
                <c:pt idx="2774">
                  <c:v>103.99237409895724</c:v>
                </c:pt>
                <c:pt idx="2775">
                  <c:v>103.98449452569993</c:v>
                </c:pt>
                <c:pt idx="2776">
                  <c:v>103.97604306488502</c:v>
                </c:pt>
                <c:pt idx="2777">
                  <c:v>103.96701477540795</c:v>
                </c:pt>
                <c:pt idx="2778">
                  <c:v>103.95740470258175</c:v>
                </c:pt>
                <c:pt idx="2779">
                  <c:v>103.94720787855032</c:v>
                </c:pt>
                <c:pt idx="2780">
                  <c:v>103.93641932271319</c:v>
                </c:pt>
                <c:pt idx="2781">
                  <c:v>103.92503404215906</c:v>
                </c:pt>
                <c:pt idx="2782">
                  <c:v>103.91304703211338</c:v>
                </c:pt>
                <c:pt idx="2783">
                  <c:v>103.90045327639551</c:v>
                </c:pt>
                <c:pt idx="2784">
                  <c:v>103.8872477478899</c:v>
                </c:pt>
                <c:pt idx="2785">
                  <c:v>103.87342540902628</c:v>
                </c:pt>
                <c:pt idx="2786">
                  <c:v>103.85898121227405</c:v>
                </c:pt>
                <c:pt idx="2787">
                  <c:v>103.84391010064871</c:v>
                </c:pt>
                <c:pt idx="2788">
                  <c:v>103.8282070082296</c:v>
                </c:pt>
                <c:pt idx="2789">
                  <c:v>103.81186686069316</c:v>
                </c:pt>
                <c:pt idx="2790">
                  <c:v>103.79488457585438</c:v>
                </c:pt>
                <c:pt idx="2791">
                  <c:v>103.77725506422651</c:v>
                </c:pt>
                <c:pt idx="2792">
                  <c:v>103.75897322959091</c:v>
                </c:pt>
                <c:pt idx="2793">
                  <c:v>103.74003396957957</c:v>
                </c:pt>
                <c:pt idx="2794">
                  <c:v>103.72043217627542</c:v>
                </c:pt>
                <c:pt idx="2795">
                  <c:v>103.70016273682205</c:v>
                </c:pt>
                <c:pt idx="2796">
                  <c:v>103.67922053404988</c:v>
                </c:pt>
                <c:pt idx="2797">
                  <c:v>103.65760044711605</c:v>
                </c:pt>
                <c:pt idx="2798">
                  <c:v>103.63529735215913</c:v>
                </c:pt>
                <c:pt idx="2799">
                  <c:v>103.61230612296698</c:v>
                </c:pt>
                <c:pt idx="2800">
                  <c:v>103.58862163166107</c:v>
                </c:pt>
                <c:pt idx="2801">
                  <c:v>103.56423874939675</c:v>
                </c:pt>
                <c:pt idx="2802">
                  <c:v>103.53915234707418</c:v>
                </c:pt>
                <c:pt idx="2803">
                  <c:v>103.51335729607057</c:v>
                </c:pt>
                <c:pt idx="2804">
                  <c:v>103.48684846898421</c:v>
                </c:pt>
                <c:pt idx="2805">
                  <c:v>103.4596207403946</c:v>
                </c:pt>
                <c:pt idx="2806">
                  <c:v>103.43166898764102</c:v>
                </c:pt>
                <c:pt idx="2807">
                  <c:v>103.4029880916133</c:v>
                </c:pt>
                <c:pt idx="2808">
                  <c:v>103.3735729375632</c:v>
                </c:pt>
                <c:pt idx="2809">
                  <c:v>103.34341841592928</c:v>
                </c:pt>
                <c:pt idx="2810">
                  <c:v>103.31251942317935</c:v>
                </c:pt>
                <c:pt idx="2811">
                  <c:v>103.28087086267013</c:v>
                </c:pt>
                <c:pt idx="2812">
                  <c:v>103.24846764552439</c:v>
                </c:pt>
                <c:pt idx="2813">
                  <c:v>103.21530469152401</c:v>
                </c:pt>
                <c:pt idx="2814">
                  <c:v>103.1813769300211</c:v>
                </c:pt>
                <c:pt idx="2815">
                  <c:v>103.14667930086704</c:v>
                </c:pt>
                <c:pt idx="2816">
                  <c:v>103.11120675535982</c:v>
                </c:pt>
                <c:pt idx="2817">
                  <c:v>103.07495425720647</c:v>
                </c:pt>
                <c:pt idx="2818">
                  <c:v>103.03791678350676</c:v>
                </c:pt>
                <c:pt idx="2819">
                  <c:v>103.00008932575385</c:v>
                </c:pt>
                <c:pt idx="2820">
                  <c:v>102.96146689085236</c:v>
                </c:pt>
                <c:pt idx="2821">
                  <c:v>102.92204450215682</c:v>
                </c:pt>
                <c:pt idx="2822">
                  <c:v>102.88181720052596</c:v>
                </c:pt>
                <c:pt idx="2823">
                  <c:v>102.840780045399</c:v>
                </c:pt>
                <c:pt idx="2824">
                  <c:v>102.7989281158879</c:v>
                </c:pt>
                <c:pt idx="2825">
                  <c:v>102.75625651189085</c:v>
                </c:pt>
                <c:pt idx="2826">
                  <c:v>102.71276035522135</c:v>
                </c:pt>
                <c:pt idx="2827">
                  <c:v>102.66843479076179</c:v>
                </c:pt>
                <c:pt idx="2828">
                  <c:v>102.62327498763116</c:v>
                </c:pt>
                <c:pt idx="2829">
                  <c:v>102.5772761403737</c:v>
                </c:pt>
                <c:pt idx="2830">
                  <c:v>102.5304334701688</c:v>
                </c:pt>
                <c:pt idx="2831">
                  <c:v>102.48274222605681</c:v>
                </c:pt>
                <c:pt idx="2832">
                  <c:v>102.43419768618853</c:v>
                </c:pt>
                <c:pt idx="2833">
                  <c:v>102.38479515908853</c:v>
                </c:pt>
                <c:pt idx="2834">
                  <c:v>102.33452998494415</c:v>
                </c:pt>
                <c:pt idx="2835">
                  <c:v>102.28339753691026</c:v>
                </c:pt>
                <c:pt idx="2836">
                  <c:v>102.23139322243323</c:v>
                </c:pt>
                <c:pt idx="2837">
                  <c:v>102.1785124845978</c:v>
                </c:pt>
                <c:pt idx="2838">
                  <c:v>102.12475080348779</c:v>
                </c:pt>
                <c:pt idx="2839">
                  <c:v>102.07010369757333</c:v>
                </c:pt>
                <c:pt idx="2840">
                  <c:v>102.01456672511122</c:v>
                </c:pt>
                <c:pt idx="2841">
                  <c:v>101.95813548556877</c:v>
                </c:pt>
                <c:pt idx="2842">
                  <c:v>101.9008056210633</c:v>
                </c:pt>
                <c:pt idx="2843">
                  <c:v>101.84257281782396</c:v>
                </c:pt>
                <c:pt idx="2844">
                  <c:v>101.78343280767263</c:v>
                </c:pt>
                <c:pt idx="2845">
                  <c:v>101.72338136951952</c:v>
                </c:pt>
                <c:pt idx="2846">
                  <c:v>101.66241433088196</c:v>
                </c:pt>
                <c:pt idx="2847">
                  <c:v>101.60052756942088</c:v>
                </c:pt>
                <c:pt idx="2848">
                  <c:v>101.53771701449315</c:v>
                </c:pt>
                <c:pt idx="2849">
                  <c:v>101.47397864872556</c:v>
                </c:pt>
                <c:pt idx="2850">
                  <c:v>101.40930850960348</c:v>
                </c:pt>
                <c:pt idx="2851">
                  <c:v>101.34370269108153</c:v>
                </c:pt>
                <c:pt idx="2852">
                  <c:v>101.27715734520567</c:v>
                </c:pt>
                <c:pt idx="2853">
                  <c:v>101.20966868375767</c:v>
                </c:pt>
                <c:pt idx="2854">
                  <c:v>101.14123297991495</c:v>
                </c:pt>
                <c:pt idx="2855">
                  <c:v>101.07184656992573</c:v>
                </c:pt>
                <c:pt idx="2856">
                  <c:v>101.00150585480054</c:v>
                </c:pt>
                <c:pt idx="2857">
                  <c:v>100.93020730202173</c:v>
                </c:pt>
                <c:pt idx="2858">
                  <c:v>100.85794744726498</c:v>
                </c:pt>
                <c:pt idx="2859">
                  <c:v>100.78472289613936</c:v>
                </c:pt>
                <c:pt idx="2860">
                  <c:v>100.71053032593849</c:v>
                </c:pt>
                <c:pt idx="2861">
                  <c:v>100.63536648740801</c:v>
                </c:pt>
                <c:pt idx="2862">
                  <c:v>100.55922820652466</c:v>
                </c:pt>
                <c:pt idx="2863">
                  <c:v>100.48211238629243</c:v>
                </c:pt>
                <c:pt idx="2864">
                  <c:v>100.40401600854463</c:v>
                </c:pt>
                <c:pt idx="2865">
                  <c:v>100.32493613576338</c:v>
                </c:pt>
                <c:pt idx="2866">
                  <c:v>100.24486991290841</c:v>
                </c:pt>
                <c:pt idx="2867">
                  <c:v>100.16381456925475</c:v>
                </c:pt>
                <c:pt idx="2868">
                  <c:v>100.08176742024379</c:v>
                </c:pt>
                <c:pt idx="2869">
                  <c:v>99.998725869340291</c:v>
                </c:pt>
                <c:pt idx="2870">
                  <c:v>99.914687409899685</c:v>
                </c:pt>
                <c:pt idx="2871">
                  <c:v>99.829649627042059</c:v>
                </c:pt>
                <c:pt idx="2872">
                  <c:v>99.743610199534771</c:v>
                </c:pt>
                <c:pt idx="2873">
                  <c:v>99.656566901678104</c:v>
                </c:pt>
                <c:pt idx="2874">
                  <c:v>99.568517605199588</c:v>
                </c:pt>
                <c:pt idx="2875">
                  <c:v>99.4794602811494</c:v>
                </c:pt>
                <c:pt idx="2876">
                  <c:v>99.389393001801835</c:v>
                </c:pt>
                <c:pt idx="2877">
                  <c:v>99.29831394255811</c:v>
                </c:pt>
                <c:pt idx="2878">
                  <c:v>99.206221383850263</c:v>
                </c:pt>
                <c:pt idx="2879">
                  <c:v>99.113113713044427</c:v>
                </c:pt>
                <c:pt idx="2880">
                  <c:v>99.018989426348085</c:v>
                </c:pt>
                <c:pt idx="2881">
                  <c:v>98.923847130709831</c:v>
                </c:pt>
                <c:pt idx="2882">
                  <c:v>98.827685545719248</c:v>
                </c:pt>
                <c:pt idx="2883">
                  <c:v>98.730503505503833</c:v>
                </c:pt>
                <c:pt idx="2884">
                  <c:v>98.632299960617871</c:v>
                </c:pt>
                <c:pt idx="2885">
                  <c:v>98.533073979926854</c:v>
                </c:pt>
                <c:pt idx="2886">
                  <c:v>98.432824752485132</c:v>
                </c:pt>
                <c:pt idx="2887">
                  <c:v>98.331551589401229</c:v>
                </c:pt>
                <c:pt idx="2888">
                  <c:v>98.229253925696895</c:v>
                </c:pt>
                <c:pt idx="2889">
                  <c:v>98.125931322152823</c:v>
                </c:pt>
                <c:pt idx="2890">
                  <c:v>98.021583467140687</c:v>
                </c:pt>
                <c:pt idx="2891">
                  <c:v>97.916210178442213</c:v>
                </c:pt>
                <c:pt idx="2892">
                  <c:v>97.809811405052315</c:v>
                </c:pt>
                <c:pt idx="2893">
                  <c:v>97.702387228963531</c:v>
                </c:pt>
                <c:pt idx="2894">
                  <c:v>97.593937866934766</c:v>
                </c:pt>
                <c:pt idx="2895">
                  <c:v>97.484463672236274</c:v>
                </c:pt>
                <c:pt idx="2896">
                  <c:v>97.373965136375844</c:v>
                </c:pt>
                <c:pt idx="2897">
                  <c:v>97.262442890799534</c:v>
                </c:pt>
                <c:pt idx="2898">
                  <c:v>97.149897708570407</c:v>
                </c:pt>
                <c:pt idx="2899">
                  <c:v>97.036330506014849</c:v>
                </c:pt>
                <c:pt idx="2900">
                  <c:v>96.921742344349028</c:v>
                </c:pt>
                <c:pt idx="2901">
                  <c:v>96.806134431268461</c:v>
                </c:pt>
                <c:pt idx="2902">
                  <c:v>96.689508122508997</c:v>
                </c:pt>
                <c:pt idx="2903">
                  <c:v>96.571864923375571</c:v>
                </c:pt>
                <c:pt idx="2904">
                  <c:v>96.453206490232958</c:v>
                </c:pt>
                <c:pt idx="2905">
                  <c:v>96.333534631964554</c:v>
                </c:pt>
                <c:pt idx="2906">
                  <c:v>96.212851311386359</c:v>
                </c:pt>
                <c:pt idx="2907">
                  <c:v>96.091158646626269</c:v>
                </c:pt>
                <c:pt idx="2908">
                  <c:v>95.968458912460406</c:v>
                </c:pt>
                <c:pt idx="2909">
                  <c:v>95.844754541602569</c:v>
                </c:pt>
                <c:pt idx="2910">
                  <c:v>95.720048125952886</c:v>
                </c:pt>
                <c:pt idx="2911">
                  <c:v>95.594342417794678</c:v>
                </c:pt>
                <c:pt idx="2912">
                  <c:v>95.467640330945486</c:v>
                </c:pt>
                <c:pt idx="2913">
                  <c:v>95.339944941855933</c:v>
                </c:pt>
                <c:pt idx="2914">
                  <c:v>95.211259490655223</c:v>
                </c:pt>
                <c:pt idx="2915">
                  <c:v>95.081587382143738</c:v>
                </c:pt>
                <c:pt idx="2916">
                  <c:v>94.950932186729204</c:v>
                </c:pt>
                <c:pt idx="2917">
                  <c:v>94.819297641302384</c:v>
                </c:pt>
                <c:pt idx="2918">
                  <c:v>94.686687650056044</c:v>
                </c:pt>
                <c:pt idx="2919">
                  <c:v>94.553106285241043</c:v>
                </c:pt>
                <c:pt idx="2920">
                  <c:v>94.418557787858475</c:v>
                </c:pt>
                <c:pt idx="2921">
                  <c:v>94.28304656828962</c:v>
                </c:pt>
                <c:pt idx="2922">
                  <c:v>94.146577206853166</c:v>
                </c:pt>
                <c:pt idx="2923">
                  <c:v>94.009154454301992</c:v>
                </c:pt>
                <c:pt idx="2924">
                  <c:v>93.870783232243085</c:v>
                </c:pt>
                <c:pt idx="2925">
                  <c:v>93.73146863348984</c:v>
                </c:pt>
                <c:pt idx="2926">
                  <c:v>93.591215922339245</c:v>
                </c:pt>
                <c:pt idx="2927">
                  <c:v>93.450030534775905</c:v>
                </c:pt>
                <c:pt idx="2928">
                  <c:v>93.307918078596359</c:v>
                </c:pt>
                <c:pt idx="2929">
                  <c:v>93.164884333460364</c:v>
                </c:pt>
                <c:pt idx="2930">
                  <c:v>93.020935250858059</c:v>
                </c:pt>
                <c:pt idx="2931">
                  <c:v>92.876076954002045</c:v>
                </c:pt>
                <c:pt idx="2932">
                  <c:v>92.730315737630235</c:v>
                </c:pt>
                <c:pt idx="2933">
                  <c:v>92.58365806773331</c:v>
                </c:pt>
                <c:pt idx="2934">
                  <c:v>92.436110581191414</c:v>
                </c:pt>
                <c:pt idx="2935">
                  <c:v>92.287680085329214</c:v>
                </c:pt>
                <c:pt idx="2936">
                  <c:v>92.138373557381087</c:v>
                </c:pt>
                <c:pt idx="2937">
                  <c:v>91.988198143872751</c:v>
                </c:pt>
                <c:pt idx="2938">
                  <c:v>91.837161159908732</c:v>
                </c:pt>
                <c:pt idx="2939">
                  <c:v>91.685270088373755</c:v>
                </c:pt>
                <c:pt idx="2940">
                  <c:v>91.532532579043632</c:v>
                </c:pt>
                <c:pt idx="2941">
                  <c:v>91.378956447602548</c:v>
                </c:pt>
                <c:pt idx="2942">
                  <c:v>91.224549674571136</c:v>
                </c:pt>
                <c:pt idx="2943">
                  <c:v>91.069320404138836</c:v>
                </c:pt>
                <c:pt idx="2944">
                  <c:v>90.913276942906734</c:v>
                </c:pt>
                <c:pt idx="2945">
                  <c:v>90.756427758532652</c:v>
                </c:pt>
                <c:pt idx="2946">
                  <c:v>90.598781478287137</c:v>
                </c:pt>
                <c:pt idx="2947">
                  <c:v>90.440346887510444</c:v>
                </c:pt>
                <c:pt idx="2948">
                  <c:v>90.281132927980067</c:v>
                </c:pt>
                <c:pt idx="2949">
                  <c:v>90.121148696177571</c:v>
                </c:pt>
                <c:pt idx="2950">
                  <c:v>89.960403441467719</c:v>
                </c:pt>
                <c:pt idx="2951">
                  <c:v>89.798906564180058</c:v>
                </c:pt>
                <c:pt idx="2952">
                  <c:v>89.63666761359454</c:v>
                </c:pt>
                <c:pt idx="2953">
                  <c:v>89.473696285836823</c:v>
                </c:pt>
                <c:pt idx="2954">
                  <c:v>89.310002421679172</c:v>
                </c:pt>
                <c:pt idx="2955">
                  <c:v>89.145596004246158</c:v>
                </c:pt>
                <c:pt idx="2956">
                  <c:v>88.980487156632179</c:v>
                </c:pt>
                <c:pt idx="2957">
                  <c:v>88.814686139424211</c:v>
                </c:pt>
                <c:pt idx="2958">
                  <c:v>88.648203348134857</c:v>
                </c:pt>
                <c:pt idx="2959">
                  <c:v>88.481049310545757</c:v>
                </c:pt>
                <c:pt idx="2960">
                  <c:v>88.313234683961596</c:v>
                </c:pt>
                <c:pt idx="2961">
                  <c:v>88.144770252377612</c:v>
                </c:pt>
                <c:pt idx="2962">
                  <c:v>87.97566692356142</c:v>
                </c:pt>
                <c:pt idx="2963">
                  <c:v>87.805935726043558</c:v>
                </c:pt>
                <c:pt idx="2964">
                  <c:v>87.635587806036696</c:v>
                </c:pt>
                <c:pt idx="2965">
                  <c:v>87.464634424258179</c:v>
                </c:pt>
                <c:pt idx="2966">
                  <c:v>87.293086952683979</c:v>
                </c:pt>
                <c:pt idx="2967">
                  <c:v>87.12095687121743</c:v>
                </c:pt>
                <c:pt idx="2968">
                  <c:v>86.948255764284866</c:v>
                </c:pt>
                <c:pt idx="2969">
                  <c:v>86.774995317352449</c:v>
                </c:pt>
                <c:pt idx="2970">
                  <c:v>86.601187313373856</c:v>
                </c:pt>
                <c:pt idx="2971">
                  <c:v>86.426843629165404</c:v>
                </c:pt>
                <c:pt idx="2972">
                  <c:v>86.251976231713925</c:v>
                </c:pt>
                <c:pt idx="2973">
                  <c:v>86.07659717441642</c:v>
                </c:pt>
                <c:pt idx="2974">
                  <c:v>85.900718593260308</c:v>
                </c:pt>
                <c:pt idx="2975">
                  <c:v>85.724352702935477</c:v>
                </c:pt>
                <c:pt idx="2976">
                  <c:v>85.54751179289606</c:v>
                </c:pt>
                <c:pt idx="2977">
                  <c:v>85.370208223359128</c:v>
                </c:pt>
                <c:pt idx="2978">
                  <c:v>85.192454421256144</c:v>
                </c:pt>
                <c:pt idx="2979">
                  <c:v>85.014262876127248</c:v>
                </c:pt>
                <c:pt idx="2980">
                  <c:v>84.83564613597558</c:v>
                </c:pt>
                <c:pt idx="2981">
                  <c:v>84.656616803071003</c:v>
                </c:pt>
                <c:pt idx="2982">
                  <c:v>84.477187529715223</c:v>
                </c:pt>
                <c:pt idx="2983">
                  <c:v>84.297371013969595</c:v>
                </c:pt>
                <c:pt idx="2984">
                  <c:v>84.117179995341218</c:v>
                </c:pt>
                <c:pt idx="2985">
                  <c:v>83.936627250447046</c:v>
                </c:pt>
                <c:pt idx="2986">
                  <c:v>83.755725588638626</c:v>
                </c:pt>
                <c:pt idx="2987">
                  <c:v>83.57448784760885</c:v>
                </c:pt>
                <c:pt idx="2988">
                  <c:v>83.392926888970976</c:v>
                </c:pt>
                <c:pt idx="2989">
                  <c:v>83.211055593824312</c:v>
                </c:pt>
                <c:pt idx="2990">
                  <c:v>83.02888685829511</c:v>
                </c:pt>
                <c:pt idx="2991">
                  <c:v>82.846433589076923</c:v>
                </c:pt>
                <c:pt idx="2992">
                  <c:v>82.663708698951197</c:v>
                </c:pt>
                <c:pt idx="2993">
                  <c:v>82.480725102308611</c:v>
                </c:pt>
                <c:pt idx="2994">
                  <c:v>82.297495710665771</c:v>
                </c:pt>
                <c:pt idx="2995">
                  <c:v>82.114033428185053</c:v>
                </c:pt>
                <c:pt idx="2996">
                  <c:v>81.930351147197712</c:v>
                </c:pt>
                <c:pt idx="2997">
                  <c:v>81.746461743732652</c:v>
                </c:pt>
                <c:pt idx="2998">
                  <c:v>81.56237807306411</c:v>
                </c:pt>
                <c:pt idx="2999">
                  <c:v>81.378112965266595</c:v>
                </c:pt>
                <c:pt idx="3000">
                  <c:v>81.193679220790287</c:v>
                </c:pt>
                <c:pt idx="3001">
                  <c:v>81.009089606061011</c:v>
                </c:pt>
                <c:pt idx="3002">
                  <c:v>80.824356849103012</c:v>
                </c:pt>
                <c:pt idx="3003">
                  <c:v>80.639493635187279</c:v>
                </c:pt>
                <c:pt idx="3004">
                  <c:v>80.454512602517113</c:v>
                </c:pt>
                <c:pt idx="3005">
                  <c:v>80.269426337943131</c:v>
                </c:pt>
                <c:pt idx="3006">
                  <c:v>80.084247372717712</c:v>
                </c:pt>
                <c:pt idx="3007">
                  <c:v>79.898988178293379</c:v>
                </c:pt>
                <c:pt idx="3008">
                  <c:v>79.713661162159596</c:v>
                </c:pt>
                <c:pt idx="3009">
                  <c:v>79.528278663730816</c:v>
                </c:pt>
                <c:pt idx="3010">
                  <c:v>79.342852950282705</c:v>
                </c:pt>
                <c:pt idx="3011">
                  <c:v>79.15739621294118</c:v>
                </c:pt>
                <c:pt idx="3012">
                  <c:v>78.971920562726439</c:v>
                </c:pt>
                <c:pt idx="3013">
                  <c:v>78.786438026656427</c:v>
                </c:pt>
                <c:pt idx="3014">
                  <c:v>78.600960543910816</c:v>
                </c:pt>
                <c:pt idx="3015">
                  <c:v>78.415499962056089</c:v>
                </c:pt>
                <c:pt idx="3016">
                  <c:v>78.230068033340174</c:v>
                </c:pt>
                <c:pt idx="3017">
                  <c:v>78.044676411052237</c:v>
                </c:pt>
                <c:pt idx="3018">
                  <c:v>77.859336645953235</c:v>
                </c:pt>
                <c:pt idx="3019">
                  <c:v>77.674060182783222</c:v>
                </c:pt>
                <c:pt idx="3020">
                  <c:v>77.488858356835081</c:v>
                </c:pt>
                <c:pt idx="3021">
                  <c:v>77.303742390614971</c:v>
                </c:pt>
                <c:pt idx="3022">
                  <c:v>77.118723390572185</c:v>
                </c:pt>
                <c:pt idx="3023">
                  <c:v>76.933812343917083</c:v>
                </c:pt>
                <c:pt idx="3024">
                  <c:v>76.749020115516615</c:v>
                </c:pt>
                <c:pt idx="3025">
                  <c:v>76.564357444874972</c:v>
                </c:pt>
                <c:pt idx="3026">
                  <c:v>76.37983494319883</c:v>
                </c:pt>
                <c:pt idx="3027">
                  <c:v>76.195463090551527</c:v>
                </c:pt>
                <c:pt idx="3028">
                  <c:v>76.011252233092421</c:v>
                </c:pt>
                <c:pt idx="3029">
                  <c:v>75.82721258040695</c:v>
                </c:pt>
                <c:pt idx="3030">
                  <c:v>75.643354202926474</c:v>
                </c:pt>
                <c:pt idx="3031">
                  <c:v>75.45968702944036</c:v>
                </c:pt>
                <c:pt idx="3032">
                  <c:v>75.276220844699282</c:v>
                </c:pt>
                <c:pt idx="3033">
                  <c:v>75.092965287108171</c:v>
                </c:pt>
                <c:pt idx="3034">
                  <c:v>74.909929846522971</c:v>
                </c:pt>
                <c:pt idx="3035">
                  <c:v>74.727123862126319</c:v>
                </c:pt>
                <c:pt idx="3036">
                  <c:v>74.544556520413309</c:v>
                </c:pt>
                <c:pt idx="3037">
                  <c:v>74.3622368532602</c:v>
                </c:pt>
                <c:pt idx="3038">
                  <c:v>74.180173736093764</c:v>
                </c:pt>
                <c:pt idx="3039">
                  <c:v>73.998375886157561</c:v>
                </c:pt>
                <c:pt idx="3040">
                  <c:v>73.816851860868795</c:v>
                </c:pt>
                <c:pt idx="3041">
                  <c:v>73.635610056274629</c:v>
                </c:pt>
                <c:pt idx="3042">
                  <c:v>73.45465870559903</c:v>
                </c:pt>
                <c:pt idx="3043">
                  <c:v>73.274005877892705</c:v>
                </c:pt>
                <c:pt idx="3044">
                  <c:v>73.093659476769076</c:v>
                </c:pt>
                <c:pt idx="3045">
                  <c:v>72.913627239239091</c:v>
                </c:pt>
                <c:pt idx="3046">
                  <c:v>72.733916734638328</c:v>
                </c:pt>
                <c:pt idx="3047">
                  <c:v>72.554535363649805</c:v>
                </c:pt>
                <c:pt idx="3048">
                  <c:v>72.375490357415771</c:v>
                </c:pt>
                <c:pt idx="3049">
                  <c:v>72.196788776744711</c:v>
                </c:pt>
                <c:pt idx="3050">
                  <c:v>72.018437511405594</c:v>
                </c:pt>
                <c:pt idx="3051">
                  <c:v>71.840443279514588</c:v>
                </c:pt>
                <c:pt idx="3052">
                  <c:v>71.662812627014048</c:v>
                </c:pt>
                <c:pt idx="3053">
                  <c:v>71.485551927233033</c:v>
                </c:pt>
                <c:pt idx="3054">
                  <c:v>71.308667380538935</c:v>
                </c:pt>
                <c:pt idx="3055">
                  <c:v>71.132165014076065</c:v>
                </c:pt>
                <c:pt idx="3056">
                  <c:v>70.956050681585097</c:v>
                </c:pt>
                <c:pt idx="3057">
                  <c:v>70.780330063307744</c:v>
                </c:pt>
                <c:pt idx="3058">
                  <c:v>70.605008665978104</c:v>
                </c:pt>
                <c:pt idx="3059">
                  <c:v>70.430091822885373</c:v>
                </c:pt>
                <c:pt idx="3060">
                  <c:v>70.255584694023412</c:v>
                </c:pt>
                <c:pt idx="3061">
                  <c:v>70.081492266316886</c:v>
                </c:pt>
                <c:pt idx="3062">
                  <c:v>69.907819353918498</c:v>
                </c:pt>
                <c:pt idx="3063">
                  <c:v>69.734570598591603</c:v>
                </c:pt>
                <c:pt idx="3064">
                  <c:v>69.5617504701505</c:v>
                </c:pt>
                <c:pt idx="3065">
                  <c:v>69.389363266992433</c:v>
                </c:pt>
                <c:pt idx="3066">
                  <c:v>69.217413116677079</c:v>
                </c:pt>
                <c:pt idx="3067">
                  <c:v>69.045903976592413</c:v>
                </c:pt>
                <c:pt idx="3068">
                  <c:v>68.874839634679276</c:v>
                </c:pt>
                <c:pt idx="3069">
                  <c:v>68.704223710219125</c:v>
                </c:pt>
                <c:pt idx="3070">
                  <c:v>68.534059654688477</c:v>
                </c:pt>
                <c:pt idx="3071">
                  <c:v>68.364350752674682</c:v>
                </c:pt>
                <c:pt idx="3072">
                  <c:v>68.195100122846171</c:v>
                </c:pt>
                <c:pt idx="3073">
                  <c:v>68.026310718988881</c:v>
                </c:pt>
                <c:pt idx="3074">
                  <c:v>67.857985331090362</c:v>
                </c:pt>
                <c:pt idx="3075">
                  <c:v>67.690126586481043</c:v>
                </c:pt>
                <c:pt idx="3076">
                  <c:v>67.522736951029785</c:v>
                </c:pt>
                <c:pt idx="3077">
                  <c:v>67.355818730386474</c:v>
                </c:pt>
                <c:pt idx="3078">
                  <c:v>67.189374071276234</c:v>
                </c:pt>
                <c:pt idx="3079">
                  <c:v>67.023404962836196</c:v>
                </c:pt>
                <c:pt idx="3080">
                  <c:v>66.857913238003817</c:v>
                </c:pt>
                <c:pt idx="3081">
                  <c:v>66.692900574938832</c:v>
                </c:pt>
                <c:pt idx="3082">
                  <c:v>66.528368498499276</c:v>
                </c:pt>
                <c:pt idx="3083">
                  <c:v>66.364318381744084</c:v>
                </c:pt>
                <c:pt idx="3084">
                  <c:v>66.200751447481409</c:v>
                </c:pt>
                <c:pt idx="3085">
                  <c:v>66.037668769851095</c:v>
                </c:pt>
                <c:pt idx="3086">
                  <c:v>65.875071275940428</c:v>
                </c:pt>
                <c:pt idx="3087">
                  <c:v>65.712959747435093</c:v>
                </c:pt>
                <c:pt idx="3088">
                  <c:v>65.551334822295289</c:v>
                </c:pt>
                <c:pt idx="3089">
                  <c:v>65.390196996467083</c:v>
                </c:pt>
                <c:pt idx="3090">
                  <c:v>65.229546625621637</c:v>
                </c:pt>
                <c:pt idx="3091">
                  <c:v>65.069383926909452</c:v>
                </c:pt>
                <c:pt idx="3092">
                  <c:v>64.909708980755369</c:v>
                </c:pt>
                <c:pt idx="3093">
                  <c:v>64.75052173266107</c:v>
                </c:pt>
                <c:pt idx="3094">
                  <c:v>64.591821995038572</c:v>
                </c:pt>
                <c:pt idx="3095">
                  <c:v>64.433609449057229</c:v>
                </c:pt>
                <c:pt idx="3096">
                  <c:v>64.275883646512725</c:v>
                </c:pt>
                <c:pt idx="3097">
                  <c:v>64.118644011708213</c:v>
                </c:pt>
                <c:pt idx="3098">
                  <c:v>63.961889843355578</c:v>
                </c:pt>
                <c:pt idx="3099">
                  <c:v>63.805620316484436</c:v>
                </c:pt>
                <c:pt idx="3100">
                  <c:v>63.649834484367744</c:v>
                </c:pt>
                <c:pt idx="3101">
                  <c:v>63.494531280456741</c:v>
                </c:pt>
                <c:pt idx="3102">
                  <c:v>63.339709520322799</c:v>
                </c:pt>
                <c:pt idx="3103">
                  <c:v>63.185367903611677</c:v>
                </c:pt>
                <c:pt idx="3104">
                  <c:v>63.031505016000054</c:v>
                </c:pt>
                <c:pt idx="3105">
                  <c:v>62.878119331162893</c:v>
                </c:pt>
                <c:pt idx="3106">
                  <c:v>62.725209212736999</c:v>
                </c:pt>
                <c:pt idx="3107">
                  <c:v>62.57277291629741</c:v>
                </c:pt>
                <c:pt idx="3108">
                  <c:v>62.420808591326605</c:v>
                </c:pt>
                <c:pt idx="3109">
                  <c:v>62.269314283192429</c:v>
                </c:pt>
                <c:pt idx="3110">
                  <c:v>62.118287935118403</c:v>
                </c:pt>
                <c:pt idx="3111">
                  <c:v>61.967727390158998</c:v>
                </c:pt>
                <c:pt idx="3112">
                  <c:v>61.817630393168216</c:v>
                </c:pt>
                <c:pt idx="3113">
                  <c:v>61.66799459276551</c:v>
                </c:pt>
                <c:pt idx="3114">
                  <c:v>61.518817543299932</c:v>
                </c:pt>
                <c:pt idx="3115">
                  <c:v>61.370096706808155</c:v>
                </c:pt>
                <c:pt idx="3116">
                  <c:v>61.221829454960755</c:v>
                </c:pt>
                <c:pt idx="3117">
                  <c:v>61.074013071011777</c:v>
                </c:pt>
                <c:pt idx="3118">
                  <c:v>60.92664475173126</c:v>
                </c:pt>
                <c:pt idx="3119">
                  <c:v>60.779721609332995</c:v>
                </c:pt>
                <c:pt idx="3120">
                  <c:v>60.633240673394297</c:v>
                </c:pt>
                <c:pt idx="3121">
                  <c:v>60.487198892761867</c:v>
                </c:pt>
                <c:pt idx="3122">
                  <c:v>60.341593137450317</c:v>
                </c:pt>
                <c:pt idx="3123">
                  <c:v>60.196420200528237</c:v>
                </c:pt>
                <c:pt idx="3124">
                  <c:v>60.051676799987732</c:v>
                </c:pt>
                <c:pt idx="3125">
                  <c:v>59.907359580608599</c:v>
                </c:pt>
                <c:pt idx="3126">
                  <c:v>59.763465115806781</c:v>
                </c:pt>
                <c:pt idx="3127">
                  <c:v>59.619989909461637</c:v>
                </c:pt>
                <c:pt idx="3128">
                  <c:v>59.476930397741526</c:v>
                </c:pt>
                <c:pt idx="3129">
                  <c:v>59.33428295090215</c:v>
                </c:pt>
                <c:pt idx="3130">
                  <c:v>59.192043875078866</c:v>
                </c:pt>
                <c:pt idx="3131">
                  <c:v>59.05020941405644</c:v>
                </c:pt>
                <c:pt idx="3132">
                  <c:v>58.908775751026027</c:v>
                </c:pt>
                <c:pt idx="3133">
                  <c:v>58.767739010324945</c:v>
                </c:pt>
                <c:pt idx="3134">
                  <c:v>58.627095259158907</c:v>
                </c:pt>
                <c:pt idx="3135">
                  <c:v>58.486840509306788</c:v>
                </c:pt>
                <c:pt idx="3136">
                  <c:v>58.346970718806645</c:v>
                </c:pt>
                <c:pt idx="3137">
                  <c:v>58.207481793625476</c:v>
                </c:pt>
                <c:pt idx="3138">
                  <c:v>58.06836958931072</c:v>
                </c:pt>
                <c:pt idx="3139">
                  <c:v>57.929629912619603</c:v>
                </c:pt>
                <c:pt idx="3140">
                  <c:v>57.791258523136349</c:v>
                </c:pt>
                <c:pt idx="3141">
                  <c:v>57.653251134862117</c:v>
                </c:pt>
                <c:pt idx="3142">
                  <c:v>57.515603417790828</c:v>
                </c:pt>
                <c:pt idx="3143">
                  <c:v>57.378310999464915</c:v>
                </c:pt>
                <c:pt idx="3144">
                  <c:v>57.24136946651241</c:v>
                </c:pt>
                <c:pt idx="3145">
                  <c:v>57.104774366158807</c:v>
                </c:pt>
                <c:pt idx="3146">
                  <c:v>56.968521207726411</c:v>
                </c:pt>
                <c:pt idx="3147">
                  <c:v>56.832605464110642</c:v>
                </c:pt>
                <c:pt idx="3148">
                  <c:v>56.697022573230512</c:v>
                </c:pt>
                <c:pt idx="3149">
                  <c:v>56.561767939471665</c:v>
                </c:pt>
                <c:pt idx="3150">
                  <c:v>56.426836935095423</c:v>
                </c:pt>
                <c:pt idx="3151">
                  <c:v>56.292224901637709</c:v>
                </c:pt>
                <c:pt idx="3152">
                  <c:v>56.157927151283161</c:v>
                </c:pt>
                <c:pt idx="3153">
                  <c:v>56.023938968217919</c:v>
                </c:pt>
                <c:pt idx="3154">
                  <c:v>55.890255609964996</c:v>
                </c:pt>
                <c:pt idx="3155">
                  <c:v>55.756872308698206</c:v>
                </c:pt>
                <c:pt idx="3156">
                  <c:v>55.623784272535886</c:v>
                </c:pt>
                <c:pt idx="3157">
                  <c:v>55.490986686813315</c:v>
                </c:pt>
                <c:pt idx="3158">
                  <c:v>55.35847471533522</c:v>
                </c:pt>
                <c:pt idx="3159">
                  <c:v>55.226243501610668</c:v>
                </c:pt>
                <c:pt idx="3160">
                  <c:v>55.094288170063223</c:v>
                </c:pt>
                <c:pt idx="3161">
                  <c:v>54.962603827225919</c:v>
                </c:pt>
                <c:pt idx="3162">
                  <c:v>54.831185562912665</c:v>
                </c:pt>
                <c:pt idx="3163">
                  <c:v>54.700028451371367</c:v>
                </c:pt>
                <c:pt idx="3164">
                  <c:v>54.56912755241818</c:v>
                </c:pt>
                <c:pt idx="3165">
                  <c:v>54.438477912549843</c:v>
                </c:pt>
                <c:pt idx="3166">
                  <c:v>54.30807456603705</c:v>
                </c:pt>
                <c:pt idx="3167">
                  <c:v>54.177912536002822</c:v>
                </c:pt>
                <c:pt idx="3168">
                  <c:v>54.04798683547196</c:v>
                </c:pt>
                <c:pt idx="3169">
                  <c:v>53.918292468413156</c:v>
                </c:pt>
                <c:pt idx="3170">
                  <c:v>53.788824430752769</c:v>
                </c:pt>
                <c:pt idx="3171">
                  <c:v>53.659577711375675</c:v>
                </c:pt>
                <c:pt idx="3172">
                  <c:v>53.53054729310341</c:v>
                </c:pt>
                <c:pt idx="3173">
                  <c:v>53.401728153655895</c:v>
                </c:pt>
                <c:pt idx="3174">
                  <c:v>53.273115266595994</c:v>
                </c:pt>
                <c:pt idx="3175">
                  <c:v>53.144703602253543</c:v>
                </c:pt>
                <c:pt idx="3176">
                  <c:v>53.016488128630471</c:v>
                </c:pt>
                <c:pt idx="3177">
                  <c:v>52.888463812294788</c:v>
                </c:pt>
                <c:pt idx="3178">
                  <c:v>52.760625619247222</c:v>
                </c:pt>
                <c:pt idx="3179">
                  <c:v>52.632968515779268</c:v>
                </c:pt>
                <c:pt idx="3180">
                  <c:v>52.505487469307269</c:v>
                </c:pt>
                <c:pt idx="3181">
                  <c:v>52.378177449195917</c:v>
                </c:pt>
                <c:pt idx="3182">
                  <c:v>52.251033427558085</c:v>
                </c:pt>
                <c:pt idx="3183">
                  <c:v>52.124050380042618</c:v>
                </c:pt>
                <c:pt idx="3184">
                  <c:v>51.997223286605845</c:v>
                </c:pt>
                <c:pt idx="3185">
                  <c:v>51.870547132265131</c:v>
                </c:pt>
                <c:pt idx="3186">
                  <c:v>51.744016907834265</c:v>
                </c:pt>
                <c:pt idx="3187">
                  <c:v>51.617627610650061</c:v>
                </c:pt>
                <c:pt idx="3188">
                  <c:v>51.491374245274443</c:v>
                </c:pt>
                <c:pt idx="3189">
                  <c:v>51.365251824190238</c:v>
                </c:pt>
                <c:pt idx="3190">
                  <c:v>51.239255368473522</c:v>
                </c:pt>
                <c:pt idx="3191">
                  <c:v>51.113379908456153</c:v>
                </c:pt>
                <c:pt idx="3192">
                  <c:v>50.987620484374816</c:v>
                </c:pt>
                <c:pt idx="3193">
                  <c:v>50.861972146996123</c:v>
                </c:pt>
                <c:pt idx="3194">
                  <c:v>50.736429958242269</c:v>
                </c:pt>
                <c:pt idx="3195">
                  <c:v>50.61098899178819</c:v>
                </c:pt>
                <c:pt idx="3196">
                  <c:v>50.485644333655046</c:v>
                </c:pt>
                <c:pt idx="3197">
                  <c:v>50.360391082785185</c:v>
                </c:pt>
                <c:pt idx="3198">
                  <c:v>50.23522435160163</c:v>
                </c:pt>
                <c:pt idx="3199">
                  <c:v>50.110139266562243</c:v>
                </c:pt>
                <c:pt idx="3200">
                  <c:v>49.985130968692829</c:v>
                </c:pt>
                <c:pt idx="3201">
                  <c:v>49.860194614110071</c:v>
                </c:pt>
                <c:pt idx="3202">
                  <c:v>49.735325374535023</c:v>
                </c:pt>
                <c:pt idx="3203">
                  <c:v>49.610518437787135</c:v>
                </c:pt>
                <c:pt idx="3204">
                  <c:v>49.48576900827581</c:v>
                </c:pt>
                <c:pt idx="3205">
                  <c:v>49.361072307468788</c:v>
                </c:pt>
                <c:pt idx="3206">
                  <c:v>49.236423574359407</c:v>
                </c:pt>
                <c:pt idx="3207">
                  <c:v>49.111818065913639</c:v>
                </c:pt>
                <c:pt idx="3208">
                  <c:v>48.987251057511713</c:v>
                </c:pt>
                <c:pt idx="3209">
                  <c:v>48.862717843374895</c:v>
                </c:pt>
                <c:pt idx="3210">
                  <c:v>48.738213736984903</c:v>
                </c:pt>
                <c:pt idx="3211">
                  <c:v>48.613734071486448</c:v>
                </c:pt>
                <c:pt idx="3212">
                  <c:v>48.489274200086157</c:v>
                </c:pt>
                <c:pt idx="3213">
                  <c:v>48.364829496439484</c:v>
                </c:pt>
                <c:pt idx="3214">
                  <c:v>48.240395355019388</c:v>
                </c:pt>
                <c:pt idx="3215">
                  <c:v>48.115967191489403</c:v>
                </c:pt>
                <c:pt idx="3216">
                  <c:v>47.991540443053566</c:v>
                </c:pt>
                <c:pt idx="3217">
                  <c:v>47.867110568805231</c:v>
                </c:pt>
                <c:pt idx="3218">
                  <c:v>47.742673050060603</c:v>
                </c:pt>
                <c:pt idx="3219">
                  <c:v>47.61822339068982</c:v>
                </c:pt>
                <c:pt idx="3220">
                  <c:v>47.493757117430789</c:v>
                </c:pt>
                <c:pt idx="3221">
                  <c:v>47.369269780200369</c:v>
                </c:pt>
                <c:pt idx="3222">
                  <c:v>47.244756952395505</c:v>
                </c:pt>
                <c:pt idx="3223">
                  <c:v>47.120214231182899</c:v>
                </c:pt>
                <c:pt idx="3224">
                  <c:v>46.995637237784678</c:v>
                </c:pt>
                <c:pt idx="3225">
                  <c:v>46.871021617751978</c:v>
                </c:pt>
                <c:pt idx="3226">
                  <c:v>46.746363041232343</c:v>
                </c:pt>
                <c:pt idx="3227">
                  <c:v>46.62165720323145</c:v>
                </c:pt>
                <c:pt idx="3228">
                  <c:v>46.496899823860957</c:v>
                </c:pt>
                <c:pt idx="3229">
                  <c:v>46.372086648585366</c:v>
                </c:pt>
                <c:pt idx="3230">
                  <c:v>46.247213448457842</c:v>
                </c:pt>
                <c:pt idx="3231">
                  <c:v>46.122276020351194</c:v>
                </c:pt>
                <c:pt idx="3232">
                  <c:v>45.997270187177151</c:v>
                </c:pt>
                <c:pt idx="3233">
                  <c:v>45.872191798105348</c:v>
                </c:pt>
                <c:pt idx="3234">
                  <c:v>45.747036728769956</c:v>
                </c:pt>
                <c:pt idx="3235">
                  <c:v>45.621800881472808</c:v>
                </c:pt>
                <c:pt idx="3236">
                  <c:v>45.496480185379397</c:v>
                </c:pt>
                <c:pt idx="3237">
                  <c:v>45.371070596706488</c:v>
                </c:pt>
                <c:pt idx="3238">
                  <c:v>45.245568098908961</c:v>
                </c:pt>
                <c:pt idx="3239">
                  <c:v>45.119968702852816</c:v>
                </c:pt>
                <c:pt idx="3240">
                  <c:v>44.994268446989423</c:v>
                </c:pt>
                <c:pt idx="3241">
                  <c:v>44.868463397519747</c:v>
                </c:pt>
                <c:pt idx="3242">
                  <c:v>44.742549648555553</c:v>
                </c:pt>
                <c:pt idx="3243">
                  <c:v>44.616523322271775</c:v>
                </c:pt>
                <c:pt idx="3244">
                  <c:v>44.490380569057777</c:v>
                </c:pt>
                <c:pt idx="3245">
                  <c:v>44.36411756766006</c:v>
                </c:pt>
                <c:pt idx="3246">
                  <c:v>44.237730525320529</c:v>
                </c:pt>
                <c:pt idx="3247">
                  <c:v>44.111215677912043</c:v>
                </c:pt>
                <c:pt idx="3248">
                  <c:v>43.984569290064741</c:v>
                </c:pt>
                <c:pt idx="3249">
                  <c:v>43.857787655292327</c:v>
                </c:pt>
                <c:pt idx="3250">
                  <c:v>43.730867096110387</c:v>
                </c:pt>
                <c:pt idx="3251">
                  <c:v>43.603803964151808</c:v>
                </c:pt>
                <c:pt idx="3252">
                  <c:v>43.476594640276915</c:v>
                </c:pt>
                <c:pt idx="3253">
                  <c:v>43.349235534680702</c:v>
                </c:pt>
                <c:pt idx="3254">
                  <c:v>43.221723086993023</c:v>
                </c:pt>
                <c:pt idx="3255">
                  <c:v>43.094053766378266</c:v>
                </c:pt>
                <c:pt idx="3256">
                  <c:v>42.966224071629057</c:v>
                </c:pt>
                <c:pt idx="3257">
                  <c:v>42.838230531255761</c:v>
                </c:pt>
                <c:pt idx="3258">
                  <c:v>42.710069703572032</c:v>
                </c:pt>
                <c:pt idx="3259">
                  <c:v>42.581738176780334</c:v>
                </c:pt>
                <c:pt idx="3260">
                  <c:v>42.453232569047884</c:v>
                </c:pt>
                <c:pt idx="3261">
                  <c:v>42.324549528583731</c:v>
                </c:pt>
                <c:pt idx="3262">
                  <c:v>42.195685733710576</c:v>
                </c:pt>
                <c:pt idx="3263">
                  <c:v>42.066637892933926</c:v>
                </c:pt>
                <c:pt idx="3264">
                  <c:v>41.937402745006295</c:v>
                </c:pt>
                <c:pt idx="3265">
                  <c:v>41.807977058992776</c:v>
                </c:pt>
                <c:pt idx="3266">
                  <c:v>41.678357634327369</c:v>
                </c:pt>
                <c:pt idx="3267">
                  <c:v>41.548541300870056</c:v>
                </c:pt>
                <c:pt idx="3268">
                  <c:v>41.418524918962618</c:v>
                </c:pt>
                <c:pt idx="3269">
                  <c:v>41.28830537947502</c:v>
                </c:pt>
                <c:pt idx="3270">
                  <c:v>41.157879603859811</c:v>
                </c:pt>
                <c:pt idx="3271">
                  <c:v>41.027244544190097</c:v>
                </c:pt>
                <c:pt idx="3272">
                  <c:v>40.896397183208592</c:v>
                </c:pt>
                <c:pt idx="3273">
                  <c:v>40.765334534363745</c:v>
                </c:pt>
                <c:pt idx="3274">
                  <c:v>40.634053641850755</c:v>
                </c:pt>
                <c:pt idx="3275">
                  <c:v>40.502551580643882</c:v>
                </c:pt>
                <c:pt idx="3276">
                  <c:v>40.370825456532856</c:v>
                </c:pt>
                <c:pt idx="3277">
                  <c:v>40.238872406150705</c:v>
                </c:pt>
                <c:pt idx="3278">
                  <c:v>40.10668959700493</c:v>
                </c:pt>
                <c:pt idx="3279">
                  <c:v>39.974274227503827</c:v>
                </c:pt>
                <c:pt idx="3280">
                  <c:v>39.841623526979106</c:v>
                </c:pt>
                <c:pt idx="3281">
                  <c:v>39.708734755711305</c:v>
                </c:pt>
                <c:pt idx="3282">
                  <c:v>39.575605204947749</c:v>
                </c:pt>
                <c:pt idx="3283">
                  <c:v>39.442232196924152</c:v>
                </c:pt>
                <c:pt idx="3284">
                  <c:v>39.308613084879681</c:v>
                </c:pt>
                <c:pt idx="3285">
                  <c:v>39.174745253072729</c:v>
                </c:pt>
                <c:pt idx="3286">
                  <c:v>39.040626116794385</c:v>
                </c:pt>
                <c:pt idx="3287">
                  <c:v>38.906253122380605</c:v>
                </c:pt>
                <c:pt idx="3288">
                  <c:v>38.771623747221525</c:v>
                </c:pt>
                <c:pt idx="3289">
                  <c:v>38.636735499772129</c:v>
                </c:pt>
                <c:pt idx="3290">
                  <c:v>38.501585919556561</c:v>
                </c:pt>
                <c:pt idx="3291">
                  <c:v>38.366172577176769</c:v>
                </c:pt>
                <c:pt idx="3292">
                  <c:v>38.230493074315262</c:v>
                </c:pt>
                <c:pt idx="3293">
                  <c:v>38.094545043736247</c:v>
                </c:pt>
                <c:pt idx="3294">
                  <c:v>37.95832614929148</c:v>
                </c:pt>
                <c:pt idx="3295">
                  <c:v>37.821834085916265</c:v>
                </c:pt>
                <c:pt idx="3296">
                  <c:v>37.685066579630899</c:v>
                </c:pt>
                <c:pt idx="3297">
                  <c:v>37.548021387537688</c:v>
                </c:pt>
                <c:pt idx="3298">
                  <c:v>37.410696297816571</c:v>
                </c:pt>
                <c:pt idx="3299">
                  <c:v>37.273089129722848</c:v>
                </c:pt>
                <c:pt idx="3300">
                  <c:v>37.135197733578565</c:v>
                </c:pt>
                <c:pt idx="3301">
                  <c:v>36.997019990767257</c:v>
                </c:pt>
                <c:pt idx="3302">
                  <c:v>36.858553813726331</c:v>
                </c:pt>
                <c:pt idx="3303">
                  <c:v>36.719797145937264</c:v>
                </c:pt>
                <c:pt idx="3304">
                  <c:v>36.580747961915137</c:v>
                </c:pt>
                <c:pt idx="3305">
                  <c:v>36.441404267200681</c:v>
                </c:pt>
                <c:pt idx="3306">
                  <c:v>36.301764098344961</c:v>
                </c:pt>
                <c:pt idx="3307">
                  <c:v>36.161825522897459</c:v>
                </c:pt>
                <c:pt idx="3308">
                  <c:v>36.02158663939386</c:v>
                </c:pt>
                <c:pt idx="3309">
                  <c:v>35.881045577340785</c:v>
                </c:pt>
                <c:pt idx="3310">
                  <c:v>35.740200497199055</c:v>
                </c:pt>
                <c:pt idx="3311">
                  <c:v>35.599049590370129</c:v>
                </c:pt>
                <c:pt idx="3312">
                  <c:v>35.457591079176922</c:v>
                </c:pt>
                <c:pt idx="3313">
                  <c:v>35.315823216845757</c:v>
                </c:pt>
                <c:pt idx="3314">
                  <c:v>35.173744287491132</c:v>
                </c:pt>
                <c:pt idx="3315">
                  <c:v>35.031352606091389</c:v>
                </c:pt>
                <c:pt idx="3316">
                  <c:v>34.888646518473337</c:v>
                </c:pt>
                <c:pt idx="3317">
                  <c:v>34.745624401288694</c:v>
                </c:pt>
                <c:pt idx="3318">
                  <c:v>34.602284661993991</c:v>
                </c:pt>
                <c:pt idx="3319">
                  <c:v>34.458625738828033</c:v>
                </c:pt>
                <c:pt idx="3320">
                  <c:v>34.31464610078794</c:v>
                </c:pt>
                <c:pt idx="3321">
                  <c:v>34.170344247607915</c:v>
                </c:pt>
                <c:pt idx="3322">
                  <c:v>34.025718709734349</c:v>
                </c:pt>
                <c:pt idx="3323">
                  <c:v>33.88076804830024</c:v>
                </c:pt>
                <c:pt idx="3324">
                  <c:v>33.73549085510075</c:v>
                </c:pt>
                <c:pt idx="3325">
                  <c:v>33.589885752567426</c:v>
                </c:pt>
                <c:pt idx="3326">
                  <c:v>33.443951393739866</c:v>
                </c:pt>
                <c:pt idx="3327">
                  <c:v>33.297686462242353</c:v>
                </c:pt>
                <c:pt idx="3328">
                  <c:v>33.151089672250976</c:v>
                </c:pt>
                <c:pt idx="3329">
                  <c:v>33.004159768470316</c:v>
                </c:pt>
                <c:pt idx="3330">
                  <c:v>32.856895526102306</c:v>
                </c:pt>
                <c:pt idx="3331">
                  <c:v>32.709295750814903</c:v>
                </c:pt>
                <c:pt idx="3332">
                  <c:v>32.561359278716509</c:v>
                </c:pt>
                <c:pt idx="3333">
                  <c:v>32.413084976321386</c:v>
                </c:pt>
                <c:pt idx="3334">
                  <c:v>32.264471740520946</c:v>
                </c:pt>
                <c:pt idx="3335">
                  <c:v>32.115518498550443</c:v>
                </c:pt>
                <c:pt idx="3336">
                  <c:v>31.966224207958646</c:v>
                </c:pt>
                <c:pt idx="3337">
                  <c:v>31.81658785657325</c:v>
                </c:pt>
                <c:pt idx="3338">
                  <c:v>31.666608462468673</c:v>
                </c:pt>
                <c:pt idx="3339">
                  <c:v>31.516285073931613</c:v>
                </c:pt>
                <c:pt idx="3340">
                  <c:v>31.365616769427106</c:v>
                </c:pt>
                <c:pt idx="3341">
                  <c:v>31.214602657562239</c:v>
                </c:pt>
                <c:pt idx="3342">
                  <c:v>31.063241877053656</c:v>
                </c:pt>
                <c:pt idx="3343">
                  <c:v>30.911533596687804</c:v>
                </c:pt>
                <c:pt idx="3344">
                  <c:v>30.759477015286564</c:v>
                </c:pt>
                <c:pt idx="3345">
                  <c:v>30.607071361669909</c:v>
                </c:pt>
                <c:pt idx="3346">
                  <c:v>30.454315894616855</c:v>
                </c:pt>
                <c:pt idx="3347">
                  <c:v>30.301209902828788</c:v>
                </c:pt>
                <c:pt idx="3348">
                  <c:v>30.147752704889257</c:v>
                </c:pt>
                <c:pt idx="3349">
                  <c:v>29.993943649225031</c:v>
                </c:pt>
                <c:pt idx="3350">
                  <c:v>29.839782114066992</c:v>
                </c:pt>
                <c:pt idx="3351">
                  <c:v>29.685267507406479</c:v>
                </c:pt>
                <c:pt idx="3352">
                  <c:v>29.53039926695817</c:v>
                </c:pt>
                <c:pt idx="3353">
                  <c:v>29.375176860115175</c:v>
                </c:pt>
                <c:pt idx="3354">
                  <c:v>29.219599783907398</c:v>
                </c:pt>
                <c:pt idx="3355">
                  <c:v>29.06366756495845</c:v>
                </c:pt>
                <c:pt idx="3356">
                  <c:v>28.90737975944262</c:v>
                </c:pt>
                <c:pt idx="3357">
                  <c:v>28.750735953039396</c:v>
                </c:pt>
                <c:pt idx="3358">
                  <c:v>28.593735760889558</c:v>
                </c:pt>
                <c:pt idx="3359">
                  <c:v>28.436378827548396</c:v>
                </c:pt>
                <c:pt idx="3360">
                  <c:v>28.27866482694057</c:v>
                </c:pt>
                <c:pt idx="3361">
                  <c:v>28.120593462311774</c:v>
                </c:pt>
                <c:pt idx="3362">
                  <c:v>27.962164466181804</c:v>
                </c:pt>
                <c:pt idx="3363">
                  <c:v>27.803377600298234</c:v>
                </c:pt>
                <c:pt idx="3364">
                  <c:v>27.644232655581874</c:v>
                </c:pt>
                <c:pt idx="3365">
                  <c:v>27.484729452083513</c:v>
                </c:pt>
                <c:pt idx="3366">
                  <c:v>27.324867838927673</c:v>
                </c:pt>
                <c:pt idx="3367">
                  <c:v>27.164647694267046</c:v>
                </c:pt>
                <c:pt idx="3368">
                  <c:v>27.004068925224317</c:v>
                </c:pt>
                <c:pt idx="3369">
                  <c:v>26.843131467843023</c:v>
                </c:pt>
                <c:pt idx="3370">
                  <c:v>26.681835287036222</c:v>
                </c:pt>
                <c:pt idx="3371">
                  <c:v>26.520180376525786</c:v>
                </c:pt>
                <c:pt idx="3372">
                  <c:v>26.358166758791782</c:v>
                </c:pt>
                <c:pt idx="3373">
                  <c:v>26.195794485017132</c:v>
                </c:pt>
                <c:pt idx="3374">
                  <c:v>26.033063635026906</c:v>
                </c:pt>
                <c:pt idx="3375">
                  <c:v>25.869974317234295</c:v>
                </c:pt>
                <c:pt idx="3376">
                  <c:v>25.70652666858058</c:v>
                </c:pt>
                <c:pt idx="3377">
                  <c:v>25.542720854475562</c:v>
                </c:pt>
                <c:pt idx="3378">
                  <c:v>25.378557068738218</c:v>
                </c:pt>
                <c:pt idx="3379">
                  <c:v>25.214035533533973</c:v>
                </c:pt>
                <c:pt idx="3380">
                  <c:v>25.049156499314307</c:v>
                </c:pt>
                <c:pt idx="3381">
                  <c:v>24.883920244753</c:v>
                </c:pt>
                <c:pt idx="3382">
                  <c:v>24.718327076682868</c:v>
                </c:pt>
                <c:pt idx="3383">
                  <c:v>24.552377330028293</c:v>
                </c:pt>
                <c:pt idx="3384">
                  <c:v>24.386071367742943</c:v>
                </c:pt>
                <c:pt idx="3385">
                  <c:v>24.219409580741313</c:v>
                </c:pt>
                <c:pt idx="3386">
                  <c:v>24.05239238783011</c:v>
                </c:pt>
                <c:pt idx="3387">
                  <c:v>23.885020235639104</c:v>
                </c:pt>
                <c:pt idx="3388">
                  <c:v>23.717293598554306</c:v>
                </c:pt>
                <c:pt idx="3389">
                  <c:v>23.549212978642913</c:v>
                </c:pt>
                <c:pt idx="3390">
                  <c:v>23.380778905584776</c:v>
                </c:pt>
                <c:pt idx="3391">
                  <c:v>23.211991936595837</c:v>
                </c:pt>
                <c:pt idx="3392">
                  <c:v>23.042852656357041</c:v>
                </c:pt>
                <c:pt idx="3393">
                  <c:v>22.873361676938316</c:v>
                </c:pt>
                <c:pt idx="3394">
                  <c:v>22.703519637719694</c:v>
                </c:pt>
                <c:pt idx="3395">
                  <c:v>22.533327205317448</c:v>
                </c:pt>
                <c:pt idx="3396">
                  <c:v>22.36278507350255</c:v>
                </c:pt>
                <c:pt idx="3397">
                  <c:v>22.191893963122595</c:v>
                </c:pt>
                <c:pt idx="3398">
                  <c:v>22.020654622019009</c:v>
                </c:pt>
                <c:pt idx="3399">
                  <c:v>21.849067824947014</c:v>
                </c:pt>
                <c:pt idx="3400">
                  <c:v>21.67713437348965</c:v>
                </c:pt>
                <c:pt idx="3401">
                  <c:v>21.5048550959755</c:v>
                </c:pt>
                <c:pt idx="3402">
                  <c:v>21.332230847391031</c:v>
                </c:pt>
                <c:pt idx="3403">
                  <c:v>21.159262509293313</c:v>
                </c:pt>
                <c:pt idx="3404">
                  <c:v>20.985950989723818</c:v>
                </c:pt>
                <c:pt idx="3405">
                  <c:v>20.812297223115394</c:v>
                </c:pt>
                <c:pt idx="3406">
                  <c:v>20.638302170204923</c:v>
                </c:pt>
                <c:pt idx="3407">
                  <c:v>20.463966817936807</c:v>
                </c:pt>
                <c:pt idx="3408">
                  <c:v>20.289292179372922</c:v>
                </c:pt>
                <c:pt idx="3409">
                  <c:v>20.114279293596724</c:v>
                </c:pt>
                <c:pt idx="3410">
                  <c:v>19.938929225614942</c:v>
                </c:pt>
                <c:pt idx="3411">
                  <c:v>19.763243066262731</c:v>
                </c:pt>
                <c:pt idx="3412">
                  <c:v>19.587221932102551</c:v>
                </c:pt>
                <c:pt idx="3413">
                  <c:v>19.410866965324487</c:v>
                </c:pt>
                <c:pt idx="3414">
                  <c:v>19.234179333643738</c:v>
                </c:pt>
                <c:pt idx="3415">
                  <c:v>19.057160230198974</c:v>
                </c:pt>
                <c:pt idx="3416">
                  <c:v>18.879810873446587</c:v>
                </c:pt>
                <c:pt idx="3417">
                  <c:v>18.70213250705342</c:v>
                </c:pt>
                <c:pt idx="3418">
                  <c:v>18.524126399791982</c:v>
                </c:pt>
                <c:pt idx="3419">
                  <c:v>18.345793845427863</c:v>
                </c:pt>
                <c:pt idx="3420">
                  <c:v>18.167136162612962</c:v>
                </c:pt>
                <c:pt idx="3421">
                  <c:v>17.988154694770714</c:v>
                </c:pt>
                <c:pt idx="3422">
                  <c:v>17.808850809983625</c:v>
                </c:pt>
                <c:pt idx="3423">
                  <c:v>17.629225900879703</c:v>
                </c:pt>
                <c:pt idx="3424">
                  <c:v>17.449281384512943</c:v>
                </c:pt>
                <c:pt idx="3425">
                  <c:v>17.26901870224674</c:v>
                </c:pt>
                <c:pt idx="3426">
                  <c:v>17.088439319637558</c:v>
                </c:pt>
                <c:pt idx="3427">
                  <c:v>16.907544726307805</c:v>
                </c:pt>
                <c:pt idx="3428">
                  <c:v>16.726336435828557</c:v>
                </c:pt>
                <c:pt idx="3429">
                  <c:v>16.54481598559272</c:v>
                </c:pt>
                <c:pt idx="3430">
                  <c:v>16.362984936689685</c:v>
                </c:pt>
                <c:pt idx="3431">
                  <c:v>16.180844873778426</c:v>
                </c:pt>
                <c:pt idx="3432">
                  <c:v>15.998397404959604</c:v>
                </c:pt>
                <c:pt idx="3433">
                  <c:v>15.815644161642751</c:v>
                </c:pt>
                <c:pt idx="3434">
                  <c:v>15.632586798416867</c:v>
                </c:pt>
                <c:pt idx="3435">
                  <c:v>15.449226992915612</c:v>
                </c:pt>
                <c:pt idx="3436">
                  <c:v>15.265566445682111</c:v>
                </c:pt>
                <c:pt idx="3437">
                  <c:v>15.081606880031956</c:v>
                </c:pt>
                <c:pt idx="3438">
                  <c:v>14.897350041915047</c:v>
                </c:pt>
                <c:pt idx="3439">
                  <c:v>14.71279769977815</c:v>
                </c:pt>
                <c:pt idx="3440">
                  <c:v>14.527951644416902</c:v>
                </c:pt>
                <c:pt idx="3441">
                  <c:v>14.342813688840863</c:v>
                </c:pt>
                <c:pt idx="3442">
                  <c:v>14.157385668121151</c:v>
                </c:pt>
                <c:pt idx="3443">
                  <c:v>13.971669439250149</c:v>
                </c:pt>
                <c:pt idx="3444">
                  <c:v>13.785666880988231</c:v>
                </c:pt>
                <c:pt idx="3445">
                  <c:v>13.599379893718805</c:v>
                </c:pt>
                <c:pt idx="3446">
                  <c:v>13.412810399292766</c:v>
                </c:pt>
                <c:pt idx="3447">
                  <c:v>13.225960340878913</c:v>
                </c:pt>
                <c:pt idx="3448">
                  <c:v>13.038831682806631</c:v>
                </c:pt>
                <c:pt idx="3449">
                  <c:v>12.851426410413012</c:v>
                </c:pt>
                <c:pt idx="3450">
                  <c:v>12.663746529881621</c:v>
                </c:pt>
                <c:pt idx="3451">
                  <c:v>12.475794068085094</c:v>
                </c:pt>
                <c:pt idx="3452">
                  <c:v>12.2875710724241</c:v>
                </c:pt>
                <c:pt idx="3453">
                  <c:v>12.099079610662699</c:v>
                </c:pt>
                <c:pt idx="3454">
                  <c:v>11.910321770767951</c:v>
                </c:pt>
                <c:pt idx="3455">
                  <c:v>11.721299660739362</c:v>
                </c:pt>
                <c:pt idx="3456">
                  <c:v>11.532015408444977</c:v>
                </c:pt>
                <c:pt idx="3457">
                  <c:v>11.342471161451016</c:v>
                </c:pt>
                <c:pt idx="3458">
                  <c:v>11.152669086850864</c:v>
                </c:pt>
                <c:pt idx="3459">
                  <c:v>10.962611371092862</c:v>
                </c:pt>
                <c:pt idx="3460">
                  <c:v>10.772300219807391</c:v>
                </c:pt>
                <c:pt idx="3461">
                  <c:v>10.581737857629662</c:v>
                </c:pt>
                <c:pt idx="3462">
                  <c:v>10.390926528025517</c:v>
                </c:pt>
                <c:pt idx="3463">
                  <c:v>10.19986849310925</c:v>
                </c:pt>
                <c:pt idx="3464">
                  <c:v>10.008566033466735</c:v>
                </c:pt>
                <c:pt idx="3465">
                  <c:v>9.8170214479712286</c:v>
                </c:pt>
                <c:pt idx="3466">
                  <c:v>9.6252370536017509</c:v>
                </c:pt>
                <c:pt idx="3467">
                  <c:v>9.4332151852576942</c:v>
                </c:pt>
                <c:pt idx="3468">
                  <c:v>9.2409581955731426</c:v>
                </c:pt>
                <c:pt idx="3469">
                  <c:v>9.0484684547274412</c:v>
                </c:pt>
                <c:pt idx="3470">
                  <c:v>8.8557483502585512</c:v>
                </c:pt>
                <c:pt idx="3471">
                  <c:v>8.6628002868685314</c:v>
                </c:pt>
                <c:pt idx="3472">
                  <c:v>8.4696266862359835</c:v>
                </c:pt>
                <c:pt idx="3473">
                  <c:v>8.2762299868184357</c:v>
                </c:pt>
                <c:pt idx="3474">
                  <c:v>8.0826126436584786</c:v>
                </c:pt>
                <c:pt idx="3475">
                  <c:v>7.8887771281871437</c:v>
                </c:pt>
                <c:pt idx="3476">
                  <c:v>7.694725928026827</c:v>
                </c:pt>
                <c:pt idx="3477">
                  <c:v>7.5004615467900635</c:v>
                </c:pt>
                <c:pt idx="3478">
                  <c:v>7.3059865038800922</c:v>
                </c:pt>
                <c:pt idx="3479">
                  <c:v>7.1113033342873848</c:v>
                </c:pt>
                <c:pt idx="3480">
                  <c:v>6.9164145883878518</c:v>
                </c:pt>
                <c:pt idx="3481">
                  <c:v>6.7213228317355629</c:v>
                </c:pt>
                <c:pt idx="3482">
                  <c:v>6.5260306448592473</c:v>
                </c:pt>
                <c:pt idx="3483">
                  <c:v>6.3305406230515473</c:v>
                </c:pt>
                <c:pt idx="3484">
                  <c:v>6.1348553761624487</c:v>
                </c:pt>
                <c:pt idx="3485">
                  <c:v>5.9389775283895005</c:v>
                </c:pt>
                <c:pt idx="3486">
                  <c:v>5.7429097180634869</c:v>
                </c:pt>
                <c:pt idx="3487">
                  <c:v>5.5466545974394137</c:v>
                </c:pt>
                <c:pt idx="3488">
                  <c:v>5.3502148324800771</c:v>
                </c:pt>
                <c:pt idx="3489">
                  <c:v>5.1535931026420201</c:v>
                </c:pt>
                <c:pt idx="3490">
                  <c:v>4.9567921006585607</c:v>
                </c:pt>
                <c:pt idx="3491">
                  <c:v>4.7598145323244978</c:v>
                </c:pt>
                <c:pt idx="3492">
                  <c:v>4.562663116273967</c:v>
                </c:pt>
                <c:pt idx="3493">
                  <c:v>4.3653405837652599</c:v>
                </c:pt>
                <c:pt idx="3494">
                  <c:v>4.1678496784553545</c:v>
                </c:pt>
                <c:pt idx="3495">
                  <c:v>3.9701931561819777</c:v>
                </c:pt>
                <c:pt idx="3496">
                  <c:v>3.7723737847388463</c:v>
                </c:pt>
                <c:pt idx="3497">
                  <c:v>3.5743943436525001</c:v>
                </c:pt>
                <c:pt idx="3498">
                  <c:v>3.3762576239566897</c:v>
                </c:pt>
                <c:pt idx="3499">
                  <c:v>3.1779664279675615</c:v>
                </c:pt>
                <c:pt idx="3500">
                  <c:v>2.979523569055857</c:v>
                </c:pt>
                <c:pt idx="3501">
                  <c:v>2.7809318714205915</c:v>
                </c:pt>
                <c:pt idx="3502">
                  <c:v>2.5821941698591218</c:v>
                </c:pt>
                <c:pt idx="3503">
                  <c:v>2.38331330953784</c:v>
                </c:pt>
                <c:pt idx="3504">
                  <c:v>2.1842921457630098</c:v>
                </c:pt>
                <c:pt idx="3505">
                  <c:v>1.9851335437483897</c:v>
                </c:pt>
                <c:pt idx="3506">
                  <c:v>1.7858403783842789</c:v>
                </c:pt>
                <c:pt idx="3507">
                  <c:v>1.58641553400372</c:v>
                </c:pt>
                <c:pt idx="3508">
                  <c:v>1.3868619041512318</c:v>
                </c:pt>
                <c:pt idx="3509">
                  <c:v>1.1871823913458854</c:v>
                </c:pt>
                <c:pt idx="3510">
                  <c:v>0.9873799068488438</c:v>
                </c:pt>
                <c:pt idx="3511">
                  <c:v>0.78745737042663677</c:v>
                </c:pt>
                <c:pt idx="3512">
                  <c:v>0.58741771011659694</c:v>
                </c:pt>
                <c:pt idx="3513">
                  <c:v>0.38726386198783302</c:v>
                </c:pt>
                <c:pt idx="3514">
                  <c:v>0.18699876990700659</c:v>
                </c:pt>
                <c:pt idx="3515">
                  <c:v>-1.3374614701717746E-2</c:v>
                </c:pt>
                <c:pt idx="3516">
                  <c:v>-0.21385333309365251</c:v>
                </c:pt>
                <c:pt idx="3517">
                  <c:v>-0.41443441944372239</c:v>
                </c:pt>
                <c:pt idx="3518">
                  <c:v>-0.61511490108202338</c:v>
                </c:pt>
                <c:pt idx="3519">
                  <c:v>-0.81589179873702733</c:v>
                </c:pt>
                <c:pt idx="3520">
                  <c:v>-1.0167621267748075</c:v>
                </c:pt>
                <c:pt idx="3521">
                  <c:v>-1.2177228934370987</c:v>
                </c:pt>
                <c:pt idx="3522">
                  <c:v>-1.4187711010841326</c:v>
                </c:pt>
                <c:pt idx="3523">
                  <c:v>-1.6199037464332093</c:v>
                </c:pt>
                <c:pt idx="3524">
                  <c:v>-1.8211178208035221</c:v>
                </c:pt>
                <c:pt idx="3525">
                  <c:v>-2.0224103103520008</c:v>
                </c:pt>
                <c:pt idx="3526">
                  <c:v>-2.2237781963198699</c:v>
                </c:pt>
                <c:pt idx="3527">
                  <c:v>-2.4252184552697713</c:v>
                </c:pt>
                <c:pt idx="3528">
                  <c:v>-2.6267280593319242</c:v>
                </c:pt>
                <c:pt idx="3529">
                  <c:v>-2.8283039764410773</c:v>
                </c:pt>
                <c:pt idx="3530">
                  <c:v>-3.0299431705833229</c:v>
                </c:pt>
                <c:pt idx="3531">
                  <c:v>-3.2316426020335882</c:v>
                </c:pt>
                <c:pt idx="3532">
                  <c:v>-3.4333992276003471</c:v>
                </c:pt>
                <c:pt idx="3533">
                  <c:v>-3.635210000863907</c:v>
                </c:pt>
                <c:pt idx="3534">
                  <c:v>-3.8370718724241897</c:v>
                </c:pt>
                <c:pt idx="3535">
                  <c:v>-4.0389817901355514</c:v>
                </c:pt>
                <c:pt idx="3536">
                  <c:v>-4.2409366993516642</c:v>
                </c:pt>
                <c:pt idx="3537">
                  <c:v>-4.4429335431665322</c:v>
                </c:pt>
                <c:pt idx="3538">
                  <c:v>-4.6449692626542571</c:v>
                </c:pt>
                <c:pt idx="3539">
                  <c:v>-4.8470407971119016</c:v>
                </c:pt>
                <c:pt idx="3540">
                  <c:v>-5.0491450842972654</c:v>
                </c:pt>
                <c:pt idx="3541">
                  <c:v>-5.251279060670754</c:v>
                </c:pt>
                <c:pt idx="3542">
                  <c:v>-5.4534396616340075</c:v>
                </c:pt>
                <c:pt idx="3543">
                  <c:v>-5.6556238217713144</c:v>
                </c:pt>
                <c:pt idx="3544">
                  <c:v>-5.8578284750853129</c:v>
                </c:pt>
                <c:pt idx="3545">
                  <c:v>-6.0600505552380071</c:v>
                </c:pt>
                <c:pt idx="3546">
                  <c:v>-6.2622869957889975</c:v>
                </c:pt>
                <c:pt idx="3547">
                  <c:v>-6.4645347304293352</c:v>
                </c:pt>
                <c:pt idx="3548">
                  <c:v>-6.6667906932229926</c:v>
                </c:pt>
                <c:pt idx="3549">
                  <c:v>-6.8690518188418537</c:v>
                </c:pt>
                <c:pt idx="3550">
                  <c:v>-7.0713150427978064</c:v>
                </c:pt>
                <c:pt idx="3551">
                  <c:v>-7.2735773016822236</c:v>
                </c:pt>
                <c:pt idx="3552">
                  <c:v>-7.4758355333992483</c:v>
                </c:pt>
                <c:pt idx="3553">
                  <c:v>-7.6780866773977721</c:v>
                </c:pt>
                <c:pt idx="3554">
                  <c:v>-7.8803276749057147</c:v>
                </c:pt>
                <c:pt idx="3555">
                  <c:v>-8.0825554691611501</c:v>
                </c:pt>
                <c:pt idx="3556">
                  <c:v>-8.28476700564471</c:v>
                </c:pt>
                <c:pt idx="3557">
                  <c:v>-8.4869592323084646</c:v>
                </c:pt>
                <c:pt idx="3558">
                  <c:v>-8.6891290998065926</c:v>
                </c:pt>
                <c:pt idx="3559">
                  <c:v>-8.8912735617237217</c:v>
                </c:pt>
                <c:pt idx="3560">
                  <c:v>-9.0933895748005114</c:v>
                </c:pt>
                <c:pt idx="3561">
                  <c:v>-9.2954740991652898</c:v>
                </c:pt>
                <c:pt idx="3562">
                  <c:v>-9.4975240985525033</c:v>
                </c:pt>
                <c:pt idx="3563">
                  <c:v>-9.6995365405343534</c:v>
                </c:pt>
                <c:pt idx="3564">
                  <c:v>-9.9015083967390751</c:v>
                </c:pt>
                <c:pt idx="3565">
                  <c:v>-10.103436643075526</c:v>
                </c:pt>
                <c:pt idx="3566">
                  <c:v>-10.305318259955271</c:v>
                </c:pt>
                <c:pt idx="3567">
                  <c:v>-10.507150232509503</c:v>
                </c:pt>
                <c:pt idx="3568">
                  <c:v>-10.708929550811916</c:v>
                </c:pt>
                <c:pt idx="3569">
                  <c:v>-10.910653210092477</c:v>
                </c:pt>
                <c:pt idx="3570">
                  <c:v>-11.112318210956261</c:v>
                </c:pt>
                <c:pt idx="3571">
                  <c:v>-11.313921559598668</c:v>
                </c:pt>
                <c:pt idx="3572">
                  <c:v>-11.515460268016426</c:v>
                </c:pt>
                <c:pt idx="3573">
                  <c:v>-11.716931354223647</c:v>
                </c:pt>
                <c:pt idx="3574">
                  <c:v>-11.918331842459651</c:v>
                </c:pt>
                <c:pt idx="3575">
                  <c:v>-12.119658763400707</c:v>
                </c:pt>
                <c:pt idx="3576">
                  <c:v>-12.320909154367854</c:v>
                </c:pt>
                <c:pt idx="3577">
                  <c:v>-12.522080059533181</c:v>
                </c:pt>
                <c:pt idx="3578">
                  <c:v>-12.723168530124497</c:v>
                </c:pt>
                <c:pt idx="3579">
                  <c:v>-12.924171624630418</c:v>
                </c:pt>
                <c:pt idx="3580">
                  <c:v>-13.125086409002279</c:v>
                </c:pt>
                <c:pt idx="3581">
                  <c:v>-13.32590995685436</c:v>
                </c:pt>
                <c:pt idx="3582">
                  <c:v>-13.526639349661991</c:v>
                </c:pt>
                <c:pt idx="3583">
                  <c:v>-13.727271676961976</c:v>
                </c:pt>
                <c:pt idx="3584">
                  <c:v>-13.927804036544785</c:v>
                </c:pt>
                <c:pt idx="3585">
                  <c:v>-14.128233534652821</c:v>
                </c:pt>
                <c:pt idx="3586">
                  <c:v>-14.32855728616795</c:v>
                </c:pt>
                <c:pt idx="3587">
                  <c:v>-14.528772414806696</c:v>
                </c:pt>
                <c:pt idx="3588">
                  <c:v>-14.728876053307005</c:v>
                </c:pt>
                <c:pt idx="3589">
                  <c:v>-14.928865343616565</c:v>
                </c:pt>
                <c:pt idx="3590">
                  <c:v>-15.12873743707658</c:v>
                </c:pt>
                <c:pt idx="3591">
                  <c:v>-15.328489494608533</c:v>
                </c:pt>
                <c:pt idx="3592">
                  <c:v>-15.528118686893123</c:v>
                </c:pt>
                <c:pt idx="3593">
                  <c:v>-15.727622194552112</c:v>
                </c:pt>
                <c:pt idx="3594">
                  <c:v>-15.9269972083261</c:v>
                </c:pt>
                <c:pt idx="3595">
                  <c:v>-16.126240929250599</c:v>
                </c:pt>
                <c:pt idx="3596">
                  <c:v>-16.325350568831453</c:v>
                </c:pt>
                <c:pt idx="3597">
                  <c:v>-16.524323349216019</c:v>
                </c:pt>
                <c:pt idx="3598">
                  <c:v>-16.723156503364805</c:v>
                </c:pt>
                <c:pt idx="3599">
                  <c:v>-16.92184727521942</c:v>
                </c:pt>
                <c:pt idx="3600">
                  <c:v>-17.120392919870795</c:v>
                </c:pt>
                <c:pt idx="3601">
                  <c:v>-17.318790703721902</c:v>
                </c:pt>
                <c:pt idx="3602">
                  <c:v>-17.517037904651886</c:v>
                </c:pt>
                <c:pt idx="3603">
                  <c:v>-17.71513181217594</c:v>
                </c:pt>
                <c:pt idx="3604">
                  <c:v>-17.913069727605631</c:v>
                </c:pt>
                <c:pt idx="3605">
                  <c:v>-18.110848964202631</c:v>
                </c:pt>
                <c:pt idx="3606">
                  <c:v>-18.308466847336661</c:v>
                </c:pt>
                <c:pt idx="3607">
                  <c:v>-18.505920714635835</c:v>
                </c:pt>
                <c:pt idx="3608">
                  <c:v>-18.703207916136961</c:v>
                </c:pt>
                <c:pt idx="3609">
                  <c:v>-18.900325814436229</c:v>
                </c:pt>
                <c:pt idx="3610">
                  <c:v>-19.097271784832401</c:v>
                </c:pt>
                <c:pt idx="3611">
                  <c:v>-19.294043215473891</c:v>
                </c:pt>
                <c:pt idx="3612">
                  <c:v>-19.490637507498292</c:v>
                </c:pt>
                <c:pt idx="3613">
                  <c:v>-19.687052075172573</c:v>
                </c:pt>
                <c:pt idx="3614">
                  <c:v>-19.883284346033236</c:v>
                </c:pt>
                <c:pt idx="3615">
                  <c:v>-20.079331761019176</c:v>
                </c:pt>
                <c:pt idx="3616">
                  <c:v>-20.275191774605446</c:v>
                </c:pt>
                <c:pt idx="3617">
                  <c:v>-20.470861854935919</c:v>
                </c:pt>
                <c:pt idx="3618">
                  <c:v>-20.66633948395139</c:v>
                </c:pt>
                <c:pt idx="3619">
                  <c:v>-20.861622157514944</c:v>
                </c:pt>
                <c:pt idx="3620">
                  <c:v>-21.056707385539227</c:v>
                </c:pt>
                <c:pt idx="3621">
                  <c:v>-21.251592692108119</c:v>
                </c:pt>
                <c:pt idx="3622">
                  <c:v>-21.446275615594971</c:v>
                </c:pt>
                <c:pt idx="3623">
                  <c:v>-21.640753708782398</c:v>
                </c:pt>
                <c:pt idx="3624">
                  <c:v>-21.835024538978189</c:v>
                </c:pt>
                <c:pt idx="3625">
                  <c:v>-22.029085688128276</c:v>
                </c:pt>
                <c:pt idx="3626">
                  <c:v>-22.222934752928353</c:v>
                </c:pt>
                <c:pt idx="3627">
                  <c:v>-22.416569344930309</c:v>
                </c:pt>
                <c:pt idx="3628">
                  <c:v>-22.60998709065467</c:v>
                </c:pt>
                <c:pt idx="3629">
                  <c:v>-22.803185631688933</c:v>
                </c:pt>
                <c:pt idx="3630">
                  <c:v>-22.99616262479546</c:v>
                </c:pt>
                <c:pt idx="3631">
                  <c:v>-23.188915742006174</c:v>
                </c:pt>
                <c:pt idx="3632">
                  <c:v>-23.38144267072559</c:v>
                </c:pt>
                <c:pt idx="3633">
                  <c:v>-23.573741113822081</c:v>
                </c:pt>
                <c:pt idx="3634">
                  <c:v>-23.765808789723991</c:v>
                </c:pt>
                <c:pt idx="3635">
                  <c:v>-23.957643432509286</c:v>
                </c:pt>
                <c:pt idx="3636">
                  <c:v>-24.149242791995761</c:v>
                </c:pt>
                <c:pt idx="3637">
                  <c:v>-24.340604633825791</c:v>
                </c:pt>
                <c:pt idx="3638">
                  <c:v>-24.531726739551914</c:v>
                </c:pt>
                <c:pt idx="3639">
                  <c:v>-24.722606906719534</c:v>
                </c:pt>
                <c:pt idx="3640">
                  <c:v>-24.913242948944429</c:v>
                </c:pt>
                <c:pt idx="3641">
                  <c:v>-25.103632695994293</c:v>
                </c:pt>
                <c:pt idx="3642">
                  <c:v>-25.293773993858565</c:v>
                </c:pt>
                <c:pt idx="3643">
                  <c:v>-25.483664704828357</c:v>
                </c:pt>
                <c:pt idx="3644">
                  <c:v>-25.673302707561533</c:v>
                </c:pt>
                <c:pt idx="3645">
                  <c:v>-25.862685897154961</c:v>
                </c:pt>
                <c:pt idx="3646">
                  <c:v>-26.051812185208433</c:v>
                </c:pt>
                <c:pt idx="3647">
                  <c:v>-26.240679499893673</c:v>
                </c:pt>
                <c:pt idx="3648">
                  <c:v>-26.429285786009331</c:v>
                </c:pt>
                <c:pt idx="3649">
                  <c:v>-26.617629005048002</c:v>
                </c:pt>
                <c:pt idx="3650">
                  <c:v>-26.805707135249094</c:v>
                </c:pt>
                <c:pt idx="3651">
                  <c:v>-26.993518171657144</c:v>
                </c:pt>
                <c:pt idx="3652">
                  <c:v>-27.181060126172952</c:v>
                </c:pt>
                <c:pt idx="3653">
                  <c:v>-27.368331027607724</c:v>
                </c:pt>
                <c:pt idx="3654">
                  <c:v>-27.55532892172937</c:v>
                </c:pt>
                <c:pt idx="3655">
                  <c:v>-27.742051871310451</c:v>
                </c:pt>
                <c:pt idx="3656">
                  <c:v>-27.928497956174454</c:v>
                </c:pt>
                <c:pt idx="3657">
                  <c:v>-28.114665273236199</c:v>
                </c:pt>
                <c:pt idx="3658">
                  <c:v>-28.300551936542092</c:v>
                </c:pt>
                <c:pt idx="3659">
                  <c:v>-28.486156077312074</c:v>
                </c:pt>
                <c:pt idx="3660">
                  <c:v>-28.671475843972559</c:v>
                </c:pt>
                <c:pt idx="3661">
                  <c:v>-28.856509402190994</c:v>
                </c:pt>
                <c:pt idx="3662">
                  <c:v>-29.041254934910654</c:v>
                </c:pt>
                <c:pt idx="3663">
                  <c:v>-29.225710642377294</c:v>
                </c:pt>
                <c:pt idx="3664">
                  <c:v>-29.4098747421707</c:v>
                </c:pt>
                <c:pt idx="3665">
                  <c:v>-29.593745469227514</c:v>
                </c:pt>
                <c:pt idx="3666">
                  <c:v>-29.777321075866865</c:v>
                </c:pt>
                <c:pt idx="3667">
                  <c:v>-29.960599831813113</c:v>
                </c:pt>
                <c:pt idx="3668">
                  <c:v>-30.143580024214231</c:v>
                </c:pt>
                <c:pt idx="3669">
                  <c:v>-30.326259957661478</c:v>
                </c:pt>
                <c:pt idx="3670">
                  <c:v>-30.50863795420247</c:v>
                </c:pt>
                <c:pt idx="3671">
                  <c:v>-30.690712353360624</c:v>
                </c:pt>
                <c:pt idx="3672">
                  <c:v>-30.872481512141547</c:v>
                </c:pt>
                <c:pt idx="3673">
                  <c:v>-31.053943805046089</c:v>
                </c:pt>
                <c:pt idx="3674">
                  <c:v>-31.235097624080197</c:v>
                </c:pt>
                <c:pt idx="3675">
                  <c:v>-31.415941378757083</c:v>
                </c:pt>
                <c:pt idx="3676">
                  <c:v>-31.596473496106256</c:v>
                </c:pt>
                <c:pt idx="3677">
                  <c:v>-31.776692420673328</c:v>
                </c:pt>
                <c:pt idx="3678">
                  <c:v>-31.956596614522766</c:v>
                </c:pt>
                <c:pt idx="3679">
                  <c:v>-32.136184557233094</c:v>
                </c:pt>
                <c:pt idx="3680">
                  <c:v>-32.315454745899473</c:v>
                </c:pt>
                <c:pt idx="3681">
                  <c:v>-32.494405695125494</c:v>
                </c:pt>
                <c:pt idx="3682">
                  <c:v>-32.673035937018852</c:v>
                </c:pt>
                <c:pt idx="3683">
                  <c:v>-32.851344021180665</c:v>
                </c:pt>
                <c:pt idx="3684">
                  <c:v>-33.029328514696914</c:v>
                </c:pt>
                <c:pt idx="3685">
                  <c:v>-33.206988002128043</c:v>
                </c:pt>
                <c:pt idx="3686">
                  <c:v>-33.384321085493241</c:v>
                </c:pt>
                <c:pt idx="3687">
                  <c:v>-33.561326384257626</c:v>
                </c:pt>
                <c:pt idx="3688">
                  <c:v>-33.738002535314052</c:v>
                </c:pt>
                <c:pt idx="3689">
                  <c:v>-33.914348192964582</c:v>
                </c:pt>
                <c:pt idx="3690">
                  <c:v>-34.090362028901495</c:v>
                </c:pt>
                <c:pt idx="3691">
                  <c:v>-34.266042732185525</c:v>
                </c:pt>
                <c:pt idx="3692">
                  <c:v>-34.441389009221382</c:v>
                </c:pt>
                <c:pt idx="3693">
                  <c:v>-34.616399583733852</c:v>
                </c:pt>
                <c:pt idx="3694">
                  <c:v>-34.791073196741991</c:v>
                </c:pt>
                <c:pt idx="3695">
                  <c:v>-34.965408606529394</c:v>
                </c:pt>
                <c:pt idx="3696">
                  <c:v>-35.139404588617026</c:v>
                </c:pt>
                <c:pt idx="3697">
                  <c:v>-35.31305993572937</c:v>
                </c:pt>
                <c:pt idx="3698">
                  <c:v>-35.486373457764159</c:v>
                </c:pt>
                <c:pt idx="3699">
                  <c:v>-35.6593439817579</c:v>
                </c:pt>
                <c:pt idx="3700">
                  <c:v>-35.831970351849947</c:v>
                </c:pt>
                <c:pt idx="3701">
                  <c:v>-36.004251429245784</c:v>
                </c:pt>
                <c:pt idx="3702">
                  <c:v>-36.176186092179051</c:v>
                </c:pt>
                <c:pt idx="3703">
                  <c:v>-36.34777323587241</c:v>
                </c:pt>
                <c:pt idx="3704">
                  <c:v>-36.519011772494281</c:v>
                </c:pt>
                <c:pt idx="3705">
                  <c:v>-36.689900631119116</c:v>
                </c:pt>
                <c:pt idx="3706">
                  <c:v>-36.860438757681294</c:v>
                </c:pt>
                <c:pt idx="3707">
                  <c:v>-37.030625114932889</c:v>
                </c:pt>
                <c:pt idx="3708">
                  <c:v>-37.200458682394071</c:v>
                </c:pt>
                <c:pt idx="3709">
                  <c:v>-37.369938456308091</c:v>
                </c:pt>
                <c:pt idx="3710">
                  <c:v>-37.539063449590572</c:v>
                </c:pt>
                <c:pt idx="3711">
                  <c:v>-37.707832691780737</c:v>
                </c:pt>
                <c:pt idx="3712">
                  <c:v>-37.876245228989063</c:v>
                </c:pt>
                <c:pt idx="3713">
                  <c:v>-38.044300123845176</c:v>
                </c:pt>
                <c:pt idx="3714">
                  <c:v>-38.211996455443938</c:v>
                </c:pt>
                <c:pt idx="3715">
                  <c:v>-38.379333319291305</c:v>
                </c:pt>
                <c:pt idx="3716">
                  <c:v>-38.546309827246404</c:v>
                </c:pt>
                <c:pt idx="3717">
                  <c:v>-38.712925107466759</c:v>
                </c:pt>
                <c:pt idx="3718">
                  <c:v>-38.879178304349153</c:v>
                </c:pt>
                <c:pt idx="3719">
                  <c:v>-39.045068578468118</c:v>
                </c:pt>
                <c:pt idx="3720">
                  <c:v>-39.210595106520174</c:v>
                </c:pt>
                <c:pt idx="3721">
                  <c:v>-39.375757081257632</c:v>
                </c:pt>
                <c:pt idx="3722">
                  <c:v>-39.540553711429766</c:v>
                </c:pt>
                <c:pt idx="3723">
                  <c:v>-39.704984221716387</c:v>
                </c:pt>
                <c:pt idx="3724">
                  <c:v>-39.869047852665545</c:v>
                </c:pt>
                <c:pt idx="3725">
                  <c:v>-40.032743860627306</c:v>
                </c:pt>
                <c:pt idx="3726">
                  <c:v>-40.196071517688097</c:v>
                </c:pt>
                <c:pt idx="3727">
                  <c:v>-40.359030111602664</c:v>
                </c:pt>
                <c:pt idx="3728">
                  <c:v>-40.521618945725436</c:v>
                </c:pt>
                <c:pt idx="3729">
                  <c:v>-40.683837338942794</c:v>
                </c:pt>
                <c:pt idx="3730">
                  <c:v>-40.84568462560253</c:v>
                </c:pt>
                <c:pt idx="3731">
                  <c:v>-41.007160155443017</c:v>
                </c:pt>
                <c:pt idx="3732">
                  <c:v>-41.168263293521647</c:v>
                </c:pt>
                <c:pt idx="3733">
                  <c:v>-41.328993420142695</c:v>
                </c:pt>
                <c:pt idx="3734">
                  <c:v>-41.489349930783817</c:v>
                </c:pt>
                <c:pt idx="3735">
                  <c:v>-41.64933223602219</c:v>
                </c:pt>
                <c:pt idx="3736">
                  <c:v>-41.808939761459385</c:v>
                </c:pt>
                <c:pt idx="3737">
                  <c:v>-41.968171947647505</c:v>
                </c:pt>
                <c:pt idx="3738">
                  <c:v>-42.127028250010454</c:v>
                </c:pt>
                <c:pt idx="3739">
                  <c:v>-42.285508138769728</c:v>
                </c:pt>
                <c:pt idx="3740">
                  <c:v>-42.443611098865603</c:v>
                </c:pt>
                <c:pt idx="3741">
                  <c:v>-42.601336629877494</c:v>
                </c:pt>
                <c:pt idx="3742">
                  <c:v>-42.758684245948757</c:v>
                </c:pt>
                <c:pt idx="3743">
                  <c:v>-42.915653475703721</c:v>
                </c:pt>
                <c:pt idx="3744">
                  <c:v>-43.072243862169699</c:v>
                </c:pt>
                <c:pt idx="3745">
                  <c:v>-43.228454962695082</c:v>
                </c:pt>
                <c:pt idx="3746">
                  <c:v>-43.384286348869296</c:v>
                </c:pt>
                <c:pt idx="3747">
                  <c:v>-43.539737606440127</c:v>
                </c:pt>
                <c:pt idx="3748">
                  <c:v>-43.694808335231812</c:v>
                </c:pt>
                <c:pt idx="3749">
                  <c:v>-43.849498149062498</c:v>
                </c:pt>
                <c:pt idx="3750">
                  <c:v>-44.003806675659206</c:v>
                </c:pt>
                <c:pt idx="3751">
                  <c:v>-44.157733556576915</c:v>
                </c:pt>
                <c:pt idx="3752">
                  <c:v>-44.31127844711196</c:v>
                </c:pt>
                <c:pt idx="3753">
                  <c:v>-44.464441016217847</c:v>
                </c:pt>
                <c:pt idx="3754">
                  <c:v>-44.617220946420844</c:v>
                </c:pt>
                <c:pt idx="3755">
                  <c:v>-44.769617933733457</c:v>
                </c:pt>
                <c:pt idx="3756">
                  <c:v>-44.921631687568777</c:v>
                </c:pt>
                <c:pt idx="3757">
                  <c:v>-45.073261930653928</c:v>
                </c:pt>
                <c:pt idx="3758">
                  <c:v>-45.224508398944693</c:v>
                </c:pt>
                <c:pt idx="3759">
                  <c:v>-45.37537084153567</c:v>
                </c:pt>
                <c:pt idx="3760">
                  <c:v>-45.525849020574356</c:v>
                </c:pt>
                <c:pt idx="3761">
                  <c:v>-45.675942711175423</c:v>
                </c:pt>
                <c:pt idx="3762">
                  <c:v>-45.825651701328923</c:v>
                </c:pt>
                <c:pt idx="3763">
                  <c:v>-45.97497579181433</c:v>
                </c:pt>
                <c:pt idx="3764">
                  <c:v>-46.123914796109915</c:v>
                </c:pt>
                <c:pt idx="3765">
                  <c:v>-46.272468540307017</c:v>
                </c:pt>
                <c:pt idx="3766">
                  <c:v>-46.420636863017904</c:v>
                </c:pt>
                <c:pt idx="3767">
                  <c:v>-46.568419615287951</c:v>
                </c:pt>
                <c:pt idx="3768">
                  <c:v>-46.715816660505084</c:v>
                </c:pt>
                <c:pt idx="3769">
                  <c:v>-46.862827874310881</c:v>
                </c:pt>
                <c:pt idx="3770">
                  <c:v>-47.009453144509195</c:v>
                </c:pt>
                <c:pt idx="3771">
                  <c:v>-47.155692370978386</c:v>
                </c:pt>
                <c:pt idx="3772">
                  <c:v>-47.301545465578243</c:v>
                </c:pt>
                <c:pt idx="3773">
                  <c:v>-47.447012352061137</c:v>
                </c:pt>
                <c:pt idx="3774">
                  <c:v>-47.592092965981067</c:v>
                </c:pt>
                <c:pt idx="3775">
                  <c:v>-47.736787254603087</c:v>
                </c:pt>
                <c:pt idx="3776">
                  <c:v>-47.881095176810987</c:v>
                </c:pt>
                <c:pt idx="3777">
                  <c:v>-48.025016703018764</c:v>
                </c:pt>
                <c:pt idx="3778">
                  <c:v>-48.168551815077819</c:v>
                </c:pt>
                <c:pt idx="3779">
                  <c:v>-48.311700506186185</c:v>
                </c:pt>
                <c:pt idx="3780">
                  <c:v>-48.454462780798309</c:v>
                </c:pt>
                <c:pt idx="3781">
                  <c:v>-48.596838654530302</c:v>
                </c:pt>
                <c:pt idx="3782">
                  <c:v>-48.738828154075151</c:v>
                </c:pt>
                <c:pt idx="3783">
                  <c:v>-48.880431317104694</c:v>
                </c:pt>
                <c:pt idx="3784">
                  <c:v>-49.021648192182965</c:v>
                </c:pt>
                <c:pt idx="3785">
                  <c:v>-49.162478838671632</c:v>
                </c:pt>
                <c:pt idx="3786">
                  <c:v>-49.30292332664169</c:v>
                </c:pt>
                <c:pt idx="3787">
                  <c:v>-49.442981736779387</c:v>
                </c:pt>
                <c:pt idx="3788">
                  <c:v>-49.582654160297864</c:v>
                </c:pt>
                <c:pt idx="3789">
                  <c:v>-49.721940698842388</c:v>
                </c:pt>
                <c:pt idx="3790">
                  <c:v>-49.860841464403109</c:v>
                </c:pt>
                <c:pt idx="3791">
                  <c:v>-49.999356579221114</c:v>
                </c:pt>
                <c:pt idx="3792">
                  <c:v>-50.137486175698029</c:v>
                </c:pt>
                <c:pt idx="3793">
                  <c:v>-50.275230396307279</c:v>
                </c:pt>
                <c:pt idx="3794">
                  <c:v>-50.412589393499189</c:v>
                </c:pt>
                <c:pt idx="3795">
                  <c:v>-50.549563329613875</c:v>
                </c:pt>
                <c:pt idx="3796">
                  <c:v>-50.686152376789465</c:v>
                </c:pt>
                <c:pt idx="3797">
                  <c:v>-50.822356716871013</c:v>
                </c:pt>
                <c:pt idx="3798">
                  <c:v>-50.958176541319489</c:v>
                </c:pt>
                <c:pt idx="3799">
                  <c:v>-51.093612051125376</c:v>
                </c:pt>
                <c:pt idx="3800">
                  <c:v>-51.228663456713036</c:v>
                </c:pt>
                <c:pt idx="3801">
                  <c:v>-51.363330977856378</c:v>
                </c:pt>
              </c:numCache>
            </c:numRef>
          </c:yVal>
          <c:smooth val="0"/>
          <c:extLst>
            <c:ext xmlns:c16="http://schemas.microsoft.com/office/drawing/2014/chart" uri="{C3380CC4-5D6E-409C-BE32-E72D297353CC}">
              <c16:uniqueId val="{00000000-6423-4E7D-821C-09B8EADD5853}"/>
            </c:ext>
          </c:extLst>
        </c:ser>
        <c:dLbls>
          <c:showLegendKey val="0"/>
          <c:showVal val="0"/>
          <c:showCatName val="0"/>
          <c:showSerName val="0"/>
          <c:showPercent val="0"/>
          <c:showBubbleSize val="0"/>
        </c:dLbls>
        <c:axId val="175955968"/>
        <c:axId val="175949696"/>
      </c:scatterChart>
      <c:valAx>
        <c:axId val="175933312"/>
        <c:scaling>
          <c:logBase val="10"/>
          <c:orientation val="minMax"/>
        </c:scaling>
        <c:delete val="0"/>
        <c:axPos val="b"/>
        <c:majorGridlines/>
        <c:minorGridlines/>
        <c:title>
          <c:tx>
            <c:rich>
              <a:bodyPr/>
              <a:lstStyle/>
              <a:p>
                <a:pPr>
                  <a:defRPr/>
                </a:pPr>
                <a:r>
                  <a:rPr lang="en-IN"/>
                  <a:t>Frequency(Hz)</a:t>
                </a:r>
              </a:p>
            </c:rich>
          </c:tx>
          <c:overlay val="0"/>
        </c:title>
        <c:numFmt formatCode="General" sourceLinked="1"/>
        <c:majorTickMark val="out"/>
        <c:minorTickMark val="none"/>
        <c:tickLblPos val="low"/>
        <c:crossAx val="175947776"/>
        <c:crosses val="autoZero"/>
        <c:crossBetween val="midCat"/>
      </c:valAx>
      <c:valAx>
        <c:axId val="175947776"/>
        <c:scaling>
          <c:orientation val="minMax"/>
          <c:max val="80"/>
          <c:min val="-80"/>
        </c:scaling>
        <c:delete val="0"/>
        <c:axPos val="l"/>
        <c:majorGridlines/>
        <c:title>
          <c:tx>
            <c:rich>
              <a:bodyPr/>
              <a:lstStyle/>
              <a:p>
                <a:pPr>
                  <a:defRPr/>
                </a:pPr>
                <a:r>
                  <a:rPr lang="en-IN"/>
                  <a:t>Gain(db)</a:t>
                </a:r>
              </a:p>
            </c:rich>
          </c:tx>
          <c:overlay val="0"/>
        </c:title>
        <c:numFmt formatCode="General" sourceLinked="1"/>
        <c:majorTickMark val="out"/>
        <c:minorTickMark val="none"/>
        <c:tickLblPos val="low"/>
        <c:crossAx val="175933312"/>
        <c:crosses val="autoZero"/>
        <c:crossBetween val="midCat"/>
        <c:majorUnit val="20"/>
        <c:minorUnit val="10"/>
      </c:valAx>
      <c:valAx>
        <c:axId val="175949696"/>
        <c:scaling>
          <c:orientation val="minMax"/>
          <c:max val="180"/>
          <c:min val="-180"/>
        </c:scaling>
        <c:delete val="0"/>
        <c:axPos val="r"/>
        <c:title>
          <c:tx>
            <c:rich>
              <a:bodyPr rot="-5400000" vert="horz"/>
              <a:lstStyle/>
              <a:p>
                <a:pPr>
                  <a:defRPr/>
                </a:pPr>
                <a:r>
                  <a:rPr lang="en-US"/>
                  <a:t>Phase (deg)</a:t>
                </a:r>
              </a:p>
            </c:rich>
          </c:tx>
          <c:overlay val="0"/>
        </c:title>
        <c:numFmt formatCode="General" sourceLinked="1"/>
        <c:majorTickMark val="out"/>
        <c:minorTickMark val="none"/>
        <c:tickLblPos val="nextTo"/>
        <c:crossAx val="175955968"/>
        <c:crosses val="max"/>
        <c:crossBetween val="midCat"/>
        <c:majorUnit val="45"/>
      </c:valAx>
      <c:valAx>
        <c:axId val="175955968"/>
        <c:scaling>
          <c:logBase val="10"/>
          <c:orientation val="minMax"/>
        </c:scaling>
        <c:delete val="1"/>
        <c:axPos val="b"/>
        <c:numFmt formatCode="General" sourceLinked="1"/>
        <c:majorTickMark val="out"/>
        <c:minorTickMark val="none"/>
        <c:tickLblPos val="nextTo"/>
        <c:crossAx val="175949696"/>
        <c:crosses val="autoZero"/>
        <c:crossBetween val="midCat"/>
      </c:valAx>
    </c:plotArea>
    <c:legend>
      <c:legendPos val="b"/>
      <c:overlay val="0"/>
      <c:spPr>
        <a:ln>
          <a:solidFill>
            <a:srgbClr val="000000"/>
          </a:solid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142</xdr:row>
          <xdr:rowOff>171450</xdr:rowOff>
        </xdr:from>
        <xdr:to>
          <xdr:col>7</xdr:col>
          <xdr:colOff>7553325</xdr:colOff>
          <xdr:row>172</xdr:row>
          <xdr:rowOff>9525</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xdr:col>
      <xdr:colOff>8467</xdr:colOff>
      <xdr:row>147</xdr:row>
      <xdr:rowOff>8467</xdr:rowOff>
    </xdr:from>
    <xdr:to>
      <xdr:col>4</xdr:col>
      <xdr:colOff>1096433</xdr:colOff>
      <xdr:row>168</xdr:row>
      <xdr:rowOff>148167</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793930</xdr:colOff>
      <xdr:row>39</xdr:row>
      <xdr:rowOff>170363</xdr:rowOff>
    </xdr:from>
    <xdr:to>
      <xdr:col>3</xdr:col>
      <xdr:colOff>5879373</xdr:colOff>
      <xdr:row>57</xdr:row>
      <xdr:rowOff>166280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994833</xdr:colOff>
      <xdr:row>29</xdr:row>
      <xdr:rowOff>1767416</xdr:rowOff>
    </xdr:from>
    <xdr:to>
      <xdr:col>4</xdr:col>
      <xdr:colOff>2995083</xdr:colOff>
      <xdr:row>29</xdr:row>
      <xdr:rowOff>2920999</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5433483" y="24875066"/>
          <a:ext cx="2000250" cy="1153583"/>
        </a:xfrm>
        <a:prstGeom prst="rect">
          <a:avLst/>
        </a:prstGeom>
      </xdr:spPr>
    </xdr:pic>
    <xdr:clientData/>
  </xdr:twoCellAnchor>
  <xdr:twoCellAnchor>
    <xdr:from>
      <xdr:col>4</xdr:col>
      <xdr:colOff>889000</xdr:colOff>
      <xdr:row>11</xdr:row>
      <xdr:rowOff>1493574</xdr:rowOff>
    </xdr:from>
    <xdr:to>
      <xdr:col>4</xdr:col>
      <xdr:colOff>2868930</xdr:colOff>
      <xdr:row>11</xdr:row>
      <xdr:rowOff>3647494</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7650" y="8904024"/>
          <a:ext cx="1979930" cy="2153920"/>
        </a:xfrm>
        <a:prstGeom prst="rect">
          <a:avLst/>
        </a:prstGeom>
        <a:noFill/>
        <a:ln>
          <a:noFill/>
        </a:ln>
      </xdr:spPr>
    </xdr:pic>
    <xdr:clientData/>
  </xdr:twoCellAnchor>
  <xdr:twoCellAnchor>
    <xdr:from>
      <xdr:col>4</xdr:col>
      <xdr:colOff>1322916</xdr:colOff>
      <xdr:row>28</xdr:row>
      <xdr:rowOff>2529416</xdr:rowOff>
    </xdr:from>
    <xdr:to>
      <xdr:col>4</xdr:col>
      <xdr:colOff>2590376</xdr:colOff>
      <xdr:row>28</xdr:row>
      <xdr:rowOff>3841326</xdr:rowOff>
    </xdr:to>
    <xdr:pic>
      <xdr:nvPicPr>
        <xdr:cNvPr id="4" name="Picture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3"/>
        <a:srcRect l="3114"/>
        <a:stretch/>
      </xdr:blipFill>
      <xdr:spPr bwMode="auto">
        <a:xfrm>
          <a:off x="5761566" y="21674666"/>
          <a:ext cx="1267460" cy="1311910"/>
        </a:xfrm>
        <a:prstGeom prst="rect">
          <a:avLst/>
        </a:prstGeom>
        <a:ln>
          <a:noFill/>
        </a:ln>
        <a:extLst>
          <a:ext uri="{53640926-AAD7-44D8-BBD7-CCE9431645EC}">
            <a14:shadowObscured xmlns:a14="http://schemas.microsoft.com/office/drawing/2010/main"/>
          </a:ext>
        </a:extLst>
      </xdr:spPr>
    </xdr:pic>
    <xdr:clientData/>
  </xdr:twoCellAnchor>
  <xdr:twoCellAnchor>
    <xdr:from>
      <xdr:col>4</xdr:col>
      <xdr:colOff>539750</xdr:colOff>
      <xdr:row>30</xdr:row>
      <xdr:rowOff>158750</xdr:rowOff>
    </xdr:from>
    <xdr:to>
      <xdr:col>4</xdr:col>
      <xdr:colOff>3275965</xdr:colOff>
      <xdr:row>30</xdr:row>
      <xdr:rowOff>1593215</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978400" y="28467050"/>
          <a:ext cx="2736215" cy="1434465"/>
        </a:xfrm>
        <a:prstGeom prst="rect">
          <a:avLst/>
        </a:prstGeom>
        <a:noFill/>
        <a:ln>
          <a:noFill/>
        </a:ln>
      </xdr:spPr>
    </xdr:pic>
    <xdr:clientData/>
  </xdr:twoCellAnchor>
  <xdr:twoCellAnchor>
    <xdr:from>
      <xdr:col>4</xdr:col>
      <xdr:colOff>931333</xdr:colOff>
      <xdr:row>31</xdr:row>
      <xdr:rowOff>846666</xdr:rowOff>
    </xdr:from>
    <xdr:to>
      <xdr:col>4</xdr:col>
      <xdr:colOff>2911263</xdr:colOff>
      <xdr:row>31</xdr:row>
      <xdr:rowOff>3000586</xdr:rowOff>
    </xdr:to>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9983" y="30869466"/>
          <a:ext cx="1979930" cy="215392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0270547/AppData/Local/Microsoft/Windows/INetCache/Content.MSO/TPS546x24A_Calculator_Check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atfish\TPS546x24A_Calculator_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ti.com/lit/an/slva689/slva689.pdf" TargetMode="External"/><Relationship Id="rId2" Type="http://schemas.openxmlformats.org/officeDocument/2006/relationships/hyperlink" Target="http://www.ti.com/lit/an/slva689/slva689.pdf" TargetMode="External"/><Relationship Id="rId1" Type="http://schemas.openxmlformats.org/officeDocument/2006/relationships/hyperlink" Target="http://www.ti.com/lit/an/slva689/slva689.pdf"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Q146"/>
  <sheetViews>
    <sheetView tabSelected="1" topLeftCell="B1" zoomScale="90" zoomScaleNormal="90" workbookViewId="0">
      <pane ySplit="2" topLeftCell="A60" activePane="bottomLeft" state="frozen"/>
      <selection pane="bottomLeft" activeCell="C52" sqref="C52"/>
    </sheetView>
  </sheetViews>
  <sheetFormatPr defaultColWidth="9.140625" defaultRowHeight="14.25" x14ac:dyDescent="0.2"/>
  <cols>
    <col min="1" max="1" width="2.85546875" style="37" customWidth="1"/>
    <col min="2" max="2" width="28.140625" style="37" customWidth="1"/>
    <col min="3" max="6" width="15.5703125" style="37" customWidth="1"/>
    <col min="7" max="7" width="10.140625" style="37" bestFit="1" customWidth="1"/>
    <col min="8" max="8" width="113.28515625" style="37" customWidth="1"/>
    <col min="9" max="9" width="13.5703125" style="37" customWidth="1"/>
    <col min="10" max="10" width="37.85546875" style="37" customWidth="1"/>
    <col min="11" max="11" width="12" style="37" customWidth="1"/>
    <col min="12" max="12" width="13.140625" style="37" customWidth="1"/>
    <col min="13" max="16384" width="9.140625" style="37"/>
  </cols>
  <sheetData>
    <row r="1" spans="2:17" ht="24" thickBot="1" x14ac:dyDescent="0.25">
      <c r="B1" s="301" t="s">
        <v>548</v>
      </c>
      <c r="C1" s="301"/>
      <c r="D1" s="301"/>
      <c r="E1" s="301"/>
      <c r="F1" s="301"/>
      <c r="G1" s="301"/>
      <c r="H1" s="301"/>
    </row>
    <row r="2" spans="2:17" ht="26.25" thickBot="1" x14ac:dyDescent="0.25">
      <c r="B2" s="135" t="s">
        <v>20</v>
      </c>
      <c r="C2" s="135" t="s">
        <v>549</v>
      </c>
      <c r="D2" s="135" t="s">
        <v>550</v>
      </c>
      <c r="E2" s="135" t="s">
        <v>551</v>
      </c>
      <c r="F2" s="135" t="s">
        <v>552</v>
      </c>
      <c r="G2" s="136" t="s">
        <v>210</v>
      </c>
      <c r="H2" s="135" t="s">
        <v>553</v>
      </c>
      <c r="I2" s="137">
        <f>Vout*0.98</f>
        <v>0.78400000000000003</v>
      </c>
      <c r="J2" s="137">
        <f>Vout*1.02</f>
        <v>0.81600000000000006</v>
      </c>
      <c r="L2" s="138"/>
      <c r="M2" s="138"/>
      <c r="N2" s="138"/>
      <c r="O2" s="139"/>
      <c r="P2" s="138"/>
      <c r="Q2" s="138"/>
    </row>
    <row r="3" spans="2:17" x14ac:dyDescent="0.2">
      <c r="B3" s="45" t="s">
        <v>191</v>
      </c>
      <c r="C3" s="38" t="s">
        <v>193</v>
      </c>
      <c r="D3" s="40"/>
      <c r="E3" s="39"/>
      <c r="F3" s="40"/>
      <c r="G3" s="41" t="s">
        <v>198</v>
      </c>
      <c r="H3" s="140" t="s">
        <v>191</v>
      </c>
      <c r="I3" s="137"/>
      <c r="J3" s="141" t="s">
        <v>16</v>
      </c>
      <c r="L3" s="138"/>
      <c r="M3" s="138"/>
      <c r="N3" s="138"/>
      <c r="O3" s="139"/>
      <c r="P3" s="138"/>
      <c r="Q3" s="138"/>
    </row>
    <row r="4" spans="2:17" ht="15" x14ac:dyDescent="0.2">
      <c r="B4" s="45" t="s">
        <v>204</v>
      </c>
      <c r="D4" s="201">
        <f>VLOOKUP(C3,'Compensation References'!A2:C4,2,FALSE)</f>
        <v>40</v>
      </c>
      <c r="E4" s="39"/>
      <c r="F4" s="40"/>
      <c r="G4" s="41" t="s">
        <v>26</v>
      </c>
      <c r="H4" s="140" t="s">
        <v>199</v>
      </c>
      <c r="I4" s="137"/>
      <c r="J4" s="31" t="s">
        <v>545</v>
      </c>
      <c r="L4" s="138"/>
      <c r="M4" s="138"/>
      <c r="N4" s="138"/>
      <c r="O4" s="139"/>
      <c r="P4" s="138"/>
      <c r="Q4" s="138"/>
    </row>
    <row r="5" spans="2:17" ht="15" customHeight="1" x14ac:dyDescent="0.2">
      <c r="B5" s="45" t="s">
        <v>182</v>
      </c>
      <c r="C5" s="38">
        <v>12</v>
      </c>
      <c r="D5" s="40"/>
      <c r="E5" s="39"/>
      <c r="F5" s="40"/>
      <c r="G5" s="41" t="s">
        <v>22</v>
      </c>
      <c r="H5" s="140" t="s">
        <v>181</v>
      </c>
      <c r="I5" s="137">
        <f>Iout/2</f>
        <v>40</v>
      </c>
      <c r="J5" s="32" t="s">
        <v>546</v>
      </c>
      <c r="L5" s="138"/>
      <c r="M5" s="138"/>
      <c r="N5" s="138"/>
      <c r="O5" s="139"/>
      <c r="P5" s="138"/>
      <c r="Q5" s="138"/>
    </row>
    <row r="6" spans="2:17" ht="15" x14ac:dyDescent="0.2">
      <c r="B6" s="45" t="s">
        <v>23</v>
      </c>
      <c r="C6" s="38">
        <v>0.8</v>
      </c>
      <c r="D6" s="40"/>
      <c r="E6" s="39"/>
      <c r="F6" s="40"/>
      <c r="G6" s="41" t="s">
        <v>22</v>
      </c>
      <c r="H6" s="140" t="s">
        <v>24</v>
      </c>
      <c r="J6" s="33" t="s">
        <v>547</v>
      </c>
      <c r="L6" s="138"/>
      <c r="M6" s="138"/>
      <c r="N6" s="138"/>
      <c r="O6" s="139"/>
      <c r="P6" s="138"/>
      <c r="Q6" s="138"/>
    </row>
    <row r="7" spans="2:17" ht="15" x14ac:dyDescent="0.2">
      <c r="B7" s="45" t="s">
        <v>15</v>
      </c>
      <c r="C7" s="39"/>
      <c r="D7" s="40"/>
      <c r="E7" s="38">
        <v>0.5</v>
      </c>
      <c r="F7" s="138"/>
      <c r="G7" s="41" t="s">
        <v>22</v>
      </c>
      <c r="H7" s="140" t="s">
        <v>78</v>
      </c>
      <c r="J7" s="34" t="s">
        <v>17</v>
      </c>
      <c r="L7" s="138"/>
      <c r="M7" s="138"/>
      <c r="N7" s="138"/>
      <c r="O7" s="139"/>
      <c r="P7" s="138"/>
      <c r="Q7" s="138"/>
    </row>
    <row r="8" spans="2:17" ht="15" x14ac:dyDescent="0.2">
      <c r="B8" s="45" t="s">
        <v>170</v>
      </c>
      <c r="C8" s="39"/>
      <c r="D8" s="40"/>
      <c r="E8" s="39"/>
      <c r="F8" s="142">
        <f>VOSL*Vout</f>
        <v>0.4</v>
      </c>
      <c r="G8" s="41" t="s">
        <v>22</v>
      </c>
      <c r="H8" s="140" t="s">
        <v>544</v>
      </c>
      <c r="J8" s="35" t="s">
        <v>18</v>
      </c>
      <c r="L8" s="138"/>
      <c r="M8" s="138"/>
      <c r="N8" s="138"/>
      <c r="O8" s="139"/>
      <c r="P8" s="138"/>
      <c r="Q8" s="138"/>
    </row>
    <row r="9" spans="2:17" ht="15" x14ac:dyDescent="0.2">
      <c r="B9" s="45" t="s">
        <v>25</v>
      </c>
      <c r="C9" s="38">
        <v>80</v>
      </c>
      <c r="D9" s="40"/>
      <c r="E9" s="39"/>
      <c r="F9" s="40"/>
      <c r="G9" s="41" t="s">
        <v>26</v>
      </c>
      <c r="H9" s="140" t="s">
        <v>137</v>
      </c>
      <c r="J9" s="36" t="s">
        <v>19</v>
      </c>
      <c r="L9" s="138"/>
      <c r="M9" s="138"/>
      <c r="N9" s="138"/>
      <c r="O9" s="139"/>
      <c r="P9" s="138"/>
      <c r="Q9" s="138"/>
    </row>
    <row r="10" spans="2:17" x14ac:dyDescent="0.2">
      <c r="B10" s="45" t="s">
        <v>128</v>
      </c>
      <c r="C10" s="38">
        <v>2</v>
      </c>
      <c r="D10" s="40"/>
      <c r="E10" s="39"/>
      <c r="F10" s="40"/>
      <c r="G10" s="41" t="s">
        <v>130</v>
      </c>
      <c r="H10" s="140" t="s">
        <v>129</v>
      </c>
      <c r="K10" s="138"/>
      <c r="L10" s="138"/>
      <c r="M10" s="138"/>
      <c r="N10" s="138"/>
      <c r="O10" s="139"/>
      <c r="P10" s="138"/>
      <c r="Q10" s="138"/>
    </row>
    <row r="11" spans="2:17" ht="15" thickBot="1" x14ac:dyDescent="0.25">
      <c r="B11" s="45" t="s">
        <v>138</v>
      </c>
      <c r="C11" s="39"/>
      <c r="D11" s="143">
        <f>Iout/Phases</f>
        <v>40</v>
      </c>
      <c r="E11" s="39"/>
      <c r="F11" s="40"/>
      <c r="G11" s="41" t="s">
        <v>26</v>
      </c>
      <c r="H11" s="140" t="s">
        <v>200</v>
      </c>
      <c r="K11" s="138"/>
      <c r="L11" s="138"/>
      <c r="M11" s="138"/>
      <c r="N11" s="138"/>
      <c r="O11" s="139"/>
      <c r="P11" s="138"/>
      <c r="Q11" s="138"/>
    </row>
    <row r="12" spans="2:17" ht="15" customHeight="1" x14ac:dyDescent="0.2">
      <c r="B12" s="45" t="s">
        <v>27</v>
      </c>
      <c r="C12" s="38">
        <v>10</v>
      </c>
      <c r="D12" s="40"/>
      <c r="E12" s="39"/>
      <c r="F12" s="40"/>
      <c r="G12" s="41" t="s">
        <v>26</v>
      </c>
      <c r="H12" s="140" t="s">
        <v>28</v>
      </c>
      <c r="J12" s="302" t="s">
        <v>205</v>
      </c>
      <c r="K12" s="138"/>
      <c r="L12" s="138"/>
      <c r="M12" s="138"/>
      <c r="N12" s="138"/>
      <c r="O12" s="139"/>
      <c r="P12" s="138"/>
      <c r="Q12" s="138"/>
    </row>
    <row r="13" spans="2:17" x14ac:dyDescent="0.2">
      <c r="B13" s="45" t="s">
        <v>29</v>
      </c>
      <c r="C13" s="38">
        <f>Vout*15</f>
        <v>12</v>
      </c>
      <c r="D13" s="40"/>
      <c r="E13" s="39"/>
      <c r="F13" s="40"/>
      <c r="G13" s="41" t="s">
        <v>30</v>
      </c>
      <c r="H13" s="140" t="s">
        <v>31</v>
      </c>
      <c r="J13" s="303"/>
      <c r="K13" s="144"/>
      <c r="L13" s="138"/>
      <c r="M13" s="138"/>
      <c r="N13" s="138"/>
      <c r="O13" s="139"/>
      <c r="P13" s="138"/>
      <c r="Q13" s="138"/>
    </row>
    <row r="14" spans="2:17" x14ac:dyDescent="0.2">
      <c r="B14" s="45" t="s">
        <v>32</v>
      </c>
      <c r="C14" s="38">
        <f>Vout*40</f>
        <v>32</v>
      </c>
      <c r="D14" s="40"/>
      <c r="E14" s="39"/>
      <c r="F14" s="40"/>
      <c r="G14" s="41" t="s">
        <v>30</v>
      </c>
      <c r="H14" s="140" t="s">
        <v>33</v>
      </c>
      <c r="J14" s="303"/>
      <c r="K14" s="145"/>
      <c r="L14" s="138"/>
      <c r="M14" s="138"/>
      <c r="N14" s="138"/>
      <c r="O14" s="139"/>
      <c r="P14" s="138"/>
      <c r="Q14" s="138"/>
    </row>
    <row r="15" spans="2:17" x14ac:dyDescent="0.2">
      <c r="B15" s="45" t="s">
        <v>34</v>
      </c>
      <c r="C15" s="38">
        <f>Vout*40</f>
        <v>32</v>
      </c>
      <c r="D15" s="40"/>
      <c r="E15" s="39"/>
      <c r="F15" s="40"/>
      <c r="G15" s="41" t="s">
        <v>30</v>
      </c>
      <c r="H15" s="140" t="s">
        <v>35</v>
      </c>
      <c r="J15" s="303"/>
      <c r="K15" s="145"/>
      <c r="L15" s="138"/>
      <c r="M15" s="138"/>
      <c r="N15" s="138"/>
      <c r="O15" s="139"/>
      <c r="P15" s="138"/>
      <c r="Q15" s="138"/>
    </row>
    <row r="16" spans="2:17" ht="15" thickBot="1" x14ac:dyDescent="0.25">
      <c r="B16" s="45" t="s">
        <v>36</v>
      </c>
      <c r="C16" s="38">
        <v>550</v>
      </c>
      <c r="D16" s="40"/>
      <c r="E16" s="39"/>
      <c r="F16" s="40"/>
      <c r="G16" s="41" t="s">
        <v>11</v>
      </c>
      <c r="H16" s="140" t="s">
        <v>354</v>
      </c>
      <c r="J16" s="303"/>
      <c r="K16" s="145"/>
    </row>
    <row r="17" spans="2:11" ht="15.75" x14ac:dyDescent="0.2">
      <c r="B17" s="294" t="s">
        <v>668</v>
      </c>
      <c r="C17" s="295"/>
      <c r="D17" s="295"/>
      <c r="E17" s="295"/>
      <c r="F17" s="295"/>
      <c r="G17" s="295"/>
      <c r="H17" s="296"/>
      <c r="J17" s="303"/>
      <c r="K17" s="145"/>
    </row>
    <row r="18" spans="2:11" ht="15" thickBot="1" x14ac:dyDescent="0.25">
      <c r="B18" s="291" t="s">
        <v>669</v>
      </c>
      <c r="C18" s="292"/>
      <c r="D18" s="292"/>
      <c r="E18" s="292"/>
      <c r="F18" s="292"/>
      <c r="G18" s="292"/>
      <c r="H18" s="293"/>
      <c r="J18" s="303"/>
      <c r="K18" s="145"/>
    </row>
    <row r="19" spans="2:11" x14ac:dyDescent="0.2">
      <c r="B19" s="44" t="s">
        <v>44</v>
      </c>
      <c r="C19" s="116"/>
      <c r="D19" s="258">
        <f>(Pvin-Vout)*(Vout/Pvin)/(fsw*10^3)*10^6</f>
        <v>1.3575757575757574</v>
      </c>
      <c r="E19" s="259"/>
      <c r="F19" s="260"/>
      <c r="G19" s="42" t="s">
        <v>45</v>
      </c>
      <c r="H19" s="261" t="s">
        <v>46</v>
      </c>
      <c r="J19" s="303"/>
      <c r="K19" s="145"/>
    </row>
    <row r="20" spans="2:11" x14ac:dyDescent="0.2">
      <c r="B20" s="45" t="s">
        <v>47</v>
      </c>
      <c r="C20" s="39"/>
      <c r="D20" s="146">
        <f>D19/(0.1*Iout/Phases)</f>
        <v>0.33939393939393936</v>
      </c>
      <c r="E20" s="119"/>
      <c r="F20" s="47"/>
      <c r="G20" s="41" t="s">
        <v>41</v>
      </c>
      <c r="H20" s="140" t="s">
        <v>48</v>
      </c>
      <c r="J20" s="303"/>
      <c r="K20" s="145"/>
    </row>
    <row r="21" spans="2:11" x14ac:dyDescent="0.2">
      <c r="B21" s="45" t="s">
        <v>42</v>
      </c>
      <c r="C21" s="39"/>
      <c r="D21" s="146">
        <f>D19/(0.4*Iout/Phases)</f>
        <v>8.484848484848484E-2</v>
      </c>
      <c r="E21" s="119"/>
      <c r="F21" s="47"/>
      <c r="G21" s="41" t="s">
        <v>41</v>
      </c>
      <c r="H21" s="140" t="s">
        <v>43</v>
      </c>
      <c r="J21" s="303"/>
      <c r="K21" s="138"/>
    </row>
    <row r="22" spans="2:11" x14ac:dyDescent="0.2">
      <c r="B22" s="45" t="s">
        <v>691</v>
      </c>
      <c r="C22" s="39"/>
      <c r="D22" s="146">
        <f>D19/(0.3*Iout/Phases)</f>
        <v>0.11313131313131312</v>
      </c>
      <c r="E22" s="119"/>
      <c r="F22" s="47"/>
      <c r="G22" s="41" t="s">
        <v>41</v>
      </c>
      <c r="H22" s="140" t="s">
        <v>692</v>
      </c>
      <c r="J22" s="303"/>
      <c r="K22" s="138"/>
    </row>
    <row r="23" spans="2:11" x14ac:dyDescent="0.2">
      <c r="B23" s="45" t="s">
        <v>310</v>
      </c>
      <c r="C23" s="41"/>
      <c r="D23" s="40"/>
      <c r="E23" s="38">
        <v>0.15</v>
      </c>
      <c r="F23" s="40"/>
      <c r="G23" s="41" t="s">
        <v>41</v>
      </c>
      <c r="H23" s="140" t="s">
        <v>311</v>
      </c>
      <c r="J23" s="303"/>
      <c r="K23" s="138"/>
    </row>
    <row r="24" spans="2:11" x14ac:dyDescent="0.2">
      <c r="B24" s="45" t="s">
        <v>312</v>
      </c>
      <c r="C24" s="41"/>
      <c r="D24" s="40"/>
      <c r="E24" s="38">
        <f>80</f>
        <v>80</v>
      </c>
      <c r="F24" s="40"/>
      <c r="G24" s="41" t="s">
        <v>167</v>
      </c>
      <c r="H24" s="140" t="s">
        <v>360</v>
      </c>
      <c r="J24" s="303"/>
      <c r="K24" s="138"/>
    </row>
    <row r="25" spans="2:11" ht="15" thickBot="1" x14ac:dyDescent="0.25">
      <c r="B25" s="45" t="s">
        <v>39</v>
      </c>
      <c r="C25" s="39"/>
      <c r="D25" s="41"/>
      <c r="E25" s="39"/>
      <c r="F25" s="142">
        <f>E23*E24/100</f>
        <v>0.12</v>
      </c>
      <c r="G25" s="41" t="s">
        <v>41</v>
      </c>
      <c r="H25" s="140" t="s">
        <v>676</v>
      </c>
      <c r="J25" s="304"/>
      <c r="K25" s="138"/>
    </row>
    <row r="26" spans="2:11" x14ac:dyDescent="0.2">
      <c r="B26" s="45" t="s">
        <v>49</v>
      </c>
      <c r="C26" s="39"/>
      <c r="D26" s="41"/>
      <c r="E26" s="51"/>
      <c r="F26" s="157">
        <f>D19/Lout</f>
        <v>11.313131313131313</v>
      </c>
      <c r="G26" s="41" t="s">
        <v>26</v>
      </c>
      <c r="H26" s="140" t="s">
        <v>154</v>
      </c>
    </row>
    <row r="27" spans="2:11" x14ac:dyDescent="0.2">
      <c r="B27" s="45" t="s">
        <v>151</v>
      </c>
      <c r="C27" s="39"/>
      <c r="D27" s="41"/>
      <c r="E27" s="51"/>
      <c r="F27" s="157">
        <f>1/(fsw*10^3)/(Lout*10^-6)</f>
        <v>15.151515151515152</v>
      </c>
      <c r="G27" s="41" t="s">
        <v>152</v>
      </c>
      <c r="H27" s="140" t="s">
        <v>153</v>
      </c>
    </row>
    <row r="28" spans="2:11" x14ac:dyDescent="0.2">
      <c r="B28" s="45" t="s">
        <v>50</v>
      </c>
      <c r="C28" s="39"/>
      <c r="D28" s="41"/>
      <c r="E28" s="119"/>
      <c r="F28" s="153">
        <f>Iripple/Iphase</f>
        <v>0.28282828282828282</v>
      </c>
      <c r="G28" s="41" t="s">
        <v>51</v>
      </c>
      <c r="H28" s="140" t="s">
        <v>52</v>
      </c>
    </row>
    <row r="29" spans="2:11" x14ac:dyDescent="0.2">
      <c r="B29" s="45" t="s">
        <v>53</v>
      </c>
      <c r="C29" s="39"/>
      <c r="D29" s="41"/>
      <c r="E29" s="51"/>
      <c r="F29" s="157">
        <f>Iphase+Iripple/2</f>
        <v>45.656565656565654</v>
      </c>
      <c r="G29" s="41" t="s">
        <v>51</v>
      </c>
      <c r="H29" s="140" t="s">
        <v>54</v>
      </c>
    </row>
    <row r="30" spans="2:11" ht="15" thickBot="1" x14ac:dyDescent="0.25">
      <c r="B30" s="73" t="s">
        <v>55</v>
      </c>
      <c r="C30" s="115"/>
      <c r="D30" s="43"/>
      <c r="E30" s="262"/>
      <c r="F30" s="263">
        <f>SQRT(Iphase^2+1/12*(Iripple)^2)</f>
        <v>40.133098289844831</v>
      </c>
      <c r="G30" s="43" t="s">
        <v>56</v>
      </c>
      <c r="H30" s="264" t="s">
        <v>57</v>
      </c>
    </row>
    <row r="31" spans="2:11" ht="15.75" x14ac:dyDescent="0.2">
      <c r="B31" s="297" t="s">
        <v>670</v>
      </c>
      <c r="C31" s="298"/>
      <c r="D31" s="298"/>
      <c r="E31" s="298"/>
      <c r="F31" s="298"/>
      <c r="G31" s="298"/>
      <c r="H31" s="299"/>
      <c r="J31" s="277"/>
    </row>
    <row r="32" spans="2:11" ht="15" thickBot="1" x14ac:dyDescent="0.25">
      <c r="B32" s="291" t="s">
        <v>671</v>
      </c>
      <c r="C32" s="292"/>
      <c r="D32" s="292"/>
      <c r="E32" s="292"/>
      <c r="F32" s="292"/>
      <c r="G32" s="292"/>
      <c r="H32" s="293"/>
    </row>
    <row r="33" spans="2:10" x14ac:dyDescent="0.2">
      <c r="B33" s="45" t="s">
        <v>58</v>
      </c>
      <c r="C33" s="39"/>
      <c r="D33" s="147">
        <f>Iripple/(8*fsw*C13)*10^6</f>
        <v>214.26385062748702</v>
      </c>
      <c r="E33" s="51"/>
      <c r="F33" s="148"/>
      <c r="G33" s="41" t="s">
        <v>40</v>
      </c>
      <c r="H33" s="140" t="s">
        <v>178</v>
      </c>
    </row>
    <row r="34" spans="2:10" x14ac:dyDescent="0.2">
      <c r="B34" s="45" t="s">
        <v>59</v>
      </c>
      <c r="C34" s="39"/>
      <c r="D34" s="149">
        <f>1/(2*PI()*(C14*10^-3)/(C12/Phases)*(fsw*10^3)/10)*10^6</f>
        <v>452.14472469288444</v>
      </c>
      <c r="E34" s="202"/>
      <c r="F34" s="150"/>
      <c r="G34" s="41" t="s">
        <v>40</v>
      </c>
      <c r="H34" s="140" t="s">
        <v>179</v>
      </c>
    </row>
    <row r="35" spans="2:10" x14ac:dyDescent="0.2">
      <c r="B35" s="45" t="s">
        <v>60</v>
      </c>
      <c r="C35" s="39"/>
      <c r="D35" s="149">
        <f>1/(2*PI()*(C15*10^-3)/(C12/Phases)*(fsw*10^3)/10)*10^6</f>
        <v>452.14472469288444</v>
      </c>
      <c r="E35" s="202"/>
      <c r="F35" s="150"/>
      <c r="G35" s="41" t="s">
        <v>40</v>
      </c>
      <c r="H35" s="140" t="s">
        <v>180</v>
      </c>
    </row>
    <row r="36" spans="2:10" x14ac:dyDescent="0.2">
      <c r="B36" s="45" t="s">
        <v>313</v>
      </c>
      <c r="C36" s="41"/>
      <c r="D36" s="40"/>
      <c r="E36" s="38">
        <v>470</v>
      </c>
      <c r="F36" s="40"/>
      <c r="G36" s="41" t="s">
        <v>40</v>
      </c>
      <c r="H36" s="140" t="s">
        <v>314</v>
      </c>
    </row>
    <row r="37" spans="2:10" x14ac:dyDescent="0.2">
      <c r="B37" s="45" t="s">
        <v>365</v>
      </c>
      <c r="C37" s="41"/>
      <c r="D37" s="40"/>
      <c r="E37" s="38">
        <f>0.8*85</f>
        <v>68</v>
      </c>
      <c r="F37" s="40"/>
      <c r="G37" s="41" t="s">
        <v>167</v>
      </c>
      <c r="H37" s="140" t="s">
        <v>359</v>
      </c>
    </row>
    <row r="38" spans="2:10" x14ac:dyDescent="0.2">
      <c r="B38" s="45" t="s">
        <v>61</v>
      </c>
      <c r="C38" s="39"/>
      <c r="E38" s="39"/>
      <c r="F38" s="142">
        <f>E36*E37/100</f>
        <v>319.60000000000002</v>
      </c>
      <c r="G38" s="41" t="s">
        <v>40</v>
      </c>
      <c r="H38" s="140" t="s">
        <v>64</v>
      </c>
    </row>
    <row r="39" spans="2:10" x14ac:dyDescent="0.2">
      <c r="B39" s="45" t="s">
        <v>62</v>
      </c>
      <c r="C39" s="41"/>
      <c r="D39" s="40"/>
      <c r="E39" s="38">
        <v>4</v>
      </c>
      <c r="F39" s="40"/>
      <c r="G39" s="41" t="s">
        <v>116</v>
      </c>
      <c r="H39" s="140" t="s">
        <v>65</v>
      </c>
    </row>
    <row r="40" spans="2:10" x14ac:dyDescent="0.2">
      <c r="B40" s="45" t="s">
        <v>63</v>
      </c>
      <c r="C40" s="41"/>
      <c r="D40" s="255"/>
      <c r="E40" s="38">
        <v>10</v>
      </c>
      <c r="F40" s="40"/>
      <c r="G40" s="41"/>
      <c r="H40" s="140" t="s">
        <v>377</v>
      </c>
    </row>
    <row r="41" spans="2:10" x14ac:dyDescent="0.2">
      <c r="B41" s="45" t="s">
        <v>66</v>
      </c>
      <c r="C41" s="39"/>
      <c r="D41" s="256"/>
      <c r="E41" s="202"/>
      <c r="F41" s="152">
        <f>IF(E40=0,0.001,E40*F38)</f>
        <v>3196</v>
      </c>
      <c r="G41" s="41" t="s">
        <v>40</v>
      </c>
      <c r="H41" s="140" t="s">
        <v>68</v>
      </c>
    </row>
    <row r="42" spans="2:10" x14ac:dyDescent="0.2">
      <c r="B42" s="45" t="s">
        <v>67</v>
      </c>
      <c r="C42" s="39"/>
      <c r="D42" s="256"/>
      <c r="E42" s="39"/>
      <c r="F42" s="142">
        <f>IF(E40=0,0,E39/E40)</f>
        <v>0.4</v>
      </c>
      <c r="G42" s="41" t="s">
        <v>116</v>
      </c>
      <c r="H42" s="140" t="s">
        <v>69</v>
      </c>
    </row>
    <row r="43" spans="2:10" x14ac:dyDescent="0.2">
      <c r="B43" s="45" t="s">
        <v>315</v>
      </c>
      <c r="C43" s="39"/>
      <c r="D43" s="255"/>
      <c r="E43" s="38">
        <v>47</v>
      </c>
      <c r="F43" s="40"/>
      <c r="G43" s="41" t="s">
        <v>40</v>
      </c>
      <c r="H43" s="140" t="s">
        <v>366</v>
      </c>
    </row>
    <row r="44" spans="2:10" x14ac:dyDescent="0.2">
      <c r="B44" s="45" t="s">
        <v>316</v>
      </c>
      <c r="C44" s="39"/>
      <c r="D44" s="255"/>
      <c r="E44" s="38">
        <v>60</v>
      </c>
      <c r="F44" s="40"/>
      <c r="G44" s="41" t="s">
        <v>167</v>
      </c>
      <c r="H44" s="140" t="s">
        <v>361</v>
      </c>
    </row>
    <row r="45" spans="2:10" x14ac:dyDescent="0.2">
      <c r="B45" s="45" t="s">
        <v>374</v>
      </c>
      <c r="C45" s="39"/>
      <c r="D45" s="40"/>
      <c r="E45" s="38">
        <v>3</v>
      </c>
      <c r="F45" s="40"/>
      <c r="G45" s="41" t="s">
        <v>116</v>
      </c>
      <c r="H45" s="140" t="s">
        <v>368</v>
      </c>
    </row>
    <row r="46" spans="2:10" x14ac:dyDescent="0.2">
      <c r="B46" s="45" t="s">
        <v>375</v>
      </c>
      <c r="C46" s="39"/>
      <c r="D46" s="40"/>
      <c r="E46" s="38">
        <v>20</v>
      </c>
      <c r="F46" s="40"/>
      <c r="G46" s="41"/>
      <c r="H46" s="140" t="s">
        <v>376</v>
      </c>
    </row>
    <row r="47" spans="2:10" x14ac:dyDescent="0.2">
      <c r="B47" s="45" t="s">
        <v>373</v>
      </c>
      <c r="C47" s="39"/>
      <c r="D47" s="40"/>
      <c r="E47" s="39"/>
      <c r="F47" s="142">
        <f>E43*E44/100</f>
        <v>28.2</v>
      </c>
      <c r="G47" s="41" t="s">
        <v>40</v>
      </c>
      <c r="H47" s="140" t="s">
        <v>367</v>
      </c>
      <c r="J47" s="151"/>
    </row>
    <row r="48" spans="2:10" x14ac:dyDescent="0.2">
      <c r="B48" s="45" t="s">
        <v>369</v>
      </c>
      <c r="C48" s="39"/>
      <c r="D48" s="150"/>
      <c r="E48" s="202"/>
      <c r="F48" s="152">
        <f>IF(E46=0,0.001,E46*F47)</f>
        <v>564</v>
      </c>
      <c r="G48" s="41" t="s">
        <v>40</v>
      </c>
      <c r="H48" s="140" t="s">
        <v>370</v>
      </c>
    </row>
    <row r="49" spans="2:8" x14ac:dyDescent="0.2">
      <c r="B49" s="45" t="s">
        <v>371</v>
      </c>
      <c r="C49" s="39"/>
      <c r="D49" s="47"/>
      <c r="E49" s="119"/>
      <c r="F49" s="153">
        <f>IF(E46=0,0,E45/E46)</f>
        <v>0.15</v>
      </c>
      <c r="G49" s="41" t="s">
        <v>116</v>
      </c>
      <c r="H49" s="140" t="s">
        <v>372</v>
      </c>
    </row>
    <row r="50" spans="2:8" x14ac:dyDescent="0.2">
      <c r="B50" s="45" t="s">
        <v>121</v>
      </c>
      <c r="C50" s="39"/>
      <c r="D50" s="41"/>
      <c r="E50" s="202"/>
      <c r="F50" s="152">
        <f>Cout_bulk+Cout_cer</f>
        <v>3760</v>
      </c>
      <c r="G50" s="41" t="s">
        <v>40</v>
      </c>
      <c r="H50" s="140" t="s">
        <v>122</v>
      </c>
    </row>
    <row r="51" spans="2:8" ht="15" customHeight="1" x14ac:dyDescent="0.2">
      <c r="B51" s="45" t="s">
        <v>364</v>
      </c>
      <c r="C51" s="38">
        <v>5670</v>
      </c>
      <c r="D51" s="40"/>
      <c r="E51" s="39"/>
      <c r="F51" s="40"/>
      <c r="G51" s="41" t="s">
        <v>40</v>
      </c>
      <c r="H51" s="154" t="s">
        <v>380</v>
      </c>
    </row>
    <row r="52" spans="2:8" ht="28.5" x14ac:dyDescent="0.2">
      <c r="B52" s="155" t="s">
        <v>95</v>
      </c>
      <c r="C52" s="39"/>
      <c r="D52" s="156">
        <f>MAX(C51,Cout_cer+Cout_bulk,E36*E40+E43*E46)</f>
        <v>5670</v>
      </c>
      <c r="E52" s="202"/>
      <c r="F52" s="150"/>
      <c r="G52" s="41" t="s">
        <v>40</v>
      </c>
      <c r="H52" s="154" t="s">
        <v>363</v>
      </c>
    </row>
    <row r="53" spans="2:8" x14ac:dyDescent="0.2">
      <c r="B53" s="45" t="s">
        <v>120</v>
      </c>
      <c r="C53" s="39"/>
      <c r="D53" s="146">
        <f>IF(Cout_total&lt;Cout_max,1/(2*PI()*(Cout_max*10^-6)/GM_PS),1/(2*PI()*(Cout_total*10^-6)/GM_PS))/1000</f>
        <v>9.1209276576102276</v>
      </c>
      <c r="E53" s="119"/>
      <c r="F53" s="47"/>
      <c r="G53" s="41" t="s">
        <v>11</v>
      </c>
      <c r="H53" s="140" t="s">
        <v>381</v>
      </c>
    </row>
    <row r="54" spans="2:8" x14ac:dyDescent="0.2">
      <c r="B54" s="45" t="s">
        <v>70</v>
      </c>
      <c r="C54" s="39"/>
      <c r="D54" s="146">
        <f>1/(1/(SQRT((ESR_bulk*10^-3)^2+1/(2*PI()*fsw*10^3*Cout_bulk*10^-6)^2))+1/(SQRT((ESR_cer*10^-3)^2+1/(2*PI()*fsw*10^3*Cout_cer*10^-6)^2)))*1000</f>
        <v>0.2320697331124815</v>
      </c>
      <c r="E54" s="119"/>
      <c r="F54" s="47"/>
      <c r="G54" s="41" t="s">
        <v>116</v>
      </c>
      <c r="H54" s="140" t="s">
        <v>114</v>
      </c>
    </row>
    <row r="55" spans="2:8" x14ac:dyDescent="0.2">
      <c r="B55" s="45" t="s">
        <v>176</v>
      </c>
      <c r="C55" s="39"/>
      <c r="D55" s="146">
        <f>D54*Iripple</f>
        <v>2.6254353645048414</v>
      </c>
      <c r="E55" s="119"/>
      <c r="F55" s="47"/>
      <c r="G55" s="41" t="s">
        <v>30</v>
      </c>
      <c r="H55" s="140" t="s">
        <v>177</v>
      </c>
    </row>
    <row r="56" spans="2:8" ht="15" thickBot="1" x14ac:dyDescent="0.25">
      <c r="B56" s="45" t="s">
        <v>71</v>
      </c>
      <c r="C56" s="39"/>
      <c r="D56" s="147">
        <f>1/(1/(SQRT((ESR_bulk*10^-3)^2+1/(2*PI()*fsw*10^2*Cout_bulk*10^-6)^2))+1/(SQRT((ESR_cer*10^-3)^2+1/(2*PI()*fsw*10^2*Cout_cer*10^-6)^2)))*1000</f>
        <v>0.82981822427200125</v>
      </c>
      <c r="E56" s="51"/>
      <c r="F56" s="148"/>
      <c r="G56" s="41" t="s">
        <v>116</v>
      </c>
      <c r="H56" s="140" t="s">
        <v>115</v>
      </c>
    </row>
    <row r="57" spans="2:8" ht="15.75" x14ac:dyDescent="0.2">
      <c r="B57" s="294" t="s">
        <v>672</v>
      </c>
      <c r="C57" s="295"/>
      <c r="D57" s="295"/>
      <c r="E57" s="295"/>
      <c r="F57" s="295"/>
      <c r="G57" s="295"/>
      <c r="H57" s="296"/>
    </row>
    <row r="58" spans="2:8" ht="15" thickBot="1" x14ac:dyDescent="0.25">
      <c r="B58" s="291" t="s">
        <v>673</v>
      </c>
      <c r="C58" s="292"/>
      <c r="D58" s="292"/>
      <c r="E58" s="292"/>
      <c r="F58" s="292"/>
      <c r="G58" s="292"/>
      <c r="H58" s="293"/>
    </row>
    <row r="59" spans="2:8" x14ac:dyDescent="0.2">
      <c r="B59" s="45" t="s">
        <v>72</v>
      </c>
      <c r="C59" s="40"/>
      <c r="D59" s="143">
        <f>Iout*(Vout/Pvin*1/(fsw*10^3))*10^6</f>
        <v>9.6969696969696972</v>
      </c>
      <c r="E59" s="39"/>
      <c r="F59" s="40"/>
      <c r="G59" s="41" t="s">
        <v>73</v>
      </c>
      <c r="H59" s="140" t="s">
        <v>74</v>
      </c>
    </row>
    <row r="60" spans="2:8" x14ac:dyDescent="0.2">
      <c r="B60" s="45" t="s">
        <v>75</v>
      </c>
      <c r="C60" s="40"/>
      <c r="D60" s="143">
        <f>D59*4</f>
        <v>38.787878787878789</v>
      </c>
      <c r="E60" s="39"/>
      <c r="F60" s="40"/>
      <c r="G60" s="41" t="s">
        <v>40</v>
      </c>
      <c r="H60" s="140" t="s">
        <v>171</v>
      </c>
    </row>
    <row r="61" spans="2:8" x14ac:dyDescent="0.2">
      <c r="B61" s="45" t="s">
        <v>76</v>
      </c>
      <c r="C61" s="40"/>
      <c r="D61" s="40"/>
      <c r="E61" s="38">
        <v>150</v>
      </c>
      <c r="F61" s="40"/>
      <c r="G61" s="41" t="s">
        <v>40</v>
      </c>
      <c r="H61" s="140" t="s">
        <v>693</v>
      </c>
    </row>
    <row r="62" spans="2:8" x14ac:dyDescent="0.2">
      <c r="B62" s="45" t="s">
        <v>77</v>
      </c>
      <c r="C62" s="40"/>
      <c r="D62" s="148"/>
      <c r="E62" s="51"/>
      <c r="F62" s="157">
        <f>D59/Cin_cer*1000</f>
        <v>64.646464646464651</v>
      </c>
      <c r="G62" s="41" t="s">
        <v>30</v>
      </c>
      <c r="H62" s="140" t="s">
        <v>694</v>
      </c>
    </row>
    <row r="63" spans="2:8" ht="29.25" thickBot="1" x14ac:dyDescent="0.25">
      <c r="B63" s="155" t="s">
        <v>189</v>
      </c>
      <c r="C63" s="40"/>
      <c r="D63" s="158"/>
      <c r="E63" s="203"/>
      <c r="F63" s="159">
        <f>(Iout-(Iout*Vout/Pvin))*SQRT(Vout/Pvin)+Iout*(Vout/Pvin)*SQRT(1-(Vout/Pvin))</f>
        <v>24.43133994421094</v>
      </c>
      <c r="G63" s="160" t="s">
        <v>26</v>
      </c>
      <c r="H63" s="161" t="s">
        <v>190</v>
      </c>
    </row>
    <row r="64" spans="2:8" ht="15.75" x14ac:dyDescent="0.2">
      <c r="B64" s="294" t="s">
        <v>672</v>
      </c>
      <c r="C64" s="295"/>
      <c r="D64" s="295"/>
      <c r="E64" s="295"/>
      <c r="F64" s="295"/>
      <c r="G64" s="295"/>
      <c r="H64" s="296"/>
    </row>
    <row r="65" spans="2:13" ht="15" thickBot="1" x14ac:dyDescent="0.25">
      <c r="B65" s="291" t="s">
        <v>673</v>
      </c>
      <c r="C65" s="292"/>
      <c r="D65" s="292"/>
      <c r="E65" s="292"/>
      <c r="F65" s="292"/>
      <c r="G65" s="292"/>
      <c r="H65" s="293"/>
    </row>
    <row r="66" spans="2:13" x14ac:dyDescent="0.2">
      <c r="B66" s="45" t="s">
        <v>79</v>
      </c>
      <c r="C66" s="40"/>
      <c r="D66" s="143">
        <v>5.5</v>
      </c>
      <c r="E66" s="39"/>
      <c r="F66" s="40"/>
      <c r="G66" s="41"/>
      <c r="H66" s="140" t="s">
        <v>126</v>
      </c>
    </row>
    <row r="67" spans="2:13" x14ac:dyDescent="0.2">
      <c r="B67" s="45" t="s">
        <v>80</v>
      </c>
      <c r="C67" s="40"/>
      <c r="D67" s="143">
        <f>VLOOKUP(C3,'Compensation References'!A2:C4,3,FALSE)</f>
        <v>6.1550000000000002</v>
      </c>
      <c r="E67" s="39"/>
      <c r="F67" s="40"/>
      <c r="G67" s="41" t="s">
        <v>12</v>
      </c>
      <c r="H67" s="140" t="s">
        <v>133</v>
      </c>
    </row>
    <row r="68" spans="2:13" x14ac:dyDescent="0.2">
      <c r="B68" s="45" t="s">
        <v>134</v>
      </c>
      <c r="C68" s="40"/>
      <c r="D68" s="162">
        <f>Phases/CSA*1000</f>
        <v>324.93907392363928</v>
      </c>
      <c r="E68" s="204"/>
      <c r="F68" s="163"/>
      <c r="G68" s="41" t="s">
        <v>135</v>
      </c>
      <c r="H68" s="140" t="s">
        <v>132</v>
      </c>
    </row>
    <row r="69" spans="2:13" x14ac:dyDescent="0.2">
      <c r="B69" s="45" t="s">
        <v>82</v>
      </c>
      <c r="C69" s="40"/>
      <c r="D69" s="40"/>
      <c r="E69" s="38">
        <v>4</v>
      </c>
      <c r="F69" s="40"/>
      <c r="G69" s="41"/>
      <c r="H69" s="140" t="s">
        <v>118</v>
      </c>
    </row>
    <row r="70" spans="2:13" x14ac:dyDescent="0.2">
      <c r="B70" s="45" t="s">
        <v>83</v>
      </c>
      <c r="C70" s="40"/>
      <c r="D70" s="148"/>
      <c r="E70" s="51"/>
      <c r="F70" s="157">
        <f>fsw/E69</f>
        <v>137.5</v>
      </c>
      <c r="G70" s="41" t="s">
        <v>11</v>
      </c>
      <c r="H70" s="140" t="s">
        <v>84</v>
      </c>
    </row>
    <row r="71" spans="2:13" x14ac:dyDescent="0.2">
      <c r="B71" s="45" t="s">
        <v>125</v>
      </c>
      <c r="C71" s="40"/>
      <c r="D71" s="148"/>
      <c r="E71" s="51"/>
      <c r="F71" s="157">
        <f>Mod_ratio/(fcoi_trgt*10^3*Lout*10^-6)</f>
        <v>333.33333333333331</v>
      </c>
      <c r="G71" s="41" t="s">
        <v>81</v>
      </c>
      <c r="H71" s="140" t="s">
        <v>125</v>
      </c>
      <c r="J71" s="314" t="s">
        <v>172</v>
      </c>
      <c r="K71" s="315"/>
      <c r="L71" s="316"/>
    </row>
    <row r="72" spans="2:13" x14ac:dyDescent="0.2">
      <c r="B72" s="45" t="s">
        <v>96</v>
      </c>
      <c r="C72" s="40"/>
      <c r="D72" s="40"/>
      <c r="E72" s="38">
        <v>10</v>
      </c>
      <c r="F72" s="40"/>
      <c r="G72" s="41"/>
      <c r="H72" s="140" t="s">
        <v>119</v>
      </c>
      <c r="J72" s="317"/>
      <c r="K72" s="318"/>
      <c r="L72" s="319"/>
    </row>
    <row r="73" spans="2:13" x14ac:dyDescent="0.2">
      <c r="B73" s="45" t="s">
        <v>97</v>
      </c>
      <c r="C73" s="40"/>
      <c r="D73" s="40"/>
      <c r="E73" s="39"/>
      <c r="F73" s="142">
        <f>fsw/E72</f>
        <v>55</v>
      </c>
      <c r="G73" s="41" t="s">
        <v>11</v>
      </c>
      <c r="H73" s="140" t="s">
        <v>98</v>
      </c>
      <c r="J73" s="317"/>
      <c r="K73" s="318"/>
      <c r="L73" s="319"/>
    </row>
    <row r="74" spans="2:13" ht="15" customHeight="1" x14ac:dyDescent="0.2">
      <c r="B74" s="45" t="s">
        <v>109</v>
      </c>
      <c r="C74" s="40"/>
      <c r="D74" s="148"/>
      <c r="E74" s="51"/>
      <c r="F74" s="157">
        <f>1/(1/(SQRT((ESR_bulk*10^-3)^2+1/(2*PI()*fcov_trgt*10^3*Cout_bulk*10^-6)^2))+1/(SQRT((ESR_cer*10^-3)^2+1/(2*PI()*fcov_trgt*10^3*Cout_cer*10^-6)^2)))*1000</f>
        <v>0.82981822427200125</v>
      </c>
      <c r="G74" s="41" t="s">
        <v>116</v>
      </c>
      <c r="H74" s="140" t="s">
        <v>110</v>
      </c>
      <c r="J74" s="317"/>
      <c r="K74" s="318"/>
      <c r="L74" s="319"/>
    </row>
    <row r="75" spans="2:13" ht="15" thickBot="1" x14ac:dyDescent="0.25">
      <c r="B75" s="164"/>
      <c r="H75" s="165"/>
      <c r="J75" s="317"/>
      <c r="K75" s="318"/>
      <c r="L75" s="319"/>
    </row>
    <row r="76" spans="2:13" ht="15" customHeight="1" thickBot="1" x14ac:dyDescent="0.3">
      <c r="B76" s="324" t="s">
        <v>201</v>
      </c>
      <c r="C76" s="325"/>
      <c r="D76" s="325"/>
      <c r="E76" s="325"/>
      <c r="F76" s="325"/>
      <c r="G76" s="325"/>
      <c r="H76" s="326"/>
      <c r="J76" s="317"/>
      <c r="K76" s="318"/>
      <c r="L76" s="319"/>
    </row>
    <row r="77" spans="2:13" ht="15.75" thickBot="1" x14ac:dyDescent="0.3">
      <c r="B77" s="322" t="s">
        <v>379</v>
      </c>
      <c r="C77" s="323"/>
      <c r="D77" s="323"/>
      <c r="E77" s="323"/>
      <c r="F77" s="323"/>
      <c r="G77" s="323"/>
      <c r="H77" s="323"/>
      <c r="I77" s="166" t="s">
        <v>202</v>
      </c>
      <c r="J77" s="320" t="s">
        <v>159</v>
      </c>
      <c r="K77" s="320"/>
      <c r="L77" s="321"/>
    </row>
    <row r="78" spans="2:13" ht="15" thickBot="1" x14ac:dyDescent="0.25">
      <c r="B78" s="82" t="s">
        <v>351</v>
      </c>
      <c r="C78" s="167"/>
      <c r="D78" s="168"/>
      <c r="E78" s="50">
        <v>10</v>
      </c>
      <c r="F78" s="168"/>
      <c r="G78" s="169"/>
      <c r="H78" s="170" t="s">
        <v>362</v>
      </c>
      <c r="J78" s="171" t="s">
        <v>156</v>
      </c>
      <c r="K78" s="172" t="s">
        <v>157</v>
      </c>
      <c r="L78" s="173" t="s">
        <v>158</v>
      </c>
    </row>
    <row r="79" spans="2:13" x14ac:dyDescent="0.2">
      <c r="B79" s="45" t="s">
        <v>329</v>
      </c>
      <c r="C79" s="174"/>
      <c r="D79" s="174"/>
      <c r="E79" s="205"/>
      <c r="F79" s="175">
        <f>VLOOKUP(Comp_Code,J79:L110,2)</f>
        <v>3</v>
      </c>
      <c r="G79" s="41"/>
      <c r="H79" s="140" t="s">
        <v>356</v>
      </c>
      <c r="J79" s="176">
        <v>0</v>
      </c>
      <c r="K79" s="177" t="s">
        <v>38</v>
      </c>
      <c r="L79" s="178" t="s">
        <v>38</v>
      </c>
    </row>
    <row r="80" spans="2:13" x14ac:dyDescent="0.2">
      <c r="B80" s="45" t="s">
        <v>342</v>
      </c>
      <c r="C80" s="174"/>
      <c r="D80" s="174"/>
      <c r="E80" s="205"/>
      <c r="F80" s="175">
        <f>VLOOKUP(Comp_Code,J79:L110,3)</f>
        <v>8</v>
      </c>
      <c r="G80" s="41"/>
      <c r="H80" s="140" t="s">
        <v>355</v>
      </c>
      <c r="J80" s="179">
        <v>1</v>
      </c>
      <c r="K80" s="180">
        <v>2</v>
      </c>
      <c r="L80" s="179">
        <v>0.5</v>
      </c>
      <c r="M80" s="137">
        <f t="shared" ref="M80:M110" si="0">MIN(K80*D$111/D$93,VLOOP_trgt)</f>
        <v>5.6987957656243147</v>
      </c>
    </row>
    <row r="81" spans="2:13" x14ac:dyDescent="0.2">
      <c r="B81" s="45" t="s">
        <v>160</v>
      </c>
      <c r="C81" s="174"/>
      <c r="D81" s="181"/>
      <c r="E81" s="206"/>
      <c r="F81" s="182">
        <f>fcoi_trgt/ILOOP_trgt*F79</f>
        <v>158.46449150054079</v>
      </c>
      <c r="G81" s="41" t="s">
        <v>11</v>
      </c>
      <c r="H81" s="140" t="s">
        <v>357</v>
      </c>
      <c r="J81" s="179">
        <v>2</v>
      </c>
      <c r="K81" s="180">
        <v>2</v>
      </c>
      <c r="L81" s="179">
        <v>1</v>
      </c>
      <c r="M81" s="137">
        <f t="shared" si="0"/>
        <v>5.6987957656243147</v>
      </c>
    </row>
    <row r="82" spans="2:13" x14ac:dyDescent="0.2">
      <c r="B82" s="45" t="s">
        <v>161</v>
      </c>
      <c r="C82" s="174"/>
      <c r="D82" s="181"/>
      <c r="E82" s="206"/>
      <c r="F82" s="182">
        <f>fcov_trgt/VLOOP_trgt*F80</f>
        <v>59.320880370378646</v>
      </c>
      <c r="G82" s="41" t="s">
        <v>11</v>
      </c>
      <c r="H82" s="140" t="s">
        <v>358</v>
      </c>
      <c r="J82" s="179">
        <v>3</v>
      </c>
      <c r="K82" s="180">
        <v>2</v>
      </c>
      <c r="L82" s="179">
        <v>2</v>
      </c>
      <c r="M82" s="137">
        <f t="shared" si="0"/>
        <v>5.6987957656243147</v>
      </c>
    </row>
    <row r="83" spans="2:13" x14ac:dyDescent="0.2">
      <c r="B83" s="45" t="s">
        <v>162</v>
      </c>
      <c r="C83" s="174"/>
      <c r="D83" s="183"/>
      <c r="E83" s="207"/>
      <c r="F83" s="184">
        <f>F81/F82</f>
        <v>2.6713105151363976</v>
      </c>
      <c r="G83" s="41"/>
      <c r="H83" s="140" t="s">
        <v>173</v>
      </c>
      <c r="J83" s="179">
        <v>4</v>
      </c>
      <c r="K83" s="180">
        <v>2</v>
      </c>
      <c r="L83" s="179">
        <v>4</v>
      </c>
      <c r="M83" s="137">
        <f t="shared" si="0"/>
        <v>5.6987957656243147</v>
      </c>
    </row>
    <row r="84" spans="2:13" x14ac:dyDescent="0.2">
      <c r="B84" s="45" t="s">
        <v>163</v>
      </c>
      <c r="C84" s="174"/>
      <c r="D84" s="185"/>
      <c r="E84" s="208"/>
      <c r="F84" s="186">
        <f>1/(1/(SQRT((ESR_bulk*10^-3)^2+1/(2*PI()*F82*10^3*Cout_bulk*10^-6)^2))+1/(SQRT((ESR_cer*10^-3)^2+1/(2*PI()*F82*10^3*Cout_cer*10^-6)^2)))*1000</f>
        <v>0.77790877626734189</v>
      </c>
      <c r="G84" s="41" t="s">
        <v>116</v>
      </c>
      <c r="H84" s="140" t="s">
        <v>164</v>
      </c>
      <c r="J84" s="179">
        <v>5</v>
      </c>
      <c r="K84" s="180">
        <v>2</v>
      </c>
      <c r="L84" s="179">
        <v>8</v>
      </c>
      <c r="M84" s="137">
        <f t="shared" si="0"/>
        <v>5.6987957656243147</v>
      </c>
    </row>
    <row r="85" spans="2:13" x14ac:dyDescent="0.2">
      <c r="B85" s="45" t="s">
        <v>165</v>
      </c>
      <c r="C85" s="174"/>
      <c r="D85" s="181"/>
      <c r="E85" s="206"/>
      <c r="F85" s="182">
        <f>F84*C12</f>
        <v>7.7790877626734192</v>
      </c>
      <c r="G85" s="41" t="s">
        <v>30</v>
      </c>
      <c r="H85" s="140" t="s">
        <v>168</v>
      </c>
      <c r="J85" s="179">
        <v>6</v>
      </c>
      <c r="K85" s="180">
        <v>3</v>
      </c>
      <c r="L85" s="179">
        <v>0.5</v>
      </c>
      <c r="M85" s="137">
        <f t="shared" si="0"/>
        <v>7.4172870876628139</v>
      </c>
    </row>
    <row r="86" spans="2:13" x14ac:dyDescent="0.2">
      <c r="B86" s="45" t="s">
        <v>166</v>
      </c>
      <c r="C86" s="174"/>
      <c r="D86" s="183"/>
      <c r="E86" s="207"/>
      <c r="F86" s="184">
        <f>F85/Vout/10</f>
        <v>0.97238597033417729</v>
      </c>
      <c r="G86" s="41" t="s">
        <v>167</v>
      </c>
      <c r="H86" s="140" t="s">
        <v>169</v>
      </c>
      <c r="J86" s="179">
        <v>7</v>
      </c>
      <c r="K86" s="180">
        <v>3</v>
      </c>
      <c r="L86" s="179">
        <v>1</v>
      </c>
      <c r="M86" s="137">
        <f t="shared" si="0"/>
        <v>7.4172870876628139</v>
      </c>
    </row>
    <row r="87" spans="2:13" ht="15" thickBot="1" x14ac:dyDescent="0.25">
      <c r="B87" s="187"/>
      <c r="C87" s="188"/>
      <c r="D87" s="188"/>
      <c r="E87" s="188"/>
      <c r="F87" s="188"/>
      <c r="G87" s="188"/>
      <c r="H87" s="189"/>
      <c r="J87" s="179">
        <v>8</v>
      </c>
      <c r="K87" s="180">
        <v>3</v>
      </c>
      <c r="L87" s="179">
        <v>2</v>
      </c>
      <c r="M87" s="137">
        <f t="shared" si="0"/>
        <v>7.4172870876628139</v>
      </c>
    </row>
    <row r="88" spans="2:13" ht="16.5" thickBot="1" x14ac:dyDescent="0.3">
      <c r="B88" s="327" t="s">
        <v>554</v>
      </c>
      <c r="C88" s="328"/>
      <c r="D88" s="328"/>
      <c r="E88" s="328"/>
      <c r="F88" s="328"/>
      <c r="G88" s="328"/>
      <c r="H88" s="329"/>
      <c r="J88" s="179">
        <v>9</v>
      </c>
      <c r="K88" s="180">
        <v>3</v>
      </c>
      <c r="L88" s="179">
        <v>4</v>
      </c>
      <c r="M88" s="137">
        <f t="shared" si="0"/>
        <v>7.4172870876628139</v>
      </c>
    </row>
    <row r="89" spans="2:13" x14ac:dyDescent="0.2">
      <c r="B89" s="305" t="s">
        <v>378</v>
      </c>
      <c r="C89" s="306"/>
      <c r="D89" s="306"/>
      <c r="E89" s="306"/>
      <c r="F89" s="306"/>
      <c r="G89" s="306"/>
      <c r="H89" s="307"/>
      <c r="J89" s="179">
        <v>10</v>
      </c>
      <c r="K89" s="180">
        <v>3</v>
      </c>
      <c r="L89" s="179">
        <v>8</v>
      </c>
      <c r="M89" s="137">
        <f t="shared" si="0"/>
        <v>7.4172870876628139</v>
      </c>
    </row>
    <row r="90" spans="2:13" x14ac:dyDescent="0.2">
      <c r="B90" s="308"/>
      <c r="C90" s="309"/>
      <c r="D90" s="309"/>
      <c r="E90" s="309"/>
      <c r="F90" s="309"/>
      <c r="G90" s="309"/>
      <c r="H90" s="310"/>
      <c r="J90" s="179">
        <v>11</v>
      </c>
      <c r="K90" s="180">
        <v>4</v>
      </c>
      <c r="L90" s="179">
        <v>0.5</v>
      </c>
      <c r="M90" s="137">
        <f t="shared" si="0"/>
        <v>7.4172870876628139</v>
      </c>
    </row>
    <row r="91" spans="2:13" ht="15" thickBot="1" x14ac:dyDescent="0.25">
      <c r="B91" s="311"/>
      <c r="C91" s="312"/>
      <c r="D91" s="312"/>
      <c r="E91" s="312"/>
      <c r="F91" s="312"/>
      <c r="G91" s="312"/>
      <c r="H91" s="313"/>
      <c r="J91" s="179">
        <v>12</v>
      </c>
      <c r="K91" s="180">
        <v>4</v>
      </c>
      <c r="L91" s="179">
        <v>1</v>
      </c>
      <c r="M91" s="137">
        <f t="shared" si="0"/>
        <v>7.4172870876628139</v>
      </c>
    </row>
    <row r="92" spans="2:13" x14ac:dyDescent="0.2">
      <c r="B92" s="187"/>
      <c r="C92" s="188"/>
      <c r="D92" s="188"/>
      <c r="E92" s="188"/>
      <c r="F92" s="188"/>
      <c r="G92" s="188"/>
      <c r="H92" s="189"/>
      <c r="J92" s="179">
        <v>13</v>
      </c>
      <c r="K92" s="180">
        <v>4</v>
      </c>
      <c r="L92" s="179">
        <v>2</v>
      </c>
      <c r="M92" s="137">
        <f t="shared" si="0"/>
        <v>7.4172870876628139</v>
      </c>
    </row>
    <row r="93" spans="2:13" x14ac:dyDescent="0.2">
      <c r="B93" s="45" t="s">
        <v>345</v>
      </c>
      <c r="C93" s="40"/>
      <c r="D93" s="147">
        <f>1.7/(F71*CSA/1000)*PI()</f>
        <v>2.6031068291320789</v>
      </c>
      <c r="E93" s="148"/>
      <c r="F93" s="148"/>
      <c r="G93" s="41"/>
      <c r="H93" s="140" t="s">
        <v>87</v>
      </c>
      <c r="J93" s="179">
        <v>14</v>
      </c>
      <c r="K93" s="180">
        <v>4</v>
      </c>
      <c r="L93" s="179">
        <v>4</v>
      </c>
      <c r="M93" s="137">
        <f t="shared" si="0"/>
        <v>7.4172870876628139</v>
      </c>
    </row>
    <row r="94" spans="2:13" x14ac:dyDescent="0.2">
      <c r="B94" s="45" t="s">
        <v>88</v>
      </c>
      <c r="C94" s="40"/>
      <c r="D94" s="146">
        <f>fsw/12</f>
        <v>45.833333333333336</v>
      </c>
      <c r="E94" s="47"/>
      <c r="F94" s="47"/>
      <c r="G94" s="41" t="s">
        <v>11</v>
      </c>
      <c r="H94" s="140" t="s">
        <v>89</v>
      </c>
      <c r="J94" s="179">
        <v>15</v>
      </c>
      <c r="K94" s="180">
        <v>4</v>
      </c>
      <c r="L94" s="179">
        <v>8</v>
      </c>
      <c r="M94" s="137">
        <f t="shared" si="0"/>
        <v>7.4172870876628139</v>
      </c>
    </row>
    <row r="95" spans="2:13" ht="15" thickBot="1" x14ac:dyDescent="0.25">
      <c r="B95" s="45" t="s">
        <v>90</v>
      </c>
      <c r="C95" s="40"/>
      <c r="D95" s="143">
        <f>fsw</f>
        <v>550</v>
      </c>
      <c r="E95" s="40"/>
      <c r="F95" s="40"/>
      <c r="G95" s="41" t="s">
        <v>11</v>
      </c>
      <c r="H95" s="140" t="s">
        <v>91</v>
      </c>
      <c r="J95" s="179">
        <v>16</v>
      </c>
      <c r="K95" s="180">
        <v>5</v>
      </c>
      <c r="L95" s="179">
        <v>0.5</v>
      </c>
      <c r="M95" s="137">
        <f t="shared" si="0"/>
        <v>7.4172870876628139</v>
      </c>
    </row>
    <row r="96" spans="2:13" ht="15.75" x14ac:dyDescent="0.2">
      <c r="B96" s="294" t="s">
        <v>674</v>
      </c>
      <c r="C96" s="295"/>
      <c r="D96" s="295"/>
      <c r="E96" s="295"/>
      <c r="F96" s="295"/>
      <c r="G96" s="295"/>
      <c r="H96" s="296"/>
      <c r="J96" s="179">
        <v>17</v>
      </c>
      <c r="K96" s="180">
        <v>5</v>
      </c>
      <c r="L96" s="179">
        <v>1</v>
      </c>
      <c r="M96" s="137">
        <f t="shared" si="0"/>
        <v>7.4172870876628139</v>
      </c>
    </row>
    <row r="97" spans="2:13" ht="15" thickBot="1" x14ac:dyDescent="0.25">
      <c r="B97" s="291"/>
      <c r="C97" s="292"/>
      <c r="D97" s="292"/>
      <c r="E97" s="292"/>
      <c r="F97" s="292"/>
      <c r="G97" s="292"/>
      <c r="H97" s="293"/>
      <c r="J97" s="179">
        <v>18</v>
      </c>
      <c r="K97" s="180">
        <v>5</v>
      </c>
      <c r="L97" s="179">
        <v>2</v>
      </c>
      <c r="M97" s="137">
        <f t="shared" si="0"/>
        <v>7.4172870876628139</v>
      </c>
    </row>
    <row r="98" spans="2:13" x14ac:dyDescent="0.2">
      <c r="B98" s="45" t="s">
        <v>1</v>
      </c>
      <c r="C98" s="40"/>
      <c r="D98" s="40"/>
      <c r="E98" s="38">
        <v>100</v>
      </c>
      <c r="F98" s="40"/>
      <c r="G98" s="41" t="s">
        <v>9</v>
      </c>
      <c r="H98" s="140" t="s">
        <v>93</v>
      </c>
      <c r="J98" s="179">
        <v>19</v>
      </c>
      <c r="K98" s="180">
        <v>5</v>
      </c>
      <c r="L98" s="179">
        <v>4</v>
      </c>
      <c r="M98" s="137">
        <f t="shared" si="0"/>
        <v>7.4172870876628139</v>
      </c>
    </row>
    <row r="99" spans="2:13" x14ac:dyDescent="0.2">
      <c r="B99" s="45" t="s">
        <v>325</v>
      </c>
      <c r="C99" s="40"/>
      <c r="D99" s="147">
        <f>ILOOP_trgt/(E98*10^-6)/1000</f>
        <v>26.031068291320793</v>
      </c>
      <c r="E99" s="51"/>
      <c r="F99" s="257"/>
      <c r="G99" s="41" t="s">
        <v>94</v>
      </c>
      <c r="H99" s="140" t="s">
        <v>92</v>
      </c>
      <c r="J99" s="179">
        <v>20</v>
      </c>
      <c r="K99" s="180">
        <v>5</v>
      </c>
      <c r="L99" s="179">
        <v>8</v>
      </c>
      <c r="M99" s="137">
        <f t="shared" si="0"/>
        <v>7.4172870876628139</v>
      </c>
    </row>
    <row r="100" spans="2:13" x14ac:dyDescent="0.2">
      <c r="B100" s="45" t="s">
        <v>5</v>
      </c>
      <c r="C100" s="40"/>
      <c r="D100" s="40"/>
      <c r="E100" s="38">
        <v>25</v>
      </c>
      <c r="F100" s="255"/>
      <c r="G100" s="41" t="s">
        <v>94</v>
      </c>
      <c r="H100" s="140" t="s">
        <v>317</v>
      </c>
      <c r="J100" s="179">
        <v>21</v>
      </c>
      <c r="K100" s="180">
        <v>6</v>
      </c>
      <c r="L100" s="179">
        <v>0.5</v>
      </c>
      <c r="M100" s="137">
        <f t="shared" si="0"/>
        <v>7.4172870876628139</v>
      </c>
    </row>
    <row r="101" spans="2:13" x14ac:dyDescent="0.2">
      <c r="B101" s="45" t="s">
        <v>326</v>
      </c>
      <c r="C101" s="40"/>
      <c r="D101" s="147">
        <f>1/(2*PI()*E100*10^3*fzi_trgt*10^3)*10^12</f>
        <v>138.89885942565408</v>
      </c>
      <c r="E101" s="51"/>
      <c r="F101" s="257"/>
      <c r="G101" s="41" t="s">
        <v>10</v>
      </c>
      <c r="H101" s="140" t="s">
        <v>86</v>
      </c>
      <c r="J101" s="179">
        <v>22</v>
      </c>
      <c r="K101" s="180">
        <v>6</v>
      </c>
      <c r="L101" s="179">
        <v>1</v>
      </c>
      <c r="M101" s="137">
        <f t="shared" si="0"/>
        <v>7.4172870876628139</v>
      </c>
    </row>
    <row r="102" spans="2:13" x14ac:dyDescent="0.2">
      <c r="B102" s="45" t="s">
        <v>328</v>
      </c>
      <c r="C102" s="40"/>
      <c r="D102" s="148"/>
      <c r="E102" s="52">
        <v>80</v>
      </c>
      <c r="F102" s="257"/>
      <c r="G102" s="41"/>
      <c r="H102" s="140" t="s">
        <v>350</v>
      </c>
      <c r="J102" s="179">
        <v>23</v>
      </c>
      <c r="K102" s="180">
        <v>6</v>
      </c>
      <c r="L102" s="179">
        <v>2</v>
      </c>
      <c r="M102" s="137">
        <f t="shared" si="0"/>
        <v>7.4172870876628139</v>
      </c>
    </row>
    <row r="103" spans="2:13" x14ac:dyDescent="0.2">
      <c r="B103" s="45" t="s">
        <v>85</v>
      </c>
      <c r="C103" s="40"/>
      <c r="D103" s="40"/>
      <c r="E103" s="38">
        <v>106.56</v>
      </c>
      <c r="F103" s="255"/>
      <c r="G103" s="41" t="s">
        <v>10</v>
      </c>
      <c r="H103" s="140" t="s">
        <v>318</v>
      </c>
      <c r="J103" s="179">
        <v>24</v>
      </c>
      <c r="K103" s="180">
        <v>6</v>
      </c>
      <c r="L103" s="179">
        <v>4</v>
      </c>
      <c r="M103" s="137">
        <f t="shared" si="0"/>
        <v>7.4172870876628139</v>
      </c>
    </row>
    <row r="104" spans="2:13" x14ac:dyDescent="0.2">
      <c r="B104" s="45" t="s">
        <v>327</v>
      </c>
      <c r="C104" s="40"/>
      <c r="D104" s="147">
        <f>1/(2*PI()*E100*10^3*fpi_trgt*10^3)*10^12</f>
        <v>11.574904952137842</v>
      </c>
      <c r="E104" s="51"/>
      <c r="F104" s="257"/>
      <c r="G104" s="41" t="s">
        <v>10</v>
      </c>
      <c r="H104" s="140" t="s">
        <v>108</v>
      </c>
      <c r="J104" s="179">
        <v>25</v>
      </c>
      <c r="K104" s="180">
        <v>6</v>
      </c>
      <c r="L104" s="179">
        <v>8</v>
      </c>
      <c r="M104" s="137">
        <f t="shared" si="0"/>
        <v>7.4172870876628139</v>
      </c>
    </row>
    <row r="105" spans="2:13" x14ac:dyDescent="0.2">
      <c r="B105" s="45" t="s">
        <v>7</v>
      </c>
      <c r="C105" s="40"/>
      <c r="D105" s="40"/>
      <c r="E105" s="38">
        <v>3.2</v>
      </c>
      <c r="F105" s="40"/>
      <c r="G105" s="41" t="s">
        <v>10</v>
      </c>
      <c r="H105" s="140" t="s">
        <v>319</v>
      </c>
      <c r="J105" s="179">
        <v>26</v>
      </c>
      <c r="K105" s="180">
        <v>7</v>
      </c>
      <c r="L105" s="179">
        <v>0.5</v>
      </c>
      <c r="M105" s="137">
        <f t="shared" si="0"/>
        <v>7.4172870876628139</v>
      </c>
    </row>
    <row r="106" spans="2:13" x14ac:dyDescent="0.2">
      <c r="B106" s="45" t="s">
        <v>329</v>
      </c>
      <c r="C106" s="40"/>
      <c r="D106" s="40"/>
      <c r="E106" s="39"/>
      <c r="F106" s="142">
        <f>E100*E98/1000</f>
        <v>2.5</v>
      </c>
      <c r="G106" s="41"/>
      <c r="H106" s="140" t="s">
        <v>332</v>
      </c>
      <c r="J106" s="179">
        <v>27</v>
      </c>
      <c r="K106" s="180">
        <v>7</v>
      </c>
      <c r="L106" s="179">
        <v>1</v>
      </c>
      <c r="M106" s="137">
        <f t="shared" si="0"/>
        <v>7.4172870876628139</v>
      </c>
    </row>
    <row r="107" spans="2:13" x14ac:dyDescent="0.2">
      <c r="B107" s="45" t="s">
        <v>330</v>
      </c>
      <c r="C107" s="40"/>
      <c r="D107" s="163"/>
      <c r="E107" s="204"/>
      <c r="F107" s="190">
        <f>1/(2*PI()*E103*E100*10^-6)</f>
        <v>59.742846505966725</v>
      </c>
      <c r="G107" s="41" t="s">
        <v>11</v>
      </c>
      <c r="H107" s="140" t="s">
        <v>333</v>
      </c>
      <c r="J107" s="179">
        <v>28</v>
      </c>
      <c r="K107" s="180">
        <v>7</v>
      </c>
      <c r="L107" s="179">
        <v>2</v>
      </c>
      <c r="M107" s="137">
        <f t="shared" si="0"/>
        <v>7.4172870876628139</v>
      </c>
    </row>
    <row r="108" spans="2:13" x14ac:dyDescent="0.2">
      <c r="B108" s="45" t="s">
        <v>331</v>
      </c>
      <c r="C108" s="40"/>
      <c r="D108" s="163"/>
      <c r="E108" s="204"/>
      <c r="F108" s="190">
        <f>1/(2*PI()*E100*E105*10^-6)</f>
        <v>1989.4367886486916</v>
      </c>
      <c r="G108" s="41" t="s">
        <v>11</v>
      </c>
      <c r="H108" s="140" t="s">
        <v>334</v>
      </c>
      <c r="J108" s="179">
        <v>29</v>
      </c>
      <c r="K108" s="180">
        <v>7</v>
      </c>
      <c r="L108" s="179">
        <v>4</v>
      </c>
      <c r="M108" s="137">
        <f t="shared" si="0"/>
        <v>7.4172870876628139</v>
      </c>
    </row>
    <row r="109" spans="2:13" x14ac:dyDescent="0.2">
      <c r="B109" s="45" t="s">
        <v>160</v>
      </c>
      <c r="C109" s="40"/>
      <c r="D109" s="163"/>
      <c r="E109" s="204"/>
      <c r="F109" s="190">
        <f>fcoi_trgt/ILOOP_trgt*ILOOP</f>
        <v>132.05374291711732</v>
      </c>
      <c r="G109" s="41" t="s">
        <v>11</v>
      </c>
      <c r="H109" s="140" t="s">
        <v>338</v>
      </c>
      <c r="J109" s="179">
        <v>30</v>
      </c>
      <c r="K109" s="180">
        <v>7</v>
      </c>
      <c r="L109" s="179">
        <v>8</v>
      </c>
      <c r="M109" s="137">
        <f t="shared" si="0"/>
        <v>7.4172870876628139</v>
      </c>
    </row>
    <row r="110" spans="2:13" ht="15" thickBot="1" x14ac:dyDescent="0.25">
      <c r="B110" s="45" t="s">
        <v>136</v>
      </c>
      <c r="C110" s="40"/>
      <c r="D110" s="148"/>
      <c r="E110" s="51"/>
      <c r="F110" s="157">
        <f>Zout_fco_trgt*GM_PS/1000</f>
        <v>0.26964036531990293</v>
      </c>
      <c r="G110" s="41"/>
      <c r="H110" s="140" t="s">
        <v>203</v>
      </c>
      <c r="J110" s="191">
        <v>31</v>
      </c>
      <c r="K110" s="192">
        <v>10</v>
      </c>
      <c r="L110" s="179">
        <v>2</v>
      </c>
      <c r="M110" s="137">
        <f t="shared" si="0"/>
        <v>7.4172870876628139</v>
      </c>
    </row>
    <row r="111" spans="2:13" x14ac:dyDescent="0.2">
      <c r="B111" s="45" t="s">
        <v>346</v>
      </c>
      <c r="C111" s="40"/>
      <c r="D111" s="147">
        <f>1/(F110*VOSL)</f>
        <v>7.4172870876628139</v>
      </c>
      <c r="E111" s="51"/>
      <c r="F111" s="41"/>
      <c r="G111" s="41"/>
      <c r="H111" s="140" t="s">
        <v>101</v>
      </c>
    </row>
    <row r="112" spans="2:13" x14ac:dyDescent="0.2">
      <c r="B112" s="45" t="s">
        <v>99</v>
      </c>
      <c r="C112" s="40"/>
      <c r="D112" s="147">
        <f>IF(D53*F110&lt;fcov_trgt/3,D53*F110,fcov_trgt/3)</f>
        <v>2.4593702656544281</v>
      </c>
      <c r="E112" s="51"/>
      <c r="F112" s="41"/>
      <c r="G112" s="41" t="s">
        <v>11</v>
      </c>
      <c r="H112" s="140" t="s">
        <v>102</v>
      </c>
    </row>
    <row r="113" spans="2:8" x14ac:dyDescent="0.2">
      <c r="B113" s="45" t="s">
        <v>100</v>
      </c>
      <c r="C113" s="40"/>
      <c r="D113" s="143">
        <f>fsw/2</f>
        <v>275</v>
      </c>
      <c r="E113" s="39"/>
      <c r="F113" s="41"/>
      <c r="G113" s="41" t="s">
        <v>11</v>
      </c>
      <c r="H113" s="140" t="s">
        <v>103</v>
      </c>
    </row>
    <row r="114" spans="2:8" x14ac:dyDescent="0.2">
      <c r="B114" s="45" t="s">
        <v>0</v>
      </c>
      <c r="C114" s="40"/>
      <c r="D114" s="255"/>
      <c r="E114" s="38">
        <v>100</v>
      </c>
      <c r="F114" s="40"/>
      <c r="G114" s="41" t="s">
        <v>9</v>
      </c>
      <c r="H114" s="140" t="s">
        <v>104</v>
      </c>
    </row>
    <row r="115" spans="2:8" x14ac:dyDescent="0.2">
      <c r="B115" s="45" t="s">
        <v>335</v>
      </c>
      <c r="C115" s="40"/>
      <c r="D115" s="147">
        <f>VLOOP_trgt/E114*1000</f>
        <v>74.172870876628139</v>
      </c>
      <c r="E115" s="51"/>
      <c r="F115" s="41"/>
      <c r="G115" s="41" t="s">
        <v>94</v>
      </c>
      <c r="H115" s="140" t="s">
        <v>105</v>
      </c>
    </row>
    <row r="116" spans="2:8" x14ac:dyDescent="0.2">
      <c r="B116" s="45" t="s">
        <v>2</v>
      </c>
      <c r="C116" s="40"/>
      <c r="D116" s="40"/>
      <c r="E116" s="38">
        <v>35</v>
      </c>
      <c r="F116" s="40"/>
      <c r="G116" s="41" t="s">
        <v>94</v>
      </c>
      <c r="H116" s="140" t="s">
        <v>320</v>
      </c>
    </row>
    <row r="117" spans="2:8" x14ac:dyDescent="0.2">
      <c r="B117" s="45" t="s">
        <v>336</v>
      </c>
      <c r="C117" s="40"/>
      <c r="D117" s="147">
        <f>1/(2*PI()*E116*10^3*D112*10^3)*10^12</f>
        <v>1848.9627819948673</v>
      </c>
      <c r="E117" s="51"/>
      <c r="F117" s="41"/>
      <c r="G117" s="41" t="s">
        <v>10</v>
      </c>
      <c r="H117" s="140" t="s">
        <v>106</v>
      </c>
    </row>
    <row r="118" spans="2:8" x14ac:dyDescent="0.2">
      <c r="B118" s="45" t="s">
        <v>111</v>
      </c>
      <c r="C118" s="40"/>
      <c r="D118" s="40"/>
      <c r="E118" s="38">
        <v>1000</v>
      </c>
      <c r="F118" s="40"/>
      <c r="G118" s="41" t="s">
        <v>10</v>
      </c>
      <c r="H118" s="140" t="s">
        <v>321</v>
      </c>
    </row>
    <row r="119" spans="2:8" x14ac:dyDescent="0.2">
      <c r="B119" s="45" t="s">
        <v>337</v>
      </c>
      <c r="C119" s="40"/>
      <c r="D119" s="147">
        <f>1/(2*PI()*E116*10^3*D113*10^3)*10^12</f>
        <v>16.535578503054062</v>
      </c>
      <c r="E119" s="51"/>
      <c r="F119" s="41"/>
      <c r="G119" s="41" t="s">
        <v>10</v>
      </c>
      <c r="H119" s="140" t="s">
        <v>107</v>
      </c>
    </row>
    <row r="120" spans="2:8" x14ac:dyDescent="0.2">
      <c r="B120" s="45" t="s">
        <v>4</v>
      </c>
      <c r="C120" s="40"/>
      <c r="D120" s="40"/>
      <c r="E120" s="38">
        <v>6.25</v>
      </c>
      <c r="F120" s="40"/>
      <c r="G120" s="41" t="s">
        <v>10</v>
      </c>
      <c r="H120" s="140" t="s">
        <v>322</v>
      </c>
    </row>
    <row r="121" spans="2:8" x14ac:dyDescent="0.2">
      <c r="B121" s="45" t="s">
        <v>342</v>
      </c>
      <c r="C121" s="40"/>
      <c r="D121" s="40"/>
      <c r="E121" s="39"/>
      <c r="F121" s="142">
        <f>E116*E114/1000</f>
        <v>3.5</v>
      </c>
      <c r="G121" s="41"/>
      <c r="H121" s="140" t="s">
        <v>341</v>
      </c>
    </row>
    <row r="122" spans="2:8" x14ac:dyDescent="0.2">
      <c r="B122" s="45" t="s">
        <v>343</v>
      </c>
      <c r="C122" s="40"/>
      <c r="D122" s="163"/>
      <c r="E122" s="204"/>
      <c r="F122" s="190">
        <f>1/(2*PI()*E118*E116*10^-6)</f>
        <v>4.5472840883398673</v>
      </c>
      <c r="G122" s="41" t="s">
        <v>11</v>
      </c>
      <c r="H122" s="140" t="s">
        <v>340</v>
      </c>
    </row>
    <row r="123" spans="2:8" x14ac:dyDescent="0.2">
      <c r="B123" s="45" t="s">
        <v>344</v>
      </c>
      <c r="C123" s="40"/>
      <c r="D123" s="163"/>
      <c r="E123" s="204"/>
      <c r="F123" s="190">
        <f>1/(2*PI()*E116*E120*10^-6)</f>
        <v>727.56545413437868</v>
      </c>
      <c r="G123" s="41" t="s">
        <v>11</v>
      </c>
      <c r="H123" s="140" t="s">
        <v>339</v>
      </c>
    </row>
    <row r="124" spans="2:8" x14ac:dyDescent="0.2">
      <c r="B124" s="45" t="s">
        <v>161</v>
      </c>
      <c r="C124" s="40"/>
      <c r="D124" s="163"/>
      <c r="E124" s="204"/>
      <c r="F124" s="190">
        <f>fcov_trgt/VLOOP_trgt*VLOOP</f>
        <v>25.952885162040658</v>
      </c>
      <c r="G124" s="41" t="s">
        <v>11</v>
      </c>
      <c r="H124" s="140" t="s">
        <v>794</v>
      </c>
    </row>
    <row r="125" spans="2:8" x14ac:dyDescent="0.2">
      <c r="B125" s="45" t="s">
        <v>162</v>
      </c>
      <c r="C125" s="40"/>
      <c r="D125" s="148"/>
      <c r="E125" s="51"/>
      <c r="F125" s="157">
        <f>F109/F124</f>
        <v>5.088210505021709</v>
      </c>
      <c r="G125" s="41"/>
      <c r="H125" s="140" t="s">
        <v>173</v>
      </c>
    </row>
    <row r="126" spans="2:8" x14ac:dyDescent="0.2">
      <c r="B126" s="45" t="s">
        <v>163</v>
      </c>
      <c r="C126" s="40"/>
      <c r="D126" s="148"/>
      <c r="E126" s="51"/>
      <c r="F126" s="157">
        <f>1/(1/(SQRT((ESR_bulk*10^-3)^2+1/(2*PI()*F124*10^3*Cout_bulk*10^-6)^2))+1/(SQRT((ESR_cer*10^-3)^2+1/(2*PI()*F124*10^3*Cout_cer*10^-6)^2)))*1000</f>
        <v>1.6607036367172465</v>
      </c>
      <c r="G126" s="41" t="s">
        <v>116</v>
      </c>
      <c r="H126" s="140" t="s">
        <v>164</v>
      </c>
    </row>
    <row r="127" spans="2:8" x14ac:dyDescent="0.2">
      <c r="B127" s="45" t="s">
        <v>165</v>
      </c>
      <c r="C127" s="40"/>
      <c r="D127" s="163"/>
      <c r="E127" s="204"/>
      <c r="F127" s="190">
        <f>F126*C12</f>
        <v>16.607036367172466</v>
      </c>
      <c r="G127" s="41" t="s">
        <v>30</v>
      </c>
      <c r="H127" s="140" t="s">
        <v>168</v>
      </c>
    </row>
    <row r="128" spans="2:8" x14ac:dyDescent="0.2">
      <c r="B128" s="45" t="s">
        <v>166</v>
      </c>
      <c r="C128" s="40"/>
      <c r="D128" s="148"/>
      <c r="E128" s="51"/>
      <c r="F128" s="157">
        <f>F127/Vout/10</f>
        <v>2.0758795458965578</v>
      </c>
      <c r="G128" s="41" t="s">
        <v>167</v>
      </c>
      <c r="H128" s="140" t="s">
        <v>169</v>
      </c>
    </row>
    <row r="129" spans="2:8" x14ac:dyDescent="0.2">
      <c r="B129" s="41" t="s">
        <v>795</v>
      </c>
      <c r="C129" s="40"/>
      <c r="D129" s="148"/>
      <c r="E129" s="51"/>
      <c r="F129" s="157">
        <f>585/F122/VOSL/VLOOP*(1/(1/(SQRT((ESR_bulk*10^-3)^2+1/(2*PI()*F122*10^3*Cout_bulk*10^-6)^2))+1/(SQRT((ESR_cer*10^-3)^2+1/(2*PI()*F122*10^3*Cout_cer*10^-6)^2))))</f>
        <v>0.68468717069404483</v>
      </c>
      <c r="G129" s="41" t="s">
        <v>30</v>
      </c>
      <c r="H129" s="41" t="s">
        <v>797</v>
      </c>
    </row>
    <row r="130" spans="2:8" x14ac:dyDescent="0.2">
      <c r="B130" s="41" t="s">
        <v>796</v>
      </c>
      <c r="C130" s="40"/>
      <c r="D130" s="148"/>
      <c r="E130" s="51"/>
      <c r="F130" s="157">
        <f>F129+D55</f>
        <v>3.3101225351988863</v>
      </c>
      <c r="G130" s="41" t="s">
        <v>30</v>
      </c>
      <c r="H130" s="41" t="s">
        <v>798</v>
      </c>
    </row>
    <row r="131" spans="2:8" ht="15.75" x14ac:dyDescent="0.2">
      <c r="B131" s="297"/>
      <c r="C131" s="298"/>
      <c r="D131" s="298"/>
      <c r="E131" s="298"/>
      <c r="F131" s="298"/>
      <c r="G131" s="298"/>
      <c r="H131" s="299"/>
    </row>
    <row r="132" spans="2:8" ht="15" thickBot="1" x14ac:dyDescent="0.25">
      <c r="B132" s="291"/>
      <c r="C132" s="292"/>
      <c r="D132" s="292"/>
      <c r="E132" s="292"/>
      <c r="F132" s="292"/>
      <c r="G132" s="292"/>
      <c r="H132" s="293"/>
    </row>
    <row r="133" spans="2:8" x14ac:dyDescent="0.2">
      <c r="B133" s="155" t="s">
        <v>123</v>
      </c>
      <c r="C133" s="40"/>
      <c r="D133" s="193"/>
      <c r="E133" s="193"/>
      <c r="F133" s="194" t="str">
        <f>DEC2HEX(F136+2*F138+2^6*F137+2^10*F135+2^17*F142+2^22*F141+2^26*F140+2^32*F134+2^36*F139,10)</f>
        <v>221C821502</v>
      </c>
      <c r="G133" s="160" t="s">
        <v>124</v>
      </c>
      <c r="H133" s="195"/>
    </row>
    <row r="134" spans="2:8" x14ac:dyDescent="0.2">
      <c r="B134" s="155" t="str">
        <f>"GMI = " &amp; REPT(" ",15) &amp; E98 &amp; " µS"</f>
        <v>GMI =                100 µS</v>
      </c>
      <c r="C134" s="40"/>
      <c r="D134" s="193"/>
      <c r="E134" s="193"/>
      <c r="F134" s="194">
        <f>VLOOKUP(E98,'Compensation References'!E1:P9,12,FALSE)</f>
        <v>2</v>
      </c>
      <c r="G134" s="160" t="s">
        <v>14</v>
      </c>
      <c r="H134" s="195"/>
    </row>
    <row r="135" spans="2:8" x14ac:dyDescent="0.2">
      <c r="B135" s="155" t="str">
        <f>"RVI = " &amp; REPT(" ",16) &amp; E100 &amp; " kΩ"</f>
        <v>RVI =                 25 kΩ</v>
      </c>
      <c r="C135" s="40"/>
      <c r="D135" s="193"/>
      <c r="E135" s="193"/>
      <c r="F135" s="194">
        <f>VLOOKUP(E100,'Compensation References'!I2:P65,8,FALSE)</f>
        <v>5</v>
      </c>
      <c r="G135" s="160" t="s">
        <v>14</v>
      </c>
      <c r="H135" s="195"/>
    </row>
    <row r="136" spans="2:8" ht="28.5" x14ac:dyDescent="0.2">
      <c r="B136" s="155" t="str">
        <f>"CZI_MULT = " &amp; REPT(" ",3) &amp; E102</f>
        <v>CZI_MULT =    80</v>
      </c>
      <c r="C136" s="40"/>
      <c r="D136" s="193"/>
      <c r="E136" s="193"/>
      <c r="F136" s="194">
        <f>VLOOKUP(E102,'Compensation References'!M2:P3,4,FALSE)</f>
        <v>0</v>
      </c>
      <c r="G136" s="160" t="s">
        <v>14</v>
      </c>
      <c r="H136" s="161" t="s">
        <v>349</v>
      </c>
    </row>
    <row r="137" spans="2:8" x14ac:dyDescent="0.2">
      <c r="B137" s="155" t="str">
        <f>"CZI = " &amp; REPT(" ",16) &amp; E103 &amp; " pF"</f>
        <v>CZI =                 106.56 pF</v>
      </c>
      <c r="C137" s="40"/>
      <c r="D137" s="193"/>
      <c r="E137" s="193"/>
      <c r="F137" s="194">
        <f>VLOOKUP(E103,'Compensation References'!N2:P17,3,FALSE)</f>
        <v>4</v>
      </c>
      <c r="G137" s="160" t="s">
        <v>14</v>
      </c>
      <c r="H137" s="195" t="s">
        <v>174</v>
      </c>
    </row>
    <row r="138" spans="2:8" x14ac:dyDescent="0.2">
      <c r="B138" s="155" t="str">
        <f>"CPI = " &amp; REPT(" ",16) &amp; E105 &amp; " pF"</f>
        <v>CPI =                 3.2 pF</v>
      </c>
      <c r="C138" s="40"/>
      <c r="D138" s="193"/>
      <c r="E138" s="193"/>
      <c r="F138" s="194">
        <f>VLOOKUP(E105,'Compensation References'!K2:P33,6,FALSE)</f>
        <v>1</v>
      </c>
      <c r="G138" s="160" t="s">
        <v>14</v>
      </c>
      <c r="H138" s="195"/>
    </row>
    <row r="139" spans="2:8" x14ac:dyDescent="0.2">
      <c r="B139" s="155" t="str">
        <f>"GMV = " &amp; REPT(" ",13) &amp; E114 &amp; " µS"</f>
        <v>GMV =              100 µS</v>
      </c>
      <c r="C139" s="40"/>
      <c r="D139" s="193"/>
      <c r="E139" s="193"/>
      <c r="F139" s="194">
        <f>VLOOKUP(E114,'Compensation References'!D1:P9,13,FALSE)</f>
        <v>2</v>
      </c>
      <c r="G139" s="160" t="s">
        <v>14</v>
      </c>
      <c r="H139" s="195"/>
    </row>
    <row r="140" spans="2:8" x14ac:dyDescent="0.2">
      <c r="B140" s="155" t="str">
        <f>"RVV = " &amp; REPT(" ",14) &amp; E116 &amp; " kΩ"</f>
        <v>RVV =               35 kΩ</v>
      </c>
      <c r="C140" s="40"/>
      <c r="D140" s="193"/>
      <c r="E140" s="193"/>
      <c r="F140" s="194">
        <f>VLOOKUP(E116,'Compensation References'!F2:P65,11,FALSE)</f>
        <v>7</v>
      </c>
      <c r="G140" s="160" t="s">
        <v>14</v>
      </c>
      <c r="H140" s="195"/>
    </row>
    <row r="141" spans="2:8" x14ac:dyDescent="0.2">
      <c r="B141" s="155" t="str">
        <f>"CZV = " &amp; REPT(" ",15) &amp; E118 &amp; " pF"</f>
        <v>CZV =                1000 pF</v>
      </c>
      <c r="C141" s="40"/>
      <c r="D141" s="193"/>
      <c r="E141" s="193"/>
      <c r="F141" s="194">
        <f>VLOOKUP(E118,'Compensation References'!O2:P17,2,FALSE)</f>
        <v>2</v>
      </c>
      <c r="G141" s="160" t="s">
        <v>14</v>
      </c>
      <c r="H141" s="195" t="s">
        <v>175</v>
      </c>
    </row>
    <row r="142" spans="2:8" ht="15" thickBot="1" x14ac:dyDescent="0.25">
      <c r="B142" s="196" t="str">
        <f>"CPV = " &amp; REPT(" ",14) &amp; E120 &amp; " pF"</f>
        <v>CPV =               6.25 pF</v>
      </c>
      <c r="C142" s="53"/>
      <c r="D142" s="197"/>
      <c r="E142" s="197"/>
      <c r="F142" s="198">
        <f>VLOOKUP(E120,'Compensation References'!H2:P33,9,FALSE)</f>
        <v>1</v>
      </c>
      <c r="G142" s="199" t="s">
        <v>14</v>
      </c>
      <c r="H142" s="200"/>
    </row>
    <row r="143" spans="2:8" x14ac:dyDescent="0.2">
      <c r="B143" s="300" t="s">
        <v>793</v>
      </c>
      <c r="C143" s="300"/>
      <c r="D143" s="300"/>
      <c r="E143" s="300"/>
    </row>
    <row r="144" spans="2:8" x14ac:dyDescent="0.2">
      <c r="B144" s="37" t="s">
        <v>788</v>
      </c>
      <c r="C144" s="286">
        <f>'Bode Plot'!$P$40</f>
        <v>28.77047113001867</v>
      </c>
      <c r="D144" s="37" t="s">
        <v>11</v>
      </c>
    </row>
    <row r="145" spans="2:4" x14ac:dyDescent="0.2">
      <c r="B145" s="37" t="s">
        <v>789</v>
      </c>
      <c r="C145" s="286">
        <f>'Bode Plot'!$Q$40</f>
        <v>103.46005209479689</v>
      </c>
      <c r="D145" s="37" t="s">
        <v>792</v>
      </c>
    </row>
    <row r="146" spans="2:4" x14ac:dyDescent="0.2">
      <c r="B146" s="37" t="s">
        <v>790</v>
      </c>
      <c r="C146" s="286">
        <f>'Bode Plot'!$R$40</f>
        <v>-31.047791809506275</v>
      </c>
      <c r="D146" s="37" t="s">
        <v>791</v>
      </c>
    </row>
  </sheetData>
  <sheetProtection algorithmName="SHA-512" hashValue="0BDExYi13KXEVwQqlrBPJ9HrB36d1tvj7UAisYc41L3mu1tS++mzoqmnk0GqkK3n1eAz10B25c+GVURzop0SZg==" saltValue="yy0rAiNT4DU92fSKbI2Cbg==" spinCount="100000" sheet="1" objects="1" scenarios="1"/>
  <mergeCells count="21">
    <mergeCell ref="B143:E143"/>
    <mergeCell ref="B1:H1"/>
    <mergeCell ref="J12:J25"/>
    <mergeCell ref="B89:H91"/>
    <mergeCell ref="J71:L76"/>
    <mergeCell ref="J77:L77"/>
    <mergeCell ref="B77:H77"/>
    <mergeCell ref="B76:H76"/>
    <mergeCell ref="B88:H88"/>
    <mergeCell ref="B17:H17"/>
    <mergeCell ref="B18:H18"/>
    <mergeCell ref="B31:H31"/>
    <mergeCell ref="B32:H32"/>
    <mergeCell ref="B58:H58"/>
    <mergeCell ref="B57:H57"/>
    <mergeCell ref="B64:H64"/>
    <mergeCell ref="B97:H97"/>
    <mergeCell ref="B96:H96"/>
    <mergeCell ref="B132:H132"/>
    <mergeCell ref="B131:H131"/>
    <mergeCell ref="B65:H65"/>
  </mergeCells>
  <phoneticPr fontId="28" type="noConversion"/>
  <conditionalFormatting sqref="C5">
    <cfRule type="cellIs" dxfId="101" priority="20" operator="lessThan">
      <formula>1.8</formula>
    </cfRule>
    <cfRule type="cellIs" dxfId="100" priority="15" operator="between">
      <formula>1.8</formula>
      <formula>4</formula>
    </cfRule>
    <cfRule type="cellIs" dxfId="99" priority="16" operator="greaterThan">
      <formula>16</formula>
    </cfRule>
  </conditionalFormatting>
  <conditionalFormatting sqref="C6">
    <cfRule type="cellIs" dxfId="98" priority="13" operator="greaterThan">
      <formula>5.5</formula>
    </cfRule>
    <cfRule type="cellIs" dxfId="97" priority="14" operator="lessThan">
      <formula>0.6</formula>
    </cfRule>
  </conditionalFormatting>
  <conditionalFormatting sqref="D11">
    <cfRule type="cellIs" dxfId="96" priority="119" operator="greaterThan">
      <formula>$D$4</formula>
    </cfRule>
  </conditionalFormatting>
  <conditionalFormatting sqref="D55">
    <cfRule type="cellIs" dxfId="95" priority="11" operator="greaterThan">
      <formula>$C$13</formula>
    </cfRule>
  </conditionalFormatting>
  <conditionalFormatting sqref="D106:F106">
    <cfRule type="cellIs" dxfId="94" priority="5" operator="greaterThan">
      <formula>$D$93</formula>
    </cfRule>
  </conditionalFormatting>
  <conditionalFormatting sqref="E72">
    <cfRule type="cellIs" dxfId="93" priority="1" operator="lessThan">
      <formula>$E$69*2</formula>
    </cfRule>
  </conditionalFormatting>
  <conditionalFormatting sqref="E100">
    <cfRule type="cellIs" dxfId="92" priority="76" operator="greaterThan">
      <formula>$D$99</formula>
    </cfRule>
  </conditionalFormatting>
  <conditionalFormatting sqref="E116">
    <cfRule type="cellIs" dxfId="89" priority="118" operator="greaterThan">
      <formula>$D$115</formula>
    </cfRule>
  </conditionalFormatting>
  <conditionalFormatting sqref="F8">
    <cfRule type="cellIs" dxfId="88" priority="18" operator="lessThan">
      <formula>0.25</formula>
    </cfRule>
    <cfRule type="cellIs" dxfId="87" priority="17" operator="greaterThan">
      <formula>0.7</formula>
    </cfRule>
  </conditionalFormatting>
  <conditionalFormatting sqref="F26">
    <cfRule type="cellIs" dxfId="86" priority="120" operator="lessThan">
      <formula>$D$4*0.05</formula>
    </cfRule>
  </conditionalFormatting>
  <conditionalFormatting sqref="F81">
    <cfRule type="cellIs" dxfId="85" priority="33" operator="greaterThan">
      <formula>$C$16/3</formula>
    </cfRule>
  </conditionalFormatting>
  <conditionalFormatting sqref="F83">
    <cfRule type="cellIs" dxfId="84" priority="9" operator="lessThan">
      <formula>2</formula>
    </cfRule>
  </conditionalFormatting>
  <conditionalFormatting sqref="F85">
    <cfRule type="cellIs" dxfId="83" priority="42" operator="greaterThan">
      <formula>$C$15</formula>
    </cfRule>
    <cfRule type="cellIs" dxfId="82" priority="43" operator="greaterThan">
      <formula>$C$14</formula>
    </cfRule>
  </conditionalFormatting>
  <conditionalFormatting sqref="F109">
    <cfRule type="cellIs" dxfId="81" priority="6" operator="greaterThan">
      <formula>$C$16/3</formula>
    </cfRule>
  </conditionalFormatting>
  <conditionalFormatting sqref="F125">
    <cfRule type="cellIs" dxfId="80" priority="4" operator="lessThan">
      <formula>2</formula>
    </cfRule>
  </conditionalFormatting>
  <conditionalFormatting sqref="F127">
    <cfRule type="cellIs" dxfId="79" priority="2" operator="greaterThan">
      <formula>$C$15</formula>
    </cfRule>
    <cfRule type="cellIs" dxfId="78" priority="3" operator="greaterThan">
      <formula>$C$14</formula>
    </cfRule>
  </conditionalFormatting>
  <conditionalFormatting sqref="K80:K110">
    <cfRule type="cellIs" dxfId="77" priority="73" operator="lessThan">
      <formula>$D$93</formula>
    </cfRule>
    <cfRule type="cellIs" dxfId="76" priority="74" operator="greaterThan">
      <formula>$D$93</formula>
    </cfRule>
  </conditionalFormatting>
  <conditionalFormatting sqref="L80:L110">
    <cfRule type="cellIs" dxfId="75" priority="60" operator="greaterThan">
      <formula>M80</formula>
    </cfRule>
    <cfRule type="cellIs" dxfId="74" priority="61" operator="lessThan">
      <formula>M80</formula>
    </cfRule>
  </conditionalFormatting>
  <conditionalFormatting sqref="L96:L108">
    <cfRule type="cellIs" dxfId="73" priority="94" operator="greaterThan">
      <formula>M97</formula>
    </cfRule>
    <cfRule type="cellIs" dxfId="72" priority="95" operator="lessThan">
      <formula>M97</formula>
    </cfRule>
  </conditionalFormatting>
  <conditionalFormatting sqref="L109">
    <cfRule type="cellIs" dxfId="71" priority="84" operator="greaterThan">
      <formula>#REF!</formula>
    </cfRule>
    <cfRule type="cellIs" dxfId="70" priority="85" operator="lessThan">
      <formula>#REF!</formula>
    </cfRule>
  </conditionalFormatting>
  <conditionalFormatting sqref="L110">
    <cfRule type="cellIs" dxfId="69" priority="80" operator="greaterThan">
      <formula>M110</formula>
    </cfRule>
    <cfRule type="cellIs" dxfId="68" priority="81" operator="lessThan">
      <formula>M110</formula>
    </cfRule>
  </conditionalFormatting>
  <dataValidations count="1">
    <dataValidation type="list" allowBlank="1" showInputMessage="1" showErrorMessage="1" sqref="E78" xr:uid="{00000000-0002-0000-0000-000000000000}">
      <formula1>$J$80:$J$110</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1047" r:id="rId4">
          <objectPr defaultSize="0" autoPict="0" r:id="rId5">
            <anchor moveWithCells="1">
              <from>
                <xdr:col>5</xdr:col>
                <xdr:colOff>0</xdr:colOff>
                <xdr:row>142</xdr:row>
                <xdr:rowOff>171450</xdr:rowOff>
              </from>
              <to>
                <xdr:col>7</xdr:col>
                <xdr:colOff>7991475</xdr:colOff>
                <xdr:row>172</xdr:row>
                <xdr:rowOff>9525</xdr:rowOff>
              </to>
            </anchor>
          </objectPr>
        </oleObject>
      </mc:Choice>
      <mc:Fallback>
        <oleObject progId="Visio.Drawing.11" shapeId="1047" r:id="rId4"/>
      </mc:Fallback>
    </mc:AlternateContent>
  </oleObjects>
  <extLst>
    <ext xmlns:x14="http://schemas.microsoft.com/office/spreadsheetml/2009/9/main" uri="{78C0D931-6437-407d-A8EE-F0AAD7539E65}">
      <x14:conditionalFormattings>
        <x14:conditionalFormatting xmlns:xm="http://schemas.microsoft.com/office/excel/2006/main">
          <x14:cfRule type="cellIs" priority="7" operator="greaterThan" id="{F8388281-D9AC-4009-B657-0FFF0AB56577}">
            <xm:f>'Compensation References'!$M$2</xm:f>
            <x14:dxf>
              <font>
                <color rgb="FF9C0006"/>
              </font>
              <fill>
                <patternFill>
                  <bgColor rgb="FFFFC7CE"/>
                </patternFill>
              </fill>
            </x14:dxf>
          </x14:cfRule>
          <x14:cfRule type="cellIs" priority="8" operator="lessThan" id="{BC1B7E67-7631-4540-87D5-FEB3526BE421}">
            <xm:f>'Compensation References'!$M$2</xm:f>
            <x14:dxf>
              <font>
                <color rgb="FF9C0006"/>
              </font>
              <fill>
                <patternFill>
                  <bgColor rgb="FFFFC7CE"/>
                </patternFill>
              </fill>
            </x14:dxf>
          </x14:cfRule>
          <xm:sqref>E102</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1000000}">
          <x14:formula1>
            <xm:f>'Compensation References'!$R$2:$R$13</xm:f>
          </x14:formula1>
          <xm:sqref>C16:C17 D17:F17</xm:sqref>
        </x14:dataValidation>
        <x14:dataValidation type="list" allowBlank="1" showInputMessage="1" showErrorMessage="1" xr:uid="{00000000-0002-0000-0000-000002000000}">
          <x14:formula1>
            <xm:f>'Compensation References'!$E$2:$E$5</xm:f>
          </x14:formula1>
          <xm:sqref>E98</xm:sqref>
        </x14:dataValidation>
        <x14:dataValidation type="list" allowBlank="1" showInputMessage="1" showErrorMessage="1" xr:uid="{00000000-0002-0000-0000-000003000000}">
          <x14:formula1>
            <xm:f>'Compensation References'!$I$2:$I$65</xm:f>
          </x14:formula1>
          <xm:sqref>E100</xm:sqref>
        </x14:dataValidation>
        <x14:dataValidation type="list" allowBlank="1" showInputMessage="1" showErrorMessage="1" xr:uid="{00000000-0002-0000-0000-000004000000}">
          <x14:formula1>
            <xm:f>'Compensation References'!$K$2:$K$33</xm:f>
          </x14:formula1>
          <xm:sqref>E105</xm:sqref>
        </x14:dataValidation>
        <x14:dataValidation type="list" allowBlank="1" showInputMessage="1" showErrorMessage="1" xr:uid="{00000000-0002-0000-0000-000005000000}">
          <x14:formula1>
            <xm:f>'Compensation References'!$N$2:$N$17</xm:f>
          </x14:formula1>
          <xm:sqref>E103</xm:sqref>
        </x14:dataValidation>
        <x14:dataValidation type="list" allowBlank="1" showInputMessage="1" showErrorMessage="1" xr:uid="{00000000-0002-0000-0000-000006000000}">
          <x14:formula1>
            <xm:f>'Compensation References'!$D$2:$D$5</xm:f>
          </x14:formula1>
          <xm:sqref>E114</xm:sqref>
        </x14:dataValidation>
        <x14:dataValidation type="list" allowBlank="1" showInputMessage="1" showErrorMessage="1" xr:uid="{00000000-0002-0000-0000-000007000000}">
          <x14:formula1>
            <xm:f>'Compensation References'!$F$2:$F$65</xm:f>
          </x14:formula1>
          <xm:sqref>E116</xm:sqref>
        </x14:dataValidation>
        <x14:dataValidation type="list" allowBlank="1" showInputMessage="1" showErrorMessage="1" xr:uid="{00000000-0002-0000-0000-000008000000}">
          <x14:formula1>
            <xm:f>'Compensation References'!$O$2:$O$17</xm:f>
          </x14:formula1>
          <xm:sqref>E118</xm:sqref>
        </x14:dataValidation>
        <x14:dataValidation type="list" allowBlank="1" showInputMessage="1" showErrorMessage="1" xr:uid="{00000000-0002-0000-0000-000009000000}">
          <x14:formula1>
            <xm:f>'Compensation References'!$H$2:$H$33</xm:f>
          </x14:formula1>
          <xm:sqref>E120</xm:sqref>
        </x14:dataValidation>
        <x14:dataValidation type="list" allowBlank="1" showInputMessage="1" showErrorMessage="1" xr:uid="{00000000-0002-0000-0000-00000A000000}">
          <x14:formula1>
            <xm:f>'Compensation References'!$M$2:$M$3</xm:f>
          </x14:formula1>
          <xm:sqref>E102</xm:sqref>
        </x14:dataValidation>
        <x14:dataValidation type="list" allowBlank="1" showInputMessage="1" showErrorMessage="1" xr:uid="{00000000-0002-0000-0000-00000B000000}">
          <x14:formula1>
            <xm:f>'Compensation References'!$Q$2:$Q$5</xm:f>
          </x14:formula1>
          <xm:sqref>C10</xm:sqref>
        </x14:dataValidation>
        <x14:dataValidation type="list" allowBlank="1" showInputMessage="1" showErrorMessage="1" xr:uid="{00000000-0002-0000-0000-00000C000000}">
          <x14:formula1>
            <xm:f>'Compensation References'!$T$2:$T$5</xm:f>
          </x14:formula1>
          <xm:sqref>E7</xm:sqref>
        </x14:dataValidation>
        <x14:dataValidation type="list" allowBlank="1" showInputMessage="1" showErrorMessage="1" xr:uid="{00000000-0002-0000-0000-00000D000000}">
          <x14:formula1>
            <xm:f>'Compensation References'!$A$2:$A$4</xm:f>
          </x14:formula1>
          <xm:sqref>C3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U65"/>
  <sheetViews>
    <sheetView workbookViewId="0">
      <selection activeCell="C39" sqref="C39"/>
    </sheetView>
  </sheetViews>
  <sheetFormatPr defaultRowHeight="15.75" x14ac:dyDescent="0.25"/>
  <cols>
    <col min="1" max="1" width="11.5703125" bestFit="1" customWidth="1"/>
    <col min="2" max="3" width="11.5703125" customWidth="1"/>
    <col min="18" max="18" width="10.85546875" customWidth="1"/>
  </cols>
  <sheetData>
    <row r="1" spans="1:21" x14ac:dyDescent="0.25">
      <c r="A1" t="s">
        <v>192</v>
      </c>
      <c r="B1" t="s">
        <v>196</v>
      </c>
      <c r="C1" t="s">
        <v>197</v>
      </c>
      <c r="D1" t="s">
        <v>13</v>
      </c>
      <c r="E1" t="s">
        <v>1</v>
      </c>
      <c r="F1" t="s">
        <v>2</v>
      </c>
      <c r="G1" t="s">
        <v>3</v>
      </c>
      <c r="H1" t="s">
        <v>4</v>
      </c>
      <c r="I1" t="s">
        <v>5</v>
      </c>
      <c r="J1" t="s">
        <v>6</v>
      </c>
      <c r="K1" t="s">
        <v>7</v>
      </c>
      <c r="L1" t="s">
        <v>8</v>
      </c>
      <c r="M1" t="s">
        <v>127</v>
      </c>
      <c r="N1" t="s">
        <v>112</v>
      </c>
      <c r="O1" t="s">
        <v>113</v>
      </c>
      <c r="P1" t="s">
        <v>14</v>
      </c>
      <c r="Q1" t="s">
        <v>131</v>
      </c>
      <c r="R1" t="s">
        <v>37</v>
      </c>
      <c r="T1" t="s">
        <v>15</v>
      </c>
      <c r="U1" t="s">
        <v>130</v>
      </c>
    </row>
    <row r="2" spans="1:21" x14ac:dyDescent="0.25">
      <c r="A2" t="s">
        <v>193</v>
      </c>
      <c r="B2">
        <v>40</v>
      </c>
      <c r="C2">
        <v>6.1550000000000002</v>
      </c>
      <c r="D2">
        <v>25</v>
      </c>
      <c r="E2">
        <v>25</v>
      </c>
      <c r="F2">
        <v>0</v>
      </c>
      <c r="G2">
        <v>0</v>
      </c>
      <c r="H2">
        <v>0</v>
      </c>
      <c r="I2">
        <v>0</v>
      </c>
      <c r="J2">
        <v>0</v>
      </c>
      <c r="K2">
        <v>0</v>
      </c>
      <c r="L2">
        <v>800</v>
      </c>
      <c r="M2">
        <f>L2*'Device Calculator'!E$98/10^3</f>
        <v>80</v>
      </c>
      <c r="N2">
        <f>J2*('Device Calculator'!E$102)</f>
        <v>0</v>
      </c>
      <c r="O2">
        <f>G2*4*10^6*'Device Calculator'!E$114*10^-6</f>
        <v>0</v>
      </c>
      <c r="P2">
        <v>0</v>
      </c>
      <c r="Q2">
        <v>1</v>
      </c>
      <c r="R2">
        <v>225</v>
      </c>
      <c r="T2">
        <v>1</v>
      </c>
      <c r="U2">
        <v>1</v>
      </c>
    </row>
    <row r="3" spans="1:21" x14ac:dyDescent="0.25">
      <c r="A3" t="s">
        <v>194</v>
      </c>
      <c r="B3">
        <v>20</v>
      </c>
      <c r="C3">
        <f>6.155*2</f>
        <v>12.31</v>
      </c>
      <c r="D3">
        <v>50</v>
      </c>
      <c r="E3">
        <v>50</v>
      </c>
      <c r="F3">
        <f>F2+5</f>
        <v>5</v>
      </c>
      <c r="G3">
        <f>G2+1.25</f>
        <v>1.25</v>
      </c>
      <c r="H3">
        <f>H2+6.25</f>
        <v>6.25</v>
      </c>
      <c r="I3">
        <f>I2+5</f>
        <v>5</v>
      </c>
      <c r="J3">
        <f>J2+0.333</f>
        <v>0.33300000000000002</v>
      </c>
      <c r="K3">
        <f>K2+3.2</f>
        <v>3.2</v>
      </c>
      <c r="L3">
        <v>1600</v>
      </c>
      <c r="M3">
        <f>L3*'Device Calculator'!E$98/10^3</f>
        <v>160</v>
      </c>
      <c r="N3">
        <f>J3*('Device Calculator'!E$102)</f>
        <v>26.64</v>
      </c>
      <c r="O3">
        <f>G3*4*10^6*'Device Calculator'!E$114*10^-6</f>
        <v>500</v>
      </c>
      <c r="P3">
        <f>P2+1</f>
        <v>1</v>
      </c>
      <c r="Q3">
        <v>2</v>
      </c>
      <c r="R3">
        <v>275</v>
      </c>
      <c r="T3">
        <v>0.5</v>
      </c>
      <c r="U3">
        <v>2</v>
      </c>
    </row>
    <row r="4" spans="1:21" x14ac:dyDescent="0.25">
      <c r="A4" t="s">
        <v>195</v>
      </c>
      <c r="B4">
        <v>10</v>
      </c>
      <c r="C4">
        <f>6.155*2</f>
        <v>12.31</v>
      </c>
      <c r="D4">
        <v>100</v>
      </c>
      <c r="E4">
        <v>100</v>
      </c>
      <c r="F4">
        <f t="shared" ref="F4:F65" si="0">F3+5</f>
        <v>10</v>
      </c>
      <c r="G4">
        <f t="shared" ref="G4:G17" si="1">G3+1.25</f>
        <v>2.5</v>
      </c>
      <c r="H4">
        <f t="shared" ref="H4:H33" si="2">H3+6.25</f>
        <v>12.5</v>
      </c>
      <c r="I4">
        <f t="shared" ref="I4:I65" si="3">I3+5</f>
        <v>10</v>
      </c>
      <c r="J4">
        <f t="shared" ref="J4:J17" si="4">J3+0.333</f>
        <v>0.66600000000000004</v>
      </c>
      <c r="K4">
        <f t="shared" ref="K4:K33" si="5">K3+3.2</f>
        <v>6.4</v>
      </c>
      <c r="N4">
        <f>J4*('Device Calculator'!E$102)</f>
        <v>53.28</v>
      </c>
      <c r="O4">
        <f>G4*4*10^6*'Device Calculator'!E$114*10^-6</f>
        <v>1000</v>
      </c>
      <c r="P4">
        <f t="shared" ref="P4:P65" si="6">P3+1</f>
        <v>2</v>
      </c>
      <c r="Q4">
        <v>3</v>
      </c>
      <c r="R4">
        <v>325</v>
      </c>
      <c r="T4">
        <v>0.25</v>
      </c>
      <c r="U4">
        <v>3</v>
      </c>
    </row>
    <row r="5" spans="1:21" x14ac:dyDescent="0.25">
      <c r="D5">
        <v>200</v>
      </c>
      <c r="E5">
        <v>200</v>
      </c>
      <c r="F5">
        <f t="shared" si="0"/>
        <v>15</v>
      </c>
      <c r="G5">
        <f t="shared" si="1"/>
        <v>3.75</v>
      </c>
      <c r="H5">
        <f t="shared" si="2"/>
        <v>18.75</v>
      </c>
      <c r="I5">
        <f t="shared" si="3"/>
        <v>15</v>
      </c>
      <c r="J5">
        <f t="shared" si="4"/>
        <v>0.99900000000000011</v>
      </c>
      <c r="K5">
        <f t="shared" si="5"/>
        <v>9.6000000000000014</v>
      </c>
      <c r="N5">
        <f>J5*('Device Calculator'!E$102)</f>
        <v>79.920000000000016</v>
      </c>
      <c r="O5">
        <f>G5*4*10^6*'Device Calculator'!E$114*10^-6</f>
        <v>1500</v>
      </c>
      <c r="P5">
        <f t="shared" si="6"/>
        <v>3</v>
      </c>
      <c r="Q5">
        <v>4</v>
      </c>
      <c r="R5">
        <v>375</v>
      </c>
      <c r="T5">
        <v>0.125</v>
      </c>
      <c r="U5">
        <v>4</v>
      </c>
    </row>
    <row r="6" spans="1:21" x14ac:dyDescent="0.25">
      <c r="F6">
        <f t="shared" si="0"/>
        <v>20</v>
      </c>
      <c r="G6">
        <f t="shared" si="1"/>
        <v>5</v>
      </c>
      <c r="H6">
        <f t="shared" si="2"/>
        <v>25</v>
      </c>
      <c r="I6">
        <f t="shared" si="3"/>
        <v>20</v>
      </c>
      <c r="J6">
        <f t="shared" si="4"/>
        <v>1.3320000000000001</v>
      </c>
      <c r="K6">
        <f t="shared" si="5"/>
        <v>12.8</v>
      </c>
      <c r="N6">
        <f>J6*('Device Calculator'!E$102)</f>
        <v>106.56</v>
      </c>
      <c r="O6">
        <f>G6*4*10^6*'Device Calculator'!E$114*10^-6</f>
        <v>2000</v>
      </c>
      <c r="P6">
        <f t="shared" si="6"/>
        <v>4</v>
      </c>
      <c r="R6">
        <f>R2*2</f>
        <v>450</v>
      </c>
    </row>
    <row r="7" spans="1:21" x14ac:dyDescent="0.25">
      <c r="F7">
        <f t="shared" si="0"/>
        <v>25</v>
      </c>
      <c r="G7">
        <f t="shared" si="1"/>
        <v>6.25</v>
      </c>
      <c r="H7">
        <f t="shared" si="2"/>
        <v>31.25</v>
      </c>
      <c r="I7">
        <f t="shared" si="3"/>
        <v>25</v>
      </c>
      <c r="J7">
        <f t="shared" si="4"/>
        <v>1.665</v>
      </c>
      <c r="K7">
        <f t="shared" si="5"/>
        <v>16</v>
      </c>
      <c r="N7">
        <f>J7*('Device Calculator'!E$102)</f>
        <v>133.19999999999999</v>
      </c>
      <c r="O7">
        <f>G7*4*10^6*'Device Calculator'!E$114*10^-6</f>
        <v>2500</v>
      </c>
      <c r="P7">
        <f t="shared" si="6"/>
        <v>5</v>
      </c>
      <c r="R7">
        <f t="shared" ref="R7:R17" si="7">R3*2</f>
        <v>550</v>
      </c>
    </row>
    <row r="8" spans="1:21" x14ac:dyDescent="0.25">
      <c r="F8">
        <f t="shared" si="0"/>
        <v>30</v>
      </c>
      <c r="G8">
        <f t="shared" si="1"/>
        <v>7.5</v>
      </c>
      <c r="H8">
        <f t="shared" si="2"/>
        <v>37.5</v>
      </c>
      <c r="I8">
        <f t="shared" si="3"/>
        <v>30</v>
      </c>
      <c r="J8">
        <f t="shared" si="4"/>
        <v>1.998</v>
      </c>
      <c r="K8">
        <f t="shared" si="5"/>
        <v>19.2</v>
      </c>
      <c r="N8">
        <f>J8*('Device Calculator'!E$102)</f>
        <v>159.84</v>
      </c>
      <c r="O8">
        <f>G8*4*10^6*'Device Calculator'!E$114*10^-6</f>
        <v>3000</v>
      </c>
      <c r="P8">
        <f t="shared" si="6"/>
        <v>6</v>
      </c>
      <c r="R8">
        <f t="shared" si="7"/>
        <v>650</v>
      </c>
    </row>
    <row r="9" spans="1:21" x14ac:dyDescent="0.25">
      <c r="F9">
        <f t="shared" si="0"/>
        <v>35</v>
      </c>
      <c r="G9">
        <f t="shared" si="1"/>
        <v>8.75</v>
      </c>
      <c r="H9">
        <f t="shared" si="2"/>
        <v>43.75</v>
      </c>
      <c r="I9">
        <f t="shared" si="3"/>
        <v>35</v>
      </c>
      <c r="J9">
        <f t="shared" si="4"/>
        <v>2.331</v>
      </c>
      <c r="K9">
        <f t="shared" si="5"/>
        <v>22.4</v>
      </c>
      <c r="N9">
        <f>J9*('Device Calculator'!E$102)</f>
        <v>186.48</v>
      </c>
      <c r="O9">
        <f>G9*4*10^6*'Device Calculator'!E$114*10^-6</f>
        <v>3500</v>
      </c>
      <c r="P9">
        <f t="shared" si="6"/>
        <v>7</v>
      </c>
      <c r="R9">
        <f t="shared" si="7"/>
        <v>750</v>
      </c>
    </row>
    <row r="10" spans="1:21" x14ac:dyDescent="0.25">
      <c r="F10">
        <f t="shared" si="0"/>
        <v>40</v>
      </c>
      <c r="G10">
        <f t="shared" si="1"/>
        <v>10</v>
      </c>
      <c r="H10">
        <f t="shared" si="2"/>
        <v>50</v>
      </c>
      <c r="I10">
        <f t="shared" si="3"/>
        <v>40</v>
      </c>
      <c r="J10">
        <f t="shared" si="4"/>
        <v>2.6640000000000001</v>
      </c>
      <c r="K10">
        <f t="shared" si="5"/>
        <v>25.599999999999998</v>
      </c>
      <c r="N10">
        <f>J10*('Device Calculator'!E$102)</f>
        <v>213.12</v>
      </c>
      <c r="O10">
        <f>G10*4*10^6*'Device Calculator'!E$114*10^-6</f>
        <v>4000</v>
      </c>
      <c r="P10">
        <f t="shared" si="6"/>
        <v>8</v>
      </c>
      <c r="R10">
        <f t="shared" si="7"/>
        <v>900</v>
      </c>
    </row>
    <row r="11" spans="1:21" x14ac:dyDescent="0.25">
      <c r="F11">
        <f t="shared" si="0"/>
        <v>45</v>
      </c>
      <c r="G11">
        <f t="shared" si="1"/>
        <v>11.25</v>
      </c>
      <c r="H11">
        <f t="shared" si="2"/>
        <v>56.25</v>
      </c>
      <c r="I11">
        <f t="shared" si="3"/>
        <v>45</v>
      </c>
      <c r="J11">
        <f t="shared" si="4"/>
        <v>2.9970000000000003</v>
      </c>
      <c r="K11">
        <f t="shared" si="5"/>
        <v>28.799999999999997</v>
      </c>
      <c r="N11">
        <f>J11*('Device Calculator'!E$102)</f>
        <v>239.76000000000002</v>
      </c>
      <c r="O11">
        <f>G11*4*10^6*'Device Calculator'!E$114*10^-6</f>
        <v>4500</v>
      </c>
      <c r="P11">
        <f t="shared" si="6"/>
        <v>9</v>
      </c>
      <c r="R11">
        <f t="shared" si="7"/>
        <v>1100</v>
      </c>
    </row>
    <row r="12" spans="1:21" x14ac:dyDescent="0.25">
      <c r="F12">
        <f t="shared" si="0"/>
        <v>50</v>
      </c>
      <c r="G12">
        <f t="shared" si="1"/>
        <v>12.5</v>
      </c>
      <c r="H12">
        <f t="shared" si="2"/>
        <v>62.5</v>
      </c>
      <c r="I12">
        <f t="shared" si="3"/>
        <v>50</v>
      </c>
      <c r="J12">
        <f t="shared" si="4"/>
        <v>3.3300000000000005</v>
      </c>
      <c r="K12">
        <f t="shared" si="5"/>
        <v>31.999999999999996</v>
      </c>
      <c r="N12">
        <f>J12*('Device Calculator'!E$102)</f>
        <v>266.40000000000003</v>
      </c>
      <c r="O12">
        <f>G12*4*10^6*'Device Calculator'!E$114*10^-6</f>
        <v>5000</v>
      </c>
      <c r="P12">
        <f t="shared" si="6"/>
        <v>10</v>
      </c>
      <c r="R12">
        <f t="shared" si="7"/>
        <v>1300</v>
      </c>
    </row>
    <row r="13" spans="1:21" x14ac:dyDescent="0.25">
      <c r="F13">
        <f t="shared" si="0"/>
        <v>55</v>
      </c>
      <c r="G13">
        <f t="shared" si="1"/>
        <v>13.75</v>
      </c>
      <c r="H13">
        <f t="shared" si="2"/>
        <v>68.75</v>
      </c>
      <c r="I13">
        <f t="shared" si="3"/>
        <v>55</v>
      </c>
      <c r="J13">
        <f t="shared" si="4"/>
        <v>3.6630000000000007</v>
      </c>
      <c r="K13">
        <f t="shared" si="5"/>
        <v>35.199999999999996</v>
      </c>
      <c r="N13">
        <f>J13*('Device Calculator'!E$102)</f>
        <v>293.04000000000008</v>
      </c>
      <c r="O13">
        <f>G13*4*10^6*'Device Calculator'!E$114*10^-6</f>
        <v>5500</v>
      </c>
      <c r="P13">
        <f t="shared" si="6"/>
        <v>11</v>
      </c>
      <c r="R13">
        <f t="shared" si="7"/>
        <v>1500</v>
      </c>
    </row>
    <row r="14" spans="1:21" x14ac:dyDescent="0.25">
      <c r="F14">
        <f t="shared" si="0"/>
        <v>60</v>
      </c>
      <c r="G14">
        <f t="shared" si="1"/>
        <v>15</v>
      </c>
      <c r="H14">
        <f t="shared" si="2"/>
        <v>75</v>
      </c>
      <c r="I14">
        <f t="shared" si="3"/>
        <v>60</v>
      </c>
      <c r="J14">
        <f t="shared" si="4"/>
        <v>3.9960000000000009</v>
      </c>
      <c r="K14">
        <f t="shared" si="5"/>
        <v>38.4</v>
      </c>
      <c r="N14">
        <f>J14*('Device Calculator'!E$102)</f>
        <v>319.68000000000006</v>
      </c>
      <c r="O14">
        <f>G14*4*10^6*'Device Calculator'!E$114*10^-6</f>
        <v>6000</v>
      </c>
      <c r="P14">
        <f t="shared" si="6"/>
        <v>12</v>
      </c>
      <c r="R14">
        <f t="shared" si="7"/>
        <v>1800</v>
      </c>
    </row>
    <row r="15" spans="1:21" x14ac:dyDescent="0.25">
      <c r="F15">
        <f t="shared" si="0"/>
        <v>65</v>
      </c>
      <c r="G15">
        <f t="shared" si="1"/>
        <v>16.25</v>
      </c>
      <c r="H15">
        <f t="shared" si="2"/>
        <v>81.25</v>
      </c>
      <c r="I15">
        <f t="shared" si="3"/>
        <v>65</v>
      </c>
      <c r="J15">
        <f t="shared" si="4"/>
        <v>4.3290000000000006</v>
      </c>
      <c r="K15">
        <f t="shared" si="5"/>
        <v>41.6</v>
      </c>
      <c r="N15">
        <f>J15*('Device Calculator'!E$102)</f>
        <v>346.32000000000005</v>
      </c>
      <c r="O15">
        <f>G15*4*10^6*'Device Calculator'!E$114*10^-6</f>
        <v>6500</v>
      </c>
      <c r="P15">
        <f t="shared" si="6"/>
        <v>13</v>
      </c>
      <c r="R15">
        <f t="shared" si="7"/>
        <v>2200</v>
      </c>
    </row>
    <row r="16" spans="1:21" x14ac:dyDescent="0.25">
      <c r="F16">
        <f t="shared" si="0"/>
        <v>70</v>
      </c>
      <c r="G16">
        <f t="shared" si="1"/>
        <v>17.5</v>
      </c>
      <c r="H16">
        <f t="shared" si="2"/>
        <v>87.5</v>
      </c>
      <c r="I16">
        <f t="shared" si="3"/>
        <v>70</v>
      </c>
      <c r="J16">
        <f t="shared" si="4"/>
        <v>4.6620000000000008</v>
      </c>
      <c r="K16">
        <f t="shared" si="5"/>
        <v>44.800000000000004</v>
      </c>
      <c r="N16">
        <f>J16*('Device Calculator'!E$102)</f>
        <v>372.96000000000004</v>
      </c>
      <c r="O16">
        <f>G16*4*10^6*'Device Calculator'!E$114*10^-6</f>
        <v>7000</v>
      </c>
      <c r="P16">
        <f t="shared" si="6"/>
        <v>14</v>
      </c>
      <c r="R16">
        <f t="shared" si="7"/>
        <v>2600</v>
      </c>
    </row>
    <row r="17" spans="6:18" x14ac:dyDescent="0.25">
      <c r="F17">
        <f t="shared" si="0"/>
        <v>75</v>
      </c>
      <c r="G17">
        <f t="shared" si="1"/>
        <v>18.75</v>
      </c>
      <c r="H17">
        <f t="shared" si="2"/>
        <v>93.75</v>
      </c>
      <c r="I17">
        <f t="shared" si="3"/>
        <v>75</v>
      </c>
      <c r="J17">
        <f t="shared" si="4"/>
        <v>4.995000000000001</v>
      </c>
      <c r="K17">
        <f t="shared" si="5"/>
        <v>48.000000000000007</v>
      </c>
      <c r="N17">
        <f>J17*('Device Calculator'!E$102)</f>
        <v>399.60000000000008</v>
      </c>
      <c r="O17">
        <f>G17*4*10^6*'Device Calculator'!E$114*10^-6</f>
        <v>7500</v>
      </c>
      <c r="P17">
        <f t="shared" si="6"/>
        <v>15</v>
      </c>
      <c r="R17">
        <f t="shared" si="7"/>
        <v>3000</v>
      </c>
    </row>
    <row r="18" spans="6:18" x14ac:dyDescent="0.25">
      <c r="F18">
        <f t="shared" si="0"/>
        <v>80</v>
      </c>
      <c r="H18">
        <f t="shared" si="2"/>
        <v>100</v>
      </c>
      <c r="I18">
        <f t="shared" si="3"/>
        <v>80</v>
      </c>
      <c r="K18">
        <f t="shared" si="5"/>
        <v>51.20000000000001</v>
      </c>
      <c r="P18">
        <f t="shared" si="6"/>
        <v>16</v>
      </c>
    </row>
    <row r="19" spans="6:18" x14ac:dyDescent="0.25">
      <c r="F19">
        <f t="shared" si="0"/>
        <v>85</v>
      </c>
      <c r="H19">
        <f t="shared" si="2"/>
        <v>106.25</v>
      </c>
      <c r="I19">
        <f t="shared" si="3"/>
        <v>85</v>
      </c>
      <c r="K19">
        <f t="shared" si="5"/>
        <v>54.400000000000013</v>
      </c>
      <c r="P19">
        <f t="shared" si="6"/>
        <v>17</v>
      </c>
    </row>
    <row r="20" spans="6:18" x14ac:dyDescent="0.25">
      <c r="F20">
        <f t="shared" si="0"/>
        <v>90</v>
      </c>
      <c r="H20">
        <f t="shared" si="2"/>
        <v>112.5</v>
      </c>
      <c r="I20">
        <f t="shared" si="3"/>
        <v>90</v>
      </c>
      <c r="K20">
        <f t="shared" si="5"/>
        <v>57.600000000000016</v>
      </c>
      <c r="P20">
        <f t="shared" si="6"/>
        <v>18</v>
      </c>
    </row>
    <row r="21" spans="6:18" x14ac:dyDescent="0.25">
      <c r="F21">
        <f t="shared" si="0"/>
        <v>95</v>
      </c>
      <c r="H21">
        <f t="shared" si="2"/>
        <v>118.75</v>
      </c>
      <c r="I21">
        <f t="shared" si="3"/>
        <v>95</v>
      </c>
      <c r="K21">
        <f t="shared" si="5"/>
        <v>60.800000000000018</v>
      </c>
      <c r="P21">
        <f t="shared" si="6"/>
        <v>19</v>
      </c>
    </row>
    <row r="22" spans="6:18" x14ac:dyDescent="0.25">
      <c r="F22">
        <f t="shared" si="0"/>
        <v>100</v>
      </c>
      <c r="H22">
        <f t="shared" si="2"/>
        <v>125</v>
      </c>
      <c r="I22">
        <f t="shared" si="3"/>
        <v>100</v>
      </c>
      <c r="K22">
        <f t="shared" si="5"/>
        <v>64.000000000000014</v>
      </c>
      <c r="P22">
        <f t="shared" si="6"/>
        <v>20</v>
      </c>
    </row>
    <row r="23" spans="6:18" x14ac:dyDescent="0.25">
      <c r="F23">
        <f t="shared" si="0"/>
        <v>105</v>
      </c>
      <c r="H23">
        <f t="shared" si="2"/>
        <v>131.25</v>
      </c>
      <c r="I23">
        <f t="shared" si="3"/>
        <v>105</v>
      </c>
      <c r="K23">
        <f t="shared" si="5"/>
        <v>67.200000000000017</v>
      </c>
      <c r="P23">
        <f t="shared" si="6"/>
        <v>21</v>
      </c>
    </row>
    <row r="24" spans="6:18" x14ac:dyDescent="0.25">
      <c r="F24">
        <f t="shared" si="0"/>
        <v>110</v>
      </c>
      <c r="H24">
        <f t="shared" si="2"/>
        <v>137.5</v>
      </c>
      <c r="I24">
        <f t="shared" si="3"/>
        <v>110</v>
      </c>
      <c r="K24">
        <f t="shared" si="5"/>
        <v>70.40000000000002</v>
      </c>
      <c r="P24">
        <f t="shared" si="6"/>
        <v>22</v>
      </c>
    </row>
    <row r="25" spans="6:18" x14ac:dyDescent="0.25">
      <c r="F25">
        <f t="shared" si="0"/>
        <v>115</v>
      </c>
      <c r="H25">
        <f t="shared" si="2"/>
        <v>143.75</v>
      </c>
      <c r="I25">
        <f t="shared" si="3"/>
        <v>115</v>
      </c>
      <c r="K25">
        <f t="shared" si="5"/>
        <v>73.600000000000023</v>
      </c>
      <c r="P25">
        <f t="shared" si="6"/>
        <v>23</v>
      </c>
    </row>
    <row r="26" spans="6:18" x14ac:dyDescent="0.25">
      <c r="F26">
        <f t="shared" si="0"/>
        <v>120</v>
      </c>
      <c r="H26">
        <f t="shared" si="2"/>
        <v>150</v>
      </c>
      <c r="I26">
        <f t="shared" si="3"/>
        <v>120</v>
      </c>
      <c r="K26">
        <f t="shared" si="5"/>
        <v>76.800000000000026</v>
      </c>
      <c r="P26">
        <f t="shared" si="6"/>
        <v>24</v>
      </c>
    </row>
    <row r="27" spans="6:18" x14ac:dyDescent="0.25">
      <c r="F27">
        <f t="shared" si="0"/>
        <v>125</v>
      </c>
      <c r="H27">
        <f t="shared" si="2"/>
        <v>156.25</v>
      </c>
      <c r="I27">
        <f t="shared" si="3"/>
        <v>125</v>
      </c>
      <c r="K27">
        <f t="shared" si="5"/>
        <v>80.000000000000028</v>
      </c>
      <c r="P27">
        <f t="shared" si="6"/>
        <v>25</v>
      </c>
    </row>
    <row r="28" spans="6:18" x14ac:dyDescent="0.25">
      <c r="F28">
        <f t="shared" si="0"/>
        <v>130</v>
      </c>
      <c r="H28">
        <f t="shared" si="2"/>
        <v>162.5</v>
      </c>
      <c r="I28">
        <f t="shared" si="3"/>
        <v>130</v>
      </c>
      <c r="K28">
        <f t="shared" si="5"/>
        <v>83.200000000000031</v>
      </c>
      <c r="P28">
        <f t="shared" si="6"/>
        <v>26</v>
      </c>
    </row>
    <row r="29" spans="6:18" x14ac:dyDescent="0.25">
      <c r="F29">
        <f t="shared" si="0"/>
        <v>135</v>
      </c>
      <c r="H29">
        <f t="shared" si="2"/>
        <v>168.75</v>
      </c>
      <c r="I29">
        <f t="shared" si="3"/>
        <v>135</v>
      </c>
      <c r="K29">
        <f t="shared" si="5"/>
        <v>86.400000000000034</v>
      </c>
      <c r="P29">
        <f t="shared" si="6"/>
        <v>27</v>
      </c>
    </row>
    <row r="30" spans="6:18" x14ac:dyDescent="0.25">
      <c r="F30">
        <f t="shared" si="0"/>
        <v>140</v>
      </c>
      <c r="H30">
        <f t="shared" si="2"/>
        <v>175</v>
      </c>
      <c r="I30">
        <f t="shared" si="3"/>
        <v>140</v>
      </c>
      <c r="K30">
        <f t="shared" si="5"/>
        <v>89.600000000000037</v>
      </c>
      <c r="P30">
        <f t="shared" si="6"/>
        <v>28</v>
      </c>
    </row>
    <row r="31" spans="6:18" x14ac:dyDescent="0.25">
      <c r="F31">
        <f t="shared" si="0"/>
        <v>145</v>
      </c>
      <c r="H31">
        <f t="shared" si="2"/>
        <v>181.25</v>
      </c>
      <c r="I31">
        <f t="shared" si="3"/>
        <v>145</v>
      </c>
      <c r="K31">
        <f t="shared" si="5"/>
        <v>92.80000000000004</v>
      </c>
      <c r="P31">
        <f t="shared" si="6"/>
        <v>29</v>
      </c>
    </row>
    <row r="32" spans="6:18" x14ac:dyDescent="0.25">
      <c r="F32">
        <f t="shared" si="0"/>
        <v>150</v>
      </c>
      <c r="H32">
        <f t="shared" si="2"/>
        <v>187.5</v>
      </c>
      <c r="I32">
        <f t="shared" si="3"/>
        <v>150</v>
      </c>
      <c r="K32">
        <f t="shared" si="5"/>
        <v>96.000000000000043</v>
      </c>
      <c r="P32">
        <f t="shared" si="6"/>
        <v>30</v>
      </c>
    </row>
    <row r="33" spans="6:16" x14ac:dyDescent="0.25">
      <c r="F33">
        <f t="shared" si="0"/>
        <v>155</v>
      </c>
      <c r="H33">
        <f t="shared" si="2"/>
        <v>193.75</v>
      </c>
      <c r="I33">
        <f t="shared" si="3"/>
        <v>155</v>
      </c>
      <c r="K33">
        <f t="shared" si="5"/>
        <v>99.200000000000045</v>
      </c>
      <c r="P33">
        <f t="shared" si="6"/>
        <v>31</v>
      </c>
    </row>
    <row r="34" spans="6:16" x14ac:dyDescent="0.25">
      <c r="F34">
        <f t="shared" si="0"/>
        <v>160</v>
      </c>
      <c r="I34">
        <f t="shared" si="3"/>
        <v>160</v>
      </c>
      <c r="P34">
        <f t="shared" si="6"/>
        <v>32</v>
      </c>
    </row>
    <row r="35" spans="6:16" x14ac:dyDescent="0.25">
      <c r="F35">
        <f t="shared" si="0"/>
        <v>165</v>
      </c>
      <c r="I35">
        <f t="shared" si="3"/>
        <v>165</v>
      </c>
      <c r="P35">
        <f t="shared" si="6"/>
        <v>33</v>
      </c>
    </row>
    <row r="36" spans="6:16" x14ac:dyDescent="0.25">
      <c r="F36">
        <f t="shared" si="0"/>
        <v>170</v>
      </c>
      <c r="I36">
        <f t="shared" si="3"/>
        <v>170</v>
      </c>
      <c r="P36">
        <f t="shared" si="6"/>
        <v>34</v>
      </c>
    </row>
    <row r="37" spans="6:16" x14ac:dyDescent="0.25">
      <c r="F37">
        <f t="shared" si="0"/>
        <v>175</v>
      </c>
      <c r="I37">
        <f t="shared" si="3"/>
        <v>175</v>
      </c>
      <c r="P37">
        <f t="shared" si="6"/>
        <v>35</v>
      </c>
    </row>
    <row r="38" spans="6:16" x14ac:dyDescent="0.25">
      <c r="F38">
        <f t="shared" si="0"/>
        <v>180</v>
      </c>
      <c r="I38">
        <f t="shared" si="3"/>
        <v>180</v>
      </c>
      <c r="P38">
        <f t="shared" si="6"/>
        <v>36</v>
      </c>
    </row>
    <row r="39" spans="6:16" x14ac:dyDescent="0.25">
      <c r="F39">
        <f t="shared" si="0"/>
        <v>185</v>
      </c>
      <c r="I39">
        <f t="shared" si="3"/>
        <v>185</v>
      </c>
      <c r="P39">
        <f t="shared" si="6"/>
        <v>37</v>
      </c>
    </row>
    <row r="40" spans="6:16" x14ac:dyDescent="0.25">
      <c r="F40">
        <f t="shared" si="0"/>
        <v>190</v>
      </c>
      <c r="I40">
        <f t="shared" si="3"/>
        <v>190</v>
      </c>
      <c r="P40">
        <f t="shared" si="6"/>
        <v>38</v>
      </c>
    </row>
    <row r="41" spans="6:16" x14ac:dyDescent="0.25">
      <c r="F41">
        <f t="shared" si="0"/>
        <v>195</v>
      </c>
      <c r="I41">
        <f t="shared" si="3"/>
        <v>195</v>
      </c>
      <c r="P41">
        <f t="shared" si="6"/>
        <v>39</v>
      </c>
    </row>
    <row r="42" spans="6:16" x14ac:dyDescent="0.25">
      <c r="F42">
        <f t="shared" si="0"/>
        <v>200</v>
      </c>
      <c r="I42">
        <f t="shared" si="3"/>
        <v>200</v>
      </c>
      <c r="P42">
        <f t="shared" si="6"/>
        <v>40</v>
      </c>
    </row>
    <row r="43" spans="6:16" x14ac:dyDescent="0.25">
      <c r="F43">
        <f t="shared" si="0"/>
        <v>205</v>
      </c>
      <c r="I43">
        <f t="shared" si="3"/>
        <v>205</v>
      </c>
      <c r="P43">
        <f t="shared" si="6"/>
        <v>41</v>
      </c>
    </row>
    <row r="44" spans="6:16" x14ac:dyDescent="0.25">
      <c r="F44">
        <f t="shared" si="0"/>
        <v>210</v>
      </c>
      <c r="I44">
        <f t="shared" si="3"/>
        <v>210</v>
      </c>
      <c r="P44">
        <f t="shared" si="6"/>
        <v>42</v>
      </c>
    </row>
    <row r="45" spans="6:16" x14ac:dyDescent="0.25">
      <c r="F45">
        <f t="shared" si="0"/>
        <v>215</v>
      </c>
      <c r="I45">
        <f t="shared" si="3"/>
        <v>215</v>
      </c>
      <c r="P45">
        <f t="shared" si="6"/>
        <v>43</v>
      </c>
    </row>
    <row r="46" spans="6:16" x14ac:dyDescent="0.25">
      <c r="F46">
        <f t="shared" si="0"/>
        <v>220</v>
      </c>
      <c r="I46">
        <f t="shared" si="3"/>
        <v>220</v>
      </c>
      <c r="P46">
        <f t="shared" si="6"/>
        <v>44</v>
      </c>
    </row>
    <row r="47" spans="6:16" x14ac:dyDescent="0.25">
      <c r="F47">
        <f t="shared" si="0"/>
        <v>225</v>
      </c>
      <c r="I47">
        <f t="shared" si="3"/>
        <v>225</v>
      </c>
      <c r="P47">
        <f t="shared" si="6"/>
        <v>45</v>
      </c>
    </row>
    <row r="48" spans="6:16" x14ac:dyDescent="0.25">
      <c r="F48">
        <f t="shared" si="0"/>
        <v>230</v>
      </c>
      <c r="I48">
        <f t="shared" si="3"/>
        <v>230</v>
      </c>
      <c r="P48">
        <f t="shared" si="6"/>
        <v>46</v>
      </c>
    </row>
    <row r="49" spans="6:16" x14ac:dyDescent="0.25">
      <c r="F49">
        <f t="shared" si="0"/>
        <v>235</v>
      </c>
      <c r="I49">
        <f t="shared" si="3"/>
        <v>235</v>
      </c>
      <c r="P49">
        <f t="shared" si="6"/>
        <v>47</v>
      </c>
    </row>
    <row r="50" spans="6:16" x14ac:dyDescent="0.25">
      <c r="F50">
        <f t="shared" si="0"/>
        <v>240</v>
      </c>
      <c r="I50">
        <f t="shared" si="3"/>
        <v>240</v>
      </c>
      <c r="P50">
        <f t="shared" si="6"/>
        <v>48</v>
      </c>
    </row>
    <row r="51" spans="6:16" x14ac:dyDescent="0.25">
      <c r="F51">
        <f t="shared" si="0"/>
        <v>245</v>
      </c>
      <c r="I51">
        <f t="shared" si="3"/>
        <v>245</v>
      </c>
      <c r="P51">
        <f t="shared" si="6"/>
        <v>49</v>
      </c>
    </row>
    <row r="52" spans="6:16" x14ac:dyDescent="0.25">
      <c r="F52">
        <f t="shared" si="0"/>
        <v>250</v>
      </c>
      <c r="I52">
        <f t="shared" si="3"/>
        <v>250</v>
      </c>
      <c r="P52">
        <f t="shared" si="6"/>
        <v>50</v>
      </c>
    </row>
    <row r="53" spans="6:16" x14ac:dyDescent="0.25">
      <c r="F53">
        <f t="shared" si="0"/>
        <v>255</v>
      </c>
      <c r="I53">
        <f t="shared" si="3"/>
        <v>255</v>
      </c>
      <c r="P53">
        <f t="shared" si="6"/>
        <v>51</v>
      </c>
    </row>
    <row r="54" spans="6:16" x14ac:dyDescent="0.25">
      <c r="F54">
        <f t="shared" si="0"/>
        <v>260</v>
      </c>
      <c r="I54">
        <f t="shared" si="3"/>
        <v>260</v>
      </c>
      <c r="P54">
        <f t="shared" si="6"/>
        <v>52</v>
      </c>
    </row>
    <row r="55" spans="6:16" x14ac:dyDescent="0.25">
      <c r="F55">
        <f t="shared" si="0"/>
        <v>265</v>
      </c>
      <c r="I55">
        <f t="shared" si="3"/>
        <v>265</v>
      </c>
      <c r="P55">
        <f t="shared" si="6"/>
        <v>53</v>
      </c>
    </row>
    <row r="56" spans="6:16" x14ac:dyDescent="0.25">
      <c r="F56">
        <f t="shared" si="0"/>
        <v>270</v>
      </c>
      <c r="I56">
        <f t="shared" si="3"/>
        <v>270</v>
      </c>
      <c r="P56">
        <f t="shared" si="6"/>
        <v>54</v>
      </c>
    </row>
    <row r="57" spans="6:16" x14ac:dyDescent="0.25">
      <c r="F57">
        <f t="shared" si="0"/>
        <v>275</v>
      </c>
      <c r="I57">
        <f t="shared" si="3"/>
        <v>275</v>
      </c>
      <c r="P57">
        <f t="shared" si="6"/>
        <v>55</v>
      </c>
    </row>
    <row r="58" spans="6:16" x14ac:dyDescent="0.25">
      <c r="F58">
        <f t="shared" si="0"/>
        <v>280</v>
      </c>
      <c r="I58">
        <f t="shared" si="3"/>
        <v>280</v>
      </c>
      <c r="P58">
        <f t="shared" si="6"/>
        <v>56</v>
      </c>
    </row>
    <row r="59" spans="6:16" x14ac:dyDescent="0.25">
      <c r="F59">
        <f t="shared" si="0"/>
        <v>285</v>
      </c>
      <c r="I59">
        <f t="shared" si="3"/>
        <v>285</v>
      </c>
      <c r="P59">
        <f t="shared" si="6"/>
        <v>57</v>
      </c>
    </row>
    <row r="60" spans="6:16" x14ac:dyDescent="0.25">
      <c r="F60">
        <f t="shared" si="0"/>
        <v>290</v>
      </c>
      <c r="I60">
        <f t="shared" si="3"/>
        <v>290</v>
      </c>
      <c r="P60">
        <f t="shared" si="6"/>
        <v>58</v>
      </c>
    </row>
    <row r="61" spans="6:16" x14ac:dyDescent="0.25">
      <c r="F61">
        <f t="shared" si="0"/>
        <v>295</v>
      </c>
      <c r="I61">
        <f t="shared" si="3"/>
        <v>295</v>
      </c>
      <c r="P61">
        <f t="shared" si="6"/>
        <v>59</v>
      </c>
    </row>
    <row r="62" spans="6:16" x14ac:dyDescent="0.25">
      <c r="F62">
        <f t="shared" si="0"/>
        <v>300</v>
      </c>
      <c r="I62">
        <f t="shared" si="3"/>
        <v>300</v>
      </c>
      <c r="P62">
        <f t="shared" si="6"/>
        <v>60</v>
      </c>
    </row>
    <row r="63" spans="6:16" x14ac:dyDescent="0.25">
      <c r="F63">
        <f t="shared" si="0"/>
        <v>305</v>
      </c>
      <c r="I63">
        <f t="shared" si="3"/>
        <v>305</v>
      </c>
      <c r="P63">
        <f t="shared" si="6"/>
        <v>61</v>
      </c>
    </row>
    <row r="64" spans="6:16" x14ac:dyDescent="0.25">
      <c r="F64">
        <f t="shared" si="0"/>
        <v>310</v>
      </c>
      <c r="I64">
        <f t="shared" si="3"/>
        <v>310</v>
      </c>
      <c r="P64">
        <f t="shared" si="6"/>
        <v>62</v>
      </c>
    </row>
    <row r="65" spans="6:16" x14ac:dyDescent="0.25">
      <c r="F65">
        <f t="shared" si="0"/>
        <v>315</v>
      </c>
      <c r="I65">
        <f t="shared" si="3"/>
        <v>315</v>
      </c>
      <c r="P65">
        <f t="shared" si="6"/>
        <v>63</v>
      </c>
    </row>
  </sheetData>
  <sheetProtection sheet="1" objects="1" scenarios="1"/>
  <phoneticPr fontId="28"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O66"/>
  <sheetViews>
    <sheetView workbookViewId="0">
      <selection activeCell="K10" sqref="K10"/>
    </sheetView>
  </sheetViews>
  <sheetFormatPr defaultRowHeight="15.75" x14ac:dyDescent="0.25"/>
  <cols>
    <col min="1" max="1" width="11.5703125" bestFit="1" customWidth="1"/>
    <col min="2" max="5" width="11.5703125" customWidth="1"/>
    <col min="7" max="7" width="18.42578125" bestFit="1" customWidth="1"/>
    <col min="8" max="10" width="18.42578125" customWidth="1"/>
    <col min="11" max="11" width="19.5703125" bestFit="1" customWidth="1"/>
    <col min="12" max="12" width="19.5703125" customWidth="1"/>
    <col min="13" max="13" width="9.5703125" bestFit="1" customWidth="1"/>
    <col min="14" max="14" width="9.5703125" customWidth="1"/>
    <col min="15" max="15" width="14.5703125" bestFit="1" customWidth="1"/>
    <col min="16" max="16" width="14.5703125" customWidth="1"/>
    <col min="17" max="17" width="11.5703125" bestFit="1" customWidth="1"/>
    <col min="18" max="18" width="11.5703125" customWidth="1"/>
    <col min="19" max="19" width="18.42578125" bestFit="1" customWidth="1"/>
    <col min="20" max="23" width="18.42578125" customWidth="1"/>
    <col min="24" max="25" width="18.28515625" bestFit="1" customWidth="1"/>
    <col min="26" max="26" width="16.42578125" bestFit="1" customWidth="1"/>
    <col min="27" max="27" width="16.42578125" customWidth="1"/>
    <col min="28" max="28" width="15.140625" bestFit="1" customWidth="1"/>
    <col min="32" max="32" width="11.140625" bestFit="1" customWidth="1"/>
    <col min="34" max="34" width="10.85546875" customWidth="1"/>
    <col min="41" max="41" width="14" bestFit="1" customWidth="1"/>
  </cols>
  <sheetData>
    <row r="1" spans="1:41" x14ac:dyDescent="0.25">
      <c r="A1" t="s">
        <v>254</v>
      </c>
      <c r="B1" t="s">
        <v>255</v>
      </c>
      <c r="C1" t="s">
        <v>256</v>
      </c>
      <c r="D1" t="s">
        <v>257</v>
      </c>
      <c r="E1" t="s">
        <v>258</v>
      </c>
      <c r="G1" t="s">
        <v>259</v>
      </c>
      <c r="I1" t="s">
        <v>259</v>
      </c>
      <c r="K1" t="s">
        <v>37</v>
      </c>
      <c r="M1" t="s">
        <v>217</v>
      </c>
      <c r="O1" t="s">
        <v>260</v>
      </c>
      <c r="Q1" t="s">
        <v>261</v>
      </c>
      <c r="S1" t="s">
        <v>224</v>
      </c>
      <c r="U1" t="s">
        <v>262</v>
      </c>
      <c r="V1" t="s">
        <v>263</v>
      </c>
      <c r="W1" t="s">
        <v>264</v>
      </c>
      <c r="X1" t="s">
        <v>265</v>
      </c>
      <c r="Z1" t="s">
        <v>266</v>
      </c>
      <c r="AB1" t="s">
        <v>267</v>
      </c>
      <c r="AD1" t="s">
        <v>268</v>
      </c>
      <c r="AL1" t="s">
        <v>15</v>
      </c>
      <c r="AM1" t="s">
        <v>221</v>
      </c>
      <c r="AN1" t="s">
        <v>14</v>
      </c>
      <c r="AO1" t="s">
        <v>269</v>
      </c>
    </row>
    <row r="2" spans="1:41" x14ac:dyDescent="0.25">
      <c r="A2" t="s">
        <v>193</v>
      </c>
      <c r="B2" s="7" t="s">
        <v>220</v>
      </c>
      <c r="C2" s="7" t="s">
        <v>245</v>
      </c>
      <c r="D2" s="7" t="s">
        <v>270</v>
      </c>
      <c r="E2" s="7" t="s">
        <v>271</v>
      </c>
      <c r="F2" t="s">
        <v>272</v>
      </c>
      <c r="G2" t="s">
        <v>38</v>
      </c>
      <c r="H2">
        <v>0</v>
      </c>
      <c r="I2">
        <v>7</v>
      </c>
      <c r="J2">
        <v>0</v>
      </c>
      <c r="K2" t="s">
        <v>38</v>
      </c>
      <c r="S2" t="s">
        <v>38</v>
      </c>
      <c r="T2" t="s">
        <v>211</v>
      </c>
      <c r="U2">
        <v>0.5</v>
      </c>
      <c r="V2" t="s">
        <v>221</v>
      </c>
      <c r="W2" t="s">
        <v>221</v>
      </c>
      <c r="X2" t="s">
        <v>38</v>
      </c>
      <c r="Y2" t="s">
        <v>211</v>
      </c>
      <c r="Z2" t="s">
        <v>38</v>
      </c>
      <c r="AA2" t="s">
        <v>212</v>
      </c>
      <c r="AD2" t="s">
        <v>685</v>
      </c>
      <c r="AE2" t="str">
        <f>IF('Pin Detect Programming'!$D$9=2,'Resistor References'!AD2,"N/A")</f>
        <v>N/A</v>
      </c>
      <c r="AF2" t="s">
        <v>685</v>
      </c>
      <c r="AG2" t="s">
        <v>211</v>
      </c>
      <c r="AH2" t="s">
        <v>38</v>
      </c>
      <c r="AI2" t="s">
        <v>211</v>
      </c>
      <c r="AJ2" t="s">
        <v>38</v>
      </c>
      <c r="AK2" t="s">
        <v>211</v>
      </c>
      <c r="AL2">
        <f>IF('Pin Detect Programming'!D10='Resistor References'!AH2,0.5,IF('Pin Detect Programming'!D10='Resistor References'!AH3,0.5,IF('Pin Detect Programming'!D10='Resistor References'!AH4,0.5,IF('Pin Detect Programming'!D10='Resistor References'!AH5,0.5,IF('Pin Detect Programming'!D10='Resistor References'!AH6,0.25,IF('Pin Detect Programming'!D10='Resistor References'!AH7,0.25,IF('Pin Detect Programming'!D10='Resistor References'!AH8,0.125,IF('Pin Detect Programming'!D10='Resistor References'!AH9,0.125,IF('Pin Detect Programming'!D10='Resistor References'!AH10,0.125,IF('Pin Detect Programming'!D10='Resistor References'!AH11,0.125,))))))))))</f>
        <v>0</v>
      </c>
      <c r="AN2" t="s">
        <v>211</v>
      </c>
      <c r="AO2" t="s">
        <v>273</v>
      </c>
    </row>
    <row r="3" spans="1:41" x14ac:dyDescent="0.25">
      <c r="A3" t="s">
        <v>194</v>
      </c>
      <c r="B3" s="7" t="s">
        <v>270</v>
      </c>
      <c r="C3" s="7" t="s">
        <v>274</v>
      </c>
      <c r="D3" s="7" t="s">
        <v>271</v>
      </c>
      <c r="E3" s="7" t="s">
        <v>275</v>
      </c>
      <c r="F3">
        <f>0</f>
        <v>0</v>
      </c>
      <c r="G3" t="s">
        <v>211</v>
      </c>
      <c r="H3">
        <v>0</v>
      </c>
      <c r="I3">
        <v>8</v>
      </c>
      <c r="J3">
        <f>J2+1</f>
        <v>1</v>
      </c>
      <c r="K3">
        <f>IF('Pin Detect Programming'!D5='Resistor References'!G2,'Resistor References'!G2,IF('Pin Detect Programming'!D5='Resistor References'!G3,550,275))</f>
        <v>275</v>
      </c>
      <c r="L3">
        <f>0</f>
        <v>0</v>
      </c>
      <c r="M3">
        <v>0.5</v>
      </c>
      <c r="N3">
        <f>0</f>
        <v>0</v>
      </c>
      <c r="O3" t="str">
        <f>VLOOKUP('Pin Detect Programming'!C2,'Resistor References'!A2:E4,2,FALSE)</f>
        <v>40/52</v>
      </c>
      <c r="P3">
        <f>0</f>
        <v>0</v>
      </c>
      <c r="Q3">
        <v>1</v>
      </c>
      <c r="R3">
        <f>0</f>
        <v>0</v>
      </c>
      <c r="S3" t="s">
        <v>225</v>
      </c>
      <c r="T3" t="s">
        <v>212</v>
      </c>
      <c r="U3">
        <v>0.5</v>
      </c>
      <c r="V3">
        <v>0.5</v>
      </c>
      <c r="W3">
        <v>0.05</v>
      </c>
      <c r="X3" s="8">
        <f>IF('Pin Detect Programming'!D$10='Resistor References'!S$2,'Resistor References'!S$2,VLOOKUP('Pin Detect Programming'!D$10,'Resistor References'!S$3:W$17,4,FALSE)+Y3*VLOOKUP('Pin Detect Programming'!D$10,'Resistor References'!S$3:W$17,5,FALSE))</f>
        <v>3</v>
      </c>
      <c r="Y3">
        <f>0</f>
        <v>0</v>
      </c>
      <c r="Z3">
        <f>AA3+16</f>
        <v>16</v>
      </c>
      <c r="AA3">
        <f>0</f>
        <v>0</v>
      </c>
      <c r="AB3" t="str">
        <f>IF('Pin Detect Programming'!D13&gt;31.5,"N/A",IF('Pin Detect Programming'!D13='Resistor References'!Z2,"Auto-Detect",IF('Pin Detect Programming'!D9=1,"0, Auto", "Auto-Detect")))</f>
        <v>Auto-Detect</v>
      </c>
      <c r="AC3" t="s">
        <v>248</v>
      </c>
      <c r="AD3" t="s">
        <v>686</v>
      </c>
      <c r="AE3" t="str">
        <f>IF('Pin Detect Programming'!$D$9=3,'Resistor References'!AD3,"N/A")</f>
        <v>N/A</v>
      </c>
      <c r="AF3" t="s">
        <v>685</v>
      </c>
      <c r="AG3" t="s">
        <v>212</v>
      </c>
      <c r="AH3" t="s">
        <v>276</v>
      </c>
      <c r="AI3" t="s">
        <v>212</v>
      </c>
      <c r="AJ3" s="8">
        <f>IF('Pin Detect Programming'!D$10='Resistor References'!AH$3,(3277+41*'Resistor References'!G4)*2^-12,IF('Pin Detect Programming'!D$10='Resistor References'!AH$4,(2456+41*G4)*2^-12,IF('Pin Detect Programming'!D$10='Resistor References'!AH$5,(3686+41*G4)*2^-12,IF('Pin Detect Programming'!D$10='Resistor References'!AH$6,(4921+82*G4)*2^-12,IF('Pin Detect Programming'!D$10='Resistor References'!AH$7,(7372+82*G4)*2^-12,IF('Pin Detect Programming'!D$10='Resistor References'!AH$8,(9906+164*G4)*2^-12,IF('Pin Detect Programming'!D$10='Resistor References'!AH$9,(14826+164*G4)*2^-12,IF('Pin Detect Programming'!D$10='Resistor References'!AH$10,(14941+164*G4)*2^-12,IF('Pin Detect Programming'!D$10='Resistor References'!AH$11,(19861+164*G4)*2^-12,0)))))))))</f>
        <v>0</v>
      </c>
      <c r="AK3">
        <v>0</v>
      </c>
      <c r="AN3" t="s">
        <v>212</v>
      </c>
      <c r="AO3" t="s">
        <v>38</v>
      </c>
    </row>
    <row r="4" spans="1:41" x14ac:dyDescent="0.25">
      <c r="A4" t="s">
        <v>195</v>
      </c>
      <c r="B4" s="7" t="s">
        <v>271</v>
      </c>
      <c r="C4" s="7" t="s">
        <v>277</v>
      </c>
      <c r="D4" s="7" t="s">
        <v>275</v>
      </c>
      <c r="E4" s="7" t="s">
        <v>278</v>
      </c>
      <c r="F4">
        <f>F3+1</f>
        <v>1</v>
      </c>
      <c r="G4">
        <v>0</v>
      </c>
      <c r="H4">
        <f>0</f>
        <v>0</v>
      </c>
      <c r="I4">
        <v>9</v>
      </c>
      <c r="J4">
        <f t="shared" ref="J4:J17" si="0">J3+1</f>
        <v>2</v>
      </c>
      <c r="K4">
        <f>IF('Pin Detect Programming'!D5='Resistor References'!G2,'Resistor References'!G2,IF('Pin Detect Programming'!D5='Resistor References'!G3,550,325))</f>
        <v>325</v>
      </c>
      <c r="L4">
        <f>L3+1</f>
        <v>1</v>
      </c>
      <c r="M4">
        <v>1</v>
      </c>
      <c r="N4">
        <f>N3+1</f>
        <v>1</v>
      </c>
      <c r="O4" t="str">
        <f>VLOOKUP('Pin Detect Programming'!C2,'Resistor References'!A2:E4,3,FALSE)</f>
        <v>30/39</v>
      </c>
      <c r="P4">
        <f>P3+1</f>
        <v>1</v>
      </c>
      <c r="Q4">
        <v>2</v>
      </c>
      <c r="R4">
        <f>R3+1</f>
        <v>1</v>
      </c>
      <c r="S4" t="s">
        <v>279</v>
      </c>
      <c r="T4">
        <v>0</v>
      </c>
      <c r="U4">
        <v>0.5</v>
      </c>
      <c r="V4">
        <v>0.6</v>
      </c>
      <c r="W4">
        <v>0.01</v>
      </c>
      <c r="X4" s="8">
        <f>IF('Pin Detect Programming'!D$10='Resistor References'!S$2,'Resistor References'!S$2,VLOOKUP('Pin Detect Programming'!D$10,'Resistor References'!S$3:W$17,4,FALSE)+Y4*VLOOKUP('Pin Detect Programming'!D$10,'Resistor References'!S$3:W$17,5,FALSE))</f>
        <v>3.04</v>
      </c>
      <c r="Y4">
        <f>Y3+1</f>
        <v>1</v>
      </c>
      <c r="Z4">
        <f t="shared" ref="Z4:Z32" si="1">AA4+16</f>
        <v>17</v>
      </c>
      <c r="AA4">
        <f>AA3+1</f>
        <v>1</v>
      </c>
      <c r="AB4" t="str">
        <f>IF('Pin Detect Programming'!D13='Resistor References'!Z2,"Auto-Detect",IF('Pin Detect Programming'!D9=1,"0, In","SYNC In"))</f>
        <v>SYNC In</v>
      </c>
      <c r="AC4">
        <v>0</v>
      </c>
      <c r="AD4" t="s">
        <v>687</v>
      </c>
      <c r="AE4" t="str">
        <f>IF('Pin Detect Programming'!$D$9=4,'Resistor References'!AD4,"N/A")</f>
        <v>90°, 4</v>
      </c>
      <c r="AF4" t="s">
        <v>221</v>
      </c>
      <c r="AG4" t="s">
        <v>221</v>
      </c>
      <c r="AH4" t="s">
        <v>280</v>
      </c>
      <c r="AI4">
        <v>0</v>
      </c>
      <c r="AJ4" s="8">
        <f>IF('Pin Detect Programming'!D$10='Resistor References'!AH$3,(3277+41*'Resistor References'!G5)*2^-12,IF('Pin Detect Programming'!D$10='Resistor References'!AH$4,(2456+41*G5)*2^-12,IF('Pin Detect Programming'!D$10='Resistor References'!AH$5,(3686+41*G5)*2^-12,IF('Pin Detect Programming'!D$10='Resistor References'!AH$6,(4921+82*G5)*2^-12,IF('Pin Detect Programming'!D$10='Resistor References'!AH$7,(7372+82*G5)*2^-12,IF('Pin Detect Programming'!D$10='Resistor References'!AH$8,(9906+164*G5)*2^-12,IF('Pin Detect Programming'!D$10='Resistor References'!AH$9,(14826+164*G5)*2^-12,IF('Pin Detect Programming'!D$10='Resistor References'!AH$10,(14941+164*G5)*2^-12,IF('Pin Detect Programming'!D$10='Resistor References'!AH$11,(19861+164*G5)*2^-12,0)))))))))</f>
        <v>0</v>
      </c>
      <c r="AK4">
        <f>AK3+1</f>
        <v>1</v>
      </c>
      <c r="AN4">
        <v>0</v>
      </c>
      <c r="AO4">
        <f>I2</f>
        <v>7</v>
      </c>
    </row>
    <row r="5" spans="1:41" x14ac:dyDescent="0.25">
      <c r="F5">
        <f t="shared" ref="F5:P20" si="2">F4+1</f>
        <v>2</v>
      </c>
      <c r="G5">
        <f>G4+1</f>
        <v>1</v>
      </c>
      <c r="H5">
        <f>H4+1</f>
        <v>1</v>
      </c>
      <c r="I5">
        <v>10</v>
      </c>
      <c r="J5">
        <f t="shared" si="0"/>
        <v>3</v>
      </c>
      <c r="K5">
        <f>IF('Pin Detect Programming'!D5='Resistor References'!G2,'Resistor References'!G2,IF('Pin Detect Programming'!D5='Resistor References'!G3,550,450))</f>
        <v>450</v>
      </c>
      <c r="L5">
        <f t="shared" si="2"/>
        <v>2</v>
      </c>
      <c r="M5">
        <v>3</v>
      </c>
      <c r="N5">
        <f t="shared" si="2"/>
        <v>2</v>
      </c>
      <c r="O5" t="str">
        <f>VLOOKUP('Pin Detect Programming'!C2,'Resistor References'!A2:E4,4,FALSE)</f>
        <v>20/26</v>
      </c>
      <c r="P5">
        <f t="shared" si="2"/>
        <v>2</v>
      </c>
      <c r="Q5">
        <v>3</v>
      </c>
      <c r="R5">
        <f t="shared" ref="R5:R6" si="3">R4+1</f>
        <v>2</v>
      </c>
      <c r="S5" t="s">
        <v>281</v>
      </c>
      <c r="T5">
        <f t="shared" ref="T5:T14" si="4">T4+1</f>
        <v>1</v>
      </c>
      <c r="U5">
        <v>0.5</v>
      </c>
      <c r="V5">
        <v>0.75</v>
      </c>
      <c r="W5">
        <v>0.01</v>
      </c>
      <c r="X5" s="8">
        <f>IF('Pin Detect Programming'!D$10='Resistor References'!S$2,'Resistor References'!S$2,VLOOKUP('Pin Detect Programming'!D$10,'Resistor References'!S$3:W$17,4,FALSE)+Y5*VLOOKUP('Pin Detect Programming'!D$10,'Resistor References'!S$3:W$17,5,FALSE))</f>
        <v>3.08</v>
      </c>
      <c r="Y5">
        <f t="shared" ref="Y5:Y18" si="5">Y4+1</f>
        <v>2</v>
      </c>
      <c r="Z5">
        <f t="shared" si="1"/>
        <v>18</v>
      </c>
      <c r="AA5">
        <f t="shared" ref="AA5:AA32" si="6">AA4+1</f>
        <v>2</v>
      </c>
      <c r="AB5" t="str">
        <f>IF('Pin Detect Programming'!D13='Resistor References'!Z2,"Auto-Detect",IF('Pin Detect Programming'!D9=1,"90, In","SYNC In"))</f>
        <v>SYNC In</v>
      </c>
      <c r="AC5">
        <f t="shared" ref="AC5:AC11" si="7">AC4+1</f>
        <v>1</v>
      </c>
      <c r="AD5" t="s">
        <v>688</v>
      </c>
      <c r="AE5" t="str">
        <f>IF('Pin Detect Programming'!$D$9=3,'Resistor References'!AD5,"N/A")</f>
        <v>N/A</v>
      </c>
      <c r="AF5" t="s">
        <v>687</v>
      </c>
      <c r="AG5">
        <v>1</v>
      </c>
      <c r="AH5" t="s">
        <v>282</v>
      </c>
      <c r="AI5">
        <v>1</v>
      </c>
      <c r="AJ5" s="8">
        <f>IF('Pin Detect Programming'!D$10='Resistor References'!AH$3,(3277+41*'Resistor References'!G6)*2^-12,IF('Pin Detect Programming'!D$10='Resistor References'!AH$4,(2456+41*G6)*2^-12,IF('Pin Detect Programming'!D$10='Resistor References'!AH$5,(3686+41*G6)*2^-12,IF('Pin Detect Programming'!D$10='Resistor References'!AH$6,(4921+82*G6)*2^-12,IF('Pin Detect Programming'!D$10='Resistor References'!AH$7,(7372+82*G6)*2^-12,IF('Pin Detect Programming'!D$10='Resistor References'!AH$8,(9906+164*G6)*2^-12,IF('Pin Detect Programming'!D$10='Resistor References'!AH$9,(14826+164*G6)*2^-12,IF('Pin Detect Programming'!D$10='Resistor References'!AH$10,(14941+164*G6)*2^-12,IF('Pin Detect Programming'!D$10='Resistor References'!AH$11,(19861+164*G6)*2^-12,0)))))))))</f>
        <v>0</v>
      </c>
      <c r="AK5">
        <f t="shared" ref="AK5:AK32" si="8">AK4+1</f>
        <v>2</v>
      </c>
      <c r="AN5">
        <f>AN4+1</f>
        <v>1</v>
      </c>
      <c r="AO5">
        <f t="shared" ref="AO5:AO19" si="9">I3</f>
        <v>8</v>
      </c>
    </row>
    <row r="6" spans="1:41" x14ac:dyDescent="0.25">
      <c r="F6">
        <f t="shared" si="2"/>
        <v>3</v>
      </c>
      <c r="G6">
        <f t="shared" si="2"/>
        <v>2</v>
      </c>
      <c r="H6">
        <f t="shared" si="2"/>
        <v>2</v>
      </c>
      <c r="I6">
        <f>I2+5</f>
        <v>12</v>
      </c>
      <c r="J6">
        <f t="shared" si="0"/>
        <v>4</v>
      </c>
      <c r="K6">
        <f>IF('Pin Detect Programming'!D5='Resistor References'!G2,'Resistor References'!G2,IF('Pin Detect Programming'!D5='Resistor References'!G3,550,550))</f>
        <v>550</v>
      </c>
      <c r="L6">
        <f t="shared" si="2"/>
        <v>3</v>
      </c>
      <c r="M6">
        <v>5</v>
      </c>
      <c r="N6">
        <f t="shared" si="2"/>
        <v>3</v>
      </c>
      <c r="O6" t="str">
        <f>VLOOKUP('Pin Detect Programming'!C2,'Resistor References'!A2:E4,5,FALSE)</f>
        <v>10/14</v>
      </c>
      <c r="P6">
        <f t="shared" si="2"/>
        <v>3</v>
      </c>
      <c r="Q6">
        <v>4</v>
      </c>
      <c r="R6">
        <f t="shared" si="3"/>
        <v>3</v>
      </c>
      <c r="S6" t="s">
        <v>283</v>
      </c>
      <c r="T6">
        <f t="shared" si="4"/>
        <v>2</v>
      </c>
      <c r="U6">
        <v>0.5</v>
      </c>
      <c r="V6">
        <v>0.9</v>
      </c>
      <c r="W6">
        <v>0.01</v>
      </c>
      <c r="X6" s="8">
        <f>IF('Pin Detect Programming'!D$10='Resistor References'!S$2,'Resistor References'!S$2,VLOOKUP('Pin Detect Programming'!D$10,'Resistor References'!S$3:W$17,4,FALSE)+Y6*VLOOKUP('Pin Detect Programming'!D$10,'Resistor References'!S$3:W$17,5,FALSE))</f>
        <v>3.12</v>
      </c>
      <c r="Y6">
        <f t="shared" si="5"/>
        <v>3</v>
      </c>
      <c r="Z6">
        <f t="shared" si="1"/>
        <v>19</v>
      </c>
      <c r="AA6">
        <f t="shared" si="6"/>
        <v>3</v>
      </c>
      <c r="AB6" t="str">
        <f>IF('Pin Detect Programming'!D13='Resistor References'!Z2,"Auto-Detect",IF('Pin Detect Programming'!D9=1,"120, In","SYNC In"))</f>
        <v>SYNC In</v>
      </c>
      <c r="AC6">
        <f t="shared" si="7"/>
        <v>2</v>
      </c>
      <c r="AD6" t="s">
        <v>689</v>
      </c>
      <c r="AE6" t="str">
        <f>IF('Pin Detect Programming'!$D$9=4,'Resistor References'!AD6,"N/A")</f>
        <v>180°, 4</v>
      </c>
      <c r="AF6" t="s">
        <v>686</v>
      </c>
      <c r="AG6">
        <v>2</v>
      </c>
      <c r="AH6" t="s">
        <v>284</v>
      </c>
      <c r="AI6">
        <v>2</v>
      </c>
      <c r="AJ6" s="8">
        <f>IF('Pin Detect Programming'!D$10='Resistor References'!AH$3,(3277+41*'Resistor References'!G7)*2^-12,IF('Pin Detect Programming'!D$10='Resistor References'!AH$4,(2456+41*G7)*2^-12,IF('Pin Detect Programming'!D$10='Resistor References'!AH$5,(3686+41*G7)*2^-12,IF('Pin Detect Programming'!D$10='Resistor References'!AH$6,(4921+82*G7)*2^-12,IF('Pin Detect Programming'!D$10='Resistor References'!AH$7,(7372+82*G7)*2^-12,IF('Pin Detect Programming'!D$10='Resistor References'!AH$8,(9906+164*G7)*2^-12,IF('Pin Detect Programming'!D$10='Resistor References'!AH$9,(14826+164*G7)*2^-12,IF('Pin Detect Programming'!D$10='Resistor References'!AH$10,(14941+164*G7)*2^-12,IF('Pin Detect Programming'!D$10='Resistor References'!AH$11,(19861+164*G7)*2^-12,0)))))))))</f>
        <v>0</v>
      </c>
      <c r="AK6">
        <f t="shared" si="8"/>
        <v>3</v>
      </c>
      <c r="AN6">
        <f t="shared" ref="AN6:AN19" si="10">AN5+1</f>
        <v>2</v>
      </c>
      <c r="AO6">
        <f t="shared" si="9"/>
        <v>9</v>
      </c>
    </row>
    <row r="7" spans="1:41" x14ac:dyDescent="0.25">
      <c r="F7">
        <f t="shared" si="2"/>
        <v>4</v>
      </c>
      <c r="G7">
        <f t="shared" si="2"/>
        <v>3</v>
      </c>
      <c r="H7">
        <f t="shared" si="2"/>
        <v>3</v>
      </c>
      <c r="I7">
        <f t="shared" ref="I7:I17" si="11">I3+5</f>
        <v>13</v>
      </c>
      <c r="J7">
        <f t="shared" si="0"/>
        <v>5</v>
      </c>
      <c r="K7">
        <f>IF('Pin Detect Programming'!D5='Resistor References'!G2,'Resistor References'!G2,IF('Pin Detect Programming'!D5='Resistor References'!G3,550,650))</f>
        <v>650</v>
      </c>
      <c r="L7">
        <f t="shared" si="2"/>
        <v>4</v>
      </c>
      <c r="M7">
        <v>7</v>
      </c>
      <c r="N7">
        <f t="shared" si="2"/>
        <v>4</v>
      </c>
      <c r="S7" t="s">
        <v>285</v>
      </c>
      <c r="T7">
        <f t="shared" si="4"/>
        <v>3</v>
      </c>
      <c r="U7">
        <v>0.5</v>
      </c>
      <c r="V7">
        <v>1.05</v>
      </c>
      <c r="W7">
        <v>0.01</v>
      </c>
      <c r="X7" s="8">
        <f>IF('Pin Detect Programming'!D$10='Resistor References'!S$2,'Resistor References'!S$2,VLOOKUP('Pin Detect Programming'!D$10,'Resistor References'!S$3:W$17,4,FALSE)+Y7*VLOOKUP('Pin Detect Programming'!D$10,'Resistor References'!S$3:W$17,5,FALSE))</f>
        <v>3.16</v>
      </c>
      <c r="Y7">
        <f t="shared" si="5"/>
        <v>4</v>
      </c>
      <c r="Z7">
        <f t="shared" si="1"/>
        <v>20</v>
      </c>
      <c r="AA7">
        <f t="shared" si="6"/>
        <v>4</v>
      </c>
      <c r="AB7" t="str">
        <f>IF('Pin Detect Programming'!D13='Resistor References'!Z2,"Auto-Detect",IF('Pin Detect Programming'!D9=1,"180, In","SYNC In"))</f>
        <v>SYNC In</v>
      </c>
      <c r="AC7">
        <f t="shared" si="7"/>
        <v>3</v>
      </c>
      <c r="AD7" t="s">
        <v>690</v>
      </c>
      <c r="AE7" t="str">
        <f>IF('Pin Detect Programming'!$D$9=4,'Resistor References'!AD7,"N/A")</f>
        <v>270°, 4</v>
      </c>
      <c r="AF7" t="s">
        <v>685</v>
      </c>
      <c r="AG7">
        <v>3</v>
      </c>
      <c r="AH7" t="s">
        <v>286</v>
      </c>
      <c r="AI7">
        <v>3</v>
      </c>
      <c r="AJ7" s="8">
        <f>IF('Pin Detect Programming'!D$10='Resistor References'!AH$3,(3277+41*'Resistor References'!G8)*2^-12,IF('Pin Detect Programming'!D$10='Resistor References'!AH$4,(2456+41*G8)*2^-12,IF('Pin Detect Programming'!D$10='Resistor References'!AH$5,(3686+41*G8)*2^-12,IF('Pin Detect Programming'!D$10='Resistor References'!AH$6,(4921+82*G8)*2^-12,IF('Pin Detect Programming'!D$10='Resistor References'!AH$7,(7372+82*G8)*2^-12,IF('Pin Detect Programming'!D$10='Resistor References'!AH$8,(9906+164*G8)*2^-12,IF('Pin Detect Programming'!D$10='Resistor References'!AH$9,(14826+164*G8)*2^-12,IF('Pin Detect Programming'!D$10='Resistor References'!AH$10,(14941+164*G8)*2^-12,IF('Pin Detect Programming'!D$10='Resistor References'!AH$11,(19861+164*G8)*2^-12,0)))))))))</f>
        <v>0</v>
      </c>
      <c r="AK7">
        <f t="shared" si="8"/>
        <v>4</v>
      </c>
      <c r="AN7">
        <f t="shared" si="10"/>
        <v>3</v>
      </c>
      <c r="AO7">
        <f t="shared" si="9"/>
        <v>10</v>
      </c>
    </row>
    <row r="8" spans="1:41" x14ac:dyDescent="0.25">
      <c r="F8">
        <f t="shared" si="2"/>
        <v>5</v>
      </c>
      <c r="G8">
        <f t="shared" si="2"/>
        <v>4</v>
      </c>
      <c r="H8">
        <f t="shared" si="2"/>
        <v>4</v>
      </c>
      <c r="I8">
        <f t="shared" si="11"/>
        <v>14</v>
      </c>
      <c r="J8">
        <f t="shared" si="0"/>
        <v>6</v>
      </c>
      <c r="K8">
        <f>IF('Pin Detect Programming'!D5='Resistor References'!G2,'Resistor References'!G2,IF('Pin Detect Programming'!D5='Resistor References'!G3,550,900))</f>
        <v>900</v>
      </c>
      <c r="L8">
        <f t="shared" si="2"/>
        <v>5</v>
      </c>
      <c r="M8">
        <v>10</v>
      </c>
      <c r="N8">
        <f t="shared" si="2"/>
        <v>5</v>
      </c>
      <c r="S8" t="s">
        <v>287</v>
      </c>
      <c r="T8">
        <f t="shared" si="4"/>
        <v>4</v>
      </c>
      <c r="U8">
        <v>0.25</v>
      </c>
      <c r="V8">
        <v>1.2</v>
      </c>
      <c r="W8">
        <v>0.02</v>
      </c>
      <c r="X8" s="8">
        <f>IF('Pin Detect Programming'!D$10='Resistor References'!S$2,'Resistor References'!S$2,VLOOKUP('Pin Detect Programming'!D$10,'Resistor References'!S$3:W$17,4,FALSE)+Y8*VLOOKUP('Pin Detect Programming'!D$10,'Resistor References'!S$3:W$17,5,FALSE))</f>
        <v>3.2</v>
      </c>
      <c r="Y8">
        <f t="shared" si="5"/>
        <v>5</v>
      </c>
      <c r="Z8">
        <f t="shared" si="1"/>
        <v>21</v>
      </c>
      <c r="AA8">
        <f t="shared" si="6"/>
        <v>5</v>
      </c>
      <c r="AB8" t="str">
        <f>IF('Pin Detect Programming'!D13='Resistor References'!Z2,"Auto-Detect",IF('Pin Detect Programming'!D9=1,"240, In","SYNC In"))</f>
        <v>SYNC In</v>
      </c>
      <c r="AC8">
        <f t="shared" si="7"/>
        <v>4</v>
      </c>
      <c r="AF8" t="s">
        <v>688</v>
      </c>
      <c r="AG8">
        <v>4</v>
      </c>
      <c r="AH8" t="s">
        <v>288</v>
      </c>
      <c r="AI8">
        <v>4</v>
      </c>
      <c r="AJ8" s="8">
        <f>IF('Pin Detect Programming'!D$10='Resistor References'!AH$3,(3277+41*'Resistor References'!G9)*2^-12,IF('Pin Detect Programming'!D$10='Resistor References'!AH$4,(2456+41*G9)*2^-12,IF('Pin Detect Programming'!D$10='Resistor References'!AH$5,(3686+41*G9)*2^-12,IF('Pin Detect Programming'!D$10='Resistor References'!AH$6,(4921+82*G9)*2^-12,IF('Pin Detect Programming'!D$10='Resistor References'!AH$7,(7372+82*G9)*2^-12,IF('Pin Detect Programming'!D$10='Resistor References'!AH$8,(9906+164*G9)*2^-12,IF('Pin Detect Programming'!D$10='Resistor References'!AH$9,(14826+164*G9)*2^-12,IF('Pin Detect Programming'!D$10='Resistor References'!AH$10,(14941+164*G9)*2^-12,IF('Pin Detect Programming'!D$10='Resistor References'!AH$11,(19861+164*G9)*2^-12,0)))))))))</f>
        <v>0</v>
      </c>
      <c r="AK8">
        <f t="shared" si="8"/>
        <v>5</v>
      </c>
      <c r="AN8">
        <f t="shared" si="10"/>
        <v>4</v>
      </c>
      <c r="AO8">
        <f t="shared" si="9"/>
        <v>12</v>
      </c>
    </row>
    <row r="9" spans="1:41" x14ac:dyDescent="0.25">
      <c r="F9">
        <f t="shared" si="2"/>
        <v>6</v>
      </c>
      <c r="G9">
        <f t="shared" si="2"/>
        <v>5</v>
      </c>
      <c r="H9">
        <f t="shared" si="2"/>
        <v>5</v>
      </c>
      <c r="I9">
        <f t="shared" si="11"/>
        <v>15</v>
      </c>
      <c r="J9">
        <f t="shared" si="0"/>
        <v>7</v>
      </c>
      <c r="K9">
        <f>IF('Pin Detect Programming'!D5='Resistor References'!G2,'Resistor References'!G2,IF('Pin Detect Programming'!D5='Resistor References'!G3,550,1100))</f>
        <v>1100</v>
      </c>
      <c r="L9">
        <f t="shared" si="2"/>
        <v>6</v>
      </c>
      <c r="M9">
        <v>20</v>
      </c>
      <c r="N9">
        <f t="shared" si="2"/>
        <v>6</v>
      </c>
      <c r="S9" t="s">
        <v>289</v>
      </c>
      <c r="T9">
        <f t="shared" si="4"/>
        <v>5</v>
      </c>
      <c r="U9">
        <v>0.25</v>
      </c>
      <c r="V9">
        <v>1.5</v>
      </c>
      <c r="W9">
        <v>0.02</v>
      </c>
      <c r="X9" s="8">
        <f>IF('Pin Detect Programming'!D$10='Resistor References'!S$2,'Resistor References'!S$2,VLOOKUP('Pin Detect Programming'!D$10,'Resistor References'!S$3:W$17,4,FALSE)+Y9*VLOOKUP('Pin Detect Programming'!D$10,'Resistor References'!S$3:W$17,5,FALSE))</f>
        <v>3.24</v>
      </c>
      <c r="Y9">
        <f t="shared" si="5"/>
        <v>6</v>
      </c>
      <c r="Z9">
        <f t="shared" si="1"/>
        <v>22</v>
      </c>
      <c r="AA9">
        <f t="shared" si="6"/>
        <v>6</v>
      </c>
      <c r="AB9" t="str">
        <f>IF('Pin Detect Programming'!D13='Resistor References'!Z2,"Auto-Detect",IF('Pin Detect Programming'!D9=1,"270, In","SYNC In"))</f>
        <v>SYNC In</v>
      </c>
      <c r="AC9">
        <f t="shared" si="7"/>
        <v>5</v>
      </c>
      <c r="AF9" t="s">
        <v>690</v>
      </c>
      <c r="AG9">
        <v>5</v>
      </c>
      <c r="AH9" t="s">
        <v>290</v>
      </c>
      <c r="AI9">
        <v>5</v>
      </c>
      <c r="AJ9" s="8">
        <f>IF('Pin Detect Programming'!D$10='Resistor References'!AH$3,(3277+41*'Resistor References'!G10)*2^-12,IF('Pin Detect Programming'!D$10='Resistor References'!AH$4,(2456+41*G10)*2^-12,IF('Pin Detect Programming'!D$10='Resistor References'!AH$5,(3686+41*G10)*2^-12,IF('Pin Detect Programming'!D$10='Resistor References'!AH$6,(4921+82*G10)*2^-12,IF('Pin Detect Programming'!D$10='Resistor References'!AH$7,(7372+82*G10)*2^-12,IF('Pin Detect Programming'!D$10='Resistor References'!AH$8,(9906+164*G10)*2^-12,IF('Pin Detect Programming'!D$10='Resistor References'!AH$9,(14826+164*G10)*2^-12,IF('Pin Detect Programming'!D$10='Resistor References'!AH$10,(14941+164*G10)*2^-12,IF('Pin Detect Programming'!D$10='Resistor References'!AH$11,(19861+164*G10)*2^-12,0)))))))))</f>
        <v>0</v>
      </c>
      <c r="AK9">
        <f t="shared" si="8"/>
        <v>6</v>
      </c>
      <c r="AN9">
        <f t="shared" si="10"/>
        <v>5</v>
      </c>
      <c r="AO9">
        <f t="shared" si="9"/>
        <v>13</v>
      </c>
    </row>
    <row r="10" spans="1:41" x14ac:dyDescent="0.25">
      <c r="F10">
        <f t="shared" si="2"/>
        <v>7</v>
      </c>
      <c r="G10">
        <f t="shared" si="2"/>
        <v>6</v>
      </c>
      <c r="H10">
        <f t="shared" si="2"/>
        <v>6</v>
      </c>
      <c r="I10">
        <f t="shared" si="11"/>
        <v>17</v>
      </c>
      <c r="J10">
        <f t="shared" si="0"/>
        <v>8</v>
      </c>
      <c r="K10">
        <f>IF('Pin Detect Programming'!D5='Resistor References'!G2,'Resistor References'!G2,IF('Pin Detect Programming'!D5='Resistor References'!G3,550,1500))</f>
        <v>1500</v>
      </c>
      <c r="L10">
        <f t="shared" si="2"/>
        <v>7</v>
      </c>
      <c r="M10">
        <v>31.75</v>
      </c>
      <c r="N10">
        <f t="shared" si="2"/>
        <v>7</v>
      </c>
      <c r="S10" t="s">
        <v>291</v>
      </c>
      <c r="T10">
        <f t="shared" si="4"/>
        <v>6</v>
      </c>
      <c r="U10">
        <v>0.25</v>
      </c>
      <c r="V10">
        <v>1.8</v>
      </c>
      <c r="W10">
        <v>0.02</v>
      </c>
      <c r="X10" s="8">
        <f>IF('Pin Detect Programming'!D$10='Resistor References'!S$2,'Resistor References'!S$2,VLOOKUP('Pin Detect Programming'!D$10,'Resistor References'!S$3:W$17,4,FALSE)+Y10*VLOOKUP('Pin Detect Programming'!D$10,'Resistor References'!S$3:W$17,5,FALSE))</f>
        <v>3.2800000000000002</v>
      </c>
      <c r="Y10">
        <f t="shared" si="5"/>
        <v>7</v>
      </c>
      <c r="Z10">
        <f t="shared" si="1"/>
        <v>23</v>
      </c>
      <c r="AA10">
        <f t="shared" si="6"/>
        <v>7</v>
      </c>
      <c r="AB10" t="str">
        <f>IF('Pin Detect Programming'!D13='Resistor References'!Z2,"Auto-Detect",IF('Pin Detect Programming'!D9=1,"0, Out","SYNC Out"))</f>
        <v>SYNC Out</v>
      </c>
      <c r="AC10">
        <f t="shared" si="7"/>
        <v>6</v>
      </c>
      <c r="AF10" t="s">
        <v>221</v>
      </c>
      <c r="AG10" t="s">
        <v>221</v>
      </c>
      <c r="AH10" t="s">
        <v>292</v>
      </c>
      <c r="AI10">
        <v>6</v>
      </c>
      <c r="AJ10" s="8">
        <f>IF('Pin Detect Programming'!D$10='Resistor References'!AH$3,(3277+41*'Resistor References'!G11)*2^-12,IF('Pin Detect Programming'!D$10='Resistor References'!AH$4,(2456+41*G11)*2^-12,IF('Pin Detect Programming'!D$10='Resistor References'!AH$5,(3686+41*G11)*2^-12,IF('Pin Detect Programming'!D$10='Resistor References'!AH$6,(4921+82*G11)*2^-12,IF('Pin Detect Programming'!D$10='Resistor References'!AH$7,(7372+82*G11)*2^-12,IF('Pin Detect Programming'!D$10='Resistor References'!AH$8,(9906+164*G11)*2^-12,IF('Pin Detect Programming'!D$10='Resistor References'!AH$9,(14826+164*G11)*2^-12,IF('Pin Detect Programming'!D$10='Resistor References'!AH$10,(14941+164*G11)*2^-12,IF('Pin Detect Programming'!D$10='Resistor References'!AH$11,(19861+164*G11)*2^-12,0)))))))))</f>
        <v>0</v>
      </c>
      <c r="AK10">
        <f t="shared" si="8"/>
        <v>7</v>
      </c>
      <c r="AN10">
        <f t="shared" si="10"/>
        <v>6</v>
      </c>
      <c r="AO10">
        <f t="shared" si="9"/>
        <v>14</v>
      </c>
    </row>
    <row r="11" spans="1:41" x14ac:dyDescent="0.25">
      <c r="F11">
        <f t="shared" si="2"/>
        <v>8</v>
      </c>
      <c r="G11">
        <f t="shared" si="2"/>
        <v>7</v>
      </c>
      <c r="H11">
        <f t="shared" si="2"/>
        <v>7</v>
      </c>
      <c r="I11">
        <f t="shared" si="11"/>
        <v>18</v>
      </c>
      <c r="J11">
        <f t="shared" si="0"/>
        <v>9</v>
      </c>
      <c r="S11" t="s">
        <v>293</v>
      </c>
      <c r="T11">
        <f t="shared" si="4"/>
        <v>7</v>
      </c>
      <c r="U11">
        <v>0.25</v>
      </c>
      <c r="V11">
        <v>2.1</v>
      </c>
      <c r="W11">
        <v>0.02</v>
      </c>
      <c r="X11" s="8">
        <f>IF('Pin Detect Programming'!D$10='Resistor References'!S$2,'Resistor References'!S$2,VLOOKUP('Pin Detect Programming'!D$10,'Resistor References'!S$3:W$17,4,FALSE)+Y11*VLOOKUP('Pin Detect Programming'!D$10,'Resistor References'!S$3:W$17,5,FALSE))</f>
        <v>3.32</v>
      </c>
      <c r="Y11">
        <f t="shared" si="5"/>
        <v>8</v>
      </c>
      <c r="Z11">
        <f t="shared" si="1"/>
        <v>24</v>
      </c>
      <c r="AA11">
        <f t="shared" si="6"/>
        <v>8</v>
      </c>
      <c r="AB11" t="str">
        <f>IF('Pin Detect Programming'!D13='Resistor References'!Z2,"Auto-Detect",IF('Pin Detect Programming'!D9=1,"180, Out","SYNC Out"))</f>
        <v>SYNC Out</v>
      </c>
      <c r="AC11">
        <f t="shared" si="7"/>
        <v>7</v>
      </c>
      <c r="AF11" t="s">
        <v>689</v>
      </c>
      <c r="AG11">
        <v>7</v>
      </c>
      <c r="AH11" t="s">
        <v>294</v>
      </c>
      <c r="AI11">
        <v>7</v>
      </c>
      <c r="AJ11" s="8">
        <f>IF('Pin Detect Programming'!D$10='Resistor References'!AH$3,(3277+41*'Resistor References'!G12)*2^-12,IF('Pin Detect Programming'!D$10='Resistor References'!AH$4,(2456+41*G12)*2^-12,IF('Pin Detect Programming'!D$10='Resistor References'!AH$5,(3686+41*G12)*2^-12,IF('Pin Detect Programming'!D$10='Resistor References'!AH$6,(4921+82*G12)*2^-12,IF('Pin Detect Programming'!D$10='Resistor References'!AH$7,(7372+82*G12)*2^-12,IF('Pin Detect Programming'!D$10='Resistor References'!AH$8,(9906+164*G12)*2^-12,IF('Pin Detect Programming'!D$10='Resistor References'!AH$9,(14826+164*G12)*2^-12,IF('Pin Detect Programming'!D$10='Resistor References'!AH$10,(14941+164*G12)*2^-12,IF('Pin Detect Programming'!D$10='Resistor References'!AH$11,(19861+164*G12)*2^-12,0)))))))))</f>
        <v>0</v>
      </c>
      <c r="AK11">
        <f t="shared" si="8"/>
        <v>8</v>
      </c>
      <c r="AN11">
        <f t="shared" si="10"/>
        <v>7</v>
      </c>
      <c r="AO11">
        <f t="shared" si="9"/>
        <v>15</v>
      </c>
    </row>
    <row r="12" spans="1:41" x14ac:dyDescent="0.25">
      <c r="F12">
        <f t="shared" si="2"/>
        <v>9</v>
      </c>
      <c r="G12">
        <f t="shared" si="2"/>
        <v>8</v>
      </c>
      <c r="H12">
        <f t="shared" si="2"/>
        <v>8</v>
      </c>
      <c r="I12">
        <f t="shared" si="11"/>
        <v>19</v>
      </c>
      <c r="J12">
        <f t="shared" si="0"/>
        <v>10</v>
      </c>
      <c r="S12" t="s">
        <v>295</v>
      </c>
      <c r="T12">
        <f t="shared" si="4"/>
        <v>8</v>
      </c>
      <c r="U12">
        <v>0.125</v>
      </c>
      <c r="V12">
        <v>2.4</v>
      </c>
      <c r="W12">
        <v>0.04</v>
      </c>
      <c r="X12" s="8">
        <f>IF('Pin Detect Programming'!D$10='Resistor References'!S$2,'Resistor References'!S$2,VLOOKUP('Pin Detect Programming'!D$10,'Resistor References'!S$3:W$17,4,FALSE)+Y12*VLOOKUP('Pin Detect Programming'!D$10,'Resistor References'!S$3:W$17,5,FALSE))</f>
        <v>3.36</v>
      </c>
      <c r="Y12">
        <f t="shared" si="5"/>
        <v>9</v>
      </c>
      <c r="Z12">
        <f t="shared" si="1"/>
        <v>25</v>
      </c>
      <c r="AA12">
        <f t="shared" si="6"/>
        <v>9</v>
      </c>
      <c r="AJ12" s="8">
        <f>IF('Pin Detect Programming'!D$10='Resistor References'!AH$3,(3277+41*'Resistor References'!G13)*2^-12,IF('Pin Detect Programming'!D$10='Resistor References'!AH$4,(2456+41*G13)*2^-12,IF('Pin Detect Programming'!D$10='Resistor References'!AH$5,(3686+41*G13)*2^-12,IF('Pin Detect Programming'!D$10='Resistor References'!AH$6,(4921+82*G13)*2^-12,IF('Pin Detect Programming'!D$10='Resistor References'!AH$7,(7372+82*G13)*2^-12,IF('Pin Detect Programming'!D$10='Resistor References'!AH$8,(9906+164*G13)*2^-12,IF('Pin Detect Programming'!D$10='Resistor References'!AH$9,(14826+164*G13)*2^-12,IF('Pin Detect Programming'!D$10='Resistor References'!AH$10,(14941+164*G13)*2^-12,IF('Pin Detect Programming'!D$10='Resistor References'!AH$11,(19861+164*G13)*2^-12,0)))))))))</f>
        <v>0</v>
      </c>
      <c r="AK12">
        <f t="shared" si="8"/>
        <v>9</v>
      </c>
      <c r="AN12">
        <f t="shared" si="10"/>
        <v>8</v>
      </c>
      <c r="AO12">
        <f t="shared" si="9"/>
        <v>17</v>
      </c>
    </row>
    <row r="13" spans="1:41" x14ac:dyDescent="0.25">
      <c r="F13">
        <f t="shared" si="2"/>
        <v>10</v>
      </c>
      <c r="G13">
        <f t="shared" si="2"/>
        <v>9</v>
      </c>
      <c r="H13">
        <f t="shared" si="2"/>
        <v>9</v>
      </c>
      <c r="I13">
        <f t="shared" si="11"/>
        <v>20</v>
      </c>
      <c r="J13">
        <f t="shared" si="0"/>
        <v>11</v>
      </c>
      <c r="S13" t="s">
        <v>296</v>
      </c>
      <c r="T13">
        <f t="shared" si="4"/>
        <v>9</v>
      </c>
      <c r="U13">
        <v>0.125</v>
      </c>
      <c r="V13">
        <v>3</v>
      </c>
      <c r="W13">
        <v>0.04</v>
      </c>
      <c r="X13" s="8">
        <f>IF('Pin Detect Programming'!D$10='Resistor References'!S$2,'Resistor References'!S$2,VLOOKUP('Pin Detect Programming'!D$10,'Resistor References'!S$3:W$17,4,FALSE)+Y13*VLOOKUP('Pin Detect Programming'!D$10,'Resistor References'!S$3:W$17,5,FALSE))</f>
        <v>3.4</v>
      </c>
      <c r="Y13">
        <f t="shared" si="5"/>
        <v>10</v>
      </c>
      <c r="Z13">
        <f t="shared" si="1"/>
        <v>26</v>
      </c>
      <c r="AA13">
        <f t="shared" si="6"/>
        <v>10</v>
      </c>
      <c r="AJ13" s="8">
        <f>IF('Pin Detect Programming'!D$10='Resistor References'!AH$3,(3277+41*'Resistor References'!G14)*2^-12,IF('Pin Detect Programming'!D$10='Resistor References'!AH$4,(2456+41*G14)*2^-12,IF('Pin Detect Programming'!D$10='Resistor References'!AH$5,(3686+41*G14)*2^-12,IF('Pin Detect Programming'!D$10='Resistor References'!AH$6,(4921+82*G14)*2^-12,IF('Pin Detect Programming'!D$10='Resistor References'!AH$7,(7372+82*G14)*2^-12,IF('Pin Detect Programming'!D$10='Resistor References'!AH$8,(9906+164*G14)*2^-12,IF('Pin Detect Programming'!D$10='Resistor References'!AH$9,(14826+164*G14)*2^-12,IF('Pin Detect Programming'!D$10='Resistor References'!AH$10,(14941+164*G14)*2^-12,IF('Pin Detect Programming'!D$10='Resistor References'!AH$11,(19861+164*G14)*2^-12,0)))))))))</f>
        <v>0</v>
      </c>
      <c r="AK13">
        <f t="shared" si="8"/>
        <v>10</v>
      </c>
      <c r="AN13">
        <f t="shared" si="10"/>
        <v>9</v>
      </c>
      <c r="AO13">
        <f t="shared" si="9"/>
        <v>18</v>
      </c>
    </row>
    <row r="14" spans="1:41" x14ac:dyDescent="0.25">
      <c r="F14">
        <f t="shared" si="2"/>
        <v>11</v>
      </c>
      <c r="G14">
        <f t="shared" si="2"/>
        <v>10</v>
      </c>
      <c r="H14">
        <f t="shared" si="2"/>
        <v>10</v>
      </c>
      <c r="I14">
        <f t="shared" si="11"/>
        <v>22</v>
      </c>
      <c r="J14">
        <f t="shared" si="0"/>
        <v>12</v>
      </c>
      <c r="S14" t="s">
        <v>297</v>
      </c>
      <c r="T14">
        <f t="shared" si="4"/>
        <v>10</v>
      </c>
      <c r="U14">
        <v>0.125</v>
      </c>
      <c r="V14">
        <v>3.6</v>
      </c>
      <c r="W14">
        <v>0.04</v>
      </c>
      <c r="X14" s="8">
        <f>IF('Pin Detect Programming'!D$10='Resistor References'!S$2,'Resistor References'!S$2,VLOOKUP('Pin Detect Programming'!D$10,'Resistor References'!S$3:W$17,4,FALSE)+Y14*VLOOKUP('Pin Detect Programming'!D$10,'Resistor References'!S$3:W$17,5,FALSE))</f>
        <v>3.44</v>
      </c>
      <c r="Y14">
        <f t="shared" si="5"/>
        <v>11</v>
      </c>
      <c r="Z14">
        <f t="shared" si="1"/>
        <v>27</v>
      </c>
      <c r="AA14">
        <f t="shared" si="6"/>
        <v>11</v>
      </c>
      <c r="AJ14" s="8">
        <f>IF('Pin Detect Programming'!D$10='Resistor References'!AH$3,(3277+41*'Resistor References'!G15)*2^-12,IF('Pin Detect Programming'!D$10='Resistor References'!AH$4,(2456+41*G15)*2^-12,IF('Pin Detect Programming'!D$10='Resistor References'!AH$5,(3686+41*G15)*2^-12,IF('Pin Detect Programming'!D$10='Resistor References'!AH$6,(4921+82*G15)*2^-12,IF('Pin Detect Programming'!D$10='Resistor References'!AH$7,(7372+82*G15)*2^-12,IF('Pin Detect Programming'!D$10='Resistor References'!AH$8,(9906+164*G15)*2^-12,IF('Pin Detect Programming'!D$10='Resistor References'!AH$9,(14826+164*G15)*2^-12,IF('Pin Detect Programming'!D$10='Resistor References'!AH$10,(14941+164*G15)*2^-12,IF('Pin Detect Programming'!D$10='Resistor References'!AH$11,(19861+164*G15)*2^-12,0)))))))))</f>
        <v>0</v>
      </c>
      <c r="AK14">
        <f t="shared" si="8"/>
        <v>11</v>
      </c>
      <c r="AN14">
        <f t="shared" si="10"/>
        <v>10</v>
      </c>
      <c r="AO14">
        <f t="shared" si="9"/>
        <v>19</v>
      </c>
    </row>
    <row r="15" spans="1:41" x14ac:dyDescent="0.25">
      <c r="F15">
        <f t="shared" si="2"/>
        <v>12</v>
      </c>
      <c r="G15">
        <f t="shared" si="2"/>
        <v>11</v>
      </c>
      <c r="H15">
        <f t="shared" si="2"/>
        <v>11</v>
      </c>
      <c r="I15">
        <f t="shared" si="11"/>
        <v>23</v>
      </c>
      <c r="J15">
        <f t="shared" si="0"/>
        <v>13</v>
      </c>
      <c r="S15" t="s">
        <v>298</v>
      </c>
      <c r="T15">
        <v>11</v>
      </c>
      <c r="U15">
        <v>0.125</v>
      </c>
      <c r="V15">
        <v>4.2</v>
      </c>
      <c r="W15">
        <v>0.04</v>
      </c>
      <c r="X15" s="8">
        <f>IF('Pin Detect Programming'!D$10='Resistor References'!S$2,'Resistor References'!S$2,VLOOKUP('Pin Detect Programming'!D$10,'Resistor References'!S$3:W$17,4,FALSE)+Y15*VLOOKUP('Pin Detect Programming'!D$10,'Resistor References'!S$3:W$17,5,FALSE))</f>
        <v>3.48</v>
      </c>
      <c r="Y15">
        <f t="shared" si="5"/>
        <v>12</v>
      </c>
      <c r="Z15">
        <f t="shared" si="1"/>
        <v>28</v>
      </c>
      <c r="AA15">
        <f t="shared" si="6"/>
        <v>12</v>
      </c>
      <c r="AJ15" s="8">
        <f>IF('Pin Detect Programming'!D$10='Resistor References'!AH$3,(3277+41*'Resistor References'!G16)*2^-12,IF('Pin Detect Programming'!D$10='Resistor References'!AH$4,(2456+41*G16)*2^-12,IF('Pin Detect Programming'!D$10='Resistor References'!AH$5,(3686+41*G16)*2^-12,IF('Pin Detect Programming'!D$10='Resistor References'!AH$6,(4921+82*G16)*2^-12,IF('Pin Detect Programming'!D$10='Resistor References'!AH$7,(7372+82*G16)*2^-12,IF('Pin Detect Programming'!D$10='Resistor References'!AH$8,(9906+164*G16)*2^-12,IF('Pin Detect Programming'!D$10='Resistor References'!AH$9,(14826+164*G16)*2^-12,IF('Pin Detect Programming'!D$10='Resistor References'!AH$10,(14941+164*G16)*2^-12,IF('Pin Detect Programming'!D$10='Resistor References'!AH$11,(19861+164*G16)*2^-12,0)))))))))</f>
        <v>0</v>
      </c>
      <c r="AK15">
        <f t="shared" si="8"/>
        <v>12</v>
      </c>
      <c r="AN15">
        <f t="shared" si="10"/>
        <v>11</v>
      </c>
      <c r="AO15">
        <f t="shared" si="9"/>
        <v>20</v>
      </c>
    </row>
    <row r="16" spans="1:41" x14ac:dyDescent="0.25">
      <c r="F16">
        <f t="shared" si="2"/>
        <v>13</v>
      </c>
      <c r="G16">
        <f t="shared" si="2"/>
        <v>12</v>
      </c>
      <c r="H16">
        <f t="shared" si="2"/>
        <v>12</v>
      </c>
      <c r="I16">
        <f t="shared" si="11"/>
        <v>24</v>
      </c>
      <c r="J16">
        <f t="shared" si="0"/>
        <v>14</v>
      </c>
      <c r="S16" t="s">
        <v>299</v>
      </c>
      <c r="T16">
        <v>14</v>
      </c>
      <c r="U16">
        <v>0.125</v>
      </c>
      <c r="V16">
        <v>4.8</v>
      </c>
      <c r="W16">
        <v>0.04</v>
      </c>
      <c r="X16" s="8">
        <f>IF('Pin Detect Programming'!D$10='Resistor References'!S$2,'Resistor References'!S$2,VLOOKUP('Pin Detect Programming'!D$10,'Resistor References'!S$3:W$17,4,FALSE)+Y16*VLOOKUP('Pin Detect Programming'!D$10,'Resistor References'!S$3:W$17,5,FALSE))</f>
        <v>3.52</v>
      </c>
      <c r="Y16">
        <f t="shared" si="5"/>
        <v>13</v>
      </c>
      <c r="Z16">
        <f t="shared" si="1"/>
        <v>29</v>
      </c>
      <c r="AA16">
        <f t="shared" si="6"/>
        <v>13</v>
      </c>
      <c r="AJ16" s="8">
        <f>IF('Pin Detect Programming'!D$10='Resistor References'!AH$3,(3277+41*'Resistor References'!G17)*2^-12,IF('Pin Detect Programming'!D$10='Resistor References'!AH$4,(2456+41*G17)*2^-12,IF('Pin Detect Programming'!D$10='Resistor References'!AH$5,(3686+41*G17)*2^-12,IF('Pin Detect Programming'!D$10='Resistor References'!AH$6,(4921+82*G17)*2^-12,IF('Pin Detect Programming'!D$10='Resistor References'!AH$7,(7372+82*G17)*2^-12,IF('Pin Detect Programming'!D$10='Resistor References'!AH$8,(9906+164*G17)*2^-12,IF('Pin Detect Programming'!D$10='Resistor References'!AH$9,(14826+164*G17)*2^-12,IF('Pin Detect Programming'!D$10='Resistor References'!AH$10,(14941+164*G17)*2^-12,IF('Pin Detect Programming'!D$10='Resistor References'!AH$11,(19861+164*G17)*2^-12,0)))))))))</f>
        <v>0</v>
      </c>
      <c r="AK16">
        <f t="shared" si="8"/>
        <v>13</v>
      </c>
      <c r="AN16">
        <f t="shared" si="10"/>
        <v>12</v>
      </c>
      <c r="AO16">
        <f t="shared" si="9"/>
        <v>22</v>
      </c>
    </row>
    <row r="17" spans="6:41" x14ac:dyDescent="0.25">
      <c r="F17">
        <f t="shared" si="2"/>
        <v>14</v>
      </c>
      <c r="G17">
        <f t="shared" si="2"/>
        <v>13</v>
      </c>
      <c r="H17">
        <f t="shared" si="2"/>
        <v>13</v>
      </c>
      <c r="I17">
        <f t="shared" si="11"/>
        <v>25</v>
      </c>
      <c r="J17">
        <f t="shared" si="0"/>
        <v>15</v>
      </c>
      <c r="S17" t="s">
        <v>300</v>
      </c>
      <c r="T17">
        <v>15</v>
      </c>
      <c r="U17">
        <v>0.125</v>
      </c>
      <c r="V17">
        <v>5.4</v>
      </c>
      <c r="W17">
        <v>0.04</v>
      </c>
      <c r="X17" s="8">
        <f>IF('Pin Detect Programming'!D$10='Resistor References'!S$2,'Resistor References'!S$2,VLOOKUP('Pin Detect Programming'!D$10,'Resistor References'!S$3:W$17,4,FALSE)+Y17*VLOOKUP('Pin Detect Programming'!D$10,'Resistor References'!S$3:W$17,5,FALSE))</f>
        <v>3.56</v>
      </c>
      <c r="Y17">
        <f t="shared" si="5"/>
        <v>14</v>
      </c>
      <c r="Z17">
        <f t="shared" si="1"/>
        <v>30</v>
      </c>
      <c r="AA17">
        <f t="shared" si="6"/>
        <v>14</v>
      </c>
      <c r="AJ17" s="8">
        <f>IF('Pin Detect Programming'!D$10='Resistor References'!AH$3,(3277+41*'Resistor References'!G18)*2^-12,IF('Pin Detect Programming'!D$10='Resistor References'!AH$4,(2456+41*G18)*2^-12,IF('Pin Detect Programming'!D$10='Resistor References'!AH$5,(3686+41*G18)*2^-12,IF('Pin Detect Programming'!D$10='Resistor References'!AH$6,(4921+82*G18)*2^-12,IF('Pin Detect Programming'!D$10='Resistor References'!AH$7,(7372+82*G18)*2^-12,IF('Pin Detect Programming'!D$10='Resistor References'!AH$8,(9906+164*G18)*2^-12,IF('Pin Detect Programming'!D$10='Resistor References'!AH$9,(14826+164*G18)*2^-12,IF('Pin Detect Programming'!D$10='Resistor References'!AH$10,(14941+164*G18)*2^-12,IF('Pin Detect Programming'!D$10='Resistor References'!AH$11,(19861+164*G18)*2^-12,0)))))))))</f>
        <v>0</v>
      </c>
      <c r="AK17">
        <f t="shared" si="8"/>
        <v>14</v>
      </c>
      <c r="AN17">
        <f t="shared" si="10"/>
        <v>13</v>
      </c>
      <c r="AO17">
        <f t="shared" si="9"/>
        <v>23</v>
      </c>
    </row>
    <row r="18" spans="6:41" x14ac:dyDescent="0.25">
      <c r="F18">
        <f t="shared" si="2"/>
        <v>15</v>
      </c>
      <c r="G18">
        <f t="shared" si="2"/>
        <v>14</v>
      </c>
      <c r="H18">
        <f t="shared" si="2"/>
        <v>14</v>
      </c>
      <c r="X18" s="8">
        <f>IF('Pin Detect Programming'!D$10='Resistor References'!S$2,'Resistor References'!S$2,VLOOKUP('Pin Detect Programming'!D$10,'Resistor References'!S$3:W$17,4,FALSE)+Y18*VLOOKUP('Pin Detect Programming'!D$10,'Resistor References'!S$3:W$17,5,FALSE))</f>
        <v>3.6</v>
      </c>
      <c r="Y18">
        <f t="shared" si="5"/>
        <v>15</v>
      </c>
      <c r="Z18">
        <f t="shared" si="1"/>
        <v>31</v>
      </c>
      <c r="AA18">
        <f t="shared" si="6"/>
        <v>15</v>
      </c>
      <c r="AJ18" s="8">
        <f>IF('Pin Detect Programming'!D$10='Resistor References'!AH$3,(3277+41*'Resistor References'!G19)*2^-12,IF('Pin Detect Programming'!D$10='Resistor References'!AH$4,(2456+41*G19)*2^-12,IF('Pin Detect Programming'!D$10='Resistor References'!AH$5,(3686+41*G19)*2^-12,IF('Pin Detect Programming'!D$10='Resistor References'!AH$6,(4921+82*G19)*2^-12,IF('Pin Detect Programming'!D$10='Resistor References'!AH$7,(7372+82*G19)*2^-12,IF('Pin Detect Programming'!D$10='Resistor References'!AH$8,(9906+164*G19)*2^-12,IF('Pin Detect Programming'!D$10='Resistor References'!AH$9,(14826+164*G19)*2^-12,IF('Pin Detect Programming'!D$10='Resistor References'!AH$10,(14941+164*G19)*2^-12,IF('Pin Detect Programming'!D$10='Resistor References'!AH$11,(19861+164*G19)*2^-12,0)))))))))</f>
        <v>0</v>
      </c>
      <c r="AK18">
        <f t="shared" si="8"/>
        <v>15</v>
      </c>
      <c r="AN18">
        <f t="shared" si="10"/>
        <v>14</v>
      </c>
      <c r="AO18">
        <f t="shared" si="9"/>
        <v>24</v>
      </c>
    </row>
    <row r="19" spans="6:41" x14ac:dyDescent="0.25">
      <c r="F19">
        <f t="shared" si="2"/>
        <v>16</v>
      </c>
      <c r="G19">
        <f t="shared" si="2"/>
        <v>15</v>
      </c>
      <c r="H19">
        <f t="shared" si="2"/>
        <v>15</v>
      </c>
      <c r="X19" s="8"/>
      <c r="Z19">
        <f t="shared" si="1"/>
        <v>32</v>
      </c>
      <c r="AA19">
        <f t="shared" si="6"/>
        <v>16</v>
      </c>
      <c r="AJ19" s="8">
        <f>IF('Pin Detect Programming'!D$10='Resistor References'!AH$3,(3277+41*'Resistor References'!G20)*2^-12,IF('Pin Detect Programming'!D$10='Resistor References'!AH$4,(2456+41*G20)*2^-12,IF('Pin Detect Programming'!D$10='Resistor References'!AH$5,(3686+41*G20)*2^-12,IF('Pin Detect Programming'!D$10='Resistor References'!AH$6,(4921+82*G20)*2^-12,IF('Pin Detect Programming'!D$10='Resistor References'!AH$7,(7372+82*G20)*2^-12,IF('Pin Detect Programming'!D$10='Resistor References'!AH$8,(9906+164*G20)*2^-12,IF('Pin Detect Programming'!D$10='Resistor References'!AH$9,(14826+164*G20)*2^-12,IF('Pin Detect Programming'!D$10='Resistor References'!AH$10,(14941+164*G20)*2^-12,IF('Pin Detect Programming'!D$10='Resistor References'!AH$11,(19861+164*G20)*2^-12,0)))))))))</f>
        <v>0</v>
      </c>
      <c r="AK19">
        <f t="shared" si="8"/>
        <v>16</v>
      </c>
      <c r="AN19">
        <f t="shared" si="10"/>
        <v>15</v>
      </c>
      <c r="AO19">
        <f t="shared" si="9"/>
        <v>25</v>
      </c>
    </row>
    <row r="20" spans="6:41" x14ac:dyDescent="0.25">
      <c r="F20">
        <f t="shared" si="2"/>
        <v>17</v>
      </c>
      <c r="G20">
        <f t="shared" si="2"/>
        <v>16</v>
      </c>
      <c r="H20">
        <f t="shared" si="2"/>
        <v>16</v>
      </c>
      <c r="X20" s="8"/>
      <c r="Z20">
        <f t="shared" si="1"/>
        <v>33</v>
      </c>
      <c r="AA20">
        <f t="shared" si="6"/>
        <v>17</v>
      </c>
      <c r="AJ20" s="8">
        <f>IF('Pin Detect Programming'!D$10='Resistor References'!AH$3,(3277+41*'Resistor References'!G21)*2^-12,IF('Pin Detect Programming'!D$10='Resistor References'!AH$4,(2456+41*G21)*2^-12,IF('Pin Detect Programming'!D$10='Resistor References'!AH$5,(3686+41*G21)*2^-12,IF('Pin Detect Programming'!D$10='Resistor References'!AH$6,(4921+82*G21)*2^-12,IF('Pin Detect Programming'!D$10='Resistor References'!AH$7,(7372+82*G21)*2^-12,IF('Pin Detect Programming'!D$10='Resistor References'!AH$8,(9906+164*G21)*2^-12,IF('Pin Detect Programming'!D$10='Resistor References'!AH$9,(14826+164*G21)*2^-12,IF('Pin Detect Programming'!D$10='Resistor References'!AH$10,(14941+164*G21)*2^-12,IF('Pin Detect Programming'!D$10='Resistor References'!AH$11,(19861+164*G21)*2^-12,0)))))))))</f>
        <v>0</v>
      </c>
      <c r="AK20">
        <f t="shared" si="8"/>
        <v>17</v>
      </c>
    </row>
    <row r="21" spans="6:41" x14ac:dyDescent="0.25">
      <c r="F21">
        <f t="shared" ref="F21:H35" si="12">F20+1</f>
        <v>18</v>
      </c>
      <c r="G21">
        <f t="shared" si="12"/>
        <v>17</v>
      </c>
      <c r="H21">
        <f t="shared" si="12"/>
        <v>17</v>
      </c>
      <c r="X21" s="8"/>
      <c r="Z21">
        <f t="shared" si="1"/>
        <v>34</v>
      </c>
      <c r="AA21">
        <f t="shared" si="6"/>
        <v>18</v>
      </c>
      <c r="AJ21" s="8">
        <f>IF('Pin Detect Programming'!D$10='Resistor References'!AH$3,(3277+41*'Resistor References'!G22)*2^-12,IF('Pin Detect Programming'!D$10='Resistor References'!AH$4,(2456+41*G22)*2^-12,IF('Pin Detect Programming'!D$10='Resistor References'!AH$5,(3686+41*G22)*2^-12,IF('Pin Detect Programming'!D$10='Resistor References'!AH$6,(4921+82*G22)*2^-12,IF('Pin Detect Programming'!D$10='Resistor References'!AH$7,(7372+82*G22)*2^-12,IF('Pin Detect Programming'!D$10='Resistor References'!AH$8,(9906+164*G22)*2^-12,IF('Pin Detect Programming'!D$10='Resistor References'!AH$9,(14826+164*G22)*2^-12,IF('Pin Detect Programming'!D$10='Resistor References'!AH$10,(14941+164*G22)*2^-12,IF('Pin Detect Programming'!D$10='Resistor References'!AH$11,(19861+164*G22)*2^-12,0)))))))))</f>
        <v>0</v>
      </c>
      <c r="AK21">
        <f t="shared" si="8"/>
        <v>18</v>
      </c>
    </row>
    <row r="22" spans="6:41" x14ac:dyDescent="0.25">
      <c r="F22">
        <f t="shared" si="12"/>
        <v>19</v>
      </c>
      <c r="G22">
        <f t="shared" si="12"/>
        <v>18</v>
      </c>
      <c r="H22">
        <f t="shared" si="12"/>
        <v>18</v>
      </c>
      <c r="X22" s="8"/>
      <c r="Z22">
        <f t="shared" si="1"/>
        <v>35</v>
      </c>
      <c r="AA22">
        <f t="shared" si="6"/>
        <v>19</v>
      </c>
      <c r="AJ22" s="8">
        <f>IF('Pin Detect Programming'!D$10='Resistor References'!AH$3,(3277+41*'Resistor References'!G23)*2^-12,IF('Pin Detect Programming'!D$10='Resistor References'!AH$4,(2456+41*G23)*2^-12,IF('Pin Detect Programming'!D$10='Resistor References'!AH$5,(3686+41*G23)*2^-12,IF('Pin Detect Programming'!D$10='Resistor References'!AH$6,(4921+82*G23)*2^-12,IF('Pin Detect Programming'!D$10='Resistor References'!AH$7,(7372+82*G23)*2^-12,IF('Pin Detect Programming'!D$10='Resistor References'!AH$8,(9906+164*G23)*2^-12,IF('Pin Detect Programming'!D$10='Resistor References'!AH$9,(14826+164*G23)*2^-12,IF('Pin Detect Programming'!D$10='Resistor References'!AH$10,(14941+164*G23)*2^-12,IF('Pin Detect Programming'!D$10='Resistor References'!AH$11,(19861+164*G23)*2^-12,0)))))))))</f>
        <v>0</v>
      </c>
      <c r="AK22">
        <f t="shared" si="8"/>
        <v>19</v>
      </c>
    </row>
    <row r="23" spans="6:41" x14ac:dyDescent="0.25">
      <c r="F23">
        <f t="shared" si="12"/>
        <v>20</v>
      </c>
      <c r="G23">
        <f t="shared" si="12"/>
        <v>19</v>
      </c>
      <c r="H23">
        <f t="shared" si="12"/>
        <v>19</v>
      </c>
      <c r="X23" s="8"/>
      <c r="Z23">
        <f t="shared" si="1"/>
        <v>36</v>
      </c>
      <c r="AA23">
        <f t="shared" si="6"/>
        <v>20</v>
      </c>
      <c r="AJ23" s="8">
        <f>IF('Pin Detect Programming'!D$10='Resistor References'!AH$3,(3277+41*'Resistor References'!G24)*2^-12,IF('Pin Detect Programming'!D$10='Resistor References'!AH$4,(2456+41*G24)*2^-12,IF('Pin Detect Programming'!D$10='Resistor References'!AH$5,(3686+41*G24)*2^-12,IF('Pin Detect Programming'!D$10='Resistor References'!AH$6,(4921+82*G24)*2^-12,IF('Pin Detect Programming'!D$10='Resistor References'!AH$7,(7372+82*G24)*2^-12,IF('Pin Detect Programming'!D$10='Resistor References'!AH$8,(9906+164*G24)*2^-12,IF('Pin Detect Programming'!D$10='Resistor References'!AH$9,(14826+164*G24)*2^-12,IF('Pin Detect Programming'!D$10='Resistor References'!AH$10,(14941+164*G24)*2^-12,IF('Pin Detect Programming'!D$10='Resistor References'!AH$11,(19861+164*G24)*2^-12,0)))))))))</f>
        <v>0</v>
      </c>
      <c r="AK23">
        <f t="shared" si="8"/>
        <v>20</v>
      </c>
    </row>
    <row r="24" spans="6:41" x14ac:dyDescent="0.25">
      <c r="F24">
        <f t="shared" si="12"/>
        <v>21</v>
      </c>
      <c r="G24">
        <f t="shared" si="12"/>
        <v>20</v>
      </c>
      <c r="H24">
        <f t="shared" si="12"/>
        <v>20</v>
      </c>
      <c r="X24" s="8"/>
      <c r="Z24">
        <f t="shared" si="1"/>
        <v>37</v>
      </c>
      <c r="AA24">
        <f t="shared" si="6"/>
        <v>21</v>
      </c>
      <c r="AJ24" s="8">
        <f>IF('Pin Detect Programming'!D$10='Resistor References'!AH$3,(3277+41*'Resistor References'!G25)*2^-12,IF('Pin Detect Programming'!D$10='Resistor References'!AH$4,(2456+41*G25)*2^-12,IF('Pin Detect Programming'!D$10='Resistor References'!AH$5,(3686+41*G25)*2^-12,IF('Pin Detect Programming'!D$10='Resistor References'!AH$6,(4921+82*G25)*2^-12,IF('Pin Detect Programming'!D$10='Resistor References'!AH$7,(7372+82*G25)*2^-12,IF('Pin Detect Programming'!D$10='Resistor References'!AH$8,(9906+164*G25)*2^-12,IF('Pin Detect Programming'!D$10='Resistor References'!AH$9,(14826+164*G25)*2^-12,IF('Pin Detect Programming'!D$10='Resistor References'!AH$10,(14941+164*G25)*2^-12,IF('Pin Detect Programming'!D$10='Resistor References'!AH$11,(19861+164*G25)*2^-12,0)))))))))</f>
        <v>0</v>
      </c>
      <c r="AK24">
        <f t="shared" si="8"/>
        <v>21</v>
      </c>
    </row>
    <row r="25" spans="6:41" x14ac:dyDescent="0.25">
      <c r="F25">
        <f t="shared" si="12"/>
        <v>22</v>
      </c>
      <c r="G25">
        <f t="shared" si="12"/>
        <v>21</v>
      </c>
      <c r="H25">
        <f t="shared" si="12"/>
        <v>21</v>
      </c>
      <c r="X25" s="8"/>
      <c r="Z25">
        <f t="shared" si="1"/>
        <v>38</v>
      </c>
      <c r="AA25">
        <f t="shared" si="6"/>
        <v>22</v>
      </c>
      <c r="AJ25" s="8">
        <f>IF('Pin Detect Programming'!D$10='Resistor References'!AH$3,(3277+41*'Resistor References'!G26)*2^-12,IF('Pin Detect Programming'!D$10='Resistor References'!AH$4,(2456+41*G26)*2^-12,IF('Pin Detect Programming'!D$10='Resistor References'!AH$5,(3686+41*G26)*2^-12,IF('Pin Detect Programming'!D$10='Resistor References'!AH$6,(4921+82*G26)*2^-12,IF('Pin Detect Programming'!D$10='Resistor References'!AH$7,(7372+82*G26)*2^-12,IF('Pin Detect Programming'!D$10='Resistor References'!AH$8,(9906+164*G26)*2^-12,IF('Pin Detect Programming'!D$10='Resistor References'!AH$9,(14826+164*G26)*2^-12,IF('Pin Detect Programming'!D$10='Resistor References'!AH$10,(14941+164*G26)*2^-12,IF('Pin Detect Programming'!D$10='Resistor References'!AH$11,(19861+164*G26)*2^-12,0)))))))))</f>
        <v>0</v>
      </c>
      <c r="AK25">
        <f t="shared" si="8"/>
        <v>22</v>
      </c>
    </row>
    <row r="26" spans="6:41" x14ac:dyDescent="0.25">
      <c r="F26">
        <f t="shared" si="12"/>
        <v>23</v>
      </c>
      <c r="G26">
        <f t="shared" si="12"/>
        <v>22</v>
      </c>
      <c r="H26">
        <f t="shared" si="12"/>
        <v>22</v>
      </c>
      <c r="X26" s="8"/>
      <c r="Z26">
        <f t="shared" si="1"/>
        <v>39</v>
      </c>
      <c r="AA26">
        <f t="shared" si="6"/>
        <v>23</v>
      </c>
      <c r="AJ26" s="8">
        <f>IF('Pin Detect Programming'!D$10='Resistor References'!AH$3,(3277+41*'Resistor References'!G27)*2^-12,IF('Pin Detect Programming'!D$10='Resistor References'!AH$4,(2456+41*G27)*2^-12,IF('Pin Detect Programming'!D$10='Resistor References'!AH$5,(3686+41*G27)*2^-12,IF('Pin Detect Programming'!D$10='Resistor References'!AH$6,(4921+82*G27)*2^-12,IF('Pin Detect Programming'!D$10='Resistor References'!AH$7,(7372+82*G27)*2^-12,IF('Pin Detect Programming'!D$10='Resistor References'!AH$8,(9906+164*G27)*2^-12,IF('Pin Detect Programming'!D$10='Resistor References'!AH$9,(14826+164*G27)*2^-12,IF('Pin Detect Programming'!D$10='Resistor References'!AH$10,(14941+164*G27)*2^-12,IF('Pin Detect Programming'!D$10='Resistor References'!AH$11,(19861+164*G27)*2^-12,0)))))))))</f>
        <v>0</v>
      </c>
      <c r="AK26">
        <f t="shared" si="8"/>
        <v>23</v>
      </c>
    </row>
    <row r="27" spans="6:41" x14ac:dyDescent="0.25">
      <c r="F27">
        <f t="shared" si="12"/>
        <v>24</v>
      </c>
      <c r="G27">
        <f t="shared" si="12"/>
        <v>23</v>
      </c>
      <c r="H27">
        <f t="shared" si="12"/>
        <v>23</v>
      </c>
      <c r="X27" s="8"/>
      <c r="Z27">
        <f>BIN2DEC(1001000)</f>
        <v>72</v>
      </c>
      <c r="AA27">
        <f t="shared" si="6"/>
        <v>24</v>
      </c>
      <c r="AJ27" s="8">
        <f>IF('Pin Detect Programming'!D$10='Resistor References'!AH$3,(3277+41*'Resistor References'!G28)*2^-12,IF('Pin Detect Programming'!D$10='Resistor References'!AH$4,(2456+41*G28)*2^-12,IF('Pin Detect Programming'!D$10='Resistor References'!AH$5,(3686+41*G28)*2^-12,IF('Pin Detect Programming'!D$10='Resistor References'!AH$6,(4921+82*G28)*2^-12,IF('Pin Detect Programming'!D$10='Resistor References'!AH$7,(7372+82*G28)*2^-12,IF('Pin Detect Programming'!D$10='Resistor References'!AH$8,(9906+164*G28)*2^-12,IF('Pin Detect Programming'!D$10='Resistor References'!AH$9,(14826+164*G28)*2^-12,IF('Pin Detect Programming'!D$10='Resistor References'!AH$10,(14941+164*G28)*2^-12,IF('Pin Detect Programming'!D$10='Resistor References'!AH$11,(19861+164*G28)*2^-12,0)))))))))</f>
        <v>0</v>
      </c>
      <c r="AK27">
        <f t="shared" si="8"/>
        <v>24</v>
      </c>
    </row>
    <row r="28" spans="6:41" x14ac:dyDescent="0.25">
      <c r="F28">
        <f t="shared" si="12"/>
        <v>25</v>
      </c>
      <c r="G28">
        <f t="shared" si="12"/>
        <v>24</v>
      </c>
      <c r="H28">
        <f t="shared" si="12"/>
        <v>24</v>
      </c>
      <c r="X28" s="8"/>
      <c r="Z28">
        <f t="shared" si="1"/>
        <v>41</v>
      </c>
      <c r="AA28">
        <f t="shared" si="6"/>
        <v>25</v>
      </c>
      <c r="AJ28" s="8">
        <f>IF('Pin Detect Programming'!D$10='Resistor References'!AH$3,(3277+41*'Resistor References'!G29)*2^-12,IF('Pin Detect Programming'!D$10='Resistor References'!AH$4,(2456+41*G29)*2^-12,IF('Pin Detect Programming'!D$10='Resistor References'!AH$5,(3686+41*G29)*2^-12,IF('Pin Detect Programming'!D$10='Resistor References'!AH$6,(4921+82*G29)*2^-12,IF('Pin Detect Programming'!D$10='Resistor References'!AH$7,(7372+82*G29)*2^-12,IF('Pin Detect Programming'!D$10='Resistor References'!AH$8,(9906+164*G29)*2^-12,IF('Pin Detect Programming'!D$10='Resistor References'!AH$9,(14826+164*G29)*2^-12,IF('Pin Detect Programming'!D$10='Resistor References'!AH$10,(14941+164*G29)*2^-12,IF('Pin Detect Programming'!D$10='Resistor References'!AH$11,(19861+164*G29)*2^-12,0)))))))))</f>
        <v>0</v>
      </c>
      <c r="AK28">
        <f t="shared" si="8"/>
        <v>25</v>
      </c>
    </row>
    <row r="29" spans="6:41" x14ac:dyDescent="0.25">
      <c r="F29">
        <f t="shared" si="12"/>
        <v>26</v>
      </c>
      <c r="G29">
        <f t="shared" si="12"/>
        <v>25</v>
      </c>
      <c r="H29">
        <f t="shared" si="12"/>
        <v>25</v>
      </c>
      <c r="X29" s="8"/>
      <c r="Z29">
        <f t="shared" si="1"/>
        <v>42</v>
      </c>
      <c r="AA29">
        <f t="shared" si="6"/>
        <v>26</v>
      </c>
      <c r="AJ29" s="8">
        <f>IF('Pin Detect Programming'!D$10='Resistor References'!AH$3,(3277+41*'Resistor References'!G30)*2^-12,IF('Pin Detect Programming'!D$10='Resistor References'!AH$4,(2456+41*G30)*2^-12,IF('Pin Detect Programming'!D$10='Resistor References'!AH$5,(3686+41*G30)*2^-12,IF('Pin Detect Programming'!D$10='Resistor References'!AH$6,(4921+82*G30)*2^-12,IF('Pin Detect Programming'!D$10='Resistor References'!AH$7,(7372+82*G30)*2^-12,IF('Pin Detect Programming'!D$10='Resistor References'!AH$8,(9906+164*G30)*2^-12,IF('Pin Detect Programming'!D$10='Resistor References'!AH$9,(14826+164*G30)*2^-12,IF('Pin Detect Programming'!D$10='Resistor References'!AH$10,(14941+164*G30)*2^-12,IF('Pin Detect Programming'!D$10='Resistor References'!AH$11,(19861+164*G30)*2^-12,0)))))))))</f>
        <v>0</v>
      </c>
      <c r="AK29">
        <f t="shared" si="8"/>
        <v>26</v>
      </c>
    </row>
    <row r="30" spans="6:41" x14ac:dyDescent="0.25">
      <c r="F30">
        <f t="shared" si="12"/>
        <v>27</v>
      </c>
      <c r="G30">
        <f t="shared" si="12"/>
        <v>26</v>
      </c>
      <c r="H30">
        <f t="shared" si="12"/>
        <v>26</v>
      </c>
      <c r="X30" s="8"/>
      <c r="Z30">
        <f t="shared" si="1"/>
        <v>43</v>
      </c>
      <c r="AA30">
        <f t="shared" si="6"/>
        <v>27</v>
      </c>
      <c r="AJ30" s="8">
        <f>IF('Pin Detect Programming'!D$10='Resistor References'!AH$3,(3277+41*'Resistor References'!G31)*2^-12,IF('Pin Detect Programming'!D$10='Resistor References'!AH$4,(2456+41*G31)*2^-12,IF('Pin Detect Programming'!D$10='Resistor References'!AH$5,(3686+41*G31)*2^-12,IF('Pin Detect Programming'!D$10='Resistor References'!AH$6,(4921+82*G31)*2^-12,IF('Pin Detect Programming'!D$10='Resistor References'!AH$7,(7372+82*G31)*2^-12,IF('Pin Detect Programming'!D$10='Resistor References'!AH$8,(9906+164*G31)*2^-12,IF('Pin Detect Programming'!D$10='Resistor References'!AH$9,(14826+164*G31)*2^-12,IF('Pin Detect Programming'!D$10='Resistor References'!AH$10,(14941+164*G31)*2^-12,IF('Pin Detect Programming'!D$10='Resistor References'!AH$11,(19861+164*G31)*2^-12,0)))))))))</f>
        <v>0</v>
      </c>
      <c r="AK30">
        <f t="shared" si="8"/>
        <v>27</v>
      </c>
    </row>
    <row r="31" spans="6:41" x14ac:dyDescent="0.25">
      <c r="F31">
        <f t="shared" si="12"/>
        <v>28</v>
      </c>
      <c r="G31">
        <f t="shared" si="12"/>
        <v>27</v>
      </c>
      <c r="H31">
        <f t="shared" si="12"/>
        <v>27</v>
      </c>
      <c r="X31" s="8"/>
      <c r="Z31">
        <f t="shared" si="1"/>
        <v>44</v>
      </c>
      <c r="AA31">
        <f t="shared" si="6"/>
        <v>28</v>
      </c>
      <c r="AJ31" s="8">
        <f>IF('Pin Detect Programming'!D$10='Resistor References'!AH$3,(3277+41*'Resistor References'!G32)*2^-12,IF('Pin Detect Programming'!D$10='Resistor References'!AH$4,(2456+41*G32)*2^-12,IF('Pin Detect Programming'!D$10='Resistor References'!AH$5,(3686+41*G32)*2^-12,IF('Pin Detect Programming'!D$10='Resistor References'!AH$6,(4921+82*G32)*2^-12,IF('Pin Detect Programming'!D$10='Resistor References'!AH$7,(7372+82*G32)*2^-12,IF('Pin Detect Programming'!D$10='Resistor References'!AH$8,(9906+164*G32)*2^-12,IF('Pin Detect Programming'!D$10='Resistor References'!AH$9,(14826+164*G32)*2^-12,IF('Pin Detect Programming'!D$10='Resistor References'!AH$10,(14941+164*G32)*2^-12,IF('Pin Detect Programming'!D$10='Resistor References'!AH$11,(19861+164*G32)*2^-12,0)))))))))</f>
        <v>0</v>
      </c>
      <c r="AK31">
        <f t="shared" si="8"/>
        <v>28</v>
      </c>
    </row>
    <row r="32" spans="6:41" x14ac:dyDescent="0.25">
      <c r="F32">
        <f t="shared" si="12"/>
        <v>29</v>
      </c>
      <c r="G32">
        <f t="shared" si="12"/>
        <v>28</v>
      </c>
      <c r="H32">
        <f t="shared" si="12"/>
        <v>28</v>
      </c>
      <c r="X32" s="8"/>
      <c r="Z32">
        <f t="shared" si="1"/>
        <v>45</v>
      </c>
      <c r="AA32">
        <f t="shared" si="6"/>
        <v>29</v>
      </c>
      <c r="AJ32" s="8">
        <f>IF('Pin Detect Programming'!D$10='Resistor References'!AH$3,(3277+41*'Resistor References'!G33)*2^-12,IF('Pin Detect Programming'!D$10='Resistor References'!AH$4,(2456+41*G33)*2^-12,IF('Pin Detect Programming'!D$10='Resistor References'!AH$5,(3686+41*G33)*2^-12,IF('Pin Detect Programming'!D$10='Resistor References'!AH$6,(4921+82*G33)*2^-12,IF('Pin Detect Programming'!D$10='Resistor References'!AH$7,(7372+82*G33)*2^-12,IF('Pin Detect Programming'!D$10='Resistor References'!AH$8,(9906+164*G33)*2^-12,IF('Pin Detect Programming'!D$10='Resistor References'!AH$9,(14826+164*G33)*2^-12,IF('Pin Detect Programming'!D$10='Resistor References'!AH$10,(14941+164*G33)*2^-12,IF('Pin Detect Programming'!D$10='Resistor References'!AH$11,(19861+164*G33)*2^-12,0)))))))))</f>
        <v>0</v>
      </c>
      <c r="AK32">
        <f t="shared" si="8"/>
        <v>29</v>
      </c>
    </row>
    <row r="33" spans="6:24" x14ac:dyDescent="0.25">
      <c r="F33">
        <f t="shared" si="12"/>
        <v>30</v>
      </c>
      <c r="G33">
        <f t="shared" si="12"/>
        <v>29</v>
      </c>
      <c r="H33">
        <f t="shared" si="12"/>
        <v>29</v>
      </c>
      <c r="X33" s="8"/>
    </row>
    <row r="34" spans="6:24" x14ac:dyDescent="0.25">
      <c r="G34">
        <f t="shared" si="12"/>
        <v>30</v>
      </c>
      <c r="H34">
        <f t="shared" si="12"/>
        <v>30</v>
      </c>
      <c r="X34" s="8"/>
    </row>
    <row r="35" spans="6:24" x14ac:dyDescent="0.25">
      <c r="G35">
        <f t="shared" si="12"/>
        <v>31</v>
      </c>
      <c r="H35">
        <f t="shared" si="12"/>
        <v>31</v>
      </c>
      <c r="X35" s="8"/>
    </row>
    <row r="36" spans="6:24" x14ac:dyDescent="0.25">
      <c r="X36" s="8"/>
    </row>
    <row r="37" spans="6:24" x14ac:dyDescent="0.25">
      <c r="X37" s="8"/>
    </row>
    <row r="38" spans="6:24" x14ac:dyDescent="0.25">
      <c r="X38" s="8"/>
    </row>
    <row r="39" spans="6:24" x14ac:dyDescent="0.25">
      <c r="X39" s="8"/>
    </row>
    <row r="40" spans="6:24" x14ac:dyDescent="0.25">
      <c r="X40" s="8"/>
    </row>
    <row r="41" spans="6:24" x14ac:dyDescent="0.25">
      <c r="X41" s="8"/>
    </row>
    <row r="42" spans="6:24" x14ac:dyDescent="0.25">
      <c r="X42" s="8"/>
    </row>
    <row r="43" spans="6:24" x14ac:dyDescent="0.25">
      <c r="X43" s="8"/>
    </row>
    <row r="44" spans="6:24" x14ac:dyDescent="0.25">
      <c r="X44" s="8"/>
    </row>
    <row r="45" spans="6:24" x14ac:dyDescent="0.25">
      <c r="X45" s="8"/>
    </row>
    <row r="46" spans="6:24" x14ac:dyDescent="0.25">
      <c r="X46" s="8"/>
    </row>
    <row r="47" spans="6:24" x14ac:dyDescent="0.25">
      <c r="X47" s="8"/>
    </row>
    <row r="48" spans="6:24" x14ac:dyDescent="0.25">
      <c r="X48" s="8"/>
    </row>
    <row r="49" spans="24:24" x14ac:dyDescent="0.25">
      <c r="X49" s="8"/>
    </row>
    <row r="50" spans="24:24" x14ac:dyDescent="0.25">
      <c r="X50" s="8"/>
    </row>
    <row r="51" spans="24:24" x14ac:dyDescent="0.25">
      <c r="X51" s="8"/>
    </row>
    <row r="52" spans="24:24" x14ac:dyDescent="0.25">
      <c r="X52" s="8"/>
    </row>
    <row r="53" spans="24:24" x14ac:dyDescent="0.25">
      <c r="X53" s="8"/>
    </row>
    <row r="54" spans="24:24" x14ac:dyDescent="0.25">
      <c r="X54" s="8"/>
    </row>
    <row r="55" spans="24:24" x14ac:dyDescent="0.25">
      <c r="X55" s="8"/>
    </row>
    <row r="56" spans="24:24" x14ac:dyDescent="0.25">
      <c r="X56" s="8"/>
    </row>
    <row r="57" spans="24:24" x14ac:dyDescent="0.25">
      <c r="X57" s="8"/>
    </row>
    <row r="58" spans="24:24" x14ac:dyDescent="0.25">
      <c r="X58" s="8"/>
    </row>
    <row r="59" spans="24:24" x14ac:dyDescent="0.25">
      <c r="X59" s="8"/>
    </row>
    <row r="60" spans="24:24" x14ac:dyDescent="0.25">
      <c r="X60" s="8"/>
    </row>
    <row r="61" spans="24:24" x14ac:dyDescent="0.25">
      <c r="X61" s="8"/>
    </row>
    <row r="62" spans="24:24" x14ac:dyDescent="0.25">
      <c r="X62" s="8"/>
    </row>
    <row r="63" spans="24:24" x14ac:dyDescent="0.25">
      <c r="X63" s="8"/>
    </row>
    <row r="64" spans="24:24" x14ac:dyDescent="0.25">
      <c r="X64" s="8"/>
    </row>
    <row r="65" spans="20:24" x14ac:dyDescent="0.25">
      <c r="X65" s="8"/>
    </row>
    <row r="66" spans="20:24" x14ac:dyDescent="0.25">
      <c r="T66">
        <v>1.18</v>
      </c>
      <c r="X66" s="8"/>
    </row>
  </sheetData>
  <phoneticPr fontId="28"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Q36"/>
  <sheetViews>
    <sheetView workbookViewId="0">
      <selection activeCell="C16" sqref="C16"/>
    </sheetView>
  </sheetViews>
  <sheetFormatPr defaultRowHeight="15.75" x14ac:dyDescent="0.25"/>
  <sheetData>
    <row r="1" spans="1:43" x14ac:dyDescent="0.25">
      <c r="A1" s="9"/>
      <c r="B1" s="422" t="s">
        <v>323</v>
      </c>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row>
    <row r="2" spans="1:43" x14ac:dyDescent="0.25">
      <c r="A2" s="9"/>
      <c r="B2" s="9" t="s">
        <v>252</v>
      </c>
      <c r="C2" s="9">
        <v>0</v>
      </c>
      <c r="D2" s="9">
        <v>1</v>
      </c>
      <c r="E2" s="9">
        <v>2</v>
      </c>
      <c r="F2" s="9">
        <v>3</v>
      </c>
      <c r="G2" s="9">
        <v>4</v>
      </c>
      <c r="H2" s="9">
        <v>5</v>
      </c>
      <c r="I2" s="9">
        <v>6</v>
      </c>
      <c r="J2" s="9">
        <v>7</v>
      </c>
      <c r="K2" s="9">
        <v>8</v>
      </c>
      <c r="L2" s="9">
        <v>9</v>
      </c>
      <c r="M2" s="9">
        <v>10</v>
      </c>
      <c r="N2" s="9">
        <v>11</v>
      </c>
      <c r="O2" s="9">
        <v>12</v>
      </c>
      <c r="P2" s="9">
        <v>13</v>
      </c>
      <c r="Q2" s="9">
        <v>14</v>
      </c>
      <c r="R2" s="9">
        <v>15</v>
      </c>
      <c r="S2" s="9">
        <v>16</v>
      </c>
      <c r="T2" s="9">
        <v>17</v>
      </c>
      <c r="U2" s="9">
        <v>18</v>
      </c>
      <c r="V2" s="9">
        <v>19</v>
      </c>
      <c r="W2" s="9">
        <v>20</v>
      </c>
      <c r="X2" s="9">
        <v>21</v>
      </c>
      <c r="Y2" s="9">
        <v>22</v>
      </c>
      <c r="Z2" s="9">
        <v>23</v>
      </c>
      <c r="AA2" s="9">
        <v>24</v>
      </c>
      <c r="AB2" s="9">
        <v>25</v>
      </c>
      <c r="AC2" s="9">
        <v>26</v>
      </c>
      <c r="AD2" s="9">
        <v>27</v>
      </c>
      <c r="AE2" s="9">
        <v>28</v>
      </c>
      <c r="AF2" s="9">
        <v>29</v>
      </c>
      <c r="AG2" s="9">
        <v>30</v>
      </c>
      <c r="AH2" s="9">
        <v>31</v>
      </c>
      <c r="AM2" t="s">
        <v>215</v>
      </c>
      <c r="AN2" t="s">
        <v>216</v>
      </c>
      <c r="AO2" t="s">
        <v>223</v>
      </c>
      <c r="AP2" t="s">
        <v>229</v>
      </c>
      <c r="AQ2" t="s">
        <v>14</v>
      </c>
    </row>
    <row r="3" spans="1:43" x14ac:dyDescent="0.25">
      <c r="A3" s="9"/>
      <c r="B3" s="9" t="s">
        <v>14</v>
      </c>
      <c r="C3" s="9">
        <v>4420</v>
      </c>
      <c r="D3" s="9">
        <v>4870</v>
      </c>
      <c r="E3" s="9">
        <v>5360</v>
      </c>
      <c r="F3" s="9">
        <v>5900</v>
      </c>
      <c r="G3" s="9">
        <v>6490</v>
      </c>
      <c r="H3" s="9">
        <v>7150</v>
      </c>
      <c r="I3" s="9">
        <v>7870</v>
      </c>
      <c r="J3" s="9">
        <v>8660</v>
      </c>
      <c r="K3" s="9">
        <v>9530</v>
      </c>
      <c r="L3" s="9">
        <v>10500</v>
      </c>
      <c r="M3" s="9">
        <v>11500</v>
      </c>
      <c r="N3" s="9">
        <v>12700</v>
      </c>
      <c r="O3" s="9">
        <v>14000</v>
      </c>
      <c r="P3" s="9">
        <v>15400</v>
      </c>
      <c r="Q3" s="9">
        <v>16900</v>
      </c>
      <c r="R3" s="9">
        <v>18700</v>
      </c>
      <c r="S3" s="9">
        <v>20500</v>
      </c>
      <c r="T3" s="9">
        <v>22600</v>
      </c>
      <c r="U3" s="9">
        <v>24900</v>
      </c>
      <c r="V3" s="9">
        <v>27400</v>
      </c>
      <c r="W3" s="9">
        <v>30100</v>
      </c>
      <c r="X3" s="9">
        <v>33200</v>
      </c>
      <c r="Y3" s="9">
        <v>36500</v>
      </c>
      <c r="Z3" s="9">
        <v>40200</v>
      </c>
      <c r="AA3" s="9">
        <v>44200</v>
      </c>
      <c r="AB3" s="9">
        <v>48700</v>
      </c>
      <c r="AC3" s="9">
        <v>53600</v>
      </c>
      <c r="AD3" s="9">
        <v>59000</v>
      </c>
      <c r="AE3" s="9">
        <v>64900</v>
      </c>
      <c r="AF3" s="9">
        <v>71500</v>
      </c>
      <c r="AG3" s="9">
        <v>78700</v>
      </c>
      <c r="AH3" s="9">
        <v>86600</v>
      </c>
      <c r="AJ3" t="s">
        <v>211</v>
      </c>
      <c r="AL3">
        <v>0</v>
      </c>
      <c r="AM3" t="s">
        <v>248</v>
      </c>
      <c r="AN3" t="s">
        <v>248</v>
      </c>
      <c r="AO3" t="s">
        <v>248</v>
      </c>
      <c r="AP3" t="s">
        <v>248</v>
      </c>
      <c r="AQ3" t="str">
        <f>AJ3</f>
        <v>SHORT</v>
      </c>
    </row>
    <row r="4" spans="1:43" x14ac:dyDescent="0.25">
      <c r="A4" s="9" t="s">
        <v>253</v>
      </c>
      <c r="B4" s="9">
        <v>0</v>
      </c>
      <c r="C4" s="9">
        <v>18700</v>
      </c>
      <c r="D4" s="9">
        <v>20500</v>
      </c>
      <c r="E4" s="9">
        <v>22600</v>
      </c>
      <c r="F4" s="9">
        <v>24900</v>
      </c>
      <c r="G4" s="9">
        <v>27400</v>
      </c>
      <c r="H4" s="9">
        <v>30100</v>
      </c>
      <c r="I4" s="9">
        <v>33200</v>
      </c>
      <c r="J4" s="9">
        <v>36500</v>
      </c>
      <c r="K4" s="9">
        <v>40200</v>
      </c>
      <c r="L4" s="9">
        <v>44200</v>
      </c>
      <c r="M4" s="9">
        <v>48700</v>
      </c>
      <c r="N4" s="9">
        <v>53600</v>
      </c>
      <c r="O4" s="9">
        <v>59000</v>
      </c>
      <c r="P4" s="9">
        <v>64900</v>
      </c>
      <c r="Q4" s="9">
        <v>71500</v>
      </c>
      <c r="R4" s="9">
        <v>78700</v>
      </c>
      <c r="S4" s="9">
        <v>86600</v>
      </c>
      <c r="T4" s="9">
        <v>95300</v>
      </c>
      <c r="U4" s="9">
        <v>105000</v>
      </c>
      <c r="V4" s="9">
        <v>115000</v>
      </c>
      <c r="W4" s="9">
        <v>127000</v>
      </c>
      <c r="X4" s="9">
        <v>140000</v>
      </c>
      <c r="Y4" s="9">
        <v>154000</v>
      </c>
      <c r="Z4" s="9">
        <v>169000</v>
      </c>
      <c r="AA4" s="9">
        <v>187000</v>
      </c>
      <c r="AB4" s="9">
        <v>205000</v>
      </c>
      <c r="AC4" s="9">
        <v>226000</v>
      </c>
      <c r="AD4" s="9">
        <v>249000</v>
      </c>
      <c r="AE4" s="9">
        <v>274000</v>
      </c>
      <c r="AF4" s="9">
        <v>301000</v>
      </c>
      <c r="AG4" s="9">
        <v>332000</v>
      </c>
      <c r="AH4" s="9">
        <v>365000</v>
      </c>
      <c r="AJ4" t="s">
        <v>212</v>
      </c>
      <c r="AL4" t="s">
        <v>248</v>
      </c>
      <c r="AM4" t="s">
        <v>248</v>
      </c>
      <c r="AN4" t="s">
        <v>248</v>
      </c>
      <c r="AO4" t="s">
        <v>248</v>
      </c>
      <c r="AP4" t="s">
        <v>248</v>
      </c>
      <c r="AQ4" t="str">
        <f t="shared" ref="AQ4:AQ36" si="0">AJ4</f>
        <v>FLOAT</v>
      </c>
    </row>
    <row r="5" spans="1:43" x14ac:dyDescent="0.25">
      <c r="A5" s="9"/>
      <c r="B5" s="9">
        <v>1</v>
      </c>
      <c r="C5" s="9">
        <v>9530</v>
      </c>
      <c r="D5" s="9">
        <v>10500</v>
      </c>
      <c r="E5" s="9">
        <v>11500</v>
      </c>
      <c r="F5" s="9">
        <v>12700</v>
      </c>
      <c r="G5" s="9">
        <v>14000</v>
      </c>
      <c r="H5" s="9">
        <v>15400</v>
      </c>
      <c r="I5" s="9">
        <v>16900</v>
      </c>
      <c r="J5" s="9">
        <v>18700</v>
      </c>
      <c r="K5" s="9">
        <v>20500</v>
      </c>
      <c r="L5" s="9">
        <v>22600</v>
      </c>
      <c r="M5" s="9">
        <v>24900</v>
      </c>
      <c r="N5" s="9">
        <v>27400</v>
      </c>
      <c r="O5" s="9">
        <v>30100</v>
      </c>
      <c r="P5" s="9">
        <v>33200</v>
      </c>
      <c r="Q5" s="9">
        <v>36500</v>
      </c>
      <c r="R5" s="9">
        <v>40200</v>
      </c>
      <c r="S5" s="9">
        <v>44200</v>
      </c>
      <c r="T5" s="9">
        <v>48700</v>
      </c>
      <c r="U5" s="9">
        <v>53600</v>
      </c>
      <c r="V5" s="9">
        <v>59000</v>
      </c>
      <c r="W5" s="9">
        <v>64900</v>
      </c>
      <c r="X5" s="9">
        <v>71500</v>
      </c>
      <c r="Y5" s="9">
        <v>78700</v>
      </c>
      <c r="Z5" s="9">
        <v>86600</v>
      </c>
      <c r="AA5" s="9">
        <v>95300</v>
      </c>
      <c r="AB5" s="9">
        <v>105000</v>
      </c>
      <c r="AC5" s="9">
        <v>115000</v>
      </c>
      <c r="AD5" s="9">
        <v>127000</v>
      </c>
      <c r="AE5" s="9">
        <v>140000</v>
      </c>
      <c r="AF5" s="9">
        <v>154000</v>
      </c>
      <c r="AG5" s="9">
        <v>169000</v>
      </c>
      <c r="AH5" s="9">
        <v>187000</v>
      </c>
      <c r="AJ5">
        <v>0</v>
      </c>
      <c r="AK5">
        <f>HLOOKUP(AJ5,C$2:AH$11,2,FALSE)</f>
        <v>4420</v>
      </c>
      <c r="AL5">
        <f>HLOOKUP(AJ5,C$13:R$14,2,FALSE)</f>
        <v>4640</v>
      </c>
      <c r="AM5" t="str">
        <f>IF(OR('Pinstrap Reverse Lookup'!C$3=AL$3,'Pinstrap Reverse Lookup'!C$3='Resistor Selection'!AL$4),'Resistor Selection'!$AL$4,VLOOKUP('Resistor Selection'!AJ5,'Resistor Selection'!B$15:R$30,'Pinstrap Reverse Lookup'!E$3+2,FALSE))</f>
        <v>Open</v>
      </c>
      <c r="AN5">
        <f>IF(OR('Pinstrap Reverse Lookup'!C$4=AL$3,'Pinstrap Reverse Lookup'!C$4='Resistor Selection'!AL$4),'Resistor Selection'!$AL$4,VLOOKUP('Resistor Selection'!AJ5,'Resistor Selection'!B$15:R$30,'Pinstrap Reverse Lookup'!E$4+2,FALSE))</f>
        <v>56200</v>
      </c>
      <c r="AO5">
        <f>IF(OR('Pinstrap Reverse Lookup'!C$5=AL$3,'Pinstrap Reverse Lookup'!C$5='Resistor Selection'!AL$4),'Resistor Selection'!$AL$4,VLOOKUP('Resistor Selection'!AJ5,'Resistor Selection'!B$15:R$30,'Pinstrap Reverse Lookup'!E$5+2,FALSE))</f>
        <v>21500</v>
      </c>
      <c r="AP5">
        <f>IF(OR('Pinstrap Reverse Lookup'!C$6=AL$3,'Pinstrap Reverse Lookup'!C$6='Resistor Selection'!AL$4),'Resistor Selection'!$AL$4,VLOOKUP('Resistor Selection'!AJ5,'Resistor Selection'!B$15:R$30,'Pinstrap Reverse Lookup'!E$6+2,FALSE))</f>
        <v>26100</v>
      </c>
      <c r="AQ5">
        <f t="shared" si="0"/>
        <v>0</v>
      </c>
    </row>
    <row r="6" spans="1:43" x14ac:dyDescent="0.25">
      <c r="A6" s="9"/>
      <c r="B6" s="9">
        <v>2</v>
      </c>
      <c r="C6" s="9">
        <v>6190</v>
      </c>
      <c r="D6" s="9">
        <v>6810</v>
      </c>
      <c r="E6" s="9">
        <v>7500</v>
      </c>
      <c r="F6" s="9">
        <v>8250</v>
      </c>
      <c r="G6" s="9">
        <v>9090</v>
      </c>
      <c r="H6" s="9">
        <v>10000</v>
      </c>
      <c r="I6" s="9">
        <v>11000</v>
      </c>
      <c r="J6" s="9">
        <v>12100</v>
      </c>
      <c r="K6" s="9">
        <v>13300</v>
      </c>
      <c r="L6" s="9">
        <v>14700</v>
      </c>
      <c r="M6" s="9">
        <v>15400</v>
      </c>
      <c r="N6" s="9">
        <v>17800</v>
      </c>
      <c r="O6" s="9">
        <v>19600</v>
      </c>
      <c r="P6" s="9">
        <v>21500</v>
      </c>
      <c r="Q6" s="9">
        <v>22600</v>
      </c>
      <c r="R6" s="9">
        <v>26100</v>
      </c>
      <c r="S6" s="9">
        <v>28700</v>
      </c>
      <c r="T6" s="9">
        <v>31600</v>
      </c>
      <c r="U6" s="9">
        <v>34800</v>
      </c>
      <c r="V6" s="9">
        <v>38300</v>
      </c>
      <c r="W6" s="9">
        <v>42200</v>
      </c>
      <c r="X6" s="9">
        <v>46400</v>
      </c>
      <c r="Y6" s="9">
        <v>51100</v>
      </c>
      <c r="Z6" s="9">
        <v>56200</v>
      </c>
      <c r="AA6" s="9">
        <v>61900</v>
      </c>
      <c r="AB6" s="9">
        <v>68100</v>
      </c>
      <c r="AC6" s="9">
        <v>75000</v>
      </c>
      <c r="AD6" s="9">
        <v>82500</v>
      </c>
      <c r="AE6" s="9">
        <v>90900</v>
      </c>
      <c r="AF6" s="9">
        <v>100000</v>
      </c>
      <c r="AG6" s="9">
        <v>110000</v>
      </c>
      <c r="AH6" s="9">
        <v>121000</v>
      </c>
      <c r="AJ6">
        <f>AJ5+1</f>
        <v>1</v>
      </c>
      <c r="AK6">
        <f t="shared" ref="AK6:AK36" si="1">HLOOKUP(AJ6,C$2:AH$11,2,FALSE)</f>
        <v>4870</v>
      </c>
      <c r="AL6">
        <f t="shared" ref="AL6:AL20" si="2">HLOOKUP(AJ6,C$13:R$14,2,FALSE)</f>
        <v>5620</v>
      </c>
      <c r="AM6" t="str">
        <f>IF(OR('Pinstrap Reverse Lookup'!C$3=AL$3,'Pinstrap Reverse Lookup'!C$3='Resistor Selection'!AL$4),'Resistor Selection'!$AL$4,VLOOKUP('Resistor Selection'!AJ6,'Resistor Selection'!B$15:R$30,'Pinstrap Reverse Lookup'!E$3+2,FALSE))</f>
        <v>Open</v>
      </c>
      <c r="AN6">
        <f>IF(OR('Pinstrap Reverse Lookup'!C$4=AL$3,'Pinstrap Reverse Lookup'!C$4='Resistor Selection'!AL$4),'Resistor Selection'!$AL$4,VLOOKUP('Resistor Selection'!AJ6,'Resistor Selection'!B$15:R$30,'Pinstrap Reverse Lookup'!E$4+2,FALSE))</f>
        <v>40200</v>
      </c>
      <c r="AO6">
        <f>IF(OR('Pinstrap Reverse Lookup'!C$5=AL$3,'Pinstrap Reverse Lookup'!C$5='Resistor Selection'!AL$4),'Resistor Selection'!$AL$4,VLOOKUP('Resistor Selection'!AJ6,'Resistor Selection'!B$15:R$30,'Pinstrap Reverse Lookup'!E$5+2,FALSE))</f>
        <v>15400</v>
      </c>
      <c r="AP6">
        <f>IF(OR('Pinstrap Reverse Lookup'!C$6=AL$3,'Pinstrap Reverse Lookup'!C$6='Resistor Selection'!AL$4),'Resistor Selection'!$AL$4,VLOOKUP('Resistor Selection'!AJ6,'Resistor Selection'!B$15:R$30,'Pinstrap Reverse Lookup'!E$6+2,FALSE))</f>
        <v>18700</v>
      </c>
      <c r="AQ6">
        <f t="shared" si="0"/>
        <v>1</v>
      </c>
    </row>
    <row r="7" spans="1:43" x14ac:dyDescent="0.25">
      <c r="A7" s="9"/>
      <c r="B7" s="9">
        <v>3</v>
      </c>
      <c r="C7" s="9">
        <v>4020</v>
      </c>
      <c r="D7" s="9">
        <v>4420</v>
      </c>
      <c r="E7" s="9">
        <v>4870</v>
      </c>
      <c r="F7" s="9">
        <v>5360</v>
      </c>
      <c r="G7" s="9">
        <v>5900</v>
      </c>
      <c r="H7" s="9">
        <v>6490</v>
      </c>
      <c r="I7" s="9">
        <v>7150</v>
      </c>
      <c r="J7" s="9">
        <v>7870</v>
      </c>
      <c r="K7" s="9">
        <v>8660</v>
      </c>
      <c r="L7" s="9">
        <v>9530</v>
      </c>
      <c r="M7" s="9">
        <v>10500</v>
      </c>
      <c r="N7" s="9">
        <v>11500</v>
      </c>
      <c r="O7" s="9">
        <v>12700</v>
      </c>
      <c r="P7" s="9">
        <v>14000</v>
      </c>
      <c r="Q7" s="9">
        <v>15400</v>
      </c>
      <c r="R7" s="9">
        <v>16900</v>
      </c>
      <c r="S7" s="9">
        <v>18700</v>
      </c>
      <c r="T7" s="9">
        <v>20500</v>
      </c>
      <c r="U7" s="9">
        <v>22600</v>
      </c>
      <c r="V7" s="9">
        <v>24900</v>
      </c>
      <c r="W7" s="9">
        <v>27400</v>
      </c>
      <c r="X7" s="9">
        <v>30100</v>
      </c>
      <c r="Y7" s="9">
        <v>33200</v>
      </c>
      <c r="Z7" s="9">
        <v>36500</v>
      </c>
      <c r="AA7" s="9">
        <v>40200</v>
      </c>
      <c r="AB7" s="9">
        <v>44200</v>
      </c>
      <c r="AC7" s="9">
        <v>48700</v>
      </c>
      <c r="AD7" s="9">
        <v>53600</v>
      </c>
      <c r="AE7" s="9">
        <v>59000</v>
      </c>
      <c r="AF7" s="9">
        <v>64900</v>
      </c>
      <c r="AG7" s="9">
        <v>71500</v>
      </c>
      <c r="AH7" s="9">
        <v>78700</v>
      </c>
      <c r="AJ7">
        <f t="shared" ref="AJ7:AJ36" si="3">AJ6+1</f>
        <v>2</v>
      </c>
      <c r="AK7">
        <f t="shared" si="1"/>
        <v>5360</v>
      </c>
      <c r="AL7">
        <f t="shared" si="2"/>
        <v>6810</v>
      </c>
      <c r="AM7" t="str">
        <f>IF(OR('Pinstrap Reverse Lookup'!C$3=AL$3,'Pinstrap Reverse Lookup'!C$3='Resistor Selection'!AL$4),'Resistor Selection'!$AL$4,VLOOKUP('Resistor Selection'!AJ7,'Resistor Selection'!B$15:R$30,'Pinstrap Reverse Lookup'!E$3+2,FALSE))</f>
        <v>Open</v>
      </c>
      <c r="AN7">
        <f>IF(OR('Pinstrap Reverse Lookup'!C$4=AL$3,'Pinstrap Reverse Lookup'!C$4='Resistor Selection'!AL$4),'Resistor Selection'!$AL$4,VLOOKUP('Resistor Selection'!AJ7,'Resistor Selection'!B$15:R$30,'Pinstrap Reverse Lookup'!E$4+2,FALSE))</f>
        <v>30100</v>
      </c>
      <c r="AO7">
        <f>IF(OR('Pinstrap Reverse Lookup'!C$5=AL$3,'Pinstrap Reverse Lookup'!C$5='Resistor Selection'!AL$4),'Resistor Selection'!$AL$4,VLOOKUP('Resistor Selection'!AJ7,'Resistor Selection'!B$15:R$30,'Pinstrap Reverse Lookup'!E$5+2,FALSE))</f>
        <v>11500</v>
      </c>
      <c r="AP7">
        <f>IF(OR('Pinstrap Reverse Lookup'!C$6=AL$3,'Pinstrap Reverse Lookup'!C$6='Resistor Selection'!AL$4),'Resistor Selection'!$AL$4,VLOOKUP('Resistor Selection'!AJ7,'Resistor Selection'!B$15:R$30,'Pinstrap Reverse Lookup'!E$6+2,FALSE))</f>
        <v>14000</v>
      </c>
      <c r="AQ7">
        <f t="shared" si="0"/>
        <v>2</v>
      </c>
    </row>
    <row r="8" spans="1:43" x14ac:dyDescent="0.25">
      <c r="A8" s="9"/>
      <c r="B8" s="9">
        <v>4</v>
      </c>
      <c r="C8" s="9">
        <v>2740</v>
      </c>
      <c r="D8" s="9">
        <v>3010</v>
      </c>
      <c r="E8" s="9">
        <v>3320</v>
      </c>
      <c r="F8" s="9">
        <v>3650</v>
      </c>
      <c r="G8" s="9">
        <v>4020</v>
      </c>
      <c r="H8" s="9">
        <v>4420</v>
      </c>
      <c r="I8" s="9">
        <v>4870</v>
      </c>
      <c r="J8" s="9">
        <v>5360</v>
      </c>
      <c r="K8" s="9">
        <v>5900</v>
      </c>
      <c r="L8" s="9">
        <v>6490</v>
      </c>
      <c r="M8" s="9">
        <v>7150</v>
      </c>
      <c r="N8" s="9">
        <v>7870</v>
      </c>
      <c r="O8" s="9">
        <v>8660</v>
      </c>
      <c r="P8" s="9">
        <v>9530</v>
      </c>
      <c r="Q8" s="9">
        <v>10500</v>
      </c>
      <c r="R8" s="9">
        <v>11500</v>
      </c>
      <c r="S8" s="9">
        <v>12700</v>
      </c>
      <c r="T8" s="9">
        <v>14000</v>
      </c>
      <c r="U8" s="9">
        <v>15400</v>
      </c>
      <c r="V8" s="9">
        <v>16900</v>
      </c>
      <c r="W8" s="9">
        <v>18700</v>
      </c>
      <c r="X8" s="9">
        <v>20500</v>
      </c>
      <c r="Y8" s="9">
        <v>22600</v>
      </c>
      <c r="Z8" s="9">
        <v>24900</v>
      </c>
      <c r="AA8" s="9">
        <v>27400</v>
      </c>
      <c r="AB8" s="9">
        <v>30100</v>
      </c>
      <c r="AC8" s="9">
        <v>33200</v>
      </c>
      <c r="AD8" s="9">
        <v>36500</v>
      </c>
      <c r="AE8" s="9">
        <v>40200</v>
      </c>
      <c r="AF8" s="9">
        <v>44200</v>
      </c>
      <c r="AG8" s="9">
        <v>48700</v>
      </c>
      <c r="AH8" s="9">
        <v>53600</v>
      </c>
      <c r="AJ8">
        <f t="shared" si="3"/>
        <v>3</v>
      </c>
      <c r="AK8">
        <f t="shared" si="1"/>
        <v>5900</v>
      </c>
      <c r="AL8">
        <f t="shared" si="2"/>
        <v>8250</v>
      </c>
      <c r="AM8" t="str">
        <f>IF(OR('Pinstrap Reverse Lookup'!C$3=AL$3,'Pinstrap Reverse Lookup'!C$3='Resistor Selection'!AL$4),'Resistor Selection'!$AL$4,VLOOKUP('Resistor Selection'!AJ8,'Resistor Selection'!B$15:R$30,'Pinstrap Reverse Lookup'!E$3+2,FALSE))</f>
        <v>Open</v>
      </c>
      <c r="AN8">
        <f>IF(OR('Pinstrap Reverse Lookup'!C$4=AL$3,'Pinstrap Reverse Lookup'!C$4='Resistor Selection'!AL$4),'Resistor Selection'!$AL$4,VLOOKUP('Resistor Selection'!AJ8,'Resistor Selection'!B$15:R$30,'Pinstrap Reverse Lookup'!E$4+2,FALSE))</f>
        <v>23700</v>
      </c>
      <c r="AO8">
        <f>IF(OR('Pinstrap Reverse Lookup'!C$5=AL$3,'Pinstrap Reverse Lookup'!C$5='Resistor Selection'!AL$4),'Resistor Selection'!$AL$4,VLOOKUP('Resistor Selection'!AJ8,'Resistor Selection'!B$15:R$30,'Pinstrap Reverse Lookup'!E$5+2,FALSE))</f>
        <v>9090</v>
      </c>
      <c r="AP8">
        <f>IF(OR('Pinstrap Reverse Lookup'!C$6=AL$3,'Pinstrap Reverse Lookup'!C$6='Resistor Selection'!AL$4),'Resistor Selection'!$AL$4,VLOOKUP('Resistor Selection'!AJ8,'Resistor Selection'!B$15:R$30,'Pinstrap Reverse Lookup'!E$6+2,FALSE))</f>
        <v>11000</v>
      </c>
      <c r="AQ8">
        <f t="shared" si="0"/>
        <v>3</v>
      </c>
    </row>
    <row r="9" spans="1:43" x14ac:dyDescent="0.25">
      <c r="A9" s="9"/>
      <c r="B9" s="9">
        <v>5</v>
      </c>
      <c r="C9" s="9">
        <v>1780</v>
      </c>
      <c r="D9" s="9">
        <v>1960</v>
      </c>
      <c r="E9" s="9">
        <v>2150</v>
      </c>
      <c r="F9" s="9">
        <v>2370</v>
      </c>
      <c r="G9" s="9">
        <v>2610</v>
      </c>
      <c r="H9" s="9">
        <v>2870</v>
      </c>
      <c r="I9" s="9">
        <v>3160</v>
      </c>
      <c r="J9" s="9">
        <v>3480</v>
      </c>
      <c r="K9" s="9">
        <v>3830</v>
      </c>
      <c r="L9" s="9">
        <v>4220</v>
      </c>
      <c r="M9" s="9">
        <v>4640</v>
      </c>
      <c r="N9" s="9">
        <v>5110</v>
      </c>
      <c r="O9" s="9">
        <v>5620</v>
      </c>
      <c r="P9" s="9">
        <v>6190</v>
      </c>
      <c r="Q9" s="9">
        <v>6810</v>
      </c>
      <c r="R9" s="9">
        <v>7500</v>
      </c>
      <c r="S9" s="9">
        <v>8250</v>
      </c>
      <c r="T9" s="9">
        <v>9090</v>
      </c>
      <c r="U9" s="9">
        <v>10000</v>
      </c>
      <c r="V9" s="9">
        <v>11000</v>
      </c>
      <c r="W9" s="9">
        <v>12100</v>
      </c>
      <c r="X9" s="9">
        <v>13300</v>
      </c>
      <c r="Y9" s="9">
        <v>14700</v>
      </c>
      <c r="Z9" s="9">
        <v>16200</v>
      </c>
      <c r="AA9" s="9">
        <v>17800</v>
      </c>
      <c r="AB9" s="9">
        <v>19600</v>
      </c>
      <c r="AC9" s="9">
        <v>21500</v>
      </c>
      <c r="AD9" s="9">
        <v>23700</v>
      </c>
      <c r="AE9" s="9">
        <v>26100</v>
      </c>
      <c r="AF9" s="9">
        <v>28700</v>
      </c>
      <c r="AG9" s="9">
        <v>31600</v>
      </c>
      <c r="AH9" s="9">
        <v>34800</v>
      </c>
      <c r="AJ9">
        <f t="shared" si="3"/>
        <v>4</v>
      </c>
      <c r="AK9">
        <f t="shared" si="1"/>
        <v>6490</v>
      </c>
      <c r="AL9">
        <f t="shared" si="2"/>
        <v>10000</v>
      </c>
      <c r="AM9" t="str">
        <f>IF(OR('Pinstrap Reverse Lookup'!C$3=AL$3,'Pinstrap Reverse Lookup'!C$3='Resistor Selection'!AL$4),'Resistor Selection'!$AL$4,VLOOKUP('Resistor Selection'!AJ9,'Resistor Selection'!B$15:R$30,'Pinstrap Reverse Lookup'!E$3+2,FALSE))</f>
        <v>Open</v>
      </c>
      <c r="AN9">
        <f>IF(OR('Pinstrap Reverse Lookup'!C$4=AL$3,'Pinstrap Reverse Lookup'!C$4='Resistor Selection'!AL$4),'Resistor Selection'!$AL$4,VLOOKUP('Resistor Selection'!AJ9,'Resistor Selection'!B$15:R$30,'Pinstrap Reverse Lookup'!E$4+2,FALSE))</f>
        <v>18700</v>
      </c>
      <c r="AO9">
        <f>IF(OR('Pinstrap Reverse Lookup'!C$5=AL$3,'Pinstrap Reverse Lookup'!C$5='Resistor Selection'!AL$4),'Resistor Selection'!$AL$4,VLOOKUP('Resistor Selection'!AJ9,'Resistor Selection'!B$15:R$30,'Pinstrap Reverse Lookup'!E$5+2,FALSE))</f>
        <v>7150</v>
      </c>
      <c r="AP9">
        <f>IF(OR('Pinstrap Reverse Lookup'!C$6=AL$3,'Pinstrap Reverse Lookup'!C$6='Resistor Selection'!AL$4),'Resistor Selection'!$AL$4,VLOOKUP('Resistor Selection'!AJ9,'Resistor Selection'!B$15:R$30,'Pinstrap Reverse Lookup'!E$6+2,FALSE))</f>
        <v>8660</v>
      </c>
      <c r="AQ9">
        <f t="shared" si="0"/>
        <v>4</v>
      </c>
    </row>
    <row r="10" spans="1:43" x14ac:dyDescent="0.25">
      <c r="A10" s="9"/>
      <c r="B10" s="9">
        <v>6</v>
      </c>
      <c r="C10" s="9">
        <v>1050</v>
      </c>
      <c r="D10" s="9">
        <v>1150</v>
      </c>
      <c r="E10" s="9">
        <v>1270</v>
      </c>
      <c r="F10" s="9">
        <v>1400</v>
      </c>
      <c r="G10" s="9">
        <v>1540</v>
      </c>
      <c r="H10" s="9">
        <v>1690</v>
      </c>
      <c r="I10" s="9">
        <v>1870</v>
      </c>
      <c r="J10" s="9">
        <v>2050</v>
      </c>
      <c r="K10" s="9">
        <v>2260</v>
      </c>
      <c r="L10" s="9">
        <v>2490</v>
      </c>
      <c r="M10" s="9">
        <v>2740</v>
      </c>
      <c r="N10" s="9">
        <v>3010</v>
      </c>
      <c r="O10" s="9">
        <v>3320</v>
      </c>
      <c r="P10" s="9">
        <v>3650</v>
      </c>
      <c r="Q10" s="9">
        <v>4020</v>
      </c>
      <c r="R10" s="9">
        <v>4420</v>
      </c>
      <c r="S10" s="9">
        <v>4870</v>
      </c>
      <c r="T10" s="9">
        <v>5360</v>
      </c>
      <c r="U10" s="9">
        <v>5900</v>
      </c>
      <c r="V10" s="9">
        <v>6490</v>
      </c>
      <c r="W10" s="9">
        <v>7150</v>
      </c>
      <c r="X10" s="9">
        <v>7870</v>
      </c>
      <c r="Y10" s="9">
        <v>8660</v>
      </c>
      <c r="Z10" s="9">
        <v>9530</v>
      </c>
      <c r="AA10" s="9">
        <v>10500</v>
      </c>
      <c r="AB10" s="9">
        <v>11500</v>
      </c>
      <c r="AC10" s="9">
        <v>12700</v>
      </c>
      <c r="AD10" s="9">
        <v>14000</v>
      </c>
      <c r="AE10" s="9">
        <v>15400</v>
      </c>
      <c r="AF10" s="9">
        <v>16900</v>
      </c>
      <c r="AG10" s="9">
        <v>18700</v>
      </c>
      <c r="AH10" s="9">
        <v>20500</v>
      </c>
      <c r="AJ10">
        <f t="shared" si="3"/>
        <v>5</v>
      </c>
      <c r="AK10">
        <f t="shared" si="1"/>
        <v>7150</v>
      </c>
      <c r="AL10">
        <f t="shared" si="2"/>
        <v>12100</v>
      </c>
      <c r="AM10" t="str">
        <f>IF(OR('Pinstrap Reverse Lookup'!C$3=AL$3,'Pinstrap Reverse Lookup'!C$3='Resistor Selection'!AL$4),'Resistor Selection'!$AL$4,VLOOKUP('Resistor Selection'!AJ10,'Resistor Selection'!B$15:R$30,'Pinstrap Reverse Lookup'!E$3+2,FALSE))</f>
        <v>Open</v>
      </c>
      <c r="AN10">
        <f>IF(OR('Pinstrap Reverse Lookup'!C$4=AL$3,'Pinstrap Reverse Lookup'!C$4='Resistor Selection'!AL$4),'Resistor Selection'!$AL$4,VLOOKUP('Resistor Selection'!AJ10,'Resistor Selection'!B$15:R$30,'Pinstrap Reverse Lookup'!E$4+2,FALSE))</f>
        <v>14700</v>
      </c>
      <c r="AO10">
        <f>IF(OR('Pinstrap Reverse Lookup'!C$5=AL$3,'Pinstrap Reverse Lookup'!C$5='Resistor Selection'!AL$4),'Resistor Selection'!$AL$4,VLOOKUP('Resistor Selection'!AJ10,'Resistor Selection'!B$15:R$30,'Pinstrap Reverse Lookup'!E$5+2,FALSE))</f>
        <v>5620</v>
      </c>
      <c r="AP10">
        <f>IF(OR('Pinstrap Reverse Lookup'!C$6=AL$3,'Pinstrap Reverse Lookup'!C$6='Resistor Selection'!AL$4),'Resistor Selection'!$AL$4,VLOOKUP('Resistor Selection'!AJ10,'Resistor Selection'!B$15:R$30,'Pinstrap Reverse Lookup'!E$6+2,FALSE))</f>
        <v>6810</v>
      </c>
      <c r="AQ10">
        <f t="shared" si="0"/>
        <v>5</v>
      </c>
    </row>
    <row r="11" spans="1:43" x14ac:dyDescent="0.25">
      <c r="A11" s="9"/>
      <c r="B11" s="9">
        <v>7</v>
      </c>
      <c r="C11" s="9">
        <v>487</v>
      </c>
      <c r="D11" s="9">
        <v>536</v>
      </c>
      <c r="E11" s="9">
        <v>590</v>
      </c>
      <c r="F11" s="9">
        <v>649</v>
      </c>
      <c r="G11" s="9">
        <v>715</v>
      </c>
      <c r="H11" s="9">
        <v>787</v>
      </c>
      <c r="I11" s="9">
        <v>866</v>
      </c>
      <c r="J11" s="9">
        <v>953</v>
      </c>
      <c r="K11" s="9">
        <v>1050</v>
      </c>
      <c r="L11" s="9">
        <v>1150</v>
      </c>
      <c r="M11" s="9">
        <v>1270</v>
      </c>
      <c r="N11" s="9">
        <v>1400</v>
      </c>
      <c r="O11" s="9">
        <v>1540</v>
      </c>
      <c r="P11" s="9">
        <v>1690</v>
      </c>
      <c r="Q11" s="9">
        <v>1870</v>
      </c>
      <c r="R11" s="9">
        <v>2050</v>
      </c>
      <c r="S11" s="9">
        <v>2260</v>
      </c>
      <c r="T11" s="9">
        <v>2490</v>
      </c>
      <c r="U11" s="9">
        <v>2740</v>
      </c>
      <c r="V11" s="9">
        <v>3010</v>
      </c>
      <c r="W11" s="9">
        <v>3320</v>
      </c>
      <c r="X11" s="9">
        <v>3650</v>
      </c>
      <c r="Y11" s="9">
        <v>4020</v>
      </c>
      <c r="Z11" s="9">
        <v>4420</v>
      </c>
      <c r="AA11" s="9">
        <v>4870</v>
      </c>
      <c r="AB11" s="9">
        <v>5360</v>
      </c>
      <c r="AC11" s="9">
        <v>5900</v>
      </c>
      <c r="AD11" s="9">
        <v>6490</v>
      </c>
      <c r="AE11" s="9">
        <v>7150</v>
      </c>
      <c r="AF11" s="9">
        <v>7870</v>
      </c>
      <c r="AG11" s="9">
        <v>8660</v>
      </c>
      <c r="AH11" s="9">
        <v>9530</v>
      </c>
      <c r="AJ11">
        <f t="shared" si="3"/>
        <v>6</v>
      </c>
      <c r="AK11">
        <f t="shared" si="1"/>
        <v>7870</v>
      </c>
      <c r="AL11">
        <f t="shared" si="2"/>
        <v>14700</v>
      </c>
      <c r="AM11" t="str">
        <f>IF(OR('Pinstrap Reverse Lookup'!C$3=AL$3,'Pinstrap Reverse Lookup'!C$3='Resistor Selection'!AL$4),'Resistor Selection'!$AL$4,VLOOKUP('Resistor Selection'!AJ11,'Resistor Selection'!B$15:R$30,'Pinstrap Reverse Lookup'!E$3+2,FALSE))</f>
        <v>Open</v>
      </c>
      <c r="AN11">
        <f>IF(OR('Pinstrap Reverse Lookup'!C$4=AL$3,'Pinstrap Reverse Lookup'!C$4='Resistor Selection'!AL$4),'Resistor Selection'!$AL$4,VLOOKUP('Resistor Selection'!AJ11,'Resistor Selection'!B$15:R$30,'Pinstrap Reverse Lookup'!E$4+2,FALSE))</f>
        <v>12100</v>
      </c>
      <c r="AO11">
        <f>IF(OR('Pinstrap Reverse Lookup'!C$5=AL$3,'Pinstrap Reverse Lookup'!C$5='Resistor Selection'!AL$4),'Resistor Selection'!$AL$4,VLOOKUP('Resistor Selection'!AJ11,'Resistor Selection'!B$15:R$30,'Pinstrap Reverse Lookup'!E$5+2,FALSE))</f>
        <v>4640</v>
      </c>
      <c r="AP11">
        <f>IF(OR('Pinstrap Reverse Lookup'!C$6=AL$3,'Pinstrap Reverse Lookup'!C$6='Resistor Selection'!AL$4),'Resistor Selection'!$AL$4,VLOOKUP('Resistor Selection'!AJ11,'Resistor Selection'!B$15:R$30,'Pinstrap Reverse Lookup'!E$6+2,FALSE))</f>
        <v>5620</v>
      </c>
      <c r="AQ11">
        <f t="shared" si="0"/>
        <v>6</v>
      </c>
    </row>
    <row r="12" spans="1:43" x14ac:dyDescent="0.25">
      <c r="B12" s="423" t="s">
        <v>324</v>
      </c>
      <c r="C12" s="423"/>
      <c r="D12" s="423"/>
      <c r="E12" s="423"/>
      <c r="F12" s="423"/>
      <c r="G12" s="423"/>
      <c r="H12" s="423"/>
      <c r="I12" s="423"/>
      <c r="J12" s="423"/>
      <c r="K12" s="423"/>
      <c r="L12" s="423"/>
      <c r="M12" s="423"/>
      <c r="N12" s="423"/>
      <c r="O12" s="423"/>
      <c r="P12" s="423"/>
      <c r="Q12" s="423"/>
      <c r="R12" s="423"/>
      <c r="AJ12">
        <f t="shared" si="3"/>
        <v>7</v>
      </c>
      <c r="AK12">
        <f t="shared" si="1"/>
        <v>8660</v>
      </c>
      <c r="AL12">
        <f t="shared" si="2"/>
        <v>17800</v>
      </c>
      <c r="AM12" t="str">
        <f>IF(OR('Pinstrap Reverse Lookup'!C$3=AL$3,'Pinstrap Reverse Lookup'!C$3='Resistor Selection'!AL$4),'Resistor Selection'!$AL$4,VLOOKUP('Resistor Selection'!AJ12,'Resistor Selection'!B$15:R$30,'Pinstrap Reverse Lookup'!E$3+2,FALSE))</f>
        <v>Open</v>
      </c>
      <c r="AN12">
        <f>IF(OR('Pinstrap Reverse Lookup'!C$4=AL$3,'Pinstrap Reverse Lookup'!C$4='Resistor Selection'!AL$4),'Resistor Selection'!$AL$4,VLOOKUP('Resistor Selection'!AJ12,'Resistor Selection'!B$15:R$30,'Pinstrap Reverse Lookup'!E$4+2,FALSE))</f>
        <v>10000</v>
      </c>
      <c r="AO12">
        <f>IF(OR('Pinstrap Reverse Lookup'!C$5=AL$3,'Pinstrap Reverse Lookup'!C$5='Resistor Selection'!AL$4),'Resistor Selection'!$AL$4,VLOOKUP('Resistor Selection'!AJ12,'Resistor Selection'!B$15:R$30,'Pinstrap Reverse Lookup'!E$5+2,FALSE))</f>
        <v>3830</v>
      </c>
      <c r="AP12">
        <f>IF(OR('Pinstrap Reverse Lookup'!C$6=AL$3,'Pinstrap Reverse Lookup'!C$6='Resistor Selection'!AL$4),'Resistor Selection'!$AL$4,VLOOKUP('Resistor Selection'!AJ12,'Resistor Selection'!B$15:R$30,'Pinstrap Reverse Lookup'!E$6+2,FALSE))</f>
        <v>4640</v>
      </c>
      <c r="AQ12">
        <f t="shared" si="0"/>
        <v>7</v>
      </c>
    </row>
    <row r="13" spans="1:43" x14ac:dyDescent="0.25">
      <c r="B13" t="s">
        <v>252</v>
      </c>
      <c r="C13" s="1">
        <v>0</v>
      </c>
      <c r="D13" s="1">
        <f>C13+1</f>
        <v>1</v>
      </c>
      <c r="E13" s="1">
        <f t="shared" ref="E13:R13" si="4">D13+1</f>
        <v>2</v>
      </c>
      <c r="F13" s="1">
        <f t="shared" si="4"/>
        <v>3</v>
      </c>
      <c r="G13" s="1">
        <f t="shared" si="4"/>
        <v>4</v>
      </c>
      <c r="H13" s="1">
        <f t="shared" si="4"/>
        <v>5</v>
      </c>
      <c r="I13" s="1">
        <f t="shared" si="4"/>
        <v>6</v>
      </c>
      <c r="J13" s="1">
        <f t="shared" si="4"/>
        <v>7</v>
      </c>
      <c r="K13" s="1">
        <f t="shared" si="4"/>
        <v>8</v>
      </c>
      <c r="L13" s="1">
        <f t="shared" si="4"/>
        <v>9</v>
      </c>
      <c r="M13" s="1">
        <f t="shared" si="4"/>
        <v>10</v>
      </c>
      <c r="N13" s="1">
        <f t="shared" si="4"/>
        <v>11</v>
      </c>
      <c r="O13" s="1">
        <f t="shared" si="4"/>
        <v>12</v>
      </c>
      <c r="P13" s="1">
        <f t="shared" si="4"/>
        <v>13</v>
      </c>
      <c r="Q13" s="1">
        <f t="shared" si="4"/>
        <v>14</v>
      </c>
      <c r="R13" s="1">
        <f t="shared" si="4"/>
        <v>15</v>
      </c>
      <c r="AJ13">
        <f t="shared" si="3"/>
        <v>8</v>
      </c>
      <c r="AK13">
        <f t="shared" si="1"/>
        <v>9530</v>
      </c>
      <c r="AL13">
        <f t="shared" si="2"/>
        <v>21500</v>
      </c>
      <c r="AM13" t="str">
        <f>IF(OR('Pinstrap Reverse Lookup'!C$3=AL$3,'Pinstrap Reverse Lookup'!C$3='Resistor Selection'!AL$4),'Resistor Selection'!$AL$4,VLOOKUP('Resistor Selection'!AJ13,'Resistor Selection'!B$15:R$30,'Pinstrap Reverse Lookup'!E$3+2,FALSE))</f>
        <v>Open</v>
      </c>
      <c r="AN13">
        <f>IF(OR('Pinstrap Reverse Lookup'!C$4=AL$3,'Pinstrap Reverse Lookup'!C$4='Resistor Selection'!AL$4),'Resistor Selection'!$AL$4,VLOOKUP('Resistor Selection'!AJ13,'Resistor Selection'!B$15:R$30,'Pinstrap Reverse Lookup'!E$4+2,FALSE))</f>
        <v>8250</v>
      </c>
      <c r="AO13">
        <f>IF(OR('Pinstrap Reverse Lookup'!C$5=AL$3,'Pinstrap Reverse Lookup'!C$5='Resistor Selection'!AL$4),'Resistor Selection'!$AL$4,VLOOKUP('Resistor Selection'!AJ13,'Resistor Selection'!B$15:R$30,'Pinstrap Reverse Lookup'!E$5+2,FALSE))</f>
        <v>3160</v>
      </c>
      <c r="AP13">
        <f>IF(OR('Pinstrap Reverse Lookup'!C$6=AL$3,'Pinstrap Reverse Lookup'!C$6='Resistor Selection'!AL$4),'Resistor Selection'!$AL$4,VLOOKUP('Resistor Selection'!AJ13,'Resistor Selection'!B$15:R$30,'Pinstrap Reverse Lookup'!E$6+2,FALSE))</f>
        <v>3830</v>
      </c>
      <c r="AQ13">
        <f t="shared" si="0"/>
        <v>8</v>
      </c>
    </row>
    <row r="14" spans="1:43" x14ac:dyDescent="0.25">
      <c r="B14" s="3" t="s">
        <v>14</v>
      </c>
      <c r="C14" s="6">
        <v>4640</v>
      </c>
      <c r="D14" s="6">
        <v>5620</v>
      </c>
      <c r="E14" s="6">
        <v>6810</v>
      </c>
      <c r="F14" s="6">
        <v>8250</v>
      </c>
      <c r="G14" s="6">
        <v>10000</v>
      </c>
      <c r="H14" s="6">
        <v>12100</v>
      </c>
      <c r="I14" s="6">
        <v>14700</v>
      </c>
      <c r="J14" s="6">
        <v>17800</v>
      </c>
      <c r="K14" s="6">
        <v>21500</v>
      </c>
      <c r="L14" s="6">
        <v>26100</v>
      </c>
      <c r="M14" s="6">
        <v>31600</v>
      </c>
      <c r="N14" s="6">
        <v>38300</v>
      </c>
      <c r="O14" s="6">
        <v>46400</v>
      </c>
      <c r="P14" s="6">
        <v>56200</v>
      </c>
      <c r="Q14" s="6">
        <v>68100</v>
      </c>
      <c r="R14" s="6">
        <v>82500</v>
      </c>
      <c r="AJ14">
        <f t="shared" si="3"/>
        <v>9</v>
      </c>
      <c r="AK14">
        <f t="shared" si="1"/>
        <v>10500</v>
      </c>
      <c r="AL14">
        <f t="shared" si="2"/>
        <v>26100</v>
      </c>
      <c r="AM14" t="str">
        <f>IF(OR('Pinstrap Reverse Lookup'!C$3=AL$3,'Pinstrap Reverse Lookup'!C$3='Resistor Selection'!AL$4),'Resistor Selection'!$AL$4,VLOOKUP('Resistor Selection'!AJ14,'Resistor Selection'!B$15:R$30,'Pinstrap Reverse Lookup'!E$3+2,FALSE))</f>
        <v>Open</v>
      </c>
      <c r="AN14">
        <f>IF(OR('Pinstrap Reverse Lookup'!C$4=AL$3,'Pinstrap Reverse Lookup'!C$4='Resistor Selection'!AL$4),'Resistor Selection'!$AL$4,VLOOKUP('Resistor Selection'!AJ14,'Resistor Selection'!B$15:R$30,'Pinstrap Reverse Lookup'!E$4+2,FALSE))</f>
        <v>6810</v>
      </c>
      <c r="AO14">
        <f>IF(OR('Pinstrap Reverse Lookup'!C$5=AL$3,'Pinstrap Reverse Lookup'!C$5='Resistor Selection'!AL$4),'Resistor Selection'!$AL$4,VLOOKUP('Resistor Selection'!AJ14,'Resistor Selection'!B$15:R$30,'Pinstrap Reverse Lookup'!E$5+2,FALSE))</f>
        <v>2610</v>
      </c>
      <c r="AP14">
        <f>IF(OR('Pinstrap Reverse Lookup'!C$6=AL$3,'Pinstrap Reverse Lookup'!C$6='Resistor Selection'!AL$4),'Resistor Selection'!$AL$4,VLOOKUP('Resistor Selection'!AJ14,'Resistor Selection'!B$15:R$30,'Pinstrap Reverse Lookup'!E$6+2,FALSE))</f>
        <v>3160</v>
      </c>
      <c r="AQ14">
        <f t="shared" si="0"/>
        <v>9</v>
      </c>
    </row>
    <row r="15" spans="1:43" x14ac:dyDescent="0.25">
      <c r="A15" t="s">
        <v>253</v>
      </c>
      <c r="B15" s="3">
        <v>0</v>
      </c>
      <c r="C15" s="1">
        <v>21500</v>
      </c>
      <c r="D15" s="1">
        <v>26100</v>
      </c>
      <c r="E15" s="1">
        <v>31600</v>
      </c>
      <c r="F15" s="1">
        <v>38300</v>
      </c>
      <c r="G15" s="1">
        <v>46400</v>
      </c>
      <c r="H15" s="1">
        <v>56200</v>
      </c>
      <c r="I15" s="1">
        <v>68100</v>
      </c>
      <c r="J15" s="1">
        <v>82500</v>
      </c>
      <c r="K15" s="1">
        <v>100000</v>
      </c>
      <c r="L15" s="1">
        <v>121000</v>
      </c>
      <c r="M15" s="1">
        <v>147000</v>
      </c>
      <c r="N15" s="1">
        <v>178000</v>
      </c>
      <c r="O15" s="1">
        <v>215000</v>
      </c>
      <c r="P15" s="1">
        <v>261000</v>
      </c>
      <c r="Q15" s="1">
        <v>316000</v>
      </c>
      <c r="R15" s="1">
        <v>402000</v>
      </c>
      <c r="AJ15">
        <f t="shared" si="3"/>
        <v>10</v>
      </c>
      <c r="AK15">
        <f t="shared" si="1"/>
        <v>11500</v>
      </c>
      <c r="AL15">
        <f t="shared" si="2"/>
        <v>31600</v>
      </c>
      <c r="AM15" t="str">
        <f>IF(OR('Pinstrap Reverse Lookup'!C$3=AL$3,'Pinstrap Reverse Lookup'!C$3='Resistor Selection'!AL$4),'Resistor Selection'!$AL$4,VLOOKUP('Resistor Selection'!AJ15,'Resistor Selection'!B$15:R$30,'Pinstrap Reverse Lookup'!E$3+2,FALSE))</f>
        <v>Open</v>
      </c>
      <c r="AN15">
        <f>IF(OR('Pinstrap Reverse Lookup'!C$4=AL$3,'Pinstrap Reverse Lookup'!C$4='Resistor Selection'!AL$4),'Resistor Selection'!$AL$4,VLOOKUP('Resistor Selection'!AJ15,'Resistor Selection'!B$15:R$30,'Pinstrap Reverse Lookup'!E$4+2,FALSE))</f>
        <v>5360</v>
      </c>
      <c r="AO15">
        <f>IF(OR('Pinstrap Reverse Lookup'!C$5=AL$3,'Pinstrap Reverse Lookup'!C$5='Resistor Selection'!AL$4),'Resistor Selection'!$AL$4,VLOOKUP('Resistor Selection'!AJ15,'Resistor Selection'!B$15:R$30,'Pinstrap Reverse Lookup'!E$5+2,FALSE))</f>
        <v>2050</v>
      </c>
      <c r="AP15">
        <f>IF(OR('Pinstrap Reverse Lookup'!C$6=AL$3,'Pinstrap Reverse Lookup'!C$6='Resistor Selection'!AL$4),'Resistor Selection'!$AL$4,VLOOKUP('Resistor Selection'!AJ15,'Resistor Selection'!B$15:R$30,'Pinstrap Reverse Lookup'!E$6+2,FALSE))</f>
        <v>2490</v>
      </c>
      <c r="AQ15">
        <f t="shared" si="0"/>
        <v>10</v>
      </c>
    </row>
    <row r="16" spans="1:43" x14ac:dyDescent="0.25">
      <c r="B16" s="3">
        <v>1</v>
      </c>
      <c r="C16" s="1">
        <v>15400</v>
      </c>
      <c r="D16" s="1">
        <v>18700</v>
      </c>
      <c r="E16" s="1">
        <v>22600</v>
      </c>
      <c r="F16" s="1">
        <v>27400</v>
      </c>
      <c r="G16" s="1">
        <v>33200</v>
      </c>
      <c r="H16" s="1">
        <v>40200</v>
      </c>
      <c r="I16" s="1">
        <v>48700</v>
      </c>
      <c r="J16" s="1">
        <v>59000</v>
      </c>
      <c r="K16" s="1">
        <v>71500</v>
      </c>
      <c r="L16" s="1">
        <v>86600</v>
      </c>
      <c r="M16" s="1">
        <v>105000</v>
      </c>
      <c r="N16" s="1">
        <v>127000</v>
      </c>
      <c r="O16" s="1">
        <v>154000</v>
      </c>
      <c r="P16" s="1">
        <v>187000</v>
      </c>
      <c r="Q16" s="1">
        <v>226000</v>
      </c>
      <c r="R16" s="1">
        <v>274000</v>
      </c>
      <c r="AJ16">
        <f t="shared" si="3"/>
        <v>11</v>
      </c>
      <c r="AK16">
        <f t="shared" si="1"/>
        <v>12700</v>
      </c>
      <c r="AL16">
        <f t="shared" si="2"/>
        <v>38300</v>
      </c>
      <c r="AM16" t="str">
        <f>IF(OR('Pinstrap Reverse Lookup'!C$3=AL$3,'Pinstrap Reverse Lookup'!C$3='Resistor Selection'!AL$4),'Resistor Selection'!$AL$4,VLOOKUP('Resistor Selection'!AJ16,'Resistor Selection'!B$15:R$30,'Pinstrap Reverse Lookup'!E$3+2,FALSE))</f>
        <v>Open</v>
      </c>
      <c r="AN16">
        <f>IF(OR('Pinstrap Reverse Lookup'!C$4=AL$3,'Pinstrap Reverse Lookup'!C$4='Resistor Selection'!AL$4),'Resistor Selection'!$AL$4,VLOOKUP('Resistor Selection'!AJ16,'Resistor Selection'!B$15:R$30,'Pinstrap Reverse Lookup'!E$4+2,FALSE))</f>
        <v>4220</v>
      </c>
      <c r="AO16">
        <f>IF(OR('Pinstrap Reverse Lookup'!C$5=AL$3,'Pinstrap Reverse Lookup'!C$5='Resistor Selection'!AL$4),'Resistor Selection'!$AL$4,VLOOKUP('Resistor Selection'!AJ16,'Resistor Selection'!B$15:R$30,'Pinstrap Reverse Lookup'!E$5+2,FALSE))</f>
        <v>1620</v>
      </c>
      <c r="AP16">
        <f>IF(OR('Pinstrap Reverse Lookup'!C$6=AL$3,'Pinstrap Reverse Lookup'!C$6='Resistor Selection'!AL$4),'Resistor Selection'!$AL$4,VLOOKUP('Resistor Selection'!AJ16,'Resistor Selection'!B$15:R$30,'Pinstrap Reverse Lookup'!E$6+2,FALSE))</f>
        <v>1960</v>
      </c>
      <c r="AQ16">
        <f t="shared" si="0"/>
        <v>11</v>
      </c>
    </row>
    <row r="17" spans="2:43" x14ac:dyDescent="0.25">
      <c r="B17" s="3">
        <v>2</v>
      </c>
      <c r="C17" s="1">
        <v>11500</v>
      </c>
      <c r="D17" s="1">
        <v>14000</v>
      </c>
      <c r="E17" s="1">
        <v>16900</v>
      </c>
      <c r="F17" s="1">
        <v>20500</v>
      </c>
      <c r="G17" s="1">
        <v>24900</v>
      </c>
      <c r="H17" s="1">
        <v>30100</v>
      </c>
      <c r="I17" s="1">
        <v>36500</v>
      </c>
      <c r="J17" s="1">
        <v>44200</v>
      </c>
      <c r="K17" s="1">
        <v>53600</v>
      </c>
      <c r="L17" s="1">
        <v>64900</v>
      </c>
      <c r="M17" s="1">
        <v>78700</v>
      </c>
      <c r="N17" s="1">
        <v>95300</v>
      </c>
      <c r="O17" s="1">
        <v>115000</v>
      </c>
      <c r="P17" s="1">
        <v>140000</v>
      </c>
      <c r="Q17" s="1">
        <v>169000</v>
      </c>
      <c r="R17" s="1">
        <v>205000</v>
      </c>
      <c r="AJ17">
        <f t="shared" si="3"/>
        <v>12</v>
      </c>
      <c r="AK17">
        <f t="shared" si="1"/>
        <v>14000</v>
      </c>
      <c r="AL17">
        <f t="shared" si="2"/>
        <v>46400</v>
      </c>
      <c r="AM17" t="str">
        <f>IF(OR('Pinstrap Reverse Lookup'!C$3=AL$3,'Pinstrap Reverse Lookup'!C$3='Resistor Selection'!AL$4),'Resistor Selection'!$AL$4,VLOOKUP('Resistor Selection'!AJ17,'Resistor Selection'!B$15:R$30,'Pinstrap Reverse Lookup'!E$3+2,FALSE))</f>
        <v>Open</v>
      </c>
      <c r="AN17">
        <f>IF(OR('Pinstrap Reverse Lookup'!C$4=AL$3,'Pinstrap Reverse Lookup'!C$4='Resistor Selection'!AL$4),'Resistor Selection'!$AL$4,VLOOKUP('Resistor Selection'!AJ17,'Resistor Selection'!B$15:R$30,'Pinstrap Reverse Lookup'!E$4+2,FALSE))</f>
        <v>3320</v>
      </c>
      <c r="AO17">
        <f>IF(OR('Pinstrap Reverse Lookup'!C$5=AL$3,'Pinstrap Reverse Lookup'!C$5='Resistor Selection'!AL$4),'Resistor Selection'!$AL$4,VLOOKUP('Resistor Selection'!AJ17,'Resistor Selection'!B$15:R$30,'Pinstrap Reverse Lookup'!E$5+2,FALSE))</f>
        <v>1270</v>
      </c>
      <c r="AP17">
        <f>IF(OR('Pinstrap Reverse Lookup'!C$6=AL$3,'Pinstrap Reverse Lookup'!C$6='Resistor Selection'!AL$4),'Resistor Selection'!$AL$4,VLOOKUP('Resistor Selection'!AJ17,'Resistor Selection'!B$15:R$30,'Pinstrap Reverse Lookup'!E$6+2,FALSE))</f>
        <v>1540</v>
      </c>
      <c r="AQ17">
        <f t="shared" si="0"/>
        <v>12</v>
      </c>
    </row>
    <row r="18" spans="2:43" x14ac:dyDescent="0.25">
      <c r="B18" s="3">
        <v>3</v>
      </c>
      <c r="C18" s="1">
        <v>9090</v>
      </c>
      <c r="D18" s="1">
        <v>11000</v>
      </c>
      <c r="E18" s="1">
        <v>13300</v>
      </c>
      <c r="F18" s="1">
        <v>16200</v>
      </c>
      <c r="G18" s="1">
        <v>19600</v>
      </c>
      <c r="H18" s="1">
        <v>23700</v>
      </c>
      <c r="I18" s="1">
        <v>28700</v>
      </c>
      <c r="J18" s="1">
        <v>34800</v>
      </c>
      <c r="K18" s="1">
        <v>42200</v>
      </c>
      <c r="L18" s="1">
        <v>51100</v>
      </c>
      <c r="M18" s="1">
        <v>61900</v>
      </c>
      <c r="N18" s="1">
        <v>75000</v>
      </c>
      <c r="O18" s="1">
        <v>90900</v>
      </c>
      <c r="P18" s="1">
        <v>110000</v>
      </c>
      <c r="Q18" s="1">
        <v>133000</v>
      </c>
      <c r="R18" s="1">
        <v>162000</v>
      </c>
      <c r="AJ18">
        <f t="shared" si="3"/>
        <v>13</v>
      </c>
      <c r="AK18">
        <f t="shared" si="1"/>
        <v>15400</v>
      </c>
      <c r="AL18">
        <f t="shared" si="2"/>
        <v>56200</v>
      </c>
      <c r="AM18" t="str">
        <f>IF(OR('Pinstrap Reverse Lookup'!C$3=AL$3,'Pinstrap Reverse Lookup'!C$3='Resistor Selection'!AL$4),'Resistor Selection'!$AL$4,VLOOKUP('Resistor Selection'!AJ18,'Resistor Selection'!B$15:R$30,'Pinstrap Reverse Lookup'!E$3+2,FALSE))</f>
        <v>Open</v>
      </c>
      <c r="AN18">
        <f>IF(OR('Pinstrap Reverse Lookup'!C$4=AL$3,'Pinstrap Reverse Lookup'!C$4='Resistor Selection'!AL$4),'Resistor Selection'!$AL$4,VLOOKUP('Resistor Selection'!AJ18,'Resistor Selection'!B$15:R$30,'Pinstrap Reverse Lookup'!E$4+2,FALSE))</f>
        <v>2490</v>
      </c>
      <c r="AO18">
        <f>IF(OR('Pinstrap Reverse Lookup'!C$5=AL$3,'Pinstrap Reverse Lookup'!C$5='Resistor Selection'!AL$4),'Resistor Selection'!$AL$4,VLOOKUP('Resistor Selection'!AJ18,'Resistor Selection'!B$15:R$30,'Pinstrap Reverse Lookup'!E$5+2,FALSE))</f>
        <v>953</v>
      </c>
      <c r="AP18">
        <f>IF(OR('Pinstrap Reverse Lookup'!C$6=AL$3,'Pinstrap Reverse Lookup'!C$6='Resistor Selection'!AL$4),'Resistor Selection'!$AL$4,VLOOKUP('Resistor Selection'!AJ18,'Resistor Selection'!B$15:R$30,'Pinstrap Reverse Lookup'!E$6+2,FALSE))</f>
        <v>1150</v>
      </c>
      <c r="AQ18">
        <f t="shared" si="0"/>
        <v>13</v>
      </c>
    </row>
    <row r="19" spans="2:43" x14ac:dyDescent="0.25">
      <c r="B19" s="3">
        <v>4</v>
      </c>
      <c r="C19" s="1">
        <v>7150</v>
      </c>
      <c r="D19" s="1">
        <v>8660</v>
      </c>
      <c r="E19" s="1">
        <v>10500</v>
      </c>
      <c r="F19" s="1">
        <v>12700</v>
      </c>
      <c r="G19" s="1">
        <v>15400</v>
      </c>
      <c r="H19" s="1">
        <v>18700</v>
      </c>
      <c r="I19" s="1">
        <v>22600</v>
      </c>
      <c r="J19" s="1">
        <v>27400</v>
      </c>
      <c r="K19" s="1">
        <v>33200</v>
      </c>
      <c r="L19" s="1">
        <v>40200</v>
      </c>
      <c r="M19" s="1">
        <v>48700</v>
      </c>
      <c r="N19" s="1">
        <v>59000</v>
      </c>
      <c r="O19" s="1">
        <v>71500</v>
      </c>
      <c r="P19" s="1">
        <v>86600</v>
      </c>
      <c r="Q19" s="1">
        <v>105000</v>
      </c>
      <c r="R19" s="1">
        <v>127000</v>
      </c>
      <c r="AJ19">
        <f t="shared" si="3"/>
        <v>14</v>
      </c>
      <c r="AK19">
        <f t="shared" si="1"/>
        <v>16900</v>
      </c>
      <c r="AL19">
        <f t="shared" si="2"/>
        <v>68100</v>
      </c>
      <c r="AM19" t="str">
        <f>IF(OR('Pinstrap Reverse Lookup'!C$3=AL$3,'Pinstrap Reverse Lookup'!C$3='Resistor Selection'!AL$4),'Resistor Selection'!$AL$4,VLOOKUP('Resistor Selection'!AJ19,'Resistor Selection'!B$15:R$30,'Pinstrap Reverse Lookup'!E$3+2,FALSE))</f>
        <v>Open</v>
      </c>
      <c r="AN19">
        <f>IF(OR('Pinstrap Reverse Lookup'!C$4=AL$3,'Pinstrap Reverse Lookup'!C$4='Resistor Selection'!AL$4),'Resistor Selection'!$AL$4,VLOOKUP('Resistor Selection'!AJ19,'Resistor Selection'!B$15:R$30,'Pinstrap Reverse Lookup'!E$4+2,FALSE))</f>
        <v>1870</v>
      </c>
      <c r="AO19">
        <f>IF(OR('Pinstrap Reverse Lookup'!C$5=AL$3,'Pinstrap Reverse Lookup'!C$5='Resistor Selection'!AL$4),'Resistor Selection'!$AL$4,VLOOKUP('Resistor Selection'!AJ19,'Resistor Selection'!B$15:R$30,'Pinstrap Reverse Lookup'!E$5+2,FALSE))</f>
        <v>715</v>
      </c>
      <c r="AP19">
        <f>IF(OR('Pinstrap Reverse Lookup'!C$6=AL$3,'Pinstrap Reverse Lookup'!C$6='Resistor Selection'!AL$4),'Resistor Selection'!$AL$4,VLOOKUP('Resistor Selection'!AJ19,'Resistor Selection'!B$15:R$30,'Pinstrap Reverse Lookup'!E$6+2,FALSE))</f>
        <v>866</v>
      </c>
      <c r="AQ19">
        <f t="shared" si="0"/>
        <v>14</v>
      </c>
    </row>
    <row r="20" spans="2:43" x14ac:dyDescent="0.25">
      <c r="B20" s="3">
        <v>5</v>
      </c>
      <c r="C20" s="1">
        <v>5620</v>
      </c>
      <c r="D20" s="1">
        <v>6810</v>
      </c>
      <c r="E20" s="1">
        <v>8250</v>
      </c>
      <c r="F20" s="1">
        <v>10000</v>
      </c>
      <c r="G20" s="1">
        <v>12100</v>
      </c>
      <c r="H20" s="1">
        <v>14700</v>
      </c>
      <c r="I20" s="1">
        <v>17800</v>
      </c>
      <c r="J20" s="1">
        <v>21500</v>
      </c>
      <c r="K20" s="1">
        <v>26100</v>
      </c>
      <c r="L20" s="1">
        <v>31600</v>
      </c>
      <c r="M20" s="1">
        <v>38300</v>
      </c>
      <c r="N20" s="1">
        <v>46400</v>
      </c>
      <c r="O20" s="1">
        <v>56200</v>
      </c>
      <c r="P20" s="1">
        <v>68100</v>
      </c>
      <c r="Q20" s="1">
        <v>82500</v>
      </c>
      <c r="R20" s="1">
        <v>100000</v>
      </c>
      <c r="AJ20">
        <f t="shared" si="3"/>
        <v>15</v>
      </c>
      <c r="AK20">
        <f t="shared" si="1"/>
        <v>18700</v>
      </c>
      <c r="AL20">
        <f t="shared" si="2"/>
        <v>82500</v>
      </c>
      <c r="AM20" t="str">
        <f>IF(OR('Pinstrap Reverse Lookup'!C$3=AL$3,'Pinstrap Reverse Lookup'!C$3='Resistor Selection'!AL$4),'Resistor Selection'!$AL$4,VLOOKUP('Resistor Selection'!AJ20,'Resistor Selection'!B$15:R$30,'Pinstrap Reverse Lookup'!E$3+2,FALSE))</f>
        <v>Open</v>
      </c>
      <c r="AN20">
        <f>IF(OR('Pinstrap Reverse Lookup'!C$4=AL$3,'Pinstrap Reverse Lookup'!C$4='Resistor Selection'!AL$4),'Resistor Selection'!$AL$4,VLOOKUP('Resistor Selection'!AJ20,'Resistor Selection'!B$15:R$30,'Pinstrap Reverse Lookup'!E$4+2,FALSE))</f>
        <v>1330</v>
      </c>
      <c r="AO20">
        <f>IF(OR('Pinstrap Reverse Lookup'!C$5=AL$3,'Pinstrap Reverse Lookup'!C$5='Resistor Selection'!AL$4),'Resistor Selection'!$AL$4,VLOOKUP('Resistor Selection'!AJ20,'Resistor Selection'!B$15:R$30,'Pinstrap Reverse Lookup'!E$5+2,FALSE))</f>
        <v>511</v>
      </c>
      <c r="AP20">
        <f>IF(OR('Pinstrap Reverse Lookup'!C$6=AL$3,'Pinstrap Reverse Lookup'!C$6='Resistor Selection'!AL$4),'Resistor Selection'!$AL$4,VLOOKUP('Resistor Selection'!AJ20,'Resistor Selection'!B$15:R$30,'Pinstrap Reverse Lookup'!E$6+2,FALSE))</f>
        <v>619</v>
      </c>
      <c r="AQ20">
        <f t="shared" si="0"/>
        <v>15</v>
      </c>
    </row>
    <row r="21" spans="2:43" x14ac:dyDescent="0.25">
      <c r="B21" s="3">
        <v>6</v>
      </c>
      <c r="C21" s="1">
        <v>4640</v>
      </c>
      <c r="D21" s="1">
        <v>5620</v>
      </c>
      <c r="E21" s="1">
        <v>6810</v>
      </c>
      <c r="F21" s="1">
        <v>8250</v>
      </c>
      <c r="G21" s="1">
        <v>10000</v>
      </c>
      <c r="H21" s="1">
        <v>12100</v>
      </c>
      <c r="I21" s="1">
        <v>14700</v>
      </c>
      <c r="J21" s="1">
        <v>17800</v>
      </c>
      <c r="K21" s="1">
        <v>21500</v>
      </c>
      <c r="L21" s="1">
        <v>26100</v>
      </c>
      <c r="M21" s="1">
        <v>31600</v>
      </c>
      <c r="N21" s="1">
        <v>38300</v>
      </c>
      <c r="O21" s="1">
        <v>46400</v>
      </c>
      <c r="P21" s="1">
        <v>56200</v>
      </c>
      <c r="Q21" s="1">
        <v>68100</v>
      </c>
      <c r="R21" s="1">
        <v>82500</v>
      </c>
      <c r="AJ21">
        <f t="shared" si="3"/>
        <v>16</v>
      </c>
      <c r="AK21">
        <f t="shared" si="1"/>
        <v>20500</v>
      </c>
      <c r="AQ21">
        <f t="shared" si="0"/>
        <v>16</v>
      </c>
    </row>
    <row r="22" spans="2:43" x14ac:dyDescent="0.25">
      <c r="B22" s="3">
        <v>7</v>
      </c>
      <c r="C22" s="1">
        <v>3830</v>
      </c>
      <c r="D22" s="1">
        <v>4640</v>
      </c>
      <c r="E22" s="1">
        <v>5620</v>
      </c>
      <c r="F22" s="1">
        <v>6810</v>
      </c>
      <c r="G22" s="1">
        <v>8250</v>
      </c>
      <c r="H22" s="1">
        <v>10000</v>
      </c>
      <c r="I22" s="1">
        <v>12100</v>
      </c>
      <c r="J22" s="1">
        <v>14700</v>
      </c>
      <c r="K22" s="1">
        <v>17800</v>
      </c>
      <c r="L22" s="1">
        <v>21500</v>
      </c>
      <c r="M22" s="1">
        <v>26100</v>
      </c>
      <c r="N22" s="1">
        <v>31600</v>
      </c>
      <c r="O22" s="1">
        <v>38300</v>
      </c>
      <c r="P22" s="1">
        <v>46400</v>
      </c>
      <c r="Q22" s="1">
        <v>56200</v>
      </c>
      <c r="R22" s="1">
        <v>68100</v>
      </c>
      <c r="AJ22">
        <f t="shared" si="3"/>
        <v>17</v>
      </c>
      <c r="AK22">
        <f t="shared" si="1"/>
        <v>22600</v>
      </c>
      <c r="AQ22">
        <f t="shared" si="0"/>
        <v>17</v>
      </c>
    </row>
    <row r="23" spans="2:43" x14ac:dyDescent="0.25">
      <c r="B23" s="3">
        <v>8</v>
      </c>
      <c r="C23" s="1">
        <v>3160</v>
      </c>
      <c r="D23" s="1">
        <v>3830</v>
      </c>
      <c r="E23" s="1">
        <v>4640</v>
      </c>
      <c r="F23" s="1">
        <v>5620</v>
      </c>
      <c r="G23" s="1">
        <v>6810</v>
      </c>
      <c r="H23" s="1">
        <v>8250</v>
      </c>
      <c r="I23" s="1">
        <v>10000</v>
      </c>
      <c r="J23" s="1">
        <v>12100</v>
      </c>
      <c r="K23" s="1">
        <v>14700</v>
      </c>
      <c r="L23" s="1">
        <v>17800</v>
      </c>
      <c r="M23" s="1">
        <v>21500</v>
      </c>
      <c r="N23" s="1">
        <v>26100</v>
      </c>
      <c r="O23" s="1">
        <v>31600</v>
      </c>
      <c r="P23" s="1">
        <v>38300</v>
      </c>
      <c r="Q23" s="1">
        <v>46400</v>
      </c>
      <c r="R23" s="1">
        <v>56200</v>
      </c>
      <c r="AJ23">
        <f t="shared" si="3"/>
        <v>18</v>
      </c>
      <c r="AK23">
        <f t="shared" si="1"/>
        <v>24900</v>
      </c>
      <c r="AQ23">
        <f t="shared" si="0"/>
        <v>18</v>
      </c>
    </row>
    <row r="24" spans="2:43" x14ac:dyDescent="0.25">
      <c r="B24" s="3">
        <v>9</v>
      </c>
      <c r="C24" s="1">
        <v>2610</v>
      </c>
      <c r="D24" s="1">
        <v>3160</v>
      </c>
      <c r="E24" s="1">
        <v>3830</v>
      </c>
      <c r="F24" s="1">
        <v>4640</v>
      </c>
      <c r="G24" s="1">
        <v>5620</v>
      </c>
      <c r="H24" s="1">
        <v>6810</v>
      </c>
      <c r="I24" s="1">
        <v>8250</v>
      </c>
      <c r="J24" s="1">
        <v>10000</v>
      </c>
      <c r="K24" s="1">
        <v>12100</v>
      </c>
      <c r="L24" s="1">
        <v>14700</v>
      </c>
      <c r="M24" s="1">
        <v>17800</v>
      </c>
      <c r="N24" s="1">
        <v>21500</v>
      </c>
      <c r="O24" s="1">
        <v>26100</v>
      </c>
      <c r="P24" s="1">
        <v>31600</v>
      </c>
      <c r="Q24" s="1">
        <v>38300</v>
      </c>
      <c r="R24" s="1">
        <v>46400</v>
      </c>
      <c r="AJ24">
        <f t="shared" si="3"/>
        <v>19</v>
      </c>
      <c r="AK24">
        <f t="shared" si="1"/>
        <v>27400</v>
      </c>
      <c r="AQ24">
        <f t="shared" si="0"/>
        <v>19</v>
      </c>
    </row>
    <row r="25" spans="2:43" x14ac:dyDescent="0.25">
      <c r="B25" s="3">
        <v>10</v>
      </c>
      <c r="C25" s="1">
        <v>2050</v>
      </c>
      <c r="D25" s="1">
        <v>2490</v>
      </c>
      <c r="E25" s="1">
        <v>3010</v>
      </c>
      <c r="F25" s="1">
        <v>3650</v>
      </c>
      <c r="G25" s="1">
        <v>4420</v>
      </c>
      <c r="H25" s="1">
        <v>5360</v>
      </c>
      <c r="I25" s="1">
        <v>6490</v>
      </c>
      <c r="J25" s="1">
        <v>7870</v>
      </c>
      <c r="K25" s="1">
        <v>9530</v>
      </c>
      <c r="L25" s="1">
        <v>11500</v>
      </c>
      <c r="M25" s="1">
        <v>14000</v>
      </c>
      <c r="N25" s="1">
        <v>16900</v>
      </c>
      <c r="O25" s="1">
        <v>20500</v>
      </c>
      <c r="P25" s="1">
        <v>24900</v>
      </c>
      <c r="Q25" s="1">
        <v>30100</v>
      </c>
      <c r="R25" s="1">
        <v>36500</v>
      </c>
      <c r="AJ25">
        <f t="shared" si="3"/>
        <v>20</v>
      </c>
      <c r="AK25">
        <f t="shared" si="1"/>
        <v>30100</v>
      </c>
      <c r="AQ25">
        <f t="shared" si="0"/>
        <v>20</v>
      </c>
    </row>
    <row r="26" spans="2:43" x14ac:dyDescent="0.25">
      <c r="B26" s="3">
        <v>11</v>
      </c>
      <c r="C26" s="1">
        <v>1620</v>
      </c>
      <c r="D26" s="1">
        <v>1960</v>
      </c>
      <c r="E26" s="1">
        <v>2370</v>
      </c>
      <c r="F26" s="1">
        <v>2870</v>
      </c>
      <c r="G26" s="1">
        <v>3480</v>
      </c>
      <c r="H26" s="1">
        <v>4220</v>
      </c>
      <c r="I26" s="1">
        <v>5110</v>
      </c>
      <c r="J26" s="1">
        <v>6190</v>
      </c>
      <c r="K26" s="1">
        <v>7500</v>
      </c>
      <c r="L26" s="1">
        <v>9090</v>
      </c>
      <c r="M26" s="1">
        <v>11000</v>
      </c>
      <c r="N26" s="1">
        <v>13300</v>
      </c>
      <c r="O26" s="1">
        <v>16200</v>
      </c>
      <c r="P26" s="1">
        <v>19600</v>
      </c>
      <c r="Q26" s="1">
        <v>23700</v>
      </c>
      <c r="R26" s="1">
        <v>28700</v>
      </c>
      <c r="AJ26">
        <f t="shared" si="3"/>
        <v>21</v>
      </c>
      <c r="AK26">
        <f t="shared" si="1"/>
        <v>33200</v>
      </c>
      <c r="AQ26">
        <f t="shared" si="0"/>
        <v>21</v>
      </c>
    </row>
    <row r="27" spans="2:43" x14ac:dyDescent="0.25">
      <c r="B27" s="3">
        <v>12</v>
      </c>
      <c r="C27" s="1">
        <v>1270</v>
      </c>
      <c r="D27" s="1">
        <v>1540</v>
      </c>
      <c r="E27" s="1">
        <v>1870</v>
      </c>
      <c r="F27" s="1">
        <v>2260</v>
      </c>
      <c r="G27" s="1">
        <v>2740</v>
      </c>
      <c r="H27" s="1">
        <v>3320</v>
      </c>
      <c r="I27" s="1">
        <v>4020</v>
      </c>
      <c r="J27" s="1">
        <v>4870</v>
      </c>
      <c r="K27" s="1">
        <v>5900</v>
      </c>
      <c r="L27" s="1">
        <v>7150</v>
      </c>
      <c r="M27" s="1">
        <v>8660</v>
      </c>
      <c r="N27" s="1">
        <v>10500</v>
      </c>
      <c r="O27" s="1">
        <v>12700</v>
      </c>
      <c r="P27" s="1">
        <v>15400</v>
      </c>
      <c r="Q27" s="1">
        <v>18700</v>
      </c>
      <c r="R27" s="1">
        <v>22600</v>
      </c>
      <c r="AJ27">
        <f t="shared" si="3"/>
        <v>22</v>
      </c>
      <c r="AK27">
        <f t="shared" si="1"/>
        <v>36500</v>
      </c>
      <c r="AQ27">
        <f t="shared" si="0"/>
        <v>22</v>
      </c>
    </row>
    <row r="28" spans="2:43" x14ac:dyDescent="0.25">
      <c r="B28" s="3">
        <v>13</v>
      </c>
      <c r="C28" s="1">
        <v>953</v>
      </c>
      <c r="D28" s="1">
        <v>1150</v>
      </c>
      <c r="E28" s="1">
        <v>1400</v>
      </c>
      <c r="F28" s="1">
        <v>1690</v>
      </c>
      <c r="G28" s="1">
        <v>2050</v>
      </c>
      <c r="H28" s="1">
        <v>2490</v>
      </c>
      <c r="I28" s="1">
        <v>3010</v>
      </c>
      <c r="J28" s="1">
        <v>3650</v>
      </c>
      <c r="K28" s="1">
        <v>4420</v>
      </c>
      <c r="L28" s="1">
        <v>5360</v>
      </c>
      <c r="M28" s="1">
        <v>6490</v>
      </c>
      <c r="N28" s="1">
        <v>7870</v>
      </c>
      <c r="O28" s="1">
        <v>9530</v>
      </c>
      <c r="P28" s="1">
        <v>11500</v>
      </c>
      <c r="Q28" s="1">
        <v>14000</v>
      </c>
      <c r="R28" s="1">
        <v>16900</v>
      </c>
      <c r="AJ28">
        <f t="shared" si="3"/>
        <v>23</v>
      </c>
      <c r="AK28">
        <f t="shared" si="1"/>
        <v>40200</v>
      </c>
      <c r="AQ28">
        <f t="shared" si="0"/>
        <v>23</v>
      </c>
    </row>
    <row r="29" spans="2:43" x14ac:dyDescent="0.25">
      <c r="B29" s="3">
        <v>14</v>
      </c>
      <c r="C29" s="1">
        <v>715</v>
      </c>
      <c r="D29" s="1">
        <v>866</v>
      </c>
      <c r="E29" s="1">
        <v>1050</v>
      </c>
      <c r="F29" s="1">
        <v>1270</v>
      </c>
      <c r="G29" s="1">
        <v>1540</v>
      </c>
      <c r="H29" s="1">
        <v>1870</v>
      </c>
      <c r="I29" s="1">
        <v>2260</v>
      </c>
      <c r="J29" s="1">
        <v>2740</v>
      </c>
      <c r="K29" s="1">
        <v>3320</v>
      </c>
      <c r="L29" s="1">
        <v>4020</v>
      </c>
      <c r="M29" s="1">
        <v>4870</v>
      </c>
      <c r="N29" s="1">
        <v>5900</v>
      </c>
      <c r="O29" s="1">
        <v>7150</v>
      </c>
      <c r="P29" s="1">
        <v>8660</v>
      </c>
      <c r="Q29" s="1">
        <v>10500</v>
      </c>
      <c r="R29" s="1">
        <v>12700</v>
      </c>
      <c r="AJ29">
        <f t="shared" si="3"/>
        <v>24</v>
      </c>
      <c r="AK29">
        <f t="shared" si="1"/>
        <v>44200</v>
      </c>
      <c r="AQ29">
        <f t="shared" si="0"/>
        <v>24</v>
      </c>
    </row>
    <row r="30" spans="2:43" x14ac:dyDescent="0.25">
      <c r="B30" s="3">
        <v>15</v>
      </c>
      <c r="C30" s="1">
        <v>511</v>
      </c>
      <c r="D30" s="1">
        <v>619</v>
      </c>
      <c r="E30" s="1">
        <v>750</v>
      </c>
      <c r="F30" s="1">
        <v>909</v>
      </c>
      <c r="G30" s="1">
        <v>1100</v>
      </c>
      <c r="H30" s="1">
        <v>1330</v>
      </c>
      <c r="I30" s="1">
        <v>1620</v>
      </c>
      <c r="J30" s="1">
        <v>1960</v>
      </c>
      <c r="K30" s="1">
        <v>2370</v>
      </c>
      <c r="L30" s="1">
        <v>2870</v>
      </c>
      <c r="M30" s="1">
        <v>3480</v>
      </c>
      <c r="N30" s="1">
        <v>4220</v>
      </c>
      <c r="O30" s="1">
        <v>5110</v>
      </c>
      <c r="P30" s="1">
        <v>6190</v>
      </c>
      <c r="Q30" s="1">
        <v>7500</v>
      </c>
      <c r="R30" s="1">
        <v>9090</v>
      </c>
      <c r="AJ30">
        <f t="shared" si="3"/>
        <v>25</v>
      </c>
      <c r="AK30">
        <f t="shared" si="1"/>
        <v>48700</v>
      </c>
      <c r="AQ30">
        <f t="shared" si="0"/>
        <v>25</v>
      </c>
    </row>
    <row r="31" spans="2:43" x14ac:dyDescent="0.25">
      <c r="AJ31">
        <f t="shared" si="3"/>
        <v>26</v>
      </c>
      <c r="AK31">
        <f t="shared" si="1"/>
        <v>53600</v>
      </c>
      <c r="AQ31">
        <f t="shared" si="0"/>
        <v>26</v>
      </c>
    </row>
    <row r="32" spans="2:43" x14ac:dyDescent="0.25">
      <c r="AJ32">
        <f t="shared" si="3"/>
        <v>27</v>
      </c>
      <c r="AK32">
        <f t="shared" si="1"/>
        <v>59000</v>
      </c>
      <c r="AQ32">
        <f t="shared" si="0"/>
        <v>27</v>
      </c>
    </row>
    <row r="33" spans="36:43" x14ac:dyDescent="0.25">
      <c r="AJ33">
        <f t="shared" si="3"/>
        <v>28</v>
      </c>
      <c r="AK33">
        <f t="shared" si="1"/>
        <v>64900</v>
      </c>
      <c r="AQ33">
        <f t="shared" si="0"/>
        <v>28</v>
      </c>
    </row>
    <row r="34" spans="36:43" x14ac:dyDescent="0.25">
      <c r="AJ34">
        <f t="shared" si="3"/>
        <v>29</v>
      </c>
      <c r="AK34">
        <f t="shared" si="1"/>
        <v>71500</v>
      </c>
      <c r="AQ34">
        <f t="shared" si="0"/>
        <v>29</v>
      </c>
    </row>
    <row r="35" spans="36:43" x14ac:dyDescent="0.25">
      <c r="AJ35">
        <f t="shared" si="3"/>
        <v>30</v>
      </c>
      <c r="AK35">
        <f t="shared" si="1"/>
        <v>78700</v>
      </c>
      <c r="AQ35">
        <f t="shared" si="0"/>
        <v>30</v>
      </c>
    </row>
    <row r="36" spans="36:43" x14ac:dyDescent="0.25">
      <c r="AJ36">
        <f t="shared" si="3"/>
        <v>31</v>
      </c>
      <c r="AK36">
        <f t="shared" si="1"/>
        <v>86600</v>
      </c>
      <c r="AQ36">
        <f t="shared" si="0"/>
        <v>31</v>
      </c>
    </row>
  </sheetData>
  <sheetProtection sheet="1" objects="1" scenarios="1" selectLockedCells="1"/>
  <mergeCells count="2">
    <mergeCell ref="B1:AH1"/>
    <mergeCell ref="B12:R12"/>
  </mergeCells>
  <phoneticPr fontId="2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C4:AN306"/>
  <sheetViews>
    <sheetView workbookViewId="0">
      <selection activeCell="F76" sqref="F76"/>
    </sheetView>
  </sheetViews>
  <sheetFormatPr defaultRowHeight="15.75" x14ac:dyDescent="0.25"/>
  <cols>
    <col min="3" max="3" width="67.140625" bestFit="1" customWidth="1"/>
    <col min="23" max="23" width="12.5703125" bestFit="1" customWidth="1"/>
  </cols>
  <sheetData>
    <row r="4" spans="3:40" x14ac:dyDescent="0.25">
      <c r="C4" t="s">
        <v>560</v>
      </c>
      <c r="G4" t="s">
        <v>594</v>
      </c>
      <c r="M4" t="s">
        <v>595</v>
      </c>
      <c r="Q4" t="s">
        <v>600</v>
      </c>
      <c r="T4" t="s">
        <v>601</v>
      </c>
      <c r="W4" t="s">
        <v>606</v>
      </c>
      <c r="AB4" t="s">
        <v>607</v>
      </c>
      <c r="AF4" t="s">
        <v>608</v>
      </c>
      <c r="AJ4" t="s">
        <v>609</v>
      </c>
      <c r="AN4" t="s">
        <v>610</v>
      </c>
    </row>
    <row r="5" spans="3:40" x14ac:dyDescent="0.25">
      <c r="C5" t="s">
        <v>561</v>
      </c>
      <c r="G5">
        <v>275</v>
      </c>
      <c r="M5" t="s">
        <v>596</v>
      </c>
      <c r="Q5" s="2">
        <v>0.5</v>
      </c>
      <c r="T5" t="s">
        <v>602</v>
      </c>
      <c r="W5" t="s">
        <v>38</v>
      </c>
      <c r="AB5" t="s">
        <v>38</v>
      </c>
      <c r="AJ5" t="s">
        <v>627</v>
      </c>
      <c r="AN5" t="s">
        <v>628</v>
      </c>
    </row>
    <row r="6" spans="3:40" x14ac:dyDescent="0.25">
      <c r="C6" t="s">
        <v>562</v>
      </c>
      <c r="G6">
        <v>325</v>
      </c>
      <c r="M6" t="s">
        <v>597</v>
      </c>
      <c r="Q6" s="2">
        <v>1</v>
      </c>
      <c r="T6" t="s">
        <v>603</v>
      </c>
      <c r="W6" t="s">
        <v>637</v>
      </c>
      <c r="X6">
        <v>0.5</v>
      </c>
      <c r="Y6">
        <v>0.55000000000000004</v>
      </c>
      <c r="AB6">
        <v>0.5</v>
      </c>
      <c r="AJ6" t="s">
        <v>611</v>
      </c>
      <c r="AN6" t="s">
        <v>629</v>
      </c>
    </row>
    <row r="7" spans="3:40" x14ac:dyDescent="0.25">
      <c r="C7" t="s">
        <v>563</v>
      </c>
      <c r="G7">
        <v>450</v>
      </c>
      <c r="M7" t="s">
        <v>598</v>
      </c>
      <c r="Q7" s="2">
        <v>3</v>
      </c>
      <c r="T7" t="s">
        <v>604</v>
      </c>
      <c r="W7" t="s">
        <v>638</v>
      </c>
      <c r="X7">
        <v>0.6</v>
      </c>
      <c r="Y7">
        <v>0.74</v>
      </c>
      <c r="AB7">
        <v>0.51</v>
      </c>
      <c r="AJ7" t="s">
        <v>612</v>
      </c>
      <c r="AN7" t="s">
        <v>630</v>
      </c>
    </row>
    <row r="8" spans="3:40" x14ac:dyDescent="0.25">
      <c r="C8" t="s">
        <v>564</v>
      </c>
      <c r="G8">
        <v>550</v>
      </c>
      <c r="M8" t="s">
        <v>599</v>
      </c>
      <c r="Q8" s="2">
        <v>5</v>
      </c>
      <c r="T8" t="s">
        <v>605</v>
      </c>
      <c r="W8" t="s">
        <v>639</v>
      </c>
      <c r="X8">
        <v>0.75</v>
      </c>
      <c r="Y8">
        <v>0.89</v>
      </c>
      <c r="AB8">
        <v>0.52</v>
      </c>
      <c r="AJ8" t="s">
        <v>613</v>
      </c>
      <c r="AN8" t="s">
        <v>631</v>
      </c>
    </row>
    <row r="9" spans="3:40" x14ac:dyDescent="0.25">
      <c r="C9" t="s">
        <v>565</v>
      </c>
      <c r="G9">
        <v>650</v>
      </c>
      <c r="Q9" s="2">
        <v>7</v>
      </c>
      <c r="W9" t="s">
        <v>640</v>
      </c>
      <c r="X9">
        <v>0.9</v>
      </c>
      <c r="Y9">
        <v>1.04</v>
      </c>
      <c r="AB9">
        <v>0.53</v>
      </c>
      <c r="AJ9" t="s">
        <v>614</v>
      </c>
      <c r="AN9" t="s">
        <v>632</v>
      </c>
    </row>
    <row r="10" spans="3:40" x14ac:dyDescent="0.25">
      <c r="C10" t="s">
        <v>566</v>
      </c>
      <c r="G10">
        <v>900</v>
      </c>
      <c r="Q10" s="2">
        <v>10</v>
      </c>
      <c r="W10" t="s">
        <v>641</v>
      </c>
      <c r="X10">
        <v>1.05</v>
      </c>
      <c r="Y10">
        <v>1.19</v>
      </c>
      <c r="AB10">
        <v>0.54</v>
      </c>
      <c r="AJ10" t="s">
        <v>615</v>
      </c>
      <c r="AN10" t="s">
        <v>634</v>
      </c>
    </row>
    <row r="11" spans="3:40" x14ac:dyDescent="0.25">
      <c r="C11" t="s">
        <v>567</v>
      </c>
      <c r="G11">
        <v>1100</v>
      </c>
      <c r="Q11" s="2">
        <v>20</v>
      </c>
      <c r="W11" t="s">
        <v>642</v>
      </c>
      <c r="X11">
        <v>1.2</v>
      </c>
      <c r="Y11">
        <v>1.49</v>
      </c>
      <c r="AB11">
        <v>0.55000000000000004</v>
      </c>
      <c r="AJ11" t="s">
        <v>616</v>
      </c>
      <c r="AN11" t="s">
        <v>633</v>
      </c>
    </row>
    <row r="12" spans="3:40" x14ac:dyDescent="0.25">
      <c r="C12" t="s">
        <v>568</v>
      </c>
      <c r="G12">
        <v>1500</v>
      </c>
      <c r="Q12" s="2">
        <v>31.5</v>
      </c>
      <c r="W12" t="s">
        <v>643</v>
      </c>
      <c r="X12">
        <v>1.5</v>
      </c>
      <c r="Y12">
        <v>1.79</v>
      </c>
      <c r="AB12">
        <v>0.56000000000000005</v>
      </c>
      <c r="AJ12" t="s">
        <v>617</v>
      </c>
      <c r="AN12" t="s">
        <v>635</v>
      </c>
    </row>
    <row r="13" spans="3:40" x14ac:dyDescent="0.25">
      <c r="C13" t="s">
        <v>569</v>
      </c>
      <c r="W13" t="s">
        <v>644</v>
      </c>
      <c r="X13">
        <v>1.8</v>
      </c>
      <c r="Y13">
        <v>2.09</v>
      </c>
      <c r="AB13">
        <v>0.56999999999999995</v>
      </c>
      <c r="AJ13" t="s">
        <v>618</v>
      </c>
      <c r="AN13" t="s">
        <v>636</v>
      </c>
    </row>
    <row r="14" spans="3:40" x14ac:dyDescent="0.25">
      <c r="C14" t="s">
        <v>570</v>
      </c>
      <c r="W14" t="s">
        <v>645</v>
      </c>
      <c r="X14">
        <v>2.1</v>
      </c>
      <c r="Y14">
        <v>2.39</v>
      </c>
      <c r="AB14">
        <v>0.57999999999999996</v>
      </c>
      <c r="AJ14" t="s">
        <v>619</v>
      </c>
    </row>
    <row r="15" spans="3:40" x14ac:dyDescent="0.25">
      <c r="C15" t="s">
        <v>571</v>
      </c>
      <c r="W15" t="s">
        <v>655</v>
      </c>
      <c r="X15">
        <v>2.4</v>
      </c>
      <c r="Y15">
        <v>2.99</v>
      </c>
      <c r="AB15">
        <v>0.59</v>
      </c>
      <c r="AJ15" t="s">
        <v>620</v>
      </c>
    </row>
    <row r="16" spans="3:40" x14ac:dyDescent="0.25">
      <c r="C16" t="s">
        <v>572</v>
      </c>
      <c r="W16" t="s">
        <v>656</v>
      </c>
      <c r="X16">
        <v>3</v>
      </c>
      <c r="Y16">
        <v>3.59</v>
      </c>
      <c r="AB16">
        <v>0.6</v>
      </c>
      <c r="AH16" s="120"/>
      <c r="AJ16" t="s">
        <v>621</v>
      </c>
    </row>
    <row r="17" spans="3:36" x14ac:dyDescent="0.25">
      <c r="C17" t="s">
        <v>573</v>
      </c>
      <c r="W17" t="s">
        <v>657</v>
      </c>
      <c r="X17">
        <v>3.6</v>
      </c>
      <c r="Y17">
        <v>4.1900000000000004</v>
      </c>
      <c r="AB17">
        <v>0.61</v>
      </c>
      <c r="AH17" s="120"/>
      <c r="AJ17" t="s">
        <v>622</v>
      </c>
    </row>
    <row r="18" spans="3:36" x14ac:dyDescent="0.25">
      <c r="C18" t="s">
        <v>574</v>
      </c>
      <c r="W18" t="s">
        <v>658</v>
      </c>
      <c r="X18">
        <v>4.2</v>
      </c>
      <c r="Y18">
        <v>4.76</v>
      </c>
      <c r="AB18">
        <v>0.62</v>
      </c>
      <c r="AH18" s="120"/>
      <c r="AJ18" t="s">
        <v>623</v>
      </c>
    </row>
    <row r="19" spans="3:36" x14ac:dyDescent="0.25">
      <c r="C19" t="s">
        <v>575</v>
      </c>
      <c r="W19" t="s">
        <v>659</v>
      </c>
      <c r="X19">
        <v>4.8</v>
      </c>
      <c r="Y19">
        <v>5.39</v>
      </c>
      <c r="AB19">
        <v>0.63</v>
      </c>
      <c r="AH19" s="120"/>
      <c r="AJ19" t="s">
        <v>624</v>
      </c>
    </row>
    <row r="20" spans="3:36" x14ac:dyDescent="0.25">
      <c r="C20" t="s">
        <v>576</v>
      </c>
      <c r="W20" t="s">
        <v>660</v>
      </c>
      <c r="X20">
        <v>5.4</v>
      </c>
      <c r="Y20">
        <v>6</v>
      </c>
      <c r="AB20">
        <v>0.64</v>
      </c>
      <c r="AH20" s="120"/>
      <c r="AJ20" t="s">
        <v>625</v>
      </c>
    </row>
    <row r="21" spans="3:36" x14ac:dyDescent="0.25">
      <c r="C21" t="s">
        <v>577</v>
      </c>
      <c r="AB21">
        <v>0.65</v>
      </c>
      <c r="AH21" s="120"/>
      <c r="AJ21" t="s">
        <v>626</v>
      </c>
    </row>
    <row r="22" spans="3:36" x14ac:dyDescent="0.25">
      <c r="C22" t="s">
        <v>578</v>
      </c>
      <c r="AB22">
        <v>0.66</v>
      </c>
      <c r="AH22" s="120"/>
    </row>
    <row r="23" spans="3:36" x14ac:dyDescent="0.25">
      <c r="C23" t="s">
        <v>579</v>
      </c>
      <c r="AB23">
        <v>0.67</v>
      </c>
    </row>
    <row r="24" spans="3:36" x14ac:dyDescent="0.25">
      <c r="C24" t="s">
        <v>580</v>
      </c>
      <c r="AB24">
        <v>0.68</v>
      </c>
    </row>
    <row r="25" spans="3:36" x14ac:dyDescent="0.25">
      <c r="C25" t="s">
        <v>581</v>
      </c>
      <c r="AB25">
        <v>0.69</v>
      </c>
    </row>
    <row r="26" spans="3:36" x14ac:dyDescent="0.25">
      <c r="C26" t="s">
        <v>582</v>
      </c>
      <c r="AB26">
        <v>0.7</v>
      </c>
    </row>
    <row r="27" spans="3:36" x14ac:dyDescent="0.25">
      <c r="C27" t="s">
        <v>583</v>
      </c>
      <c r="AB27">
        <v>0.71</v>
      </c>
      <c r="AH27" s="120"/>
      <c r="AI27" s="120"/>
    </row>
    <row r="28" spans="3:36" x14ac:dyDescent="0.25">
      <c r="C28" t="s">
        <v>584</v>
      </c>
      <c r="AB28">
        <v>0.72</v>
      </c>
      <c r="AH28" s="120"/>
      <c r="AI28" s="120"/>
    </row>
    <row r="29" spans="3:36" x14ac:dyDescent="0.25">
      <c r="C29" t="s">
        <v>585</v>
      </c>
      <c r="AB29">
        <v>0.73</v>
      </c>
      <c r="AH29" s="120"/>
      <c r="AI29" s="120"/>
    </row>
    <row r="30" spans="3:36" x14ac:dyDescent="0.25">
      <c r="C30" t="s">
        <v>586</v>
      </c>
      <c r="AB30">
        <v>0.74</v>
      </c>
      <c r="AH30" s="120"/>
      <c r="AI30" s="120"/>
    </row>
    <row r="31" spans="3:36" x14ac:dyDescent="0.25">
      <c r="C31" t="s">
        <v>587</v>
      </c>
      <c r="AB31">
        <v>0.75</v>
      </c>
      <c r="AH31" s="120"/>
      <c r="AI31" s="120"/>
    </row>
    <row r="32" spans="3:36" x14ac:dyDescent="0.25">
      <c r="C32" t="s">
        <v>588</v>
      </c>
      <c r="AB32">
        <v>0.76</v>
      </c>
      <c r="AH32" s="120"/>
      <c r="AI32" s="120"/>
    </row>
    <row r="33" spans="3:35" x14ac:dyDescent="0.25">
      <c r="C33" t="s">
        <v>589</v>
      </c>
      <c r="AB33">
        <v>0.77</v>
      </c>
      <c r="AH33" s="120"/>
      <c r="AI33" s="120"/>
    </row>
    <row r="34" spans="3:35" x14ac:dyDescent="0.25">
      <c r="C34" t="s">
        <v>590</v>
      </c>
      <c r="AB34">
        <v>0.78</v>
      </c>
      <c r="AH34" s="120"/>
      <c r="AI34" s="120"/>
    </row>
    <row r="35" spans="3:35" x14ac:dyDescent="0.25">
      <c r="C35" t="s">
        <v>591</v>
      </c>
      <c r="AB35">
        <v>0.79</v>
      </c>
      <c r="AH35" s="120"/>
      <c r="AI35" s="120"/>
    </row>
    <row r="36" spans="3:35" x14ac:dyDescent="0.25">
      <c r="C36" t="s">
        <v>592</v>
      </c>
      <c r="AB36">
        <v>0.8</v>
      </c>
      <c r="AH36" s="120"/>
      <c r="AI36" s="120"/>
    </row>
    <row r="37" spans="3:35" x14ac:dyDescent="0.25">
      <c r="C37" t="s">
        <v>593</v>
      </c>
      <c r="AB37">
        <v>0.81</v>
      </c>
      <c r="AH37" s="120"/>
      <c r="AI37" s="120"/>
    </row>
    <row r="38" spans="3:35" x14ac:dyDescent="0.25">
      <c r="AB38">
        <v>0.82</v>
      </c>
      <c r="AH38" s="120"/>
      <c r="AI38" s="120"/>
    </row>
    <row r="39" spans="3:35" x14ac:dyDescent="0.25">
      <c r="AB39">
        <v>0.83</v>
      </c>
      <c r="AH39" s="120"/>
      <c r="AI39" s="120"/>
    </row>
    <row r="40" spans="3:35" x14ac:dyDescent="0.25">
      <c r="AB40">
        <v>0.84</v>
      </c>
      <c r="AH40" s="120"/>
      <c r="AI40" s="120"/>
    </row>
    <row r="41" spans="3:35" x14ac:dyDescent="0.25">
      <c r="D41" t="s">
        <v>661</v>
      </c>
      <c r="F41" t="s">
        <v>662</v>
      </c>
      <c r="AB41">
        <v>0.85</v>
      </c>
      <c r="AH41" s="120"/>
      <c r="AI41" s="120"/>
    </row>
    <row r="42" spans="3:35" x14ac:dyDescent="0.25">
      <c r="D42" t="s">
        <v>14</v>
      </c>
      <c r="E42" t="s">
        <v>21</v>
      </c>
      <c r="F42" t="s">
        <v>14</v>
      </c>
      <c r="G42" t="s">
        <v>21</v>
      </c>
      <c r="AB42">
        <v>0.86</v>
      </c>
      <c r="AH42" s="120"/>
      <c r="AI42" s="120"/>
    </row>
    <row r="43" spans="3:35" x14ac:dyDescent="0.25">
      <c r="C43" t="str">
        <f t="shared" ref="C43:C75" si="0">CONCATENATE($G$5, C5)</f>
        <v>275ILOOP gain mb = EEPROM; VLOOP gain mb = EEPROM, FSW = EEPROM</v>
      </c>
      <c r="F43" t="s">
        <v>248</v>
      </c>
      <c r="AB43">
        <v>0.87</v>
      </c>
    </row>
    <row r="44" spans="3:35" x14ac:dyDescent="0.25">
      <c r="C44" t="str">
        <f t="shared" si="0"/>
        <v>275ILOOP gain mb = EEPROM, VLOOP gain mb = EEPROM</v>
      </c>
      <c r="F44">
        <v>0</v>
      </c>
      <c r="AB44">
        <v>0.88</v>
      </c>
    </row>
    <row r="45" spans="3:35" x14ac:dyDescent="0.25">
      <c r="C45" t="str">
        <f t="shared" si="0"/>
        <v>275ILOOP gain mb = 2, VLOOP gain mb = 0.5</v>
      </c>
      <c r="F45">
        <v>1</v>
      </c>
      <c r="AB45">
        <v>0.89</v>
      </c>
    </row>
    <row r="46" spans="3:35" x14ac:dyDescent="0.25">
      <c r="C46" t="str">
        <f t="shared" si="0"/>
        <v>275ILOOP gain mb = 2, VLOOP gain mb = 1</v>
      </c>
      <c r="F46">
        <v>2</v>
      </c>
      <c r="AB46">
        <v>0.9</v>
      </c>
    </row>
    <row r="47" spans="3:35" x14ac:dyDescent="0.25">
      <c r="C47" t="str">
        <f t="shared" si="0"/>
        <v>275ILOOP gain mb = 2, VLOOP gain mb = 2</v>
      </c>
      <c r="F47">
        <v>3</v>
      </c>
      <c r="AB47">
        <v>0.91</v>
      </c>
    </row>
    <row r="48" spans="3:35" x14ac:dyDescent="0.25">
      <c r="C48" t="str">
        <f t="shared" si="0"/>
        <v>275ILOOP gain mb = 2, VLOOP gain mb = 4</v>
      </c>
      <c r="F48">
        <v>4</v>
      </c>
      <c r="AB48">
        <v>0.92</v>
      </c>
    </row>
    <row r="49" spans="3:28" x14ac:dyDescent="0.25">
      <c r="C49" t="str">
        <f t="shared" si="0"/>
        <v>275ILOOP gain mb = 2, VLOOP gain mb = 8</v>
      </c>
      <c r="F49">
        <v>5</v>
      </c>
      <c r="AB49">
        <v>0.93</v>
      </c>
    </row>
    <row r="50" spans="3:28" x14ac:dyDescent="0.25">
      <c r="C50" t="str">
        <f t="shared" si="0"/>
        <v>275ILOOP gain mb = 3, VLOOP gain mb = 0.5</v>
      </c>
      <c r="F50">
        <v>6</v>
      </c>
      <c r="AB50">
        <v>0.94</v>
      </c>
    </row>
    <row r="51" spans="3:28" x14ac:dyDescent="0.25">
      <c r="C51" t="str">
        <f t="shared" si="0"/>
        <v>275ILOOP gain mb = 3, VLOOP gain mb = 1</v>
      </c>
      <c r="F51">
        <v>0</v>
      </c>
      <c r="AB51">
        <v>0.95</v>
      </c>
    </row>
    <row r="52" spans="3:28" x14ac:dyDescent="0.25">
      <c r="C52" t="str">
        <f t="shared" si="0"/>
        <v>275ILOOP gain mb = 3, VLOOP gain mb = 2</v>
      </c>
      <c r="F52">
        <v>1</v>
      </c>
      <c r="AB52">
        <v>0.96</v>
      </c>
    </row>
    <row r="53" spans="3:28" x14ac:dyDescent="0.25">
      <c r="C53" t="str">
        <f t="shared" si="0"/>
        <v>275ILOOP gain mb = 3, VLOOP gain mb = 4</v>
      </c>
      <c r="F53">
        <v>2</v>
      </c>
      <c r="AB53">
        <v>0.97</v>
      </c>
    </row>
    <row r="54" spans="3:28" x14ac:dyDescent="0.25">
      <c r="C54" t="str">
        <f t="shared" si="0"/>
        <v>275ILOOP gain mb = 3, VLOOP gain mb = 8</v>
      </c>
      <c r="F54">
        <v>3</v>
      </c>
      <c r="AB54">
        <v>0.98</v>
      </c>
    </row>
    <row r="55" spans="3:28" x14ac:dyDescent="0.25">
      <c r="C55" t="str">
        <f t="shared" si="0"/>
        <v>275ILOOP gain mb = 4, VLOOP gain mb = 0.5</v>
      </c>
      <c r="F55">
        <v>11</v>
      </c>
      <c r="AB55">
        <v>0.99</v>
      </c>
    </row>
    <row r="56" spans="3:28" x14ac:dyDescent="0.25">
      <c r="C56" t="str">
        <f t="shared" si="0"/>
        <v>275ILOOP gain mb = 4, VLOOP gain mb = 1</v>
      </c>
      <c r="F56">
        <v>4</v>
      </c>
      <c r="AB56">
        <v>1</v>
      </c>
    </row>
    <row r="57" spans="3:28" x14ac:dyDescent="0.25">
      <c r="C57" t="str">
        <f t="shared" si="0"/>
        <v>275ILOOP gain mb = 4, VLOOP gain mb = 2</v>
      </c>
      <c r="F57">
        <v>5</v>
      </c>
      <c r="AB57">
        <v>1.01</v>
      </c>
    </row>
    <row r="58" spans="3:28" x14ac:dyDescent="0.25">
      <c r="C58" t="str">
        <f t="shared" si="0"/>
        <v>275ILOOP gain mb = 4, VLOOP gain mb = 4</v>
      </c>
      <c r="F58">
        <v>6</v>
      </c>
      <c r="AB58">
        <v>1.02</v>
      </c>
    </row>
    <row r="59" spans="3:28" x14ac:dyDescent="0.25">
      <c r="C59" t="str">
        <f t="shared" si="0"/>
        <v>275ILOOP gain mb = 4, VLOOP gain mb = 8</v>
      </c>
      <c r="F59">
        <v>7</v>
      </c>
      <c r="AB59">
        <v>1.03</v>
      </c>
    </row>
    <row r="60" spans="3:28" x14ac:dyDescent="0.25">
      <c r="C60" t="str">
        <f t="shared" si="0"/>
        <v>275ILOOP gain mb = 5, VLOOP gain mb = 0.5</v>
      </c>
      <c r="F60">
        <v>0</v>
      </c>
      <c r="AB60">
        <v>1.04</v>
      </c>
    </row>
    <row r="61" spans="3:28" x14ac:dyDescent="0.25">
      <c r="C61" t="str">
        <f t="shared" si="0"/>
        <v>275ILOOP gain mb = 5, VLOOP gain mb = 1</v>
      </c>
      <c r="F61">
        <v>8</v>
      </c>
      <c r="AB61">
        <v>1.05</v>
      </c>
    </row>
    <row r="62" spans="3:28" x14ac:dyDescent="0.25">
      <c r="C62" t="str">
        <f t="shared" si="0"/>
        <v>275ILOOP gain mb = 5, VLOOP gain mb = 2</v>
      </c>
      <c r="F62">
        <v>9</v>
      </c>
      <c r="AB62">
        <v>1.06</v>
      </c>
    </row>
    <row r="63" spans="3:28" x14ac:dyDescent="0.25">
      <c r="C63" t="str">
        <f t="shared" si="0"/>
        <v>275ILOOP gain mb = 5, VLOOP gain mb = 4</v>
      </c>
      <c r="F63">
        <v>10</v>
      </c>
      <c r="AB63">
        <v>1.07</v>
      </c>
    </row>
    <row r="64" spans="3:28" x14ac:dyDescent="0.25">
      <c r="C64" t="str">
        <f t="shared" si="0"/>
        <v>275ILOOP gain mb = 5, VLOOP gain mb = 8</v>
      </c>
      <c r="F64">
        <v>11</v>
      </c>
      <c r="AB64">
        <v>1.08</v>
      </c>
    </row>
    <row r="65" spans="3:28" x14ac:dyDescent="0.25">
      <c r="C65" t="str">
        <f t="shared" si="0"/>
        <v>275ILOOP gain mb = 6, VLOOP gain mb = 0.5</v>
      </c>
      <c r="F65">
        <v>5</v>
      </c>
      <c r="AB65">
        <v>1.0900000000000001</v>
      </c>
    </row>
    <row r="66" spans="3:28" x14ac:dyDescent="0.25">
      <c r="C66" t="str">
        <f t="shared" si="0"/>
        <v>275ILOOP gain mb = 6, VLOOP gain mb = 1</v>
      </c>
      <c r="F66">
        <v>12</v>
      </c>
      <c r="AB66">
        <v>1.1000000000000001</v>
      </c>
    </row>
    <row r="67" spans="3:28" x14ac:dyDescent="0.25">
      <c r="C67" t="str">
        <f t="shared" si="0"/>
        <v>275ILOOP gain mb = 6, VLOOP gain mb = 2</v>
      </c>
      <c r="F67">
        <v>13</v>
      </c>
      <c r="AB67">
        <v>1.1100000000000001</v>
      </c>
    </row>
    <row r="68" spans="3:28" x14ac:dyDescent="0.25">
      <c r="C68" t="str">
        <f t="shared" si="0"/>
        <v>275ILOOP gain mb = 6, VLOOP gain mb = 4</v>
      </c>
      <c r="F68">
        <v>14</v>
      </c>
      <c r="AB68">
        <v>1.1200000000000001</v>
      </c>
    </row>
    <row r="69" spans="3:28" x14ac:dyDescent="0.25">
      <c r="C69" t="str">
        <f t="shared" si="0"/>
        <v>275ILOOP gain mb = 6, VLOOP gain mb = 8</v>
      </c>
      <c r="F69">
        <v>15</v>
      </c>
      <c r="AB69">
        <v>1.1299999999999999</v>
      </c>
    </row>
    <row r="70" spans="3:28" x14ac:dyDescent="0.25">
      <c r="C70" t="str">
        <f t="shared" si="0"/>
        <v>275ILOOP gain mb = 7, VLOOP gain mb = 0.5</v>
      </c>
      <c r="F70">
        <v>10</v>
      </c>
      <c r="AB70">
        <v>1.1399999999999999</v>
      </c>
    </row>
    <row r="71" spans="3:28" x14ac:dyDescent="0.25">
      <c r="C71" t="str">
        <f t="shared" si="0"/>
        <v>275ILOOP gain mb = 7, VLOOP gain mb = 1</v>
      </c>
      <c r="F71">
        <v>11</v>
      </c>
      <c r="AB71">
        <v>1.1499999999999999</v>
      </c>
    </row>
    <row r="72" spans="3:28" x14ac:dyDescent="0.25">
      <c r="C72" t="str">
        <f t="shared" si="0"/>
        <v>275ILOOP gain mb = 7, VLOOP gain mb = 2</v>
      </c>
      <c r="F72">
        <v>12</v>
      </c>
      <c r="AB72">
        <v>1.1599999999999999</v>
      </c>
    </row>
    <row r="73" spans="3:28" x14ac:dyDescent="0.25">
      <c r="C73" t="str">
        <f t="shared" si="0"/>
        <v>275ILOOP gain mb = 7, VLOOP gain mb = 4</v>
      </c>
      <c r="F73">
        <v>13</v>
      </c>
      <c r="AB73">
        <v>1.17</v>
      </c>
    </row>
    <row r="74" spans="3:28" x14ac:dyDescent="0.25">
      <c r="C74" t="str">
        <f t="shared" si="0"/>
        <v>275ILOOP gain mb = 7, VLOOP gain mb = 8</v>
      </c>
      <c r="F74">
        <v>14</v>
      </c>
      <c r="AB74">
        <v>1.18</v>
      </c>
    </row>
    <row r="75" spans="3:28" x14ac:dyDescent="0.25">
      <c r="C75" t="str">
        <f t="shared" si="0"/>
        <v>275ILOOP gain mb = 10, VLOOP gain mb = 2</v>
      </c>
      <c r="F75">
        <v>15</v>
      </c>
      <c r="AB75">
        <v>1.19</v>
      </c>
    </row>
    <row r="76" spans="3:28" x14ac:dyDescent="0.25">
      <c r="C76" t="str">
        <f t="shared" ref="C76:C108" si="1">CONCATENATE($G$6, C5)</f>
        <v>325ILOOP gain mb = EEPROM; VLOOP gain mb = EEPROM, FSW = EEPROM</v>
      </c>
      <c r="AB76">
        <v>1.2</v>
      </c>
    </row>
    <row r="77" spans="3:28" x14ac:dyDescent="0.25">
      <c r="C77" t="str">
        <f t="shared" si="1"/>
        <v>325ILOOP gain mb = EEPROM, VLOOP gain mb = EEPROM</v>
      </c>
      <c r="AB77">
        <v>1.22</v>
      </c>
    </row>
    <row r="78" spans="3:28" x14ac:dyDescent="0.25">
      <c r="C78" t="str">
        <f t="shared" si="1"/>
        <v>325ILOOP gain mb = 2, VLOOP gain mb = 0.5</v>
      </c>
      <c r="AB78">
        <v>1.24</v>
      </c>
    </row>
    <row r="79" spans="3:28" x14ac:dyDescent="0.25">
      <c r="C79" t="str">
        <f t="shared" si="1"/>
        <v>325ILOOP gain mb = 2, VLOOP gain mb = 1</v>
      </c>
      <c r="AB79">
        <v>1.26</v>
      </c>
    </row>
    <row r="80" spans="3:28" x14ac:dyDescent="0.25">
      <c r="C80" t="str">
        <f t="shared" si="1"/>
        <v>325ILOOP gain mb = 2, VLOOP gain mb = 2</v>
      </c>
      <c r="AB80">
        <v>1.28</v>
      </c>
    </row>
    <row r="81" spans="3:28" x14ac:dyDescent="0.25">
      <c r="C81" t="str">
        <f t="shared" si="1"/>
        <v>325ILOOP gain mb = 2, VLOOP gain mb = 4</v>
      </c>
      <c r="AB81">
        <v>1.3</v>
      </c>
    </row>
    <row r="82" spans="3:28" x14ac:dyDescent="0.25">
      <c r="C82" t="str">
        <f t="shared" si="1"/>
        <v>325ILOOP gain mb = 2, VLOOP gain mb = 8</v>
      </c>
      <c r="AB82">
        <v>1.32</v>
      </c>
    </row>
    <row r="83" spans="3:28" x14ac:dyDescent="0.25">
      <c r="C83" t="str">
        <f t="shared" si="1"/>
        <v>325ILOOP gain mb = 3, VLOOP gain mb = 0.5</v>
      </c>
      <c r="AB83">
        <v>1.34</v>
      </c>
    </row>
    <row r="84" spans="3:28" x14ac:dyDescent="0.25">
      <c r="C84" t="str">
        <f t="shared" si="1"/>
        <v>325ILOOP gain mb = 3, VLOOP gain mb = 1</v>
      </c>
      <c r="AB84">
        <v>1.36</v>
      </c>
    </row>
    <row r="85" spans="3:28" x14ac:dyDescent="0.25">
      <c r="C85" t="str">
        <f t="shared" si="1"/>
        <v>325ILOOP gain mb = 3, VLOOP gain mb = 2</v>
      </c>
      <c r="AB85">
        <v>1.38</v>
      </c>
    </row>
    <row r="86" spans="3:28" x14ac:dyDescent="0.25">
      <c r="C86" t="str">
        <f t="shared" si="1"/>
        <v>325ILOOP gain mb = 3, VLOOP gain mb = 4</v>
      </c>
      <c r="AB86">
        <v>1.4</v>
      </c>
    </row>
    <row r="87" spans="3:28" x14ac:dyDescent="0.25">
      <c r="C87" t="str">
        <f t="shared" si="1"/>
        <v>325ILOOP gain mb = 3, VLOOP gain mb = 8</v>
      </c>
      <c r="AB87">
        <v>1.42</v>
      </c>
    </row>
    <row r="88" spans="3:28" x14ac:dyDescent="0.25">
      <c r="C88" t="str">
        <f t="shared" si="1"/>
        <v>325ILOOP gain mb = 4, VLOOP gain mb = 0.5</v>
      </c>
      <c r="AB88">
        <v>1.44</v>
      </c>
    </row>
    <row r="89" spans="3:28" x14ac:dyDescent="0.25">
      <c r="C89" t="str">
        <f t="shared" si="1"/>
        <v>325ILOOP gain mb = 4, VLOOP gain mb = 1</v>
      </c>
      <c r="AB89">
        <v>1.46</v>
      </c>
    </row>
    <row r="90" spans="3:28" x14ac:dyDescent="0.25">
      <c r="C90" t="str">
        <f t="shared" si="1"/>
        <v>325ILOOP gain mb = 4, VLOOP gain mb = 2</v>
      </c>
      <c r="AB90">
        <v>1.48</v>
      </c>
    </row>
    <row r="91" spans="3:28" x14ac:dyDescent="0.25">
      <c r="C91" t="str">
        <f t="shared" si="1"/>
        <v>325ILOOP gain mb = 4, VLOOP gain mb = 4</v>
      </c>
      <c r="AB91">
        <v>1.5</v>
      </c>
    </row>
    <row r="92" spans="3:28" x14ac:dyDescent="0.25">
      <c r="C92" t="str">
        <f t="shared" si="1"/>
        <v>325ILOOP gain mb = 4, VLOOP gain mb = 8</v>
      </c>
      <c r="AB92">
        <v>1.52</v>
      </c>
    </row>
    <row r="93" spans="3:28" x14ac:dyDescent="0.25">
      <c r="C93" t="str">
        <f t="shared" si="1"/>
        <v>325ILOOP gain mb = 5, VLOOP gain mb = 0.5</v>
      </c>
      <c r="AB93">
        <v>1.54</v>
      </c>
    </row>
    <row r="94" spans="3:28" x14ac:dyDescent="0.25">
      <c r="C94" t="str">
        <f t="shared" si="1"/>
        <v>325ILOOP gain mb = 5, VLOOP gain mb = 1</v>
      </c>
      <c r="AB94">
        <v>1.56</v>
      </c>
    </row>
    <row r="95" spans="3:28" x14ac:dyDescent="0.25">
      <c r="C95" t="str">
        <f t="shared" si="1"/>
        <v>325ILOOP gain mb = 5, VLOOP gain mb = 2</v>
      </c>
      <c r="AB95">
        <v>1.58</v>
      </c>
    </row>
    <row r="96" spans="3:28" x14ac:dyDescent="0.25">
      <c r="C96" t="str">
        <f t="shared" si="1"/>
        <v>325ILOOP gain mb = 5, VLOOP gain mb = 4</v>
      </c>
      <c r="AB96">
        <v>1.6</v>
      </c>
    </row>
    <row r="97" spans="3:28" x14ac:dyDescent="0.25">
      <c r="C97" t="str">
        <f t="shared" si="1"/>
        <v>325ILOOP gain mb = 5, VLOOP gain mb = 8</v>
      </c>
      <c r="AB97">
        <v>1.62</v>
      </c>
    </row>
    <row r="98" spans="3:28" x14ac:dyDescent="0.25">
      <c r="C98" t="str">
        <f t="shared" si="1"/>
        <v>325ILOOP gain mb = 6, VLOOP gain mb = 0.5</v>
      </c>
      <c r="AB98">
        <v>1.64</v>
      </c>
    </row>
    <row r="99" spans="3:28" x14ac:dyDescent="0.25">
      <c r="C99" t="str">
        <f t="shared" si="1"/>
        <v>325ILOOP gain mb = 6, VLOOP gain mb = 1</v>
      </c>
      <c r="AB99">
        <v>1.66</v>
      </c>
    </row>
    <row r="100" spans="3:28" x14ac:dyDescent="0.25">
      <c r="C100" t="str">
        <f t="shared" si="1"/>
        <v>325ILOOP gain mb = 6, VLOOP gain mb = 2</v>
      </c>
      <c r="AB100">
        <v>1.68</v>
      </c>
    </row>
    <row r="101" spans="3:28" x14ac:dyDescent="0.25">
      <c r="C101" t="str">
        <f t="shared" si="1"/>
        <v>325ILOOP gain mb = 6, VLOOP gain mb = 4</v>
      </c>
      <c r="AB101">
        <v>1.7</v>
      </c>
    </row>
    <row r="102" spans="3:28" x14ac:dyDescent="0.25">
      <c r="C102" t="str">
        <f t="shared" si="1"/>
        <v>325ILOOP gain mb = 6, VLOOP gain mb = 8</v>
      </c>
      <c r="AB102">
        <v>1.72</v>
      </c>
    </row>
    <row r="103" spans="3:28" x14ac:dyDescent="0.25">
      <c r="C103" t="str">
        <f t="shared" si="1"/>
        <v>325ILOOP gain mb = 7, VLOOP gain mb = 0.5</v>
      </c>
      <c r="AB103">
        <v>1.74</v>
      </c>
    </row>
    <row r="104" spans="3:28" x14ac:dyDescent="0.25">
      <c r="C104" t="str">
        <f t="shared" si="1"/>
        <v>325ILOOP gain mb = 7, VLOOP gain mb = 1</v>
      </c>
      <c r="AB104">
        <v>1.76</v>
      </c>
    </row>
    <row r="105" spans="3:28" x14ac:dyDescent="0.25">
      <c r="C105" t="str">
        <f t="shared" si="1"/>
        <v>325ILOOP gain mb = 7, VLOOP gain mb = 2</v>
      </c>
      <c r="AB105">
        <v>1.78</v>
      </c>
    </row>
    <row r="106" spans="3:28" x14ac:dyDescent="0.25">
      <c r="C106" t="str">
        <f t="shared" si="1"/>
        <v>325ILOOP gain mb = 7, VLOOP gain mb = 4</v>
      </c>
      <c r="AB106">
        <v>1.8</v>
      </c>
    </row>
    <row r="107" spans="3:28" x14ac:dyDescent="0.25">
      <c r="C107" t="str">
        <f t="shared" si="1"/>
        <v>325ILOOP gain mb = 7, VLOOP gain mb = 8</v>
      </c>
      <c r="AB107">
        <v>1.82</v>
      </c>
    </row>
    <row r="108" spans="3:28" x14ac:dyDescent="0.25">
      <c r="C108" t="str">
        <f t="shared" si="1"/>
        <v>325ILOOP gain mb = 10, VLOOP gain mb = 2</v>
      </c>
      <c r="AB108">
        <v>1.84</v>
      </c>
    </row>
    <row r="109" spans="3:28" x14ac:dyDescent="0.25">
      <c r="C109" t="str">
        <f t="shared" ref="C109:C141" si="2">CONCATENATE($G$7, C5)</f>
        <v>450ILOOP gain mb = EEPROM; VLOOP gain mb = EEPROM, FSW = EEPROM</v>
      </c>
      <c r="AB109">
        <v>1.86</v>
      </c>
    </row>
    <row r="110" spans="3:28" x14ac:dyDescent="0.25">
      <c r="C110" t="str">
        <f t="shared" si="2"/>
        <v>450ILOOP gain mb = EEPROM, VLOOP gain mb = EEPROM</v>
      </c>
      <c r="AB110">
        <v>1.88</v>
      </c>
    </row>
    <row r="111" spans="3:28" x14ac:dyDescent="0.25">
      <c r="C111" t="str">
        <f t="shared" si="2"/>
        <v>450ILOOP gain mb = 2, VLOOP gain mb = 0.5</v>
      </c>
      <c r="AB111">
        <v>1.9</v>
      </c>
    </row>
    <row r="112" spans="3:28" x14ac:dyDescent="0.25">
      <c r="C112" t="str">
        <f t="shared" si="2"/>
        <v>450ILOOP gain mb = 2, VLOOP gain mb = 1</v>
      </c>
      <c r="AB112">
        <v>1.92</v>
      </c>
    </row>
    <row r="113" spans="3:28" x14ac:dyDescent="0.25">
      <c r="C113" t="str">
        <f t="shared" si="2"/>
        <v>450ILOOP gain mb = 2, VLOOP gain mb = 2</v>
      </c>
      <c r="AB113">
        <v>1.94</v>
      </c>
    </row>
    <row r="114" spans="3:28" x14ac:dyDescent="0.25">
      <c r="C114" t="str">
        <f t="shared" si="2"/>
        <v>450ILOOP gain mb = 2, VLOOP gain mb = 4</v>
      </c>
      <c r="AB114">
        <v>1.96</v>
      </c>
    </row>
    <row r="115" spans="3:28" x14ac:dyDescent="0.25">
      <c r="C115" t="str">
        <f t="shared" si="2"/>
        <v>450ILOOP gain mb = 2, VLOOP gain mb = 8</v>
      </c>
      <c r="AB115">
        <v>1.98</v>
      </c>
    </row>
    <row r="116" spans="3:28" x14ac:dyDescent="0.25">
      <c r="C116" t="str">
        <f t="shared" si="2"/>
        <v>450ILOOP gain mb = 3, VLOOP gain mb = 0.5</v>
      </c>
      <c r="AB116">
        <v>2</v>
      </c>
    </row>
    <row r="117" spans="3:28" x14ac:dyDescent="0.25">
      <c r="C117" t="str">
        <f t="shared" si="2"/>
        <v>450ILOOP gain mb = 3, VLOOP gain mb = 1</v>
      </c>
      <c r="AB117">
        <v>2.02</v>
      </c>
    </row>
    <row r="118" spans="3:28" x14ac:dyDescent="0.25">
      <c r="C118" t="str">
        <f t="shared" si="2"/>
        <v>450ILOOP gain mb = 3, VLOOP gain mb = 2</v>
      </c>
      <c r="AB118">
        <v>2.04</v>
      </c>
    </row>
    <row r="119" spans="3:28" x14ac:dyDescent="0.25">
      <c r="C119" t="str">
        <f t="shared" si="2"/>
        <v>450ILOOP gain mb = 3, VLOOP gain mb = 4</v>
      </c>
      <c r="AB119">
        <v>2.06</v>
      </c>
    </row>
    <row r="120" spans="3:28" x14ac:dyDescent="0.25">
      <c r="C120" t="str">
        <f t="shared" si="2"/>
        <v>450ILOOP gain mb = 3, VLOOP gain mb = 8</v>
      </c>
      <c r="AB120">
        <v>2.08</v>
      </c>
    </row>
    <row r="121" spans="3:28" x14ac:dyDescent="0.25">
      <c r="C121" t="str">
        <f t="shared" si="2"/>
        <v>450ILOOP gain mb = 4, VLOOP gain mb = 0.5</v>
      </c>
      <c r="AB121">
        <v>2.1</v>
      </c>
    </row>
    <row r="122" spans="3:28" x14ac:dyDescent="0.25">
      <c r="C122" t="str">
        <f t="shared" si="2"/>
        <v>450ILOOP gain mb = 4, VLOOP gain mb = 1</v>
      </c>
      <c r="AB122">
        <v>2.12</v>
      </c>
    </row>
    <row r="123" spans="3:28" x14ac:dyDescent="0.25">
      <c r="C123" t="str">
        <f t="shared" si="2"/>
        <v>450ILOOP gain mb = 4, VLOOP gain mb = 2</v>
      </c>
      <c r="AB123">
        <v>2.14</v>
      </c>
    </row>
    <row r="124" spans="3:28" x14ac:dyDescent="0.25">
      <c r="C124" t="str">
        <f t="shared" si="2"/>
        <v>450ILOOP gain mb = 4, VLOOP gain mb = 4</v>
      </c>
      <c r="AB124">
        <v>2.16</v>
      </c>
    </row>
    <row r="125" spans="3:28" x14ac:dyDescent="0.25">
      <c r="C125" t="str">
        <f t="shared" si="2"/>
        <v>450ILOOP gain mb = 4, VLOOP gain mb = 8</v>
      </c>
      <c r="AB125">
        <v>2.1800000000000002</v>
      </c>
    </row>
    <row r="126" spans="3:28" x14ac:dyDescent="0.25">
      <c r="C126" t="str">
        <f t="shared" si="2"/>
        <v>450ILOOP gain mb = 5, VLOOP gain mb = 0.5</v>
      </c>
      <c r="AB126">
        <v>2.2000000000000002</v>
      </c>
    </row>
    <row r="127" spans="3:28" x14ac:dyDescent="0.25">
      <c r="C127" t="str">
        <f t="shared" si="2"/>
        <v>450ILOOP gain mb = 5, VLOOP gain mb = 1</v>
      </c>
      <c r="AB127">
        <v>2.2200000000000002</v>
      </c>
    </row>
    <row r="128" spans="3:28" x14ac:dyDescent="0.25">
      <c r="C128" t="str">
        <f t="shared" si="2"/>
        <v>450ILOOP gain mb = 5, VLOOP gain mb = 2</v>
      </c>
      <c r="AB128">
        <v>2.2400000000000002</v>
      </c>
    </row>
    <row r="129" spans="3:28" x14ac:dyDescent="0.25">
      <c r="C129" t="str">
        <f t="shared" si="2"/>
        <v>450ILOOP gain mb = 5, VLOOP gain mb = 4</v>
      </c>
      <c r="AB129">
        <v>2.2599999999999998</v>
      </c>
    </row>
    <row r="130" spans="3:28" x14ac:dyDescent="0.25">
      <c r="C130" t="str">
        <f t="shared" si="2"/>
        <v>450ILOOP gain mb = 5, VLOOP gain mb = 8</v>
      </c>
      <c r="AB130">
        <v>2.2799999999999998</v>
      </c>
    </row>
    <row r="131" spans="3:28" x14ac:dyDescent="0.25">
      <c r="C131" t="str">
        <f t="shared" si="2"/>
        <v>450ILOOP gain mb = 6, VLOOP gain mb = 0.5</v>
      </c>
      <c r="AB131">
        <v>2.2999999999999998</v>
      </c>
    </row>
    <row r="132" spans="3:28" x14ac:dyDescent="0.25">
      <c r="C132" t="str">
        <f t="shared" si="2"/>
        <v>450ILOOP gain mb = 6, VLOOP gain mb = 1</v>
      </c>
      <c r="AB132">
        <v>2.3199999999999998</v>
      </c>
    </row>
    <row r="133" spans="3:28" x14ac:dyDescent="0.25">
      <c r="C133" t="str">
        <f t="shared" si="2"/>
        <v>450ILOOP gain mb = 6, VLOOP gain mb = 2</v>
      </c>
      <c r="AB133">
        <v>2.34</v>
      </c>
    </row>
    <row r="134" spans="3:28" x14ac:dyDescent="0.25">
      <c r="C134" t="str">
        <f t="shared" si="2"/>
        <v>450ILOOP gain mb = 6, VLOOP gain mb = 4</v>
      </c>
      <c r="AB134">
        <v>2.36</v>
      </c>
    </row>
    <row r="135" spans="3:28" x14ac:dyDescent="0.25">
      <c r="C135" t="str">
        <f t="shared" si="2"/>
        <v>450ILOOP gain mb = 6, VLOOP gain mb = 8</v>
      </c>
      <c r="AB135">
        <v>2.38</v>
      </c>
    </row>
    <row r="136" spans="3:28" x14ac:dyDescent="0.25">
      <c r="C136" t="str">
        <f t="shared" si="2"/>
        <v>450ILOOP gain mb = 7, VLOOP gain mb = 0.5</v>
      </c>
      <c r="AB136">
        <v>2.4</v>
      </c>
    </row>
    <row r="137" spans="3:28" x14ac:dyDescent="0.25">
      <c r="C137" t="str">
        <f t="shared" si="2"/>
        <v>450ILOOP gain mb = 7, VLOOP gain mb = 1</v>
      </c>
      <c r="AB137">
        <v>2.44</v>
      </c>
    </row>
    <row r="138" spans="3:28" x14ac:dyDescent="0.25">
      <c r="C138" t="str">
        <f t="shared" si="2"/>
        <v>450ILOOP gain mb = 7, VLOOP gain mb = 2</v>
      </c>
      <c r="AB138">
        <v>2.48</v>
      </c>
    </row>
    <row r="139" spans="3:28" x14ac:dyDescent="0.25">
      <c r="C139" t="str">
        <f t="shared" si="2"/>
        <v>450ILOOP gain mb = 7, VLOOP gain mb = 4</v>
      </c>
      <c r="AB139">
        <v>2.52</v>
      </c>
    </row>
    <row r="140" spans="3:28" x14ac:dyDescent="0.25">
      <c r="C140" t="str">
        <f t="shared" si="2"/>
        <v>450ILOOP gain mb = 7, VLOOP gain mb = 8</v>
      </c>
      <c r="AB140">
        <v>2.56</v>
      </c>
    </row>
    <row r="141" spans="3:28" x14ac:dyDescent="0.25">
      <c r="C141" t="str">
        <f t="shared" si="2"/>
        <v>450ILOOP gain mb = 10, VLOOP gain mb = 2</v>
      </c>
      <c r="AB141">
        <v>2.6</v>
      </c>
    </row>
    <row r="142" spans="3:28" x14ac:dyDescent="0.25">
      <c r="C142" t="str">
        <f t="shared" ref="C142:C174" si="3">CONCATENATE($G$8, C5)</f>
        <v>550ILOOP gain mb = EEPROM; VLOOP gain mb = EEPROM, FSW = EEPROM</v>
      </c>
      <c r="AB142">
        <v>2.64</v>
      </c>
    </row>
    <row r="143" spans="3:28" x14ac:dyDescent="0.25">
      <c r="C143" t="str">
        <f t="shared" si="3"/>
        <v>550ILOOP gain mb = EEPROM, VLOOP gain mb = EEPROM</v>
      </c>
      <c r="AB143">
        <v>2.68</v>
      </c>
    </row>
    <row r="144" spans="3:28" x14ac:dyDescent="0.25">
      <c r="C144" t="str">
        <f t="shared" si="3"/>
        <v>550ILOOP gain mb = 2, VLOOP gain mb = 0.5</v>
      </c>
      <c r="AB144">
        <v>2.72</v>
      </c>
    </row>
    <row r="145" spans="3:28" x14ac:dyDescent="0.25">
      <c r="C145" t="str">
        <f t="shared" si="3"/>
        <v>550ILOOP gain mb = 2, VLOOP gain mb = 1</v>
      </c>
      <c r="AB145">
        <v>2.76</v>
      </c>
    </row>
    <row r="146" spans="3:28" x14ac:dyDescent="0.25">
      <c r="C146" t="str">
        <f t="shared" si="3"/>
        <v>550ILOOP gain mb = 2, VLOOP gain mb = 2</v>
      </c>
      <c r="AB146">
        <v>2.8</v>
      </c>
    </row>
    <row r="147" spans="3:28" x14ac:dyDescent="0.25">
      <c r="C147" t="str">
        <f t="shared" si="3"/>
        <v>550ILOOP gain mb = 2, VLOOP gain mb = 4</v>
      </c>
      <c r="AB147">
        <v>2.84</v>
      </c>
    </row>
    <row r="148" spans="3:28" x14ac:dyDescent="0.25">
      <c r="C148" t="str">
        <f t="shared" si="3"/>
        <v>550ILOOP gain mb = 2, VLOOP gain mb = 8</v>
      </c>
      <c r="AB148">
        <v>2.88</v>
      </c>
    </row>
    <row r="149" spans="3:28" x14ac:dyDescent="0.25">
      <c r="C149" t="str">
        <f t="shared" si="3"/>
        <v>550ILOOP gain mb = 3, VLOOP gain mb = 0.5</v>
      </c>
      <c r="AB149">
        <v>2.92</v>
      </c>
    </row>
    <row r="150" spans="3:28" x14ac:dyDescent="0.25">
      <c r="C150" t="str">
        <f t="shared" si="3"/>
        <v>550ILOOP gain mb = 3, VLOOP gain mb = 1</v>
      </c>
      <c r="AB150">
        <v>2.96</v>
      </c>
    </row>
    <row r="151" spans="3:28" x14ac:dyDescent="0.25">
      <c r="C151" t="str">
        <f t="shared" si="3"/>
        <v>550ILOOP gain mb = 3, VLOOP gain mb = 2</v>
      </c>
      <c r="AB151">
        <v>3</v>
      </c>
    </row>
    <row r="152" spans="3:28" x14ac:dyDescent="0.25">
      <c r="C152" t="str">
        <f t="shared" si="3"/>
        <v>550ILOOP gain mb = 3, VLOOP gain mb = 4</v>
      </c>
      <c r="AB152">
        <v>3.04</v>
      </c>
    </row>
    <row r="153" spans="3:28" x14ac:dyDescent="0.25">
      <c r="C153" t="str">
        <f t="shared" si="3"/>
        <v>550ILOOP gain mb = 3, VLOOP gain mb = 8</v>
      </c>
      <c r="AB153">
        <v>3.08</v>
      </c>
    </row>
    <row r="154" spans="3:28" x14ac:dyDescent="0.25">
      <c r="C154" t="str">
        <f t="shared" si="3"/>
        <v>550ILOOP gain mb = 4, VLOOP gain mb = 0.5</v>
      </c>
      <c r="AB154">
        <v>3.12</v>
      </c>
    </row>
    <row r="155" spans="3:28" x14ac:dyDescent="0.25">
      <c r="C155" t="str">
        <f t="shared" si="3"/>
        <v>550ILOOP gain mb = 4, VLOOP gain mb = 1</v>
      </c>
      <c r="AB155">
        <v>3.16</v>
      </c>
    </row>
    <row r="156" spans="3:28" x14ac:dyDescent="0.25">
      <c r="C156" t="str">
        <f t="shared" si="3"/>
        <v>550ILOOP gain mb = 4, VLOOP gain mb = 2</v>
      </c>
      <c r="AB156">
        <v>3.2</v>
      </c>
    </row>
    <row r="157" spans="3:28" x14ac:dyDescent="0.25">
      <c r="C157" t="str">
        <f t="shared" si="3"/>
        <v>550ILOOP gain mb = 4, VLOOP gain mb = 4</v>
      </c>
      <c r="AB157">
        <v>3.24</v>
      </c>
    </row>
    <row r="158" spans="3:28" x14ac:dyDescent="0.25">
      <c r="C158" t="str">
        <f t="shared" si="3"/>
        <v>550ILOOP gain mb = 4, VLOOP gain mb = 8</v>
      </c>
      <c r="AB158">
        <v>3.28</v>
      </c>
    </row>
    <row r="159" spans="3:28" x14ac:dyDescent="0.25">
      <c r="C159" t="str">
        <f t="shared" si="3"/>
        <v>550ILOOP gain mb = 5, VLOOP gain mb = 0.5</v>
      </c>
      <c r="AB159">
        <v>3.32</v>
      </c>
    </row>
    <row r="160" spans="3:28" x14ac:dyDescent="0.25">
      <c r="C160" t="str">
        <f t="shared" si="3"/>
        <v>550ILOOP gain mb = 5, VLOOP gain mb = 1</v>
      </c>
      <c r="AB160">
        <v>3.36</v>
      </c>
    </row>
    <row r="161" spans="3:28" x14ac:dyDescent="0.25">
      <c r="C161" t="str">
        <f t="shared" si="3"/>
        <v>550ILOOP gain mb = 5, VLOOP gain mb = 2</v>
      </c>
      <c r="AB161">
        <v>3.4</v>
      </c>
    </row>
    <row r="162" spans="3:28" x14ac:dyDescent="0.25">
      <c r="C162" t="str">
        <f t="shared" si="3"/>
        <v>550ILOOP gain mb = 5, VLOOP gain mb = 4</v>
      </c>
      <c r="AB162">
        <v>3.44</v>
      </c>
    </row>
    <row r="163" spans="3:28" x14ac:dyDescent="0.25">
      <c r="C163" t="str">
        <f t="shared" si="3"/>
        <v>550ILOOP gain mb = 5, VLOOP gain mb = 8</v>
      </c>
      <c r="AB163">
        <v>3.48</v>
      </c>
    </row>
    <row r="164" spans="3:28" x14ac:dyDescent="0.25">
      <c r="C164" t="str">
        <f t="shared" si="3"/>
        <v>550ILOOP gain mb = 6, VLOOP gain mb = 0.5</v>
      </c>
      <c r="AB164">
        <v>3.52</v>
      </c>
    </row>
    <row r="165" spans="3:28" x14ac:dyDescent="0.25">
      <c r="C165" t="str">
        <f t="shared" si="3"/>
        <v>550ILOOP gain mb = 6, VLOOP gain mb = 1</v>
      </c>
      <c r="AB165">
        <v>3.56</v>
      </c>
    </row>
    <row r="166" spans="3:28" x14ac:dyDescent="0.25">
      <c r="C166" t="str">
        <f t="shared" si="3"/>
        <v>550ILOOP gain mb = 6, VLOOP gain mb = 2</v>
      </c>
      <c r="AB166">
        <v>3.6</v>
      </c>
    </row>
    <row r="167" spans="3:28" x14ac:dyDescent="0.25">
      <c r="C167" t="str">
        <f t="shared" si="3"/>
        <v>550ILOOP gain mb = 6, VLOOP gain mb = 4</v>
      </c>
      <c r="AB167">
        <v>3.64</v>
      </c>
    </row>
    <row r="168" spans="3:28" x14ac:dyDescent="0.25">
      <c r="C168" t="str">
        <f t="shared" si="3"/>
        <v>550ILOOP gain mb = 6, VLOOP gain mb = 8</v>
      </c>
      <c r="AB168">
        <v>3.68</v>
      </c>
    </row>
    <row r="169" spans="3:28" x14ac:dyDescent="0.25">
      <c r="C169" t="str">
        <f t="shared" si="3"/>
        <v>550ILOOP gain mb = 7, VLOOP gain mb = 0.5</v>
      </c>
      <c r="AB169">
        <v>3.72</v>
      </c>
    </row>
    <row r="170" spans="3:28" x14ac:dyDescent="0.25">
      <c r="C170" t="str">
        <f t="shared" si="3"/>
        <v>550ILOOP gain mb = 7, VLOOP gain mb = 1</v>
      </c>
      <c r="AB170">
        <v>3.76</v>
      </c>
    </row>
    <row r="171" spans="3:28" x14ac:dyDescent="0.25">
      <c r="C171" t="str">
        <f t="shared" si="3"/>
        <v>550ILOOP gain mb = 7, VLOOP gain mb = 2</v>
      </c>
      <c r="AB171">
        <v>3.8</v>
      </c>
    </row>
    <row r="172" spans="3:28" x14ac:dyDescent="0.25">
      <c r="C172" t="str">
        <f t="shared" si="3"/>
        <v>550ILOOP gain mb = 7, VLOOP gain mb = 4</v>
      </c>
      <c r="AB172">
        <v>3.84</v>
      </c>
    </row>
    <row r="173" spans="3:28" x14ac:dyDescent="0.25">
      <c r="C173" t="str">
        <f t="shared" si="3"/>
        <v>550ILOOP gain mb = 7, VLOOP gain mb = 8</v>
      </c>
      <c r="AB173">
        <v>3.88</v>
      </c>
    </row>
    <row r="174" spans="3:28" x14ac:dyDescent="0.25">
      <c r="C174" t="str">
        <f t="shared" si="3"/>
        <v>550ILOOP gain mb = 10, VLOOP gain mb = 2</v>
      </c>
      <c r="AB174">
        <v>3.92</v>
      </c>
    </row>
    <row r="175" spans="3:28" x14ac:dyDescent="0.25">
      <c r="C175" t="str">
        <f t="shared" ref="C175:C207" si="4">CONCATENATE($G$9, C5)</f>
        <v>650ILOOP gain mb = EEPROM; VLOOP gain mb = EEPROM, FSW = EEPROM</v>
      </c>
      <c r="AB175">
        <v>3.96</v>
      </c>
    </row>
    <row r="176" spans="3:28" x14ac:dyDescent="0.25">
      <c r="C176" t="str">
        <f t="shared" si="4"/>
        <v>650ILOOP gain mb = EEPROM, VLOOP gain mb = EEPROM</v>
      </c>
      <c r="AB176">
        <v>4</v>
      </c>
    </row>
    <row r="177" spans="3:28" x14ac:dyDescent="0.25">
      <c r="C177" t="str">
        <f t="shared" si="4"/>
        <v>650ILOOP gain mb = 2, VLOOP gain mb = 0.5</v>
      </c>
      <c r="AB177">
        <v>4.04</v>
      </c>
    </row>
    <row r="178" spans="3:28" x14ac:dyDescent="0.25">
      <c r="C178" t="str">
        <f t="shared" si="4"/>
        <v>650ILOOP gain mb = 2, VLOOP gain mb = 1</v>
      </c>
      <c r="AB178">
        <v>4.08</v>
      </c>
    </row>
    <row r="179" spans="3:28" x14ac:dyDescent="0.25">
      <c r="C179" t="str">
        <f t="shared" si="4"/>
        <v>650ILOOP gain mb = 2, VLOOP gain mb = 2</v>
      </c>
      <c r="AB179">
        <v>4.12</v>
      </c>
    </row>
    <row r="180" spans="3:28" x14ac:dyDescent="0.25">
      <c r="C180" t="str">
        <f t="shared" si="4"/>
        <v>650ILOOP gain mb = 2, VLOOP gain mb = 4</v>
      </c>
      <c r="AB180">
        <v>4.16</v>
      </c>
    </row>
    <row r="181" spans="3:28" x14ac:dyDescent="0.25">
      <c r="C181" t="str">
        <f t="shared" si="4"/>
        <v>650ILOOP gain mb = 2, VLOOP gain mb = 8</v>
      </c>
      <c r="AB181">
        <v>4.2</v>
      </c>
    </row>
    <row r="182" spans="3:28" x14ac:dyDescent="0.25">
      <c r="C182" t="str">
        <f t="shared" si="4"/>
        <v>650ILOOP gain mb = 3, VLOOP gain mb = 0.5</v>
      </c>
      <c r="AB182">
        <v>4.24</v>
      </c>
    </row>
    <row r="183" spans="3:28" x14ac:dyDescent="0.25">
      <c r="C183" t="str">
        <f t="shared" si="4"/>
        <v>650ILOOP gain mb = 3, VLOOP gain mb = 1</v>
      </c>
      <c r="AB183">
        <v>4.28</v>
      </c>
    </row>
    <row r="184" spans="3:28" x14ac:dyDescent="0.25">
      <c r="C184" t="str">
        <f t="shared" si="4"/>
        <v>650ILOOP gain mb = 3, VLOOP gain mb = 2</v>
      </c>
      <c r="AB184">
        <v>4.32</v>
      </c>
    </row>
    <row r="185" spans="3:28" x14ac:dyDescent="0.25">
      <c r="C185" t="str">
        <f t="shared" si="4"/>
        <v>650ILOOP gain mb = 3, VLOOP gain mb = 4</v>
      </c>
      <c r="AB185">
        <v>4.3600000000000003</v>
      </c>
    </row>
    <row r="186" spans="3:28" x14ac:dyDescent="0.25">
      <c r="C186" t="str">
        <f t="shared" si="4"/>
        <v>650ILOOP gain mb = 3, VLOOP gain mb = 8</v>
      </c>
      <c r="AB186">
        <v>4.4000000000000004</v>
      </c>
    </row>
    <row r="187" spans="3:28" x14ac:dyDescent="0.25">
      <c r="C187" t="str">
        <f t="shared" si="4"/>
        <v>650ILOOP gain mb = 4, VLOOP gain mb = 0.5</v>
      </c>
      <c r="AB187">
        <v>4.4400000000000004</v>
      </c>
    </row>
    <row r="188" spans="3:28" x14ac:dyDescent="0.25">
      <c r="C188" t="str">
        <f t="shared" si="4"/>
        <v>650ILOOP gain mb = 4, VLOOP gain mb = 1</v>
      </c>
      <c r="AB188">
        <v>4.4800000000000004</v>
      </c>
    </row>
    <row r="189" spans="3:28" x14ac:dyDescent="0.25">
      <c r="C189" t="str">
        <f t="shared" si="4"/>
        <v>650ILOOP gain mb = 4, VLOOP gain mb = 2</v>
      </c>
      <c r="AB189">
        <v>4.5199999999999996</v>
      </c>
    </row>
    <row r="190" spans="3:28" x14ac:dyDescent="0.25">
      <c r="C190" t="str">
        <f t="shared" si="4"/>
        <v>650ILOOP gain mb = 4, VLOOP gain mb = 4</v>
      </c>
      <c r="AB190">
        <v>4.5599999999999996</v>
      </c>
    </row>
    <row r="191" spans="3:28" x14ac:dyDescent="0.25">
      <c r="C191" t="str">
        <f t="shared" si="4"/>
        <v>650ILOOP gain mb = 4, VLOOP gain mb = 8</v>
      </c>
      <c r="AB191">
        <v>4.5999999999999996</v>
      </c>
    </row>
    <row r="192" spans="3:28" x14ac:dyDescent="0.25">
      <c r="C192" t="str">
        <f t="shared" si="4"/>
        <v>650ILOOP gain mb = 5, VLOOP gain mb = 0.5</v>
      </c>
      <c r="AB192">
        <v>4.6399999999999997</v>
      </c>
    </row>
    <row r="193" spans="3:28" x14ac:dyDescent="0.25">
      <c r="C193" t="str">
        <f t="shared" si="4"/>
        <v>650ILOOP gain mb = 5, VLOOP gain mb = 1</v>
      </c>
      <c r="AB193">
        <v>4.68</v>
      </c>
    </row>
    <row r="194" spans="3:28" x14ac:dyDescent="0.25">
      <c r="C194" t="str">
        <f t="shared" si="4"/>
        <v>650ILOOP gain mb = 5, VLOOP gain mb = 2</v>
      </c>
      <c r="AB194">
        <v>4.72</v>
      </c>
    </row>
    <row r="195" spans="3:28" x14ac:dyDescent="0.25">
      <c r="C195" t="str">
        <f t="shared" si="4"/>
        <v>650ILOOP gain mb = 5, VLOOP gain mb = 4</v>
      </c>
      <c r="AB195">
        <v>4.76</v>
      </c>
    </row>
    <row r="196" spans="3:28" x14ac:dyDescent="0.25">
      <c r="C196" t="str">
        <f t="shared" si="4"/>
        <v>650ILOOP gain mb = 5, VLOOP gain mb = 8</v>
      </c>
      <c r="AB196">
        <v>4.8</v>
      </c>
    </row>
    <row r="197" spans="3:28" x14ac:dyDescent="0.25">
      <c r="C197" t="str">
        <f t="shared" si="4"/>
        <v>650ILOOP gain mb = 6, VLOOP gain mb = 0.5</v>
      </c>
      <c r="AB197">
        <v>4.84</v>
      </c>
    </row>
    <row r="198" spans="3:28" x14ac:dyDescent="0.25">
      <c r="C198" t="str">
        <f t="shared" si="4"/>
        <v>650ILOOP gain mb = 6, VLOOP gain mb = 1</v>
      </c>
      <c r="AB198">
        <v>4.88</v>
      </c>
    </row>
    <row r="199" spans="3:28" x14ac:dyDescent="0.25">
      <c r="C199" t="str">
        <f t="shared" si="4"/>
        <v>650ILOOP gain mb = 6, VLOOP gain mb = 2</v>
      </c>
      <c r="AB199">
        <v>4.92</v>
      </c>
    </row>
    <row r="200" spans="3:28" x14ac:dyDescent="0.25">
      <c r="C200" t="str">
        <f t="shared" si="4"/>
        <v>650ILOOP gain mb = 6, VLOOP gain mb = 4</v>
      </c>
      <c r="AB200">
        <v>4.96</v>
      </c>
    </row>
    <row r="201" spans="3:28" x14ac:dyDescent="0.25">
      <c r="C201" t="str">
        <f t="shared" si="4"/>
        <v>650ILOOP gain mb = 6, VLOOP gain mb = 8</v>
      </c>
      <c r="AB201">
        <v>5</v>
      </c>
    </row>
    <row r="202" spans="3:28" x14ac:dyDescent="0.25">
      <c r="C202" t="str">
        <f t="shared" si="4"/>
        <v>650ILOOP gain mb = 7, VLOOP gain mb = 0.5</v>
      </c>
      <c r="AB202">
        <v>5.04</v>
      </c>
    </row>
    <row r="203" spans="3:28" x14ac:dyDescent="0.25">
      <c r="C203" t="str">
        <f t="shared" si="4"/>
        <v>650ILOOP gain mb = 7, VLOOP gain mb = 1</v>
      </c>
      <c r="AB203">
        <v>5.08</v>
      </c>
    </row>
    <row r="204" spans="3:28" x14ac:dyDescent="0.25">
      <c r="C204" t="str">
        <f t="shared" si="4"/>
        <v>650ILOOP gain mb = 7, VLOOP gain mb = 2</v>
      </c>
      <c r="AB204">
        <v>5.12</v>
      </c>
    </row>
    <row r="205" spans="3:28" x14ac:dyDescent="0.25">
      <c r="C205" t="str">
        <f t="shared" si="4"/>
        <v>650ILOOP gain mb = 7, VLOOP gain mb = 4</v>
      </c>
      <c r="AB205">
        <v>5.16</v>
      </c>
    </row>
    <row r="206" spans="3:28" x14ac:dyDescent="0.25">
      <c r="C206" t="str">
        <f t="shared" si="4"/>
        <v>650ILOOP gain mb = 7, VLOOP gain mb = 8</v>
      </c>
      <c r="AB206">
        <v>5.2</v>
      </c>
    </row>
    <row r="207" spans="3:28" x14ac:dyDescent="0.25">
      <c r="C207" t="str">
        <f t="shared" si="4"/>
        <v>650ILOOP gain mb = 10, VLOOP gain mb = 2</v>
      </c>
      <c r="AB207">
        <v>5.24</v>
      </c>
    </row>
    <row r="208" spans="3:28" x14ac:dyDescent="0.25">
      <c r="C208" t="str">
        <f t="shared" ref="C208:C240" si="5">CONCATENATE($G$10, C5)</f>
        <v>900ILOOP gain mb = EEPROM; VLOOP gain mb = EEPROM, FSW = EEPROM</v>
      </c>
      <c r="AB208">
        <v>5.28</v>
      </c>
    </row>
    <row r="209" spans="3:28" x14ac:dyDescent="0.25">
      <c r="C209" t="str">
        <f t="shared" si="5"/>
        <v>900ILOOP gain mb = EEPROM, VLOOP gain mb = EEPROM</v>
      </c>
      <c r="AB209">
        <v>5.32</v>
      </c>
    </row>
    <row r="210" spans="3:28" x14ac:dyDescent="0.25">
      <c r="C210" t="str">
        <f t="shared" si="5"/>
        <v>900ILOOP gain mb = 2, VLOOP gain mb = 0.5</v>
      </c>
      <c r="AB210">
        <v>5.36</v>
      </c>
    </row>
    <row r="211" spans="3:28" x14ac:dyDescent="0.25">
      <c r="C211" t="str">
        <f t="shared" si="5"/>
        <v>900ILOOP gain mb = 2, VLOOP gain mb = 1</v>
      </c>
      <c r="AB211">
        <v>5.4</v>
      </c>
    </row>
    <row r="212" spans="3:28" x14ac:dyDescent="0.25">
      <c r="C212" t="str">
        <f t="shared" si="5"/>
        <v>900ILOOP gain mb = 2, VLOOP gain mb = 2</v>
      </c>
      <c r="AB212">
        <v>5.44</v>
      </c>
    </row>
    <row r="213" spans="3:28" x14ac:dyDescent="0.25">
      <c r="C213" t="str">
        <f t="shared" si="5"/>
        <v>900ILOOP gain mb = 2, VLOOP gain mb = 4</v>
      </c>
      <c r="AB213">
        <v>5.48</v>
      </c>
    </row>
    <row r="214" spans="3:28" x14ac:dyDescent="0.25">
      <c r="C214" t="str">
        <f t="shared" si="5"/>
        <v>900ILOOP gain mb = 2, VLOOP gain mb = 8</v>
      </c>
      <c r="AB214">
        <v>5.52</v>
      </c>
    </row>
    <row r="215" spans="3:28" x14ac:dyDescent="0.25">
      <c r="C215" t="str">
        <f t="shared" si="5"/>
        <v>900ILOOP gain mb = 3, VLOOP gain mb = 0.5</v>
      </c>
      <c r="AB215">
        <v>5.56</v>
      </c>
    </row>
    <row r="216" spans="3:28" x14ac:dyDescent="0.25">
      <c r="C216" t="str">
        <f t="shared" si="5"/>
        <v>900ILOOP gain mb = 3, VLOOP gain mb = 1</v>
      </c>
      <c r="AB216">
        <v>5.6</v>
      </c>
    </row>
    <row r="217" spans="3:28" x14ac:dyDescent="0.25">
      <c r="C217" t="str">
        <f t="shared" si="5"/>
        <v>900ILOOP gain mb = 3, VLOOP gain mb = 2</v>
      </c>
      <c r="AB217">
        <v>5.64</v>
      </c>
    </row>
    <row r="218" spans="3:28" x14ac:dyDescent="0.25">
      <c r="C218" t="str">
        <f t="shared" si="5"/>
        <v>900ILOOP gain mb = 3, VLOOP gain mb = 4</v>
      </c>
      <c r="AB218">
        <v>5.68</v>
      </c>
    </row>
    <row r="219" spans="3:28" x14ac:dyDescent="0.25">
      <c r="C219" t="str">
        <f t="shared" si="5"/>
        <v>900ILOOP gain mb = 3, VLOOP gain mb = 8</v>
      </c>
      <c r="AB219">
        <v>5.72</v>
      </c>
    </row>
    <row r="220" spans="3:28" x14ac:dyDescent="0.25">
      <c r="C220" t="str">
        <f t="shared" si="5"/>
        <v>900ILOOP gain mb = 4, VLOOP gain mb = 0.5</v>
      </c>
      <c r="AB220">
        <v>5.76</v>
      </c>
    </row>
    <row r="221" spans="3:28" x14ac:dyDescent="0.25">
      <c r="C221" t="str">
        <f t="shared" si="5"/>
        <v>900ILOOP gain mb = 4, VLOOP gain mb = 1</v>
      </c>
      <c r="AB221">
        <v>5.8</v>
      </c>
    </row>
    <row r="222" spans="3:28" x14ac:dyDescent="0.25">
      <c r="C222" t="str">
        <f t="shared" si="5"/>
        <v>900ILOOP gain mb = 4, VLOOP gain mb = 2</v>
      </c>
      <c r="AB222">
        <v>5.84</v>
      </c>
    </row>
    <row r="223" spans="3:28" x14ac:dyDescent="0.25">
      <c r="C223" t="str">
        <f t="shared" si="5"/>
        <v>900ILOOP gain mb = 4, VLOOP gain mb = 4</v>
      </c>
      <c r="AB223">
        <v>5.88</v>
      </c>
    </row>
    <row r="224" spans="3:28" x14ac:dyDescent="0.25">
      <c r="C224" t="str">
        <f t="shared" si="5"/>
        <v>900ILOOP gain mb = 4, VLOOP gain mb = 8</v>
      </c>
      <c r="AB224">
        <v>5.92</v>
      </c>
    </row>
    <row r="225" spans="3:28" x14ac:dyDescent="0.25">
      <c r="C225" t="str">
        <f t="shared" si="5"/>
        <v>900ILOOP gain mb = 5, VLOOP gain mb = 0.5</v>
      </c>
      <c r="AB225">
        <v>5.96</v>
      </c>
    </row>
    <row r="226" spans="3:28" x14ac:dyDescent="0.25">
      <c r="C226" t="str">
        <f t="shared" si="5"/>
        <v>900ILOOP gain mb = 5, VLOOP gain mb = 1</v>
      </c>
      <c r="AB226">
        <v>6</v>
      </c>
    </row>
    <row r="227" spans="3:28" x14ac:dyDescent="0.25">
      <c r="C227" t="str">
        <f t="shared" si="5"/>
        <v>900ILOOP gain mb = 5, VLOOP gain mb = 2</v>
      </c>
    </row>
    <row r="228" spans="3:28" x14ac:dyDescent="0.25">
      <c r="C228" t="str">
        <f t="shared" si="5"/>
        <v>900ILOOP gain mb = 5, VLOOP gain mb = 4</v>
      </c>
    </row>
    <row r="229" spans="3:28" x14ac:dyDescent="0.25">
      <c r="C229" t="str">
        <f t="shared" si="5"/>
        <v>900ILOOP gain mb = 5, VLOOP gain mb = 8</v>
      </c>
    </row>
    <row r="230" spans="3:28" x14ac:dyDescent="0.25">
      <c r="C230" t="str">
        <f t="shared" si="5"/>
        <v>900ILOOP gain mb = 6, VLOOP gain mb = 0.5</v>
      </c>
    </row>
    <row r="231" spans="3:28" x14ac:dyDescent="0.25">
      <c r="C231" t="str">
        <f t="shared" si="5"/>
        <v>900ILOOP gain mb = 6, VLOOP gain mb = 1</v>
      </c>
    </row>
    <row r="232" spans="3:28" x14ac:dyDescent="0.25">
      <c r="C232" t="str">
        <f t="shared" si="5"/>
        <v>900ILOOP gain mb = 6, VLOOP gain mb = 2</v>
      </c>
    </row>
    <row r="233" spans="3:28" x14ac:dyDescent="0.25">
      <c r="C233" t="str">
        <f t="shared" si="5"/>
        <v>900ILOOP gain mb = 6, VLOOP gain mb = 4</v>
      </c>
    </row>
    <row r="234" spans="3:28" x14ac:dyDescent="0.25">
      <c r="C234" t="str">
        <f t="shared" si="5"/>
        <v>900ILOOP gain mb = 6, VLOOP gain mb = 8</v>
      </c>
    </row>
    <row r="235" spans="3:28" x14ac:dyDescent="0.25">
      <c r="C235" t="str">
        <f t="shared" si="5"/>
        <v>900ILOOP gain mb = 7, VLOOP gain mb = 0.5</v>
      </c>
    </row>
    <row r="236" spans="3:28" x14ac:dyDescent="0.25">
      <c r="C236" t="str">
        <f t="shared" si="5"/>
        <v>900ILOOP gain mb = 7, VLOOP gain mb = 1</v>
      </c>
    </row>
    <row r="237" spans="3:28" x14ac:dyDescent="0.25">
      <c r="C237" t="str">
        <f t="shared" si="5"/>
        <v>900ILOOP gain mb = 7, VLOOP gain mb = 2</v>
      </c>
    </row>
    <row r="238" spans="3:28" x14ac:dyDescent="0.25">
      <c r="C238" t="str">
        <f t="shared" si="5"/>
        <v>900ILOOP gain mb = 7, VLOOP gain mb = 4</v>
      </c>
    </row>
    <row r="239" spans="3:28" x14ac:dyDescent="0.25">
      <c r="C239" t="str">
        <f t="shared" si="5"/>
        <v>900ILOOP gain mb = 7, VLOOP gain mb = 8</v>
      </c>
    </row>
    <row r="240" spans="3:28" x14ac:dyDescent="0.25">
      <c r="C240" t="str">
        <f t="shared" si="5"/>
        <v>900ILOOP gain mb = 10, VLOOP gain mb = 2</v>
      </c>
    </row>
    <row r="241" spans="3:3" x14ac:dyDescent="0.25">
      <c r="C241" t="str">
        <f t="shared" ref="C241:C273" si="6">CONCATENATE($G$11, C5)</f>
        <v>1100ILOOP gain mb = EEPROM; VLOOP gain mb = EEPROM, FSW = EEPROM</v>
      </c>
    </row>
    <row r="242" spans="3:3" x14ac:dyDescent="0.25">
      <c r="C242" t="str">
        <f t="shared" si="6"/>
        <v>1100ILOOP gain mb = EEPROM, VLOOP gain mb = EEPROM</v>
      </c>
    </row>
    <row r="243" spans="3:3" x14ac:dyDescent="0.25">
      <c r="C243" t="str">
        <f t="shared" si="6"/>
        <v>1100ILOOP gain mb = 2, VLOOP gain mb = 0.5</v>
      </c>
    </row>
    <row r="244" spans="3:3" x14ac:dyDescent="0.25">
      <c r="C244" t="str">
        <f t="shared" si="6"/>
        <v>1100ILOOP gain mb = 2, VLOOP gain mb = 1</v>
      </c>
    </row>
    <row r="245" spans="3:3" x14ac:dyDescent="0.25">
      <c r="C245" t="str">
        <f t="shared" si="6"/>
        <v>1100ILOOP gain mb = 2, VLOOP gain mb = 2</v>
      </c>
    </row>
    <row r="246" spans="3:3" x14ac:dyDescent="0.25">
      <c r="C246" t="str">
        <f t="shared" si="6"/>
        <v>1100ILOOP gain mb = 2, VLOOP gain mb = 4</v>
      </c>
    </row>
    <row r="247" spans="3:3" x14ac:dyDescent="0.25">
      <c r="C247" t="str">
        <f t="shared" si="6"/>
        <v>1100ILOOP gain mb = 2, VLOOP gain mb = 8</v>
      </c>
    </row>
    <row r="248" spans="3:3" x14ac:dyDescent="0.25">
      <c r="C248" t="str">
        <f t="shared" si="6"/>
        <v>1100ILOOP gain mb = 3, VLOOP gain mb = 0.5</v>
      </c>
    </row>
    <row r="249" spans="3:3" x14ac:dyDescent="0.25">
      <c r="C249" t="str">
        <f t="shared" si="6"/>
        <v>1100ILOOP gain mb = 3, VLOOP gain mb = 1</v>
      </c>
    </row>
    <row r="250" spans="3:3" x14ac:dyDescent="0.25">
      <c r="C250" t="str">
        <f t="shared" si="6"/>
        <v>1100ILOOP gain mb = 3, VLOOP gain mb = 2</v>
      </c>
    </row>
    <row r="251" spans="3:3" x14ac:dyDescent="0.25">
      <c r="C251" t="str">
        <f t="shared" si="6"/>
        <v>1100ILOOP gain mb = 3, VLOOP gain mb = 4</v>
      </c>
    </row>
    <row r="252" spans="3:3" x14ac:dyDescent="0.25">
      <c r="C252" t="str">
        <f t="shared" si="6"/>
        <v>1100ILOOP gain mb = 3, VLOOP gain mb = 8</v>
      </c>
    </row>
    <row r="253" spans="3:3" x14ac:dyDescent="0.25">
      <c r="C253" t="str">
        <f t="shared" si="6"/>
        <v>1100ILOOP gain mb = 4, VLOOP gain mb = 0.5</v>
      </c>
    </row>
    <row r="254" spans="3:3" x14ac:dyDescent="0.25">
      <c r="C254" t="str">
        <f t="shared" si="6"/>
        <v>1100ILOOP gain mb = 4, VLOOP gain mb = 1</v>
      </c>
    </row>
    <row r="255" spans="3:3" x14ac:dyDescent="0.25">
      <c r="C255" t="str">
        <f t="shared" si="6"/>
        <v>1100ILOOP gain mb = 4, VLOOP gain mb = 2</v>
      </c>
    </row>
    <row r="256" spans="3:3" x14ac:dyDescent="0.25">
      <c r="C256" t="str">
        <f t="shared" si="6"/>
        <v>1100ILOOP gain mb = 4, VLOOP gain mb = 4</v>
      </c>
    </row>
    <row r="257" spans="3:3" x14ac:dyDescent="0.25">
      <c r="C257" t="str">
        <f t="shared" si="6"/>
        <v>1100ILOOP gain mb = 4, VLOOP gain mb = 8</v>
      </c>
    </row>
    <row r="258" spans="3:3" x14ac:dyDescent="0.25">
      <c r="C258" t="str">
        <f t="shared" si="6"/>
        <v>1100ILOOP gain mb = 5, VLOOP gain mb = 0.5</v>
      </c>
    </row>
    <row r="259" spans="3:3" x14ac:dyDescent="0.25">
      <c r="C259" t="str">
        <f t="shared" si="6"/>
        <v>1100ILOOP gain mb = 5, VLOOP gain mb = 1</v>
      </c>
    </row>
    <row r="260" spans="3:3" x14ac:dyDescent="0.25">
      <c r="C260" t="str">
        <f t="shared" si="6"/>
        <v>1100ILOOP gain mb = 5, VLOOP gain mb = 2</v>
      </c>
    </row>
    <row r="261" spans="3:3" x14ac:dyDescent="0.25">
      <c r="C261" t="str">
        <f t="shared" si="6"/>
        <v>1100ILOOP gain mb = 5, VLOOP gain mb = 4</v>
      </c>
    </row>
    <row r="262" spans="3:3" x14ac:dyDescent="0.25">
      <c r="C262" t="str">
        <f t="shared" si="6"/>
        <v>1100ILOOP gain mb = 5, VLOOP gain mb = 8</v>
      </c>
    </row>
    <row r="263" spans="3:3" x14ac:dyDescent="0.25">
      <c r="C263" t="str">
        <f t="shared" si="6"/>
        <v>1100ILOOP gain mb = 6, VLOOP gain mb = 0.5</v>
      </c>
    </row>
    <row r="264" spans="3:3" x14ac:dyDescent="0.25">
      <c r="C264" t="str">
        <f t="shared" si="6"/>
        <v>1100ILOOP gain mb = 6, VLOOP gain mb = 1</v>
      </c>
    </row>
    <row r="265" spans="3:3" x14ac:dyDescent="0.25">
      <c r="C265" t="str">
        <f t="shared" si="6"/>
        <v>1100ILOOP gain mb = 6, VLOOP gain mb = 2</v>
      </c>
    </row>
    <row r="266" spans="3:3" x14ac:dyDescent="0.25">
      <c r="C266" t="str">
        <f t="shared" si="6"/>
        <v>1100ILOOP gain mb = 6, VLOOP gain mb = 4</v>
      </c>
    </row>
    <row r="267" spans="3:3" x14ac:dyDescent="0.25">
      <c r="C267" t="str">
        <f t="shared" si="6"/>
        <v>1100ILOOP gain mb = 6, VLOOP gain mb = 8</v>
      </c>
    </row>
    <row r="268" spans="3:3" x14ac:dyDescent="0.25">
      <c r="C268" t="str">
        <f t="shared" si="6"/>
        <v>1100ILOOP gain mb = 7, VLOOP gain mb = 0.5</v>
      </c>
    </row>
    <row r="269" spans="3:3" x14ac:dyDescent="0.25">
      <c r="C269" t="str">
        <f t="shared" si="6"/>
        <v>1100ILOOP gain mb = 7, VLOOP gain mb = 1</v>
      </c>
    </row>
    <row r="270" spans="3:3" x14ac:dyDescent="0.25">
      <c r="C270" t="str">
        <f t="shared" si="6"/>
        <v>1100ILOOP gain mb = 7, VLOOP gain mb = 2</v>
      </c>
    </row>
    <row r="271" spans="3:3" x14ac:dyDescent="0.25">
      <c r="C271" t="str">
        <f t="shared" si="6"/>
        <v>1100ILOOP gain mb = 7, VLOOP gain mb = 4</v>
      </c>
    </row>
    <row r="272" spans="3:3" x14ac:dyDescent="0.25">
      <c r="C272" t="str">
        <f t="shared" si="6"/>
        <v>1100ILOOP gain mb = 7, VLOOP gain mb = 8</v>
      </c>
    </row>
    <row r="273" spans="3:3" x14ac:dyDescent="0.25">
      <c r="C273" t="str">
        <f t="shared" si="6"/>
        <v>1100ILOOP gain mb = 10, VLOOP gain mb = 2</v>
      </c>
    </row>
    <row r="274" spans="3:3" x14ac:dyDescent="0.25">
      <c r="C274" t="str">
        <f t="shared" ref="C274:C306" si="7">CONCATENATE($G$12, C5)</f>
        <v>1500ILOOP gain mb = EEPROM; VLOOP gain mb = EEPROM, FSW = EEPROM</v>
      </c>
    </row>
    <row r="275" spans="3:3" x14ac:dyDescent="0.25">
      <c r="C275" t="str">
        <f t="shared" si="7"/>
        <v>1500ILOOP gain mb = EEPROM, VLOOP gain mb = EEPROM</v>
      </c>
    </row>
    <row r="276" spans="3:3" x14ac:dyDescent="0.25">
      <c r="C276" t="str">
        <f t="shared" si="7"/>
        <v>1500ILOOP gain mb = 2, VLOOP gain mb = 0.5</v>
      </c>
    </row>
    <row r="277" spans="3:3" x14ac:dyDescent="0.25">
      <c r="C277" t="str">
        <f t="shared" si="7"/>
        <v>1500ILOOP gain mb = 2, VLOOP gain mb = 1</v>
      </c>
    </row>
    <row r="278" spans="3:3" x14ac:dyDescent="0.25">
      <c r="C278" t="str">
        <f t="shared" si="7"/>
        <v>1500ILOOP gain mb = 2, VLOOP gain mb = 2</v>
      </c>
    </row>
    <row r="279" spans="3:3" x14ac:dyDescent="0.25">
      <c r="C279" t="str">
        <f t="shared" si="7"/>
        <v>1500ILOOP gain mb = 2, VLOOP gain mb = 4</v>
      </c>
    </row>
    <row r="280" spans="3:3" x14ac:dyDescent="0.25">
      <c r="C280" t="str">
        <f t="shared" si="7"/>
        <v>1500ILOOP gain mb = 2, VLOOP gain mb = 8</v>
      </c>
    </row>
    <row r="281" spans="3:3" x14ac:dyDescent="0.25">
      <c r="C281" t="str">
        <f t="shared" si="7"/>
        <v>1500ILOOP gain mb = 3, VLOOP gain mb = 0.5</v>
      </c>
    </row>
    <row r="282" spans="3:3" x14ac:dyDescent="0.25">
      <c r="C282" t="str">
        <f t="shared" si="7"/>
        <v>1500ILOOP gain mb = 3, VLOOP gain mb = 1</v>
      </c>
    </row>
    <row r="283" spans="3:3" x14ac:dyDescent="0.25">
      <c r="C283" t="str">
        <f t="shared" si="7"/>
        <v>1500ILOOP gain mb = 3, VLOOP gain mb = 2</v>
      </c>
    </row>
    <row r="284" spans="3:3" x14ac:dyDescent="0.25">
      <c r="C284" t="str">
        <f t="shared" si="7"/>
        <v>1500ILOOP gain mb = 3, VLOOP gain mb = 4</v>
      </c>
    </row>
    <row r="285" spans="3:3" x14ac:dyDescent="0.25">
      <c r="C285" t="str">
        <f t="shared" si="7"/>
        <v>1500ILOOP gain mb = 3, VLOOP gain mb = 8</v>
      </c>
    </row>
    <row r="286" spans="3:3" x14ac:dyDescent="0.25">
      <c r="C286" t="str">
        <f t="shared" si="7"/>
        <v>1500ILOOP gain mb = 4, VLOOP gain mb = 0.5</v>
      </c>
    </row>
    <row r="287" spans="3:3" x14ac:dyDescent="0.25">
      <c r="C287" t="str">
        <f t="shared" si="7"/>
        <v>1500ILOOP gain mb = 4, VLOOP gain mb = 1</v>
      </c>
    </row>
    <row r="288" spans="3:3" x14ac:dyDescent="0.25">
      <c r="C288" t="str">
        <f t="shared" si="7"/>
        <v>1500ILOOP gain mb = 4, VLOOP gain mb = 2</v>
      </c>
    </row>
    <row r="289" spans="3:3" x14ac:dyDescent="0.25">
      <c r="C289" t="str">
        <f t="shared" si="7"/>
        <v>1500ILOOP gain mb = 4, VLOOP gain mb = 4</v>
      </c>
    </row>
    <row r="290" spans="3:3" x14ac:dyDescent="0.25">
      <c r="C290" t="str">
        <f t="shared" si="7"/>
        <v>1500ILOOP gain mb = 4, VLOOP gain mb = 8</v>
      </c>
    </row>
    <row r="291" spans="3:3" x14ac:dyDescent="0.25">
      <c r="C291" t="str">
        <f t="shared" si="7"/>
        <v>1500ILOOP gain mb = 5, VLOOP gain mb = 0.5</v>
      </c>
    </row>
    <row r="292" spans="3:3" x14ac:dyDescent="0.25">
      <c r="C292" t="str">
        <f t="shared" si="7"/>
        <v>1500ILOOP gain mb = 5, VLOOP gain mb = 1</v>
      </c>
    </row>
    <row r="293" spans="3:3" x14ac:dyDescent="0.25">
      <c r="C293" t="str">
        <f t="shared" si="7"/>
        <v>1500ILOOP gain mb = 5, VLOOP gain mb = 2</v>
      </c>
    </row>
    <row r="294" spans="3:3" x14ac:dyDescent="0.25">
      <c r="C294" t="str">
        <f t="shared" si="7"/>
        <v>1500ILOOP gain mb = 5, VLOOP gain mb = 4</v>
      </c>
    </row>
    <row r="295" spans="3:3" x14ac:dyDescent="0.25">
      <c r="C295" t="str">
        <f t="shared" si="7"/>
        <v>1500ILOOP gain mb = 5, VLOOP gain mb = 8</v>
      </c>
    </row>
    <row r="296" spans="3:3" x14ac:dyDescent="0.25">
      <c r="C296" t="str">
        <f t="shared" si="7"/>
        <v>1500ILOOP gain mb = 6, VLOOP gain mb = 0.5</v>
      </c>
    </row>
    <row r="297" spans="3:3" x14ac:dyDescent="0.25">
      <c r="C297" t="str">
        <f t="shared" si="7"/>
        <v>1500ILOOP gain mb = 6, VLOOP gain mb = 1</v>
      </c>
    </row>
    <row r="298" spans="3:3" x14ac:dyDescent="0.25">
      <c r="C298" t="str">
        <f t="shared" si="7"/>
        <v>1500ILOOP gain mb = 6, VLOOP gain mb = 2</v>
      </c>
    </row>
    <row r="299" spans="3:3" x14ac:dyDescent="0.25">
      <c r="C299" t="str">
        <f t="shared" si="7"/>
        <v>1500ILOOP gain mb = 6, VLOOP gain mb = 4</v>
      </c>
    </row>
    <row r="300" spans="3:3" x14ac:dyDescent="0.25">
      <c r="C300" t="str">
        <f t="shared" si="7"/>
        <v>1500ILOOP gain mb = 6, VLOOP gain mb = 8</v>
      </c>
    </row>
    <row r="301" spans="3:3" x14ac:dyDescent="0.25">
      <c r="C301" t="str">
        <f t="shared" si="7"/>
        <v>1500ILOOP gain mb = 7, VLOOP gain mb = 0.5</v>
      </c>
    </row>
    <row r="302" spans="3:3" x14ac:dyDescent="0.25">
      <c r="C302" t="str">
        <f t="shared" si="7"/>
        <v>1500ILOOP gain mb = 7, VLOOP gain mb = 1</v>
      </c>
    </row>
    <row r="303" spans="3:3" x14ac:dyDescent="0.25">
      <c r="C303" t="str">
        <f t="shared" si="7"/>
        <v>1500ILOOP gain mb = 7, VLOOP gain mb = 2</v>
      </c>
    </row>
    <row r="304" spans="3:3" x14ac:dyDescent="0.25">
      <c r="C304" t="str">
        <f t="shared" si="7"/>
        <v>1500ILOOP gain mb = 7, VLOOP gain mb = 4</v>
      </c>
    </row>
    <row r="305" spans="3:3" x14ac:dyDescent="0.25">
      <c r="C305" t="str">
        <f t="shared" si="7"/>
        <v>1500ILOOP gain mb = 7, VLOOP gain mb = 8</v>
      </c>
    </row>
    <row r="306" spans="3:3" x14ac:dyDescent="0.25">
      <c r="C306" t="str">
        <f t="shared" si="7"/>
        <v>1500ILOOP gain mb = 10, VLOOP gain mb = 2</v>
      </c>
    </row>
  </sheetData>
  <phoneticPr fontId="2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1:R11"/>
  <sheetViews>
    <sheetView workbookViewId="0">
      <selection activeCell="H38" sqref="H38"/>
    </sheetView>
  </sheetViews>
  <sheetFormatPr defaultRowHeight="15.75" x14ac:dyDescent="0.25"/>
  <cols>
    <col min="2" max="2" width="9.5703125" bestFit="1" customWidth="1"/>
    <col min="10" max="10" width="9.5703125" bestFit="1" customWidth="1"/>
  </cols>
  <sheetData>
    <row r="1" spans="2:18" s="18" customFormat="1" x14ac:dyDescent="0.25">
      <c r="B1" s="18" t="s">
        <v>223</v>
      </c>
      <c r="F1" s="18" t="s">
        <v>215</v>
      </c>
      <c r="J1" s="18" t="s">
        <v>216</v>
      </c>
      <c r="N1" s="18" t="s">
        <v>229</v>
      </c>
      <c r="R1" s="18" t="s">
        <v>39</v>
      </c>
    </row>
    <row r="2" spans="2:18" s="18" customFormat="1" x14ac:dyDescent="0.25">
      <c r="B2" s="123">
        <f>'Pin Detect Programming'!H20</f>
        <v>12100</v>
      </c>
      <c r="C2" s="125"/>
      <c r="D2" s="125"/>
      <c r="F2" s="123">
        <f>'Pin Detect Programming'!H18</f>
        <v>78700</v>
      </c>
      <c r="G2" s="122"/>
      <c r="H2" s="122"/>
      <c r="I2" s="122"/>
      <c r="J2" s="123" t="str">
        <f>'Pin Detect Programming'!H19</f>
        <v>Open</v>
      </c>
      <c r="K2" s="122"/>
      <c r="L2" s="122"/>
      <c r="M2" s="122"/>
      <c r="N2" s="123" t="e">
        <f>'Pin Detect Programming'!H21</f>
        <v>#N/A</v>
      </c>
      <c r="R2" s="18">
        <f>ROUND('Device Calculator'!D20, 3)</f>
        <v>0.33900000000000002</v>
      </c>
    </row>
    <row r="3" spans="2:18" s="18" customFormat="1" x14ac:dyDescent="0.25">
      <c r="B3" s="123">
        <f>'Pin Detect Programming'!G20</f>
        <v>21500</v>
      </c>
      <c r="C3" s="123"/>
      <c r="D3" s="123"/>
      <c r="E3" s="122"/>
      <c r="F3" s="123">
        <f>'Pin Detect Programming'!G18</f>
        <v>31600</v>
      </c>
      <c r="G3" s="122"/>
      <c r="H3" s="122"/>
      <c r="I3" s="122"/>
      <c r="J3" s="123">
        <f>'Pin Detect Programming'!G19</f>
        <v>8250</v>
      </c>
      <c r="K3" s="122"/>
      <c r="L3" s="122"/>
      <c r="M3" s="122"/>
      <c r="N3" s="123">
        <f>'Pin Detect Programming'!G21</f>
        <v>82500</v>
      </c>
      <c r="R3" s="18">
        <f>ROUND('Device Calculator'!D21, 3)</f>
        <v>8.5000000000000006E-2</v>
      </c>
    </row>
    <row r="4" spans="2:18" s="18" customFormat="1" x14ac:dyDescent="0.25">
      <c r="B4" s="130" t="s">
        <v>663</v>
      </c>
      <c r="C4" s="131"/>
      <c r="D4" s="124"/>
      <c r="F4" s="130" t="s">
        <v>663</v>
      </c>
      <c r="J4" s="130" t="s">
        <v>663</v>
      </c>
      <c r="N4" s="130" t="s">
        <v>663</v>
      </c>
      <c r="R4" s="18" t="s">
        <v>667</v>
      </c>
    </row>
    <row r="5" spans="2:18" s="18" customFormat="1" x14ac:dyDescent="0.25">
      <c r="B5" s="130" t="s">
        <v>664</v>
      </c>
      <c r="C5" s="131"/>
      <c r="D5" s="125"/>
      <c r="F5" s="130" t="s">
        <v>664</v>
      </c>
      <c r="J5" s="130" t="s">
        <v>664</v>
      </c>
      <c r="N5" s="130" t="s">
        <v>664</v>
      </c>
      <c r="R5" s="18" t="s">
        <v>666</v>
      </c>
    </row>
    <row r="6" spans="2:18" s="18" customFormat="1" x14ac:dyDescent="0.25">
      <c r="B6" s="131" t="str">
        <f>CONCATENATE(B4,B2)</f>
        <v>Top Resistor: 12100</v>
      </c>
      <c r="C6" s="131"/>
      <c r="D6" s="124"/>
      <c r="F6" s="131" t="str">
        <f>CONCATENATE(F4,F2)</f>
        <v>Top Resistor: 78700</v>
      </c>
      <c r="J6" s="131" t="str">
        <f>CONCATENATE(J4,J2)</f>
        <v>Top Resistor: Open</v>
      </c>
      <c r="N6" s="131" t="e">
        <f>CONCATENATE(N4,N2)</f>
        <v>#N/A</v>
      </c>
      <c r="R6" s="131" t="str">
        <f>CONCATENATE(R4,R2)</f>
        <v xml:space="preserve">
Maximum: 0.339</v>
      </c>
    </row>
    <row r="7" spans="2:18" s="18" customFormat="1" x14ac:dyDescent="0.25">
      <c r="B7" s="131" t="str">
        <f>CONCATENATE(B5,B3)</f>
        <v xml:space="preserve">
Bottom Resistor: 21500</v>
      </c>
      <c r="C7" s="131"/>
      <c r="D7" s="124"/>
      <c r="F7" s="131" t="str">
        <f>CONCATENATE(F5,F3)</f>
        <v xml:space="preserve">
Bottom Resistor: 31600</v>
      </c>
      <c r="J7" s="131" t="str">
        <f>CONCATENATE(J5,J3)</f>
        <v xml:space="preserve">
Bottom Resistor: 8250</v>
      </c>
      <c r="N7" s="131" t="str">
        <f>CONCATENATE(N5,N3)</f>
        <v xml:space="preserve">
Bottom Resistor: 82500</v>
      </c>
      <c r="R7" s="131" t="str">
        <f>CONCATENATE(R5,R3)</f>
        <v>Minimum: 0.085</v>
      </c>
    </row>
    <row r="8" spans="2:18" x14ac:dyDescent="0.25">
      <c r="B8" s="128"/>
      <c r="C8" s="128"/>
      <c r="D8" s="126"/>
    </row>
    <row r="9" spans="2:18" x14ac:dyDescent="0.25">
      <c r="B9" s="129"/>
      <c r="C9" s="127"/>
      <c r="D9" s="126"/>
    </row>
    <row r="10" spans="2:18" x14ac:dyDescent="0.25">
      <c r="B10" s="131"/>
      <c r="C10" s="127"/>
      <c r="D10" s="126"/>
    </row>
    <row r="11" spans="2:18" x14ac:dyDescent="0.25">
      <c r="B11" s="131"/>
      <c r="C11" s="127"/>
      <c r="D11" s="126"/>
    </row>
  </sheetData>
  <phoneticPr fontId="2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845"/>
  <sheetViews>
    <sheetView topLeftCell="A35" zoomScale="85" zoomScaleNormal="85" workbookViewId="0">
      <selection activeCell="D39" sqref="D39"/>
    </sheetView>
  </sheetViews>
  <sheetFormatPr defaultColWidth="9.140625" defaultRowHeight="15.75" x14ac:dyDescent="0.25"/>
  <cols>
    <col min="1" max="1" width="14.28515625" bestFit="1" customWidth="1"/>
    <col min="2" max="2" width="12" bestFit="1" customWidth="1"/>
    <col min="3" max="3" width="55.85546875" bestFit="1" customWidth="1"/>
    <col min="4" max="4" width="102" bestFit="1" customWidth="1"/>
    <col min="5" max="5" width="58.5703125" bestFit="1" customWidth="1"/>
    <col min="6" max="6" width="51.5703125" bestFit="1" customWidth="1"/>
    <col min="7" max="7" width="48.140625" bestFit="1" customWidth="1"/>
    <col min="8" max="8" width="41" bestFit="1" customWidth="1"/>
    <col min="9" max="9" width="53.140625" bestFit="1" customWidth="1"/>
    <col min="10" max="10" width="0.28515625" customWidth="1"/>
    <col min="11" max="11" width="46.85546875" customWidth="1"/>
    <col min="12" max="12" width="44.85546875" customWidth="1"/>
    <col min="13" max="13" width="35.28515625" bestFit="1" customWidth="1"/>
    <col min="14" max="14" width="8.28515625" customWidth="1"/>
    <col min="16" max="18" width="15.85546875" bestFit="1" customWidth="1"/>
    <col min="19" max="19" width="13.42578125" bestFit="1" customWidth="1"/>
    <col min="20" max="20" width="16.5703125" bestFit="1" customWidth="1"/>
  </cols>
  <sheetData>
    <row r="1" spans="1:5" x14ac:dyDescent="0.25">
      <c r="A1" s="27"/>
      <c r="B1" s="27"/>
      <c r="C1" s="27" t="s">
        <v>698</v>
      </c>
      <c r="D1" s="27"/>
      <c r="E1" s="27"/>
    </row>
    <row r="2" spans="1:5" x14ac:dyDescent="0.25">
      <c r="A2" s="27"/>
      <c r="B2" s="27" t="s">
        <v>699</v>
      </c>
      <c r="C2" s="27">
        <f>'Device Calculator'!D4</f>
        <v>40</v>
      </c>
      <c r="D2" s="27" t="s">
        <v>700</v>
      </c>
      <c r="E2" s="27"/>
    </row>
    <row r="3" spans="1:5" x14ac:dyDescent="0.25">
      <c r="A3" s="27"/>
      <c r="B3" s="27" t="s">
        <v>182</v>
      </c>
      <c r="C3" s="27">
        <f>Pvin</f>
        <v>12</v>
      </c>
      <c r="D3" s="27"/>
      <c r="E3" s="27"/>
    </row>
    <row r="4" spans="1:5" x14ac:dyDescent="0.25">
      <c r="A4" s="27"/>
      <c r="B4" s="27" t="s">
        <v>25</v>
      </c>
      <c r="C4" s="27">
        <f>Iout</f>
        <v>80</v>
      </c>
      <c r="D4" s="27"/>
      <c r="E4" s="27"/>
    </row>
    <row r="5" spans="1:5" ht="19.5" customHeight="1" x14ac:dyDescent="0.25">
      <c r="A5" s="27"/>
      <c r="B5" s="27" t="s">
        <v>23</v>
      </c>
      <c r="C5" s="27">
        <f>Vout</f>
        <v>0.8</v>
      </c>
      <c r="D5" s="27"/>
      <c r="E5" s="27"/>
    </row>
    <row r="6" spans="1:5" x14ac:dyDescent="0.25">
      <c r="A6" s="27"/>
      <c r="B6" s="27" t="s">
        <v>701</v>
      </c>
      <c r="C6" s="27">
        <f>Phases</f>
        <v>2</v>
      </c>
      <c r="D6" s="27" t="s">
        <v>129</v>
      </c>
      <c r="E6" s="27"/>
    </row>
    <row r="7" spans="1:5" x14ac:dyDescent="0.25">
      <c r="A7" s="27"/>
      <c r="B7" s="27"/>
      <c r="C7" s="27"/>
      <c r="D7" s="27"/>
      <c r="E7" s="27"/>
    </row>
    <row r="8" spans="1:5" x14ac:dyDescent="0.25">
      <c r="A8" s="27"/>
      <c r="B8" s="27" t="s">
        <v>702</v>
      </c>
      <c r="C8" s="288">
        <f>'Device Calculator'!E98*0.000001</f>
        <v>9.9999999999999991E-5</v>
      </c>
      <c r="D8" s="27" t="s">
        <v>93</v>
      </c>
      <c r="E8" s="288"/>
    </row>
    <row r="9" spans="1:5" x14ac:dyDescent="0.25">
      <c r="A9" s="27"/>
      <c r="B9" s="27" t="s">
        <v>703</v>
      </c>
      <c r="C9" s="288">
        <f>'Device Calculator'!E100*1000</f>
        <v>25000</v>
      </c>
      <c r="D9" s="27" t="s">
        <v>317</v>
      </c>
      <c r="E9" s="288"/>
    </row>
    <row r="10" spans="1:5" x14ac:dyDescent="0.25">
      <c r="A10" s="27"/>
      <c r="B10" s="27" t="s">
        <v>704</v>
      </c>
      <c r="C10" s="288">
        <f>'Device Calculator'!E105*0.000000000001</f>
        <v>3.2000000000000001E-12</v>
      </c>
      <c r="D10" s="27" t="s">
        <v>319</v>
      </c>
      <c r="E10" s="288"/>
    </row>
    <row r="11" spans="1:5" x14ac:dyDescent="0.25">
      <c r="A11" s="27"/>
      <c r="B11" s="27" t="s">
        <v>705</v>
      </c>
      <c r="C11" s="288">
        <f>'Device Calculator'!E102/'Bode Plot'!C8</f>
        <v>800000.00000000012</v>
      </c>
      <c r="D11" s="27"/>
      <c r="E11" s="288"/>
    </row>
    <row r="12" spans="1:5" x14ac:dyDescent="0.25">
      <c r="A12" s="27"/>
      <c r="B12" s="27" t="s">
        <v>706</v>
      </c>
      <c r="C12" s="288">
        <f>'Device Calculator'!E103*0.000000000001/'Device Calculator'!E102</f>
        <v>1.332E-12</v>
      </c>
      <c r="D12" s="27"/>
      <c r="E12" s="288"/>
    </row>
    <row r="13" spans="1:5" x14ac:dyDescent="0.25">
      <c r="A13" s="27"/>
      <c r="B13" s="27"/>
      <c r="C13" s="27"/>
      <c r="D13" s="27"/>
      <c r="E13" s="27"/>
    </row>
    <row r="14" spans="1:5" x14ac:dyDescent="0.25">
      <c r="A14" s="27"/>
      <c r="B14" s="27" t="s">
        <v>707</v>
      </c>
      <c r="C14" s="288">
        <f>(C8)*(C9)</f>
        <v>2.5</v>
      </c>
      <c r="D14" s="27" t="s">
        <v>708</v>
      </c>
      <c r="E14" s="27" t="s">
        <v>709</v>
      </c>
    </row>
    <row r="15" spans="1:5" x14ac:dyDescent="0.25">
      <c r="A15" s="27"/>
      <c r="B15" s="27" t="s">
        <v>710</v>
      </c>
      <c r="C15" s="288">
        <f>1/(C14*(C11)*(C12))</f>
        <v>375375.37537537533</v>
      </c>
      <c r="D15" s="27" t="s">
        <v>711</v>
      </c>
      <c r="E15" s="27" t="s">
        <v>712</v>
      </c>
    </row>
    <row r="16" spans="1:5" x14ac:dyDescent="0.25">
      <c r="A16" s="27"/>
      <c r="B16" s="27" t="s">
        <v>713</v>
      </c>
      <c r="C16" s="288">
        <f>1/((C9)*(C10))</f>
        <v>12500000</v>
      </c>
      <c r="D16" s="27" t="s">
        <v>714</v>
      </c>
      <c r="E16" s="27" t="s">
        <v>715</v>
      </c>
    </row>
    <row r="17" spans="1:6" ht="14.25" customHeight="1" x14ac:dyDescent="0.25">
      <c r="A17" s="27"/>
      <c r="B17" s="27"/>
      <c r="C17" s="27"/>
      <c r="D17" s="27"/>
      <c r="E17" s="27"/>
    </row>
    <row r="18" spans="1:6" x14ac:dyDescent="0.25">
      <c r="A18" s="27"/>
      <c r="B18" s="27" t="s">
        <v>716</v>
      </c>
      <c r="C18" s="27">
        <f>C5/C4</f>
        <v>0.01</v>
      </c>
      <c r="D18" s="27"/>
      <c r="E18" s="27"/>
    </row>
    <row r="19" spans="1:6" x14ac:dyDescent="0.25">
      <c r="A19" s="27"/>
      <c r="B19" s="27" t="s">
        <v>780</v>
      </c>
      <c r="C19" s="27"/>
      <c r="D19" s="27"/>
      <c r="E19" s="27"/>
    </row>
    <row r="20" spans="1:6" x14ac:dyDescent="0.25">
      <c r="A20" s="27"/>
      <c r="B20" s="27" t="s">
        <v>717</v>
      </c>
      <c r="C20" s="288">
        <f>'Device Calculator'!F47*0.000001</f>
        <v>2.8199999999999998E-5</v>
      </c>
      <c r="D20" s="27" t="s">
        <v>718</v>
      </c>
      <c r="E20" s="27"/>
    </row>
    <row r="21" spans="1:6" x14ac:dyDescent="0.25">
      <c r="A21" s="27"/>
      <c r="B21" s="27" t="s">
        <v>719</v>
      </c>
      <c r="C21" s="288">
        <f>'Device Calculator'!E45*0.001</f>
        <v>3.0000000000000001E-3</v>
      </c>
      <c r="D21" s="27" t="s">
        <v>720</v>
      </c>
      <c r="E21" s="27"/>
    </row>
    <row r="22" spans="1:6" x14ac:dyDescent="0.25">
      <c r="A22" s="27"/>
      <c r="B22" s="27" t="s">
        <v>721</v>
      </c>
      <c r="C22" s="27">
        <f>'Device Calculator'!E46</f>
        <v>20</v>
      </c>
      <c r="D22" s="27" t="s">
        <v>722</v>
      </c>
      <c r="E22" s="27"/>
    </row>
    <row r="23" spans="1:6" x14ac:dyDescent="0.25">
      <c r="A23" s="27"/>
      <c r="B23" s="27"/>
      <c r="C23" s="27"/>
      <c r="D23" s="27"/>
      <c r="E23" s="27"/>
    </row>
    <row r="24" spans="1:6" x14ac:dyDescent="0.25">
      <c r="A24" s="27"/>
      <c r="B24" s="27" t="s">
        <v>723</v>
      </c>
      <c r="C24" s="288">
        <f>'Device Calculator'!F38*0.000001</f>
        <v>3.1960000000000002E-4</v>
      </c>
      <c r="D24" s="27" t="s">
        <v>724</v>
      </c>
      <c r="E24" s="27"/>
    </row>
    <row r="25" spans="1:6" x14ac:dyDescent="0.25">
      <c r="A25" s="27"/>
      <c r="B25" s="27" t="s">
        <v>725</v>
      </c>
      <c r="C25" s="288">
        <f>'Device Calculator'!E39*0.001</f>
        <v>4.0000000000000001E-3</v>
      </c>
      <c r="D25" s="27" t="s">
        <v>726</v>
      </c>
      <c r="E25" s="27"/>
    </row>
    <row r="26" spans="1:6" x14ac:dyDescent="0.25">
      <c r="A26" s="27"/>
      <c r="B26" s="27" t="s">
        <v>727</v>
      </c>
      <c r="C26" s="27">
        <f>'Device Calculator'!E40</f>
        <v>10</v>
      </c>
      <c r="D26" s="27" t="s">
        <v>728</v>
      </c>
      <c r="E26" s="27"/>
    </row>
    <row r="27" spans="1:6" x14ac:dyDescent="0.25">
      <c r="A27" s="27"/>
      <c r="B27" s="27"/>
      <c r="C27" s="27"/>
      <c r="D27" s="27"/>
      <c r="E27" s="27"/>
    </row>
    <row r="28" spans="1:6" x14ac:dyDescent="0.25">
      <c r="A28" s="27"/>
      <c r="B28" s="27" t="s">
        <v>729</v>
      </c>
      <c r="C28" s="288">
        <f>Lout*0.000001</f>
        <v>1.1999999999999999E-7</v>
      </c>
      <c r="D28" s="27" t="s">
        <v>39</v>
      </c>
      <c r="E28" s="27"/>
    </row>
    <row r="29" spans="1:6" x14ac:dyDescent="0.25">
      <c r="A29" s="27"/>
      <c r="B29" s="27" t="s">
        <v>730</v>
      </c>
      <c r="C29" s="27">
        <f>5.5/Pvin</f>
        <v>0.45833333333333331</v>
      </c>
      <c r="D29" s="27" t="s">
        <v>731</v>
      </c>
      <c r="E29" s="27"/>
    </row>
    <row r="30" spans="1:6" x14ac:dyDescent="0.25">
      <c r="A30" s="27"/>
      <c r="B30" s="27" t="s">
        <v>732</v>
      </c>
      <c r="C30" s="27">
        <f>IF(C2&gt;20,1,2)</f>
        <v>1</v>
      </c>
      <c r="D30" s="27" t="s">
        <v>733</v>
      </c>
      <c r="E30" s="27"/>
      <c r="F30" s="9"/>
    </row>
    <row r="31" spans="1:6" x14ac:dyDescent="0.25">
      <c r="A31" s="27"/>
      <c r="B31" s="27" t="s">
        <v>734</v>
      </c>
      <c r="C31" s="27">
        <f>0.006155*C30</f>
        <v>6.1549999999999999E-3</v>
      </c>
      <c r="D31" s="289" t="s">
        <v>735</v>
      </c>
      <c r="E31" s="27"/>
      <c r="F31" s="9"/>
    </row>
    <row r="32" spans="1:6" x14ac:dyDescent="0.25">
      <c r="A32" s="27"/>
      <c r="B32" s="27" t="s">
        <v>736</v>
      </c>
      <c r="C32" s="27">
        <f>'Device Calculator'!E114*0.000001</f>
        <v>9.9999999999999991E-5</v>
      </c>
      <c r="D32" s="27" t="s">
        <v>104</v>
      </c>
      <c r="E32" s="27"/>
      <c r="F32" s="9" t="s">
        <v>737</v>
      </c>
    </row>
    <row r="33" spans="1:20" x14ac:dyDescent="0.25">
      <c r="A33" s="27"/>
      <c r="B33" s="27" t="s">
        <v>738</v>
      </c>
      <c r="C33" s="288">
        <f>'Device Calculator'!E116*1000</f>
        <v>35000</v>
      </c>
      <c r="D33" s="27" t="s">
        <v>320</v>
      </c>
      <c r="E33" s="27"/>
      <c r="F33" s="9"/>
    </row>
    <row r="34" spans="1:20" x14ac:dyDescent="0.25">
      <c r="A34" s="27"/>
      <c r="B34" s="27" t="s">
        <v>739</v>
      </c>
      <c r="C34" s="288">
        <f>'Device Calculator'!E120*0.000000000001</f>
        <v>6.2500000000000002E-12</v>
      </c>
      <c r="D34" s="27" t="s">
        <v>322</v>
      </c>
      <c r="E34" s="27"/>
      <c r="F34" s="9"/>
    </row>
    <row r="35" spans="1:20" x14ac:dyDescent="0.25">
      <c r="A35" s="27"/>
      <c r="B35" s="27" t="s">
        <v>740</v>
      </c>
      <c r="C35" s="288">
        <v>4000000</v>
      </c>
      <c r="D35" s="27" t="s">
        <v>741</v>
      </c>
      <c r="E35" s="27"/>
      <c r="F35" s="9"/>
    </row>
    <row r="36" spans="1:20" x14ac:dyDescent="0.25">
      <c r="A36" s="27"/>
      <c r="B36" s="27" t="s">
        <v>742</v>
      </c>
      <c r="C36" s="288">
        <f>'Device Calculator'!E118*0.000000000001/(C32*'Bode Plot'!C35)</f>
        <v>2.5000000000000007E-12</v>
      </c>
      <c r="D36" s="27" t="s">
        <v>743</v>
      </c>
      <c r="E36" s="27"/>
      <c r="F36" s="9"/>
    </row>
    <row r="37" spans="1:20" x14ac:dyDescent="0.25">
      <c r="A37" s="27"/>
      <c r="B37" s="27" t="s">
        <v>744</v>
      </c>
      <c r="C37" s="27">
        <f>C32*C33</f>
        <v>3.4999999999999996</v>
      </c>
      <c r="D37" s="27" t="s">
        <v>745</v>
      </c>
      <c r="E37" s="290" t="s">
        <v>746</v>
      </c>
    </row>
    <row r="38" spans="1:20" x14ac:dyDescent="0.25">
      <c r="A38" s="27"/>
      <c r="B38" s="27" t="s">
        <v>747</v>
      </c>
      <c r="C38" s="288">
        <f>1/(C37*C35*C36)</f>
        <v>28571.428571428569</v>
      </c>
      <c r="D38" s="27" t="s">
        <v>748</v>
      </c>
      <c r="E38" s="290" t="s">
        <v>749</v>
      </c>
      <c r="H38" t="str">
        <f>IMSUM(K44,COMPLEX(0,$C$28*A44))</f>
        <v>0.00999999942555166-1.60849529894102E-06i</v>
      </c>
      <c r="N38" t="s">
        <v>786</v>
      </c>
      <c r="O38" t="s">
        <v>785</v>
      </c>
    </row>
    <row r="39" spans="1:20" x14ac:dyDescent="0.25">
      <c r="A39" s="27"/>
      <c r="B39" s="27" t="s">
        <v>750</v>
      </c>
      <c r="C39" s="288">
        <f>1/(C33*C34)</f>
        <v>4571428.5714285718</v>
      </c>
      <c r="D39" s="27" t="s">
        <v>751</v>
      </c>
      <c r="E39" s="290" t="s">
        <v>752</v>
      </c>
      <c r="N39">
        <f>MIN(N44:N3845)</f>
        <v>1.3374614701717746E-2</v>
      </c>
      <c r="O39">
        <f>MIN(O44:O3845)</f>
        <v>8.0139587939506672E-3</v>
      </c>
      <c r="P39" t="s">
        <v>783</v>
      </c>
      <c r="Q39" t="s">
        <v>781</v>
      </c>
      <c r="R39" t="s">
        <v>787</v>
      </c>
    </row>
    <row r="40" spans="1:20" x14ac:dyDescent="0.25">
      <c r="A40" s="27"/>
      <c r="B40" s="27" t="s">
        <v>701</v>
      </c>
      <c r="C40" s="27">
        <f>C6</f>
        <v>2</v>
      </c>
      <c r="D40" s="27"/>
      <c r="N40">
        <f>VLOOKUP(N39,N44:R3845,5,FALSE)</f>
        <v>-1.3374614701717746E-2</v>
      </c>
      <c r="O40">
        <f>VLOOKUP(O39,O44:P3845,2,FALSE)</f>
        <v>-8.0139587939506672E-3</v>
      </c>
      <c r="P40">
        <f>VLOOKUP(O40,P44:S3845,4,FALSE)</f>
        <v>28.77047113001867</v>
      </c>
      <c r="Q40">
        <f>VLOOKUP(O40,P44:R3845,3,FALSE)</f>
        <v>103.46005209479689</v>
      </c>
      <c r="R40">
        <f>VLOOKUP(N40,R44:T3845,3,FALSE)</f>
        <v>-31.047791809506275</v>
      </c>
    </row>
    <row r="41" spans="1:20" x14ac:dyDescent="0.25">
      <c r="A41" s="27"/>
      <c r="B41" s="27" t="s">
        <v>753</v>
      </c>
      <c r="C41" s="27">
        <f>VOSL</f>
        <v>0.5</v>
      </c>
      <c r="D41" s="27"/>
      <c r="I41" s="279" t="s">
        <v>754</v>
      </c>
    </row>
    <row r="42" spans="1:20" x14ac:dyDescent="0.25">
      <c r="A42" s="287">
        <f>B3845</f>
        <v>1823787.8002829247</v>
      </c>
      <c r="B42" s="27">
        <f>0.0038</f>
        <v>3.8E-3</v>
      </c>
      <c r="C42" s="27" t="s">
        <v>755</v>
      </c>
      <c r="D42" s="27" t="s">
        <v>756</v>
      </c>
      <c r="E42" s="27" t="s">
        <v>757</v>
      </c>
      <c r="F42" s="27" t="s">
        <v>758</v>
      </c>
      <c r="G42" s="27" t="s">
        <v>759</v>
      </c>
      <c r="H42" s="27" t="s">
        <v>760</v>
      </c>
      <c r="I42" s="27" t="s">
        <v>761</v>
      </c>
      <c r="J42" s="27"/>
      <c r="K42" s="27" t="s">
        <v>762</v>
      </c>
      <c r="L42" s="27" t="s">
        <v>763</v>
      </c>
      <c r="M42" s="27" t="s">
        <v>764</v>
      </c>
      <c r="N42" s="281"/>
    </row>
    <row r="43" spans="1:20" ht="31.5" x14ac:dyDescent="0.25">
      <c r="A43" s="282" t="s">
        <v>765</v>
      </c>
      <c r="B43" s="282" t="s">
        <v>766</v>
      </c>
      <c r="C43" s="280" t="s">
        <v>767</v>
      </c>
      <c r="D43" s="280" t="s">
        <v>768</v>
      </c>
      <c r="E43" s="283" t="s">
        <v>769</v>
      </c>
      <c r="F43" s="283" t="s">
        <v>770</v>
      </c>
      <c r="G43" s="283" t="s">
        <v>771</v>
      </c>
      <c r="H43" s="283" t="s">
        <v>772</v>
      </c>
      <c r="I43" t="s">
        <v>773</v>
      </c>
      <c r="J43" t="s">
        <v>774</v>
      </c>
      <c r="K43" s="283" t="s">
        <v>775</v>
      </c>
      <c r="L43" t="s">
        <v>776</v>
      </c>
      <c r="M43" t="s">
        <v>777</v>
      </c>
      <c r="P43" s="284" t="s">
        <v>778</v>
      </c>
      <c r="Q43" s="284" t="s">
        <v>779</v>
      </c>
      <c r="R43" s="284" t="s">
        <v>784</v>
      </c>
      <c r="S43" s="285" t="s">
        <v>782</v>
      </c>
      <c r="T43" t="str">
        <f>P43</f>
        <v>Total_gain</v>
      </c>
    </row>
    <row r="44" spans="1:20" x14ac:dyDescent="0.25">
      <c r="A44">
        <f>2*PI()*B44</f>
        <v>6.2831853071795862</v>
      </c>
      <c r="B44">
        <v>1</v>
      </c>
      <c r="C44" t="str">
        <f>IMPRODUCT(D44,E44,$C$40,,K44,$C$41)</f>
        <v>-0.335975160665612-25857.8297629473i</v>
      </c>
      <c r="D44" t="str">
        <f>IMDIV(IMPRODUCT($C$37,$C$38,COMPLEX(1,A44/$C$38)),IMSUM(-1*A44*A44/$C$39,COMPLEX(0,1*A44)))</f>
        <v>3.47812499999343-15915.49431397i</v>
      </c>
      <c r="E44" t="str">
        <f>IMDIV(IMPRODUCT(IMSUM(F44,G44),$C$29,H44),IMSUM(1,I44))</f>
        <v>162.469536924641+0.000766459464456005i</v>
      </c>
      <c r="F44" t="str">
        <f>IMDIV(IMPRODUCT($C$14,$C$15,COMPLEX(1,A44/$C$15)),IMSUM(-1*A44*A44/$C$16,COMPLEX(0,A44)))</f>
        <v>2.4249249249243-149357.116266136i</v>
      </c>
      <c r="G44" t="str">
        <f>IMDIV(1,COMPLEX(1,A44*$C$9*$C$10))</f>
        <v>0.999999999999747-5.0265482457424E-07i</v>
      </c>
      <c r="H44" t="str">
        <f>IMDIV($C$3,IMSUM(K44,COMPLEX(0,$C$28*A44)))</f>
        <v>1200.00003788671+0.193019453054953i</v>
      </c>
      <c r="I44" t="str">
        <f>IMPRODUCT(F44,$C$29,H44,$C$31)</f>
        <v>89.5363048655553-505611.192482813i</v>
      </c>
      <c r="K44" t="str">
        <f>IF($C$26&lt;=0,IMDIV(1,IMSUM(IMDIV(1,L44),1/$C$18)),IMDIV(1,IMSUM(IMDIV(1,L44),1/$C$18,IMDIV(1,M44))))</f>
        <v>0.00999999942555166-2.36247753580257E-06i</v>
      </c>
      <c r="L44" t="str">
        <f>IMSUM($C$21/$C$22,IMDIV(1,COMPLEX(0,$C$20*$C$22*A44)))</f>
        <v>0.00015-282.189615411162i</v>
      </c>
      <c r="M44" t="str">
        <f>IMSUM($C$25/$C$26,IMDIV(1,COMPLEX(0,$C$24*$C$26*A44)))</f>
        <v>0.0004-49.7981674254991i</v>
      </c>
      <c r="N44">
        <f>ABS(R44)</f>
        <v>89.999255546234835</v>
      </c>
      <c r="O44">
        <f>ABS(P44)</f>
        <v>88.25184143905453</v>
      </c>
      <c r="P44" s="3">
        <f>20*LOG10(IMABS(C44))</f>
        <v>88.25184143905453</v>
      </c>
      <c r="Q44" s="3">
        <f>IMARGUMENT(C44)*180/PI()</f>
        <v>-90.000744453765165</v>
      </c>
      <c r="R44">
        <f>IF(Q44&lt;0,Q44+180,Q44-180)</f>
        <v>89.999255546234835</v>
      </c>
      <c r="S44">
        <f>B44/1000</f>
        <v>1E-3</v>
      </c>
      <c r="T44">
        <f t="shared" ref="T44:T107" si="0">P44</f>
        <v>88.25184143905453</v>
      </c>
    </row>
    <row r="45" spans="1:20" x14ac:dyDescent="0.25">
      <c r="A45">
        <f t="shared" ref="A45:A108" si="1">2*PI()*B45</f>
        <v>6.3070614113468686</v>
      </c>
      <c r="B45">
        <f>B44*(1+B$42)</f>
        <v>1.0038</v>
      </c>
      <c r="C45" t="str">
        <f t="shared" ref="C45:C108" si="2">IMPRODUCT(D45,E45,$C$40,,K45,$C$41)</f>
        <v>-0.335975160382324-25759.9419822998i</v>
      </c>
      <c r="D45" t="str">
        <f t="shared" ref="D45:D108" si="3">IMDIV(IMPRODUCT($C$37,$C$38,COMPLEX(1,A45/$C$38)),IMSUM(-1*A45*A45/$C$39,COMPLEX(0,1*A45)))</f>
        <v>3.47812499999337-15855.2443853421i</v>
      </c>
      <c r="E45" t="str">
        <f t="shared" ref="E45:E108" si="4">IMDIV(IMPRODUCT(IMSUM(F45,G45),$C$29,H45),IMSUM(1,I45))</f>
        <v>162.469536924358+0.000769372010565211i</v>
      </c>
      <c r="F45" t="str">
        <f t="shared" ref="F45:F108" si="5">IMDIV(IMPRODUCT($C$14,$C$15,COMPLEX(1,A45/$C$15)),IMSUM(-1*A45*A45/$C$16,COMPLEX(0,A45)))</f>
        <v>2.42492492492431-148791.707776594i</v>
      </c>
      <c r="G45" t="str">
        <f t="shared" ref="G45:G108" si="6">IMDIV(1,COMPLEX(1,A45*$C$9*$C$10))</f>
        <v>0.999999999999745-5.04564912907621E-07i</v>
      </c>
      <c r="H45" t="str">
        <f t="shared" ref="H45:H108" si="7">IMDIV($C$3,IMSUM(K45,COMPLEX(0,$C$28*A45)))</f>
        <v>1200.00003817521+0.193752926979759i</v>
      </c>
      <c r="I45" t="str">
        <f t="shared" ref="I45:I108" si="8">IMPRODUCT(F45,$C$29,H45,$C$31)</f>
        <v>89.5363048688758-503697.14344924i</v>
      </c>
      <c r="K45" t="str">
        <f t="shared" ref="K45:K108" si="9">IF($C$26&lt;=0,IMDIV(1,IMSUM(IMDIV(1,L45),1/$C$18)),IMDIV(1,IMSUM(IMDIV(1,L45),1/$C$18,IMDIV(1,M45))))</f>
        <v>0.00999999942117751-2.37145494937084E-06i</v>
      </c>
      <c r="L45" t="str">
        <f t="shared" ref="L45:L108" si="10">IMSUM($C$21/$C$22,IMDIV(1,COMPLEX(0,$C$20*$C$22*A45)))</f>
        <v>0.00015-281.121354264955i</v>
      </c>
      <c r="M45" t="str">
        <f t="shared" ref="M45:M108" si="11">IMSUM($C$25/$C$26,IMDIV(1,COMPLEX(0,$C$24*$C$26*A45)))</f>
        <v>0.0004-49.6096507526391i</v>
      </c>
      <c r="N45">
        <f t="shared" ref="N45:N108" si="12">ABS(R45)</f>
        <v>89.999252717311109</v>
      </c>
      <c r="O45">
        <f t="shared" ref="O45:O108" si="13">ABS(P45)</f>
        <v>88.218897611764902</v>
      </c>
      <c r="P45" s="3">
        <f t="shared" ref="P45:P108" si="14">20*LOG10(IMABS(C45))</f>
        <v>88.218897611764902</v>
      </c>
      <c r="Q45" s="3">
        <f t="shared" ref="Q45:Q108" si="15">IMARGUMENT(C45)*180/PI()</f>
        <v>-90.000747282688891</v>
      </c>
      <c r="R45">
        <f t="shared" ref="R45:R108" si="16">IF(Q45&lt;0,Q45+180,Q45-180)</f>
        <v>89.999252717311109</v>
      </c>
      <c r="S45">
        <f t="shared" ref="S45:S108" si="17">B45/1000</f>
        <v>1.0038E-3</v>
      </c>
      <c r="T45">
        <f t="shared" si="0"/>
        <v>88.218897611764902</v>
      </c>
    </row>
    <row r="46" spans="1:20" x14ac:dyDescent="0.25">
      <c r="A46">
        <f t="shared" si="1"/>
        <v>6.3310282447099864</v>
      </c>
      <c r="B46">
        <f t="shared" ref="B46:B109" si="18">B45*(1+B$42)</f>
        <v>1.00761444</v>
      </c>
      <c r="C46" t="str">
        <f t="shared" si="2"/>
        <v>-0.335975160096826-25662.4247670659i</v>
      </c>
      <c r="D46" t="str">
        <f t="shared" si="3"/>
        <v>3.47812499999333-15795.2225397277i</v>
      </c>
      <c r="E46" t="str">
        <f t="shared" si="4"/>
        <v>162.469536924071+0.000772295624351434i</v>
      </c>
      <c r="F46" t="str">
        <f t="shared" si="5"/>
        <v>2.42492492492431-148228.439705721i</v>
      </c>
      <c r="G46" t="str">
        <f t="shared" si="6"/>
        <v>0.999999999999744-5.06482259576669E-07i</v>
      </c>
      <c r="H46" t="str">
        <f t="shared" si="7"/>
        <v>1200.00003846589+0.194489188105515i</v>
      </c>
      <c r="I46" t="str">
        <f t="shared" si="8"/>
        <v>89.5363048722209-501790.34026817i</v>
      </c>
      <c r="K46" t="str">
        <f t="shared" si="9"/>
        <v>0.0099999994167701-2.38046647709846E-06i</v>
      </c>
      <c r="L46" t="str">
        <f t="shared" si="10"/>
        <v>0.00015-280.057137143809i</v>
      </c>
      <c r="M46" t="str">
        <f t="shared" si="11"/>
        <v>0.0004-49.4218477312604i</v>
      </c>
      <c r="N46">
        <f t="shared" si="12"/>
        <v>89.99924987763751</v>
      </c>
      <c r="O46">
        <f t="shared" si="13"/>
        <v>88.185953784472431</v>
      </c>
      <c r="P46" s="3">
        <f t="shared" si="14"/>
        <v>88.185953784472431</v>
      </c>
      <c r="Q46" s="3">
        <f t="shared" si="15"/>
        <v>-90.00075012236249</v>
      </c>
      <c r="R46">
        <f t="shared" si="16"/>
        <v>89.99924987763751</v>
      </c>
      <c r="S46">
        <f t="shared" si="17"/>
        <v>1.00761444E-3</v>
      </c>
      <c r="T46">
        <f t="shared" si="0"/>
        <v>88.185953784472431</v>
      </c>
    </row>
    <row r="47" spans="1:20" x14ac:dyDescent="0.25">
      <c r="A47">
        <f t="shared" si="1"/>
        <v>6.3550861520398847</v>
      </c>
      <c r="B47">
        <f t="shared" si="18"/>
        <v>1.011443374872</v>
      </c>
      <c r="C47" t="str">
        <f t="shared" si="2"/>
        <v>-0.335975159809295-25565.2767144283i</v>
      </c>
      <c r="D47" t="str">
        <f t="shared" si="3"/>
        <v>3.47812499999328-15735.4279136924i</v>
      </c>
      <c r="E47" t="str">
        <f t="shared" si="4"/>
        <v>162.469536923784+0.000775230347871647i</v>
      </c>
      <c r="F47" t="str">
        <f t="shared" si="5"/>
        <v>2.42492492492431-147667.303950718i</v>
      </c>
      <c r="G47" t="str">
        <f t="shared" si="6"/>
        <v>0.999999999999742-5.0840689216306E-07i</v>
      </c>
      <c r="H47" t="str">
        <f t="shared" si="7"/>
        <v>1200.00003875878+0.195228247023589i</v>
      </c>
      <c r="I47" t="str">
        <f t="shared" si="8"/>
        <v>89.5363048755934-499890.755509611i</v>
      </c>
      <c r="K47" t="str">
        <f t="shared" si="9"/>
        <v>0.00999999941232919-2.38951224861914E-06i</v>
      </c>
      <c r="L47" t="str">
        <f t="shared" si="10"/>
        <v>0.00015-278.996948738602i</v>
      </c>
      <c r="M47" t="str">
        <f t="shared" si="11"/>
        <v>0.0004-49.2347556597532i</v>
      </c>
      <c r="N47">
        <f t="shared" si="12"/>
        <v>89.999247027173155</v>
      </c>
      <c r="O47">
        <f t="shared" si="13"/>
        <v>88.153009957177318</v>
      </c>
      <c r="P47" s="3">
        <f t="shared" si="14"/>
        <v>88.153009957177318</v>
      </c>
      <c r="Q47" s="3">
        <f t="shared" si="15"/>
        <v>-90.000752972826845</v>
      </c>
      <c r="R47">
        <f t="shared" si="16"/>
        <v>89.999247027173155</v>
      </c>
      <c r="S47">
        <f t="shared" si="17"/>
        <v>1.0114433748720001E-3</v>
      </c>
      <c r="T47">
        <f t="shared" si="0"/>
        <v>88.153009957177318</v>
      </c>
    </row>
    <row r="48" spans="1:20" x14ac:dyDescent="0.25">
      <c r="A48">
        <f t="shared" si="1"/>
        <v>6.3792354794176367</v>
      </c>
      <c r="B48">
        <f t="shared" si="18"/>
        <v>1.0152868596965137</v>
      </c>
      <c r="C48" t="str">
        <f t="shared" si="2"/>
        <v>-0.3359751595194-25468.4964268785i</v>
      </c>
      <c r="D48" t="str">
        <f t="shared" si="3"/>
        <v>3.47812499999322-15675.8596470703i</v>
      </c>
      <c r="E48" t="str">
        <f t="shared" si="4"/>
        <v>162.469536923494+0.000778176223342977i</v>
      </c>
      <c r="F48" t="str">
        <f t="shared" si="5"/>
        <v>2.42492492492429-147108.292439457i</v>
      </c>
      <c r="G48" t="str">
        <f t="shared" si="6"/>
        <v>0.99999999999974-5.10338838353278E-07i</v>
      </c>
      <c r="H48" t="str">
        <f t="shared" si="7"/>
        <v>1200.00003905392+0.195970114365585i</v>
      </c>
      <c r="I48" t="str">
        <f t="shared" si="8"/>
        <v>89.5363048789894-497998.3618474i</v>
      </c>
      <c r="K48" t="str">
        <f t="shared" si="9"/>
        <v>0.00999999940785432-2.39859239405901E-06i</v>
      </c>
      <c r="L48" t="str">
        <f t="shared" si="10"/>
        <v>0.00015-277.940773798169i</v>
      </c>
      <c r="M48" t="str">
        <f t="shared" si="11"/>
        <v>0.0004-49.0483718467356i</v>
      </c>
      <c r="N48">
        <f t="shared" si="12"/>
        <v>89.99924416587703</v>
      </c>
      <c r="O48">
        <f t="shared" si="13"/>
        <v>88.120066129879135</v>
      </c>
      <c r="P48" s="3">
        <f t="shared" si="14"/>
        <v>88.120066129879135</v>
      </c>
      <c r="Q48" s="3">
        <f t="shared" si="15"/>
        <v>-90.00075583412297</v>
      </c>
      <c r="R48">
        <f t="shared" si="16"/>
        <v>89.99924416587703</v>
      </c>
      <c r="S48">
        <f t="shared" si="17"/>
        <v>1.0152868596965136E-3</v>
      </c>
      <c r="T48">
        <f t="shared" si="0"/>
        <v>88.120066129879135</v>
      </c>
    </row>
    <row r="49" spans="1:20" x14ac:dyDescent="0.25">
      <c r="A49">
        <f t="shared" si="1"/>
        <v>6.4034765742394235</v>
      </c>
      <c r="B49">
        <f t="shared" si="18"/>
        <v>1.0191449497633605</v>
      </c>
      <c r="C49" t="str">
        <f t="shared" si="2"/>
        <v>-0.335975159227442-25372.0825122008i</v>
      </c>
      <c r="D49" t="str">
        <f t="shared" si="3"/>
        <v>3.47812499999318-15616.5168829521i</v>
      </c>
      <c r="E49" t="str">
        <f t="shared" si="4"/>
        <v>162.469536923202+0.000781133293142845i</v>
      </c>
      <c r="F49" t="str">
        <f t="shared" si="5"/>
        <v>2.42492492492428-146551.397130372i</v>
      </c>
      <c r="G49" t="str">
        <f t="shared" si="6"/>
        <v>0.999999999999738-5.1227812593902E-07i</v>
      </c>
      <c r="H49" t="str">
        <f t="shared" si="7"/>
        <v>1200.00003935128+0.196714800803524i</v>
      </c>
      <c r="I49" t="str">
        <f t="shared" si="8"/>
        <v>89.5363048824141-496113.132058808i</v>
      </c>
      <c r="K49" t="str">
        <f t="shared" si="9"/>
        <v>0.00999999940334554-0.000002407707044039i</v>
      </c>
      <c r="L49" t="str">
        <f t="shared" si="10"/>
        <v>0.00015-276.888597129079i</v>
      </c>
      <c r="M49" t="str">
        <f t="shared" si="11"/>
        <v>0.0004-48.8626936110138i</v>
      </c>
      <c r="N49">
        <f t="shared" si="12"/>
        <v>89.999241293707982</v>
      </c>
      <c r="O49">
        <f t="shared" si="13"/>
        <v>88.08712230257828</v>
      </c>
      <c r="P49" s="3">
        <f t="shared" si="14"/>
        <v>88.08712230257828</v>
      </c>
      <c r="Q49" s="3">
        <f t="shared" si="15"/>
        <v>-90.000758706292018</v>
      </c>
      <c r="R49">
        <f t="shared" si="16"/>
        <v>89.999241293707982</v>
      </c>
      <c r="S49">
        <f t="shared" si="17"/>
        <v>1.0191449497633604E-3</v>
      </c>
      <c r="T49">
        <f t="shared" si="0"/>
        <v>88.08712230257828</v>
      </c>
    </row>
    <row r="50" spans="1:20" x14ac:dyDescent="0.25">
      <c r="A50">
        <f t="shared" si="1"/>
        <v>6.4278097852215339</v>
      </c>
      <c r="B50">
        <f t="shared" si="18"/>
        <v>1.0230177005724612</v>
      </c>
      <c r="C50" t="str">
        <f t="shared" si="2"/>
        <v>-0.335975158933163-25276.0335834477i</v>
      </c>
      <c r="D50" t="str">
        <f t="shared" si="3"/>
        <v>3.47812499999313-15557.398767672i</v>
      </c>
      <c r="E50" t="str">
        <f t="shared" si="4"/>
        <v>162.469536922909+0.000784101599809527i</v>
      </c>
      <c r="F50" t="str">
        <f t="shared" si="5"/>
        <v>2.42492492492429-145996.610012334i</v>
      </c>
      <c r="G50" t="str">
        <f t="shared" si="6"/>
        <v>0.999999999999736-5.14224782817587E-07i</v>
      </c>
      <c r="H50" t="str">
        <f t="shared" si="7"/>
        <v>1200.00003965092+0.197462317049962i</v>
      </c>
      <c r="I50" t="str">
        <f t="shared" si="8"/>
        <v>89.5363048858628-494235.039024178i</v>
      </c>
      <c r="K50" t="str">
        <f t="shared" si="9"/>
        <v>0.00999999939880231-2.41685632967606E-06i</v>
      </c>
      <c r="L50" t="str">
        <f t="shared" si="10"/>
        <v>0.00015-275.840403595416i</v>
      </c>
      <c r="M50" t="str">
        <f t="shared" si="11"/>
        <v>0.0004-48.677718281544i</v>
      </c>
      <c r="N50">
        <f t="shared" si="12"/>
        <v>89.999238410624699</v>
      </c>
      <c r="O50">
        <f t="shared" si="13"/>
        <v>88.054178475274426</v>
      </c>
      <c r="P50" s="3">
        <f t="shared" si="14"/>
        <v>88.054178475274426</v>
      </c>
      <c r="Q50" s="3">
        <f t="shared" si="15"/>
        <v>-90.000761589375301</v>
      </c>
      <c r="R50">
        <f t="shared" si="16"/>
        <v>89.999238410624699</v>
      </c>
      <c r="S50">
        <f t="shared" si="17"/>
        <v>1.0230177005724611E-3</v>
      </c>
      <c r="T50">
        <f t="shared" si="0"/>
        <v>88.054178475274426</v>
      </c>
    </row>
    <row r="51" spans="1:20" x14ac:dyDescent="0.25">
      <c r="A51">
        <f t="shared" si="1"/>
        <v>6.4522354624053753</v>
      </c>
      <c r="B51">
        <f t="shared" si="18"/>
        <v>1.0269051678346366</v>
      </c>
      <c r="C51" t="str">
        <f t="shared" si="2"/>
        <v>-0.335975158636782-25180.3482589235i</v>
      </c>
      <c r="D51" t="str">
        <f t="shared" si="3"/>
        <v>3.47812499999307-15498.5044507962i</v>
      </c>
      <c r="E51" t="str">
        <f t="shared" si="4"/>
        <v>162.469536922612+0.000787081186043246i</v>
      </c>
      <c r="F51" t="str">
        <f t="shared" si="5"/>
        <v>2.42492492492427-145443.923104546i</v>
      </c>
      <c r="G51" t="str">
        <f t="shared" si="6"/>
        <v>0.999999999999734-5.16178836992292E-07i</v>
      </c>
      <c r="H51" t="str">
        <f t="shared" si="7"/>
        <v>1200.00003995284+0.198212673858177i</v>
      </c>
      <c r="I51" t="str">
        <f t="shared" si="8"/>
        <v>89.5363048893387-492364.055726513i</v>
      </c>
      <c r="K51" t="str">
        <f t="shared" si="9"/>
        <v>0.00999999939422457-2.42604038258567E-06i</v>
      </c>
      <c r="L51" t="str">
        <f t="shared" si="10"/>
        <v>0.00015-274.796178118565i</v>
      </c>
      <c r="M51" t="str">
        <f t="shared" si="11"/>
        <v>0.0004-48.4934431973938i</v>
      </c>
      <c r="N51">
        <f t="shared" si="12"/>
        <v>89.999235516585713</v>
      </c>
      <c r="O51">
        <f t="shared" si="13"/>
        <v>88.021234647967646</v>
      </c>
      <c r="P51" s="3">
        <f t="shared" si="14"/>
        <v>88.021234647967646</v>
      </c>
      <c r="Q51" s="3">
        <f t="shared" si="15"/>
        <v>-90.000764483414287</v>
      </c>
      <c r="R51">
        <f t="shared" si="16"/>
        <v>89.999235516585713</v>
      </c>
      <c r="S51">
        <f t="shared" si="17"/>
        <v>1.0269051678346366E-3</v>
      </c>
      <c r="T51">
        <f t="shared" si="0"/>
        <v>88.021234647967646</v>
      </c>
    </row>
    <row r="52" spans="1:20" x14ac:dyDescent="0.25">
      <c r="A52">
        <f t="shared" si="1"/>
        <v>6.4767539571625168</v>
      </c>
      <c r="B52">
        <f t="shared" si="18"/>
        <v>1.0308074074724083</v>
      </c>
      <c r="C52" t="str">
        <f t="shared" si="2"/>
        <v>-0.335975158337956-25085.0251621626i</v>
      </c>
      <c r="D52" t="str">
        <f t="shared" si="3"/>
        <v>3.47812499999301-15439.8330851101i</v>
      </c>
      <c r="E52" t="str">
        <f t="shared" si="4"/>
        <v>162.469536922314+0.00079007209470659i</v>
      </c>
      <c r="F52" t="str">
        <f t="shared" si="5"/>
        <v>2.42492492492426-144893.328456421i</v>
      </c>
      <c r="G52" t="str">
        <f t="shared" si="6"/>
        <v>0.999999999999732-5.18140316572862E-07i</v>
      </c>
      <c r="H52" t="str">
        <f t="shared" si="7"/>
        <v>1200.00004025706+0.1989658820223i</v>
      </c>
      <c r="I52" t="str">
        <f t="shared" si="8"/>
        <v>89.5363048928401-490500.155251088i</v>
      </c>
      <c r="K52" t="str">
        <f t="shared" si="9"/>
        <v>0.00999999938961186-2.43525933488317E-06i</v>
      </c>
      <c r="L52" t="str">
        <f t="shared" si="10"/>
        <v>0.00015-273.755905676993i</v>
      </c>
      <c r="M52" t="str">
        <f t="shared" si="11"/>
        <v>0.0004-48.3098657077046i</v>
      </c>
      <c r="N52">
        <f t="shared" si="12"/>
        <v>89.999232611549388</v>
      </c>
      <c r="O52">
        <f t="shared" si="13"/>
        <v>87.988290820657923</v>
      </c>
      <c r="P52" s="3">
        <f t="shared" si="14"/>
        <v>87.988290820657923</v>
      </c>
      <c r="Q52" s="3">
        <f t="shared" si="15"/>
        <v>-90.000767388450612</v>
      </c>
      <c r="R52">
        <f t="shared" si="16"/>
        <v>89.999232611549388</v>
      </c>
      <c r="S52">
        <f t="shared" si="17"/>
        <v>1.0308074074724084E-3</v>
      </c>
      <c r="T52">
        <f t="shared" si="0"/>
        <v>87.988290820657923</v>
      </c>
    </row>
    <row r="53" spans="1:20" x14ac:dyDescent="0.25">
      <c r="A53">
        <f t="shared" si="1"/>
        <v>6.5013656221997342</v>
      </c>
      <c r="B53">
        <f t="shared" si="18"/>
        <v>1.0347244756208034</v>
      </c>
      <c r="C53" t="str">
        <f t="shared" si="2"/>
        <v>-0.335975158036955-24990.0629219106i</v>
      </c>
      <c r="D53" t="str">
        <f t="shared" si="3"/>
        <v>3.47812499999297-15381.3838266066i</v>
      </c>
      <c r="E53" t="str">
        <f t="shared" si="4"/>
        <v>162.469536922013+0.000793074368824582i</v>
      </c>
      <c r="F53" t="str">
        <f t="shared" si="5"/>
        <v>2.42492492492427-144344.818147471i</v>
      </c>
      <c r="G53" t="str">
        <f t="shared" si="6"/>
        <v>0.99999999999973-5.20109249775838E-07i</v>
      </c>
      <c r="H53" t="str">
        <f t="shared" si="7"/>
        <v>1200.00004056359+0.199721952377486i</v>
      </c>
      <c r="I53" t="str">
        <f t="shared" si="8"/>
        <v>89.5363048963686-488643.310785071i</v>
      </c>
      <c r="K53" t="str">
        <f t="shared" si="9"/>
        <v>0.00999999938496413-2.44451331918622E-06i</v>
      </c>
      <c r="L53" t="str">
        <f t="shared" si="10"/>
        <v>0.00015-272.71957130603i</v>
      </c>
      <c r="M53" t="str">
        <f t="shared" si="11"/>
        <v>0.0004-48.1269831716524i</v>
      </c>
      <c r="N53">
        <f t="shared" si="12"/>
        <v>89.999229695473929</v>
      </c>
      <c r="O53">
        <f t="shared" si="13"/>
        <v>87.95534699334533</v>
      </c>
      <c r="P53" s="3">
        <f t="shared" si="14"/>
        <v>87.95534699334533</v>
      </c>
      <c r="Q53" s="3">
        <f t="shared" si="15"/>
        <v>-90.000770304526071</v>
      </c>
      <c r="R53">
        <f t="shared" si="16"/>
        <v>89.999229695473929</v>
      </c>
      <c r="S53">
        <f t="shared" si="17"/>
        <v>1.0347244756208035E-3</v>
      </c>
      <c r="T53">
        <f t="shared" si="0"/>
        <v>87.95534699334533</v>
      </c>
    </row>
    <row r="54" spans="1:20" x14ac:dyDescent="0.25">
      <c r="A54">
        <f t="shared" si="1"/>
        <v>6.5260708115640931</v>
      </c>
      <c r="B54">
        <f t="shared" si="18"/>
        <v>1.0386564286281625</v>
      </c>
      <c r="C54" t="str">
        <f t="shared" si="2"/>
        <v>-0.335975157733707-24895.4601721034i</v>
      </c>
      <c r="D54" t="str">
        <f t="shared" si="3"/>
        <v>3.47812499999291-15323.1558344733i</v>
      </c>
      <c r="E54" t="str">
        <f t="shared" si="4"/>
        <v>162.46953692171+0.000796088051586004i</v>
      </c>
      <c r="F54" t="str">
        <f t="shared" si="5"/>
        <v>2.42492492492426-143798.384287189i</v>
      </c>
      <c r="G54" t="str">
        <f t="shared" si="6"/>
        <v>0.999999999999727-5.22085664924986E-07i</v>
      </c>
      <c r="H54" t="str">
        <f t="shared" si="7"/>
        <v>1200.00004087246+0.200480895800065i</v>
      </c>
      <c r="I54" t="str">
        <f t="shared" si="8"/>
        <v>89.5363048999246-486793.495617126i</v>
      </c>
      <c r="K54" t="str">
        <f t="shared" si="9"/>
        <v>0.00999999938028101-2.45380246861625E-06i</v>
      </c>
      <c r="L54" t="str">
        <f t="shared" si="10"/>
        <v>0.00015-271.687160097659i</v>
      </c>
      <c r="M54" t="str">
        <f t="shared" si="11"/>
        <v>0.0004-47.9447929584104i</v>
      </c>
      <c r="N54">
        <f t="shared" si="12"/>
        <v>89.999226768317385</v>
      </c>
      <c r="O54">
        <f t="shared" si="13"/>
        <v>87.922403166029724</v>
      </c>
      <c r="P54" s="3">
        <f t="shared" si="14"/>
        <v>87.922403166029724</v>
      </c>
      <c r="Q54" s="3">
        <f t="shared" si="15"/>
        <v>-90.000773231682615</v>
      </c>
      <c r="R54">
        <f t="shared" si="16"/>
        <v>89.999226768317385</v>
      </c>
      <c r="S54">
        <f t="shared" si="17"/>
        <v>1.0386564286281625E-3</v>
      </c>
      <c r="T54">
        <f t="shared" si="0"/>
        <v>87.922403166029724</v>
      </c>
    </row>
    <row r="55" spans="1:20" x14ac:dyDescent="0.25">
      <c r="A55">
        <f t="shared" si="1"/>
        <v>6.5508698806480368</v>
      </c>
      <c r="B55">
        <f t="shared" si="18"/>
        <v>1.0426033230569496</v>
      </c>
      <c r="C55" t="str">
        <f t="shared" si="2"/>
        <v>-0.335975157428066-24801.2155518485i</v>
      </c>
      <c r="D55" t="str">
        <f t="shared" si="3"/>
        <v>3.47812499999285-15265.1482710809i</v>
      </c>
      <c r="E55" t="str">
        <f t="shared" si="4"/>
        <v>162.469536921405+0.000799113186343702i</v>
      </c>
      <c r="F55" t="str">
        <f t="shared" si="5"/>
        <v>2.42492492492426-143254.019014942i</v>
      </c>
      <c r="G55" t="str">
        <f t="shared" si="6"/>
        <v>0.999999999999725-5.24069590451699E-07i</v>
      </c>
      <c r="H55" t="str">
        <f t="shared" si="7"/>
        <v>1200.00004118369+0.201242723207688i</v>
      </c>
      <c r="I55" t="str">
        <f t="shared" si="8"/>
        <v>89.5363049035071-484950.68313705i</v>
      </c>
      <c r="K55" t="str">
        <f t="shared" si="9"/>
        <v>0.00999999937556214-2.46312691680054E-06i</v>
      </c>
      <c r="L55" t="str">
        <f t="shared" si="10"/>
        <v>0.00015-270.658657200298i</v>
      </c>
      <c r="M55" t="str">
        <f t="shared" si="11"/>
        <v>0.0004-47.7632924471114i</v>
      </c>
      <c r="N55">
        <f t="shared" si="12"/>
        <v>89.999223830037664</v>
      </c>
      <c r="O55">
        <f t="shared" si="13"/>
        <v>87.889459338711021</v>
      </c>
      <c r="P55" s="3">
        <f t="shared" si="14"/>
        <v>87.889459338711021</v>
      </c>
      <c r="Q55" s="3">
        <f t="shared" si="15"/>
        <v>-90.000776169962336</v>
      </c>
      <c r="R55">
        <f t="shared" si="16"/>
        <v>89.999223830037664</v>
      </c>
      <c r="S55">
        <f t="shared" si="17"/>
        <v>1.0426033230569495E-3</v>
      </c>
      <c r="T55">
        <f t="shared" si="0"/>
        <v>87.889459338711021</v>
      </c>
    </row>
    <row r="56" spans="1:20" x14ac:dyDescent="0.25">
      <c r="A56">
        <f t="shared" si="1"/>
        <v>6.5757631861944992</v>
      </c>
      <c r="B56">
        <f t="shared" si="18"/>
        <v>1.046565215684566</v>
      </c>
      <c r="C56" t="str">
        <f t="shared" si="2"/>
        <v>-0.335975157120156-24707.3277054061i</v>
      </c>
      <c r="D56" t="str">
        <f t="shared" si="3"/>
        <v>3.4781249999928-15207.3603019714i</v>
      </c>
      <c r="E56" t="str">
        <f t="shared" si="4"/>
        <v>162.469536921097+0.000802149816615483i</v>
      </c>
      <c r="F56" t="str">
        <f t="shared" si="5"/>
        <v>2.42492492492425-142711.714499852i</v>
      </c>
      <c r="G56" t="str">
        <f t="shared" si="6"/>
        <v>0.999999999999723-5.26061054895414E-07i</v>
      </c>
      <c r="H56" t="str">
        <f t="shared" si="7"/>
        <v>1200.00004149727+0.202007445559502i</v>
      </c>
      <c r="I56" t="str">
        <f t="shared" si="8"/>
        <v>89.5363049071169-483114.846835351i</v>
      </c>
      <c r="K56" t="str">
        <f t="shared" si="9"/>
        <v>0.00999999937080747-2.47248679787429E-06i</v>
      </c>
      <c r="L56" t="str">
        <f t="shared" si="10"/>
        <v>0.00015-269.634047818587i</v>
      </c>
      <c r="M56" t="str">
        <f t="shared" si="11"/>
        <v>0.0004-47.5824790268095i</v>
      </c>
      <c r="N56">
        <f t="shared" si="12"/>
        <v>89.999220880592475</v>
      </c>
      <c r="O56">
        <f t="shared" si="13"/>
        <v>87.856515511389404</v>
      </c>
      <c r="P56" s="3">
        <f t="shared" si="14"/>
        <v>87.856515511389404</v>
      </c>
      <c r="Q56" s="3">
        <f t="shared" si="15"/>
        <v>-90.000779119407525</v>
      </c>
      <c r="R56">
        <f t="shared" si="16"/>
        <v>89.999220880592475</v>
      </c>
      <c r="S56">
        <f t="shared" si="17"/>
        <v>1.0465652156845659E-3</v>
      </c>
      <c r="T56">
        <f t="shared" si="0"/>
        <v>87.856515511389404</v>
      </c>
    </row>
    <row r="57" spans="1:20" x14ac:dyDescent="0.25">
      <c r="A57">
        <f t="shared" si="1"/>
        <v>6.6007510863020391</v>
      </c>
      <c r="B57">
        <f t="shared" si="18"/>
        <v>1.0505421635041674</v>
      </c>
      <c r="C57" t="str">
        <f t="shared" si="2"/>
        <v>-0.335975156809882-24613.7952821674i</v>
      </c>
      <c r="D57" t="str">
        <f t="shared" si="3"/>
        <v>3.47812499999274-15149.7910958453i</v>
      </c>
      <c r="E57" t="str">
        <f t="shared" si="4"/>
        <v>162.469536920787+0.000805197986084182i</v>
      </c>
      <c r="F57" t="str">
        <f t="shared" si="5"/>
        <v>2.42492492492425-142171.462940687i</v>
      </c>
      <c r="G57" t="str">
        <f t="shared" si="6"/>
        <v>0.999999999999721-5.28060086904016E-07i</v>
      </c>
      <c r="H57" t="str">
        <f t="shared" si="7"/>
        <v>1200.00004181325+0.202775073856294i</v>
      </c>
      <c r="I57" t="str">
        <f t="shared" si="8"/>
        <v>89.5363049107542-481285.960302922i</v>
      </c>
      <c r="K57" t="str">
        <f t="shared" si="9"/>
        <v>0.00999999936601651-2.48188224648224E-06i</v>
      </c>
      <c r="L57" t="str">
        <f t="shared" si="10"/>
        <v>0.00015-268.613317213177i</v>
      </c>
      <c r="M57" t="str">
        <f t="shared" si="11"/>
        <v>0.0004-47.402350096443i</v>
      </c>
      <c r="N57">
        <f t="shared" si="12"/>
        <v>89.99921791993944</v>
      </c>
      <c r="O57">
        <f t="shared" si="13"/>
        <v>87.823571684064689</v>
      </c>
      <c r="P57" s="3">
        <f t="shared" si="14"/>
        <v>87.823571684064689</v>
      </c>
      <c r="Q57" s="3">
        <f t="shared" si="15"/>
        <v>-90.00078208006056</v>
      </c>
      <c r="R57">
        <f t="shared" si="16"/>
        <v>89.99921791993944</v>
      </c>
      <c r="S57">
        <f t="shared" si="17"/>
        <v>1.0505421635041675E-3</v>
      </c>
      <c r="T57">
        <f t="shared" si="0"/>
        <v>87.823571684064689</v>
      </c>
    </row>
    <row r="58" spans="1:20" x14ac:dyDescent="0.25">
      <c r="A58">
        <f t="shared" si="1"/>
        <v>6.6258339404299873</v>
      </c>
      <c r="B58">
        <f t="shared" si="18"/>
        <v>1.0545342237254833</v>
      </c>
      <c r="C58" t="str">
        <f t="shared" si="2"/>
        <v>-0.335975156497114-24520.6169366369i</v>
      </c>
      <c r="D58" t="str">
        <f t="shared" si="3"/>
        <v>3.4781249999927-15092.4398245502i</v>
      </c>
      <c r="E58" t="str">
        <f t="shared" si="4"/>
        <v>162.469536920474+0.00080825773859866i</v>
      </c>
      <c r="F58" t="str">
        <f t="shared" si="5"/>
        <v>2.42492492492425-141633.256565747i</v>
      </c>
      <c r="G58" t="str">
        <f t="shared" si="6"/>
        <v>0.999999999999719-5.3006671523425E-07i</v>
      </c>
      <c r="H58" t="str">
        <f t="shared" si="7"/>
        <v>1200.00004213164+0.203545619140653i</v>
      </c>
      <c r="I58" t="str">
        <f t="shared" si="8"/>
        <v>89.5363049144183-479463.997230614i</v>
      </c>
      <c r="K58" t="str">
        <f t="shared" si="9"/>
        <v>0.00999999936118902-2.49131339778085E-06i</v>
      </c>
      <c r="L58" t="str">
        <f t="shared" si="10"/>
        <v>0.00015-267.596450700515i</v>
      </c>
      <c r="M58" t="str">
        <f t="shared" si="11"/>
        <v>0.0004-47.2229030647968i</v>
      </c>
      <c r="N58">
        <f t="shared" si="12"/>
        <v>89.999214948035885</v>
      </c>
      <c r="O58">
        <f t="shared" si="13"/>
        <v>87.790627856736748</v>
      </c>
      <c r="P58" s="3">
        <f t="shared" si="14"/>
        <v>87.790627856736748</v>
      </c>
      <c r="Q58" s="3">
        <f t="shared" si="15"/>
        <v>-90.000785051964115</v>
      </c>
      <c r="R58">
        <f t="shared" si="16"/>
        <v>89.999214948035885</v>
      </c>
      <c r="S58">
        <f t="shared" si="17"/>
        <v>1.0545342237254834E-3</v>
      </c>
      <c r="T58">
        <f t="shared" si="0"/>
        <v>87.790627856736748</v>
      </c>
    </row>
    <row r="59" spans="1:20" x14ac:dyDescent="0.25">
      <c r="A59">
        <f t="shared" si="1"/>
        <v>6.651012109403621</v>
      </c>
      <c r="B59">
        <f t="shared" si="18"/>
        <v>1.0585414537756401</v>
      </c>
      <c r="C59" t="str">
        <f t="shared" si="2"/>
        <v>-0.335975156182218-24427.7913284138i</v>
      </c>
      <c r="D59" t="str">
        <f t="shared" si="3"/>
        <v>3.47812499999264-15035.305663069i</v>
      </c>
      <c r="E59" t="str">
        <f t="shared" si="4"/>
        <v>162.46953692016+0.000811329118174428i</v>
      </c>
      <c r="F59" t="str">
        <f t="shared" si="5"/>
        <v>2.42492492492423-141097.087632752i</v>
      </c>
      <c r="G59" t="str">
        <f t="shared" si="6"/>
        <v>0.999999999999717-5.32080968752139E-07i</v>
      </c>
      <c r="H59" t="str">
        <f t="shared" si="7"/>
        <v>1200.00004245245+0.204319092497141i</v>
      </c>
      <c r="I59" t="str">
        <f t="shared" si="8"/>
        <v>89.5363049181123-477648.93140887i</v>
      </c>
      <c r="K59" t="str">
        <f t="shared" si="9"/>
        <v>0.0099999993563248-2.50078038744029E-06i</v>
      </c>
      <c r="L59" t="str">
        <f t="shared" si="10"/>
        <v>0.00015-266.583433652635i</v>
      </c>
      <c r="M59" t="str">
        <f t="shared" si="11"/>
        <v>0.0004-47.0441353504649i</v>
      </c>
      <c r="N59">
        <f t="shared" si="12"/>
        <v>89.999211964839134</v>
      </c>
      <c r="O59">
        <f t="shared" si="13"/>
        <v>87.757684029405937</v>
      </c>
      <c r="P59" s="3">
        <f t="shared" si="14"/>
        <v>87.757684029405937</v>
      </c>
      <c r="Q59" s="3">
        <f t="shared" si="15"/>
        <v>-90.000788035160866</v>
      </c>
      <c r="R59">
        <f t="shared" si="16"/>
        <v>89.999211964839134</v>
      </c>
      <c r="S59">
        <f t="shared" si="17"/>
        <v>1.0585414537756402E-3</v>
      </c>
      <c r="T59">
        <f t="shared" si="0"/>
        <v>87.757684029405937</v>
      </c>
    </row>
    <row r="60" spans="1:20" x14ac:dyDescent="0.25">
      <c r="A60">
        <f t="shared" si="1"/>
        <v>6.6762859554193552</v>
      </c>
      <c r="B60">
        <f t="shared" si="18"/>
        <v>1.0625639112999876</v>
      </c>
      <c r="C60" t="str">
        <f t="shared" si="2"/>
        <v>-0.33597515586481-24335.3171221696i</v>
      </c>
      <c r="D60" t="str">
        <f t="shared" si="3"/>
        <v>3.47812499999257-14978.3877895074i</v>
      </c>
      <c r="E60" t="str">
        <f t="shared" si="4"/>
        <v>162.469536919842+0.000814412168994747i</v>
      </c>
      <c r="F60" t="str">
        <f t="shared" si="5"/>
        <v>2.42492492492423-140562.948428733i</v>
      </c>
      <c r="G60" t="str">
        <f t="shared" si="6"/>
        <v>0.999999999999715-5.34102876433396E-07i</v>
      </c>
      <c r="H60" t="str">
        <f t="shared" si="7"/>
        <v>1200.0000427757+0.205095505052423i</v>
      </c>
      <c r="I60" t="str">
        <f t="shared" si="8"/>
        <v>89.5363049218334-475840.736727365i</v>
      </c>
      <c r="K60" t="str">
        <f t="shared" si="9"/>
        <v>0.00999999935142361-0.0000025102833516461i</v>
      </c>
      <c r="L60" t="str">
        <f t="shared" si="10"/>
        <v>0.00015-265.574251496946i</v>
      </c>
      <c r="M60" t="str">
        <f t="shared" si="11"/>
        <v>0.0004-46.866044381814i</v>
      </c>
      <c r="N60">
        <f t="shared" si="12"/>
        <v>89.999208970306228</v>
      </c>
      <c r="O60">
        <f t="shared" si="13"/>
        <v>87.724740202071857</v>
      </c>
      <c r="P60" s="3">
        <f t="shared" si="14"/>
        <v>87.724740202071857</v>
      </c>
      <c r="Q60" s="3">
        <f t="shared" si="15"/>
        <v>-90.000791029693772</v>
      </c>
      <c r="R60">
        <f t="shared" si="16"/>
        <v>89.999208970306228</v>
      </c>
      <c r="S60">
        <f t="shared" si="17"/>
        <v>1.0625639112999876E-3</v>
      </c>
      <c r="T60">
        <f t="shared" si="0"/>
        <v>87.724740202071857</v>
      </c>
    </row>
    <row r="61" spans="1:20" x14ac:dyDescent="0.25">
      <c r="A61">
        <f t="shared" si="1"/>
        <v>6.7016558420499486</v>
      </c>
      <c r="B61">
        <f t="shared" si="18"/>
        <v>1.0666016541629275</v>
      </c>
      <c r="C61" t="str">
        <f t="shared" si="2"/>
        <v>-0.335975155544914-24243.1929876323i</v>
      </c>
      <c r="D61" t="str">
        <f t="shared" si="3"/>
        <v>3.47812499999252-14921.6853850827i</v>
      </c>
      <c r="E61" t="str">
        <f t="shared" si="4"/>
        <v>162.469536919523+0.000817506935410149i</v>
      </c>
      <c r="F61" t="str">
        <f t="shared" si="5"/>
        <v>2.42492492492423-140030.831269917i</v>
      </c>
      <c r="G61" t="str">
        <f t="shared" si="6"/>
        <v>0.999999999999712-5.36132467363842E-07i</v>
      </c>
      <c r="H61" t="str">
        <f t="shared" si="7"/>
        <v>1200.00004310142+0.205874867975458i</v>
      </c>
      <c r="I61" t="str">
        <f t="shared" si="8"/>
        <v>89.5363049255825-474039.38717461i</v>
      </c>
      <c r="K61" t="str">
        <f t="shared" si="9"/>
        <v>0.00999999934648505-2.51982242710138E-06i</v>
      </c>
      <c r="L61" t="str">
        <f t="shared" si="10"/>
        <v>0.00015-264.568889716026i</v>
      </c>
      <c r="M61" t="str">
        <f t="shared" si="11"/>
        <v>0.0004-46.6886275969458i</v>
      </c>
      <c r="N61">
        <f t="shared" si="12"/>
        <v>89.999205964394122</v>
      </c>
      <c r="O61">
        <f t="shared" si="13"/>
        <v>87.691796374734707</v>
      </c>
      <c r="P61" s="3">
        <f t="shared" si="14"/>
        <v>87.691796374734707</v>
      </c>
      <c r="Q61" s="3">
        <f t="shared" si="15"/>
        <v>-90.000794035605878</v>
      </c>
      <c r="R61">
        <f t="shared" si="16"/>
        <v>89.999205964394122</v>
      </c>
      <c r="S61">
        <f t="shared" si="17"/>
        <v>1.0666016541629275E-3</v>
      </c>
      <c r="T61">
        <f t="shared" si="0"/>
        <v>87.691796374734707</v>
      </c>
    </row>
    <row r="62" spans="1:20" x14ac:dyDescent="0.25">
      <c r="A62">
        <f t="shared" si="1"/>
        <v>6.7271221342497389</v>
      </c>
      <c r="B62">
        <f t="shared" si="18"/>
        <v>1.0706547404487468</v>
      </c>
      <c r="C62" t="str">
        <f t="shared" si="2"/>
        <v>-0.335975155222643-24151.4175995651i</v>
      </c>
      <c r="D62" t="str">
        <f t="shared" si="3"/>
        <v>3.47812499999247-14865.1976341119i</v>
      </c>
      <c r="E62" t="str">
        <f t="shared" si="4"/>
        <v>162.4695369192+0.000820613461939965i</v>
      </c>
      <c r="F62" t="str">
        <f t="shared" si="5"/>
        <v>2.42492492492422-139500.728501621i</v>
      </c>
      <c r="G62" t="str">
        <f t="shared" si="6"/>
        <v>0.99999999999971-5.38169770739823E-07i</v>
      </c>
      <c r="H62" t="str">
        <f t="shared" si="7"/>
        <v>1200.0000434296+0.206657192477646i</v>
      </c>
      <c r="I62" t="str">
        <f t="shared" si="8"/>
        <v>89.5363049293608-472244.85683758i</v>
      </c>
      <c r="K62" t="str">
        <f t="shared" si="9"/>
        <v>0.00999999934150896-2.52939775102877E-06i</v>
      </c>
      <c r="L62" t="str">
        <f t="shared" si="10"/>
        <v>0.00015-263.567333847406i</v>
      </c>
      <c r="M62" t="str">
        <f t="shared" si="11"/>
        <v>0.0004-46.5118824436597i</v>
      </c>
      <c r="N62">
        <f t="shared" si="12"/>
        <v>89.99920294705953</v>
      </c>
      <c r="O62">
        <f t="shared" si="13"/>
        <v>87.658852547394332</v>
      </c>
      <c r="P62" s="3">
        <f t="shared" si="14"/>
        <v>87.658852547394332</v>
      </c>
      <c r="Q62" s="3">
        <f t="shared" si="15"/>
        <v>-90.00079705294047</v>
      </c>
      <c r="R62">
        <f t="shared" si="16"/>
        <v>89.99920294705953</v>
      </c>
      <c r="S62">
        <f t="shared" si="17"/>
        <v>1.0706547404487467E-3</v>
      </c>
      <c r="T62">
        <f t="shared" si="0"/>
        <v>87.658852547394332</v>
      </c>
    </row>
    <row r="63" spans="1:20" x14ac:dyDescent="0.25">
      <c r="A63">
        <f t="shared" si="1"/>
        <v>6.7526851983598881</v>
      </c>
      <c r="B63">
        <f t="shared" si="18"/>
        <v>1.0747232284624519</v>
      </c>
      <c r="C63" t="str">
        <f t="shared" si="2"/>
        <v>-0.335975154897883-24059.9896377483i</v>
      </c>
      <c r="D63" t="str">
        <f t="shared" si="3"/>
        <v>3.47812499999241-14808.9237239997i</v>
      </c>
      <c r="E63" t="str">
        <f t="shared" si="4"/>
        <v>162.469536918876+0.000823731793272449i</v>
      </c>
      <c r="F63" t="str">
        <f t="shared" si="5"/>
        <v>2.42492492492421-138972.632498138i</v>
      </c>
      <c r="G63" t="str">
        <f t="shared" si="6"/>
        <v>0.999999999999708-5.40214815868633E-07i</v>
      </c>
      <c r="H63" t="str">
        <f t="shared" si="7"/>
        <v>1200.0000437603+0.207442489812984i</v>
      </c>
      <c r="I63" t="str">
        <f t="shared" si="8"/>
        <v>89.5363049331668-470457.119901366i</v>
      </c>
      <c r="K63" t="str">
        <f t="shared" si="9"/>
        <v>0.00999999933649485-2.53900946117219E-06i</v>
      </c>
      <c r="L63" t="str">
        <f t="shared" si="10"/>
        <v>0.00015-262.569569483368i</v>
      </c>
      <c r="M63" t="str">
        <f t="shared" si="11"/>
        <v>0.0004-46.335806379418i</v>
      </c>
      <c r="N63">
        <f t="shared" si="12"/>
        <v>89.999199918259094</v>
      </c>
      <c r="O63">
        <f t="shared" si="13"/>
        <v>87.625908720050802</v>
      </c>
      <c r="P63" s="3">
        <f t="shared" si="14"/>
        <v>87.625908720050802</v>
      </c>
      <c r="Q63" s="3">
        <f t="shared" si="15"/>
        <v>-90.000800081740906</v>
      </c>
      <c r="R63">
        <f t="shared" si="16"/>
        <v>89.999199918259094</v>
      </c>
      <c r="S63">
        <f t="shared" si="17"/>
        <v>1.0747232284624519E-3</v>
      </c>
      <c r="T63">
        <f t="shared" si="0"/>
        <v>87.625908720050802</v>
      </c>
    </row>
    <row r="64" spans="1:20" x14ac:dyDescent="0.25">
      <c r="A64">
        <f t="shared" si="1"/>
        <v>6.778345402113656</v>
      </c>
      <c r="B64">
        <f t="shared" si="18"/>
        <v>1.0788071767306093</v>
      </c>
      <c r="C64" t="str">
        <f t="shared" si="2"/>
        <v>-0.335975154570664-23968.9077869599i</v>
      </c>
      <c r="D64" t="str">
        <f t="shared" si="3"/>
        <v>3.47812499999235-14752.8628452269i</v>
      </c>
      <c r="E64" t="str">
        <f t="shared" si="4"/>
        <v>162.469536918549+0.000826861974266005i</v>
      </c>
      <c r="F64" t="str">
        <f t="shared" si="5"/>
        <v>2.42492492492422-138446.53566263i</v>
      </c>
      <c r="G64" t="str">
        <f t="shared" si="6"/>
        <v>0.999999999999706-5.42267632168933E-07i</v>
      </c>
      <c r="H64" t="str">
        <f t="shared" si="7"/>
        <v>1200.00004409351+0.208230771278242i</v>
      </c>
      <c r="I64" t="str">
        <f t="shared" si="8"/>
        <v>89.5363049370021-468676.150648763i</v>
      </c>
      <c r="K64" t="str">
        <f t="shared" si="9"/>
        <v>0.00999999933144265-0.0000025486576957992i</v>
      </c>
      <c r="L64" t="str">
        <f t="shared" si="10"/>
        <v>0.00015-261.57558227074i</v>
      </c>
      <c r="M64" t="str">
        <f t="shared" si="11"/>
        <v>0.0004-46.1603968713071i</v>
      </c>
      <c r="N64">
        <f t="shared" si="12"/>
        <v>89.999196877949217</v>
      </c>
      <c r="O64">
        <f t="shared" si="13"/>
        <v>87.592964892704003</v>
      </c>
      <c r="P64" s="3">
        <f t="shared" si="14"/>
        <v>87.592964892704003</v>
      </c>
      <c r="Q64" s="3">
        <f t="shared" si="15"/>
        <v>-90.000803122050783</v>
      </c>
      <c r="R64">
        <f t="shared" si="16"/>
        <v>89.999196877949217</v>
      </c>
      <c r="S64">
        <f t="shared" si="17"/>
        <v>1.0788071767306093E-3</v>
      </c>
      <c r="T64">
        <f t="shared" si="0"/>
        <v>87.592964892704003</v>
      </c>
    </row>
    <row r="65" spans="1:20" x14ac:dyDescent="0.25">
      <c r="A65">
        <f t="shared" si="1"/>
        <v>6.8041031146416877</v>
      </c>
      <c r="B65">
        <f t="shared" si="18"/>
        <v>1.0829066440021857</v>
      </c>
      <c r="C65" t="str">
        <f t="shared" si="2"/>
        <v>-0.335975154240972-23878.170736957i</v>
      </c>
      <c r="D65" t="str">
        <f t="shared" si="3"/>
        <v>3.47812499999229-14697.0141913391i</v>
      </c>
      <c r="E65" t="str">
        <f t="shared" si="4"/>
        <v>162.469536918219+0.000830004049949582i</v>
      </c>
      <c r="F65" t="str">
        <f t="shared" si="5"/>
        <v>2.42492492492422-137922.430427017i</v>
      </c>
      <c r="G65" t="str">
        <f t="shared" si="6"/>
        <v>0.999999999999704-5.44328249171174E-07i</v>
      </c>
      <c r="H65" t="str">
        <f t="shared" si="7"/>
        <v>1200.00004442926+0.209022048213116i</v>
      </c>
      <c r="I65" t="str">
        <f t="shared" si="8"/>
        <v>89.5363049408674-466901.923459934i</v>
      </c>
      <c r="K65" t="str">
        <f t="shared" si="9"/>
        <v>0.00999999932635197-2.55834259370263E-06i</v>
      </c>
      <c r="L65" t="str">
        <f t="shared" si="10"/>
        <v>0.00015-260.585357910679i</v>
      </c>
      <c r="M65" t="str">
        <f t="shared" si="11"/>
        <v>0.0004-45.9856513960023i</v>
      </c>
      <c r="N65">
        <f t="shared" si="12"/>
        <v>89.99919382608617</v>
      </c>
      <c r="O65">
        <f t="shared" si="13"/>
        <v>87.560021065353993</v>
      </c>
      <c r="P65" s="3">
        <f t="shared" si="14"/>
        <v>87.560021065353993</v>
      </c>
      <c r="Q65" s="3">
        <f t="shared" si="15"/>
        <v>-90.00080617391383</v>
      </c>
      <c r="R65">
        <f t="shared" si="16"/>
        <v>89.99919382608617</v>
      </c>
      <c r="S65">
        <f t="shared" si="17"/>
        <v>1.0829066440021858E-3</v>
      </c>
      <c r="T65">
        <f t="shared" si="0"/>
        <v>87.560021065353993</v>
      </c>
    </row>
    <row r="66" spans="1:20" x14ac:dyDescent="0.25">
      <c r="A66">
        <f t="shared" si="1"/>
        <v>6.8299587064773268</v>
      </c>
      <c r="B66">
        <f t="shared" si="18"/>
        <v>1.087021689249394</v>
      </c>
      <c r="C66" t="str">
        <f t="shared" si="2"/>
        <v>-0.335975153908781-23787.7771824568i</v>
      </c>
      <c r="D66" t="str">
        <f t="shared" si="3"/>
        <v>3.47812499999223-14641.3769589346i</v>
      </c>
      <c r="E66" t="str">
        <f t="shared" si="4"/>
        <v>162.469536917887+0.000833158065522743i</v>
      </c>
      <c r="F66" t="str">
        <f t="shared" si="5"/>
        <v>2.4249249249242-137400.30925187i</v>
      </c>
      <c r="G66" t="str">
        <f t="shared" si="6"/>
        <v>0.999999999999701-5.46396696518023E-07i</v>
      </c>
      <c r="H66" t="str">
        <f t="shared" si="7"/>
        <v>1200.00004476756+0.209816332000386i</v>
      </c>
      <c r="I66" t="str">
        <f t="shared" si="8"/>
        <v>89.5363049447613-465134.412812022i</v>
      </c>
      <c r="K66" t="str">
        <f t="shared" si="9"/>
        <v>0.00999999932122253-2.56806429420275E-06i</v>
      </c>
      <c r="L66" t="str">
        <f t="shared" si="10"/>
        <v>0.00015-259.598882158477i</v>
      </c>
      <c r="M66" t="str">
        <f t="shared" si="11"/>
        <v>0.0004-45.8115674397313i</v>
      </c>
      <c r="N66">
        <f t="shared" si="12"/>
        <v>89.999190762626057</v>
      </c>
      <c r="O66">
        <f t="shared" si="13"/>
        <v>87.527077238000771</v>
      </c>
      <c r="P66" s="3">
        <f t="shared" si="14"/>
        <v>87.527077238000771</v>
      </c>
      <c r="Q66" s="3">
        <f t="shared" si="15"/>
        <v>-90.000809237373943</v>
      </c>
      <c r="R66">
        <f t="shared" si="16"/>
        <v>89.999190762626057</v>
      </c>
      <c r="S66">
        <f t="shared" si="17"/>
        <v>1.087021689249394E-3</v>
      </c>
      <c r="T66">
        <f t="shared" si="0"/>
        <v>87.527077238000771</v>
      </c>
    </row>
    <row r="67" spans="1:20" x14ac:dyDescent="0.25">
      <c r="A67">
        <f t="shared" si="1"/>
        <v>6.8559125495619408</v>
      </c>
      <c r="B67">
        <f t="shared" si="18"/>
        <v>1.0911523716685418</v>
      </c>
      <c r="C67" t="str">
        <f t="shared" si="2"/>
        <v>-0.335975153574096-23697.7258231175i</v>
      </c>
      <c r="D67" t="str">
        <f t="shared" si="3"/>
        <v>3.47812499999218-14585.9503476531i</v>
      </c>
      <c r="E67" t="str">
        <f t="shared" si="4"/>
        <v>162.469536917553+0.000836324066357025i</v>
      </c>
      <c r="F67" t="str">
        <f t="shared" si="5"/>
        <v>2.42492492492419-136880.1646263i</v>
      </c>
      <c r="G67" t="str">
        <f t="shared" si="6"/>
        <v>0.999999999999699-5.4847300396479E-07i</v>
      </c>
      <c r="H67" t="str">
        <f t="shared" si="7"/>
        <v>1200.00004510844+0.210613634066098i</v>
      </c>
      <c r="I67" t="str">
        <f t="shared" si="8"/>
        <v>89.5363049486864-463373.593278796i</v>
      </c>
      <c r="K67" t="str">
        <f t="shared" si="9"/>
        <v>0.00999999931605404-2.57782293714927E-06i</v>
      </c>
      <c r="L67" t="str">
        <f t="shared" si="10"/>
        <v>0.00015-258.616140823348i</v>
      </c>
      <c r="M67" t="str">
        <f t="shared" si="11"/>
        <v>0.0004-45.6381424982378i</v>
      </c>
      <c r="N67">
        <f t="shared" si="12"/>
        <v>89.999187687524824</v>
      </c>
      <c r="O67">
        <f t="shared" si="13"/>
        <v>87.494133410644253</v>
      </c>
      <c r="P67" s="3">
        <f t="shared" si="14"/>
        <v>87.494133410644253</v>
      </c>
      <c r="Q67" s="3">
        <f t="shared" si="15"/>
        <v>-90.000812312475176</v>
      </c>
      <c r="R67">
        <f t="shared" si="16"/>
        <v>89.999187687524824</v>
      </c>
      <c r="S67">
        <f t="shared" si="17"/>
        <v>1.0911523716685418E-3</v>
      </c>
      <c r="T67">
        <f t="shared" si="0"/>
        <v>87.494133410644253</v>
      </c>
    </row>
    <row r="68" spans="1:20" x14ac:dyDescent="0.25">
      <c r="A68">
        <f t="shared" si="1"/>
        <v>6.881965017250276</v>
      </c>
      <c r="B68">
        <f t="shared" si="18"/>
        <v>1.0952987506808822</v>
      </c>
      <c r="C68" t="str">
        <f t="shared" si="2"/>
        <v>-0.335975153236757-23608.0153635198i</v>
      </c>
      <c r="D68" t="str">
        <f t="shared" si="3"/>
        <v>3.47812499999212-14530.7335601642i</v>
      </c>
      <c r="E68" t="str">
        <f t="shared" si="4"/>
        <v>162.469536917216+0.000839502097996818i</v>
      </c>
      <c r="F68" t="str">
        <f t="shared" si="5"/>
        <v>2.42492492492419-136361.989067852i</v>
      </c>
      <c r="G68" t="str">
        <f t="shared" si="6"/>
        <v>0.999999999999697-5.50557201379855E-07i</v>
      </c>
      <c r="H68" t="str">
        <f t="shared" si="7"/>
        <v>1200.00004545192+0.211413965879702i</v>
      </c>
      <c r="I68" t="str">
        <f t="shared" si="8"/>
        <v>89.5363049526394-461619.439530277i</v>
      </c>
      <c r="K68" t="str">
        <f t="shared" si="9"/>
        <v>0.00999999931084612-2.58761866292324E-06i</v>
      </c>
      <c r="L68" t="str">
        <f t="shared" si="10"/>
        <v>0.00015-257.637119768229i</v>
      </c>
      <c r="M68" t="str">
        <f t="shared" si="11"/>
        <v>0.0004-45.4653740767462i</v>
      </c>
      <c r="N68">
        <f t="shared" si="12"/>
        <v>89.999184600738189</v>
      </c>
      <c r="O68">
        <f t="shared" si="13"/>
        <v>87.461189583284323</v>
      </c>
      <c r="P68" s="3">
        <f t="shared" si="14"/>
        <v>87.461189583284323</v>
      </c>
      <c r="Q68" s="3">
        <f t="shared" si="15"/>
        <v>-90.000815399261811</v>
      </c>
      <c r="R68">
        <f t="shared" si="16"/>
        <v>89.999184600738189</v>
      </c>
      <c r="S68">
        <f t="shared" si="17"/>
        <v>1.0952987506808822E-3</v>
      </c>
      <c r="T68">
        <f t="shared" si="0"/>
        <v>87.461189583284323</v>
      </c>
    </row>
    <row r="69" spans="1:20" x14ac:dyDescent="0.25">
      <c r="A69">
        <f t="shared" si="1"/>
        <v>6.9081164843158271</v>
      </c>
      <c r="B69">
        <f t="shared" si="18"/>
        <v>1.0994608859334696</v>
      </c>
      <c r="C69" t="str">
        <f t="shared" si="2"/>
        <v>-0.335975152896985-23518.6445131494i</v>
      </c>
      <c r="D69" t="str">
        <f t="shared" si="3"/>
        <v>3.47812499999206-14475.7258021559i</v>
      </c>
      <c r="E69" t="str">
        <f t="shared" si="4"/>
        <v>162.469536916877+0.000842692206158811i</v>
      </c>
      <c r="F69" t="str">
        <f t="shared" si="5"/>
        <v>2.42492492492419-135845.775122398i</v>
      </c>
      <c r="G69" t="str">
        <f t="shared" si="6"/>
        <v>0.999999999999695-5.52649318745097E-07i</v>
      </c>
      <c r="H69" t="str">
        <f t="shared" si="7"/>
        <v>1200.000045798+0.212217338954248i</v>
      </c>
      <c r="I69" t="str">
        <f t="shared" si="8"/>
        <v>89.5363049566242-459871.92633237i</v>
      </c>
      <c r="K69" t="str">
        <f t="shared" si="9"/>
        <v>0.00999999930559867-2.59745161243935E-06i</v>
      </c>
      <c r="L69" t="str">
        <f t="shared" si="10"/>
        <v>0.00015-256.661804909572i</v>
      </c>
      <c r="M69" t="str">
        <f t="shared" si="11"/>
        <v>0.0004-45.2932596899245i</v>
      </c>
      <c r="N69">
        <f t="shared" si="12"/>
        <v>89.999181502221774</v>
      </c>
      <c r="O69">
        <f t="shared" si="13"/>
        <v>87.428245755921239</v>
      </c>
      <c r="P69" s="3">
        <f t="shared" si="14"/>
        <v>87.428245755921239</v>
      </c>
      <c r="Q69" s="3">
        <f t="shared" si="15"/>
        <v>-90.000818497778226</v>
      </c>
      <c r="R69">
        <f t="shared" si="16"/>
        <v>89.999181502221774</v>
      </c>
      <c r="S69">
        <f t="shared" si="17"/>
        <v>1.0994608859334696E-3</v>
      </c>
      <c r="T69">
        <f t="shared" si="0"/>
        <v>87.428245755921239</v>
      </c>
    </row>
    <row r="70" spans="1:20" x14ac:dyDescent="0.25">
      <c r="A70">
        <f t="shared" si="1"/>
        <v>6.9343673269562274</v>
      </c>
      <c r="B70">
        <f t="shared" si="18"/>
        <v>1.1036388373000168</v>
      </c>
      <c r="C70" t="str">
        <f t="shared" si="2"/>
        <v>-0.335975152554522-23429.6119863756i</v>
      </c>
      <c r="D70" t="str">
        <f t="shared" si="3"/>
        <v>3.478124999992-14420.926282323i</v>
      </c>
      <c r="E70" t="str">
        <f t="shared" si="4"/>
        <v>162.469536916535+0.00084589443673408i</v>
      </c>
      <c r="F70" t="str">
        <f t="shared" si="5"/>
        <v>2.42492492492418-135331.515364024i</v>
      </c>
      <c r="G70" t="str">
        <f t="shared" si="6"/>
        <v>0.999999999999692-5.54749386156327E-07i</v>
      </c>
      <c r="H70" t="str">
        <f t="shared" si="7"/>
        <v>1200.00004614673+0.213023764846525i</v>
      </c>
      <c r="I70" t="str">
        <f t="shared" si="8"/>
        <v>89.5363049606382-458131.028546513i</v>
      </c>
      <c r="K70" t="str">
        <f t="shared" si="9"/>
        <v>0.00999999930031119-2.60732192714753E-06i</v>
      </c>
      <c r="L70" t="str">
        <f t="shared" si="10"/>
        <v>0.00015-255.690182217148i</v>
      </c>
      <c r="M70" t="str">
        <f t="shared" si="11"/>
        <v>0.0004-45.1217968618495i</v>
      </c>
      <c r="N70">
        <f t="shared" si="12"/>
        <v>89.999178391930997</v>
      </c>
      <c r="O70">
        <f t="shared" si="13"/>
        <v>87.395301928554602</v>
      </c>
      <c r="P70" s="3">
        <f t="shared" si="14"/>
        <v>87.395301928554602</v>
      </c>
      <c r="Q70" s="3">
        <f t="shared" si="15"/>
        <v>-90.000821608069003</v>
      </c>
      <c r="R70">
        <f t="shared" si="16"/>
        <v>89.999178391930997</v>
      </c>
      <c r="S70">
        <f t="shared" si="17"/>
        <v>1.1036388373000167E-3</v>
      </c>
      <c r="T70">
        <f t="shared" si="0"/>
        <v>87.395301928554602</v>
      </c>
    </row>
    <row r="71" spans="1:20" x14ac:dyDescent="0.25">
      <c r="A71">
        <f t="shared" si="1"/>
        <v>6.9607179227986613</v>
      </c>
      <c r="B71">
        <f t="shared" si="18"/>
        <v>1.1078326648817569</v>
      </c>
      <c r="C71" t="str">
        <f t="shared" si="2"/>
        <v>-0.335975152209448-23340.9165024362i</v>
      </c>
      <c r="D71" t="str">
        <f t="shared" si="3"/>
        <v>3.47812499999193-14366.3342123563i</v>
      </c>
      <c r="E71" t="str">
        <f t="shared" si="4"/>
        <v>162.46953691619+0.000849108835787693i</v>
      </c>
      <c r="F71" t="str">
        <f t="shared" si="5"/>
        <v>2.42492492492417-134819.202394934i</v>
      </c>
      <c r="G71" t="str">
        <f t="shared" si="6"/>
        <v>0.99999999999969-5.5685743382372E-07i</v>
      </c>
      <c r="H71" t="str">
        <f t="shared" si="7"/>
        <v>1200.00004649812+0.213833255157238i</v>
      </c>
      <c r="I71" t="str">
        <f t="shared" si="8"/>
        <v>89.5363049646824-456396.721129314i</v>
      </c>
      <c r="K71" t="str">
        <f t="shared" si="9"/>
        <v>0.0099999992949834-2.61722974903531E-06i</v>
      </c>
      <c r="L71" t="str">
        <f t="shared" si="10"/>
        <v>0.00015-254.722237713835i</v>
      </c>
      <c r="M71" t="str">
        <f t="shared" si="11"/>
        <v>0.0004-44.9509831259709i</v>
      </c>
      <c r="N71">
        <f t="shared" si="12"/>
        <v>89.999175269821151</v>
      </c>
      <c r="O71">
        <f t="shared" si="13"/>
        <v>87.362358101184583</v>
      </c>
      <c r="P71" s="3">
        <f t="shared" si="14"/>
        <v>87.362358101184583</v>
      </c>
      <c r="Q71" s="3">
        <f t="shared" si="15"/>
        <v>-90.000824730178849</v>
      </c>
      <c r="R71">
        <f t="shared" si="16"/>
        <v>89.999175269821151</v>
      </c>
      <c r="S71">
        <f t="shared" si="17"/>
        <v>1.1078326648817569E-3</v>
      </c>
      <c r="T71">
        <f t="shared" si="0"/>
        <v>87.362358101184583</v>
      </c>
    </row>
    <row r="72" spans="1:20" x14ac:dyDescent="0.25">
      <c r="A72">
        <f t="shared" si="1"/>
        <v>6.9871686509052955</v>
      </c>
      <c r="B72">
        <f t="shared" si="18"/>
        <v>1.1120424290083075</v>
      </c>
      <c r="C72" t="str">
        <f t="shared" si="2"/>
        <v>-0.335975151861806-23252.5567854168i</v>
      </c>
      <c r="D72" t="str">
        <f t="shared" si="3"/>
        <v>3.47812499999187-14311.9488069303i</v>
      </c>
      <c r="E72" t="str">
        <f t="shared" si="4"/>
        <v>162.469536915842+0.000852335449559841i</v>
      </c>
      <c r="F72" t="str">
        <f t="shared" si="5"/>
        <v>2.42492492492416-134308.828845332i</v>
      </c>
      <c r="G72" t="str">
        <f t="shared" si="6"/>
        <v>0.999999999999688-5.58973492072249E-07i</v>
      </c>
      <c r="H72" t="str">
        <f t="shared" si="7"/>
        <v>1200.00004685217+0.214645821531185i</v>
      </c>
      <c r="I72" t="str">
        <f t="shared" si="8"/>
        <v>89.5363049687586-454668.979132164i</v>
      </c>
      <c r="K72" t="str">
        <f t="shared" si="9"/>
        <v>0.00999999928961509-2.62717522062989E-06i</v>
      </c>
      <c r="L72" t="str">
        <f t="shared" si="10"/>
        <v>0.00015-253.757957475428i</v>
      </c>
      <c r="M72" t="str">
        <f t="shared" si="11"/>
        <v>0.0004-44.7808160250756i</v>
      </c>
      <c r="N72">
        <f t="shared" si="12"/>
        <v>89.999172135847289</v>
      </c>
      <c r="O72">
        <f t="shared" si="13"/>
        <v>87.329414273811153</v>
      </c>
      <c r="P72" s="3">
        <f t="shared" si="14"/>
        <v>87.329414273811153</v>
      </c>
      <c r="Q72" s="3">
        <f t="shared" si="15"/>
        <v>-90.000827864152711</v>
      </c>
      <c r="R72">
        <f t="shared" si="16"/>
        <v>89.999172135847289</v>
      </c>
      <c r="S72">
        <f t="shared" si="17"/>
        <v>1.1120424290083075E-3</v>
      </c>
      <c r="T72">
        <f t="shared" si="0"/>
        <v>87.329414273811153</v>
      </c>
    </row>
    <row r="73" spans="1:20" x14ac:dyDescent="0.25">
      <c r="A73">
        <f t="shared" si="1"/>
        <v>7.0137198917787362</v>
      </c>
      <c r="B73">
        <f t="shared" si="18"/>
        <v>1.1162681902385392</v>
      </c>
      <c r="C73" t="str">
        <f t="shared" si="2"/>
        <v>-0.335975151511478-23164.5315642333i</v>
      </c>
      <c r="D73" t="str">
        <f t="shared" si="3"/>
        <v>3.47812499999181-14257.7692836927i</v>
      </c>
      <c r="E73" t="str">
        <f t="shared" si="4"/>
        <v>162.469536915492+0.000855574324466817i</v>
      </c>
      <c r="F73" t="str">
        <f t="shared" si="5"/>
        <v>2.42492492492417-133800.387373324i</v>
      </c>
      <c r="G73" t="str">
        <f t="shared" si="6"/>
        <v>0.999999999999685-5.61097591342122E-07i</v>
      </c>
      <c r="H73" t="str">
        <f t="shared" si="7"/>
        <v>1200.00004720892+0.215461475657401i</v>
      </c>
      <c r="I73" t="str">
        <f t="shared" si="8"/>
        <v>89.5363049728654-452947.777700925i</v>
      </c>
      <c r="K73" t="str">
        <f t="shared" si="9"/>
        <v>0.00999999928420596-2.63715848499994E-06i</v>
      </c>
      <c r="L73" t="str">
        <f t="shared" si="10"/>
        <v>0.00015-252.797327630432i</v>
      </c>
      <c r="M73" t="str">
        <f t="shared" si="11"/>
        <v>0.0004-44.6112931112529i</v>
      </c>
      <c r="N73">
        <f t="shared" si="12"/>
        <v>89.999168989964332</v>
      </c>
      <c r="O73">
        <f t="shared" si="13"/>
        <v>87.296470446434313</v>
      </c>
      <c r="P73" s="3">
        <f t="shared" si="14"/>
        <v>87.296470446434313</v>
      </c>
      <c r="Q73" s="3">
        <f t="shared" si="15"/>
        <v>-90.000831010035668</v>
      </c>
      <c r="R73">
        <f t="shared" si="16"/>
        <v>89.999168989964332</v>
      </c>
      <c r="S73">
        <f t="shared" si="17"/>
        <v>1.1162681902385392E-3</v>
      </c>
      <c r="T73">
        <f t="shared" si="0"/>
        <v>87.296470446434313</v>
      </c>
    </row>
    <row r="74" spans="1:20" x14ac:dyDescent="0.25">
      <c r="A74">
        <f t="shared" si="1"/>
        <v>7.0403720273674963</v>
      </c>
      <c r="B74">
        <f t="shared" si="18"/>
        <v>1.1205100093614457</v>
      </c>
      <c r="C74" t="str">
        <f t="shared" si="2"/>
        <v>-0.335975151158473-23076.839572613i</v>
      </c>
      <c r="D74" t="str">
        <f t="shared" si="3"/>
        <v>3.47812499999174-14203.794863253i</v>
      </c>
      <c r="E74" t="str">
        <f t="shared" si="4"/>
        <v>162.469536915139+0.000858825507100435i</v>
      </c>
      <c r="F74" t="str">
        <f t="shared" si="5"/>
        <v>2.42492492492415-133293.870664808i</v>
      </c>
      <c r="G74" t="str">
        <f t="shared" si="6"/>
        <v>0.999999999999683-5.63229762189221E-07i</v>
      </c>
      <c r="H74" t="str">
        <f t="shared" si="7"/>
        <v>1200.0000475684+0.216280229269346i</v>
      </c>
      <c r="I74" t="str">
        <f t="shared" si="8"/>
        <v>89.5363049770028-451233.092075538i</v>
      </c>
      <c r="K74" t="str">
        <f t="shared" si="9"/>
        <v>0.00999999927875552-2.64717968575772E-06i</v>
      </c>
      <c r="L74" t="str">
        <f t="shared" si="10"/>
        <v>0.00015-251.840334359865i</v>
      </c>
      <c r="M74" t="str">
        <f t="shared" si="11"/>
        <v>0.0004-44.4424119458586i</v>
      </c>
      <c r="N74">
        <f t="shared" si="12"/>
        <v>89.999165832127019</v>
      </c>
      <c r="O74">
        <f t="shared" si="13"/>
        <v>87.263526619053934</v>
      </c>
      <c r="P74" s="3">
        <f t="shared" si="14"/>
        <v>87.263526619053934</v>
      </c>
      <c r="Q74" s="3">
        <f t="shared" si="15"/>
        <v>-90.000834167872981</v>
      </c>
      <c r="R74">
        <f t="shared" si="16"/>
        <v>89.999165832127019</v>
      </c>
      <c r="S74">
        <f t="shared" si="17"/>
        <v>1.1205100093614458E-3</v>
      </c>
      <c r="T74">
        <f t="shared" si="0"/>
        <v>87.263526619053934</v>
      </c>
    </row>
    <row r="75" spans="1:20" x14ac:dyDescent="0.25">
      <c r="A75">
        <f t="shared" si="1"/>
        <v>7.0671254410714939</v>
      </c>
      <c r="B75">
        <f t="shared" si="18"/>
        <v>1.1247679473970194</v>
      </c>
      <c r="C75" t="str">
        <f t="shared" si="2"/>
        <v>-0.335975150802779-22989.4795490775i</v>
      </c>
      <c r="D75" t="str">
        <f t="shared" si="3"/>
        <v>3.47812499999169-14150.0247691709i</v>
      </c>
      <c r="E75" t="str">
        <f t="shared" si="4"/>
        <v>162.469536914783+0.000862089044230497i</v>
      </c>
      <c r="F75" t="str">
        <f t="shared" si="5"/>
        <v>2.42492492492416-132789.271433371i</v>
      </c>
      <c r="G75" t="str">
        <f t="shared" si="6"/>
        <v>0.99999999999968-5.65370035285539E-07i</v>
      </c>
      <c r="H75" t="str">
        <f t="shared" si="7"/>
        <v>1200.0000479306+0.217102094145069i</v>
      </c>
      <c r="I75" t="str">
        <f t="shared" si="8"/>
        <v>89.5363049811721-449524.897589662i</v>
      </c>
      <c r="K75" t="str">
        <f t="shared" si="9"/>
        <v>0.00999999927326366-2.65723896706144E-06i</v>
      </c>
      <c r="L75" t="str">
        <f t="shared" si="10"/>
        <v>0.00015-250.886963897056i</v>
      </c>
      <c r="M75" t="str">
        <f t="shared" si="11"/>
        <v>0.0004-44.2741700994805i</v>
      </c>
      <c r="N75">
        <f t="shared" si="12"/>
        <v>89.999162662289947</v>
      </c>
      <c r="O75">
        <f t="shared" si="13"/>
        <v>87.230582791670059</v>
      </c>
      <c r="P75" s="3">
        <f t="shared" si="14"/>
        <v>87.230582791670059</v>
      </c>
      <c r="Q75" s="3">
        <f t="shared" si="15"/>
        <v>-90.000837337710053</v>
      </c>
      <c r="R75">
        <f t="shared" si="16"/>
        <v>89.999162662289947</v>
      </c>
      <c r="S75">
        <f t="shared" si="17"/>
        <v>1.1247679473970194E-3</v>
      </c>
      <c r="T75">
        <f t="shared" si="0"/>
        <v>87.230582791670059</v>
      </c>
    </row>
    <row r="76" spans="1:20" x14ac:dyDescent="0.25">
      <c r="A76">
        <f t="shared" si="1"/>
        <v>7.0939805177475659</v>
      </c>
      <c r="B76">
        <f t="shared" si="18"/>
        <v>1.1290420655971281</v>
      </c>
      <c r="C76" t="str">
        <f t="shared" si="2"/>
        <v>-0.335975150444443-22902.4502369238i</v>
      </c>
      <c r="D76" t="str">
        <f t="shared" si="3"/>
        <v>3.47812499999162-14096.4582279457i</v>
      </c>
      <c r="E76" t="str">
        <f t="shared" si="4"/>
        <v>162.469536914426+0.000865364982803892i</v>
      </c>
      <c r="F76" t="str">
        <f t="shared" si="5"/>
        <v>2.42492492492414-132286.582420185i</v>
      </c>
      <c r="G76" t="str">
        <f t="shared" si="6"/>
        <v>0.999999999999678-5.67518441419622E-07i</v>
      </c>
      <c r="H76" t="str">
        <f t="shared" si="7"/>
        <v>1200.00004829557+0.217927082107371i</v>
      </c>
      <c r="I76" t="str">
        <f t="shared" si="8"/>
        <v>89.5363049853736-447823.169670361i</v>
      </c>
      <c r="K76" t="str">
        <f t="shared" si="9"/>
        <v>0.00999999926772996-2.66733647361691E-06i</v>
      </c>
      <c r="L76" t="str">
        <f t="shared" si="10"/>
        <v>0.00015-249.937202527452i</v>
      </c>
      <c r="M76" t="str">
        <f t="shared" si="11"/>
        <v>0.0004-44.1065651519033i</v>
      </c>
      <c r="N76">
        <f t="shared" si="12"/>
        <v>89.999159480407499</v>
      </c>
      <c r="O76">
        <f t="shared" si="13"/>
        <v>87.197638964282788</v>
      </c>
      <c r="P76" s="3">
        <f t="shared" si="14"/>
        <v>87.197638964282788</v>
      </c>
      <c r="Q76" s="3">
        <f t="shared" si="15"/>
        <v>-90.000840519592501</v>
      </c>
      <c r="R76">
        <f t="shared" si="16"/>
        <v>89.999159480407499</v>
      </c>
      <c r="S76">
        <f t="shared" si="17"/>
        <v>1.129042065597128E-3</v>
      </c>
      <c r="T76">
        <f t="shared" si="0"/>
        <v>87.197638964282788</v>
      </c>
    </row>
    <row r="77" spans="1:20" x14ac:dyDescent="0.25">
      <c r="A77">
        <f t="shared" si="1"/>
        <v>7.1209376437150071</v>
      </c>
      <c r="B77">
        <f t="shared" si="18"/>
        <v>1.1333324254463972</v>
      </c>
      <c r="C77" t="str">
        <f t="shared" si="2"/>
        <v>-0.335975150083287-22815.7503842052i</v>
      </c>
      <c r="D77" t="str">
        <f t="shared" si="3"/>
        <v>3.47812499999156-14043.0944690045i</v>
      </c>
      <c r="E77" t="str">
        <f t="shared" si="4"/>
        <v>162.469536914065+0.000868653369946378i</v>
      </c>
      <c r="F77" t="str">
        <f t="shared" si="5"/>
        <v>2.42492492492413-131785.796393899i</v>
      </c>
      <c r="G77" t="str">
        <f t="shared" si="6"/>
        <v>0.999999999999675-5.69675011497016E-07i</v>
      </c>
      <c r="H77" t="str">
        <f t="shared" si="7"/>
        <v>1200.00004866331+0.218755205023982i</v>
      </c>
      <c r="I77" t="str">
        <f t="shared" si="8"/>
        <v>89.5363049896071-446127.883837698i</v>
      </c>
      <c r="K77" t="str">
        <f t="shared" si="9"/>
        <v>0.00999999926215413-2.67747235067991E-06i</v>
      </c>
      <c r="L77" t="str">
        <f t="shared" si="10"/>
        <v>0.00015-248.991036588416i</v>
      </c>
      <c r="M77" t="str">
        <f t="shared" si="11"/>
        <v>0.0004-43.9395946920733i</v>
      </c>
      <c r="N77">
        <f t="shared" si="12"/>
        <v>89.999156286433916</v>
      </c>
      <c r="O77">
        <f t="shared" si="13"/>
        <v>87.164695136891822</v>
      </c>
      <c r="P77" s="3">
        <f t="shared" si="14"/>
        <v>87.164695136891822</v>
      </c>
      <c r="Q77" s="3">
        <f t="shared" si="15"/>
        <v>-90.000843713566084</v>
      </c>
      <c r="R77">
        <f t="shared" si="16"/>
        <v>89.999156286433916</v>
      </c>
      <c r="S77">
        <f t="shared" si="17"/>
        <v>1.1333324254463972E-3</v>
      </c>
      <c r="T77">
        <f t="shared" si="0"/>
        <v>87.164695136891822</v>
      </c>
    </row>
    <row r="78" spans="1:20" x14ac:dyDescent="0.25">
      <c r="A78">
        <f t="shared" si="1"/>
        <v>7.1479972067611239</v>
      </c>
      <c r="B78">
        <f t="shared" si="18"/>
        <v>1.1376390886630936</v>
      </c>
      <c r="C78" t="str">
        <f t="shared" si="2"/>
        <v>-0.33597514971947-22729.3787437161i</v>
      </c>
      <c r="D78" t="str">
        <f t="shared" si="3"/>
        <v>3.47812499999149-13989.932724692i</v>
      </c>
      <c r="E78" t="str">
        <f t="shared" si="4"/>
        <v>162.469536913702+0.000871954252962274i</v>
      </c>
      <c r="F78" t="str">
        <f t="shared" si="5"/>
        <v>2.42492492492413-131286.906150537i</v>
      </c>
      <c r="G78" t="str">
        <f t="shared" si="6"/>
        <v>0.999999999999673-5.71839776540703E-07i</v>
      </c>
      <c r="H78" t="str">
        <f t="shared" si="7"/>
        <v>1200.00004903386+0.219586474807728i</v>
      </c>
      <c r="I78" t="str">
        <f t="shared" si="8"/>
        <v>89.5363049938722-444439.015704421i</v>
      </c>
      <c r="K78" t="str">
        <f t="shared" si="9"/>
        <v>0.00999999925653585-2.68764674405816E-06i</v>
      </c>
      <c r="L78" t="str">
        <f t="shared" si="10"/>
        <v>0.00015-248.048452469034i</v>
      </c>
      <c r="M78" t="str">
        <f t="shared" si="11"/>
        <v>0.0004-43.7732563180646i</v>
      </c>
      <c r="N78">
        <f t="shared" si="12"/>
        <v>89.999153080323254</v>
      </c>
      <c r="O78">
        <f t="shared" si="13"/>
        <v>87.131751309497417</v>
      </c>
      <c r="P78" s="3">
        <f t="shared" si="14"/>
        <v>87.131751309497417</v>
      </c>
      <c r="Q78" s="3">
        <f t="shared" si="15"/>
        <v>-90.000846919676746</v>
      </c>
      <c r="R78">
        <f t="shared" si="16"/>
        <v>89.999153080323254</v>
      </c>
      <c r="S78">
        <f t="shared" si="17"/>
        <v>1.1376390886630935E-3</v>
      </c>
      <c r="T78">
        <f t="shared" si="0"/>
        <v>87.131751309497417</v>
      </c>
    </row>
    <row r="79" spans="1:20" x14ac:dyDescent="0.25">
      <c r="A79">
        <f t="shared" si="1"/>
        <v>7.1751595961468171</v>
      </c>
      <c r="B79">
        <f t="shared" si="18"/>
        <v>1.1419621172000134</v>
      </c>
      <c r="C79" t="str">
        <f t="shared" si="2"/>
        <v>-0.335975149352777-22643.3340729707i</v>
      </c>
      <c r="D79" t="str">
        <f t="shared" si="3"/>
        <v>3.47812499999144-13936.9722302584i</v>
      </c>
      <c r="E79" t="str">
        <f t="shared" si="4"/>
        <v>162.469536913335+0.000875267679336146i</v>
      </c>
      <c r="F79" t="str">
        <f t="shared" si="5"/>
        <v>2.42492492492412-130789.904513397i</v>
      </c>
      <c r="G79" t="str">
        <f t="shared" si="6"/>
        <v>0.99999999999967-5.74012767691556E-07i</v>
      </c>
      <c r="H79" t="str">
        <f t="shared" si="7"/>
        <v>1200.00004940722+0.220420903416705i</v>
      </c>
      <c r="I79" t="str">
        <f t="shared" si="8"/>
        <v>89.5363049981699-442756.540975593i</v>
      </c>
      <c r="K79" t="str">
        <f t="shared" si="9"/>
        <v>0.0099999992508748-2.69785980011346E-06i</v>
      </c>
      <c r="L79" t="str">
        <f t="shared" si="10"/>
        <v>0.00015-247.109436609916i</v>
      </c>
      <c r="M79" t="str">
        <f t="shared" si="11"/>
        <v>0.0004-43.607547637044i</v>
      </c>
      <c r="N79">
        <f t="shared" si="12"/>
        <v>89.999149862029341</v>
      </c>
      <c r="O79">
        <f t="shared" si="13"/>
        <v>87.098807482099275</v>
      </c>
      <c r="P79" s="3">
        <f t="shared" si="14"/>
        <v>87.098807482099275</v>
      </c>
      <c r="Q79" s="3">
        <f t="shared" si="15"/>
        <v>-90.000850137970659</v>
      </c>
      <c r="R79">
        <f t="shared" si="16"/>
        <v>89.999149862029341</v>
      </c>
      <c r="S79">
        <f t="shared" si="17"/>
        <v>1.1419621172000134E-3</v>
      </c>
      <c r="T79">
        <f t="shared" si="0"/>
        <v>87.098807482099275</v>
      </c>
    </row>
    <row r="80" spans="1:20" x14ac:dyDescent="0.25">
      <c r="A80">
        <f t="shared" si="1"/>
        <v>7.2024252026121749</v>
      </c>
      <c r="B80">
        <f t="shared" si="18"/>
        <v>1.1463015732453734</v>
      </c>
      <c r="C80" t="str">
        <f t="shared" si="2"/>
        <v>-0.335975148983437-22557.615134188i</v>
      </c>
      <c r="D80" t="str">
        <f t="shared" si="3"/>
        <v>3.47812499999137-13884.2122238494i</v>
      </c>
      <c r="E80" t="str">
        <f t="shared" si="4"/>
        <v>162.469536912965+0.000878593696732551i</v>
      </c>
      <c r="F80" t="str">
        <f t="shared" si="5"/>
        <v>2.42492492492412-130294.784332942i</v>
      </c>
      <c r="G80" t="str">
        <f t="shared" si="6"/>
        <v>0.999999999999668-5.76194016208783E-07i</v>
      </c>
      <c r="H80" t="str">
        <f t="shared" si="7"/>
        <v>1200.00004978343+0.221258502854454i</v>
      </c>
      <c r="I80" t="str">
        <f t="shared" si="8"/>
        <v>89.5363050025015-441080.43544825i</v>
      </c>
      <c r="K80" t="str">
        <f t="shared" si="9"/>
        <v>0.00999999924517066-2.70811166576381E-06i</v>
      </c>
      <c r="L80" t="str">
        <f t="shared" si="10"/>
        <v>0.00015-246.173975503004i</v>
      </c>
      <c r="M80" t="str">
        <f t="shared" si="11"/>
        <v>0.0004-43.4424662652361i</v>
      </c>
      <c r="N80">
        <f t="shared" si="12"/>
        <v>89.999146631505951</v>
      </c>
      <c r="O80">
        <f t="shared" si="13"/>
        <v>87.065863654697552</v>
      </c>
      <c r="P80" s="3">
        <f t="shared" si="14"/>
        <v>87.065863654697552</v>
      </c>
      <c r="Q80" s="3">
        <f t="shared" si="15"/>
        <v>-90.000853368494049</v>
      </c>
      <c r="R80">
        <f t="shared" si="16"/>
        <v>89.999146631505951</v>
      </c>
      <c r="S80">
        <f t="shared" si="17"/>
        <v>1.1463015732453734E-3</v>
      </c>
      <c r="T80">
        <f t="shared" si="0"/>
        <v>87.065863654697552</v>
      </c>
    </row>
    <row r="81" spans="1:20" x14ac:dyDescent="0.25">
      <c r="A81">
        <f t="shared" si="1"/>
        <v>7.2297944183821006</v>
      </c>
      <c r="B81">
        <f t="shared" si="18"/>
        <v>1.1506575192237058</v>
      </c>
      <c r="C81" t="str">
        <f t="shared" si="2"/>
        <v>-0.335975148611121-22472.220694272i</v>
      </c>
      <c r="D81" t="str">
        <f t="shared" si="3"/>
        <v>3.47812499999131-13831.6519464944i</v>
      </c>
      <c r="E81" t="str">
        <f t="shared" si="4"/>
        <v>162.469536912593+0.000881932352997614i</v>
      </c>
      <c r="F81" t="str">
        <f t="shared" si="5"/>
        <v>2.42492492492411-129801.538486703i</v>
      </c>
      <c r="G81" t="str">
        <f t="shared" si="6"/>
        <v>0.999999999999665-5.78383553470374E-07i</v>
      </c>
      <c r="H81" t="str">
        <f t="shared" si="7"/>
        <v>1200.0000501625+0.222099285170116i</v>
      </c>
      <c r="I81" t="str">
        <f t="shared" si="8"/>
        <v>89.5363050068643-439410.675011052i</v>
      </c>
      <c r="K81" t="str">
        <f t="shared" si="9"/>
        <v>0.00999999923942303-2.71840248848538E-06i</v>
      </c>
      <c r="L81" t="str">
        <f t="shared" si="10"/>
        <v>0.00015-245.242055691377i</v>
      </c>
      <c r="M81" t="str">
        <f t="shared" si="11"/>
        <v>0.0004-43.2780098278901i</v>
      </c>
      <c r="N81">
        <f t="shared" si="12"/>
        <v>89.999143388706585</v>
      </c>
      <c r="O81">
        <f t="shared" si="13"/>
        <v>87.032919827292119</v>
      </c>
      <c r="P81" s="3">
        <f t="shared" si="14"/>
        <v>87.032919827292119</v>
      </c>
      <c r="Q81" s="3">
        <f t="shared" si="15"/>
        <v>-90.000856611293415</v>
      </c>
      <c r="R81">
        <f t="shared" si="16"/>
        <v>89.999143388706585</v>
      </c>
      <c r="S81">
        <f t="shared" si="17"/>
        <v>1.1506575192237059E-3</v>
      </c>
      <c r="T81">
        <f t="shared" si="0"/>
        <v>87.032919827292119</v>
      </c>
    </row>
    <row r="82" spans="1:20" x14ac:dyDescent="0.25">
      <c r="A82">
        <f t="shared" si="1"/>
        <v>7.257267637171954</v>
      </c>
      <c r="B82">
        <f t="shared" si="18"/>
        <v>1.1550300177967561</v>
      </c>
      <c r="C82" t="str">
        <f t="shared" si="2"/>
        <v>-0.335975148236077-22387.1495247954i</v>
      </c>
      <c r="D82" t="str">
        <f t="shared" si="3"/>
        <v>3.47812499999123-13779.2906420963i</v>
      </c>
      <c r="E82" t="str">
        <f t="shared" si="4"/>
        <v>162.469536912219+0.000885283696158881i</v>
      </c>
      <c r="F82" t="str">
        <f t="shared" si="5"/>
        <v>2.42492492492411-129310.159879173i</v>
      </c>
      <c r="G82" t="str">
        <f t="shared" si="6"/>
        <v>0.999999999999663-5.8058141097356E-07i</v>
      </c>
      <c r="H82" t="str">
        <f t="shared" si="7"/>
        <v>1200.00005054446+0.222943262458634i</v>
      </c>
      <c r="I82" t="str">
        <f t="shared" si="8"/>
        <v>89.5363050112611-437747.235643938i</v>
      </c>
      <c r="K82" t="str">
        <f t="shared" si="9"/>
        <v>0.00999999923363168-2.72873241631492E-06i</v>
      </c>
      <c r="L82" t="str">
        <f t="shared" si="10"/>
        <v>0.00015-244.313663769055i</v>
      </c>
      <c r="M82" t="str">
        <f t="shared" si="11"/>
        <v>0.0004-43.1141759592449i</v>
      </c>
      <c r="N82">
        <f t="shared" si="12"/>
        <v>89.999140133584561</v>
      </c>
      <c r="O82">
        <f t="shared" si="13"/>
        <v>86.999975999883091</v>
      </c>
      <c r="P82" s="3">
        <f t="shared" si="14"/>
        <v>86.999975999883091</v>
      </c>
      <c r="Q82" s="3">
        <f t="shared" si="15"/>
        <v>-90.000859866415439</v>
      </c>
      <c r="R82">
        <f t="shared" si="16"/>
        <v>89.999140133584561</v>
      </c>
      <c r="S82">
        <f t="shared" si="17"/>
        <v>1.1550300177967561E-3</v>
      </c>
      <c r="T82">
        <f t="shared" si="0"/>
        <v>86.999975999883091</v>
      </c>
    </row>
    <row r="83" spans="1:20" x14ac:dyDescent="0.25">
      <c r="A83">
        <f t="shared" si="1"/>
        <v>7.2848452541932076</v>
      </c>
      <c r="B83">
        <f t="shared" si="18"/>
        <v>1.1594191318643838</v>
      </c>
      <c r="C83" t="str">
        <f t="shared" si="2"/>
        <v>-0.335975147858107-22302.4004019803i</v>
      </c>
      <c r="D83" t="str">
        <f t="shared" si="3"/>
        <v>3.47812499999116-13727.1275574201i</v>
      </c>
      <c r="E83" t="str">
        <f t="shared" si="4"/>
        <v>162.469536911841+0.000888647774426843i</v>
      </c>
      <c r="F83" t="str">
        <f t="shared" si="5"/>
        <v>2.4249249249241-128820.641441705i</v>
      </c>
      <c r="G83" t="str">
        <f t="shared" si="6"/>
        <v>0.99999999999966-5.82787620335259E-07i</v>
      </c>
      <c r="H83" t="str">
        <f t="shared" si="7"/>
        <v>1200.00005092933+0.223790446860905i</v>
      </c>
      <c r="I83" t="str">
        <f t="shared" si="8"/>
        <v>89.5363050156914-436090.093417769i</v>
      </c>
      <c r="K83" t="str">
        <f t="shared" si="9"/>
        <v>0.00999999922779619-2.73910159785158E-06i</v>
      </c>
      <c r="L83" t="str">
        <f t="shared" si="10"/>
        <v>0.00015-243.388786380808i</v>
      </c>
      <c r="M83" t="str">
        <f t="shared" si="11"/>
        <v>0.0004-42.9509623024954i</v>
      </c>
      <c r="N83">
        <f t="shared" si="12"/>
        <v>89.99913686609311</v>
      </c>
      <c r="O83">
        <f t="shared" si="13"/>
        <v>86.967032172470212</v>
      </c>
      <c r="P83" s="3">
        <f t="shared" si="14"/>
        <v>86.967032172470212</v>
      </c>
      <c r="Q83" s="3">
        <f t="shared" si="15"/>
        <v>-90.00086313390689</v>
      </c>
      <c r="R83">
        <f t="shared" si="16"/>
        <v>89.99913686609311</v>
      </c>
      <c r="S83">
        <f t="shared" si="17"/>
        <v>1.1594191318643839E-3</v>
      </c>
      <c r="T83">
        <f t="shared" si="0"/>
        <v>86.967032172470212</v>
      </c>
    </row>
    <row r="84" spans="1:20" x14ac:dyDescent="0.25">
      <c r="A84">
        <f t="shared" si="1"/>
        <v>7.3125276661591423</v>
      </c>
      <c r="B84">
        <f t="shared" si="18"/>
        <v>1.1638249245654686</v>
      </c>
      <c r="C84" t="str">
        <f t="shared" si="2"/>
        <v>-0.335975147477311-22217.9721066827i</v>
      </c>
      <c r="D84" t="str">
        <f t="shared" si="3"/>
        <v>3.4781249999911-13675.1619420824i</v>
      </c>
      <c r="E84" t="str">
        <f t="shared" si="4"/>
        <v>162.46953691146+0.000892024636194684i</v>
      </c>
      <c r="F84" t="str">
        <f t="shared" si="5"/>
        <v>2.4249249249241-128332.976132413i</v>
      </c>
      <c r="G84" t="str">
        <f t="shared" si="6"/>
        <v>0.999999999999658-5.85002213292531E-07i</v>
      </c>
      <c r="H84" t="str">
        <f t="shared" si="7"/>
        <v>1200.00005131712+0.224640850563961i</v>
      </c>
      <c r="I84" t="str">
        <f t="shared" si="8"/>
        <v>89.5363050201558-434439.224493999i</v>
      </c>
      <c r="K84" t="str">
        <f t="shared" si="9"/>
        <v>0.00999999922191632-2.74951018225928E-06i</v>
      </c>
      <c r="L84" t="str">
        <f t="shared" si="10"/>
        <v>0.00015-242.467410221964i</v>
      </c>
      <c r="M84" t="str">
        <f t="shared" si="11"/>
        <v>0.0004-42.7883665097584i</v>
      </c>
      <c r="N84">
        <f t="shared" si="12"/>
        <v>89.999133586185181</v>
      </c>
      <c r="O84">
        <f t="shared" si="13"/>
        <v>86.934088345053695</v>
      </c>
      <c r="P84" s="3">
        <f t="shared" si="14"/>
        <v>86.934088345053695</v>
      </c>
      <c r="Q84" s="3">
        <f t="shared" si="15"/>
        <v>-90.000866413814819</v>
      </c>
      <c r="R84">
        <f t="shared" si="16"/>
        <v>89.999133586185181</v>
      </c>
      <c r="S84">
        <f t="shared" si="17"/>
        <v>1.1638249245654686E-3</v>
      </c>
      <c r="T84">
        <f t="shared" si="0"/>
        <v>86.934088345053695</v>
      </c>
    </row>
    <row r="85" spans="1:20" x14ac:dyDescent="0.25">
      <c r="A85">
        <f t="shared" si="1"/>
        <v>7.3403152712905477</v>
      </c>
      <c r="B85">
        <f t="shared" si="18"/>
        <v>1.1682474592788175</v>
      </c>
      <c r="C85" t="str">
        <f t="shared" si="2"/>
        <v>-0.335975147093631-22133.8634243729i</v>
      </c>
      <c r="D85" t="str">
        <f t="shared" si="3"/>
        <v>3.47812499999103-13623.3930485403i</v>
      </c>
      <c r="E85" t="str">
        <f t="shared" si="4"/>
        <v>162.469536911077+0.000895414330039599i</v>
      </c>
      <c r="F85" t="str">
        <f t="shared" si="5"/>
        <v>2.42492492492408-127847.156936067i</v>
      </c>
      <c r="G85" t="str">
        <f t="shared" si="6"/>
        <v>0.999999999999655-5.87225221703041E-07i</v>
      </c>
      <c r="H85" t="str">
        <f t="shared" si="7"/>
        <v>1200.00005170788+0.225494485801145i</v>
      </c>
      <c r="I85" t="str">
        <f t="shared" si="8"/>
        <v>89.536305024654-432794.60512433i</v>
      </c>
      <c r="K85" t="str">
        <f t="shared" si="9"/>
        <v>0.00999999921599165-2.75995831926867E-06i</v>
      </c>
      <c r="L85" t="str">
        <f t="shared" si="10"/>
        <v>0.00015-241.549522038219i</v>
      </c>
      <c r="M85" t="str">
        <f t="shared" si="11"/>
        <v>0.0004-42.6263862420386i</v>
      </c>
      <c r="N85">
        <f t="shared" si="12"/>
        <v>89.99913029381365</v>
      </c>
      <c r="O85">
        <f t="shared" si="13"/>
        <v>86.901144517633369</v>
      </c>
      <c r="P85" s="3">
        <f t="shared" si="14"/>
        <v>86.901144517633369</v>
      </c>
      <c r="Q85" s="3">
        <f t="shared" si="15"/>
        <v>-90.00086970618635</v>
      </c>
      <c r="R85">
        <f t="shared" si="16"/>
        <v>89.99913029381365</v>
      </c>
      <c r="S85">
        <f t="shared" si="17"/>
        <v>1.1682474592788175E-3</v>
      </c>
      <c r="T85">
        <f t="shared" si="0"/>
        <v>86.901144517633369</v>
      </c>
    </row>
    <row r="86" spans="1:20" x14ac:dyDescent="0.25">
      <c r="A86">
        <f t="shared" si="1"/>
        <v>7.3682084693214529</v>
      </c>
      <c r="B86">
        <f t="shared" si="18"/>
        <v>1.1726867996240771</v>
      </c>
      <c r="C86" t="str">
        <f t="shared" si="2"/>
        <v>-0.335975146707018-22050.0731451194i</v>
      </c>
      <c r="D86" t="str">
        <f t="shared" si="3"/>
        <v>3.47812499999097-13571.820132081i</v>
      </c>
      <c r="E86" t="str">
        <f t="shared" si="4"/>
        <v>162.46953691069+0.000898816904724016i</v>
      </c>
      <c r="F86" t="str">
        <f t="shared" si="5"/>
        <v>2.42492492492409-127363.176863994i</v>
      </c>
      <c r="G86" t="str">
        <f t="shared" si="6"/>
        <v>0.999999999999653-5.89456677545511E-07i</v>
      </c>
      <c r="H86" t="str">
        <f t="shared" si="7"/>
        <v>1200.0000521016+0.22635136485229i</v>
      </c>
      <c r="I86" t="str">
        <f t="shared" si="8"/>
        <v>89.5363050291865-431156.211650348i</v>
      </c>
      <c r="K86" t="str">
        <f t="shared" si="9"/>
        <v>0.00999999921002185-2.77044615917943E-06i</v>
      </c>
      <c r="L86" t="str">
        <f t="shared" si="10"/>
        <v>0.00015-240.635108625442i</v>
      </c>
      <c r="M86" t="str">
        <f t="shared" si="11"/>
        <v>0.0004-42.4650191691956i</v>
      </c>
      <c r="N86">
        <f t="shared" si="12"/>
        <v>89.999126988931081</v>
      </c>
      <c r="O86">
        <f t="shared" si="13"/>
        <v>86.868200690209264</v>
      </c>
      <c r="P86" s="3">
        <f t="shared" si="14"/>
        <v>86.868200690209264</v>
      </c>
      <c r="Q86" s="3">
        <f t="shared" si="15"/>
        <v>-90.000873011068919</v>
      </c>
      <c r="R86">
        <f t="shared" si="16"/>
        <v>89.999126988931081</v>
      </c>
      <c r="S86">
        <f t="shared" si="17"/>
        <v>1.1726867996240771E-3</v>
      </c>
      <c r="T86">
        <f t="shared" si="0"/>
        <v>86.868200690209264</v>
      </c>
    </row>
    <row r="87" spans="1:20" x14ac:dyDescent="0.25">
      <c r="A87">
        <f t="shared" si="1"/>
        <v>7.3962076615048735</v>
      </c>
      <c r="B87">
        <f t="shared" si="18"/>
        <v>1.1771430094626485</v>
      </c>
      <c r="C87" t="str">
        <f t="shared" si="2"/>
        <v>-0.3359751463175-21966.6000635711i</v>
      </c>
      <c r="D87" t="str">
        <f t="shared" si="3"/>
        <v>3.4781249999909-13520.4424508106i</v>
      </c>
      <c r="E87" t="str">
        <f t="shared" si="4"/>
        <v>162.469536910302+0.000902232409194712i</v>
      </c>
      <c r="F87" t="str">
        <f t="shared" si="5"/>
        <v>2.42492492492408-126881.02895398i</v>
      </c>
      <c r="G87" t="str">
        <f t="shared" si="6"/>
        <v>0.99999999999965-5.91696612920183E-07i</v>
      </c>
      <c r="H87" t="str">
        <f t="shared" si="7"/>
        <v>1200.00005249832+0.227211500043887i</v>
      </c>
      <c r="I87" t="str">
        <f t="shared" si="8"/>
        <v>89.5363050337538-429524.020503223i</v>
      </c>
      <c r="K87" t="str">
        <f t="shared" si="9"/>
        <v>0.00999999920400668-2.78097385286241E-06i</v>
      </c>
      <c r="L87" t="str">
        <f t="shared" si="10"/>
        <v>0.00015-239.72415682949i</v>
      </c>
      <c r="M87" t="str">
        <f t="shared" si="11"/>
        <v>0.0004-42.30426296991i</v>
      </c>
      <c r="N87">
        <f t="shared" si="12"/>
        <v>89.999123671489997</v>
      </c>
      <c r="O87">
        <f t="shared" si="13"/>
        <v>86.835256862781449</v>
      </c>
      <c r="P87" s="3">
        <f t="shared" si="14"/>
        <v>86.835256862781449</v>
      </c>
      <c r="Q87" s="3">
        <f t="shared" si="15"/>
        <v>-90.000876328510003</v>
      </c>
      <c r="R87">
        <f t="shared" si="16"/>
        <v>89.999123671489997</v>
      </c>
      <c r="S87">
        <f t="shared" si="17"/>
        <v>1.1771430094626484E-3</v>
      </c>
      <c r="T87">
        <f t="shared" si="0"/>
        <v>86.835256862781449</v>
      </c>
    </row>
    <row r="88" spans="1:20" x14ac:dyDescent="0.25">
      <c r="A88">
        <f t="shared" si="1"/>
        <v>7.4243132506185932</v>
      </c>
      <c r="B88">
        <f t="shared" si="18"/>
        <v>1.1816161528986067</v>
      </c>
      <c r="C88" t="str">
        <f t="shared" si="2"/>
        <v>-0.335975145924936-21883.4429789389i</v>
      </c>
      <c r="D88" t="str">
        <f t="shared" si="3"/>
        <v>3.47812499999083-13469.259265644i</v>
      </c>
      <c r="E88" t="str">
        <f t="shared" si="4"/>
        <v>162.469536909909+0.000905660892585065i</v>
      </c>
      <c r="F88" t="str">
        <f t="shared" si="5"/>
        <v>2.42492492492407-126400.706270165i</v>
      </c>
      <c r="G88" t="str">
        <f t="shared" si="6"/>
        <v>0.999999999999647-5.93945060049277E-07i</v>
      </c>
      <c r="H88" t="str">
        <f t="shared" si="7"/>
        <v>1200.00005289807+0.228074903749268i</v>
      </c>
      <c r="I88" t="str">
        <f t="shared" si="8"/>
        <v>89.5363050383551-427898.00820334i</v>
      </c>
      <c r="K88" t="str">
        <f t="shared" si="9"/>
        <v>0.00999999919794561-2.79154155176162E-06i</v>
      </c>
      <c r="L88" t="str">
        <f t="shared" si="10"/>
        <v>0.00015-238.816653546015i</v>
      </c>
      <c r="M88" t="str">
        <f t="shared" si="11"/>
        <v>0.0004-42.1441153316498i</v>
      </c>
      <c r="N88">
        <f t="shared" si="12"/>
        <v>89.99912034144262</v>
      </c>
      <c r="O88">
        <f t="shared" si="13"/>
        <v>86.802313035349542</v>
      </c>
      <c r="P88" s="3">
        <f t="shared" si="14"/>
        <v>86.802313035349542</v>
      </c>
      <c r="Q88" s="3">
        <f t="shared" si="15"/>
        <v>-90.00087965855738</v>
      </c>
      <c r="R88">
        <f t="shared" si="16"/>
        <v>89.99912034144262</v>
      </c>
      <c r="S88">
        <f t="shared" si="17"/>
        <v>1.1816161528986067E-3</v>
      </c>
      <c r="T88">
        <f t="shared" si="0"/>
        <v>86.802313035349542</v>
      </c>
    </row>
    <row r="89" spans="1:20" x14ac:dyDescent="0.25">
      <c r="A89">
        <f t="shared" si="1"/>
        <v>7.4525256409709444</v>
      </c>
      <c r="B89">
        <f t="shared" si="18"/>
        <v>1.1861062942796214</v>
      </c>
      <c r="C89" t="str">
        <f t="shared" si="2"/>
        <v>-0.335975145529392-21800.6006949809i</v>
      </c>
      <c r="D89" t="str">
        <f t="shared" si="3"/>
        <v>3.47812499999076-13418.2698402939i</v>
      </c>
      <c r="E89" t="str">
        <f t="shared" si="4"/>
        <v>162.469536909513+0.000909102404215046i</v>
      </c>
      <c r="F89" t="str">
        <f t="shared" si="5"/>
        <v>2.42492492492407-125922.201902944i</v>
      </c>
      <c r="G89" t="str">
        <f t="shared" si="6"/>
        <v>0.999999999999645-5.96202051277464E-07i</v>
      </c>
      <c r="H89" t="str">
        <f t="shared" si="7"/>
        <v>1200.00005330086+0.228941588388791i</v>
      </c>
      <c r="I89" t="str">
        <f t="shared" si="8"/>
        <v>89.5363050429912-426278.151359954i</v>
      </c>
      <c r="K89" t="str">
        <f t="shared" si="9"/>
        <v>0.00999999919183841-2.80214940789673E-06i</v>
      </c>
      <c r="L89" t="str">
        <f t="shared" si="10"/>
        <v>0.00015-237.912585720278i</v>
      </c>
      <c r="M89" t="str">
        <f t="shared" si="11"/>
        <v>0.0004-41.9845739506374i</v>
      </c>
      <c r="N89">
        <f t="shared" si="12"/>
        <v>89.999116998741087</v>
      </c>
      <c r="O89">
        <f t="shared" si="13"/>
        <v>86.769369207913797</v>
      </c>
      <c r="P89" s="3">
        <f t="shared" si="14"/>
        <v>86.769369207913797</v>
      </c>
      <c r="Q89" s="3">
        <f t="shared" si="15"/>
        <v>-90.000883001258913</v>
      </c>
      <c r="R89">
        <f t="shared" si="16"/>
        <v>89.999116998741087</v>
      </c>
      <c r="S89">
        <f t="shared" si="17"/>
        <v>1.1861062942796214E-3</v>
      </c>
      <c r="T89">
        <f t="shared" si="0"/>
        <v>86.769369207913797</v>
      </c>
    </row>
    <row r="90" spans="1:20" x14ac:dyDescent="0.25">
      <c r="A90">
        <f t="shared" si="1"/>
        <v>7.4808452384066335</v>
      </c>
      <c r="B90">
        <f t="shared" si="18"/>
        <v>1.190613498197884</v>
      </c>
      <c r="C90" t="str">
        <f t="shared" si="2"/>
        <v>-0.335975145130884-21718.072019983i</v>
      </c>
      <c r="D90" t="str">
        <f t="shared" si="3"/>
        <v>3.47812499999069-13367.4734412603i</v>
      </c>
      <c r="E90" t="str">
        <f t="shared" si="4"/>
        <v>162.469536909115+0.000912556993591897i</v>
      </c>
      <c r="F90" t="str">
        <f t="shared" si="5"/>
        <v>2.42492492492406-125445.508968874i</v>
      </c>
      <c r="G90" t="str">
        <f t="shared" si="6"/>
        <v>0.999999999999642-5.98467619072317E-07i</v>
      </c>
      <c r="H90" t="str">
        <f t="shared" si="7"/>
        <v>1200.00005370671+0.229811566430005i</v>
      </c>
      <c r="I90" t="str">
        <f t="shared" si="8"/>
        <v>89.5363050476637-424664.426670889i</v>
      </c>
      <c r="K90" t="str">
        <f t="shared" si="9"/>
        <v>0.00999999918568471-2.81279757386501E-06i</v>
      </c>
      <c r="L90" t="str">
        <f t="shared" si="10"/>
        <v>0.00015-237.01194034696i</v>
      </c>
      <c r="M90" t="str">
        <f t="shared" si="11"/>
        <v>0.0004-41.8256365318164i</v>
      </c>
      <c r="N90">
        <f t="shared" si="12"/>
        <v>89.999113643337324</v>
      </c>
      <c r="O90">
        <f t="shared" si="13"/>
        <v>86.736425380474188</v>
      </c>
      <c r="P90" s="3">
        <f t="shared" si="14"/>
        <v>86.736425380474188</v>
      </c>
      <c r="Q90" s="3">
        <f t="shared" si="15"/>
        <v>-90.000886356662676</v>
      </c>
      <c r="R90">
        <f t="shared" si="16"/>
        <v>89.999113643337324</v>
      </c>
      <c r="S90">
        <f t="shared" si="17"/>
        <v>1.1906134981978841E-3</v>
      </c>
      <c r="T90">
        <f t="shared" si="0"/>
        <v>86.736425380474188</v>
      </c>
    </row>
    <row r="91" spans="1:20" x14ac:dyDescent="0.25">
      <c r="A91">
        <f t="shared" si="1"/>
        <v>7.5092724503125785</v>
      </c>
      <c r="B91">
        <f t="shared" si="18"/>
        <v>1.195137829491036</v>
      </c>
      <c r="C91" t="str">
        <f t="shared" si="2"/>
        <v>-0.335975144729265-21635.8557667423i</v>
      </c>
      <c r="D91" t="str">
        <f t="shared" si="3"/>
        <v>3.47812499999061-13316.8693378199i</v>
      </c>
      <c r="E91" t="str">
        <f t="shared" si="4"/>
        <v>162.469536908715+0.000916024710411271i</v>
      </c>
      <c r="F91" t="str">
        <f t="shared" si="5"/>
        <v>2.42492492492404-124970.620610564i</v>
      </c>
      <c r="G91" t="str">
        <f t="shared" si="6"/>
        <v>0.999999999999639-6.00741796024789E-07i</v>
      </c>
      <c r="H91" t="str">
        <f t="shared" si="7"/>
        <v>1200.00005411567+0.230684850387835i</v>
      </c>
      <c r="I91" t="str">
        <f t="shared" si="8"/>
        <v>89.5363050523701-423056.810922174i</v>
      </c>
      <c r="K91" t="str">
        <f t="shared" si="9"/>
        <v>0.0099999991794841-2.82348620284354E-06i</v>
      </c>
      <c r="L91" t="str">
        <f t="shared" si="10"/>
        <v>0.00015-236.114704469974i</v>
      </c>
      <c r="M91" t="str">
        <f t="shared" si="11"/>
        <v>0.0004-41.6673007888189i</v>
      </c>
      <c r="N91">
        <f t="shared" si="12"/>
        <v>89.999110275183014</v>
      </c>
      <c r="O91">
        <f t="shared" si="13"/>
        <v>86.703481553030599</v>
      </c>
      <c r="P91" s="3">
        <f t="shared" si="14"/>
        <v>86.703481553030599</v>
      </c>
      <c r="Q91" s="3">
        <f t="shared" si="15"/>
        <v>-90.000889724816986</v>
      </c>
      <c r="R91">
        <f t="shared" si="16"/>
        <v>89.999110275183014</v>
      </c>
      <c r="S91">
        <f t="shared" si="17"/>
        <v>1.195137829491036E-3</v>
      </c>
      <c r="T91">
        <f t="shared" si="0"/>
        <v>86.703481553030599</v>
      </c>
    </row>
    <row r="92" spans="1:20" x14ac:dyDescent="0.25">
      <c r="A92">
        <f t="shared" si="1"/>
        <v>7.5378076856237675</v>
      </c>
      <c r="B92">
        <f t="shared" si="18"/>
        <v>1.199679353243102</v>
      </c>
      <c r="C92" t="str">
        <f t="shared" si="2"/>
        <v>-0.335975144324681-21553.9507525506i</v>
      </c>
      <c r="D92" t="str">
        <f t="shared" si="3"/>
        <v>3.47812499999054-13266.4568020157i</v>
      </c>
      <c r="E92" t="str">
        <f t="shared" si="4"/>
        <v>162.46953690831+0.000919505604557194i</v>
      </c>
      <c r="F92" t="str">
        <f t="shared" si="5"/>
        <v>2.42492492492404-124497.529996588i</v>
      </c>
      <c r="G92" t="str">
        <f t="shared" si="6"/>
        <v>0.999999999999636-6.03024614849682E-07i</v>
      </c>
      <c r="H92" t="str">
        <f t="shared" si="7"/>
        <v>1200.00005452772+0.231561452824771i</v>
      </c>
      <c r="I92" t="str">
        <f t="shared" si="8"/>
        <v>89.5363050571145-421455.280987709i</v>
      </c>
      <c r="K92" t="str">
        <f t="shared" si="9"/>
        <v>0.00999999917323641-2.83421544859165E-06i</v>
      </c>
      <c r="L92" t="str">
        <f t="shared" si="10"/>
        <v>0.00015-235.220865182281i</v>
      </c>
      <c r="M92" t="str">
        <f t="shared" si="11"/>
        <v>0.0004-41.5095644439319i</v>
      </c>
      <c r="N92">
        <f t="shared" si="12"/>
        <v>89.999106894229712</v>
      </c>
      <c r="O92">
        <f t="shared" si="13"/>
        <v>86.67053772558306</v>
      </c>
      <c r="P92" s="3">
        <f t="shared" si="14"/>
        <v>86.67053772558306</v>
      </c>
      <c r="Q92" s="3">
        <f t="shared" si="15"/>
        <v>-90.000893105770288</v>
      </c>
      <c r="R92">
        <f t="shared" si="16"/>
        <v>89.999106894229712</v>
      </c>
      <c r="S92">
        <f t="shared" si="17"/>
        <v>1.199679353243102E-3</v>
      </c>
      <c r="T92">
        <f t="shared" si="0"/>
        <v>86.67053772558306</v>
      </c>
    </row>
    <row r="93" spans="1:20" x14ac:dyDescent="0.25">
      <c r="A93">
        <f t="shared" si="1"/>
        <v>7.5664513548291383</v>
      </c>
      <c r="B93">
        <f t="shared" si="18"/>
        <v>1.2042381347854259</v>
      </c>
      <c r="C93" t="str">
        <f t="shared" si="2"/>
        <v>-0.33597514391688-21472.3557991763i</v>
      </c>
      <c r="D93" t="str">
        <f t="shared" si="3"/>
        <v>3.47812499999047-13216.2351086465i</v>
      </c>
      <c r="E93" t="str">
        <f t="shared" si="4"/>
        <v>162.469536907902+0.000922999726103772i</v>
      </c>
      <c r="F93" t="str">
        <f t="shared" si="5"/>
        <v>2.42492492492403-124026.230321378i</v>
      </c>
      <c r="G93" t="str">
        <f t="shared" si="6"/>
        <v>0.999999999999634-6.05316108386109E-07i</v>
      </c>
      <c r="H93" t="str">
        <f t="shared" si="7"/>
        <v>1200.00005494293+0.232441386351022i</v>
      </c>
      <c r="I93" t="str">
        <f t="shared" si="8"/>
        <v>89.5363050618924-419859.813828963i</v>
      </c>
      <c r="K93" t="str">
        <f t="shared" si="9"/>
        <v>0.009999999166941-2.84498546545264E-06i</v>
      </c>
      <c r="L93" t="str">
        <f t="shared" si="10"/>
        <v>0.00015-234.330409625704i</v>
      </c>
      <c r="M93" t="str">
        <f t="shared" si="11"/>
        <v>0.0004-41.3524252280654i</v>
      </c>
      <c r="N93">
        <f t="shared" si="12"/>
        <v>89.999103500428831</v>
      </c>
      <c r="O93">
        <f t="shared" si="13"/>
        <v>86.637593898131371</v>
      </c>
      <c r="P93" s="3">
        <f t="shared" si="14"/>
        <v>86.637593898131371</v>
      </c>
      <c r="Q93" s="3">
        <f t="shared" si="15"/>
        <v>-90.000896499571169</v>
      </c>
      <c r="R93">
        <f t="shared" si="16"/>
        <v>89.999103500428831</v>
      </c>
      <c r="S93">
        <f t="shared" si="17"/>
        <v>1.2042381347854259E-3</v>
      </c>
      <c r="T93">
        <f t="shared" si="0"/>
        <v>86.637593898131371</v>
      </c>
    </row>
    <row r="94" spans="1:20" x14ac:dyDescent="0.25">
      <c r="A94">
        <f t="shared" si="1"/>
        <v>7.5952038699774889</v>
      </c>
      <c r="B94">
        <f t="shared" si="18"/>
        <v>1.2088142396976105</v>
      </c>
      <c r="C94" t="str">
        <f t="shared" si="2"/>
        <v>-0.33597514350611-21391.0697328494i</v>
      </c>
      <c r="D94" t="str">
        <f t="shared" si="3"/>
        <v>3.4781249999904-13166.2035352564i</v>
      </c>
      <c r="E94" t="str">
        <f t="shared" si="4"/>
        <v>162.469536907492+0.000926507125315014i</v>
      </c>
      <c r="F94" t="str">
        <f t="shared" si="5"/>
        <v>2.42492492492403-123556.71480513i</v>
      </c>
      <c r="G94" t="str">
        <f t="shared" si="6"/>
        <v>0.999999999999631-6.07616309597975E-07i</v>
      </c>
      <c r="H94" t="str">
        <f t="shared" si="7"/>
        <v>1200.00005536129+0.233324663624743i</v>
      </c>
      <c r="I94" t="str">
        <f t="shared" si="8"/>
        <v>89.5363050667093-418270.386494592i</v>
      </c>
      <c r="K94" t="str">
        <f t="shared" si="9"/>
        <v>0.00999999916059772-2.85579640835667E-06i</v>
      </c>
      <c r="L94" t="str">
        <f t="shared" si="10"/>
        <v>0.00015-233.443324990739i</v>
      </c>
      <c r="M94" t="str">
        <f t="shared" si="11"/>
        <v>0.0004-41.1958808807185i</v>
      </c>
      <c r="N94">
        <f t="shared" si="12"/>
        <v>89.999100093731499</v>
      </c>
      <c r="O94">
        <f t="shared" si="13"/>
        <v>86.604650070675831</v>
      </c>
      <c r="P94" s="3">
        <f t="shared" si="14"/>
        <v>86.604650070675831</v>
      </c>
      <c r="Q94" s="3">
        <f t="shared" si="15"/>
        <v>-90.000899906268501</v>
      </c>
      <c r="R94">
        <f t="shared" si="16"/>
        <v>89.999100093731499</v>
      </c>
      <c r="S94">
        <f t="shared" si="17"/>
        <v>1.2088142396976104E-3</v>
      </c>
      <c r="T94">
        <f t="shared" si="0"/>
        <v>86.604650070675831</v>
      </c>
    </row>
    <row r="95" spans="1:20" x14ac:dyDescent="0.25">
      <c r="A95">
        <f t="shared" si="1"/>
        <v>7.6240656446834034</v>
      </c>
      <c r="B95">
        <f t="shared" si="18"/>
        <v>1.2134077338084615</v>
      </c>
      <c r="C95" t="str">
        <f t="shared" si="2"/>
        <v>-0.335975143092186-21310.091384242i</v>
      </c>
      <c r="D95" t="str">
        <f t="shared" si="3"/>
        <v>3.47812499999033-13116.3613621243i</v>
      </c>
      <c r="E95" t="str">
        <f t="shared" si="4"/>
        <v>162.469536907078+0.000930027852646331i</v>
      </c>
      <c r="F95" t="str">
        <f t="shared" si="5"/>
        <v>2.42492492492402-123088.976693705i</v>
      </c>
      <c r="G95" t="str">
        <f t="shared" si="6"/>
        <v>0.999999999999628-6.09925251574445E-07i</v>
      </c>
      <c r="H95" t="str">
        <f t="shared" si="7"/>
        <v>1200.00005578282+0.234211297352168i</v>
      </c>
      <c r="I95" t="str">
        <f t="shared" si="8"/>
        <v>89.5363050715624-416686.976120147i</v>
      </c>
      <c r="K95" t="str">
        <f t="shared" si="9"/>
        <v>0.00999999915420621-2.86664843282243E-06i</v>
      </c>
      <c r="L95" t="str">
        <f t="shared" si="10"/>
        <v>0.00015-232.559598516376i</v>
      </c>
      <c r="M95" t="str">
        <f t="shared" si="11"/>
        <v>0.0004-41.0399291499487i</v>
      </c>
      <c r="N95">
        <f t="shared" si="12"/>
        <v>89.999096674088733</v>
      </c>
      <c r="O95">
        <f t="shared" si="13"/>
        <v>86.571706243216141</v>
      </c>
      <c r="P95" s="3">
        <f t="shared" si="14"/>
        <v>86.571706243216141</v>
      </c>
      <c r="Q95" s="3">
        <f t="shared" si="15"/>
        <v>-90.000903325911267</v>
      </c>
      <c r="R95">
        <f t="shared" si="16"/>
        <v>89.999096674088733</v>
      </c>
      <c r="S95">
        <f t="shared" si="17"/>
        <v>1.2134077338084614E-3</v>
      </c>
      <c r="T95">
        <f t="shared" si="0"/>
        <v>86.571706243216141</v>
      </c>
    </row>
    <row r="96" spans="1:20" x14ac:dyDescent="0.25">
      <c r="A96">
        <f t="shared" si="1"/>
        <v>7.6530370941332011</v>
      </c>
      <c r="B96">
        <f t="shared" si="18"/>
        <v>1.2180186831969337</v>
      </c>
      <c r="C96" t="str">
        <f t="shared" si="2"/>
        <v>-0.335975142675044-21229.4195884533i</v>
      </c>
      <c r="D96" t="str">
        <f t="shared" si="3"/>
        <v>3.47812499999025-13066.7078722539i</v>
      </c>
      <c r="E96" t="str">
        <f t="shared" si="4"/>
        <v>162.469536906661+0.000933561958744229i</v>
      </c>
      <c r="F96" t="str">
        <f t="shared" si="5"/>
        <v>2.42492492492402-122623.009258534i</v>
      </c>
      <c r="G96" t="str">
        <f t="shared" si="6"/>
        <v>0.999999999999625-6.12242967530427E-07i</v>
      </c>
      <c r="H96" t="str">
        <f t="shared" si="7"/>
        <v>1200.00005620758+0.235101300287817i</v>
      </c>
      <c r="I96" t="str">
        <f t="shared" si="8"/>
        <v>89.5363050764512-415109.559927754i</v>
      </c>
      <c r="K96" t="str">
        <f t="shared" si="9"/>
        <v>0.00999999914776591-2.87754169495949E-06i</v>
      </c>
      <c r="L96" t="str">
        <f t="shared" si="10"/>
        <v>0.00015-231.679217489914i</v>
      </c>
      <c r="M96" t="str">
        <f t="shared" si="11"/>
        <v>0.0004-40.8845677923379i</v>
      </c>
      <c r="N96">
        <f t="shared" si="12"/>
        <v>89.999093241451348</v>
      </c>
      <c r="O96">
        <f t="shared" si="13"/>
        <v>86.538762415752302</v>
      </c>
      <c r="P96" s="3">
        <f t="shared" si="14"/>
        <v>86.538762415752302</v>
      </c>
      <c r="Q96" s="3">
        <f t="shared" si="15"/>
        <v>-90.000906758548652</v>
      </c>
      <c r="R96">
        <f t="shared" si="16"/>
        <v>89.999093241451348</v>
      </c>
      <c r="S96">
        <f t="shared" si="17"/>
        <v>1.2180186831969337E-3</v>
      </c>
      <c r="T96">
        <f t="shared" si="0"/>
        <v>86.538762415752302</v>
      </c>
    </row>
    <row r="97" spans="1:20" x14ac:dyDescent="0.25">
      <c r="A97">
        <f t="shared" si="1"/>
        <v>7.6821186350909079</v>
      </c>
      <c r="B97">
        <f t="shared" si="18"/>
        <v>1.2226471541930821</v>
      </c>
      <c r="C97" t="str">
        <f t="shared" si="2"/>
        <v>-0.335975142254794-21149.053184993i</v>
      </c>
      <c r="D97" t="str">
        <f t="shared" si="3"/>
        <v>3.47812499999018-13017.2423513631i</v>
      </c>
      <c r="E97" t="str">
        <f t="shared" si="4"/>
        <v>162.469536906242+0.000937109494448296i</v>
      </c>
      <c r="F97" t="str">
        <f t="shared" si="5"/>
        <v>2.42492492492401-122158.805796519i</v>
      </c>
      <c r="G97" t="str">
        <f t="shared" si="6"/>
        <v>0.999999999999622-6.14569490807041E-07i</v>
      </c>
      <c r="H97" t="str">
        <f t="shared" si="7"/>
        <v>1200.00005663557+0.235994685234689i</v>
      </c>
      <c r="I97" t="str">
        <f t="shared" si="8"/>
        <v>89.536305081378-413538.115225742i</v>
      </c>
      <c r="K97" t="str">
        <f t="shared" si="9"/>
        <v>0.00999999914127667-0.0000028884763514709i</v>
      </c>
      <c r="L97" t="str">
        <f t="shared" si="10"/>
        <v>0.00015-230.802169246777i</v>
      </c>
      <c r="M97" t="str">
        <f t="shared" si="11"/>
        <v>0.0004-40.7297945729607i</v>
      </c>
      <c r="N97">
        <f t="shared" si="12"/>
        <v>89.999089795769933</v>
      </c>
      <c r="O97">
        <f t="shared" si="13"/>
        <v>86.50581858828447</v>
      </c>
      <c r="P97" s="3">
        <f t="shared" si="14"/>
        <v>86.50581858828447</v>
      </c>
      <c r="Q97" s="3">
        <f t="shared" si="15"/>
        <v>-90.000910204230067</v>
      </c>
      <c r="R97">
        <f t="shared" si="16"/>
        <v>89.999089795769933</v>
      </c>
      <c r="S97">
        <f t="shared" si="17"/>
        <v>1.222647154193082E-3</v>
      </c>
      <c r="T97">
        <f t="shared" si="0"/>
        <v>86.50581858828447</v>
      </c>
    </row>
    <row r="98" spans="1:20" x14ac:dyDescent="0.25">
      <c r="A98">
        <f t="shared" si="1"/>
        <v>7.7113106859042526</v>
      </c>
      <c r="B98">
        <f t="shared" si="18"/>
        <v>1.2272932133790158</v>
      </c>
      <c r="C98" t="str">
        <f t="shared" si="2"/>
        <v>-0.335975141831313-21068.9910177625i</v>
      </c>
      <c r="D98" t="str">
        <f t="shared" si="3"/>
        <v>3.47812499999011-12967.9640878737i</v>
      </c>
      <c r="E98" t="str">
        <f t="shared" si="4"/>
        <v>162.469536905818+0.000940670510790884i</v>
      </c>
      <c r="F98" t="str">
        <f t="shared" si="5"/>
        <v>2.424924924924-121696.359629936i</v>
      </c>
      <c r="G98" t="str">
        <f t="shared" si="6"/>
        <v>0.999999999999619-6.16904854872105E-07i</v>
      </c>
      <c r="H98" t="str">
        <f t="shared" si="7"/>
        <v>1200.00005706682+0.236891465044425i</v>
      </c>
      <c r="I98" t="str">
        <f t="shared" si="8"/>
        <v>89.5363050863416-411972.619408349i</v>
      </c>
      <c r="K98" t="str">
        <f t="shared" si="9"/>
        <v>0.00999999913473791-2.89945255965493E-06i</v>
      </c>
      <c r="L98" t="str">
        <f t="shared" si="10"/>
        <v>0.00015-229.92844117033i</v>
      </c>
      <c r="M98" t="str">
        <f t="shared" si="11"/>
        <v>0.0004-40.5756072653523i</v>
      </c>
      <c r="N98">
        <f t="shared" si="12"/>
        <v>89.999086336994964</v>
      </c>
      <c r="O98">
        <f t="shared" si="13"/>
        <v>86.472874760812289</v>
      </c>
      <c r="P98" s="3">
        <f t="shared" si="14"/>
        <v>86.472874760812289</v>
      </c>
      <c r="Q98" s="3">
        <f t="shared" si="15"/>
        <v>-90.000913663005036</v>
      </c>
      <c r="R98">
        <f t="shared" si="16"/>
        <v>89.999086336994964</v>
      </c>
      <c r="S98">
        <f t="shared" si="17"/>
        <v>1.2272932133790158E-3</v>
      </c>
      <c r="T98">
        <f t="shared" si="0"/>
        <v>86.472874760812289</v>
      </c>
    </row>
    <row r="99" spans="1:20" x14ac:dyDescent="0.25">
      <c r="A99">
        <f t="shared" si="1"/>
        <v>7.7406136665106891</v>
      </c>
      <c r="B99">
        <f t="shared" si="18"/>
        <v>1.2319569275898561</v>
      </c>
      <c r="C99" t="str">
        <f t="shared" si="2"/>
        <v>-0.335975141404599-20989.2319350413i</v>
      </c>
      <c r="D99" t="str">
        <f t="shared" si="3"/>
        <v>3.47812499999003-12918.8723729012i</v>
      </c>
      <c r="E99" t="str">
        <f t="shared" si="4"/>
        <v>162.469536905391+0.000944245058998825i</v>
      </c>
      <c r="F99" t="str">
        <f t="shared" si="5"/>
        <v>2.42492492492399-121235.664106343i</v>
      </c>
      <c r="G99" t="str">
        <f t="shared" si="6"/>
        <v>0.999999999999617-6.19249093320617E-07i</v>
      </c>
      <c r="H99" t="str">
        <f t="shared" si="7"/>
        <v>1200.00005750135+0.237791652617509i</v>
      </c>
      <c r="I99" t="str">
        <f t="shared" si="8"/>
        <v>89.5363050913446-410413.049955395i</v>
      </c>
      <c r="K99" t="str">
        <f t="shared" si="9"/>
        <v>0.00999999912814949-0.0000029104704774078i</v>
      </c>
      <c r="L99" t="str">
        <f t="shared" si="10"/>
        <v>0.00015-229.058020691701i</v>
      </c>
      <c r="M99" t="str">
        <f t="shared" si="11"/>
        <v>0.0004-40.4220036514766i</v>
      </c>
      <c r="N99">
        <f t="shared" si="12"/>
        <v>89.999082865076659</v>
      </c>
      <c r="O99">
        <f t="shared" si="13"/>
        <v>86.43993093333593</v>
      </c>
      <c r="P99" s="3">
        <f t="shared" si="14"/>
        <v>86.43993093333593</v>
      </c>
      <c r="Q99" s="3">
        <f t="shared" si="15"/>
        <v>-90.000917134923341</v>
      </c>
      <c r="R99">
        <f t="shared" si="16"/>
        <v>89.999082865076659</v>
      </c>
      <c r="S99">
        <f t="shared" si="17"/>
        <v>1.231956927589856E-3</v>
      </c>
      <c r="T99">
        <f t="shared" si="0"/>
        <v>86.43993093333593</v>
      </c>
    </row>
    <row r="100" spans="1:20" x14ac:dyDescent="0.25">
      <c r="A100">
        <f t="shared" si="1"/>
        <v>7.77002799844343</v>
      </c>
      <c r="B100">
        <f t="shared" si="18"/>
        <v>1.2366383639146976</v>
      </c>
      <c r="C100" t="str">
        <f t="shared" si="2"/>
        <v>-0.335975140974676-20909.7747894684i</v>
      </c>
      <c r="D100" t="str">
        <f t="shared" si="3"/>
        <v>3.47812499998995-12869.9665002452i</v>
      </c>
      <c r="E100" t="str">
        <f t="shared" si="4"/>
        <v>162.469536904962+0.000947833190492909i</v>
      </c>
      <c r="F100" t="str">
        <f t="shared" si="5"/>
        <v>2.42492492492399-120776.712598481i</v>
      </c>
      <c r="G100" t="str">
        <f t="shared" si="6"/>
        <v>0.999999999999614-6.21602239875234E-07i</v>
      </c>
      <c r="H100" t="str">
        <f t="shared" si="7"/>
        <v>1200.00005793919+0.238695260903433i</v>
      </c>
      <c r="I100" t="str">
        <f t="shared" si="8"/>
        <v>89.5363050963846-408859.384431955i</v>
      </c>
      <c r="K100" t="str">
        <f t="shared" si="9"/>
        <v>0.00999999912151082-2.92153026322548E-06i</v>
      </c>
      <c r="L100" t="str">
        <f t="shared" si="10"/>
        <v>0.00015-228.190895289601i</v>
      </c>
      <c r="M100" t="str">
        <f t="shared" si="11"/>
        <v>0.0004-40.2689815216943i</v>
      </c>
      <c r="N100">
        <f t="shared" si="12"/>
        <v>89.999079379965053</v>
      </c>
      <c r="O100">
        <f t="shared" si="13"/>
        <v>86.406987105855507</v>
      </c>
      <c r="P100" s="3">
        <f t="shared" si="14"/>
        <v>86.406987105855507</v>
      </c>
      <c r="Q100" s="3">
        <f t="shared" si="15"/>
        <v>-90.000920620034947</v>
      </c>
      <c r="R100">
        <f t="shared" si="16"/>
        <v>89.999079379965053</v>
      </c>
      <c r="S100">
        <f t="shared" si="17"/>
        <v>1.2366383639146976E-3</v>
      </c>
      <c r="T100">
        <f t="shared" si="0"/>
        <v>86.406987105855507</v>
      </c>
    </row>
    <row r="101" spans="1:20" x14ac:dyDescent="0.25">
      <c r="A101">
        <f t="shared" si="1"/>
        <v>7.7995541048375161</v>
      </c>
      <c r="B101">
        <f t="shared" si="18"/>
        <v>1.2413375896975736</v>
      </c>
      <c r="C101" t="str">
        <f t="shared" si="2"/>
        <v>-0.335975140541491-20830.6184380256i</v>
      </c>
      <c r="D101" t="str">
        <f t="shared" si="3"/>
        <v>3.47812499998987-12821.245766378i</v>
      </c>
      <c r="E101" t="str">
        <f t="shared" si="4"/>
        <v>162.469536904529+0.000951434956889867i</v>
      </c>
      <c r="F101" t="str">
        <f t="shared" si="5"/>
        <v>2.42492492492397-120319.498504176i</v>
      </c>
      <c r="G101" t="str">
        <f t="shared" si="6"/>
        <v>0.999999999999611-6.23964328386758E-07i</v>
      </c>
      <c r="H101" t="str">
        <f t="shared" si="7"/>
        <v>1200.00005838036+0.239602302900915i</v>
      </c>
      <c r="I101" t="str">
        <f t="shared" si="8"/>
        <v>89.536305101463-407311.600488018i</v>
      </c>
      <c r="K101" t="str">
        <f t="shared" si="9"/>
        <v>0.00999999911482164-2.93263207620646E-06i</v>
      </c>
      <c r="L101" t="str">
        <f t="shared" si="10"/>
        <v>0.00015-227.327052490138i</v>
      </c>
      <c r="M101" t="str">
        <f t="shared" si="11"/>
        <v>0.0004-40.1165386747303i</v>
      </c>
      <c r="N101">
        <f t="shared" si="12"/>
        <v>89.99907588161004</v>
      </c>
      <c r="O101">
        <f t="shared" si="13"/>
        <v>86.374043278370735</v>
      </c>
      <c r="P101" s="3">
        <f t="shared" si="14"/>
        <v>86.374043278370735</v>
      </c>
      <c r="Q101" s="3">
        <f t="shared" si="15"/>
        <v>-90.00092411838996</v>
      </c>
      <c r="R101">
        <f t="shared" si="16"/>
        <v>89.99907588161004</v>
      </c>
      <c r="S101">
        <f t="shared" si="17"/>
        <v>1.2413375896975737E-3</v>
      </c>
      <c r="T101">
        <f t="shared" si="0"/>
        <v>86.374043278370735</v>
      </c>
    </row>
    <row r="102" spans="1:20" x14ac:dyDescent="0.25">
      <c r="A102">
        <f t="shared" si="1"/>
        <v>7.8291924104358985</v>
      </c>
      <c r="B102">
        <f t="shared" si="18"/>
        <v>1.2460546725384243</v>
      </c>
      <c r="C102" t="str">
        <f t="shared" si="2"/>
        <v>-0.335975140104914-20751.7617420222i</v>
      </c>
      <c r="D102" t="str">
        <f t="shared" si="3"/>
        <v>3.47812499998979-12772.7094704355i</v>
      </c>
      <c r="E102" t="str">
        <f t="shared" si="4"/>
        <v>162.469536904093+0.000955050410002109i</v>
      </c>
      <c r="F102" t="str">
        <f t="shared" si="5"/>
        <v>2.42492492492397-119864.015246252i</v>
      </c>
      <c r="G102" t="str">
        <f t="shared" si="6"/>
        <v>0.999999999999608-6.26335392834626E-07i</v>
      </c>
      <c r="H102" t="str">
        <f t="shared" si="7"/>
        <v>1200.0000588249+0.240512791658053i</v>
      </c>
      <c r="I102" t="str">
        <f t="shared" si="8"/>
        <v>89.5363051065795-405769.675858204i</v>
      </c>
      <c r="K102" t="str">
        <f t="shared" si="9"/>
        <v>0.00999999910808146-0.0000029437760760536i</v>
      </c>
      <c r="L102" t="str">
        <f t="shared" si="10"/>
        <v>0.00015-226.466479866645i</v>
      </c>
      <c r="M102" t="str">
        <f t="shared" si="11"/>
        <v>0.0004-39.9646729176433i</v>
      </c>
      <c r="N102">
        <f t="shared" si="12"/>
        <v>89.999072369961311</v>
      </c>
      <c r="O102">
        <f t="shared" si="13"/>
        <v>86.341099450881586</v>
      </c>
      <c r="P102" s="3">
        <f t="shared" si="14"/>
        <v>86.341099450881586</v>
      </c>
      <c r="Q102" s="3">
        <f t="shared" si="15"/>
        <v>-90.000927630038689</v>
      </c>
      <c r="R102">
        <f t="shared" si="16"/>
        <v>89.999072369961311</v>
      </c>
      <c r="S102">
        <f t="shared" si="17"/>
        <v>1.2460546725384244E-3</v>
      </c>
      <c r="T102">
        <f t="shared" si="0"/>
        <v>86.341099450881586</v>
      </c>
    </row>
    <row r="103" spans="1:20" x14ac:dyDescent="0.25">
      <c r="A103">
        <f t="shared" si="1"/>
        <v>7.8589433415955545</v>
      </c>
      <c r="B103">
        <f t="shared" si="18"/>
        <v>1.2507896802940703</v>
      </c>
      <c r="C103" t="str">
        <f t="shared" si="2"/>
        <v>-0.335975139665128-20673.2035670787i</v>
      </c>
      <c r="D103" t="str">
        <f t="shared" si="3"/>
        <v>3.47812499998972-12724.3569142069i</v>
      </c>
      <c r="E103" t="str">
        <f t="shared" si="4"/>
        <v>162.469536903654+0.000958679601839367i</v>
      </c>
      <c r="F103" t="str">
        <f t="shared" si="5"/>
        <v>2.42492492492397-119410.256272428i</v>
      </c>
      <c r="G103" t="str">
        <f t="shared" si="6"/>
        <v>0.999999999999605-6.28715467327395E-07i</v>
      </c>
      <c r="H103" t="str">
        <f t="shared" si="7"/>
        <v>1200.00005927282+0.241426740272543i</v>
      </c>
      <c r="I103" t="str">
        <f t="shared" si="8"/>
        <v>89.5363051117363-404233.588361401i</v>
      </c>
      <c r="K103" t="str">
        <f t="shared" si="9"/>
        <v>0.00999999910129003-2.95496242307686E-06i</v>
      </c>
      <c r="L103" t="str">
        <f t="shared" si="10"/>
        <v>0.00015-225.609165039495i</v>
      </c>
      <c r="M103" t="str">
        <f t="shared" si="11"/>
        <v>0.0004-39.8133820657932i</v>
      </c>
      <c r="N103">
        <f t="shared" si="12"/>
        <v>89.99906884496832</v>
      </c>
      <c r="O103">
        <f t="shared" si="13"/>
        <v>86.308155623388274</v>
      </c>
      <c r="P103" s="3">
        <f t="shared" si="14"/>
        <v>86.308155623388274</v>
      </c>
      <c r="Q103" s="3">
        <f t="shared" si="15"/>
        <v>-90.00093115503168</v>
      </c>
      <c r="R103">
        <f t="shared" si="16"/>
        <v>89.99906884496832</v>
      </c>
      <c r="S103">
        <f t="shared" si="17"/>
        <v>1.2507896802940704E-3</v>
      </c>
      <c r="T103">
        <f t="shared" si="0"/>
        <v>86.308155623388274</v>
      </c>
    </row>
    <row r="104" spans="1:20" x14ac:dyDescent="0.25">
      <c r="A104">
        <f t="shared" si="1"/>
        <v>7.8888073262936187</v>
      </c>
      <c r="B104">
        <f t="shared" si="18"/>
        <v>1.2555426810791879</v>
      </c>
      <c r="C104" t="str">
        <f t="shared" si="2"/>
        <v>-0.335975139221922-20594.9427831087i</v>
      </c>
      <c r="D104" t="str">
        <f t="shared" si="3"/>
        <v>3.47812499998965-12676.1874021244i</v>
      </c>
      <c r="E104" t="str">
        <f t="shared" si="4"/>
        <v>162.46953690321+0.000962322584608898i</v>
      </c>
      <c r="F104" t="str">
        <f t="shared" si="5"/>
        <v>2.42492492492395-118958.21505523i</v>
      </c>
      <c r="G104" t="str">
        <f t="shared" si="6"/>
        <v>0.999999999999602-6.31104586103239E-07i</v>
      </c>
      <c r="H104" t="str">
        <f t="shared" si="7"/>
        <v>1200.00005972415+0.242344161891837i</v>
      </c>
      <c r="I104" t="str">
        <f t="shared" si="8"/>
        <v>89.5363051169319-402703.315900479i</v>
      </c>
      <c r="K104" t="str">
        <f t="shared" si="9"/>
        <v>0.00999999909444685-2.96619127819513E-06i</v>
      </c>
      <c r="L104" t="str">
        <f t="shared" si="10"/>
        <v>0.00015-224.755095675926i</v>
      </c>
      <c r="M104" t="str">
        <f t="shared" si="11"/>
        <v>0.0004-39.6626639428105i</v>
      </c>
      <c r="N104">
        <f t="shared" si="12"/>
        <v>89.999065306580363</v>
      </c>
      <c r="O104">
        <f t="shared" si="13"/>
        <v>86.275211795890471</v>
      </c>
      <c r="P104" s="3">
        <f t="shared" si="14"/>
        <v>86.275211795890471</v>
      </c>
      <c r="Q104" s="3">
        <f t="shared" si="15"/>
        <v>-90.000934693419637</v>
      </c>
      <c r="R104">
        <f t="shared" si="16"/>
        <v>89.999065306580363</v>
      </c>
      <c r="S104">
        <f t="shared" si="17"/>
        <v>1.255542681079188E-3</v>
      </c>
      <c r="T104">
        <f t="shared" si="0"/>
        <v>86.275211795890471</v>
      </c>
    </row>
    <row r="105" spans="1:20" x14ac:dyDescent="0.25">
      <c r="A105">
        <f t="shared" si="1"/>
        <v>7.9187847941335345</v>
      </c>
      <c r="B105">
        <f t="shared" si="18"/>
        <v>1.2603137432672888</v>
      </c>
      <c r="C105" t="str">
        <f t="shared" si="2"/>
        <v>-0.335975138775364-20516.9782643048i</v>
      </c>
      <c r="D105" t="str">
        <f t="shared" si="3"/>
        <v>3.47812499998957-12628.2002412533i</v>
      </c>
      <c r="E105" t="str">
        <f t="shared" si="4"/>
        <v>162.469536902764+0.000965979410715987i</v>
      </c>
      <c r="F105" t="str">
        <f t="shared" si="5"/>
        <v>2.42492492492395-118507.885091893i</v>
      </c>
      <c r="G105" t="str">
        <f t="shared" si="6"/>
        <v>0.999999999999599-6.33502783530429E-07i</v>
      </c>
      <c r="H105" t="str">
        <f t="shared" si="7"/>
        <v>1200.00006017892+0.243265069713356i</v>
      </c>
      <c r="I105" t="str">
        <f t="shared" si="8"/>
        <v>89.5363051221675-401178.836461956i</v>
      </c>
      <c r="K105" t="str">
        <f t="shared" si="9"/>
        <v>0.00999999908755154-2.97746280293894E-06i</v>
      </c>
      <c r="L105" t="str">
        <f t="shared" si="10"/>
        <v>0.00015-223.904259489865i</v>
      </c>
      <c r="M105" t="str">
        <f t="shared" si="11"/>
        <v>0.0004-39.5125163805643i</v>
      </c>
      <c r="N105">
        <f t="shared" si="12"/>
        <v>89.999061754746549</v>
      </c>
      <c r="O105">
        <f t="shared" si="13"/>
        <v>86.242267968388262</v>
      </c>
      <c r="P105" s="3">
        <f t="shared" si="14"/>
        <v>86.242267968388262</v>
      </c>
      <c r="Q105" s="3">
        <f t="shared" si="15"/>
        <v>-90.000938245253451</v>
      </c>
      <c r="R105">
        <f t="shared" si="16"/>
        <v>89.999061754746549</v>
      </c>
      <c r="S105">
        <f t="shared" si="17"/>
        <v>1.2603137432672887E-3</v>
      </c>
      <c r="T105">
        <f t="shared" si="0"/>
        <v>86.242267968388262</v>
      </c>
    </row>
    <row r="106" spans="1:20" x14ac:dyDescent="0.25">
      <c r="A106">
        <f t="shared" si="1"/>
        <v>7.9488761763512414</v>
      </c>
      <c r="B106">
        <f t="shared" si="18"/>
        <v>1.2651029354917045</v>
      </c>
      <c r="C106" t="str">
        <f t="shared" si="2"/>
        <v>-0.335975138325448-20439.3088891217i</v>
      </c>
      <c r="D106" t="str">
        <f t="shared" si="3"/>
        <v>3.47812499998948-12580.3947412823i</v>
      </c>
      <c r="E106" t="str">
        <f t="shared" si="4"/>
        <v>162.469536902315+0.000969650132765756i</v>
      </c>
      <c r="F106" t="str">
        <f t="shared" si="5"/>
        <v>2.42492492492394-118059.259904268i</v>
      </c>
      <c r="G106" t="str">
        <f t="shared" si="6"/>
        <v>0.999999999999596-6.35910094107842E-07i</v>
      </c>
      <c r="H106" t="str">
        <f t="shared" si="7"/>
        <v>1200.00006063714+0.244189476984669i</v>
      </c>
      <c r="I106" t="str">
        <f t="shared" si="8"/>
        <v>89.536305127442-399660.128115673i</v>
      </c>
      <c r="K106" t="str">
        <f t="shared" si="9"/>
        <v>0.00999999908060383-2.98877715945264E-06i</v>
      </c>
      <c r="L106" t="str">
        <f t="shared" si="10"/>
        <v>0.00015-223.056644241746i</v>
      </c>
      <c r="M106" t="str">
        <f t="shared" si="11"/>
        <v>0.0004-39.3629372191316i</v>
      </c>
      <c r="N106">
        <f t="shared" si="12"/>
        <v>89.999058189415791</v>
      </c>
      <c r="O106">
        <f t="shared" si="13"/>
        <v>86.20932414088179</v>
      </c>
      <c r="P106" s="3">
        <f t="shared" si="14"/>
        <v>86.20932414088179</v>
      </c>
      <c r="Q106" s="3">
        <f t="shared" si="15"/>
        <v>-90.000941810584209</v>
      </c>
      <c r="R106">
        <f t="shared" si="16"/>
        <v>89.999058189415791</v>
      </c>
      <c r="S106">
        <f t="shared" si="17"/>
        <v>1.2651029354917044E-3</v>
      </c>
      <c r="T106">
        <f t="shared" si="0"/>
        <v>86.20932414088179</v>
      </c>
    </row>
    <row r="107" spans="1:20" x14ac:dyDescent="0.25">
      <c r="A107">
        <f t="shared" si="1"/>
        <v>7.979081905821376</v>
      </c>
      <c r="B107">
        <f t="shared" si="18"/>
        <v>1.269910326646573</v>
      </c>
      <c r="C107" t="str">
        <f t="shared" si="2"/>
        <v>-0.335975137872-20361.9335402584i</v>
      </c>
      <c r="D107" t="str">
        <f t="shared" si="3"/>
        <v>3.4781249999894-12532.7702145132i</v>
      </c>
      <c r="E107" t="str">
        <f t="shared" si="4"/>
        <v>162.469536901861+0.000973334803562476i</v>
      </c>
      <c r="F107" t="str">
        <f t="shared" si="5"/>
        <v>2.42492492492393-117612.333038733i</v>
      </c>
      <c r="G107" t="str">
        <f t="shared" si="6"/>
        <v>0.999999999999593-6.3832655246545E-07i</v>
      </c>
      <c r="H107" t="str">
        <f t="shared" si="7"/>
        <v>1200.00006109886+0.245117397003683i</v>
      </c>
      <c r="I107" t="str">
        <f t="shared" si="8"/>
        <v>89.5363051327564-398147.169014516i</v>
      </c>
      <c r="K107" t="str">
        <f t="shared" si="9"/>
        <v>0.00999999907360311-3.00013451049655E-06i</v>
      </c>
      <c r="L107" t="str">
        <f t="shared" si="10"/>
        <v>0.00015-222.21223773834i</v>
      </c>
      <c r="M107" t="str">
        <f t="shared" si="11"/>
        <v>0.0004-39.213924306766i</v>
      </c>
      <c r="N107">
        <f t="shared" si="12"/>
        <v>89.999054610536788</v>
      </c>
      <c r="O107">
        <f t="shared" si="13"/>
        <v>86.176380313370643</v>
      </c>
      <c r="P107" s="3">
        <f t="shared" si="14"/>
        <v>86.176380313370643</v>
      </c>
      <c r="Q107" s="3">
        <f t="shared" si="15"/>
        <v>-90.000945389463212</v>
      </c>
      <c r="R107">
        <f t="shared" si="16"/>
        <v>89.999054610536788</v>
      </c>
      <c r="S107">
        <f t="shared" si="17"/>
        <v>1.269910326646573E-3</v>
      </c>
      <c r="T107">
        <f t="shared" si="0"/>
        <v>86.176380313370643</v>
      </c>
    </row>
    <row r="108" spans="1:20" x14ac:dyDescent="0.25">
      <c r="A108">
        <f t="shared" si="1"/>
        <v>8.0094024170634981</v>
      </c>
      <c r="B108">
        <f t="shared" si="18"/>
        <v>1.27473598588783</v>
      </c>
      <c r="C108" t="str">
        <f t="shared" si="2"/>
        <v>-0.335975137415161-20284.8511046454i</v>
      </c>
      <c r="D108" t="str">
        <f t="shared" si="3"/>
        <v>3.47812499998932-12485.3259758512i</v>
      </c>
      <c r="E108" t="str">
        <f t="shared" si="4"/>
        <v>162.469536901405+0.000977033476111601i</v>
      </c>
      <c r="F108" t="str">
        <f t="shared" si="5"/>
        <v>2.42492492492394-117167.098066093i</v>
      </c>
      <c r="G108" t="str">
        <f t="shared" si="6"/>
        <v>0.999999999999589-6.40752193364817E-07i</v>
      </c>
      <c r="H108" t="str">
        <f t="shared" si="7"/>
        <v>1200.00006156409+0.246048843118847i</v>
      </c>
      <c r="I108" t="str">
        <f t="shared" si="8"/>
        <v>89.5363051381117-396639.937394047i</v>
      </c>
      <c r="K108" t="str">
        <f t="shared" si="9"/>
        <v>0.0099999990665491-3.01153501944972E-06i</v>
      </c>
      <c r="L108" t="str">
        <f t="shared" si="10"/>
        <v>0.00015-221.371027832577i</v>
      </c>
      <c r="M108" t="str">
        <f t="shared" si="11"/>
        <v>0.0004-39.0654754998665i</v>
      </c>
      <c r="N108">
        <f t="shared" si="12"/>
        <v>89.999051018058054</v>
      </c>
      <c r="O108">
        <f t="shared" si="13"/>
        <v>86.143436485855119</v>
      </c>
      <c r="P108" s="3">
        <f t="shared" si="14"/>
        <v>86.143436485855119</v>
      </c>
      <c r="Q108" s="3">
        <f t="shared" si="15"/>
        <v>-90.000948981941946</v>
      </c>
      <c r="R108">
        <f t="shared" si="16"/>
        <v>89.999051018058054</v>
      </c>
      <c r="S108">
        <f t="shared" si="17"/>
        <v>1.2747359858878301E-3</v>
      </c>
      <c r="T108">
        <f t="shared" ref="T108:T171" si="19">P108</f>
        <v>86.143436485855119</v>
      </c>
    </row>
    <row r="109" spans="1:20" x14ac:dyDescent="0.25">
      <c r="A109">
        <f t="shared" ref="A109:A172" si="20">2*PI()*B109</f>
        <v>8.0398381462483393</v>
      </c>
      <c r="B109">
        <f t="shared" si="18"/>
        <v>1.2795799826342038</v>
      </c>
      <c r="C109" t="str">
        <f t="shared" ref="C109:C172" si="21">IMPRODUCT(D109,E109,$C$40,,K109,$C$41)</f>
        <v>-0.335975136954834-20208.0604734255i</v>
      </c>
      <c r="D109" t="str">
        <f t="shared" ref="D109:D172" si="22">IMDIV(IMPRODUCT($C$37,$C$38,COMPLEX(1,A109/$C$38)),IMSUM(-1*A109*A109/$C$39,COMPLEX(0,1*A109)))</f>
        <v>3.47812499998924-12438.061342795i</v>
      </c>
      <c r="E109" t="str">
        <f t="shared" ref="E109:E172" si="23">IMDIV(IMPRODUCT(IMSUM(F109,G109),$C$29,H109),IMSUM(1,I109))</f>
        <v>162.469536900944+0.000980746203619945i</v>
      </c>
      <c r="F109" t="str">
        <f t="shared" ref="F109:F172" si="24">IMDIV(IMPRODUCT($C$14,$C$15,COMPLEX(1,A109/$C$15)),IMSUM(-1*A109*A109/$C$16,COMPLEX(0,A109)))</f>
        <v>2.42492492492393-116723.548581495i</v>
      </c>
      <c r="G109" t="str">
        <f t="shared" ref="G109:G172" si="25">IMDIV(1,COMPLEX(1,A109*$C$9*$C$10))</f>
        <v>0.999999999999586-6.43187051699601E-07i</v>
      </c>
      <c r="H109" t="str">
        <f t="shared" ref="H109:H172" si="26">IMDIV($C$3,IMSUM(K109,COMPLEX(0,$C$28*A109)))</f>
        <v>1200.00006203287+0.246983828729323i</v>
      </c>
      <c r="I109" t="str">
        <f t="shared" ref="I109:I172" si="27">IMPRODUCT(F109,$C$29,H109,$C$31)</f>
        <v>89.5363051435079-395138.411572243i</v>
      </c>
      <c r="K109" t="str">
        <f t="shared" ref="K109:K172" si="28">IF($C$26&lt;=0,IMDIV(1,IMSUM(IMDIV(1,L109),1/$C$18)),IMDIV(1,IMSUM(IMDIV(1,L109),1/$C$18,IMDIV(1,M109))))</f>
        <v>0.0099999990594414-0.0000030229788503119i</v>
      </c>
      <c r="L109" t="str">
        <f t="shared" ref="L109:L172" si="29">IMSUM($C$21/$C$22,IMDIV(1,COMPLEX(0,$C$20*$C$22*A109)))</f>
        <v>0.00015-220.533002423368i</v>
      </c>
      <c r="M109" t="str">
        <f t="shared" ref="M109:M172" si="30">IMSUM($C$25/$C$26,IMDIV(1,COMPLEX(0,$C$24*$C$26*A109)))</f>
        <v>0.0004-38.9175886629473i</v>
      </c>
      <c r="N109">
        <f t="shared" ref="N109:N172" si="31">ABS(R109)</f>
        <v>89.999047411927904</v>
      </c>
      <c r="O109">
        <f t="shared" ref="O109:O172" si="32">ABS(P109)</f>
        <v>86.110492658335019</v>
      </c>
      <c r="P109" s="3">
        <f t="shared" ref="P109:P172" si="33">20*LOG10(IMABS(C109))</f>
        <v>86.110492658335019</v>
      </c>
      <c r="Q109" s="3">
        <f t="shared" ref="Q109:Q172" si="34">IMARGUMENT(C109)*180/PI()</f>
        <v>-90.000952588072096</v>
      </c>
      <c r="R109">
        <f t="shared" ref="R109:R172" si="35">IF(Q109&lt;0,Q109+180,Q109-180)</f>
        <v>89.999047411927904</v>
      </c>
      <c r="S109">
        <f t="shared" ref="S109:S172" si="36">B109/1000</f>
        <v>1.2795799826342039E-3</v>
      </c>
      <c r="T109">
        <f t="shared" si="19"/>
        <v>86.110492658335019</v>
      </c>
    </row>
    <row r="110" spans="1:20" x14ac:dyDescent="0.25">
      <c r="A110">
        <f t="shared" si="20"/>
        <v>8.0703895312040821</v>
      </c>
      <c r="B110">
        <f t="shared" ref="B110:B173" si="37">B109*(1+B$42)</f>
        <v>1.2844423865682137</v>
      </c>
      <c r="C110" t="str">
        <f t="shared" si="21"/>
        <v>-0.335975136490956-20131.5605419399i</v>
      </c>
      <c r="D110" t="str">
        <f t="shared" si="22"/>
        <v>3.47812499998916-12390.9756354269i</v>
      </c>
      <c r="E110" t="str">
        <f t="shared" si="23"/>
        <v>162.469536900482+0.000984473039496068i</v>
      </c>
      <c r="F110" t="str">
        <f t="shared" si="24"/>
        <v>2.42492492492391-116281.678204331i</v>
      </c>
      <c r="G110" t="str">
        <f t="shared" si="25"/>
        <v>0.999999999999583-6.45631162496058E-07i</v>
      </c>
      <c r="H110" t="str">
        <f t="shared" si="26"/>
        <v>1200.00006250522+0.247922367285193i</v>
      </c>
      <c r="I110" t="str">
        <f t="shared" si="27"/>
        <v>89.5363051489451-393642.569949149i</v>
      </c>
      <c r="K110" t="str">
        <f t="shared" si="28"/>
        <v>0.00999999905227952-3.03446616770601E-06i</v>
      </c>
      <c r="L110" t="str">
        <f t="shared" si="29"/>
        <v>0.00015-219.698149455437i</v>
      </c>
      <c r="M110" t="str">
        <f t="shared" si="30"/>
        <v>0.0004-38.7702616686067i</v>
      </c>
      <c r="N110">
        <f t="shared" si="31"/>
        <v>89.999043792094497</v>
      </c>
      <c r="O110">
        <f t="shared" si="32"/>
        <v>86.077548830810372</v>
      </c>
      <c r="P110" s="3">
        <f t="shared" si="33"/>
        <v>86.077548830810372</v>
      </c>
      <c r="Q110" s="3">
        <f t="shared" si="34"/>
        <v>-90.000956207905503</v>
      </c>
      <c r="R110">
        <f t="shared" si="35"/>
        <v>89.999043792094497</v>
      </c>
      <c r="S110">
        <f t="shared" si="36"/>
        <v>1.2844423865682136E-3</v>
      </c>
      <c r="T110">
        <f t="shared" si="19"/>
        <v>86.077548830810372</v>
      </c>
    </row>
    <row r="111" spans="1:20" x14ac:dyDescent="0.25">
      <c r="A111">
        <f t="shared" si="20"/>
        <v>8.1010570114226592</v>
      </c>
      <c r="B111">
        <f t="shared" si="37"/>
        <v>1.2893232676371731</v>
      </c>
      <c r="C111" t="str">
        <f t="shared" si="21"/>
        <v>-0.335975136023675-20055.3502097116i</v>
      </c>
      <c r="D111" t="str">
        <f t="shared" si="22"/>
        <v>3.47812499998908-12344.0681764034i</v>
      </c>
      <c r="E111" t="str">
        <f t="shared" si="23"/>
        <v>162.469536900014+0.000988214037352146i</v>
      </c>
      <c r="F111" t="str">
        <f t="shared" si="24"/>
        <v>2.42492492492391-115841.480578146i</v>
      </c>
      <c r="G111" t="str">
        <f t="shared" si="25"/>
        <v>0.99999999999958-6.48084560913541E-07i</v>
      </c>
      <c r="H111" t="str">
        <f t="shared" si="26"/>
        <v>1200.00006298115+0.248864472287656i</v>
      </c>
      <c r="I111" t="str">
        <f t="shared" si="27"/>
        <v>89.5363051544246-392152.391006573i</v>
      </c>
      <c r="K111" t="str">
        <f t="shared" si="28"/>
        <v>0.00999999904506326-3.04599713688071E-06i</v>
      </c>
      <c r="L111" t="str">
        <f t="shared" si="29"/>
        <v>0.00015-218.866456919144i</v>
      </c>
      <c r="M111" t="str">
        <f t="shared" si="30"/>
        <v>0.0004-38.6234923974961i</v>
      </c>
      <c r="N111">
        <f t="shared" si="31"/>
        <v>89.999040158505721</v>
      </c>
      <c r="O111">
        <f t="shared" si="32"/>
        <v>86.044605003281234</v>
      </c>
      <c r="P111" s="3">
        <f t="shared" si="33"/>
        <v>86.044605003281234</v>
      </c>
      <c r="Q111" s="3">
        <f t="shared" si="34"/>
        <v>-90.000959841494279</v>
      </c>
      <c r="R111">
        <f t="shared" si="35"/>
        <v>89.999040158505721</v>
      </c>
      <c r="S111">
        <f t="shared" si="36"/>
        <v>1.289323267637173E-3</v>
      </c>
      <c r="T111">
        <f t="shared" si="19"/>
        <v>86.044605003281234</v>
      </c>
    </row>
    <row r="112" spans="1:20" x14ac:dyDescent="0.25">
      <c r="A112">
        <f t="shared" si="20"/>
        <v>8.1318410280660665</v>
      </c>
      <c r="B112">
        <f t="shared" si="37"/>
        <v>1.2942226960541945</v>
      </c>
      <c r="C112" t="str">
        <f t="shared" si="21"/>
        <v>-0.335975135552737-19979.4283804288i</v>
      </c>
      <c r="D112" t="str">
        <f t="shared" si="22"/>
        <v>3.47812499998899-12297.3382909447i</v>
      </c>
      <c r="E112" t="str">
        <f t="shared" si="23"/>
        <v>162.469536899544+0.000991969251003312i</v>
      </c>
      <c r="F112" t="str">
        <f t="shared" si="24"/>
        <v>2.4249249249239-115402.94937055i</v>
      </c>
      <c r="G112" t="str">
        <f t="shared" si="25"/>
        <v>0.999999999999577-6.5054728224501E-07i</v>
      </c>
      <c r="H112" t="str">
        <f t="shared" si="26"/>
        <v>1200.00006346072+0.249810157289201i</v>
      </c>
      <c r="I112" t="str">
        <f t="shared" si="27"/>
        <v>89.5363051599444-390667.853307801i</v>
      </c>
      <c r="K112" t="str">
        <f t="shared" si="28"/>
        <v>0.0099999990377919-3.05757192371229E-06i</v>
      </c>
      <c r="L112" t="str">
        <f t="shared" si="29"/>
        <v>0.00015-218.037912850313i</v>
      </c>
      <c r="M112" t="str">
        <f t="shared" si="30"/>
        <v>0.0004-38.4772787382907i</v>
      </c>
      <c r="N112">
        <f t="shared" si="31"/>
        <v>89.999036511109324</v>
      </c>
      <c r="O112">
        <f t="shared" si="32"/>
        <v>86.011661175747321</v>
      </c>
      <c r="P112" s="3">
        <f t="shared" si="33"/>
        <v>86.011661175747321</v>
      </c>
      <c r="Q112" s="3">
        <f t="shared" si="34"/>
        <v>-90.000963488890676</v>
      </c>
      <c r="R112">
        <f t="shared" si="35"/>
        <v>89.999036511109324</v>
      </c>
      <c r="S112">
        <f t="shared" si="36"/>
        <v>1.2942226960541946E-3</v>
      </c>
      <c r="T112">
        <f t="shared" si="19"/>
        <v>86.011661175747321</v>
      </c>
    </row>
    <row r="113" spans="1:20" x14ac:dyDescent="0.25">
      <c r="A113">
        <f t="shared" si="20"/>
        <v>8.1627420239727186</v>
      </c>
      <c r="B113">
        <f t="shared" si="37"/>
        <v>1.2991407422992005</v>
      </c>
      <c r="C113" t="str">
        <f t="shared" si="21"/>
        <v>-0.335975135078247-19903.793961931i</v>
      </c>
      <c r="D113" t="str">
        <f t="shared" si="22"/>
        <v>3.47812499998891-12250.7853068259i</v>
      </c>
      <c r="E113" t="str">
        <f t="shared" si="23"/>
        <v>162.469536899069+0.000995738734470074i</v>
      </c>
      <c r="F113" t="str">
        <f t="shared" si="24"/>
        <v>2.42492492492389-114966.078273124i</v>
      </c>
      <c r="G113" t="str">
        <f t="shared" si="25"/>
        <v>0.999999999999574-6.5301936191754E-07i</v>
      </c>
      <c r="H113" t="str">
        <f t="shared" si="26"/>
        <v>1200.00006394394+0.250759435893833i</v>
      </c>
      <c r="I113" t="str">
        <f t="shared" si="27"/>
        <v>89.5363051655069-389188.935497255i</v>
      </c>
      <c r="K113" t="str">
        <f t="shared" si="28"/>
        <v>0.00999999903046526-3.06919069470769E-06i</v>
      </c>
      <c r="L113" t="str">
        <f t="shared" si="29"/>
        <v>0.00015-217.212505330059i</v>
      </c>
      <c r="M113" t="str">
        <f t="shared" si="30"/>
        <v>0.0004-38.3316185876575i</v>
      </c>
      <c r="N113">
        <f t="shared" si="31"/>
        <v>89.999032849852838</v>
      </c>
      <c r="O113">
        <f t="shared" si="32"/>
        <v>85.978717348208818</v>
      </c>
      <c r="P113" s="3">
        <f t="shared" si="33"/>
        <v>85.978717348208818</v>
      </c>
      <c r="Q113" s="3">
        <f t="shared" si="34"/>
        <v>-90.000967150147162</v>
      </c>
      <c r="R113">
        <f t="shared" si="35"/>
        <v>89.999032849852838</v>
      </c>
      <c r="S113">
        <f t="shared" si="36"/>
        <v>1.2991407422992005E-3</v>
      </c>
      <c r="T113">
        <f t="shared" si="19"/>
        <v>85.978717348208818</v>
      </c>
    </row>
    <row r="114" spans="1:20" x14ac:dyDescent="0.25">
      <c r="A114">
        <f t="shared" si="20"/>
        <v>8.1937604436638143</v>
      </c>
      <c r="B114">
        <f t="shared" si="37"/>
        <v>1.3040774771199375</v>
      </c>
      <c r="C114" t="str">
        <f t="shared" si="21"/>
        <v>-0.335975134600147-19828.4458661916i</v>
      </c>
      <c r="D114" t="str">
        <f t="shared" si="22"/>
        <v>3.47812499998883-12204.4085543666i</v>
      </c>
      <c r="E114" t="str">
        <f t="shared" si="23"/>
        <v>162.469536898592+0.00099952254197769i</v>
      </c>
      <c r="F114" t="str">
        <f t="shared" si="24"/>
        <v>2.42492492492388-114530.861001331i</v>
      </c>
      <c r="G114" t="str">
        <f t="shared" si="25"/>
        <v>0.99999999999957-6.55500835492823E-07i</v>
      </c>
      <c r="H114" t="str">
        <f t="shared" si="26"/>
        <v>1200.00006443083+0.251712321757244i</v>
      </c>
      <c r="I114" t="str">
        <f t="shared" si="27"/>
        <v>89.5363051711125-387715.616300203i</v>
      </c>
      <c r="K114" t="str">
        <f t="shared" si="28"/>
        <v>0.00999999902308281-3.08085361700639E-06i</v>
      </c>
      <c r="L114" t="str">
        <f t="shared" si="29"/>
        <v>0.00015-216.390222484618i</v>
      </c>
      <c r="M114" t="str">
        <f t="shared" si="30"/>
        <v>0.0004-38.1865098502265i</v>
      </c>
      <c r="N114">
        <f t="shared" si="31"/>
        <v>89.999029174683585</v>
      </c>
      <c r="O114">
        <f t="shared" si="32"/>
        <v>85.945773520665625</v>
      </c>
      <c r="P114" s="3">
        <f t="shared" si="33"/>
        <v>85.945773520665625</v>
      </c>
      <c r="Q114" s="3">
        <f t="shared" si="34"/>
        <v>-90.000970825316415</v>
      </c>
      <c r="R114">
        <f t="shared" si="35"/>
        <v>89.999029174683585</v>
      </c>
      <c r="S114">
        <f t="shared" si="36"/>
        <v>1.3040774771199376E-3</v>
      </c>
      <c r="T114">
        <f t="shared" si="19"/>
        <v>85.945773520665625</v>
      </c>
    </row>
    <row r="115" spans="1:20" x14ac:dyDescent="0.25">
      <c r="A115">
        <f t="shared" si="20"/>
        <v>8.2248967333497376</v>
      </c>
      <c r="B115">
        <f t="shared" si="37"/>
        <v>1.3090329715329934</v>
      </c>
      <c r="C115" t="str">
        <f t="shared" si="21"/>
        <v>-0.335975134118313-19753.3830093024i</v>
      </c>
      <c r="D115" t="str">
        <f t="shared" si="22"/>
        <v>3.47812499998874-12158.2073664216i</v>
      </c>
      <c r="E115" t="str">
        <f t="shared" si="23"/>
        <v>162.46953689811+0.0010033207279572i</v>
      </c>
      <c r="F115" t="str">
        <f t="shared" si="24"/>
        <v>2.42492492492387-114097.291294424i</v>
      </c>
      <c r="G115" t="str">
        <f t="shared" si="25"/>
        <v>0.999999999999567-6.57991738667694E-07i</v>
      </c>
      <c r="H115" t="str">
        <f t="shared" si="26"/>
        <v>1200.00006492145+0.252668828587011i</v>
      </c>
      <c r="I115" t="str">
        <f t="shared" si="27"/>
        <v>89.536305176759-386247.874522464i</v>
      </c>
      <c r="K115" t="str">
        <f t="shared" si="28"/>
        <v>0.00999999901564404-3.09256085838295E-06i</v>
      </c>
      <c r="L115" t="str">
        <f t="shared" si="29"/>
        <v>0.00015-215.571052485174i</v>
      </c>
      <c r="M115" t="str">
        <f t="shared" si="30"/>
        <v>0.0004-38.04195043856i</v>
      </c>
      <c r="N115">
        <f t="shared" si="31"/>
        <v>89.999025485548714</v>
      </c>
      <c r="O115">
        <f t="shared" si="32"/>
        <v>85.912829693117487</v>
      </c>
      <c r="P115" s="3">
        <f t="shared" si="33"/>
        <v>85.912829693117487</v>
      </c>
      <c r="Q115" s="3">
        <f t="shared" si="34"/>
        <v>-90.000974514451286</v>
      </c>
      <c r="R115">
        <f t="shared" si="35"/>
        <v>89.999025485548714</v>
      </c>
      <c r="S115">
        <f t="shared" si="36"/>
        <v>1.3090329715329933E-3</v>
      </c>
      <c r="T115">
        <f t="shared" si="19"/>
        <v>85.912829693117487</v>
      </c>
    </row>
    <row r="116" spans="1:20" x14ac:dyDescent="0.25">
      <c r="A116">
        <f t="shared" si="20"/>
        <v>8.2561513409364675</v>
      </c>
      <c r="B116">
        <f t="shared" si="37"/>
        <v>1.3140072968248189</v>
      </c>
      <c r="C116" t="str">
        <f t="shared" si="21"/>
        <v>-0.335975133632918-19678.6043114598i</v>
      </c>
      <c r="D116" t="str">
        <f t="shared" si="22"/>
        <v>3.47812499998865-12112.1810783715i</v>
      </c>
      <c r="E116" t="str">
        <f t="shared" si="23"/>
        <v>162.469536897624+0.00100713334704728i</v>
      </c>
      <c r="F116" t="str">
        <f t="shared" si="24"/>
        <v>2.42492492492387-113665.362915358i</v>
      </c>
      <c r="G116" t="str">
        <f t="shared" si="25"/>
        <v>0.999999999999564-6.60492107274629E-07i</v>
      </c>
      <c r="H116" t="str">
        <f t="shared" si="26"/>
        <v>1200.00006541579+0.253628970142814i</v>
      </c>
      <c r="I116" t="str">
        <f t="shared" si="27"/>
        <v>89.5363051824493-384785.689050069i</v>
      </c>
      <c r="K116" t="str">
        <f t="shared" si="28"/>
        <v>0.00999999900814874-3.10431258724971E-06i</v>
      </c>
      <c r="L116" t="str">
        <f t="shared" si="29"/>
        <v>0.00015-214.754983547692i</v>
      </c>
      <c r="M116" t="str">
        <f t="shared" si="30"/>
        <v>0.0004-37.8979382731223i</v>
      </c>
      <c r="N116">
        <f t="shared" si="31"/>
        <v>89.999021782395133</v>
      </c>
      <c r="O116">
        <f t="shared" si="32"/>
        <v>85.879885865564717</v>
      </c>
      <c r="P116" s="3">
        <f t="shared" si="33"/>
        <v>85.879885865564717</v>
      </c>
      <c r="Q116" s="3">
        <f t="shared" si="34"/>
        <v>-90.000978217604867</v>
      </c>
      <c r="R116">
        <f t="shared" si="35"/>
        <v>89.999021782395133</v>
      </c>
      <c r="S116">
        <f t="shared" si="36"/>
        <v>1.3140072968248189E-3</v>
      </c>
      <c r="T116">
        <f t="shared" si="19"/>
        <v>85.879885865564717</v>
      </c>
    </row>
    <row r="117" spans="1:20" x14ac:dyDescent="0.25">
      <c r="A117">
        <f t="shared" si="20"/>
        <v>8.287524716032026</v>
      </c>
      <c r="B117">
        <f t="shared" si="37"/>
        <v>1.3190005245527532</v>
      </c>
      <c r="C117" t="str">
        <f t="shared" si="21"/>
        <v>-0.335975133143827-19604.108696947i</v>
      </c>
      <c r="D117" t="str">
        <f t="shared" si="22"/>
        <v>3.47812499998857-12066.3290281125i</v>
      </c>
      <c r="E117" t="str">
        <f t="shared" si="23"/>
        <v>162.469536897136+0.00101096045409367i</v>
      </c>
      <c r="F117" t="str">
        <f t="shared" si="24"/>
        <v>2.42492492492385-113235.069650697i</v>
      </c>
      <c r="G117" t="str">
        <f t="shared" si="25"/>
        <v>0.99999999999956-6.6300197728227E-07i</v>
      </c>
      <c r="H117" t="str">
        <f t="shared" si="26"/>
        <v>1200.00006591389+0.254592760236616i</v>
      </c>
      <c r="I117" t="str">
        <f t="shared" si="27"/>
        <v>89.5363051881839-383329.038848989i</v>
      </c>
      <c r="K117" t="str">
        <f t="shared" si="28"/>
        <v>0.00999999900059639-3.11610897265879E-06i</v>
      </c>
      <c r="L117" t="str">
        <f t="shared" si="29"/>
        <v>0.00015-213.942003932748i</v>
      </c>
      <c r="M117" t="str">
        <f t="shared" si="30"/>
        <v>0.0004-37.7544712822496i</v>
      </c>
      <c r="N117">
        <f t="shared" si="31"/>
        <v>89.999018065169594</v>
      </c>
      <c r="O117">
        <f t="shared" si="32"/>
        <v>85.846942038007228</v>
      </c>
      <c r="P117" s="3">
        <f t="shared" si="33"/>
        <v>85.846942038007228</v>
      </c>
      <c r="Q117" s="3">
        <f t="shared" si="34"/>
        <v>-90.000981934830406</v>
      </c>
      <c r="R117">
        <f t="shared" si="35"/>
        <v>89.999018065169594</v>
      </c>
      <c r="S117">
        <f t="shared" si="36"/>
        <v>1.3190005245527531E-3</v>
      </c>
      <c r="T117">
        <f t="shared" si="19"/>
        <v>85.846942038007228</v>
      </c>
    </row>
    <row r="118" spans="1:20" x14ac:dyDescent="0.25">
      <c r="A118">
        <f t="shared" si="20"/>
        <v>8.3190173099529474</v>
      </c>
      <c r="B118">
        <f t="shared" si="37"/>
        <v>1.3240127265460537</v>
      </c>
      <c r="C118" t="str">
        <f t="shared" si="21"/>
        <v>-0.335975132650919-19529.8950941192i</v>
      </c>
      <c r="D118" t="str">
        <f t="shared" si="22"/>
        <v>3.47812499998848-12020.6505560475i</v>
      </c>
      <c r="E118" t="str">
        <f t="shared" si="23"/>
        <v>162.469536896644+0.00101480210415048i</v>
      </c>
      <c r="F118" t="str">
        <f t="shared" si="24"/>
        <v>2.42492492492385-112806.40531053i</v>
      </c>
      <c r="G118" t="str">
        <f t="shared" si="25"/>
        <v>0.999999999999557-6.65521384795941E-07i</v>
      </c>
      <c r="H118" t="str">
        <f t="shared" si="26"/>
        <v>1200.00006641579+0.255560212732851i</v>
      </c>
      <c r="I118" t="str">
        <f t="shared" si="27"/>
        <v>89.5363051939612-381877.902964833i</v>
      </c>
      <c r="K118" t="str">
        <f t="shared" si="28"/>
        <v>0.00999999899298647-3.12795018430463E-06i</v>
      </c>
      <c r="L118" t="str">
        <f t="shared" si="29"/>
        <v>0.00015-213.132101945356i</v>
      </c>
      <c r="M118" t="str">
        <f t="shared" si="30"/>
        <v>0.0004-37.6115474021216i</v>
      </c>
      <c r="N118">
        <f t="shared" si="31"/>
        <v>89.999014333818621</v>
      </c>
      <c r="O118">
        <f t="shared" si="32"/>
        <v>85.813998210444822</v>
      </c>
      <c r="P118" s="3">
        <f t="shared" si="33"/>
        <v>85.813998210444822</v>
      </c>
      <c r="Q118" s="3">
        <f t="shared" si="34"/>
        <v>-90.000985666181379</v>
      </c>
      <c r="R118">
        <f t="shared" si="35"/>
        <v>89.999014333818621</v>
      </c>
      <c r="S118">
        <f t="shared" si="36"/>
        <v>1.3240127265460536E-3</v>
      </c>
      <c r="T118">
        <f t="shared" si="19"/>
        <v>85.813998210444822</v>
      </c>
    </row>
    <row r="119" spans="1:20" x14ac:dyDescent="0.25">
      <c r="A119">
        <f t="shared" si="20"/>
        <v>8.3506295757307694</v>
      </c>
      <c r="B119">
        <f t="shared" si="37"/>
        <v>1.3290439749069287</v>
      </c>
      <c r="C119" t="str">
        <f t="shared" si="21"/>
        <v>-0.335975132154321-19455.9624353889i</v>
      </c>
      <c r="D119" t="str">
        <f t="shared" si="22"/>
        <v>3.4781249999884-11975.1450050764i</v>
      </c>
      <c r="E119" t="str">
        <f t="shared" si="23"/>
        <v>162.469536896147+0.00101865835248125i</v>
      </c>
      <c r="F119" t="str">
        <f t="shared" si="24"/>
        <v>2.42492492492384-112379.363728374i</v>
      </c>
      <c r="G119" t="str">
        <f t="shared" si="25"/>
        <v>0.999999999999554-6.68050366058164E-07i</v>
      </c>
      <c r="H119" t="str">
        <f t="shared" si="26"/>
        <v>1200.0000669215+0.256531341548659i</v>
      </c>
      <c r="I119" t="str">
        <f t="shared" si="27"/>
        <v>89.5363051997825-380432.260522508i</v>
      </c>
      <c r="K119" t="str">
        <f t="shared" si="28"/>
        <v>0.00999999898531864-3.13983639252673E-06i</v>
      </c>
      <c r="L119" t="str">
        <f t="shared" si="29"/>
        <v>0.00015-212.325265934804i</v>
      </c>
      <c r="M119" t="str">
        <f t="shared" si="30"/>
        <v>0.0004-37.4691645767301i</v>
      </c>
      <c r="N119">
        <f t="shared" si="31"/>
        <v>89.999010588288513</v>
      </c>
      <c r="O119">
        <f t="shared" si="32"/>
        <v>85.781054382877471</v>
      </c>
      <c r="P119" s="3">
        <f t="shared" si="33"/>
        <v>85.781054382877471</v>
      </c>
      <c r="Q119" s="3">
        <f t="shared" si="34"/>
        <v>-90.000989411711487</v>
      </c>
      <c r="R119">
        <f t="shared" si="35"/>
        <v>89.999010588288513</v>
      </c>
      <c r="S119">
        <f t="shared" si="36"/>
        <v>1.3290439749069286E-3</v>
      </c>
      <c r="T119">
        <f t="shared" si="19"/>
        <v>85.781054382877471</v>
      </c>
    </row>
    <row r="120" spans="1:20" x14ac:dyDescent="0.25">
      <c r="A120">
        <f t="shared" si="20"/>
        <v>8.3823619681185466</v>
      </c>
      <c r="B120">
        <f t="shared" si="37"/>
        <v>1.3340943420115752</v>
      </c>
      <c r="C120" t="str">
        <f t="shared" si="21"/>
        <v>-0.335975131653991-19382.3096572104i</v>
      </c>
      <c r="D120" t="str">
        <f t="shared" si="22"/>
        <v>3.4781249999883-11929.8117205866i</v>
      </c>
      <c r="E120" t="str">
        <f t="shared" si="23"/>
        <v>162.469536895648+0.00102252925455959i</v>
      </c>
      <c r="F120" t="str">
        <f t="shared" si="24"/>
        <v>2.42492492492384-111953.938761094i</v>
      </c>
      <c r="G120" t="str">
        <f t="shared" si="25"/>
        <v>0.99999999999955-6.70588957449182E-07i</v>
      </c>
      <c r="H120" t="str">
        <f t="shared" si="26"/>
        <v>1200.00006743108+0.257506160654051i</v>
      </c>
      <c r="I120" t="str">
        <f t="shared" si="27"/>
        <v>89.5363052056482-378992.090725979i</v>
      </c>
      <c r="K120" t="str">
        <f t="shared" si="28"/>
        <v>0.00999999897759239-0.0000031517677683117i</v>
      </c>
      <c r="L120" t="str">
        <f t="shared" si="29"/>
        <v>0.00015-211.521484294484i</v>
      </c>
      <c r="M120" t="str">
        <f t="shared" si="30"/>
        <v>0.0004-37.3273207578502i</v>
      </c>
      <c r="N120">
        <f t="shared" si="31"/>
        <v>89.999006828525424</v>
      </c>
      <c r="O120">
        <f t="shared" si="32"/>
        <v>85.748110555305345</v>
      </c>
      <c r="P120" s="3">
        <f t="shared" si="33"/>
        <v>85.748110555305345</v>
      </c>
      <c r="Q120" s="3">
        <f t="shared" si="34"/>
        <v>-90.000993171474576</v>
      </c>
      <c r="R120">
        <f t="shared" si="35"/>
        <v>89.999006828525424</v>
      </c>
      <c r="S120">
        <f t="shared" si="36"/>
        <v>1.3340943420115752E-3</v>
      </c>
      <c r="T120">
        <f t="shared" si="19"/>
        <v>85.748110555305345</v>
      </c>
    </row>
    <row r="121" spans="1:20" x14ac:dyDescent="0.25">
      <c r="A121">
        <f t="shared" si="20"/>
        <v>8.4142149435973987</v>
      </c>
      <c r="B121">
        <f t="shared" si="37"/>
        <v>1.3391639005112193</v>
      </c>
      <c r="C121" t="str">
        <f t="shared" si="21"/>
        <v>-0.33597513114977-19308.935700063i</v>
      </c>
      <c r="D121" t="str">
        <f t="shared" si="22"/>
        <v>3.47812499998822-11884.6500504434i</v>
      </c>
      <c r="E121" t="str">
        <f t="shared" si="23"/>
        <v>162.469536895143+0.00102641486606953i</v>
      </c>
      <c r="F121" t="str">
        <f t="shared" si="24"/>
        <v>2.42492492492383-111530.124288809i</v>
      </c>
      <c r="G121" t="str">
        <f t="shared" si="25"/>
        <v>0.999999999999547-6.73137195487487E-07i</v>
      </c>
      <c r="H121" t="str">
        <f t="shared" si="26"/>
        <v>1200.00006794452+0.25848468407213i</v>
      </c>
      <c r="I121" t="str">
        <f t="shared" si="27"/>
        <v>89.5363052115587-377557.372857906i</v>
      </c>
      <c r="K121" t="str">
        <f t="shared" si="28"/>
        <v>0.00999999896980738-3.16374448329599E-06i</v>
      </c>
      <c r="L121" t="str">
        <f t="shared" si="29"/>
        <v>0.00015-210.72074546173i</v>
      </c>
      <c r="M121" t="str">
        <f t="shared" si="30"/>
        <v>0.0004-37.1860139050111i</v>
      </c>
      <c r="N121">
        <f t="shared" si="31"/>
        <v>89.999003054475239</v>
      </c>
      <c r="O121">
        <f t="shared" si="32"/>
        <v>85.715166727728075</v>
      </c>
      <c r="P121" s="3">
        <f t="shared" si="33"/>
        <v>85.715166727728075</v>
      </c>
      <c r="Q121" s="3">
        <f t="shared" si="34"/>
        <v>-90.000996945524761</v>
      </c>
      <c r="R121">
        <f t="shared" si="35"/>
        <v>89.999003054475239</v>
      </c>
      <c r="S121">
        <f t="shared" si="36"/>
        <v>1.3391639005112192E-3</v>
      </c>
      <c r="T121">
        <f t="shared" si="19"/>
        <v>85.715166727728075</v>
      </c>
    </row>
    <row r="122" spans="1:20" x14ac:dyDescent="0.25">
      <c r="A122">
        <f t="shared" si="20"/>
        <v>8.4461889603830684</v>
      </c>
      <c r="B122">
        <f t="shared" si="37"/>
        <v>1.3442527233331618</v>
      </c>
      <c r="C122" t="str">
        <f t="shared" si="21"/>
        <v>-0.335975130641709-19235.8395084383i</v>
      </c>
      <c r="D122" t="str">
        <f t="shared" si="22"/>
        <v>3.47812499998812-11839.6593449812i</v>
      </c>
      <c r="E122" t="str">
        <f t="shared" si="23"/>
        <v>162.469536894636+0.00103031524290727i</v>
      </c>
      <c r="F122" t="str">
        <f t="shared" si="24"/>
        <v>2.42492492492382-111107.914214805i</v>
      </c>
      <c r="G122" t="str">
        <f t="shared" si="25"/>
        <v>0.999999999999543-6.75695116830338E-07i</v>
      </c>
      <c r="H122" t="str">
        <f t="shared" si="26"/>
        <v>1200.00006846189+0.259466925879283i</v>
      </c>
      <c r="I122" t="str">
        <f t="shared" si="27"/>
        <v>89.5363052175137-376128.086279402i</v>
      </c>
      <c r="K122" t="str">
        <f t="shared" si="28"/>
        <v>0.00999999896196298-3.17576670976815E-06i</v>
      </c>
      <c r="L122" t="str">
        <f t="shared" si="29"/>
        <v>0.00015-209.923037917643i</v>
      </c>
      <c r="M122" t="str">
        <f t="shared" si="30"/>
        <v>0.0004-37.0452419854664i</v>
      </c>
      <c r="N122">
        <f t="shared" si="31"/>
        <v>89.998999266083672</v>
      </c>
      <c r="O122">
        <f t="shared" si="32"/>
        <v>85.682222900145874</v>
      </c>
      <c r="P122" s="3">
        <f t="shared" si="33"/>
        <v>85.682222900145874</v>
      </c>
      <c r="Q122" s="3">
        <f t="shared" si="34"/>
        <v>-90.001000733916328</v>
      </c>
      <c r="R122">
        <f t="shared" si="35"/>
        <v>89.998999266083672</v>
      </c>
      <c r="S122">
        <f t="shared" si="36"/>
        <v>1.3442527233331618E-3</v>
      </c>
      <c r="T122">
        <f t="shared" si="19"/>
        <v>85.682222900145874</v>
      </c>
    </row>
    <row r="123" spans="1:20" x14ac:dyDescent="0.25">
      <c r="A123">
        <f t="shared" si="20"/>
        <v>8.4782844784325224</v>
      </c>
      <c r="B123">
        <f t="shared" si="37"/>
        <v>1.3493608836818278</v>
      </c>
      <c r="C123" t="str">
        <f t="shared" si="21"/>
        <v>-0.335975130129855-19163.0200308229i</v>
      </c>
      <c r="D123" t="str">
        <f t="shared" si="22"/>
        <v>3.47812499998803-11794.8389569936i</v>
      </c>
      <c r="E123" t="str">
        <f t="shared" si="23"/>
        <v>162.469536894124+0.00103423044118095i</v>
      </c>
      <c r="F123" t="str">
        <f t="shared" si="24"/>
        <v>2.42492492492381-110687.302465449i</v>
      </c>
      <c r="G123" t="str">
        <f t="shared" si="25"/>
        <v>0.99999999999954-6.7826275827429E-07i</v>
      </c>
      <c r="H123" t="str">
        <f t="shared" si="26"/>
        <v>1200.00006898318+0.260452900205394i</v>
      </c>
      <c r="I123" t="str">
        <f t="shared" si="27"/>
        <v>89.5363052235152-374704.21042969i</v>
      </c>
      <c r="K123" t="str">
        <f t="shared" si="28"/>
        <v>0.00999999895405894-3.18783462067162E-06i</v>
      </c>
      <c r="L123" t="str">
        <f t="shared" si="29"/>
        <v>0.00015-209.128350186933i</v>
      </c>
      <c r="M123" t="str">
        <f t="shared" si="30"/>
        <v>0.0004-36.9050029741646i</v>
      </c>
      <c r="N123">
        <f t="shared" si="31"/>
        <v>89.998995463296239</v>
      </c>
      <c r="O123">
        <f t="shared" si="32"/>
        <v>85.649279072558656</v>
      </c>
      <c r="P123" s="3">
        <f t="shared" si="33"/>
        <v>85.649279072558656</v>
      </c>
      <c r="Q123" s="3">
        <f t="shared" si="34"/>
        <v>-90.001004536703761</v>
      </c>
      <c r="R123">
        <f t="shared" si="35"/>
        <v>89.998995463296239</v>
      </c>
      <c r="S123">
        <f t="shared" si="36"/>
        <v>1.3493608836818278E-3</v>
      </c>
      <c r="T123">
        <f t="shared" si="19"/>
        <v>85.649279072558656</v>
      </c>
    </row>
    <row r="124" spans="1:20" x14ac:dyDescent="0.25">
      <c r="A124">
        <f t="shared" si="20"/>
        <v>8.5105019594505666</v>
      </c>
      <c r="B124">
        <f t="shared" si="37"/>
        <v>1.3544884550398189</v>
      </c>
      <c r="C124" t="str">
        <f t="shared" si="21"/>
        <v>-0.335975129614098-19090.4762196843i</v>
      </c>
      <c r="D124" t="str">
        <f t="shared" si="22"/>
        <v>3.47812499998795-11750.1882417242i</v>
      </c>
      <c r="E124" t="str">
        <f t="shared" si="23"/>
        <v>162.469536893609+0.00103816051721208i</v>
      </c>
      <c r="F124" t="str">
        <f t="shared" si="24"/>
        <v>2.4249249249238-110268.282990099i</v>
      </c>
      <c r="G124" t="str">
        <f t="shared" si="25"/>
        <v>0.999999999999536-6.80840156755729E-07i</v>
      </c>
      <c r="H124" t="str">
        <f t="shared" si="26"/>
        <v>1200.00006950845+0.261442621234032i</v>
      </c>
      <c r="I124" t="str">
        <f t="shared" si="27"/>
        <v>89.5363052295618-373285.724825845i</v>
      </c>
      <c r="K124" t="str">
        <f t="shared" si="28"/>
        <v>0.00999999894609472-3.19994838960685E-06i</v>
      </c>
      <c r="L124" t="str">
        <f t="shared" si="29"/>
        <v>0.00015-208.336670837749i</v>
      </c>
      <c r="M124" t="str">
        <f t="shared" si="30"/>
        <v>0.0004-36.7652948537204i</v>
      </c>
      <c r="N124">
        <f t="shared" si="31"/>
        <v>89.998991646058244</v>
      </c>
      <c r="O124">
        <f t="shared" si="32"/>
        <v>85.616335244966436</v>
      </c>
      <c r="P124" s="3">
        <f t="shared" si="33"/>
        <v>85.616335244966436</v>
      </c>
      <c r="Q124" s="3">
        <f t="shared" si="34"/>
        <v>-90.001008353941756</v>
      </c>
      <c r="R124">
        <f t="shared" si="35"/>
        <v>89.998991646058244</v>
      </c>
      <c r="S124">
        <f t="shared" si="36"/>
        <v>1.3544884550398188E-3</v>
      </c>
      <c r="T124">
        <f t="shared" si="19"/>
        <v>85.616335244966436</v>
      </c>
    </row>
    <row r="125" spans="1:20" x14ac:dyDescent="0.25">
      <c r="A125">
        <f t="shared" si="20"/>
        <v>8.5428418668964792</v>
      </c>
      <c r="B125">
        <f t="shared" si="37"/>
        <v>1.3596355111689702</v>
      </c>
      <c r="C125" t="str">
        <f t="shared" si="21"/>
        <v>-0.3359751290943-19018.2070314549i</v>
      </c>
      <c r="D125" t="str">
        <f t="shared" si="22"/>
        <v>3.47812499998786-11705.7065568574i</v>
      </c>
      <c r="E125" t="str">
        <f t="shared" si="23"/>
        <v>162.469536893089+0.00104210552753616i</v>
      </c>
      <c r="F125" t="str">
        <f t="shared" si="24"/>
        <v>2.42492492492379-109850.84976102i</v>
      </c>
      <c r="G125" t="str">
        <f t="shared" si="25"/>
        <v>0.999999999999533-6.83427349351399E-07i</v>
      </c>
      <c r="H125" t="str">
        <f t="shared" si="26"/>
        <v>1200.00007003772+0.262436103202666i</v>
      </c>
      <c r="I125" t="str">
        <f t="shared" si="27"/>
        <v>89.5363052356539-371872.609062473i</v>
      </c>
      <c r="K125" t="str">
        <f t="shared" si="28"/>
        <v>0.00999999893806979-3.21210819083395E-06i</v>
      </c>
      <c r="L125" t="str">
        <f t="shared" si="29"/>
        <v>0.00015-207.547988481519i</v>
      </c>
      <c r="M125" t="str">
        <f t="shared" si="30"/>
        <v>0.0004-36.6261156143858i</v>
      </c>
      <c r="N125">
        <f t="shared" si="31"/>
        <v>89.998987814314759</v>
      </c>
      <c r="O125">
        <f t="shared" si="32"/>
        <v>85.583391417368958</v>
      </c>
      <c r="P125" s="3">
        <f t="shared" si="33"/>
        <v>85.583391417368958</v>
      </c>
      <c r="Q125" s="3">
        <f t="shared" si="34"/>
        <v>-90.001012185685241</v>
      </c>
      <c r="R125">
        <f t="shared" si="35"/>
        <v>89.998987814314759</v>
      </c>
      <c r="S125">
        <f t="shared" si="36"/>
        <v>1.3596355111689701E-3</v>
      </c>
      <c r="T125">
        <f t="shared" si="19"/>
        <v>85.583391417368958</v>
      </c>
    </row>
    <row r="126" spans="1:20" x14ac:dyDescent="0.25">
      <c r="A126">
        <f t="shared" si="20"/>
        <v>8.5753046659906857</v>
      </c>
      <c r="B126">
        <f t="shared" si="37"/>
        <v>1.3648021261114123</v>
      </c>
      <c r="C126" t="str">
        <f t="shared" si="21"/>
        <v>-0.335975128570671-18946.2114265188i</v>
      </c>
      <c r="D126" t="str">
        <f t="shared" si="22"/>
        <v>3.47812499998776-11661.3932625094i</v>
      </c>
      <c r="E126" t="str">
        <f t="shared" si="23"/>
        <v>162.469536892566+0.00104606552890359i</v>
      </c>
      <c r="F126" t="str">
        <f t="shared" si="24"/>
        <v>2.42492492492378-109434.996773294i</v>
      </c>
      <c r="G126" t="str">
        <f t="shared" si="25"/>
        <v>0.999999999999529-6.86024373278932E-07i</v>
      </c>
      <c r="H126" t="str">
        <f t="shared" si="26"/>
        <v>1200.00007057102+0.263433360402876i</v>
      </c>
      <c r="I126" t="str">
        <f t="shared" si="27"/>
        <v>89.5363052417934-370464.842811428i</v>
      </c>
      <c r="K126" t="str">
        <f t="shared" si="28"/>
        <v>0.00999999892998378-3.22431419927539E-06i</v>
      </c>
      <c r="L126" t="str">
        <f t="shared" si="29"/>
        <v>0.00015-206.762291772783i</v>
      </c>
      <c r="M126" t="str">
        <f t="shared" si="30"/>
        <v>0.0004-36.4874632540205i</v>
      </c>
      <c r="N126">
        <f t="shared" si="31"/>
        <v>89.998983968010634</v>
      </c>
      <c r="O126">
        <f t="shared" si="32"/>
        <v>85.550447589766435</v>
      </c>
      <c r="P126" s="3">
        <f t="shared" si="33"/>
        <v>85.550447589766435</v>
      </c>
      <c r="Q126" s="3">
        <f t="shared" si="34"/>
        <v>-90.001016031989366</v>
      </c>
      <c r="R126">
        <f t="shared" si="35"/>
        <v>89.998983968010634</v>
      </c>
      <c r="S126">
        <f t="shared" si="36"/>
        <v>1.3648021261114124E-3</v>
      </c>
      <c r="T126">
        <f t="shared" si="19"/>
        <v>85.550447589766435</v>
      </c>
    </row>
    <row r="127" spans="1:20" x14ac:dyDescent="0.25">
      <c r="A127">
        <f t="shared" si="20"/>
        <v>8.6078908237214513</v>
      </c>
      <c r="B127">
        <f t="shared" si="37"/>
        <v>1.3699883741906356</v>
      </c>
      <c r="C127" t="str">
        <f t="shared" si="21"/>
        <v>-0.335975128042899-18874.4883691945i</v>
      </c>
      <c r="D127" t="str">
        <f t="shared" si="22"/>
        <v>3.47812499998767-11617.2477212184i</v>
      </c>
      <c r="E127" t="str">
        <f t="shared" si="23"/>
        <v>162.469536892039+0.00105004057828058i</v>
      </c>
      <c r="F127" t="str">
        <f t="shared" si="24"/>
        <v>2.42492492492377-109020.718044737i</v>
      </c>
      <c r="G127" t="str">
        <f t="shared" si="25"/>
        <v>0.999999999999526-6.88631265897389E-07i</v>
      </c>
      <c r="H127" t="str">
        <f t="shared" si="26"/>
        <v>1200.00007110838+0.264434407180534i</v>
      </c>
      <c r="I127" t="str">
        <f t="shared" si="27"/>
        <v>89.5363052479785-369062.405821523i</v>
      </c>
      <c r="K127" t="str">
        <f t="shared" si="28"/>
        <v>0.00999999892183616-3.23656659051815E-06i</v>
      </c>
      <c r="L127" t="str">
        <f t="shared" si="29"/>
        <v>0.00015-205.979569409028i</v>
      </c>
      <c r="M127" t="str">
        <f t="shared" si="30"/>
        <v>0.0004-36.3493357780638i</v>
      </c>
      <c r="N127">
        <f t="shared" si="31"/>
        <v>89.998980107090603</v>
      </c>
      <c r="O127">
        <f t="shared" si="32"/>
        <v>85.517503762158611</v>
      </c>
      <c r="P127" s="3">
        <f t="shared" si="33"/>
        <v>85.517503762158611</v>
      </c>
      <c r="Q127" s="3">
        <f t="shared" si="34"/>
        <v>-90.001019892909397</v>
      </c>
      <c r="R127">
        <f t="shared" si="35"/>
        <v>89.998980107090603</v>
      </c>
      <c r="S127">
        <f t="shared" si="36"/>
        <v>1.3699883741906357E-3</v>
      </c>
      <c r="T127">
        <f t="shared" si="19"/>
        <v>85.517503762158611</v>
      </c>
    </row>
    <row r="128" spans="1:20" x14ac:dyDescent="0.25">
      <c r="A128">
        <f t="shared" si="20"/>
        <v>8.6406008088515911</v>
      </c>
      <c r="B128">
        <f t="shared" si="37"/>
        <v>1.37519433001256</v>
      </c>
      <c r="C128" t="str">
        <f t="shared" si="21"/>
        <v>-0.335975127511233-18803.0368277221i</v>
      </c>
      <c r="D128" t="str">
        <f t="shared" si="22"/>
        <v>3.47812499998758-11573.2692979361i</v>
      </c>
      <c r="E128" t="str">
        <f t="shared" si="23"/>
        <v>162.469536891507+0.00105403073284904i</v>
      </c>
      <c r="F128" t="str">
        <f t="shared" si="24"/>
        <v>2.42492492492376-108608.007615809i</v>
      </c>
      <c r="G128" t="str">
        <f t="shared" si="25"/>
        <v>0.999999999999522-6.91248064707797E-07i</v>
      </c>
      <c r="H128" t="str">
        <f t="shared" si="26"/>
        <v>1200.00007164983+0.265439257936044i</v>
      </c>
      <c r="I128" t="str">
        <f t="shared" si="27"/>
        <v>89.5363052542111-367665.277918224i</v>
      </c>
      <c r="K128" t="str">
        <f t="shared" si="28"/>
        <v>0.00999999891362655-3.24886554081662E-06i</v>
      </c>
      <c r="L128" t="str">
        <f t="shared" si="29"/>
        <v>0.00015-205.199810130532i</v>
      </c>
      <c r="M128" t="str">
        <f t="shared" si="30"/>
        <v>0.0004-36.2117311995057i</v>
      </c>
      <c r="N128">
        <f t="shared" si="31"/>
        <v>89.9989762314991</v>
      </c>
      <c r="O128">
        <f t="shared" si="32"/>
        <v>85.484559934545587</v>
      </c>
      <c r="P128" s="3">
        <f t="shared" si="33"/>
        <v>85.484559934545587</v>
      </c>
      <c r="Q128" s="3">
        <f t="shared" si="34"/>
        <v>-90.0010237685009</v>
      </c>
      <c r="R128">
        <f t="shared" si="35"/>
        <v>89.9989762314991</v>
      </c>
      <c r="S128">
        <f t="shared" si="36"/>
        <v>1.37519433001256E-3</v>
      </c>
      <c r="T128">
        <f t="shared" si="19"/>
        <v>85.484559934545587</v>
      </c>
    </row>
    <row r="129" spans="1:20" x14ac:dyDescent="0.25">
      <c r="A129">
        <f t="shared" si="20"/>
        <v>8.6734350919252279</v>
      </c>
      <c r="B129">
        <f t="shared" si="37"/>
        <v>1.3804200684666077</v>
      </c>
      <c r="C129" t="str">
        <f t="shared" si="21"/>
        <v>-0.335975126975547-18731.8557742474i</v>
      </c>
      <c r="D129" t="str">
        <f t="shared" si="22"/>
        <v>3.47812499998748-11529.4573600181i</v>
      </c>
      <c r="E129" t="str">
        <f t="shared" si="23"/>
        <v>162.469536890972+0.00105803605000955i</v>
      </c>
      <c r="F129" t="str">
        <f t="shared" si="24"/>
        <v>2.42492492492376-108196.859549534i</v>
      </c>
      <c r="G129" t="str">
        <f t="shared" si="25"/>
        <v>0.999999999999519-6.93874807353684E-07i</v>
      </c>
      <c r="H129" t="str">
        <f t="shared" si="26"/>
        <v>1200.00007219539+0.26644792712452i</v>
      </c>
      <c r="I129" t="str">
        <f t="shared" si="27"/>
        <v>89.5363052604923-366273.439003383i</v>
      </c>
      <c r="K129" t="str">
        <f t="shared" si="28"/>
        <v>0.00999999890535452-3.26121122709486E-06i</v>
      </c>
      <c r="L129" t="str">
        <f t="shared" si="29"/>
        <v>0.00015-204.423002720196i</v>
      </c>
      <c r="M129" t="str">
        <f t="shared" si="30"/>
        <v>0.0004-36.0746475388581i</v>
      </c>
      <c r="N129">
        <f t="shared" si="31"/>
        <v>89.998972341180348</v>
      </c>
      <c r="O129">
        <f t="shared" si="32"/>
        <v>85.451616106927432</v>
      </c>
      <c r="P129" s="3">
        <f t="shared" si="33"/>
        <v>85.451616106927432</v>
      </c>
      <c r="Q129" s="3">
        <f t="shared" si="34"/>
        <v>-90.001027658819652</v>
      </c>
      <c r="R129">
        <f t="shared" si="35"/>
        <v>89.998972341180348</v>
      </c>
      <c r="S129">
        <f t="shared" si="36"/>
        <v>1.3804200684666076E-3</v>
      </c>
      <c r="T129">
        <f t="shared" si="19"/>
        <v>85.451616106927432</v>
      </c>
    </row>
    <row r="130" spans="1:20" x14ac:dyDescent="0.25">
      <c r="A130">
        <f t="shared" si="20"/>
        <v>8.7063941452745439</v>
      </c>
      <c r="B130">
        <f t="shared" si="37"/>
        <v>1.3856656647267809</v>
      </c>
      <c r="C130" t="str">
        <f t="shared" si="21"/>
        <v>-0.335975126435768-18660.9441848067i</v>
      </c>
      <c r="D130" t="str">
        <f t="shared" si="22"/>
        <v>3.47812499998739-11485.811277215i</v>
      </c>
      <c r="E130" t="str">
        <f t="shared" si="23"/>
        <v>162.469536890433+0.0010620565873791i</v>
      </c>
      <c r="F130" t="str">
        <f t="shared" si="24"/>
        <v>2.42492492492375-107787.267931407i</v>
      </c>
      <c r="G130" t="str">
        <f t="shared" si="25"/>
        <v>0.999999999999515-6.96511531621626E-07i</v>
      </c>
      <c r="H130" t="str">
        <f t="shared" si="26"/>
        <v>1200.00007274512+0.267460429256004i</v>
      </c>
      <c r="I130" t="str">
        <f t="shared" si="27"/>
        <v>89.5363052668197-364886.86905493i</v>
      </c>
      <c r="K130" t="str">
        <f t="shared" si="28"/>
        <v>0.00999999889701938-0.0000032736038269491i</v>
      </c>
      <c r="L130" t="str">
        <f t="shared" si="29"/>
        <v>0.00015-203.649136003383i</v>
      </c>
      <c r="M130" t="str">
        <f t="shared" si="30"/>
        <v>0.0004-35.9380828241264i</v>
      </c>
      <c r="N130">
        <f t="shared" si="31"/>
        <v>89.9989684360784</v>
      </c>
      <c r="O130">
        <f t="shared" si="32"/>
        <v>85.418672279303948</v>
      </c>
      <c r="P130" s="3">
        <f t="shared" si="33"/>
        <v>85.418672279303948</v>
      </c>
      <c r="Q130" s="3">
        <f t="shared" si="34"/>
        <v>-90.0010315639216</v>
      </c>
      <c r="R130">
        <f t="shared" si="35"/>
        <v>89.9989684360784</v>
      </c>
      <c r="S130">
        <f t="shared" si="36"/>
        <v>1.3856656647267809E-3</v>
      </c>
      <c r="T130">
        <f t="shared" si="19"/>
        <v>85.418672279303948</v>
      </c>
    </row>
    <row r="131" spans="1:20" x14ac:dyDescent="0.25">
      <c r="A131">
        <f t="shared" si="20"/>
        <v>8.7394784430265879</v>
      </c>
      <c r="B131">
        <f t="shared" si="37"/>
        <v>1.3909311942527427</v>
      </c>
      <c r="C131" t="str">
        <f t="shared" si="21"/>
        <v>-0.335975125891811-18590.3010393127i</v>
      </c>
      <c r="D131" t="str">
        <f t="shared" si="22"/>
        <v>3.47812499998729-11442.3304216631i</v>
      </c>
      <c r="E131" t="str">
        <f t="shared" si="23"/>
        <v>162.469536889889+0.00106609240279517i</v>
      </c>
      <c r="F131" t="str">
        <f t="shared" si="24"/>
        <v>2.42492492492373-107379.226869317i</v>
      </c>
      <c r="G131" t="str">
        <f t="shared" si="25"/>
        <v>0.999999999999511-6.99158275441785E-07i</v>
      </c>
      <c r="H131" t="str">
        <f t="shared" si="26"/>
        <v>1200.00007329904+0.268476778895684i</v>
      </c>
      <c r="I131" t="str">
        <f t="shared" si="27"/>
        <v>89.536305273196-363505.548126594i</v>
      </c>
      <c r="K131" t="str">
        <f t="shared" si="28"/>
        <v>0.00999999888862078-3.28604351865064E-06i</v>
      </c>
      <c r="L131" t="str">
        <f t="shared" si="29"/>
        <v>0.00015-202.878198847761i</v>
      </c>
      <c r="M131" t="str">
        <f t="shared" si="30"/>
        <v>0.0004-35.8020350907814i</v>
      </c>
      <c r="N131">
        <f t="shared" si="31"/>
        <v>89.998964516137093</v>
      </c>
      <c r="O131">
        <f t="shared" si="32"/>
        <v>85.385728451674936</v>
      </c>
      <c r="P131" s="3">
        <f t="shared" si="33"/>
        <v>85.385728451674936</v>
      </c>
      <c r="Q131" s="3">
        <f t="shared" si="34"/>
        <v>-90.001035483862907</v>
      </c>
      <c r="R131">
        <f t="shared" si="35"/>
        <v>89.998964516137093</v>
      </c>
      <c r="S131">
        <f t="shared" si="36"/>
        <v>1.3909311942527428E-3</v>
      </c>
      <c r="T131">
        <f t="shared" si="19"/>
        <v>85.385728451674936</v>
      </c>
    </row>
    <row r="132" spans="1:20" x14ac:dyDescent="0.25">
      <c r="A132">
        <f t="shared" si="20"/>
        <v>8.7726884611100893</v>
      </c>
      <c r="B132">
        <f t="shared" si="37"/>
        <v>1.3962167327909032</v>
      </c>
      <c r="C132" t="str">
        <f t="shared" si="21"/>
        <v>-0.335975125343746-18519.9253215406i</v>
      </c>
      <c r="D132" t="str">
        <f t="shared" si="22"/>
        <v>3.47812499998719-11399.0141678758i</v>
      </c>
      <c r="E132" t="str">
        <f t="shared" si="23"/>
        <v>162.469536889342+0.00107014355431433i</v>
      </c>
      <c r="F132" t="str">
        <f t="shared" si="24"/>
        <v>2.42492492492373-106972.730493455i</v>
      </c>
      <c r="G132" t="str">
        <f t="shared" si="25"/>
        <v>0.999999999999508-7.01815076888461E-07i</v>
      </c>
      <c r="H132" t="str">
        <f t="shared" si="26"/>
        <v>1200.00007385717+0.269496990664095i</v>
      </c>
      <c r="I132" t="str">
        <f t="shared" si="27"/>
        <v>89.5363052796215-362129.456347602i</v>
      </c>
      <c r="K132" t="str">
        <f t="shared" si="28"/>
        <v>0.00999999888015824-3.29853048114816E-06i</v>
      </c>
      <c r="L132" t="str">
        <f t="shared" si="29"/>
        <v>0.00015-202.110180163141i</v>
      </c>
      <c r="M132" t="str">
        <f t="shared" si="30"/>
        <v>0.0004-35.6665023817309i</v>
      </c>
      <c r="N132">
        <f t="shared" si="31"/>
        <v>89.998960581300025</v>
      </c>
      <c r="O132">
        <f t="shared" si="32"/>
        <v>85.352784624040666</v>
      </c>
      <c r="P132" s="3">
        <f t="shared" si="33"/>
        <v>85.352784624040666</v>
      </c>
      <c r="Q132" s="3">
        <f t="shared" si="34"/>
        <v>-90.001039418699975</v>
      </c>
      <c r="R132">
        <f t="shared" si="35"/>
        <v>89.998960581300025</v>
      </c>
      <c r="S132">
        <f t="shared" si="36"/>
        <v>1.3962167327909033E-3</v>
      </c>
      <c r="T132">
        <f t="shared" si="19"/>
        <v>85.352784624040666</v>
      </c>
    </row>
    <row r="133" spans="1:20" x14ac:dyDescent="0.25">
      <c r="A133">
        <f t="shared" si="20"/>
        <v>8.8060246772623074</v>
      </c>
      <c r="B133">
        <f t="shared" si="37"/>
        <v>1.4015223563755086</v>
      </c>
      <c r="C133" t="str">
        <f t="shared" si="21"/>
        <v>-0.335975124791489-18449.8160191117i</v>
      </c>
      <c r="D133" t="str">
        <f t="shared" si="22"/>
        <v>3.4781249999871-11355.8618927342i</v>
      </c>
      <c r="E133" t="str">
        <f t="shared" si="23"/>
        <v>162.469536888789+0.00107421010021369i</v>
      </c>
      <c r="F133" t="str">
        <f t="shared" si="24"/>
        <v>2.42492492492373-106567.772956234i</v>
      </c>
      <c r="G133" t="str">
        <f t="shared" si="25"/>
        <v>0.999999999999504-7.04481974180635E-07i</v>
      </c>
      <c r="H133" t="str">
        <f t="shared" si="26"/>
        <v>1200.00007441955+0.270521079237323i</v>
      </c>
      <c r="I133" t="str">
        <f t="shared" si="27"/>
        <v>89.5363052860951-360758.573922414i</v>
      </c>
      <c r="K133" t="str">
        <f t="shared" si="28"/>
        <v>0.0099999988716313-3.31106489407031E-06i</v>
      </c>
      <c r="L133" t="str">
        <f t="shared" si="29"/>
        <v>0.00015-201.345068901316i</v>
      </c>
      <c r="M133" t="str">
        <f t="shared" si="30"/>
        <v>0.0004-35.5314827472912i</v>
      </c>
      <c r="N133">
        <f t="shared" si="31"/>
        <v>89.998956631510595</v>
      </c>
      <c r="O133">
        <f t="shared" si="32"/>
        <v>85.319840796400882</v>
      </c>
      <c r="P133" s="3">
        <f t="shared" si="33"/>
        <v>85.319840796400882</v>
      </c>
      <c r="Q133" s="3">
        <f t="shared" si="34"/>
        <v>-90.001043368489405</v>
      </c>
      <c r="R133">
        <f t="shared" si="35"/>
        <v>89.998956631510595</v>
      </c>
      <c r="S133">
        <f t="shared" si="36"/>
        <v>1.4015223563755086E-3</v>
      </c>
      <c r="T133">
        <f t="shared" si="19"/>
        <v>85.319840796400882</v>
      </c>
    </row>
    <row r="134" spans="1:20" x14ac:dyDescent="0.25">
      <c r="A134">
        <f t="shared" si="20"/>
        <v>8.8394875710359049</v>
      </c>
      <c r="B134">
        <f t="shared" si="37"/>
        <v>1.4068481413297356</v>
      </c>
      <c r="C134" t="str">
        <f t="shared" si="21"/>
        <v>-0.335975124235032-18379.9721234803i</v>
      </c>
      <c r="D134" t="str">
        <f t="shared" si="22"/>
        <v>3.478124999987-11312.8729754784i</v>
      </c>
      <c r="E134" t="str">
        <f t="shared" si="23"/>
        <v>162.469536888233+0.00107829209899191i</v>
      </c>
      <c r="F134" t="str">
        <f t="shared" si="24"/>
        <v>2.42492492492372-106164.348432204i</v>
      </c>
      <c r="G134" t="str">
        <f t="shared" si="25"/>
        <v>0.9999999999995-7.07159005682518E-07i</v>
      </c>
      <c r="H134" t="str">
        <f t="shared" si="26"/>
        <v>1200.00007498622+0.271549059347228i</v>
      </c>
      <c r="I134" t="str">
        <f t="shared" si="27"/>
        <v>89.5363052926175-359392.881130429i</v>
      </c>
      <c r="K134" t="str">
        <f t="shared" si="28"/>
        <v>0.00999999886303938-3.32364693772827E-06i</v>
      </c>
      <c r="L134" t="str">
        <f t="shared" si="29"/>
        <v>0.00015-200.582854055904i</v>
      </c>
      <c r="M134" t="str">
        <f t="shared" si="30"/>
        <v>0.0004-35.3969742451594i</v>
      </c>
      <c r="N134">
        <f t="shared" si="31"/>
        <v>89.998952666711986</v>
      </c>
      <c r="O134">
        <f t="shared" si="32"/>
        <v>85.286896968755627</v>
      </c>
      <c r="P134" s="3">
        <f t="shared" si="33"/>
        <v>85.286896968755627</v>
      </c>
      <c r="Q134" s="3">
        <f t="shared" si="34"/>
        <v>-90.001047333288014</v>
      </c>
      <c r="R134">
        <f t="shared" si="35"/>
        <v>89.998952666711986</v>
      </c>
      <c r="S134">
        <f t="shared" si="36"/>
        <v>1.4068481413297355E-3</v>
      </c>
      <c r="T134">
        <f t="shared" si="19"/>
        <v>85.286896968755627</v>
      </c>
    </row>
    <row r="135" spans="1:20" x14ac:dyDescent="0.25">
      <c r="A135">
        <f t="shared" si="20"/>
        <v>8.8730776238058411</v>
      </c>
      <c r="B135">
        <f t="shared" si="37"/>
        <v>1.4121941642667886</v>
      </c>
      <c r="C135" t="str">
        <f t="shared" si="21"/>
        <v>-0.335975123674417-18310.3926299187i</v>
      </c>
      <c r="D135" t="str">
        <f t="shared" si="22"/>
        <v>3.47812499998689-11270.0467976984i</v>
      </c>
      <c r="E135" t="str">
        <f t="shared" si="23"/>
        <v>162.469536887673+0.00108238960937i</v>
      </c>
      <c r="F135" t="str">
        <f t="shared" si="24"/>
        <v>2.4249249249237-105762.451117969i</v>
      </c>
      <c r="G135" t="str">
        <f t="shared" si="25"/>
        <v>0.999999999999496-7.09846209904109E-07i</v>
      </c>
      <c r="H135" t="str">
        <f t="shared" si="26"/>
        <v>1200.00007555719+0.272580945781654i</v>
      </c>
      <c r="I135" t="str">
        <f t="shared" si="27"/>
        <v>89.5363052991908-358032.358325693i</v>
      </c>
      <c r="K135" t="str">
        <f t="shared" si="28"/>
        <v>0.00999999885438209-3.33627679311853E-06i</v>
      </c>
      <c r="L135" t="str">
        <f t="shared" si="29"/>
        <v>0.00015-199.823524662188i</v>
      </c>
      <c r="M135" t="str">
        <f t="shared" si="30"/>
        <v>0.0004-35.262974940386i</v>
      </c>
      <c r="N135">
        <f t="shared" si="31"/>
        <v>89.998948686847143</v>
      </c>
      <c r="O135">
        <f t="shared" si="32"/>
        <v>85.253953141104972</v>
      </c>
      <c r="P135" s="3">
        <f t="shared" si="33"/>
        <v>85.253953141104972</v>
      </c>
      <c r="Q135" s="3">
        <f t="shared" si="34"/>
        <v>-90.001051313152857</v>
      </c>
      <c r="R135">
        <f t="shared" si="35"/>
        <v>89.998948686847143</v>
      </c>
      <c r="S135">
        <f t="shared" si="36"/>
        <v>1.4121941642667886E-3</v>
      </c>
      <c r="T135">
        <f t="shared" si="19"/>
        <v>85.253953141104972</v>
      </c>
    </row>
    <row r="136" spans="1:20" x14ac:dyDescent="0.25">
      <c r="A136">
        <f t="shared" si="20"/>
        <v>8.9067953187763038</v>
      </c>
      <c r="B136">
        <f t="shared" si="37"/>
        <v>1.4175605020910025</v>
      </c>
      <c r="C136" t="str">
        <f t="shared" si="21"/>
        <v>-0.335975123109403-18241.0765375021i</v>
      </c>
      <c r="D136" t="str">
        <f t="shared" si="22"/>
        <v>3.4781249999868-11227.3827433251i</v>
      </c>
      <c r="E136" t="str">
        <f t="shared" si="23"/>
        <v>162.469536887109+0.00108650269029211i</v>
      </c>
      <c r="F136" t="str">
        <f t="shared" si="24"/>
        <v>2.4249249249237-105362.0752321i</v>
      </c>
      <c r="G136" t="str">
        <f t="shared" si="25"/>
        <v>0.999999999999492-7.12543625501742E-07i</v>
      </c>
      <c r="H136" t="str">
        <f t="shared" si="26"/>
        <v>1200.00007613252+0.273616753384629i</v>
      </c>
      <c r="I136" t="str">
        <f t="shared" si="27"/>
        <v>89.536305305813-356676.985936635i</v>
      </c>
      <c r="K136" t="str">
        <f t="shared" si="28"/>
        <v>0.00999999884565885-3.34895464192522E-06i</v>
      </c>
      <c r="L136" t="str">
        <f t="shared" si="29"/>
        <v>0.00015-199.067069796959i</v>
      </c>
      <c r="M136" t="str">
        <f t="shared" si="30"/>
        <v>0.0004-35.1294829053457i</v>
      </c>
      <c r="N136">
        <f t="shared" si="31"/>
        <v>89.998944691858853</v>
      </c>
      <c r="O136">
        <f t="shared" si="32"/>
        <v>85.221009313448647</v>
      </c>
      <c r="P136" s="3">
        <f t="shared" si="33"/>
        <v>85.221009313448647</v>
      </c>
      <c r="Q136" s="3">
        <f t="shared" si="34"/>
        <v>-90.001055308141147</v>
      </c>
      <c r="R136">
        <f t="shared" si="35"/>
        <v>89.998944691858853</v>
      </c>
      <c r="S136">
        <f t="shared" si="36"/>
        <v>1.4175605020910025E-3</v>
      </c>
      <c r="T136">
        <f t="shared" si="19"/>
        <v>85.221009313448647</v>
      </c>
    </row>
    <row r="137" spans="1:20" x14ac:dyDescent="0.25">
      <c r="A137">
        <f t="shared" si="20"/>
        <v>8.9406411409876529</v>
      </c>
      <c r="B137">
        <f t="shared" si="37"/>
        <v>1.4229472319989482</v>
      </c>
      <c r="C137" t="str">
        <f t="shared" si="21"/>
        <v>-0.335975122540167-18172.0228490955i</v>
      </c>
      <c r="D137" t="str">
        <f t="shared" si="22"/>
        <v>3.4781249999867-11184.880198622i</v>
      </c>
      <c r="E137" t="str">
        <f t="shared" si="23"/>
        <v>162.469536886539+0.0010906314009264i</v>
      </c>
      <c r="F137" t="str">
        <f t="shared" si="24"/>
        <v>2.42492492492368-104963.215015056i</v>
      </c>
      <c r="G137" t="str">
        <f t="shared" si="25"/>
        <v>0.999999999999488-7.15251291278646E-07i</v>
      </c>
      <c r="H137" t="str">
        <f t="shared" si="26"/>
        <v>1200.00007671223+0.274656497056599i</v>
      </c>
      <c r="I137" t="str">
        <f t="shared" si="27"/>
        <v>89.5363053124859-355326.744465765i</v>
      </c>
      <c r="K137" t="str">
        <f t="shared" si="28"/>
        <v>0.00999999883686918-3.36168066652296E-06i</v>
      </c>
      <c r="L137" t="str">
        <f t="shared" si="29"/>
        <v>0.00015-198.313478578361i</v>
      </c>
      <c r="M137" t="str">
        <f t="shared" si="30"/>
        <v>0.0004-34.9964962197109i</v>
      </c>
      <c r="N137">
        <f t="shared" si="31"/>
        <v>89.998940681689618</v>
      </c>
      <c r="O137">
        <f t="shared" si="32"/>
        <v>85.188065485786737</v>
      </c>
      <c r="P137" s="3">
        <f t="shared" si="33"/>
        <v>85.188065485786737</v>
      </c>
      <c r="Q137" s="3">
        <f t="shared" si="34"/>
        <v>-90.001059318310382</v>
      </c>
      <c r="R137">
        <f t="shared" si="35"/>
        <v>89.998940681689618</v>
      </c>
      <c r="S137">
        <f t="shared" si="36"/>
        <v>1.4229472319989482E-3</v>
      </c>
      <c r="T137">
        <f t="shared" si="19"/>
        <v>85.188065485786737</v>
      </c>
    </row>
    <row r="138" spans="1:20" x14ac:dyDescent="0.25">
      <c r="A138">
        <f t="shared" si="20"/>
        <v>8.9746155773234069</v>
      </c>
      <c r="B138">
        <f t="shared" si="37"/>
        <v>1.4283544314805443</v>
      </c>
      <c r="C138" t="str">
        <f t="shared" si="21"/>
        <v>-0.335975121966589-18103.2305713384i</v>
      </c>
      <c r="D138" t="str">
        <f t="shared" si="22"/>
        <v>3.47812499998659-11142.5385521755i</v>
      </c>
      <c r="E138" t="str">
        <f t="shared" si="23"/>
        <v>162.469536885966+0.00109477580066578i</v>
      </c>
      <c r="F138" t="str">
        <f t="shared" si="24"/>
        <v>2.42492492492368-104565.864729099i</v>
      </c>
      <c r="G138" t="str">
        <f t="shared" si="25"/>
        <v>0.999999999999484-7.17969246185503E-07i</v>
      </c>
      <c r="H138" t="str">
        <f t="shared" si="26"/>
        <v>1200.00007729635+0.275700191754629i</v>
      </c>
      <c r="I138" t="str">
        <f t="shared" si="27"/>
        <v>89.5363053192106-353981.614489406i</v>
      </c>
      <c r="K138" t="str">
        <f t="shared" si="28"/>
        <v>0.00999999882801258-3.37445504997938E-06i</v>
      </c>
      <c r="L138" t="str">
        <f t="shared" si="29"/>
        <v>0.00015-197.562740165732i</v>
      </c>
      <c r="M138" t="str">
        <f t="shared" si="30"/>
        <v>0.0004-34.8640129704232i</v>
      </c>
      <c r="N138">
        <f t="shared" si="31"/>
        <v>89.998936656281757</v>
      </c>
      <c r="O138">
        <f t="shared" si="32"/>
        <v>85.155121658119185</v>
      </c>
      <c r="P138" s="3">
        <f t="shared" si="33"/>
        <v>85.155121658119185</v>
      </c>
      <c r="Q138" s="3">
        <f t="shared" si="34"/>
        <v>-90.001063343718243</v>
      </c>
      <c r="R138">
        <f t="shared" si="35"/>
        <v>89.998936656281757</v>
      </c>
      <c r="S138">
        <f t="shared" si="36"/>
        <v>1.4283544314805444E-3</v>
      </c>
      <c r="T138">
        <f t="shared" si="19"/>
        <v>85.155121658119185</v>
      </c>
    </row>
    <row r="139" spans="1:20" x14ac:dyDescent="0.25">
      <c r="A139">
        <f t="shared" si="20"/>
        <v>9.008719116517236</v>
      </c>
      <c r="B139">
        <f t="shared" si="37"/>
        <v>1.4337821783201705</v>
      </c>
      <c r="C139" t="str">
        <f t="shared" si="21"/>
        <v>-0.335975121388617-18034.6987146308i</v>
      </c>
      <c r="D139" t="str">
        <f t="shared" si="22"/>
        <v>3.47812499998649-11100.3571948869i</v>
      </c>
      <c r="E139" t="str">
        <f t="shared" si="23"/>
        <v>162.469536885389+0.00109893594912883i</v>
      </c>
      <c r="F139" t="str">
        <f t="shared" si="24"/>
        <v>2.42492492492367-104170.018658211i</v>
      </c>
      <c r="G139" t="str">
        <f t="shared" si="25"/>
        <v>0.999999999999481-7.20697529321005E-07i</v>
      </c>
      <c r="H139" t="str">
        <f t="shared" si="26"/>
        <v>1200.00007788492+0.276747852492614i</v>
      </c>
      <c r="I139" t="str">
        <f t="shared" si="27"/>
        <v>89.5363053259852-352641.576657411i</v>
      </c>
      <c r="K139" t="str">
        <f t="shared" si="28"/>
        <v>0.00999999881908856-3.38727797605772E-06i</v>
      </c>
      <c r="L139" t="str">
        <f t="shared" si="29"/>
        <v>0.00015-196.814843759446i</v>
      </c>
      <c r="M139" t="str">
        <f t="shared" si="30"/>
        <v>0.0004-34.7320312516669i</v>
      </c>
      <c r="N139">
        <f t="shared" si="31"/>
        <v>89.998932615577388</v>
      </c>
      <c r="O139">
        <f t="shared" si="32"/>
        <v>85.122177830445978</v>
      </c>
      <c r="P139" s="3">
        <f t="shared" si="33"/>
        <v>85.122177830445978</v>
      </c>
      <c r="Q139" s="3">
        <f t="shared" si="34"/>
        <v>-90.001067384422612</v>
      </c>
      <c r="R139">
        <f t="shared" si="35"/>
        <v>89.998932615577388</v>
      </c>
      <c r="S139">
        <f t="shared" si="36"/>
        <v>1.4337821783201705E-3</v>
      </c>
      <c r="T139">
        <f t="shared" si="19"/>
        <v>85.122177830445978</v>
      </c>
    </row>
    <row r="140" spans="1:20" x14ac:dyDescent="0.25">
      <c r="A140">
        <f t="shared" si="20"/>
        <v>9.0429522491600025</v>
      </c>
      <c r="B140">
        <f t="shared" si="37"/>
        <v>1.4392305505977872</v>
      </c>
      <c r="C140" t="str">
        <f t="shared" si="21"/>
        <v>-0.335975120806331-17966.426293119i</v>
      </c>
      <c r="D140" t="str">
        <f t="shared" si="22"/>
        <v>3.47812499998639-11058.3355199633i</v>
      </c>
      <c r="E140" t="str">
        <f t="shared" si="23"/>
        <v>162.469536884806+0.00110311190616114i</v>
      </c>
      <c r="F140" t="str">
        <f t="shared" si="24"/>
        <v>2.42492492492366-103775.671108014i</v>
      </c>
      <c r="G140" t="str">
        <f t="shared" si="25"/>
        <v>0.999999999999477-7.23436179932421E-07i</v>
      </c>
      <c r="H140" t="str">
        <f t="shared" si="26"/>
        <v>1200.00007847796+0.277799494341516i</v>
      </c>
      <c r="I140" t="str">
        <f t="shared" si="27"/>
        <v>89.5363053328132-351306.611692883i</v>
      </c>
      <c r="K140" t="str">
        <f t="shared" si="28"/>
        <v>0.00999999881009661-0.0000034001496292196i</v>
      </c>
      <c r="L140" t="str">
        <f t="shared" si="29"/>
        <v>0.00015-196.069778600763i</v>
      </c>
      <c r="M140" t="str">
        <f t="shared" si="30"/>
        <v>0.0004-34.6005491648404i</v>
      </c>
      <c r="N140">
        <f t="shared" si="31"/>
        <v>89.998928559518319</v>
      </c>
      <c r="O140">
        <f t="shared" si="32"/>
        <v>85.089234002767085</v>
      </c>
      <c r="P140" s="3">
        <f t="shared" si="33"/>
        <v>85.089234002767085</v>
      </c>
      <c r="Q140" s="3">
        <f t="shared" si="34"/>
        <v>-90.001071440481681</v>
      </c>
      <c r="R140">
        <f t="shared" si="35"/>
        <v>89.998928559518319</v>
      </c>
      <c r="S140">
        <f t="shared" si="36"/>
        <v>1.4392305505977871E-3</v>
      </c>
      <c r="T140">
        <f t="shared" si="19"/>
        <v>85.089234002767085</v>
      </c>
    </row>
    <row r="141" spans="1:20" x14ac:dyDescent="0.25">
      <c r="A141">
        <f t="shared" si="20"/>
        <v>9.0773154677068106</v>
      </c>
      <c r="B141">
        <f t="shared" si="37"/>
        <v>1.4446996266900587</v>
      </c>
      <c r="C141" t="str">
        <f t="shared" si="21"/>
        <v>-0.335975120219494-17898.412324681i</v>
      </c>
      <c r="D141" t="str">
        <f t="shared" si="22"/>
        <v>3.47812499998628-11016.4729229086i</v>
      </c>
      <c r="E141" t="str">
        <f t="shared" si="23"/>
        <v>162.46953688422+0.00110730373183503i</v>
      </c>
      <c r="F141" t="str">
        <f t="shared" si="24"/>
        <v>2.42492492492364-103382.816405686i</v>
      </c>
      <c r="G141" t="str">
        <f t="shared" si="25"/>
        <v>0.999999999999473-7.26185237416162E-07i</v>
      </c>
      <c r="H141" t="str">
        <f t="shared" si="26"/>
        <v>1200.00007907553+0.278855132429546i</v>
      </c>
      <c r="I141" t="str">
        <f t="shared" si="27"/>
        <v>89.5363053396917-349976.700391912i</v>
      </c>
      <c r="K141" t="str">
        <f t="shared" si="28"/>
        <v>0.00999999880103614-3.41307019462742E-06i</v>
      </c>
      <c r="L141" t="str">
        <f t="shared" si="29"/>
        <v>0.00015-195.32753397167i</v>
      </c>
      <c r="M141" t="str">
        <f t="shared" si="30"/>
        <v>0.0004-34.46956481853i</v>
      </c>
      <c r="N141">
        <f t="shared" si="31"/>
        <v>89.998924488046285</v>
      </c>
      <c r="O141">
        <f t="shared" si="32"/>
        <v>85.056290175082324</v>
      </c>
      <c r="P141" s="3">
        <f t="shared" si="33"/>
        <v>85.056290175082324</v>
      </c>
      <c r="Q141" s="3">
        <f t="shared" si="34"/>
        <v>-90.001075511953715</v>
      </c>
      <c r="R141">
        <f t="shared" si="35"/>
        <v>89.998924488046285</v>
      </c>
      <c r="S141">
        <f t="shared" si="36"/>
        <v>1.4446996266900586E-3</v>
      </c>
      <c r="T141">
        <f t="shared" si="19"/>
        <v>85.056290175082324</v>
      </c>
    </row>
    <row r="142" spans="1:20" x14ac:dyDescent="0.25">
      <c r="A142">
        <f t="shared" si="20"/>
        <v>9.1118092664840962</v>
      </c>
      <c r="B142">
        <f t="shared" si="37"/>
        <v>1.4501894852714809</v>
      </c>
      <c r="C142" t="str">
        <f t="shared" si="21"/>
        <v>-0.33597511962817-17830.6558309131i</v>
      </c>
      <c r="D142" t="str">
        <f t="shared" si="22"/>
        <v>3.47812499998618-10974.7688015154i</v>
      </c>
      <c r="E142" t="str">
        <f t="shared" si="23"/>
        <v>162.469536883629+0.00111151148645123i</v>
      </c>
      <c r="F142" t="str">
        <f t="shared" si="24"/>
        <v>2.42492492492363-102991.448899879i</v>
      </c>
      <c r="G142" t="str">
        <f t="shared" si="25"/>
        <v>0.999999999999469-7.28944741318341E-07i</v>
      </c>
      <c r="H142" t="str">
        <f t="shared" si="26"/>
        <v>1200.00007967765+0.279914781942419i</v>
      </c>
      <c r="I142" t="str">
        <f t="shared" si="27"/>
        <v>89.5363053466216-348651.823623267i</v>
      </c>
      <c r="K142" t="str">
        <f t="shared" si="28"/>
        <v>0.00999999879190665-3.42603985814734E-06i</v>
      </c>
      <c r="L142" t="str">
        <f t="shared" si="29"/>
        <v>0.00015-194.58809919473i</v>
      </c>
      <c r="M142" t="str">
        <f t="shared" si="30"/>
        <v>0.0004-34.3390763284818i</v>
      </c>
      <c r="N142">
        <f t="shared" si="31"/>
        <v>89.998920401102666</v>
      </c>
      <c r="O142">
        <f t="shared" si="32"/>
        <v>85.023346347391694</v>
      </c>
      <c r="P142" s="3">
        <f t="shared" si="33"/>
        <v>85.023346347391694</v>
      </c>
      <c r="Q142" s="3">
        <f t="shared" si="34"/>
        <v>-90.001079598897334</v>
      </c>
      <c r="R142">
        <f t="shared" si="35"/>
        <v>89.998920401102666</v>
      </c>
      <c r="S142">
        <f t="shared" si="36"/>
        <v>1.4501894852714809E-3</v>
      </c>
      <c r="T142">
        <f t="shared" si="19"/>
        <v>85.023346347391694</v>
      </c>
    </row>
    <row r="143" spans="1:20" x14ac:dyDescent="0.25">
      <c r="A143">
        <f t="shared" si="20"/>
        <v>9.1464341416967354</v>
      </c>
      <c r="B143">
        <f t="shared" si="37"/>
        <v>1.4557002053155126</v>
      </c>
      <c r="C143" t="str">
        <f t="shared" si="21"/>
        <v>-0.335975119032459-17763.1558371159i</v>
      </c>
      <c r="D143" t="str">
        <f t="shared" si="22"/>
        <v>3.47812499998608-10933.222555856i</v>
      </c>
      <c r="E143" t="str">
        <f t="shared" si="23"/>
        <v>162.469536883034+0.00111573523053995i</v>
      </c>
      <c r="F143" t="str">
        <f t="shared" si="24"/>
        <v>2.42492492492362-102601.562960642i</v>
      </c>
      <c r="G143" t="str">
        <f t="shared" si="25"/>
        <v>0.999999999999465-7.31714731335347E-07i</v>
      </c>
      <c r="H143" t="str">
        <f t="shared" si="26"/>
        <v>1200.00008028435+0.280978458123554i</v>
      </c>
      <c r="I143" t="str">
        <f t="shared" si="27"/>
        <v>89.5363053536057-347331.962328158i</v>
      </c>
      <c r="K143" t="str">
        <f t="shared" si="28"/>
        <v>0.00999999878270771-3.43905880635185E-06i</v>
      </c>
      <c r="L143" t="str">
        <f t="shared" si="29"/>
        <v>0.00015-193.851463632925i</v>
      </c>
      <c r="M143" t="str">
        <f t="shared" si="30"/>
        <v>0.0004-34.209081817575i</v>
      </c>
      <c r="N143">
        <f t="shared" si="31"/>
        <v>89.998916298628686</v>
      </c>
      <c r="O143">
        <f t="shared" si="32"/>
        <v>84.990402519695394</v>
      </c>
      <c r="P143" s="3">
        <f t="shared" si="33"/>
        <v>84.990402519695394</v>
      </c>
      <c r="Q143" s="3">
        <f t="shared" si="34"/>
        <v>-90.001083701371314</v>
      </c>
      <c r="R143">
        <f t="shared" si="35"/>
        <v>89.998916298628686</v>
      </c>
      <c r="S143">
        <f t="shared" si="36"/>
        <v>1.4557002053155125E-3</v>
      </c>
      <c r="T143">
        <f t="shared" si="19"/>
        <v>84.990402519695394</v>
      </c>
    </row>
    <row r="144" spans="1:20" x14ac:dyDescent="0.25">
      <c r="A144">
        <f t="shared" si="20"/>
        <v>9.1811905914351826</v>
      </c>
      <c r="B144">
        <f t="shared" si="37"/>
        <v>1.4612318660957115</v>
      </c>
      <c r="C144" t="str">
        <f t="shared" si="21"/>
        <v>-0.3359751184321-17695.9113722785i</v>
      </c>
      <c r="D144" t="str">
        <f t="shared" si="22"/>
        <v>3.47812499998597-10891.8335882735i</v>
      </c>
      <c r="E144" t="str">
        <f t="shared" si="23"/>
        <v>162.469536882433+0.00111997502486131i</v>
      </c>
      <c r="F144" t="str">
        <f t="shared" si="24"/>
        <v>2.42492492492361-102213.152979334i</v>
      </c>
      <c r="G144" t="str">
        <f t="shared" si="25"/>
        <v>0.99999999999946-7.34495247314419E-07i</v>
      </c>
      <c r="H144" t="str">
        <f t="shared" si="26"/>
        <v>1200.00008089567+0.282046176274286i</v>
      </c>
      <c r="I144" t="str">
        <f t="shared" si="27"/>
        <v>89.5363053606421-346017.097519934i</v>
      </c>
      <c r="K144" t="str">
        <f t="shared" si="28"/>
        <v>0.00999999877343872-3.45212722652224E-06i</v>
      </c>
      <c r="L144" t="str">
        <f t="shared" si="29"/>
        <v>0.00015-193.117616689505i</v>
      </c>
      <c r="M144" t="str">
        <f t="shared" si="30"/>
        <v>0.0004-34.0795794157951i</v>
      </c>
      <c r="N144">
        <f t="shared" si="31"/>
        <v>89.998912180565313</v>
      </c>
      <c r="O144">
        <f t="shared" si="32"/>
        <v>84.957458691992969</v>
      </c>
      <c r="P144" s="3">
        <f t="shared" si="33"/>
        <v>84.957458691992969</v>
      </c>
      <c r="Q144" s="3">
        <f t="shared" si="34"/>
        <v>-90.001087819434687</v>
      </c>
      <c r="R144">
        <f t="shared" si="35"/>
        <v>89.998912180565313</v>
      </c>
      <c r="S144">
        <f t="shared" si="36"/>
        <v>1.4612318660957115E-3</v>
      </c>
      <c r="T144">
        <f t="shared" si="19"/>
        <v>84.957458691992969</v>
      </c>
    </row>
    <row r="145" spans="1:20" x14ac:dyDescent="0.25">
      <c r="A145">
        <f t="shared" si="20"/>
        <v>9.2160791156826374</v>
      </c>
      <c r="B145">
        <f t="shared" si="37"/>
        <v>1.4667845471868752</v>
      </c>
      <c r="C145" t="str">
        <f t="shared" si="21"/>
        <v>-0.335975117827294-17628.9214690675i</v>
      </c>
      <c r="D145" t="str">
        <f t="shared" si="22"/>
        <v>3.47812499998586-10850.6013033739i</v>
      </c>
      <c r="E145" t="str">
        <f t="shared" si="23"/>
        <v>162.469536881829+0.0011242309304062i</v>
      </c>
      <c r="F145" t="str">
        <f t="shared" si="24"/>
        <v>2.4249249249236-101826.213368548i</v>
      </c>
      <c r="G145" t="str">
        <f t="shared" si="25"/>
        <v>0.999999999999456-7.3728632925421E-07i</v>
      </c>
      <c r="H145" t="str">
        <f t="shared" si="26"/>
        <v>1200.00008151165+0.283117951754108i</v>
      </c>
      <c r="I145" t="str">
        <f t="shared" si="27"/>
        <v>89.5363053677341-344707.21028383i</v>
      </c>
      <c r="K145" t="str">
        <f t="shared" si="28"/>
        <v>0.00999999876409915-3.46524530665163E-06i</v>
      </c>
      <c r="L145" t="str">
        <f t="shared" si="29"/>
        <v>0.00015-192.386547807835i</v>
      </c>
      <c r="M145" t="str">
        <f t="shared" si="30"/>
        <v>0.0004-33.9505672602062i</v>
      </c>
      <c r="N145">
        <f t="shared" si="31"/>
        <v>89.99890804685333</v>
      </c>
      <c r="O145">
        <f t="shared" si="32"/>
        <v>84.92451486428476</v>
      </c>
      <c r="P145" s="3">
        <f t="shared" si="33"/>
        <v>84.92451486428476</v>
      </c>
      <c r="Q145" s="3">
        <f t="shared" si="34"/>
        <v>-90.00109195314667</v>
      </c>
      <c r="R145">
        <f t="shared" si="35"/>
        <v>89.99890804685333</v>
      </c>
      <c r="S145">
        <f t="shared" si="36"/>
        <v>1.4667845471868753E-3</v>
      </c>
      <c r="T145">
        <f t="shared" si="19"/>
        <v>84.92451486428476</v>
      </c>
    </row>
    <row r="146" spans="1:20" x14ac:dyDescent="0.25">
      <c r="A146">
        <f t="shared" si="20"/>
        <v>9.2511002163222322</v>
      </c>
      <c r="B146">
        <f t="shared" si="37"/>
        <v>1.4723583284661854</v>
      </c>
      <c r="C146" t="str">
        <f t="shared" si="21"/>
        <v>-0.335975117217822-17562.1851638102i</v>
      </c>
      <c r="D146" t="str">
        <f t="shared" si="22"/>
        <v>3.47812499998575-10809.5251080168i</v>
      </c>
      <c r="E146" t="str">
        <f t="shared" si="23"/>
        <v>162.46953688122+0.00112850300839714i</v>
      </c>
      <c r="F146" t="str">
        <f t="shared" si="24"/>
        <v>2.4249249249236-101440.738562025i</v>
      </c>
      <c r="G146" t="str">
        <f t="shared" si="25"/>
        <v>0.999999999999452-7.40088017305374E-07i</v>
      </c>
      <c r="H146" t="str">
        <f t="shared" si="26"/>
        <v>1200.00008213231+0.284193799980866i</v>
      </c>
      <c r="I146" t="str">
        <f t="shared" si="27"/>
        <v>89.5363053748782-343402.281776662i</v>
      </c>
      <c r="K146" t="str">
        <f t="shared" si="28"/>
        <v>0.00999999875468848-3.47841323544737E-06i</v>
      </c>
      <c r="L146" t="str">
        <f t="shared" si="29"/>
        <v>0.00015-191.658246471245i</v>
      </c>
      <c r="M146" t="str">
        <f t="shared" si="30"/>
        <v>0.0004-33.8220434949255i</v>
      </c>
      <c r="N146">
        <f t="shared" si="31"/>
        <v>89.998903897433266</v>
      </c>
      <c r="O146">
        <f t="shared" si="32"/>
        <v>84.891571036570525</v>
      </c>
      <c r="P146" s="3">
        <f t="shared" si="33"/>
        <v>84.891571036570525</v>
      </c>
      <c r="Q146" s="3">
        <f t="shared" si="34"/>
        <v>-90.001096102566734</v>
      </c>
      <c r="R146">
        <f t="shared" si="35"/>
        <v>89.998903897433266</v>
      </c>
      <c r="S146">
        <f t="shared" si="36"/>
        <v>1.4723583284661855E-3</v>
      </c>
      <c r="T146">
        <f t="shared" si="19"/>
        <v>84.891571036570525</v>
      </c>
    </row>
    <row r="147" spans="1:20" x14ac:dyDescent="0.25">
      <c r="A147">
        <f t="shared" si="20"/>
        <v>9.2862543971442566</v>
      </c>
      <c r="B147">
        <f t="shared" si="37"/>
        <v>1.4779532901143571</v>
      </c>
      <c r="C147" t="str">
        <f t="shared" si="21"/>
        <v>-0.335975116603668-17495.7014964825i</v>
      </c>
      <c r="D147" t="str">
        <f t="shared" si="22"/>
        <v>3.47812499998565-10768.6044113074i</v>
      </c>
      <c r="E147" t="str">
        <f t="shared" si="23"/>
        <v>162.469536880607+0.0011327913202898i</v>
      </c>
      <c r="F147" t="str">
        <f t="shared" si="24"/>
        <v>2.42492492492358-101056.723014584i</v>
      </c>
      <c r="G147" t="str">
        <f t="shared" si="25"/>
        <v>0.999999999999448-7.42900351771131E-07i</v>
      </c>
      <c r="H147" t="str">
        <f t="shared" si="26"/>
        <v>1200.0000827577+0.285273736431i</v>
      </c>
      <c r="I147" t="str">
        <f t="shared" si="27"/>
        <v>89.5363053820776-342102.293226613i</v>
      </c>
      <c r="K147" t="str">
        <f t="shared" si="28"/>
        <v>0.0099999987452061-3.49163120233395E-06i</v>
      </c>
      <c r="L147" t="str">
        <f t="shared" si="29"/>
        <v>0.00015-190.932702202874i</v>
      </c>
      <c r="M147" t="str">
        <f t="shared" si="30"/>
        <v>0.0004-33.6940062710954i</v>
      </c>
      <c r="N147">
        <f t="shared" si="31"/>
        <v>89.99889973224542</v>
      </c>
      <c r="O147">
        <f t="shared" si="32"/>
        <v>84.858627208850223</v>
      </c>
      <c r="P147" s="3">
        <f t="shared" si="33"/>
        <v>84.858627208850223</v>
      </c>
      <c r="Q147" s="3">
        <f t="shared" si="34"/>
        <v>-90.00110026775458</v>
      </c>
      <c r="R147">
        <f t="shared" si="35"/>
        <v>89.99889973224542</v>
      </c>
      <c r="S147">
        <f t="shared" si="36"/>
        <v>1.477953290114357E-3</v>
      </c>
      <c r="T147">
        <f t="shared" si="19"/>
        <v>84.858627208850223</v>
      </c>
    </row>
    <row r="148" spans="1:20" x14ac:dyDescent="0.25">
      <c r="A148">
        <f t="shared" si="20"/>
        <v>9.3215421638534046</v>
      </c>
      <c r="B148">
        <f t="shared" si="37"/>
        <v>1.4835695126167916</v>
      </c>
      <c r="C148" t="str">
        <f t="shared" si="21"/>
        <v>-0.33597511598489-17429.4695106946i</v>
      </c>
      <c r="D148" t="str">
        <f t="shared" si="22"/>
        <v>3.47812499998554-10727.8386245878i</v>
      </c>
      <c r="E148" t="str">
        <f t="shared" si="23"/>
        <v>162.469536879989+0.00113709592777295i</v>
      </c>
      <c r="F148" t="str">
        <f t="shared" si="24"/>
        <v>2.42492492492358-100674.16120203i</v>
      </c>
      <c r="G148" t="str">
        <f t="shared" si="25"/>
        <v>0.999999999999444-7.45723373107857E-07i</v>
      </c>
      <c r="H148" t="str">
        <f t="shared" si="26"/>
        <v>1200.00008338786+0.286357776639761i</v>
      </c>
      <c r="I148" t="str">
        <f t="shared" si="27"/>
        <v>89.5363053893313-340807.225932904i</v>
      </c>
      <c r="K148" t="str">
        <f t="shared" si="28"/>
        <v>0.00999999873565157-3.50489939745572E-06i</v>
      </c>
      <c r="L148" t="str">
        <f t="shared" si="29"/>
        <v>0.00015-190.209904565525i</v>
      </c>
      <c r="M148" t="str">
        <f t="shared" si="30"/>
        <v>0.0004-33.5664537468573i</v>
      </c>
      <c r="N148">
        <f t="shared" si="31"/>
        <v>89.998895551229879</v>
      </c>
      <c r="O148">
        <f t="shared" si="32"/>
        <v>84.825683381123866</v>
      </c>
      <c r="P148" s="3">
        <f t="shared" si="33"/>
        <v>84.825683381123866</v>
      </c>
      <c r="Q148" s="3">
        <f t="shared" si="34"/>
        <v>-90.001104448770121</v>
      </c>
      <c r="R148">
        <f t="shared" si="35"/>
        <v>89.998895551229879</v>
      </c>
      <c r="S148">
        <f t="shared" si="36"/>
        <v>1.4835695126167916E-3</v>
      </c>
      <c r="T148">
        <f t="shared" si="19"/>
        <v>84.825683381123866</v>
      </c>
    </row>
    <row r="149" spans="1:20" x14ac:dyDescent="0.25">
      <c r="A149">
        <f t="shared" si="20"/>
        <v>9.3569640240760474</v>
      </c>
      <c r="B149">
        <f t="shared" si="37"/>
        <v>1.4892070767647354</v>
      </c>
      <c r="C149" t="str">
        <f t="shared" si="21"/>
        <v>-0.33597511536142-17363.4882536771i</v>
      </c>
      <c r="D149" t="str">
        <f t="shared" si="22"/>
        <v>3.47812499998543-10687.2271614284i</v>
      </c>
      <c r="E149" t="str">
        <f t="shared" si="23"/>
        <v>162.469536879366+0.00114141689276975i</v>
      </c>
      <c r="F149" t="str">
        <f t="shared" si="24"/>
        <v>2.42492492492356-100293.047621083i</v>
      </c>
      <c r="G149" t="str">
        <f t="shared" si="25"/>
        <v>0.99999999999944-7.48557121925665E-07i</v>
      </c>
      <c r="H149" t="str">
        <f t="shared" si="26"/>
        <v>1200.00008402281+0.287445936201435i</v>
      </c>
      <c r="I149" t="str">
        <f t="shared" si="27"/>
        <v>89.53630539664-339517.061265553i</v>
      </c>
      <c r="K149" t="str">
        <f t="shared" si="28"/>
        <v>0.00999999872602424-0.0000035182180116795i</v>
      </c>
      <c r="L149" t="str">
        <f t="shared" si="29"/>
        <v>0.00015-189.489843161511i</v>
      </c>
      <c r="M149" t="str">
        <f t="shared" si="30"/>
        <v>0.0004-33.4393840873255i</v>
      </c>
      <c r="N149">
        <f t="shared" si="31"/>
        <v>89.998891354326517</v>
      </c>
      <c r="O149">
        <f t="shared" si="32"/>
        <v>84.792739553391357</v>
      </c>
      <c r="P149" s="3">
        <f t="shared" si="33"/>
        <v>84.792739553391357</v>
      </c>
      <c r="Q149" s="3">
        <f t="shared" si="34"/>
        <v>-90.001108645673483</v>
      </c>
      <c r="R149">
        <f t="shared" si="35"/>
        <v>89.998891354326517</v>
      </c>
      <c r="S149">
        <f t="shared" si="36"/>
        <v>1.4892070767647354E-3</v>
      </c>
      <c r="T149">
        <f t="shared" si="19"/>
        <v>84.792739553391357</v>
      </c>
    </row>
    <row r="150" spans="1:20" x14ac:dyDescent="0.25">
      <c r="A150">
        <f t="shared" si="20"/>
        <v>9.3925204873675376</v>
      </c>
      <c r="B150">
        <f t="shared" si="37"/>
        <v>1.4948660636564415</v>
      </c>
      <c r="C150" t="str">
        <f t="shared" si="21"/>
        <v>-0.335975114733175-17297.7567762674i</v>
      </c>
      <c r="D150" t="str">
        <f t="shared" si="22"/>
        <v>3.47812499998532-10646.7694376196i</v>
      </c>
      <c r="E150" t="str">
        <f t="shared" si="23"/>
        <v>162.469536878737+0.00114575427743899i</v>
      </c>
      <c r="F150" t="str">
        <f t="shared" si="24"/>
        <v>2.42492492492355-99913.3767892978i</v>
      </c>
      <c r="G150" t="str">
        <f t="shared" si="25"/>
        <v>0.999999999999435-7.51401638988979E-07i</v>
      </c>
      <c r="H150" t="str">
        <f t="shared" si="26"/>
        <v>1200.00008466259+0.288538230769565i</v>
      </c>
      <c r="I150" t="str">
        <f t="shared" si="27"/>
        <v>89.5363054040058-338231.780665115i</v>
      </c>
      <c r="K150" t="str">
        <f t="shared" si="28"/>
        <v>0.0099999987163237-3.53158723659748E-06i</v>
      </c>
      <c r="L150" t="str">
        <f t="shared" si="29"/>
        <v>0.00015-188.772507632507i</v>
      </c>
      <c r="M150" t="str">
        <f t="shared" si="30"/>
        <v>0.0004-33.3127954645602i</v>
      </c>
      <c r="N150">
        <f t="shared" si="31"/>
        <v>89.998887141474924</v>
      </c>
      <c r="O150">
        <f t="shared" si="32"/>
        <v>84.759795725652637</v>
      </c>
      <c r="P150" s="3">
        <f t="shared" si="33"/>
        <v>84.759795725652637</v>
      </c>
      <c r="Q150" s="3">
        <f t="shared" si="34"/>
        <v>-90.001112858525076</v>
      </c>
      <c r="R150">
        <f t="shared" si="35"/>
        <v>89.998887141474924</v>
      </c>
      <c r="S150">
        <f t="shared" si="36"/>
        <v>1.4948660636564415E-3</v>
      </c>
      <c r="T150">
        <f t="shared" si="19"/>
        <v>84.759795725652637</v>
      </c>
    </row>
    <row r="151" spans="1:20" x14ac:dyDescent="0.25">
      <c r="A151">
        <f t="shared" si="20"/>
        <v>9.4282120652195349</v>
      </c>
      <c r="B151">
        <f t="shared" si="37"/>
        <v>1.5005465546983361</v>
      </c>
      <c r="C151" t="str">
        <f t="shared" si="21"/>
        <v>-0.33597511410009-17232.2741328962i</v>
      </c>
      <c r="D151" t="str">
        <f t="shared" si="22"/>
        <v>3.47812499998521-10606.4648711636i</v>
      </c>
      <c r="E151" t="str">
        <f t="shared" si="23"/>
        <v>162.469536878105+0.00115010814417569i</v>
      </c>
      <c r="F151" t="str">
        <f t="shared" si="24"/>
        <v>2.42492492492354-99535.1432449808i</v>
      </c>
      <c r="G151" t="str">
        <f t="shared" si="25"/>
        <v>0.999999999999431-7.54256965217134E-07i</v>
      </c>
      <c r="H151" t="str">
        <f t="shared" si="26"/>
        <v>1200.00008530725+0.28963467605717i</v>
      </c>
      <c r="I151" t="str">
        <f t="shared" si="27"/>
        <v>89.5363054114262-336951.365642395i</v>
      </c>
      <c r="K151" t="str">
        <f t="shared" si="28"/>
        <v>0.00999999870654919-3.54500726452972E-06i</v>
      </c>
      <c r="L151" t="str">
        <f t="shared" si="29"/>
        <v>0.00015-188.057887659402i</v>
      </c>
      <c r="M151" t="str">
        <f t="shared" si="30"/>
        <v>0.0004-33.1866860575415i</v>
      </c>
      <c r="N151">
        <f t="shared" si="31"/>
        <v>89.998882912614519</v>
      </c>
      <c r="O151">
        <f t="shared" si="32"/>
        <v>84.726851897907679</v>
      </c>
      <c r="P151" s="3">
        <f t="shared" si="33"/>
        <v>84.726851897907679</v>
      </c>
      <c r="Q151" s="3">
        <f t="shared" si="34"/>
        <v>-90.001117087385481</v>
      </c>
      <c r="R151">
        <f t="shared" si="35"/>
        <v>89.998882912614519</v>
      </c>
      <c r="S151">
        <f t="shared" si="36"/>
        <v>1.500546554698336E-3</v>
      </c>
      <c r="T151">
        <f t="shared" si="19"/>
        <v>84.726851897907679</v>
      </c>
    </row>
    <row r="152" spans="1:20" x14ac:dyDescent="0.25">
      <c r="A152">
        <f t="shared" si="20"/>
        <v>9.4640392710673691</v>
      </c>
      <c r="B152">
        <f t="shared" si="37"/>
        <v>1.5062486316061898</v>
      </c>
      <c r="C152" t="str">
        <f t="shared" si="21"/>
        <v>-0.335975113462229-17167.0393815736i</v>
      </c>
      <c r="D152" t="str">
        <f t="shared" si="22"/>
        <v>3.47812499998509-10566.3128822656i</v>
      </c>
      <c r="E152" t="str">
        <f t="shared" si="23"/>
        <v>162.469536877467+0.00115447855561127i</v>
      </c>
      <c r="F152" t="str">
        <f t="shared" si="24"/>
        <v>2.42492492492353-99158.3415471156i</v>
      </c>
      <c r="G152" t="str">
        <f t="shared" si="25"/>
        <v>0.999999999999427-7.57123141684956E-07i</v>
      </c>
      <c r="H152" t="str">
        <f t="shared" si="26"/>
        <v>1200.00008595682+0.290735287836992i</v>
      </c>
      <c r="I152" t="str">
        <f t="shared" si="27"/>
        <v>89.5363054189034-335675.797778192i</v>
      </c>
      <c r="K152" t="str">
        <f t="shared" si="28"/>
        <v>0.00999999869670026-0.0000035584782885273i</v>
      </c>
      <c r="L152" t="str">
        <f t="shared" si="29"/>
        <v>0.00015-187.345972962145i</v>
      </c>
      <c r="M152" t="str">
        <f t="shared" si="30"/>
        <v>0.0004-33.0610540521433i</v>
      </c>
      <c r="N152">
        <f t="shared" si="31"/>
        <v>89.998878667684494</v>
      </c>
      <c r="O152">
        <f t="shared" si="32"/>
        <v>84.693908070156411</v>
      </c>
      <c r="P152" s="3">
        <f t="shared" si="33"/>
        <v>84.693908070156411</v>
      </c>
      <c r="Q152" s="3">
        <f t="shared" si="34"/>
        <v>-90.001121332315506</v>
      </c>
      <c r="R152">
        <f t="shared" si="35"/>
        <v>89.998878667684494</v>
      </c>
      <c r="S152">
        <f t="shared" si="36"/>
        <v>1.5062486316061898E-3</v>
      </c>
      <c r="T152">
        <f t="shared" si="19"/>
        <v>84.693908070156411</v>
      </c>
    </row>
    <row r="153" spans="1:20" x14ac:dyDescent="0.25">
      <c r="A153">
        <f t="shared" si="20"/>
        <v>9.5000026202974244</v>
      </c>
      <c r="B153">
        <f t="shared" si="37"/>
        <v>1.5119723764062933</v>
      </c>
      <c r="C153" t="str">
        <f t="shared" si="21"/>
        <v>-0.335975112819562-17102.0515838761i</v>
      </c>
      <c r="D153" t="str">
        <f t="shared" si="22"/>
        <v>3.47812499998498-10526.3128933258i</v>
      </c>
      <c r="E153" t="str">
        <f t="shared" si="23"/>
        <v>162.469536876825+0.00115886557461556i</v>
      </c>
      <c r="F153" t="str">
        <f t="shared" si="24"/>
        <v>2.42492492492352-98782.9662752836i</v>
      </c>
      <c r="G153" t="str">
        <f t="shared" si="25"/>
        <v>0.999999999999422-7.60000209623355E-07i</v>
      </c>
      <c r="H153" t="str">
        <f t="shared" si="26"/>
        <v>1200.00008661133+0.291840081941702i</v>
      </c>
      <c r="I153" t="str">
        <f t="shared" si="27"/>
        <v>89.5363054264381-334405.058723034i</v>
      </c>
      <c r="K153" t="str">
        <f t="shared" si="28"/>
        <v>0.00999999868677637-3.57200050237481E-06i</v>
      </c>
      <c r="L153" t="str">
        <f t="shared" si="29"/>
        <v>0.00015-186.636753299607i</v>
      </c>
      <c r="M153" t="str">
        <f t="shared" si="30"/>
        <v>0.0004-32.9358976411071i</v>
      </c>
      <c r="N153">
        <f t="shared" si="31"/>
        <v>89.998874406623727</v>
      </c>
      <c r="O153">
        <f t="shared" si="32"/>
        <v>84.660964242398919</v>
      </c>
      <c r="P153" s="3">
        <f t="shared" si="33"/>
        <v>84.660964242398919</v>
      </c>
      <c r="Q153" s="3">
        <f t="shared" si="34"/>
        <v>-90.001125593376273</v>
      </c>
      <c r="R153">
        <f t="shared" si="35"/>
        <v>89.998874406623727</v>
      </c>
      <c r="S153">
        <f t="shared" si="36"/>
        <v>1.5119723764062934E-3</v>
      </c>
      <c r="T153">
        <f t="shared" si="19"/>
        <v>84.660964242398919</v>
      </c>
    </row>
    <row r="154" spans="1:20" x14ac:dyDescent="0.25">
      <c r="A154">
        <f t="shared" si="20"/>
        <v>9.5361026302545557</v>
      </c>
      <c r="B154">
        <f t="shared" si="37"/>
        <v>1.5177178714366373</v>
      </c>
      <c r="C154" t="str">
        <f t="shared" si="21"/>
        <v>-0.335975112171992-17037.3098049323i</v>
      </c>
      <c r="D154" t="str">
        <f t="shared" si="22"/>
        <v>3.47812499998486-10486.4643289309i</v>
      </c>
      <c r="E154" t="str">
        <f t="shared" si="23"/>
        <v>162.469536876178+0.00116326926429832i</v>
      </c>
      <c r="F154" t="str">
        <f t="shared" si="24"/>
        <v>2.42492492492351-98409.0120295851i</v>
      </c>
      <c r="G154" t="str">
        <f t="shared" si="25"/>
        <v>0.999999999999418-7.6288821041992E-07i</v>
      </c>
      <c r="H154" t="str">
        <f t="shared" si="26"/>
        <v>1200.00008727082+0.292949074264136i</v>
      </c>
      <c r="I154" t="str">
        <f t="shared" si="27"/>
        <v>89.5363054340301-333139.130196912i</v>
      </c>
      <c r="K154" t="str">
        <f t="shared" si="28"/>
        <v>0.00999999867677697-3.58557410059323E-06i</v>
      </c>
      <c r="L154" t="str">
        <f t="shared" si="29"/>
        <v>0.00015-185.930218469423i</v>
      </c>
      <c r="M154" t="str">
        <f t="shared" si="30"/>
        <v>0.0004-32.8112150240158i</v>
      </c>
      <c r="N154">
        <f t="shared" si="31"/>
        <v>89.998870129370971</v>
      </c>
      <c r="O154">
        <f t="shared" si="32"/>
        <v>84.628020414635102</v>
      </c>
      <c r="P154" s="3">
        <f t="shared" si="33"/>
        <v>84.628020414635102</v>
      </c>
      <c r="Q154" s="3">
        <f t="shared" si="34"/>
        <v>-90.001129870629029</v>
      </c>
      <c r="R154">
        <f t="shared" si="35"/>
        <v>89.998870129370971</v>
      </c>
      <c r="S154">
        <f t="shared" si="36"/>
        <v>1.5177178714366373E-3</v>
      </c>
      <c r="T154">
        <f t="shared" si="19"/>
        <v>84.628020414635102</v>
      </c>
    </row>
    <row r="155" spans="1:20" x14ac:dyDescent="0.25">
      <c r="A155">
        <f t="shared" si="20"/>
        <v>9.5723398202495229</v>
      </c>
      <c r="B155">
        <f t="shared" si="37"/>
        <v>1.5234851993480965</v>
      </c>
      <c r="C155" t="str">
        <f t="shared" si="21"/>
        <v>-0.335975111519432-16972.8131134097i</v>
      </c>
      <c r="D155" t="str">
        <f t="shared" si="22"/>
        <v>3.47812499998475-10446.766615846i</v>
      </c>
      <c r="E155" t="str">
        <f t="shared" si="23"/>
        <v>162.469536875526+0.00116768968800728i</v>
      </c>
      <c r="F155" t="str">
        <f t="shared" si="24"/>
        <v>2.4249249249235-98036.4734305632i</v>
      </c>
      <c r="G155" t="str">
        <f t="shared" si="25"/>
        <v>0.999999999999414-7.65787185619513E-07i</v>
      </c>
      <c r="H155" t="str">
        <f t="shared" si="26"/>
        <v>1200.00008793535+0.294062280757518i</v>
      </c>
      <c r="I155" t="str">
        <f t="shared" si="27"/>
        <v>89.5363054416793-331877.993989027i</v>
      </c>
      <c r="K155" t="str">
        <f t="shared" si="28"/>
        <v>0.00999999866670128-3.59919927844253E-06i</v>
      </c>
      <c r="L155" t="str">
        <f t="shared" si="29"/>
        <v>0.00015-185.226358307853i</v>
      </c>
      <c r="M155" t="str">
        <f t="shared" si="30"/>
        <v>0.0004-32.6870044072682i</v>
      </c>
      <c r="N155">
        <f t="shared" si="31"/>
        <v>89.998865835864663</v>
      </c>
      <c r="O155">
        <f t="shared" si="32"/>
        <v>84.595076586864778</v>
      </c>
      <c r="P155" s="3">
        <f t="shared" si="33"/>
        <v>84.595076586864778</v>
      </c>
      <c r="Q155" s="3">
        <f t="shared" si="34"/>
        <v>-90.001134164135337</v>
      </c>
      <c r="R155">
        <f t="shared" si="35"/>
        <v>89.998865835864663</v>
      </c>
      <c r="S155">
        <f t="shared" si="36"/>
        <v>1.5234851993480964E-3</v>
      </c>
      <c r="T155">
        <f t="shared" si="19"/>
        <v>84.595076586864778</v>
      </c>
    </row>
    <row r="156" spans="1:20" x14ac:dyDescent="0.25">
      <c r="A156">
        <f t="shared" si="20"/>
        <v>9.6087147115664706</v>
      </c>
      <c r="B156">
        <f t="shared" si="37"/>
        <v>1.5292744431056193</v>
      </c>
      <c r="C156" t="str">
        <f t="shared" si="21"/>
        <v>-0.335975110861876-16908.5605815019i</v>
      </c>
      <c r="D156" t="str">
        <f t="shared" si="22"/>
        <v>3.47812499998464-10407.219183006i</v>
      </c>
      <c r="E156" t="str">
        <f t="shared" si="23"/>
        <v>162.469536874869+0.0011721269093321i</v>
      </c>
      <c r="F156" t="str">
        <f t="shared" si="24"/>
        <v>2.42492492492349-97665.3451191246i</v>
      </c>
      <c r="G156" t="str">
        <f t="shared" si="25"/>
        <v>0.999999999999409-7.68697176924864E-07i</v>
      </c>
      <c r="H156" t="str">
        <f t="shared" si="26"/>
        <v>1200.00008860493+0.295179717435702i</v>
      </c>
      <c r="I156" t="str">
        <f t="shared" si="27"/>
        <v>89.5363054493862-330621.631957501i</v>
      </c>
      <c r="K156" t="str">
        <f t="shared" si="28"/>
        <v>0.00999999865654896-3.61287623192499E-06i</v>
      </c>
      <c r="L156" t="str">
        <f t="shared" si="29"/>
        <v>0.00015-184.525162689633i</v>
      </c>
      <c r="M156" t="str">
        <f t="shared" si="30"/>
        <v>0.0004-32.5632640040529i</v>
      </c>
      <c r="N156">
        <f t="shared" si="31"/>
        <v>89.998861526043072</v>
      </c>
      <c r="O156">
        <f t="shared" si="32"/>
        <v>84.562132759087959</v>
      </c>
      <c r="P156" s="3">
        <f t="shared" si="33"/>
        <v>84.562132759087959</v>
      </c>
      <c r="Q156" s="3">
        <f t="shared" si="34"/>
        <v>-90.001138473956928</v>
      </c>
      <c r="R156">
        <f t="shared" si="35"/>
        <v>89.998861526043072</v>
      </c>
      <c r="S156">
        <f t="shared" si="36"/>
        <v>1.5292744431056194E-3</v>
      </c>
      <c r="T156">
        <f t="shared" si="19"/>
        <v>84.562132759087959</v>
      </c>
    </row>
    <row r="157" spans="1:20" x14ac:dyDescent="0.25">
      <c r="A157">
        <f t="shared" si="20"/>
        <v>9.6452278274704231</v>
      </c>
      <c r="B157">
        <f t="shared" si="37"/>
        <v>1.5350856859894206</v>
      </c>
      <c r="C157" t="str">
        <f t="shared" si="21"/>
        <v>-0.335975110199429-16844.5512849148i</v>
      </c>
      <c r="D157" t="str">
        <f t="shared" si="22"/>
        <v>3.47812499998452-10367.8214615079i</v>
      </c>
      <c r="E157" t="str">
        <f t="shared" si="23"/>
        <v>162.469536874207+0.00117658099210369i</v>
      </c>
      <c r="F157" t="str">
        <f t="shared" si="24"/>
        <v>2.42492492492348-97295.6217564642i</v>
      </c>
      <c r="G157" t="str">
        <f t="shared" si="25"/>
        <v>0.999999999999405-7.71618226197175E-07i</v>
      </c>
      <c r="H157" t="str">
        <f t="shared" si="26"/>
        <v>1200.0000892796+0.296301400373398i</v>
      </c>
      <c r="I157" t="str">
        <f t="shared" si="27"/>
        <v>89.5363054571534-329370.026029146i</v>
      </c>
      <c r="K157" t="str">
        <f t="shared" si="28"/>
        <v>0.00999999864631942-3.62660515778756E-06i</v>
      </c>
      <c r="L157" t="str">
        <f t="shared" si="29"/>
        <v>0.00015-183.826621527827i</v>
      </c>
      <c r="M157" t="str">
        <f t="shared" si="30"/>
        <v>0.0004-32.4399920343224i</v>
      </c>
      <c r="N157">
        <f t="shared" si="31"/>
        <v>89.998857199844167</v>
      </c>
      <c r="O157">
        <f t="shared" si="32"/>
        <v>84.529188931304702</v>
      </c>
      <c r="P157" s="3">
        <f t="shared" si="33"/>
        <v>84.529188931304702</v>
      </c>
      <c r="Q157" s="3">
        <f t="shared" si="34"/>
        <v>-90.001142800155833</v>
      </c>
      <c r="R157">
        <f t="shared" si="35"/>
        <v>89.998857199844167</v>
      </c>
      <c r="S157">
        <f t="shared" si="36"/>
        <v>1.5350856859894207E-3</v>
      </c>
      <c r="T157">
        <f t="shared" si="19"/>
        <v>84.529188931304702</v>
      </c>
    </row>
    <row r="158" spans="1:20" x14ac:dyDescent="0.25">
      <c r="A158">
        <f t="shared" si="20"/>
        <v>9.6818796932148103</v>
      </c>
      <c r="B158">
        <f t="shared" si="37"/>
        <v>1.5409190115961804</v>
      </c>
      <c r="C158" t="str">
        <f t="shared" si="21"/>
        <v>-0.335975109531809-16780.7843028528i</v>
      </c>
      <c r="D158" t="str">
        <f t="shared" si="22"/>
        <v>3.4781249999844-10328.5728846023i</v>
      </c>
      <c r="E158" t="str">
        <f t="shared" si="23"/>
        <v>162.46953687354+0.00118105200039595i</v>
      </c>
      <c r="F158" t="str">
        <f t="shared" si="24"/>
        <v>2.42492492492348-96927.2980239873i</v>
      </c>
      <c r="G158" t="str">
        <f t="shared" si="25"/>
        <v>0.9999999999994-7.7455037545672E-07i</v>
      </c>
      <c r="H158" t="str">
        <f t="shared" si="26"/>
        <v>1200.00008995942+0.297427345706382i</v>
      </c>
      <c r="I158" t="str">
        <f t="shared" si="27"/>
        <v>89.5363054649781-328123.158199197i</v>
      </c>
      <c r="K158" t="str">
        <f t="shared" si="28"/>
        <v>0.00999999863601181-3.64038625352457E-06i</v>
      </c>
      <c r="L158" t="str">
        <f t="shared" si="29"/>
        <v>0.00015-183.130724773687i</v>
      </c>
      <c r="M158" t="str">
        <f t="shared" si="30"/>
        <v>0.0004-32.3171867247683i</v>
      </c>
      <c r="N158">
        <f t="shared" si="31"/>
        <v>89.998852857205748</v>
      </c>
      <c r="O158">
        <f t="shared" si="32"/>
        <v>84.496245103514724</v>
      </c>
      <c r="P158" s="3">
        <f t="shared" si="33"/>
        <v>84.496245103514724</v>
      </c>
      <c r="Q158" s="3">
        <f t="shared" si="34"/>
        <v>-90.001147142794252</v>
      </c>
      <c r="R158">
        <f t="shared" si="35"/>
        <v>89.998852857205748</v>
      </c>
      <c r="S158">
        <f t="shared" si="36"/>
        <v>1.5409190115961804E-3</v>
      </c>
      <c r="T158">
        <f t="shared" si="19"/>
        <v>84.496245103514724</v>
      </c>
    </row>
    <row r="159" spans="1:20" x14ac:dyDescent="0.25">
      <c r="A159">
        <f t="shared" si="20"/>
        <v>9.7186708360490268</v>
      </c>
      <c r="B159">
        <f t="shared" si="37"/>
        <v>1.5467745038402458</v>
      </c>
      <c r="C159" t="str">
        <f t="shared" si="21"/>
        <v>-0.33597510885923-16717.258718007i</v>
      </c>
      <c r="D159" t="str">
        <f t="shared" si="22"/>
        <v>3.47812499998428-10289.4728876852i</v>
      </c>
      <c r="E159" t="str">
        <f t="shared" si="23"/>
        <v>162.469536872868+0.00118553999852542i</v>
      </c>
      <c r="F159" t="str">
        <f t="shared" si="24"/>
        <v>2.42492492492346-96560.3686232333i</v>
      </c>
      <c r="G159" t="str">
        <f t="shared" si="25"/>
        <v>0.999999999999396-7.77493666883452E-07i</v>
      </c>
      <c r="H159" t="str">
        <f t="shared" si="26"/>
        <v>1200.00009064441+0.298557569631769i</v>
      </c>
      <c r="I159" t="str">
        <f t="shared" si="27"/>
        <v>89.5363054728638-326881.010531035i</v>
      </c>
      <c r="K159" t="str">
        <f t="shared" si="28"/>
        <v>0.00999999862562584-3.65421971738128E-06i</v>
      </c>
      <c r="L159" t="str">
        <f t="shared" si="29"/>
        <v>0.00015-182.437462416504i</v>
      </c>
      <c r="M159" t="str">
        <f t="shared" si="30"/>
        <v>0.0004-32.1948463087949i</v>
      </c>
      <c r="N159">
        <f t="shared" si="31"/>
        <v>89.998848498065314</v>
      </c>
      <c r="O159">
        <f t="shared" si="32"/>
        <v>84.463301275718294</v>
      </c>
      <c r="P159" s="3">
        <f t="shared" si="33"/>
        <v>84.463301275718294</v>
      </c>
      <c r="Q159" s="3">
        <f t="shared" si="34"/>
        <v>-90.001151501934686</v>
      </c>
      <c r="R159">
        <f t="shared" si="35"/>
        <v>89.998848498065314</v>
      </c>
      <c r="S159">
        <f t="shared" si="36"/>
        <v>1.5467745038402459E-3</v>
      </c>
      <c r="T159">
        <f t="shared" si="19"/>
        <v>84.463301275718294</v>
      </c>
    </row>
    <row r="160" spans="1:20" x14ac:dyDescent="0.25">
      <c r="A160">
        <f t="shared" si="20"/>
        <v>9.7556017852260126</v>
      </c>
      <c r="B160">
        <f t="shared" si="37"/>
        <v>1.5526522469548387</v>
      </c>
      <c r="C160" t="str">
        <f t="shared" si="21"/>
        <v>-0.335975108181412-16653.97361654i</v>
      </c>
      <c r="D160" t="str">
        <f t="shared" si="22"/>
        <v>3.47812499998416-10250.52090829i</v>
      </c>
      <c r="E160" t="str">
        <f t="shared" si="23"/>
        <v>162.46953687219+0.00119004505105429i</v>
      </c>
      <c r="F160" t="str">
        <f t="shared" si="24"/>
        <v>2.42492492492345-96194.8282757997i</v>
      </c>
      <c r="G160" t="str">
        <f t="shared" si="25"/>
        <v>0.999999999999391-7.80448142817606E-07i</v>
      </c>
      <c r="H160" t="str">
        <f t="shared" si="26"/>
        <v>1200.00009133462+0.299692088408203i</v>
      </c>
      <c r="I160" t="str">
        <f t="shared" si="27"/>
        <v>89.5363054808087-325643.565155954i</v>
      </c>
      <c r="K160" t="str">
        <f t="shared" si="28"/>
        <v>0.00999999861516074-3.66810574835589E-06i</v>
      </c>
      <c r="L160" t="str">
        <f t="shared" si="29"/>
        <v>0.00015-181.746824483467i</v>
      </c>
      <c r="M160" t="str">
        <f t="shared" si="30"/>
        <v>0.0004-32.0729690264942i</v>
      </c>
      <c r="N160">
        <f t="shared" si="31"/>
        <v>89.998844122360182</v>
      </c>
      <c r="O160">
        <f t="shared" si="32"/>
        <v>84.430357447915071</v>
      </c>
      <c r="P160" s="3">
        <f t="shared" si="33"/>
        <v>84.430357447915071</v>
      </c>
      <c r="Q160" s="3">
        <f t="shared" si="34"/>
        <v>-90.001155877639818</v>
      </c>
      <c r="R160">
        <f t="shared" si="35"/>
        <v>89.998844122360182</v>
      </c>
      <c r="S160">
        <f t="shared" si="36"/>
        <v>1.5526522469548388E-3</v>
      </c>
      <c r="T160">
        <f t="shared" si="19"/>
        <v>84.430357447915071</v>
      </c>
    </row>
    <row r="161" spans="1:20" x14ac:dyDescent="0.25">
      <c r="A161">
        <f t="shared" si="20"/>
        <v>9.7926730720098725</v>
      </c>
      <c r="B161">
        <f t="shared" si="37"/>
        <v>1.5585523254932672</v>
      </c>
      <c r="C161" t="str">
        <f t="shared" si="21"/>
        <v>-0.33597510749852-16590.9280880748i</v>
      </c>
      <c r="D161" t="str">
        <f t="shared" si="22"/>
        <v>3.47812499998404-10211.7163860794i</v>
      </c>
      <c r="E161" t="str">
        <f t="shared" si="23"/>
        <v>162.469536871507+0.00119456722278851i</v>
      </c>
      <c r="F161" t="str">
        <f t="shared" si="24"/>
        <v>2.42492492492344-95830.6717232657i</v>
      </c>
      <c r="G161" t="str">
        <f t="shared" si="25"/>
        <v>0.999999999999386-7.83413845760309E-07i</v>
      </c>
      <c r="H161" t="str">
        <f t="shared" si="26"/>
        <v>1200.00009203007+0.300830918356126i</v>
      </c>
      <c r="I161" t="str">
        <f t="shared" si="27"/>
        <v>89.5363054888148-324410.804272879i</v>
      </c>
      <c r="K161" t="str">
        <f t="shared" si="28"/>
        <v>0.00999999860461601-3.68204454620304E-06i</v>
      </c>
      <c r="L161" t="str">
        <f t="shared" si="29"/>
        <v>0.00015-181.058801039517i</v>
      </c>
      <c r="M161" t="str">
        <f t="shared" si="30"/>
        <v>0.0004-31.9515531246206i</v>
      </c>
      <c r="N161">
        <f t="shared" si="31"/>
        <v>89.998839730027399</v>
      </c>
      <c r="O161">
        <f t="shared" si="32"/>
        <v>84.397413620105212</v>
      </c>
      <c r="P161" s="3">
        <f t="shared" si="33"/>
        <v>84.397413620105212</v>
      </c>
      <c r="Q161" s="3">
        <f t="shared" si="34"/>
        <v>-90.001160269972601</v>
      </c>
      <c r="R161">
        <f t="shared" si="35"/>
        <v>89.998839730027399</v>
      </c>
      <c r="S161">
        <f t="shared" si="36"/>
        <v>1.5585523254932673E-3</v>
      </c>
      <c r="T161">
        <f t="shared" si="19"/>
        <v>84.397413620105212</v>
      </c>
    </row>
    <row r="162" spans="1:20" x14ac:dyDescent="0.25">
      <c r="A162">
        <f t="shared" si="20"/>
        <v>9.8298852296835104</v>
      </c>
      <c r="B162">
        <f t="shared" si="37"/>
        <v>1.5644748243301416</v>
      </c>
      <c r="C162" t="str">
        <f t="shared" si="21"/>
        <v>-0.335975106810443-16528.1212256803i</v>
      </c>
      <c r="D162" t="str">
        <f t="shared" si="22"/>
        <v>3.47812499998392-10173.0587628374i</v>
      </c>
      <c r="E162" t="str">
        <f t="shared" si="23"/>
        <v>162.46953687082+0.00119910657878144i</v>
      </c>
      <c r="F162" t="str">
        <f t="shared" si="24"/>
        <v>2.42492492492343-95467.8937271171i</v>
      </c>
      <c r="G162" t="str">
        <f t="shared" si="25"/>
        <v>0.999999999999382-7.86390818374195E-07i</v>
      </c>
      <c r="H162" t="str">
        <f t="shared" si="26"/>
        <v>1200.00009273083+0.301974075857985i</v>
      </c>
      <c r="I162" t="str">
        <f t="shared" si="27"/>
        <v>89.5363054968811-323182.71014814i</v>
      </c>
      <c r="K162" t="str">
        <f t="shared" si="28"/>
        <v>0.00999999859399097-3.69603631143625E-06i</v>
      </c>
      <c r="L162" t="str">
        <f t="shared" si="29"/>
        <v>0.00015-180.373382187206i</v>
      </c>
      <c r="M162" t="str">
        <f t="shared" si="30"/>
        <v>0.0004-31.8305968565657i</v>
      </c>
      <c r="N162">
        <f t="shared" si="31"/>
        <v>89.998835321003739</v>
      </c>
      <c r="O162">
        <f t="shared" si="32"/>
        <v>84.364469792288673</v>
      </c>
      <c r="P162" s="3">
        <f t="shared" si="33"/>
        <v>84.364469792288673</v>
      </c>
      <c r="Q162" s="3">
        <f t="shared" si="34"/>
        <v>-90.001164678996261</v>
      </c>
      <c r="R162">
        <f t="shared" si="35"/>
        <v>89.998835321003739</v>
      </c>
      <c r="S162">
        <f t="shared" si="36"/>
        <v>1.5644748243301416E-3</v>
      </c>
      <c r="T162">
        <f t="shared" si="19"/>
        <v>84.364469792288673</v>
      </c>
    </row>
    <row r="163" spans="1:20" x14ac:dyDescent="0.25">
      <c r="A163">
        <f t="shared" si="20"/>
        <v>9.8672387935563073</v>
      </c>
      <c r="B163">
        <f t="shared" si="37"/>
        <v>1.5704198286625961</v>
      </c>
      <c r="C163" t="str">
        <f t="shared" si="21"/>
        <v>-0.335975106117033-16465.5521258581i</v>
      </c>
      <c r="D163" t="str">
        <f t="shared" si="22"/>
        <v>3.4781249999838-10134.547482461i</v>
      </c>
      <c r="E163" t="str">
        <f t="shared" si="23"/>
        <v>162.469536870127+0.00120366318433368i</v>
      </c>
      <c r="F163" t="str">
        <f t="shared" si="24"/>
        <v>2.42492492492342-95106.4890686706i</v>
      </c>
      <c r="G163" t="str">
        <f t="shared" si="25"/>
        <v>0.999999999999377-7.89379103484013E-07i</v>
      </c>
      <c r="H163" t="str">
        <f t="shared" si="26"/>
        <v>1200.00009343693+0.30312157735849i</v>
      </c>
      <c r="I163" t="str">
        <f t="shared" si="27"/>
        <v>89.5363055050089-321959.265115188i</v>
      </c>
      <c r="K163" t="str">
        <f t="shared" si="28"/>
        <v>0.00999999858328492-3.71008124533103E-06i</v>
      </c>
      <c r="L163" t="str">
        <f t="shared" si="29"/>
        <v>0.00015-179.690558066553i</v>
      </c>
      <c r="M163" t="str">
        <f t="shared" si="30"/>
        <v>0.0004-31.7100984823328i</v>
      </c>
      <c r="N163">
        <f t="shared" si="31"/>
        <v>89.998830895225851</v>
      </c>
      <c r="O163">
        <f t="shared" si="32"/>
        <v>84.331525964465101</v>
      </c>
      <c r="P163" s="3">
        <f t="shared" si="33"/>
        <v>84.331525964465101</v>
      </c>
      <c r="Q163" s="3">
        <f t="shared" si="34"/>
        <v>-90.001169104774149</v>
      </c>
      <c r="R163">
        <f t="shared" si="35"/>
        <v>89.998830895225851</v>
      </c>
      <c r="S163">
        <f t="shared" si="36"/>
        <v>1.5704198286625962E-3</v>
      </c>
      <c r="T163">
        <f t="shared" si="19"/>
        <v>84.331525964465101</v>
      </c>
    </row>
    <row r="164" spans="1:20" x14ac:dyDescent="0.25">
      <c r="A164">
        <f t="shared" si="20"/>
        <v>9.9047343009718212</v>
      </c>
      <c r="B164">
        <f t="shared" si="37"/>
        <v>1.5763874240115141</v>
      </c>
      <c r="C164" t="str">
        <f t="shared" si="21"/>
        <v>-0.335975105418377-16403.2198885313i</v>
      </c>
      <c r="D164" t="str">
        <f t="shared" si="22"/>
        <v>3.47812499998368-10096.1819909525i</v>
      </c>
      <c r="E164" t="str">
        <f t="shared" si="23"/>
        <v>162.469536869429+0.00120823710499332i</v>
      </c>
      <c r="F164" t="str">
        <f t="shared" si="24"/>
        <v>2.4249249249234-94746.452548999i</v>
      </c>
      <c r="G164" t="str">
        <f t="shared" si="25"/>
        <v>0.999999999999372-7.92378744077248E-07i</v>
      </c>
      <c r="H164" t="str">
        <f t="shared" si="26"/>
        <v>1200.0000941484+0.304273439364839i</v>
      </c>
      <c r="I164" t="str">
        <f t="shared" si="27"/>
        <v>89.5363055131991-320740.451574353i</v>
      </c>
      <c r="K164" t="str">
        <f t="shared" si="28"/>
        <v>0.00999999857249747-0.0000037241795499279i</v>
      </c>
      <c r="L164" t="str">
        <f t="shared" si="29"/>
        <v>0.00015-179.010318854904i</v>
      </c>
      <c r="M164" t="str">
        <f t="shared" si="30"/>
        <v>0.0004-31.5900562685125i</v>
      </c>
      <c r="N164">
        <f t="shared" si="31"/>
        <v>89.998826452630041</v>
      </c>
      <c r="O164">
        <f t="shared" si="32"/>
        <v>84.298582136634735</v>
      </c>
      <c r="P164" s="3">
        <f t="shared" si="33"/>
        <v>84.298582136634735</v>
      </c>
      <c r="Q164" s="3">
        <f t="shared" si="34"/>
        <v>-90.001173547369959</v>
      </c>
      <c r="R164">
        <f t="shared" si="35"/>
        <v>89.998826452630041</v>
      </c>
      <c r="S164">
        <f t="shared" si="36"/>
        <v>1.5763874240115141E-3</v>
      </c>
      <c r="T164">
        <f t="shared" si="19"/>
        <v>84.298582136634735</v>
      </c>
    </row>
    <row r="165" spans="1:20" x14ac:dyDescent="0.25">
      <c r="A165">
        <f t="shared" si="20"/>
        <v>9.9423722913155146</v>
      </c>
      <c r="B165">
        <f t="shared" si="37"/>
        <v>1.5823776962227578</v>
      </c>
      <c r="C165" t="str">
        <f t="shared" si="21"/>
        <v>-0.3359751047144-16341.1236170295i</v>
      </c>
      <c r="D165" t="str">
        <f t="shared" si="22"/>
        <v>3.47812499998355-10057.9617364115i</v>
      </c>
      <c r="E165" t="str">
        <f t="shared" si="23"/>
        <v>162.469536868725+0.00121282840655783i</v>
      </c>
      <c r="F165" t="str">
        <f t="shared" si="24"/>
        <v>2.42492492492339-94387.778988856i</v>
      </c>
      <c r="G165" t="str">
        <f t="shared" si="25"/>
        <v>0.999999999999367-7.95389783304738E-07i</v>
      </c>
      <c r="H165" t="str">
        <f t="shared" si="26"/>
        <v>1200.00009486529+0.305429678446953i</v>
      </c>
      <c r="I165" t="str">
        <f t="shared" si="27"/>
        <v>89.5363055214515-319526.251992594i</v>
      </c>
      <c r="K165" t="str">
        <f t="shared" si="28"/>
        <v>0.00999999856162781-3.73833142803487E-06i</v>
      </c>
      <c r="L165" t="str">
        <f t="shared" si="29"/>
        <v>0.00015-178.33265476679i</v>
      </c>
      <c r="M165" t="str">
        <f t="shared" si="30"/>
        <v>0.0004-31.4704684882571i</v>
      </c>
      <c r="N165">
        <f t="shared" si="31"/>
        <v>89.998821993152362</v>
      </c>
      <c r="O165">
        <f t="shared" si="32"/>
        <v>84.265638308797435</v>
      </c>
      <c r="P165" s="3">
        <f t="shared" si="33"/>
        <v>84.265638308797435</v>
      </c>
      <c r="Q165" s="3">
        <f t="shared" si="34"/>
        <v>-90.001178006847638</v>
      </c>
      <c r="R165">
        <f t="shared" si="35"/>
        <v>89.998821993152362</v>
      </c>
      <c r="S165">
        <f t="shared" si="36"/>
        <v>1.5823776962227579E-3</v>
      </c>
      <c r="T165">
        <f t="shared" si="19"/>
        <v>84.265638308797435</v>
      </c>
    </row>
    <row r="166" spans="1:20" x14ac:dyDescent="0.25">
      <c r="A166">
        <f t="shared" si="20"/>
        <v>9.9801533060225136</v>
      </c>
      <c r="B166">
        <f t="shared" si="37"/>
        <v>1.5883907314684043</v>
      </c>
      <c r="C166" t="str">
        <f t="shared" si="21"/>
        <v>-0.335975104005112-16279.2624180771i</v>
      </c>
      <c r="D166" t="str">
        <f t="shared" si="22"/>
        <v>3.47812499998342-10019.8861690268i</v>
      </c>
      <c r="E166" t="str">
        <f t="shared" si="23"/>
        <v>162.469536868016+0.00121743715507465i</v>
      </c>
      <c r="F166" t="str">
        <f t="shared" si="24"/>
        <v>2.42492492492338-94030.463228602i</v>
      </c>
      <c r="G166" t="str">
        <f t="shared" si="25"/>
        <v>0.999999999999363-7.98412264481292E-07i</v>
      </c>
      <c r="H166" t="str">
        <f t="shared" si="26"/>
        <v>1200.00009558763+0.306590311237723i</v>
      </c>
      <c r="I166" t="str">
        <f t="shared" si="27"/>
        <v>89.5363055297669-318316.648903241i</v>
      </c>
      <c r="K166" t="str">
        <f t="shared" si="28"/>
        <v>0.00999999855067544-3.75253708323082E-06i</v>
      </c>
      <c r="L166" t="str">
        <f t="shared" si="29"/>
        <v>0.00015-177.657556053786i</v>
      </c>
      <c r="M166" t="str">
        <f t="shared" si="30"/>
        <v>0.0004-31.3513334212563i</v>
      </c>
      <c r="N166">
        <f t="shared" si="31"/>
        <v>89.998817516728721</v>
      </c>
      <c r="O166">
        <f t="shared" si="32"/>
        <v>84.232694480953185</v>
      </c>
      <c r="P166" s="3">
        <f t="shared" si="33"/>
        <v>84.232694480953185</v>
      </c>
      <c r="Q166" s="3">
        <f t="shared" si="34"/>
        <v>-90.001182483271279</v>
      </c>
      <c r="R166">
        <f t="shared" si="35"/>
        <v>89.998817516728721</v>
      </c>
      <c r="S166">
        <f t="shared" si="36"/>
        <v>1.5883907314684044E-3</v>
      </c>
      <c r="T166">
        <f t="shared" si="19"/>
        <v>84.232694480953185</v>
      </c>
    </row>
    <row r="167" spans="1:20" x14ac:dyDescent="0.25">
      <c r="A167">
        <f t="shared" si="20"/>
        <v>10.018077888585399</v>
      </c>
      <c r="B167">
        <f t="shared" si="37"/>
        <v>1.5944266162479843</v>
      </c>
      <c r="C167" t="str">
        <f t="shared" si="21"/>
        <v>-0.33597510329036-16217.63540178i</v>
      </c>
      <c r="D167" t="str">
        <f t="shared" si="22"/>
        <v>3.4781249999833-9981.95474106858i</v>
      </c>
      <c r="E167" t="str">
        <f t="shared" si="23"/>
        <v>162.469536867302+0.00122206341684249i</v>
      </c>
      <c r="F167" t="str">
        <f t="shared" si="24"/>
        <v>2.42492492492337-93674.5001281298i</v>
      </c>
      <c r="G167" t="str">
        <f t="shared" si="25"/>
        <v>0.999999999999358-8.01446231086317E-07i</v>
      </c>
      <c r="H167" t="str">
        <f t="shared" si="26"/>
        <v>1200.00009631548+0.30775535443324i</v>
      </c>
      <c r="I167" t="str">
        <f t="shared" si="27"/>
        <v>89.5363055381447-317111.624905751i</v>
      </c>
      <c r="K167" t="str">
        <f t="shared" si="28"/>
        <v>0.00999999853963964-3.76679671986806E-06i</v>
      </c>
      <c r="L167" t="str">
        <f t="shared" si="29"/>
        <v>0.00015-176.985013004369i</v>
      </c>
      <c r="M167" t="str">
        <f t="shared" si="30"/>
        <v>0.0004-31.2326493537123i</v>
      </c>
      <c r="N167">
        <f t="shared" si="31"/>
        <v>89.998813023294687</v>
      </c>
      <c r="O167">
        <f t="shared" si="32"/>
        <v>84.199750653101944</v>
      </c>
      <c r="P167" s="3">
        <f t="shared" si="33"/>
        <v>84.199750653101944</v>
      </c>
      <c r="Q167" s="3">
        <f t="shared" si="34"/>
        <v>-90.001186976705313</v>
      </c>
      <c r="R167">
        <f t="shared" si="35"/>
        <v>89.998813023294687</v>
      </c>
      <c r="S167">
        <f t="shared" si="36"/>
        <v>1.5944266162479844E-3</v>
      </c>
      <c r="T167">
        <f t="shared" si="19"/>
        <v>84.199750653101944</v>
      </c>
    </row>
    <row r="168" spans="1:20" x14ac:dyDescent="0.25">
      <c r="A168">
        <f t="shared" si="20"/>
        <v>10.056146584562024</v>
      </c>
      <c r="B168">
        <f t="shared" si="37"/>
        <v>1.6004854373897266</v>
      </c>
      <c r="C168" t="str">
        <f t="shared" si="21"/>
        <v>-0.3359751025702-16156.2416816127i</v>
      </c>
      <c r="D168" t="str">
        <f t="shared" si="22"/>
        <v>3.47812499998318-9944.16690688049i</v>
      </c>
      <c r="E168" t="str">
        <f t="shared" si="23"/>
        <v>162.469536866582+0.00122670725841139i</v>
      </c>
      <c r="F168" t="str">
        <f t="shared" si="24"/>
        <v>2.42492492492336-93319.884566791i</v>
      </c>
      <c r="G168" t="str">
        <f t="shared" si="25"/>
        <v>0.999999999999353-8.04491726764441E-07i</v>
      </c>
      <c r="H168" t="str">
        <f t="shared" si="26"/>
        <v>1200.00009704887+0.308924824793049i</v>
      </c>
      <c r="I168" t="str">
        <f t="shared" si="27"/>
        <v>89.5363055465873-315911.162665448i</v>
      </c>
      <c r="K168" t="str">
        <f t="shared" si="28"/>
        <v>0.0099999985285198-3.78111054307556E-06i</v>
      </c>
      <c r="L168" t="str">
        <f t="shared" si="29"/>
        <v>0.00015-176.315015943783i</v>
      </c>
      <c r="M168" t="str">
        <f t="shared" si="30"/>
        <v>0.0004-31.1144145783147i</v>
      </c>
      <c r="N168">
        <f t="shared" si="31"/>
        <v>89.998808512785629</v>
      </c>
      <c r="O168">
        <f t="shared" si="32"/>
        <v>84.166806825243526</v>
      </c>
      <c r="P168" s="3">
        <f t="shared" si="33"/>
        <v>84.166806825243526</v>
      </c>
      <c r="Q168" s="3">
        <f t="shared" si="34"/>
        <v>-90.001191487214371</v>
      </c>
      <c r="R168">
        <f t="shared" si="35"/>
        <v>89.998808512785629</v>
      </c>
      <c r="S168">
        <f t="shared" si="36"/>
        <v>1.6004854373897267E-3</v>
      </c>
      <c r="T168">
        <f t="shared" si="19"/>
        <v>84.166806825243526</v>
      </c>
    </row>
    <row r="169" spans="1:20" x14ac:dyDescent="0.25">
      <c r="A169">
        <f t="shared" si="20"/>
        <v>10.09435994158336</v>
      </c>
      <c r="B169">
        <f t="shared" si="37"/>
        <v>1.6065672820518075</v>
      </c>
      <c r="C169" t="str">
        <f t="shared" si="21"/>
        <v>-0.335975101844552-16095.080374406i</v>
      </c>
      <c r="D169" t="str">
        <f t="shared" si="22"/>
        <v>3.47812499998303-9906.52212287178i</v>
      </c>
      <c r="E169" t="str">
        <f t="shared" si="23"/>
        <v>162.469536865857+0.00123136874658531i</v>
      </c>
      <c r="F169" t="str">
        <f t="shared" si="24"/>
        <v>2.42492492492333-92966.6114433207i</v>
      </c>
      <c r="G169" t="str">
        <f t="shared" si="25"/>
        <v>0.999999999999348-8.07548795326142E-07i</v>
      </c>
      <c r="H169" t="str">
        <f t="shared" si="26"/>
        <v>1200.00009778784+0.310098739140374i</v>
      </c>
      <c r="I169" t="str">
        <f t="shared" si="27"/>
        <v>89.5363055550934-314715.244913275i</v>
      </c>
      <c r="K169" t="str">
        <f t="shared" si="28"/>
        <v>0.00999999851731529-3.79547875876174E-06i</v>
      </c>
      <c r="L169" t="str">
        <f t="shared" si="29"/>
        <v>0.00015-175.647555233894i</v>
      </c>
      <c r="M169" t="str">
        <f t="shared" si="30"/>
        <v>0.0004-30.9966273942166i</v>
      </c>
      <c r="N169">
        <f t="shared" si="31"/>
        <v>89.998803985136675</v>
      </c>
      <c r="O169">
        <f t="shared" si="32"/>
        <v>84.133862997377975</v>
      </c>
      <c r="P169" s="3">
        <f t="shared" si="33"/>
        <v>84.133862997377975</v>
      </c>
      <c r="Q169" s="3">
        <f t="shared" si="34"/>
        <v>-90.001196014863325</v>
      </c>
      <c r="R169">
        <f t="shared" si="35"/>
        <v>89.998803985136675</v>
      </c>
      <c r="S169">
        <f t="shared" si="36"/>
        <v>1.6065672820518076E-3</v>
      </c>
      <c r="T169">
        <f t="shared" si="19"/>
        <v>84.133862997377975</v>
      </c>
    </row>
    <row r="170" spans="1:20" x14ac:dyDescent="0.25">
      <c r="A170">
        <f t="shared" si="20"/>
        <v>10.132718509361377</v>
      </c>
      <c r="B170">
        <f t="shared" si="37"/>
        <v>1.6126722377236045</v>
      </c>
      <c r="C170" t="str">
        <f t="shared" si="21"/>
        <v>-0.335975101113378-16034.1506003341i</v>
      </c>
      <c r="D170" t="str">
        <f t="shared" si="22"/>
        <v>3.4781249999829-9869.01984750974i</v>
      </c>
      <c r="E170" t="str">
        <f t="shared" si="23"/>
        <v>162.469536865126+0.00123604794842103i</v>
      </c>
      <c r="F170" t="str">
        <f t="shared" si="24"/>
        <v>2.42492492492332-92614.6756757678i</v>
      </c>
      <c r="G170" t="str">
        <f t="shared" si="25"/>
        <v>0.999999999999343-8.10617480748377E-07i</v>
      </c>
      <c r="H170" t="str">
        <f t="shared" si="26"/>
        <v>1200.00009853244+0.311277114362367i</v>
      </c>
      <c r="I170" t="str">
        <f t="shared" si="27"/>
        <v>89.5363055636645-313523.854445561i</v>
      </c>
      <c r="K170" t="str">
        <f t="shared" si="28"/>
        <v>0.00999999850602548-3.80990157361743E-06i</v>
      </c>
      <c r="L170" t="str">
        <f t="shared" si="29"/>
        <v>0.00015-174.982621273056i</v>
      </c>
      <c r="M170" t="str">
        <f t="shared" si="30"/>
        <v>0.0004-30.8792861070099i</v>
      </c>
      <c r="N170">
        <f t="shared" si="31"/>
        <v>89.998799440282667</v>
      </c>
      <c r="O170">
        <f t="shared" si="32"/>
        <v>84.100919169505289</v>
      </c>
      <c r="P170" s="3">
        <f t="shared" si="33"/>
        <v>84.100919169505289</v>
      </c>
      <c r="Q170" s="3">
        <f t="shared" si="34"/>
        <v>-90.001200559717333</v>
      </c>
      <c r="R170">
        <f t="shared" si="35"/>
        <v>89.998799440282667</v>
      </c>
      <c r="S170">
        <f t="shared" si="36"/>
        <v>1.6126722377236044E-3</v>
      </c>
      <c r="T170">
        <f t="shared" si="19"/>
        <v>84.100919169505289</v>
      </c>
    </row>
    <row r="171" spans="1:20" x14ac:dyDescent="0.25">
      <c r="A171">
        <f t="shared" si="20"/>
        <v>10.17122283969695</v>
      </c>
      <c r="B171">
        <f t="shared" si="37"/>
        <v>1.6188003922269543</v>
      </c>
      <c r="C171" t="str">
        <f t="shared" si="21"/>
        <v>-0.335975100376684-15973.4514829017i</v>
      </c>
      <c r="D171" t="str">
        <f t="shared" si="22"/>
        <v>3.47812499998276-9831.65954131143i</v>
      </c>
      <c r="E171" t="str">
        <f t="shared" si="23"/>
        <v>162.46953686439+0.00124074493123017i</v>
      </c>
      <c r="F171" t="str">
        <f t="shared" si="24"/>
        <v>2.42492492492331-92264.0722014172i</v>
      </c>
      <c r="G171" t="str">
        <f t="shared" si="25"/>
        <v>0.999999999999338-8.13697827175217E-07i</v>
      </c>
      <c r="H171" t="str">
        <f t="shared" si="26"/>
        <v>1200.0000992827+0.312459967410358i</v>
      </c>
      <c r="I171" t="str">
        <f t="shared" si="27"/>
        <v>89.5363055723013-312336.974123747i</v>
      </c>
      <c r="K171" t="str">
        <f t="shared" si="28"/>
        <v>0.00999999849464976-3.82437919511894E-06i</v>
      </c>
      <c r="L171" t="str">
        <f t="shared" si="29"/>
        <v>0.00015-174.320204495972i</v>
      </c>
      <c r="M171" t="str">
        <f t="shared" si="30"/>
        <v>0.0004-30.7623890287009i</v>
      </c>
      <c r="N171">
        <f t="shared" si="31"/>
        <v>89.99879487815825</v>
      </c>
      <c r="O171">
        <f t="shared" si="32"/>
        <v>84.067975341625385</v>
      </c>
      <c r="P171" s="3">
        <f t="shared" si="33"/>
        <v>84.067975341625385</v>
      </c>
      <c r="Q171" s="3">
        <f t="shared" si="34"/>
        <v>-90.00120512184175</v>
      </c>
      <c r="R171">
        <f t="shared" si="35"/>
        <v>89.99879487815825</v>
      </c>
      <c r="S171">
        <f t="shared" si="36"/>
        <v>1.6188003922269544E-3</v>
      </c>
      <c r="T171">
        <f t="shared" si="19"/>
        <v>84.067975341625385</v>
      </c>
    </row>
    <row r="172" spans="1:20" x14ac:dyDescent="0.25">
      <c r="A172">
        <f t="shared" si="20"/>
        <v>10.209873486487799</v>
      </c>
      <c r="B172">
        <f t="shared" si="37"/>
        <v>1.6249518337174167</v>
      </c>
      <c r="C172" t="str">
        <f t="shared" si="21"/>
        <v>-0.335975099634326-15912.9821489315i</v>
      </c>
      <c r="D172" t="str">
        <f t="shared" si="22"/>
        <v>3.47812499998265-9794.44066683642i</v>
      </c>
      <c r="E172" t="str">
        <f t="shared" si="23"/>
        <v>162.469536863648+0.00124545976258125i</v>
      </c>
      <c r="F172" t="str">
        <f t="shared" si="24"/>
        <v>2.42492492492331-91914.7959767211i</v>
      </c>
      <c r="G172" t="str">
        <f t="shared" si="25"/>
        <v>0.999999999999333-8.16789878918479E-07i</v>
      </c>
      <c r="H172" t="str">
        <f t="shared" si="26"/>
        <v>1200.00010003868+0.313647315300083i</v>
      </c>
      <c r="I172" t="str">
        <f t="shared" si="27"/>
        <v>89.5363055810039-311154.586874169i</v>
      </c>
      <c r="K172" t="str">
        <f t="shared" si="28"/>
        <v>0.00999999848318737-3.83891183153088E-06i</v>
      </c>
      <c r="L172" t="str">
        <f t="shared" si="29"/>
        <v>0.00015-173.660295373552i</v>
      </c>
      <c r="M172" t="str">
        <f t="shared" si="30"/>
        <v>0.0004-30.6459344776857i</v>
      </c>
      <c r="N172">
        <f t="shared" si="31"/>
        <v>89.998790298697784</v>
      </c>
      <c r="O172">
        <f t="shared" si="32"/>
        <v>84.035031513738147</v>
      </c>
      <c r="P172" s="3">
        <f t="shared" si="33"/>
        <v>84.035031513738147</v>
      </c>
      <c r="Q172" s="3">
        <f t="shared" si="34"/>
        <v>-90.001209701302216</v>
      </c>
      <c r="R172">
        <f t="shared" si="35"/>
        <v>89.998790298697784</v>
      </c>
      <c r="S172">
        <f t="shared" si="36"/>
        <v>1.6249518337174166E-3</v>
      </c>
      <c r="T172">
        <f t="shared" ref="T172:T235" si="38">P172</f>
        <v>84.035031513738147</v>
      </c>
    </row>
    <row r="173" spans="1:20" x14ac:dyDescent="0.25">
      <c r="A173">
        <f t="shared" ref="A173:A236" si="39">2*PI()*B173</f>
        <v>10.248671005736453</v>
      </c>
      <c r="B173">
        <f t="shared" si="37"/>
        <v>1.6311266506855429</v>
      </c>
      <c r="C173" t="str">
        <f t="shared" ref="C173:C236" si="40">IMPRODUCT(D173,E173,$C$40,,K173,$C$41)</f>
        <v>-0.335975098886307-15852.7417285517i</v>
      </c>
      <c r="D173" t="str">
        <f t="shared" ref="D173:D236" si="41">IMDIV(IMPRODUCT($C$37,$C$38,COMPLEX(1,A173/$C$38)),IMSUM(-1*A173*A173/$C$39,COMPLEX(0,1*A173)))</f>
        <v>3.4781249999825-9757.36268867854i</v>
      </c>
      <c r="E173" t="str">
        <f t="shared" ref="E173:E236" si="42">IMDIV(IMPRODUCT(IMSUM(F173,G173),$C$29,H173),IMSUM(1,I173))</f>
        <v>162.4695368629+0.00125019251029862i</v>
      </c>
      <c r="F173" t="str">
        <f t="shared" ref="F173:F236" si="43">IMDIV(IMPRODUCT($C$14,$C$15,COMPLEX(1,A173/$C$15)),IMSUM(-1*A173*A173/$C$16,COMPLEX(0,A173)))</f>
        <v>2.42492492492328-91566.8419772223i</v>
      </c>
      <c r="G173" t="str">
        <f t="shared" ref="G173:G236" si="44">IMDIV(1,COMPLEX(1,A173*$C$9*$C$10))</f>
        <v>0.999999999999328-8.19893680458365E-07i</v>
      </c>
      <c r="H173" t="str">
        <f t="shared" ref="H173:H236" si="45">IMDIV($C$3,IMSUM(K173,COMPLEX(0,$C$28*A173)))</f>
        <v>1200.00010080042+0.314839175111946i</v>
      </c>
      <c r="I173" t="str">
        <f t="shared" ref="I173:I236" si="46">IMPRODUCT(F173,$C$29,H173,$C$31)</f>
        <v>89.5363055897725-309976.675687783i</v>
      </c>
      <c r="K173" t="str">
        <f t="shared" ref="K173:K236" si="47">IF($C$26&lt;=0,IMDIV(1,IMSUM(IMDIV(1,L173),1/$C$18)),IMDIV(1,IMSUM(IMDIV(1,L173),1/$C$18,IMDIV(1,M173))))</f>
        <v>0.00999999847163769-3.85349969190935E-06i</v>
      </c>
      <c r="L173" t="str">
        <f t="shared" ref="L173:L236" si="48">IMSUM($C$21/$C$22,IMDIV(1,COMPLEX(0,$C$20*$C$22*A173)))</f>
        <v>0.00015-173.002884412784i</v>
      </c>
      <c r="M173" t="str">
        <f t="shared" ref="M173:M236" si="49">IMSUM($C$25/$C$26,IMDIV(1,COMPLEX(0,$C$24*$C$26*A173)))</f>
        <v>0.0004-30.5299207787265i</v>
      </c>
      <c r="N173">
        <f t="shared" ref="N173:N236" si="50">ABS(R173)</f>
        <v>89.998785701835416</v>
      </c>
      <c r="O173">
        <f t="shared" ref="O173:O236" si="51">ABS(P173)</f>
        <v>84.002087685843463</v>
      </c>
      <c r="P173" s="3">
        <f t="shared" ref="P173:P236" si="52">20*LOG10(IMABS(C173))</f>
        <v>84.002087685843463</v>
      </c>
      <c r="Q173" s="3">
        <f t="shared" ref="Q173:Q236" si="53">IMARGUMENT(C173)*180/PI()</f>
        <v>-90.001214298164584</v>
      </c>
      <c r="R173">
        <f t="shared" ref="R173:R236" si="54">IF(Q173&lt;0,Q173+180,Q173-180)</f>
        <v>89.998785701835416</v>
      </c>
      <c r="S173">
        <f t="shared" ref="S173:S236" si="55">B173/1000</f>
        <v>1.6311266506855429E-3</v>
      </c>
      <c r="T173">
        <f t="shared" si="38"/>
        <v>84.002087685843463</v>
      </c>
    </row>
    <row r="174" spans="1:20" x14ac:dyDescent="0.25">
      <c r="A174">
        <f t="shared" si="39"/>
        <v>10.287615955558252</v>
      </c>
      <c r="B174">
        <f t="shared" ref="B174:B237" si="56">B173*(1+B$42)</f>
        <v>1.637324931958148</v>
      </c>
      <c r="C174" t="str">
        <f t="shared" si="40"/>
        <v>-0.33597509813262-15792.729355184i</v>
      </c>
      <c r="D174" t="str">
        <f t="shared" si="41"/>
        <v>3.47812499998237-9720.42507345878i</v>
      </c>
      <c r="E174" t="str">
        <f t="shared" si="42"/>
        <v>162.469536862147+0.00125494324246403i</v>
      </c>
      <c r="F174" t="str">
        <f t="shared" si="43"/>
        <v>2.42492492492327-91220.205197487i</v>
      </c>
      <c r="G174" t="str">
        <f t="shared" si="44"/>
        <v>0.999999999999323-8.23009276444103E-07i</v>
      </c>
      <c r="H174" t="str">
        <f t="shared" si="45"/>
        <v>1200.00010156796+0.316035563991249i</v>
      </c>
      <c r="I174" t="str">
        <f t="shared" si="46"/>
        <v>89.5363055986077-308803.223619945i</v>
      </c>
      <c r="K174" t="str">
        <f t="shared" si="47"/>
        <v>0.00999999846000005-3.86814298610482E-06i</v>
      </c>
      <c r="L174" t="str">
        <f t="shared" si="48"/>
        <v>0.00015-172.347962156589i</v>
      </c>
      <c r="M174" t="str">
        <f t="shared" si="49"/>
        <v>0.0004-30.4143462629274i</v>
      </c>
      <c r="N174">
        <f t="shared" si="50"/>
        <v>89.998781087504966</v>
      </c>
      <c r="O174">
        <f t="shared" si="51"/>
        <v>83.969143857941461</v>
      </c>
      <c r="P174" s="3">
        <f t="shared" si="52"/>
        <v>83.969143857941461</v>
      </c>
      <c r="Q174" s="3">
        <f t="shared" si="53"/>
        <v>-90.001218912495034</v>
      </c>
      <c r="R174">
        <f t="shared" si="54"/>
        <v>89.998781087504966</v>
      </c>
      <c r="S174">
        <f t="shared" si="55"/>
        <v>1.6373249319581479E-3</v>
      </c>
      <c r="T174">
        <f t="shared" si="38"/>
        <v>83.969143857941461</v>
      </c>
    </row>
    <row r="175" spans="1:20" x14ac:dyDescent="0.25">
      <c r="A175">
        <f t="shared" si="39"/>
        <v>10.326708896189373</v>
      </c>
      <c r="B175">
        <f t="shared" si="56"/>
        <v>1.6435467666995891</v>
      </c>
      <c r="C175" t="str">
        <f t="shared" si="40"/>
        <v>-0.335975097373195-15732.9441655301i</v>
      </c>
      <c r="D175" t="str">
        <f t="shared" si="41"/>
        <v>3.47812499998224-9683.6272898171i</v>
      </c>
      <c r="E175" t="str">
        <f t="shared" si="42"/>
        <v>162.469536861388+0.00125971202741912i</v>
      </c>
      <c r="F175" t="str">
        <f t="shared" si="43"/>
        <v>2.42492492492326-90874.8806510285i</v>
      </c>
      <c r="G175" t="str">
        <f t="shared" si="44"/>
        <v>0.999999999999317-8.26136711694586E-07i</v>
      </c>
      <c r="H175" t="str">
        <f t="shared" si="45"/>
        <v>1200.00010234135+0.317236499148454i</v>
      </c>
      <c r="I175" t="str">
        <f t="shared" si="46"/>
        <v>89.5363056075109-307634.213790154i</v>
      </c>
      <c r="K175" t="str">
        <f t="shared" si="47"/>
        <v>0.00999999844827383-3.88284192476523E-06i</v>
      </c>
      <c r="L175" t="str">
        <f t="shared" si="48"/>
        <v>0.00015-171.69551918369i</v>
      </c>
      <c r="M175" t="str">
        <f t="shared" si="49"/>
        <v>0.0004-30.2992092677101i</v>
      </c>
      <c r="N175">
        <f t="shared" si="50"/>
        <v>89.998776455640126</v>
      </c>
      <c r="O175">
        <f t="shared" si="51"/>
        <v>83.936200030031983</v>
      </c>
      <c r="P175" s="3">
        <f t="shared" si="52"/>
        <v>83.936200030031983</v>
      </c>
      <c r="Q175" s="3">
        <f t="shared" si="53"/>
        <v>-90.001223544359874</v>
      </c>
      <c r="R175">
        <f t="shared" si="54"/>
        <v>89.998776455640126</v>
      </c>
      <c r="S175">
        <f t="shared" si="55"/>
        <v>1.6435467666995891E-3</v>
      </c>
      <c r="T175">
        <f t="shared" si="38"/>
        <v>83.936200030031983</v>
      </c>
    </row>
    <row r="176" spans="1:20" x14ac:dyDescent="0.25">
      <c r="A176">
        <f t="shared" si="39"/>
        <v>10.365950389994893</v>
      </c>
      <c r="B176">
        <f t="shared" si="56"/>
        <v>1.6497922444130475</v>
      </c>
      <c r="C176" t="str">
        <f t="shared" si="40"/>
        <v>-0.335975096607939-15673.3852995599i</v>
      </c>
      <c r="D176" t="str">
        <f t="shared" si="41"/>
        <v>3.47812499998211-9646.968808405i</v>
      </c>
      <c r="E176" t="str">
        <f t="shared" si="42"/>
        <v>162.469536860624+0.00126449893376409i</v>
      </c>
      <c r="F176" t="str">
        <f t="shared" si="43"/>
        <v>2.42492492492325-90530.863370237i</v>
      </c>
      <c r="G176" t="str">
        <f t="shared" si="44"/>
        <v>0.999999999999312-8.29276031199021E-07i</v>
      </c>
      <c r="H176" t="str">
        <f t="shared" si="45"/>
        <v>1200.00010312063+0.318441997859413i</v>
      </c>
      <c r="I176" t="str">
        <f t="shared" si="46"/>
        <v>89.5363056164808-306469.629381808i</v>
      </c>
      <c r="K176" t="str">
        <f t="shared" si="47"/>
        <v>0.00999999843645824-3.89759671933885E-06i</v>
      </c>
      <c r="L176" t="str">
        <f t="shared" si="48"/>
        <v>0.00015-171.045546108478i</v>
      </c>
      <c r="M176" t="str">
        <f t="shared" si="49"/>
        <v>0.0004-30.1845081367903i</v>
      </c>
      <c r="N176">
        <f t="shared" si="50"/>
        <v>89.998771806174204</v>
      </c>
      <c r="O176">
        <f t="shared" si="51"/>
        <v>83.90325620211496</v>
      </c>
      <c r="P176" s="3">
        <f t="shared" si="52"/>
        <v>83.90325620211496</v>
      </c>
      <c r="Q176" s="3">
        <f t="shared" si="53"/>
        <v>-90.001228193825796</v>
      </c>
      <c r="R176">
        <f t="shared" si="54"/>
        <v>89.998771806174204</v>
      </c>
      <c r="S176">
        <f t="shared" si="55"/>
        <v>1.6497922444130475E-3</v>
      </c>
      <c r="T176">
        <f t="shared" si="38"/>
        <v>83.90325620211496</v>
      </c>
    </row>
    <row r="177" spans="1:20" x14ac:dyDescent="0.25">
      <c r="A177">
        <f t="shared" si="39"/>
        <v>10.405341001476874</v>
      </c>
      <c r="B177">
        <f t="shared" si="56"/>
        <v>1.6560614549418171</v>
      </c>
      <c r="C177" t="str">
        <f t="shared" si="40"/>
        <v>-0.335975095836857-15614.0519004991i</v>
      </c>
      <c r="D177" t="str">
        <f t="shared" si="41"/>
        <v>3.47812499998198-9610.4491018779i</v>
      </c>
      <c r="E177" t="str">
        <f t="shared" si="42"/>
        <v>162.469536859853+0.00126930403036064i</v>
      </c>
      <c r="F177" t="str">
        <f t="shared" si="43"/>
        <v>2.42492492492324-90188.1484063082i</v>
      </c>
      <c r="G177" t="str">
        <f t="shared" si="44"/>
        <v>0.999999999999307-8.32427280117573E-07i</v>
      </c>
      <c r="H177" t="str">
        <f t="shared" si="45"/>
        <v>1200.00010390583+0.319652077465639i</v>
      </c>
      <c r="I177" t="str">
        <f t="shared" si="46"/>
        <v>89.5363056255194-305309.453641966i</v>
      </c>
      <c r="K177" t="str">
        <f t="shared" si="47"/>
        <v>0.00999999842455275-3.91240758207765E-06i</v>
      </c>
      <c r="L177" t="str">
        <f t="shared" si="48"/>
        <v>0.00015-170.398033580871i</v>
      </c>
      <c r="M177" t="str">
        <f t="shared" si="49"/>
        <v>0.0004-30.0702412201537i</v>
      </c>
      <c r="N177">
        <f t="shared" si="50"/>
        <v>89.998767139040353</v>
      </c>
      <c r="O177">
        <f t="shared" si="51"/>
        <v>83.870312374190306</v>
      </c>
      <c r="P177" s="3">
        <f t="shared" si="52"/>
        <v>83.870312374190306</v>
      </c>
      <c r="Q177" s="3">
        <f t="shared" si="53"/>
        <v>-90.001232860959647</v>
      </c>
      <c r="R177">
        <f t="shared" si="54"/>
        <v>89.998767139040353</v>
      </c>
      <c r="S177">
        <f t="shared" si="55"/>
        <v>1.6560614549418172E-3</v>
      </c>
      <c r="T177">
        <f t="shared" si="38"/>
        <v>83.870312374190306</v>
      </c>
    </row>
    <row r="178" spans="1:20" x14ac:dyDescent="0.25">
      <c r="A178">
        <f t="shared" si="39"/>
        <v>10.444881297282485</v>
      </c>
      <c r="B178">
        <f t="shared" si="56"/>
        <v>1.6623544884705961</v>
      </c>
      <c r="C178" t="str">
        <f t="shared" si="40"/>
        <v>-0.335975095060031-15554.9431148172i</v>
      </c>
      <c r="D178" t="str">
        <f t="shared" si="41"/>
        <v>3.47812499998184-9574.06764488762i</v>
      </c>
      <c r="E178" t="str">
        <f t="shared" si="42"/>
        <v>162.469536859077+0.00127412738633137i</v>
      </c>
      <c r="F178" t="str">
        <f t="shared" si="43"/>
        <v>2.42492492492323-89846.7308291728i</v>
      </c>
      <c r="G178" t="str">
        <f t="shared" si="44"/>
        <v>0.999999999999302-8.35590503782016E-07i</v>
      </c>
      <c r="H178" t="str">
        <f t="shared" si="45"/>
        <v>1200.00010469701+0.320866755374535i</v>
      </c>
      <c r="I178" t="str">
        <f t="shared" si="46"/>
        <v>89.5363056346275-304153.669881115i</v>
      </c>
      <c r="K178" t="str">
        <f t="shared" si="47"/>
        <v>0.00999999841255668-3.92727472604006E-06i</v>
      </c>
      <c r="L178" t="str">
        <f t="shared" si="48"/>
        <v>0.00015-169.752972286184i</v>
      </c>
      <c r="M178" t="str">
        <f t="shared" si="49"/>
        <v>0.0004-29.9564068740324i</v>
      </c>
      <c r="N178">
        <f t="shared" si="50"/>
        <v>89.998762454171441</v>
      </c>
      <c r="O178">
        <f t="shared" si="51"/>
        <v>83.837368546258162</v>
      </c>
      <c r="P178" s="3">
        <f t="shared" si="52"/>
        <v>83.837368546258162</v>
      </c>
      <c r="Q178" s="3">
        <f t="shared" si="53"/>
        <v>-90.001237545828559</v>
      </c>
      <c r="R178">
        <f t="shared" si="54"/>
        <v>89.998762454171441</v>
      </c>
      <c r="S178">
        <f t="shared" si="55"/>
        <v>1.662354488470596E-3</v>
      </c>
      <c r="T178">
        <f t="shared" si="38"/>
        <v>83.837368546258162</v>
      </c>
    </row>
    <row r="179" spans="1:20" x14ac:dyDescent="0.25">
      <c r="A179">
        <f t="shared" si="39"/>
        <v>10.484571846212161</v>
      </c>
      <c r="B179">
        <f t="shared" si="56"/>
        <v>1.6686714355267844</v>
      </c>
      <c r="C179" t="str">
        <f t="shared" si="40"/>
        <v>-0.335975094277173-15496.0580922139i</v>
      </c>
      <c r="D179" t="str">
        <f t="shared" si="41"/>
        <v>3.47812499998169-9537.82391407463i</v>
      </c>
      <c r="E179" t="str">
        <f t="shared" si="42"/>
        <v>162.469536858295+0.00127896907106278i</v>
      </c>
      <c r="F179" t="str">
        <f t="shared" si="43"/>
        <v>2.42492492492321-89506.6057274238i</v>
      </c>
      <c r="G179" t="str">
        <f t="shared" si="44"/>
        <v>0.999999999999297-8.38765747696383E-07i</v>
      </c>
      <c r="H179" t="str">
        <f t="shared" si="45"/>
        <v>1200.00010549422+0.322086049059649i</v>
      </c>
      <c r="I179" t="str">
        <f t="shared" si="46"/>
        <v>89.5363056438042-303002.261472918i</v>
      </c>
      <c r="K179" t="str">
        <f t="shared" si="47"/>
        <v>0.00999999840046916-3.94219836509395E-06i</v>
      </c>
      <c r="L179" t="str">
        <f t="shared" si="48"/>
        <v>0.00015-169.110352944993i</v>
      </c>
      <c r="M179" t="str">
        <f t="shared" si="49"/>
        <v>0.0004-29.843003460881i</v>
      </c>
      <c r="N179">
        <f t="shared" si="50"/>
        <v>89.998757751500037</v>
      </c>
      <c r="O179">
        <f t="shared" si="51"/>
        <v>83.804424718318188</v>
      </c>
      <c r="P179" s="3">
        <f t="shared" si="52"/>
        <v>83.804424718318188</v>
      </c>
      <c r="Q179" s="3">
        <f t="shared" si="53"/>
        <v>-90.001242248499963</v>
      </c>
      <c r="R179">
        <f t="shared" si="54"/>
        <v>89.998757751500037</v>
      </c>
      <c r="S179">
        <f t="shared" si="55"/>
        <v>1.6686714355267844E-3</v>
      </c>
      <c r="T179">
        <f t="shared" si="38"/>
        <v>83.804424718318188</v>
      </c>
    </row>
    <row r="180" spans="1:20" x14ac:dyDescent="0.25">
      <c r="A180">
        <f t="shared" si="39"/>
        <v>10.524413219227768</v>
      </c>
      <c r="B180">
        <f t="shared" si="56"/>
        <v>1.6750123869817863</v>
      </c>
      <c r="C180" t="str">
        <f t="shared" si="40"/>
        <v>-0.335975093488338-15437.3959856086i</v>
      </c>
      <c r="D180" t="str">
        <f t="shared" si="41"/>
        <v>3.47812499998156-9501.71738806074i</v>
      </c>
      <c r="E180" t="str">
        <f t="shared" si="42"/>
        <v>162.469536857506+0.00128382915420354i</v>
      </c>
      <c r="F180" t="str">
        <f t="shared" si="43"/>
        <v>2.4249249249232-89167.768208248i</v>
      </c>
      <c r="G180" t="str">
        <f t="shared" si="44"/>
        <v>0.999999999999291-8.41953057537624E-07i</v>
      </c>
      <c r="H180" t="str">
        <f t="shared" si="45"/>
        <v>1200.0001062975+0.323309976060933i</v>
      </c>
      <c r="I180" t="str">
        <f t="shared" si="46"/>
        <v>89.5363056530507-301855.211853978i</v>
      </c>
      <c r="K180" t="str">
        <f t="shared" si="47"/>
        <v>0.00999999838828961-3.95717871392011E-06i</v>
      </c>
      <c r="L180" t="str">
        <f t="shared" si="48"/>
        <v>0.00015-168.470166313003i</v>
      </c>
      <c r="M180" t="str">
        <f t="shared" si="49"/>
        <v>0.0004-29.7300293493535i</v>
      </c>
      <c r="N180">
        <f t="shared" si="50"/>
        <v>89.998753030958511</v>
      </c>
      <c r="O180">
        <f t="shared" si="51"/>
        <v>83.771480890370384</v>
      </c>
      <c r="P180" s="3">
        <f t="shared" si="52"/>
        <v>83.771480890370384</v>
      </c>
      <c r="Q180" s="3">
        <f t="shared" si="53"/>
        <v>-90.001246969041489</v>
      </c>
      <c r="R180">
        <f t="shared" si="54"/>
        <v>89.998753030958511</v>
      </c>
      <c r="S180">
        <f t="shared" si="55"/>
        <v>1.6750123869817863E-3</v>
      </c>
      <c r="T180">
        <f t="shared" si="38"/>
        <v>83.771480890370384</v>
      </c>
    </row>
    <row r="181" spans="1:20" x14ac:dyDescent="0.25">
      <c r="A181">
        <f t="shared" si="39"/>
        <v>10.564405989460832</v>
      </c>
      <c r="B181">
        <f t="shared" si="56"/>
        <v>1.6813774340523171</v>
      </c>
      <c r="C181" t="str">
        <f t="shared" si="40"/>
        <v>-0.335975092693559-15378.9559511275i</v>
      </c>
      <c r="D181" t="str">
        <f t="shared" si="41"/>
        <v>3.47812499998143-9465.74754744149i</v>
      </c>
      <c r="E181" t="str">
        <f t="shared" si="42"/>
        <v>162.469536856712+0.00128870770566759i</v>
      </c>
      <c r="F181" t="str">
        <f t="shared" si="43"/>
        <v>2.4249249249232-88830.2133973541i</v>
      </c>
      <c r="G181" t="str">
        <f t="shared" si="44"/>
        <v>0.999999999999286-8.45152479156263E-07i</v>
      </c>
      <c r="H181" t="str">
        <f t="shared" si="45"/>
        <v>1200.0001071069+0.324538553984991i</v>
      </c>
      <c r="I181" t="str">
        <f t="shared" si="46"/>
        <v>89.5363056623679-300712.504523603i</v>
      </c>
      <c r="K181" t="str">
        <f t="shared" si="47"/>
        <v>0.00999999837601736-3.97221598801505E-06i</v>
      </c>
      <c r="L181" t="str">
        <f t="shared" si="48"/>
        <v>0.00015-167.832403180916i</v>
      </c>
      <c r="M181" t="str">
        <f t="shared" si="49"/>
        <v>0.0004-29.6174829142793i</v>
      </c>
      <c r="N181">
        <f t="shared" si="50"/>
        <v>89.998748292478965</v>
      </c>
      <c r="O181">
        <f t="shared" si="51"/>
        <v>83.73853706241492</v>
      </c>
      <c r="P181" s="3">
        <f t="shared" si="52"/>
        <v>83.73853706241492</v>
      </c>
      <c r="Q181" s="3">
        <f t="shared" si="53"/>
        <v>-90.001251707521035</v>
      </c>
      <c r="R181">
        <f t="shared" si="54"/>
        <v>89.998748292478965</v>
      </c>
      <c r="S181">
        <f t="shared" si="55"/>
        <v>1.6813774340523171E-3</v>
      </c>
      <c r="T181">
        <f t="shared" si="38"/>
        <v>83.73853706241492</v>
      </c>
    </row>
    <row r="182" spans="1:20" x14ac:dyDescent="0.25">
      <c r="A182">
        <f t="shared" si="39"/>
        <v>10.604550732220783</v>
      </c>
      <c r="B182">
        <f t="shared" si="56"/>
        <v>1.6877666683017158</v>
      </c>
      <c r="C182" t="str">
        <f t="shared" si="40"/>
        <v>-0.335975091892721-15320.7371480906i</v>
      </c>
      <c r="D182" t="str">
        <f t="shared" si="41"/>
        <v>3.47812499998127-9429.9138747785i</v>
      </c>
      <c r="E182" t="str">
        <f t="shared" si="42"/>
        <v>162.469536855912+0.00129360479563528i</v>
      </c>
      <c r="F182" t="str">
        <f t="shared" si="43"/>
        <v>2.42492492492318-88493.9364389015i</v>
      </c>
      <c r="G182" t="str">
        <f t="shared" si="44"/>
        <v>0.99999999999928-8.48364058577052E-07i</v>
      </c>
      <c r="H182" t="str">
        <f t="shared" si="45"/>
        <v>1200.00010792246+0.325771800505337i</v>
      </c>
      <c r="I182" t="str">
        <f t="shared" si="46"/>
        <v>89.5363056717562-299574.123043558i</v>
      </c>
      <c r="K182" t="str">
        <f t="shared" si="47"/>
        <v>0.00999999836365161-3.98731040369413E-06i</v>
      </c>
      <c r="L182" t="str">
        <f t="shared" si="48"/>
        <v>0.00015-167.197054374293i</v>
      </c>
      <c r="M182" t="str">
        <f t="shared" si="49"/>
        <v>0.0004-29.50536253664i</v>
      </c>
      <c r="N182">
        <f t="shared" si="50"/>
        <v>89.998743535993228</v>
      </c>
      <c r="O182">
        <f t="shared" si="51"/>
        <v>83.705593234451442</v>
      </c>
      <c r="P182" s="3">
        <f t="shared" si="52"/>
        <v>83.705593234451442</v>
      </c>
      <c r="Q182" s="3">
        <f t="shared" si="53"/>
        <v>-90.001256464006772</v>
      </c>
      <c r="R182">
        <f t="shared" si="54"/>
        <v>89.998743535993228</v>
      </c>
      <c r="S182">
        <f t="shared" si="55"/>
        <v>1.6877666683017159E-3</v>
      </c>
      <c r="T182">
        <f t="shared" si="38"/>
        <v>83.705593234451442</v>
      </c>
    </row>
    <row r="183" spans="1:20" x14ac:dyDescent="0.25">
      <c r="A183">
        <f t="shared" si="39"/>
        <v>10.644848025003222</v>
      </c>
      <c r="B183">
        <f t="shared" si="56"/>
        <v>1.6941801816412625</v>
      </c>
      <c r="C183" t="str">
        <f t="shared" si="40"/>
        <v>-0.335975091085788-15262.7387390013i</v>
      </c>
      <c r="D183" t="str">
        <f t="shared" si="41"/>
        <v>3.47812499998115-9394.21585459251i</v>
      </c>
      <c r="E183" t="str">
        <f t="shared" si="42"/>
        <v>162.469536855105+0.00129852049455293i</v>
      </c>
      <c r="F183" t="str">
        <f t="shared" si="43"/>
        <v>2.42492492492318-88158.9324954348i</v>
      </c>
      <c r="G183" t="str">
        <f t="shared" si="44"/>
        <v>0.999999999999275-8.5158784199964E-07i</v>
      </c>
      <c r="H183" t="str">
        <f t="shared" si="45"/>
        <v>1200.00010874422+0.327009733362635i</v>
      </c>
      <c r="I183" t="str">
        <f t="shared" si="46"/>
        <v>89.5363056812168-298440.051037848i</v>
      </c>
      <c r="K183" t="str">
        <f t="shared" si="47"/>
        <v>0.00999999835119179-4.00246217809478E-06i</v>
      </c>
      <c r="L183" t="str">
        <f t="shared" si="48"/>
        <v>0.00015-166.56411075343i</v>
      </c>
      <c r="M183" t="str">
        <f t="shared" si="49"/>
        <v>0.0004-29.3936666035465i</v>
      </c>
      <c r="N183">
        <f t="shared" si="50"/>
        <v>89.998738761432875</v>
      </c>
      <c r="O183">
        <f t="shared" si="51"/>
        <v>83.672649406480119</v>
      </c>
      <c r="P183" s="3">
        <f t="shared" si="52"/>
        <v>83.672649406480119</v>
      </c>
      <c r="Q183" s="3">
        <f t="shared" si="53"/>
        <v>-90.001261238567125</v>
      </c>
      <c r="R183">
        <f t="shared" si="54"/>
        <v>89.998738761432875</v>
      </c>
      <c r="S183">
        <f t="shared" si="55"/>
        <v>1.6941801816412626E-3</v>
      </c>
      <c r="T183">
        <f t="shared" si="38"/>
        <v>83.672649406480119</v>
      </c>
    </row>
    <row r="184" spans="1:20" x14ac:dyDescent="0.25">
      <c r="A184">
        <f t="shared" si="39"/>
        <v>10.685298447498235</v>
      </c>
      <c r="B184">
        <f t="shared" si="56"/>
        <v>1.7006180663314994</v>
      </c>
      <c r="C184" t="str">
        <f t="shared" si="40"/>
        <v>-0.335975090272638-15204.9598895327i</v>
      </c>
      <c r="D184" t="str">
        <f t="shared" si="41"/>
        <v>3.47812499998101-9358.65297335545i</v>
      </c>
      <c r="E184" t="str">
        <f t="shared" si="42"/>
        <v>162.469536854292+0.00130345487313428i</v>
      </c>
      <c r="F184" t="str">
        <f t="shared" si="43"/>
        <v>2.42492492492316-87825.196747809i</v>
      </c>
      <c r="G184" t="str">
        <f t="shared" si="44"/>
        <v>0.999999999999269-8.54823875799234E-07i</v>
      </c>
      <c r="H184" t="str">
        <f t="shared" si="45"/>
        <v>1200.00010957225+0.328252370364961i</v>
      </c>
      <c r="I184" t="str">
        <f t="shared" si="46"/>
        <v>89.5363056907479-297310.272192468i</v>
      </c>
      <c r="K184" t="str">
        <f t="shared" si="47"/>
        <v>0.00999999833863698-4.01767152917929E-06i</v>
      </c>
      <c r="L184" t="str">
        <f t="shared" si="48"/>
        <v>0.00015-165.93356321322i</v>
      </c>
      <c r="M184" t="str">
        <f t="shared" si="49"/>
        <v>0.0004-29.2823935082153i</v>
      </c>
      <c r="N184">
        <f t="shared" si="50"/>
        <v>89.998733968729226</v>
      </c>
      <c r="O184">
        <f t="shared" si="51"/>
        <v>83.639705578500724</v>
      </c>
      <c r="P184" s="3">
        <f t="shared" si="52"/>
        <v>83.639705578500724</v>
      </c>
      <c r="Q184" s="3">
        <f t="shared" si="53"/>
        <v>-90.001266031270774</v>
      </c>
      <c r="R184">
        <f t="shared" si="54"/>
        <v>89.998733968729226</v>
      </c>
      <c r="S184">
        <f t="shared" si="55"/>
        <v>1.7006180663314994E-3</v>
      </c>
      <c r="T184">
        <f t="shared" si="38"/>
        <v>83.639705578500724</v>
      </c>
    </row>
    <row r="185" spans="1:20" x14ac:dyDescent="0.25">
      <c r="A185">
        <f t="shared" si="39"/>
        <v>10.725902581598728</v>
      </c>
      <c r="B185">
        <f t="shared" si="56"/>
        <v>1.707080414983559</v>
      </c>
      <c r="C185" t="str">
        <f t="shared" si="40"/>
        <v>-0.335975089453404-15147.399768517i</v>
      </c>
      <c r="D185" t="str">
        <f t="shared" si="41"/>
        <v>3.47812499998087-9323.22471948331i</v>
      </c>
      <c r="E185" t="str">
        <f t="shared" si="42"/>
        <v>162.469536853474+0.00130840800236192i</v>
      </c>
      <c r="F185" t="str">
        <f t="shared" si="43"/>
        <v>2.42492492492314-87492.7243951233i</v>
      </c>
      <c r="G185" t="str">
        <f t="shared" si="44"/>
        <v>0.999999999999264-8.58072206527266E-07i</v>
      </c>
      <c r="H185" t="str">
        <f t="shared" si="45"/>
        <v>1200.00011040658+0.329499729388078i</v>
      </c>
      <c r="I185" t="str">
        <f t="shared" si="46"/>
        <v>89.5363057003524-296184.770255165i</v>
      </c>
      <c r="K185" t="str">
        <f t="shared" si="47"/>
        <v>0.00999999832598669-4.03293867573861E-06i</v>
      </c>
      <c r="L185" t="str">
        <f t="shared" si="48"/>
        <v>0.00015-165.305402683025i</v>
      </c>
      <c r="M185" t="str">
        <f t="shared" si="49"/>
        <v>0.0004-29.1715416499455i</v>
      </c>
      <c r="N185">
        <f t="shared" si="50"/>
        <v>89.998729157813344</v>
      </c>
      <c r="O185">
        <f t="shared" si="51"/>
        <v>83.606761750513385</v>
      </c>
      <c r="P185" s="3">
        <f t="shared" si="52"/>
        <v>83.606761750513385</v>
      </c>
      <c r="Q185" s="3">
        <f t="shared" si="53"/>
        <v>-90.001270842186656</v>
      </c>
      <c r="R185">
        <f t="shared" si="54"/>
        <v>89.998729157813344</v>
      </c>
      <c r="S185">
        <f t="shared" si="55"/>
        <v>1.7070804149835589E-3</v>
      </c>
      <c r="T185">
        <f t="shared" si="38"/>
        <v>83.606761750513385</v>
      </c>
    </row>
    <row r="186" spans="1:20" x14ac:dyDescent="0.25">
      <c r="A186">
        <f t="shared" si="39"/>
        <v>10.766661011408805</v>
      </c>
      <c r="B186">
        <f t="shared" si="56"/>
        <v>1.7135673205604967</v>
      </c>
      <c r="C186" t="str">
        <f t="shared" si="40"/>
        <v>-0.335975088627852-15090.0575479321i</v>
      </c>
      <c r="D186" t="str">
        <f t="shared" si="41"/>
        <v>3.47812499998071-9287.93058332877i</v>
      </c>
      <c r="E186" t="str">
        <f t="shared" si="42"/>
        <v>162.469536852649+0.00131337995348896i</v>
      </c>
      <c r="F186" t="str">
        <f t="shared" si="43"/>
        <v>2.42492492492313-87161.5106546512i</v>
      </c>
      <c r="G186" t="str">
        <f t="shared" si="44"/>
        <v>0.999999999999258-8.61332880912065E-07i</v>
      </c>
      <c r="H186" t="str">
        <f t="shared" si="45"/>
        <v>1200.00011124726+0.330751828375659i</v>
      </c>
      <c r="I186" t="str">
        <f t="shared" si="46"/>
        <v>89.536305710029-295063.529035218i</v>
      </c>
      <c r="K186" t="str">
        <f t="shared" si="47"/>
        <v>0.00999999831324002-4.04826383739469E-06i</v>
      </c>
      <c r="L186" t="str">
        <f t="shared" si="48"/>
        <v>0.00015-164.679620126544i</v>
      </c>
      <c r="M186" t="str">
        <f t="shared" si="49"/>
        <v>0.0004-29.061109434096i</v>
      </c>
      <c r="N186">
        <f t="shared" si="50"/>
        <v>89.998724328616007</v>
      </c>
      <c r="O186">
        <f t="shared" si="51"/>
        <v>83.573817922517804</v>
      </c>
      <c r="P186" s="3">
        <f t="shared" si="52"/>
        <v>83.573817922517804</v>
      </c>
      <c r="Q186" s="3">
        <f t="shared" si="53"/>
        <v>-90.001275671383993</v>
      </c>
      <c r="R186">
        <f t="shared" si="54"/>
        <v>89.998724328616007</v>
      </c>
      <c r="S186">
        <f t="shared" si="55"/>
        <v>1.7135673205604966E-3</v>
      </c>
      <c r="T186">
        <f t="shared" si="38"/>
        <v>83.573817922517804</v>
      </c>
    </row>
    <row r="187" spans="1:20" x14ac:dyDescent="0.25">
      <c r="A187">
        <f t="shared" si="39"/>
        <v>10.807574323252158</v>
      </c>
      <c r="B187">
        <f t="shared" si="56"/>
        <v>1.7200788763786266</v>
      </c>
      <c r="C187" t="str">
        <f t="shared" si="40"/>
        <v>-0.335975087796005-15032.9324028911i</v>
      </c>
      <c r="D187" t="str">
        <f t="shared" si="41"/>
        <v>3.47812499998055-9252.77005717385i</v>
      </c>
      <c r="E187" t="str">
        <f t="shared" si="42"/>
        <v>162.469536851818+0.00131837079803872i</v>
      </c>
      <c r="F187" t="str">
        <f t="shared" si="43"/>
        <v>2.4249249249231-86831.550761772i</v>
      </c>
      <c r="G187" t="str">
        <f t="shared" si="44"/>
        <v>0.999999999999252-8.64605945859527E-07i</v>
      </c>
      <c r="H187" t="str">
        <f t="shared" si="45"/>
        <v>1200.00011209436+0.332008685339577i</v>
      </c>
      <c r="I187" t="str">
        <f t="shared" si="46"/>
        <v>89.5363057197797-293946.5324032i</v>
      </c>
      <c r="K187" t="str">
        <f t="shared" si="47"/>
        <v>0.00999999830039624-4.06364723460427E-06i</v>
      </c>
      <c r="L187" t="str">
        <f t="shared" si="48"/>
        <v>0.00015-164.056206541685i</v>
      </c>
      <c r="M187" t="str">
        <f t="shared" si="49"/>
        <v>0.0004-28.9510952720621i</v>
      </c>
      <c r="N187">
        <f t="shared" si="50"/>
        <v>89.998719481067752</v>
      </c>
      <c r="O187">
        <f t="shared" si="51"/>
        <v>83.540874094514024</v>
      </c>
      <c r="P187" s="3">
        <f t="shared" si="52"/>
        <v>83.540874094514024</v>
      </c>
      <c r="Q187" s="3">
        <f t="shared" si="53"/>
        <v>-90.001280518932248</v>
      </c>
      <c r="R187">
        <f t="shared" si="54"/>
        <v>89.998719481067752</v>
      </c>
      <c r="S187">
        <f t="shared" si="55"/>
        <v>1.7200788763786265E-3</v>
      </c>
      <c r="T187">
        <f t="shared" si="38"/>
        <v>83.540874094514024</v>
      </c>
    </row>
    <row r="188" spans="1:20" x14ac:dyDescent="0.25">
      <c r="A188">
        <f t="shared" si="39"/>
        <v>10.848643105680516</v>
      </c>
      <c r="B188">
        <f t="shared" si="56"/>
        <v>1.7266151761088653</v>
      </c>
      <c r="C188" t="str">
        <f t="shared" si="40"/>
        <v>-0.335975086957883-14976.0235116298i</v>
      </c>
      <c r="D188" t="str">
        <f t="shared" si="41"/>
        <v>3.47812499998042-9217.74263522266i</v>
      </c>
      <c r="E188" t="str">
        <f t="shared" si="42"/>
        <v>162.46953685098+0.00132338060780565i</v>
      </c>
      <c r="F188" t="str">
        <f t="shared" si="43"/>
        <v>2.4249249249231-86502.8399699028i</v>
      </c>
      <c r="G188" t="str">
        <f t="shared" si="44"/>
        <v>0.999999999999247-8.67891448453787E-07i</v>
      </c>
      <c r="H188" t="str">
        <f t="shared" si="45"/>
        <v>1200.00011294789+0.333270318360142i</v>
      </c>
      <c r="I188" t="str">
        <f t="shared" si="46"/>
        <v>89.5363057296054-292833.764290734i</v>
      </c>
      <c r="K188" t="str">
        <f t="shared" si="47"/>
        <v>0.00999999828745474-4.07908908866181E-06i</v>
      </c>
      <c r="L188" t="str">
        <f t="shared" si="48"/>
        <v>0.00015-163.435152960436i</v>
      </c>
      <c r="M188" t="str">
        <f t="shared" si="49"/>
        <v>0.0004-28.8414975812534i</v>
      </c>
      <c r="N188">
        <f t="shared" si="50"/>
        <v>89.998714615098862</v>
      </c>
      <c r="O188">
        <f t="shared" si="51"/>
        <v>83.5079302665021</v>
      </c>
      <c r="P188" s="3">
        <f t="shared" si="52"/>
        <v>83.5079302665021</v>
      </c>
      <c r="Q188" s="3">
        <f t="shared" si="53"/>
        <v>-90.001285384901138</v>
      </c>
      <c r="R188">
        <f t="shared" si="54"/>
        <v>89.998714615098862</v>
      </c>
      <c r="S188">
        <f t="shared" si="55"/>
        <v>1.7266151761088653E-3</v>
      </c>
      <c r="T188">
        <f t="shared" si="38"/>
        <v>83.5079302665021</v>
      </c>
    </row>
    <row r="189" spans="1:20" x14ac:dyDescent="0.25">
      <c r="A189">
        <f t="shared" si="39"/>
        <v>10.889867949482102</v>
      </c>
      <c r="B189">
        <f t="shared" si="56"/>
        <v>1.7331763137780789</v>
      </c>
      <c r="C189" t="str">
        <f t="shared" si="40"/>
        <v>-0.335975086113394-14919.3300554945i</v>
      </c>
      <c r="D189" t="str">
        <f t="shared" si="41"/>
        <v>3.47812499998027-9182.84781359385i</v>
      </c>
      <c r="E189" t="str">
        <f t="shared" si="42"/>
        <v>162.469536850136+0.00132840945485837i</v>
      </c>
      <c r="F189" t="str">
        <f t="shared" si="43"/>
        <v>2.42492492492308-86175.3735504271i</v>
      </c>
      <c r="G189" t="str">
        <f t="shared" si="44"/>
        <v>0.999999999999241-8.71189435957907E-07i</v>
      </c>
      <c r="H189" t="str">
        <f t="shared" si="45"/>
        <v>1200.00011380792+0.334536745586375i</v>
      </c>
      <c r="I189" t="str">
        <f t="shared" si="46"/>
        <v>89.5363057395062-291725.208690276i</v>
      </c>
      <c r="K189" t="str">
        <f t="shared" si="47"/>
        <v>0.00999999827441469-4.09458962170261E-06i</v>
      </c>
      <c r="L189" t="str">
        <f t="shared" si="48"/>
        <v>0.00015-162.81645044873i</v>
      </c>
      <c r="M189" t="str">
        <f t="shared" si="49"/>
        <v>0.0004-28.7323147850701i</v>
      </c>
      <c r="N189">
        <f t="shared" si="50"/>
        <v>89.99870973063932</v>
      </c>
      <c r="O189">
        <f t="shared" si="51"/>
        <v>83.474986438481835</v>
      </c>
      <c r="P189" s="3">
        <f t="shared" si="52"/>
        <v>83.474986438481835</v>
      </c>
      <c r="Q189" s="3">
        <f t="shared" si="53"/>
        <v>-90.00129026936068</v>
      </c>
      <c r="R189">
        <f t="shared" si="54"/>
        <v>89.99870973063932</v>
      </c>
      <c r="S189">
        <f t="shared" si="55"/>
        <v>1.7331763137780789E-3</v>
      </c>
      <c r="T189">
        <f t="shared" si="38"/>
        <v>83.474986438481835</v>
      </c>
    </row>
    <row r="190" spans="1:20" x14ac:dyDescent="0.25">
      <c r="A190">
        <f t="shared" si="39"/>
        <v>10.931249447690135</v>
      </c>
      <c r="B190">
        <f t="shared" si="56"/>
        <v>1.7397623837704357</v>
      </c>
      <c r="C190" t="str">
        <f t="shared" si="40"/>
        <v>-0.3359750852624-14862.8512189307i</v>
      </c>
      <c r="D190" t="str">
        <f t="shared" si="41"/>
        <v>3.47812499998013-9148.08509031377i</v>
      </c>
      <c r="E190" t="str">
        <f t="shared" si="42"/>
        <v>162.469536849285+0.00133345741153848i</v>
      </c>
      <c r="F190" t="str">
        <f t="shared" si="43"/>
        <v>2.42492492492307-85849.1467926315i</v>
      </c>
      <c r="G190" t="str">
        <f t="shared" si="44"/>
        <v>0.999999999999235-8.74499955814542E-07i</v>
      </c>
      <c r="H190" t="str">
        <f t="shared" si="45"/>
        <v>1200.00011467451+0.335807985236251i</v>
      </c>
      <c r="I190" t="str">
        <f t="shared" si="46"/>
        <v>89.5363057494816-290620.84965489i</v>
      </c>
      <c r="K190" t="str">
        <f t="shared" si="47"/>
        <v>0.00999999826127528-0.000004110149056706i</v>
      </c>
      <c r="L190" t="str">
        <f t="shared" si="48"/>
        <v>0.00015-162.200090106326i</v>
      </c>
      <c r="M190" t="str">
        <f t="shared" si="49"/>
        <v>0.0004-28.6235453128811i</v>
      </c>
      <c r="N190">
        <f t="shared" si="50"/>
        <v>89.998704827618852</v>
      </c>
      <c r="O190">
        <f t="shared" si="51"/>
        <v>83.442042610453129</v>
      </c>
      <c r="P190" s="3">
        <f t="shared" si="52"/>
        <v>83.442042610453129</v>
      </c>
      <c r="Q190" s="3">
        <f t="shared" si="53"/>
        <v>-90.001295172381148</v>
      </c>
      <c r="R190">
        <f t="shared" si="54"/>
        <v>89.998704827618852</v>
      </c>
      <c r="S190">
        <f t="shared" si="55"/>
        <v>1.7397623837704357E-3</v>
      </c>
      <c r="T190">
        <f t="shared" si="38"/>
        <v>83.442042610453129</v>
      </c>
    </row>
    <row r="191" spans="1:20" x14ac:dyDescent="0.25">
      <c r="A191">
        <f t="shared" si="39"/>
        <v>10.972788195591358</v>
      </c>
      <c r="B191">
        <f t="shared" si="56"/>
        <v>1.7463734808287634</v>
      </c>
      <c r="C191" t="str">
        <f t="shared" si="40"/>
        <v>-0.335975084404946-14806.5861894716i</v>
      </c>
      <c r="D191" t="str">
        <f t="shared" si="41"/>
        <v>3.47812499997995-9113.45396530886i</v>
      </c>
      <c r="E191" t="str">
        <f t="shared" si="42"/>
        <v>162.469536848429+0.00133852455046256i</v>
      </c>
      <c r="F191" t="str">
        <f t="shared" si="43"/>
        <v>2.42492492492305-85524.1550036332i</v>
      </c>
      <c r="G191" t="str">
        <f t="shared" si="44"/>
        <v>0.99999999999923-8.77823055646633E-07i</v>
      </c>
      <c r="H191" t="str">
        <f t="shared" si="45"/>
        <v>1200.00011554769+0.337084055596988i</v>
      </c>
      <c r="I191" t="str">
        <f t="shared" si="46"/>
        <v>89.5363057595323-289520.671297988i</v>
      </c>
      <c r="K191" t="str">
        <f t="shared" si="47"/>
        <v>0.00999999824803586-4.12576761749881E-06i</v>
      </c>
      <c r="L191" t="str">
        <f t="shared" si="48"/>
        <v>0.00015-161.586063066673i</v>
      </c>
      <c r="M191" t="str">
        <f t="shared" si="49"/>
        <v>0.0004-28.5151876000011i</v>
      </c>
      <c r="N191">
        <f t="shared" si="50"/>
        <v>89.998699905966959</v>
      </c>
      <c r="O191">
        <f t="shared" si="51"/>
        <v>83.409098782416052</v>
      </c>
      <c r="P191" s="3">
        <f t="shared" si="52"/>
        <v>83.409098782416052</v>
      </c>
      <c r="Q191" s="3">
        <f t="shared" si="53"/>
        <v>-90.001300094033041</v>
      </c>
      <c r="R191">
        <f t="shared" si="54"/>
        <v>89.998699905966959</v>
      </c>
      <c r="S191">
        <f t="shared" si="55"/>
        <v>1.7463734808287634E-3</v>
      </c>
      <c r="T191">
        <f t="shared" si="38"/>
        <v>83.409098782416052</v>
      </c>
    </row>
    <row r="192" spans="1:20" x14ac:dyDescent="0.25">
      <c r="A192">
        <f t="shared" si="39"/>
        <v>11.014484790734604</v>
      </c>
      <c r="B192">
        <f t="shared" si="56"/>
        <v>1.7530097000559128</v>
      </c>
      <c r="C192" t="str">
        <f t="shared" si="40"/>
        <v>-0.335975083541023-14750.5341577258i</v>
      </c>
      <c r="D192" t="str">
        <f t="shared" si="41"/>
        <v>3.47812499997981-9078.95394039895i</v>
      </c>
      <c r="E192" t="str">
        <f t="shared" si="42"/>
        <v>162.469536847565+0.00134361094452296i</v>
      </c>
      <c r="F192" t="str">
        <f t="shared" si="43"/>
        <v>2.42492492492304-85200.3935083181i</v>
      </c>
      <c r="G192" t="str">
        <f t="shared" si="44"/>
        <v>0.999999999999224-8.81158783258084E-07i</v>
      </c>
      <c r="H192" t="str">
        <f t="shared" si="45"/>
        <v>1200.00011642752+0.33836497502529i</v>
      </c>
      <c r="I192" t="str">
        <f t="shared" si="46"/>
        <v>89.5363057696607-288424.657793146i</v>
      </c>
      <c r="K192" t="str">
        <f t="shared" si="47"/>
        <v>0.00999999823469569-4.14144552875834E-06i</v>
      </c>
      <c r="L192" t="str">
        <f t="shared" si="48"/>
        <v>0.00015-160.974360496785i</v>
      </c>
      <c r="M192" t="str">
        <f t="shared" si="49"/>
        <v>0.0004-28.407240087668i</v>
      </c>
      <c r="N192">
        <f t="shared" si="50"/>
        <v>89.998694965612813</v>
      </c>
      <c r="O192">
        <f t="shared" si="51"/>
        <v>83.376154954370492</v>
      </c>
      <c r="P192" s="3">
        <f t="shared" si="52"/>
        <v>83.376154954370492</v>
      </c>
      <c r="Q192" s="3">
        <f t="shared" si="53"/>
        <v>-90.001305034387187</v>
      </c>
      <c r="R192">
        <f t="shared" si="54"/>
        <v>89.998694965612813</v>
      </c>
      <c r="S192">
        <f t="shared" si="55"/>
        <v>1.7530097000559128E-3</v>
      </c>
      <c r="T192">
        <f t="shared" si="38"/>
        <v>83.376154954370492</v>
      </c>
    </row>
    <row r="193" spans="1:20" x14ac:dyDescent="0.25">
      <c r="A193">
        <f t="shared" si="39"/>
        <v>11.056339832939397</v>
      </c>
      <c r="B193">
        <f t="shared" si="56"/>
        <v>1.7596711369161253</v>
      </c>
      <c r="C193" t="str">
        <f t="shared" si="40"/>
        <v>-0.335975082670443-14694.6943173659i</v>
      </c>
      <c r="D193" t="str">
        <f t="shared" si="41"/>
        <v>3.47812499997966-9044.58451928946i</v>
      </c>
      <c r="E193" t="str">
        <f t="shared" si="42"/>
        <v>162.469536846695+0.00134871666688978i</v>
      </c>
      <c r="F193" t="str">
        <f t="shared" si="43"/>
        <v>2.42492492492303-84877.8576492671i</v>
      </c>
      <c r="G193" t="str">
        <f t="shared" si="44"/>
        <v>0.999999999999218-8.8450718663446E-07i</v>
      </c>
      <c r="H193" t="str">
        <f t="shared" si="45"/>
        <v>1200.00011731405+0.339650761947612i</v>
      </c>
      <c r="I193" t="str">
        <f t="shared" si="46"/>
        <v>89.5363057798654-287332.793373836i</v>
      </c>
      <c r="K193" t="str">
        <f t="shared" si="47"/>
        <v>0.00999999822125383-0.0000041571830160155i</v>
      </c>
      <c r="L193" t="str">
        <f t="shared" si="48"/>
        <v>0.00015-160.364973597116i</v>
      </c>
      <c r="M193" t="str">
        <f t="shared" si="49"/>
        <v>0.0004-28.2997012230205i</v>
      </c>
      <c r="N193">
        <f t="shared" si="50"/>
        <v>89.998690006485376</v>
      </c>
      <c r="O193">
        <f t="shared" si="51"/>
        <v>83.343211126316305</v>
      </c>
      <c r="P193" s="3">
        <f t="shared" si="52"/>
        <v>83.343211126316305</v>
      </c>
      <c r="Q193" s="3">
        <f t="shared" si="53"/>
        <v>-90.001309993514624</v>
      </c>
      <c r="R193">
        <f t="shared" si="54"/>
        <v>89.998690006485376</v>
      </c>
      <c r="S193">
        <f t="shared" si="55"/>
        <v>1.7596711369161253E-3</v>
      </c>
      <c r="T193">
        <f t="shared" si="38"/>
        <v>83.343211126316305</v>
      </c>
    </row>
    <row r="194" spans="1:20" x14ac:dyDescent="0.25">
      <c r="A194">
        <f t="shared" si="39"/>
        <v>11.098353924304567</v>
      </c>
      <c r="B194">
        <f t="shared" si="56"/>
        <v>1.7663578872364067</v>
      </c>
      <c r="C194" t="str">
        <f t="shared" si="40"/>
        <v>-0.335975081793323-14639.0658651172i</v>
      </c>
      <c r="D194" t="str">
        <f t="shared" si="41"/>
        <v>3.47812499997949-9010.34520756474i</v>
      </c>
      <c r="E194" t="str">
        <f t="shared" si="42"/>
        <v>162.469536845819+0.00135384179101046i</v>
      </c>
      <c r="F194" t="str">
        <f t="shared" si="43"/>
        <v>2.424924924923-84556.5427866938i</v>
      </c>
      <c r="G194" t="str">
        <f t="shared" si="44"/>
        <v>0.999999999999212-8.87868313943665E-07i</v>
      </c>
      <c r="H194" t="str">
        <f t="shared" si="45"/>
        <v>1200.00011820733+0.340941434860441i</v>
      </c>
      <c r="I194" t="str">
        <f t="shared" si="46"/>
        <v>89.5363057901488-286245.062333223i</v>
      </c>
      <c r="K194" t="str">
        <f t="shared" si="47"/>
        <v>0.00999999820770972-0.0000041729803056585i</v>
      </c>
      <c r="L194" t="str">
        <f t="shared" si="48"/>
        <v>0.00015-159.757893601431i</v>
      </c>
      <c r="M194" t="str">
        <f t="shared" si="49"/>
        <v>0.0004-28.192569459076i</v>
      </c>
      <c r="N194">
        <f t="shared" si="50"/>
        <v>89.998685028513279</v>
      </c>
      <c r="O194">
        <f t="shared" si="51"/>
        <v>83.310267298253549</v>
      </c>
      <c r="P194" s="3">
        <f t="shared" si="52"/>
        <v>83.310267298253549</v>
      </c>
      <c r="Q194" s="3">
        <f t="shared" si="53"/>
        <v>-90.001314971486721</v>
      </c>
      <c r="R194">
        <f t="shared" si="54"/>
        <v>89.998685028513279</v>
      </c>
      <c r="S194">
        <f t="shared" si="55"/>
        <v>1.7663578872364068E-3</v>
      </c>
      <c r="T194">
        <f t="shared" si="38"/>
        <v>83.310267298253549</v>
      </c>
    </row>
    <row r="195" spans="1:20" x14ac:dyDescent="0.25">
      <c r="A195">
        <f t="shared" si="39"/>
        <v>11.140527669216924</v>
      </c>
      <c r="B195">
        <f t="shared" si="56"/>
        <v>1.7730700472079051</v>
      </c>
      <c r="C195" t="str">
        <f t="shared" si="40"/>
        <v>-0.335975080909459-14583.6480007457i</v>
      </c>
      <c r="D195" t="str">
        <f t="shared" si="41"/>
        <v>3.47812499997935-8976.2355126809i</v>
      </c>
      <c r="E195" t="str">
        <f t="shared" si="42"/>
        <v>162.469536844936+0.00135898639061163i</v>
      </c>
      <c r="F195" t="str">
        <f t="shared" si="43"/>
        <v>2.424924924923-84236.4442983768i</v>
      </c>
      <c r="G195" t="str">
        <f t="shared" si="44"/>
        <v>0.999999999999206-8.91242213536646E-07i</v>
      </c>
      <c r="H195" t="str">
        <f t="shared" si="45"/>
        <v>1200.00011910741+0.342237012330532i</v>
      </c>
      <c r="I195" t="str">
        <f t="shared" si="46"/>
        <v>89.5363058005097-285161.449023932i</v>
      </c>
      <c r="K195" t="str">
        <f t="shared" si="47"/>
        <v>0.00999999819406242-4.18883762493549E-06i</v>
      </c>
      <c r="L195" t="str">
        <f t="shared" si="48"/>
        <v>0.00015-159.15311177668i</v>
      </c>
      <c r="M195" t="str">
        <f t="shared" si="49"/>
        <v>0.0004-28.0858432547081i</v>
      </c>
      <c r="N195">
        <f t="shared" si="50"/>
        <v>89.998680031624914</v>
      </c>
      <c r="O195">
        <f t="shared" si="51"/>
        <v>83.277323470182125</v>
      </c>
      <c r="P195" s="3">
        <f t="shared" si="52"/>
        <v>83.277323470182125</v>
      </c>
      <c r="Q195" s="3">
        <f t="shared" si="53"/>
        <v>-90.001319968375086</v>
      </c>
      <c r="R195">
        <f t="shared" si="54"/>
        <v>89.998680031624914</v>
      </c>
      <c r="S195">
        <f t="shared" si="55"/>
        <v>1.773070047207905E-3</v>
      </c>
      <c r="T195">
        <f t="shared" si="38"/>
        <v>83.277323470182125</v>
      </c>
    </row>
    <row r="196" spans="1:20" x14ac:dyDescent="0.25">
      <c r="A196">
        <f t="shared" si="39"/>
        <v>11.182861674359948</v>
      </c>
      <c r="B196">
        <f t="shared" si="56"/>
        <v>1.7798077133872952</v>
      </c>
      <c r="C196" t="str">
        <f t="shared" si="40"/>
        <v>-0.335975080018862-14528.4399270467i</v>
      </c>
      <c r="D196" t="str">
        <f t="shared" si="41"/>
        <v>3.4781249999792-8942.25494395841i</v>
      </c>
      <c r="E196" t="str">
        <f t="shared" si="42"/>
        <v>162.469536844046+0.0013641505397009i</v>
      </c>
      <c r="F196" t="str">
        <f t="shared" si="43"/>
        <v>2.424924924923-83917.557579591i</v>
      </c>
      <c r="G196" t="str">
        <f t="shared" si="44"/>
        <v>0.9999999999992-8.9462893394808E-07i</v>
      </c>
      <c r="H196" t="str">
        <f t="shared" si="45"/>
        <v>1200.00012001435+0.343537512995215i</v>
      </c>
      <c r="I196" t="str">
        <f t="shared" si="46"/>
        <v>89.5363058109502-284081.937857822i</v>
      </c>
      <c r="K196" t="str">
        <f t="shared" si="47"/>
        <v>0.00999999818031125-4.20475520195845E-06i</v>
      </c>
      <c r="L196" t="str">
        <f t="shared" si="48"/>
        <v>0.00015-158.550619422873i</v>
      </c>
      <c r="M196" t="str">
        <f t="shared" si="49"/>
        <v>0.0004-27.9795210746246i</v>
      </c>
      <c r="N196">
        <f t="shared" si="50"/>
        <v>89.998675015748432</v>
      </c>
      <c r="O196">
        <f t="shared" si="51"/>
        <v>83.244379642101904</v>
      </c>
      <c r="P196" s="3">
        <f t="shared" si="52"/>
        <v>83.244379642101904</v>
      </c>
      <c r="Q196" s="3">
        <f t="shared" si="53"/>
        <v>-90.001324984251568</v>
      </c>
      <c r="R196">
        <f t="shared" si="54"/>
        <v>89.998675015748432</v>
      </c>
      <c r="S196">
        <f t="shared" si="55"/>
        <v>1.7798077133872952E-3</v>
      </c>
      <c r="T196">
        <f t="shared" si="38"/>
        <v>83.244379642101904</v>
      </c>
    </row>
    <row r="197" spans="1:20" x14ac:dyDescent="0.25">
      <c r="A197">
        <f t="shared" si="39"/>
        <v>11.225356548722516</v>
      </c>
      <c r="B197">
        <f t="shared" si="56"/>
        <v>1.7865709826981668</v>
      </c>
      <c r="C197" t="str">
        <f t="shared" si="40"/>
        <v>-0.335975079121526-14473.4408498336i</v>
      </c>
      <c r="D197" t="str">
        <f t="shared" si="41"/>
        <v>3.47812499997903-8908.40301257539i</v>
      </c>
      <c r="E197" t="str">
        <f t="shared" si="42"/>
        <v>162.469536843149+0.00136933431256562i</v>
      </c>
      <c r="F197" t="str">
        <f t="shared" si="43"/>
        <v>2.42492492492297-83599.8780430437i</v>
      </c>
      <c r="G197" t="str">
        <f t="shared" si="44"/>
        <v>0.999999999999194-8.98028523897077E-07i</v>
      </c>
      <c r="H197" t="str">
        <f t="shared" si="45"/>
        <v>1200.00012092819+0.344842955562628i</v>
      </c>
      <c r="I197" t="str">
        <f t="shared" si="46"/>
        <v>89.5363058214698-283006.513305759i</v>
      </c>
      <c r="K197" t="str">
        <f t="shared" si="47"/>
        <v>0.00999999816645534-4.22073326570598E-06i</v>
      </c>
      <c r="L197" t="str">
        <f t="shared" si="48"/>
        <v>0.00015-157.950407872955i</v>
      </c>
      <c r="M197" t="str">
        <f t="shared" si="49"/>
        <v>0.0004-27.873601389345i</v>
      </c>
      <c r="N197">
        <f t="shared" si="50"/>
        <v>89.998669980811641</v>
      </c>
      <c r="O197">
        <f t="shared" si="51"/>
        <v>83.211435814012845</v>
      </c>
      <c r="P197" s="3">
        <f t="shared" si="52"/>
        <v>83.211435814012845</v>
      </c>
      <c r="Q197" s="3">
        <f t="shared" si="53"/>
        <v>-90.001330019188359</v>
      </c>
      <c r="R197">
        <f t="shared" si="54"/>
        <v>89.998669980811641</v>
      </c>
      <c r="S197">
        <f t="shared" si="55"/>
        <v>1.7865709826981669E-3</v>
      </c>
      <c r="T197">
        <f t="shared" si="38"/>
        <v>83.211435814012845</v>
      </c>
    </row>
    <row r="198" spans="1:20" x14ac:dyDescent="0.25">
      <c r="A198">
        <f t="shared" si="39"/>
        <v>11.268012903607662</v>
      </c>
      <c r="B198">
        <f t="shared" si="56"/>
        <v>1.79335995243242</v>
      </c>
      <c r="C198" t="str">
        <f t="shared" si="40"/>
        <v>-0.335975078217303-14418.6499779261i</v>
      </c>
      <c r="D198" t="str">
        <f t="shared" si="41"/>
        <v>3.47812499997886-8874.67923156045i</v>
      </c>
      <c r="E198" t="str">
        <f t="shared" si="42"/>
        <v>162.469536842245+0.00137453778377653i</v>
      </c>
      <c r="F198" t="str">
        <f t="shared" si="43"/>
        <v>2.42492492492294-83283.4011188084i</v>
      </c>
      <c r="G198" t="str">
        <f t="shared" si="44"/>
        <v>0.999999999999187-9.0144103228788E-07i</v>
      </c>
      <c r="H198" t="str">
        <f t="shared" si="45"/>
        <v>1200.00012184899+0.346153358812001i</v>
      </c>
      <c r="I198" t="str">
        <f t="shared" si="46"/>
        <v>89.5363058320686-281935.159897401i</v>
      </c>
      <c r="K198" t="str">
        <f t="shared" si="47"/>
        <v>0.00999999815249393-4.23677204602684E-06i</v>
      </c>
      <c r="L198" t="str">
        <f t="shared" si="48"/>
        <v>0.00015-157.352468492683i</v>
      </c>
      <c r="M198" t="str">
        <f t="shared" si="49"/>
        <v>0.0004-27.7680826751794i</v>
      </c>
      <c r="N198">
        <f t="shared" si="50"/>
        <v>89.998664926742151</v>
      </c>
      <c r="O198">
        <f t="shared" si="51"/>
        <v>83.178491985914818</v>
      </c>
      <c r="P198" s="3">
        <f t="shared" si="52"/>
        <v>83.178491985914818</v>
      </c>
      <c r="Q198" s="3">
        <f t="shared" si="53"/>
        <v>-90.001335073257849</v>
      </c>
      <c r="R198">
        <f t="shared" si="54"/>
        <v>89.998664926742151</v>
      </c>
      <c r="S198">
        <f t="shared" si="55"/>
        <v>1.7933599524324201E-3</v>
      </c>
      <c r="T198">
        <f t="shared" si="38"/>
        <v>83.178491985914818</v>
      </c>
    </row>
    <row r="199" spans="1:20" x14ac:dyDescent="0.25">
      <c r="A199">
        <f t="shared" si="39"/>
        <v>11.310831352641372</v>
      </c>
      <c r="B199">
        <f t="shared" si="56"/>
        <v>1.8001747202516631</v>
      </c>
      <c r="C199" t="str">
        <f t="shared" si="40"/>
        <v>-0.335975077306268-14364.0665231394i</v>
      </c>
      <c r="D199" t="str">
        <f t="shared" si="41"/>
        <v>3.4781249999787-8841.08311578575i</v>
      </c>
      <c r="E199" t="str">
        <f t="shared" si="42"/>
        <v>162.469536841335+0.00137976102818716i</v>
      </c>
      <c r="F199" t="str">
        <f t="shared" si="43"/>
        <v>2.42492492492293-82968.1222542589i</v>
      </c>
      <c r="G199" t="str">
        <f t="shared" si="44"/>
        <v>0.999999999999181-9.04866508210569E-07i</v>
      </c>
      <c r="H199" t="str">
        <f t="shared" si="45"/>
        <v>1200.0001227768+0.347468741593933i</v>
      </c>
      <c r="I199" t="str">
        <f t="shared" si="46"/>
        <v>89.5363058427494-280867.862220972i</v>
      </c>
      <c r="K199" t="str">
        <f t="shared" si="47"/>
        <v>0.00999999813842623-4.25287177364327E-06i</v>
      </c>
      <c r="L199" t="str">
        <f t="shared" si="48"/>
        <v>0.00015-156.756792680497i</v>
      </c>
      <c r="M199" t="str">
        <f t="shared" si="49"/>
        <v>0.0004-27.6629634142054i</v>
      </c>
      <c r="N199">
        <f t="shared" si="50"/>
        <v>89.998659853467231</v>
      </c>
      <c r="O199">
        <f t="shared" si="51"/>
        <v>83.145548157807937</v>
      </c>
      <c r="P199" s="3">
        <f t="shared" si="52"/>
        <v>83.145548157807937</v>
      </c>
      <c r="Q199" s="3">
        <f t="shared" si="53"/>
        <v>-90.001340146532769</v>
      </c>
      <c r="R199">
        <f t="shared" si="54"/>
        <v>89.998659853467231</v>
      </c>
      <c r="S199">
        <f t="shared" si="55"/>
        <v>1.8001747202516631E-3</v>
      </c>
      <c r="T199">
        <f t="shared" si="38"/>
        <v>83.145548157807937</v>
      </c>
    </row>
    <row r="200" spans="1:20" x14ac:dyDescent="0.25">
      <c r="A200">
        <f t="shared" si="39"/>
        <v>11.353812511781408</v>
      </c>
      <c r="B200">
        <f t="shared" si="56"/>
        <v>1.8070153841886194</v>
      </c>
      <c r="C200" t="str">
        <f t="shared" si="40"/>
        <v>-0.335975076388228-14309.6897002718i</v>
      </c>
      <c r="D200" t="str">
        <f t="shared" si="41"/>
        <v>3.47812499997854-8807.61418195986i</v>
      </c>
      <c r="E200" t="str">
        <f t="shared" si="42"/>
        <v>162.469536840417+0.00138500412093667i</v>
      </c>
      <c r="F200" t="str">
        <f t="shared" si="43"/>
        <v>2.42492492492292-82654.0369140027i</v>
      </c>
      <c r="G200" t="str">
        <f t="shared" si="44"/>
        <v>0.999999999999175-9.08305000941764E-07i</v>
      </c>
      <c r="H200" t="str">
        <f t="shared" si="45"/>
        <v>1200.00012371168+0.348789122830645i</v>
      </c>
      <c r="I200" t="str">
        <f t="shared" si="46"/>
        <v>89.5363058535112-279804.604923038i</v>
      </c>
      <c r="K200" t="str">
        <f t="shared" si="47"/>
        <v>0.00999999812425136-4.26903268015413E-06i</v>
      </c>
      <c r="L200" t="str">
        <f t="shared" si="48"/>
        <v>0.00015-156.163371867401i</v>
      </c>
      <c r="M200" t="str">
        <f t="shared" si="49"/>
        <v>0.0004-27.5582420942472i</v>
      </c>
      <c r="N200">
        <f t="shared" si="50"/>
        <v>89.998654760913865</v>
      </c>
      <c r="O200">
        <f t="shared" si="51"/>
        <v>83.112604329691905</v>
      </c>
      <c r="P200" s="3">
        <f t="shared" si="52"/>
        <v>83.112604329691905</v>
      </c>
      <c r="Q200" s="3">
        <f t="shared" si="53"/>
        <v>-90.001345239086135</v>
      </c>
      <c r="R200">
        <f t="shared" si="54"/>
        <v>89.998654760913865</v>
      </c>
      <c r="S200">
        <f t="shared" si="55"/>
        <v>1.8070153841886194E-3</v>
      </c>
      <c r="T200">
        <f t="shared" si="38"/>
        <v>83.112604329691905</v>
      </c>
    </row>
    <row r="201" spans="1:20" x14ac:dyDescent="0.25">
      <c r="A201">
        <f t="shared" si="39"/>
        <v>11.396956999326179</v>
      </c>
      <c r="B201">
        <f t="shared" si="56"/>
        <v>1.8138820426485363</v>
      </c>
      <c r="C201" t="str">
        <f t="shared" si="40"/>
        <v>-0.335975075463224-14255.5187270948i</v>
      </c>
      <c r="D201" t="str">
        <f t="shared" si="41"/>
        <v>3.47812499997837-8774.27194862085i</v>
      </c>
      <c r="E201" t="str">
        <f t="shared" si="42"/>
        <v>162.469536839493+0.00139026713744787i</v>
      </c>
      <c r="F201" t="str">
        <f t="shared" si="43"/>
        <v>2.4249249249229-82341.1405798159i</v>
      </c>
      <c r="G201" t="str">
        <f t="shared" si="44"/>
        <v>0.999999999999169-9.11756559945336E-07i</v>
      </c>
      <c r="H201" t="str">
        <f t="shared" si="45"/>
        <v>1200.00012465367+0.350114521516271i</v>
      </c>
      <c r="I201" t="str">
        <f t="shared" si="46"/>
        <v>89.5363058643545-278745.372708279i</v>
      </c>
      <c r="K201" t="str">
        <f t="shared" si="47"/>
        <v>0.00999999810996861-4.28525499803848E-06i</v>
      </c>
      <c r="L201" t="str">
        <f t="shared" si="48"/>
        <v>0.00015-155.572197516837i</v>
      </c>
      <c r="M201" t="str">
        <f t="shared" si="49"/>
        <v>0.0004-27.4539172088536i</v>
      </c>
      <c r="N201">
        <f t="shared" si="50"/>
        <v>89.998649649008883</v>
      </c>
      <c r="O201">
        <f t="shared" si="51"/>
        <v>83.079660501566863</v>
      </c>
      <c r="P201" s="3">
        <f t="shared" si="52"/>
        <v>83.079660501566863</v>
      </c>
      <c r="Q201" s="3">
        <f t="shared" si="53"/>
        <v>-90.001350350991117</v>
      </c>
      <c r="R201">
        <f t="shared" si="54"/>
        <v>89.998649649008883</v>
      </c>
      <c r="S201">
        <f t="shared" si="55"/>
        <v>1.8138820426485363E-3</v>
      </c>
      <c r="T201">
        <f t="shared" si="38"/>
        <v>83.079660501566863</v>
      </c>
    </row>
    <row r="202" spans="1:20" x14ac:dyDescent="0.25">
      <c r="A202">
        <f t="shared" si="39"/>
        <v>11.440265435923619</v>
      </c>
      <c r="B202">
        <f t="shared" si="56"/>
        <v>1.8207747944106007</v>
      </c>
      <c r="C202" t="str">
        <f t="shared" si="40"/>
        <v>-0.335975074531103-14201.5528243406i</v>
      </c>
      <c r="D202" t="str">
        <f t="shared" si="41"/>
        <v>3.47812499997823-8741.05593612962i</v>
      </c>
      <c r="E202" t="str">
        <f t="shared" si="42"/>
        <v>162.469536838562+0.00139555015343177i</v>
      </c>
      <c r="F202" t="str">
        <f t="shared" si="43"/>
        <v>2.42492492492289-82029.4287505809i</v>
      </c>
      <c r="G202" t="str">
        <f t="shared" si="44"/>
        <v>0.999999999999162-9.15221234873123E-07i</v>
      </c>
      <c r="H202" t="str">
        <f t="shared" si="45"/>
        <v>1200.00012560285+0.351444956717117i</v>
      </c>
      <c r="I202" t="str">
        <f t="shared" si="46"/>
        <v>89.5363058752808-277690.150339293i</v>
      </c>
      <c r="K202" t="str">
        <f t="shared" si="47"/>
        <v>0.009999998095577-4.30153896065862E-06i</v>
      </c>
      <c r="L202" t="str">
        <f t="shared" si="48"/>
        <v>0.00015-154.983261124564i</v>
      </c>
      <c r="M202" t="str">
        <f t="shared" si="49"/>
        <v>0.0004-27.3499872572759i</v>
      </c>
      <c r="N202">
        <f t="shared" si="50"/>
        <v>89.998644517678684</v>
      </c>
      <c r="O202">
        <f t="shared" si="51"/>
        <v>83.046716673432641</v>
      </c>
      <c r="P202" s="3">
        <f t="shared" si="52"/>
        <v>83.046716673432641</v>
      </c>
      <c r="Q202" s="3">
        <f t="shared" si="53"/>
        <v>-90.001355482321316</v>
      </c>
      <c r="R202">
        <f t="shared" si="54"/>
        <v>89.998644517678684</v>
      </c>
      <c r="S202">
        <f t="shared" si="55"/>
        <v>1.8207747944106007E-3</v>
      </c>
      <c r="T202">
        <f t="shared" si="38"/>
        <v>83.046716673432641</v>
      </c>
    </row>
    <row r="203" spans="1:20" x14ac:dyDescent="0.25">
      <c r="A203">
        <f t="shared" si="39"/>
        <v>11.483738444580128</v>
      </c>
      <c r="B203">
        <f t="shared" si="56"/>
        <v>1.827693738629361</v>
      </c>
      <c r="C203" t="str">
        <f t="shared" si="40"/>
        <v>-0.335975073591992-14147.7912156916i</v>
      </c>
      <c r="D203" t="str">
        <f t="shared" si="41"/>
        <v>3.47812499997806-8707.96566666259i</v>
      </c>
      <c r="E203" t="str">
        <f t="shared" si="42"/>
        <v>162.469536837623+0.0014008532448861i</v>
      </c>
      <c r="F203" t="str">
        <f t="shared" si="43"/>
        <v>2.42492492492289-81718.8969422174i</v>
      </c>
      <c r="G203" t="str">
        <f t="shared" si="44"/>
        <v>0.999999999999156-9.18699075565635E-07i</v>
      </c>
      <c r="H203" t="str">
        <f t="shared" si="45"/>
        <v>1200.00012655924+0.352780447571945i</v>
      </c>
      <c r="I203" t="str">
        <f t="shared" si="46"/>
        <v>89.5363058862901-276638.922636343i</v>
      </c>
      <c r="K203" t="str">
        <f t="shared" si="47"/>
        <v>0.00999999808107593-4.31788480226389E-06i</v>
      </c>
      <c r="L203" t="str">
        <f t="shared" si="48"/>
        <v>0.00015-154.396554218533i</v>
      </c>
      <c r="M203" t="str">
        <f t="shared" si="49"/>
        <v>0.0004-27.246450744447i</v>
      </c>
      <c r="N203">
        <f t="shared" si="50"/>
        <v>89.998639366849474</v>
      </c>
      <c r="O203">
        <f t="shared" si="51"/>
        <v>83.013772845289182</v>
      </c>
      <c r="P203" s="3">
        <f t="shared" si="52"/>
        <v>83.013772845289182</v>
      </c>
      <c r="Q203" s="3">
        <f t="shared" si="53"/>
        <v>-90.001360633150526</v>
      </c>
      <c r="R203">
        <f t="shared" si="54"/>
        <v>89.998639366849474</v>
      </c>
      <c r="S203">
        <f t="shared" si="55"/>
        <v>1.827693738629361E-3</v>
      </c>
      <c r="T203">
        <f t="shared" si="38"/>
        <v>83.013772845289182</v>
      </c>
    </row>
    <row r="204" spans="1:20" x14ac:dyDescent="0.25">
      <c r="A204">
        <f t="shared" si="39"/>
        <v>11.527376650669533</v>
      </c>
      <c r="B204">
        <f t="shared" si="56"/>
        <v>1.8346389748361527</v>
      </c>
      <c r="C204" t="str">
        <f t="shared" si="40"/>
        <v>-0.335975072645643-14094.2331277689i</v>
      </c>
      <c r="D204" t="str">
        <f t="shared" si="41"/>
        <v>3.4781249999779-8675.00066420514i</v>
      </c>
      <c r="E204" t="str">
        <f t="shared" si="42"/>
        <v>162.469536836677+0.00140617648809807i</v>
      </c>
      <c r="F204" t="str">
        <f t="shared" si="43"/>
        <v>2.42492492492287-81409.5406876214i</v>
      </c>
      <c r="G204" t="str">
        <f t="shared" si="44"/>
        <v>0.99999999999915-9.22190132052779E-07i</v>
      </c>
      <c r="H204" t="str">
        <f t="shared" si="45"/>
        <v>1200.00012752292+0.354121013292242i</v>
      </c>
      <c r="I204" t="str">
        <f t="shared" si="46"/>
        <v>89.536305897383-275591.674477171i</v>
      </c>
      <c r="K204" t="str">
        <f t="shared" si="47"/>
        <v>0.00999999806646437-4.33429275799344E-06i</v>
      </c>
      <c r="L204" t="str">
        <f t="shared" si="48"/>
        <v>0.00015-153.81206835877i</v>
      </c>
      <c r="M204" t="str">
        <f t="shared" si="49"/>
        <v>0.0004-27.1433061809594i</v>
      </c>
      <c r="N204">
        <f t="shared" si="50"/>
        <v>89.998634196447156</v>
      </c>
      <c r="O204">
        <f t="shared" si="51"/>
        <v>82.980829017136386</v>
      </c>
      <c r="P204" s="3">
        <f t="shared" si="52"/>
        <v>82.980829017136386</v>
      </c>
      <c r="Q204" s="3">
        <f t="shared" si="53"/>
        <v>-90.001365803552844</v>
      </c>
      <c r="R204">
        <f t="shared" si="54"/>
        <v>89.998634196447156</v>
      </c>
      <c r="S204">
        <f t="shared" si="55"/>
        <v>1.8346389748361528E-3</v>
      </c>
      <c r="T204">
        <f t="shared" si="38"/>
        <v>82.980829017136386</v>
      </c>
    </row>
    <row r="205" spans="1:20" x14ac:dyDescent="0.25">
      <c r="A205">
        <f t="shared" si="39"/>
        <v>11.571180681942078</v>
      </c>
      <c r="B205">
        <f t="shared" si="56"/>
        <v>1.8416106029405301</v>
      </c>
      <c r="C205" t="str">
        <f t="shared" si="40"/>
        <v>-0.335975071692189-14040.8777901216i</v>
      </c>
      <c r="D205" t="str">
        <f t="shared" si="41"/>
        <v>3.47812499997771-8642.16045454461i</v>
      </c>
      <c r="E205" t="str">
        <f t="shared" si="42"/>
        <v>162.469536835725+0.00141151995964407i</v>
      </c>
      <c r="F205" t="str">
        <f t="shared" si="43"/>
        <v>2.42492492492284-81101.355536599i</v>
      </c>
      <c r="G205" t="str">
        <f t="shared" si="44"/>
        <v>0.999999999999143-9.25694454554573E-07i</v>
      </c>
      <c r="H205" t="str">
        <f t="shared" si="45"/>
        <v>1200.00012849393+0.355466673162502i</v>
      </c>
      <c r="I205" t="str">
        <f t="shared" si="46"/>
        <v>89.5363059085606-274548.390796755i</v>
      </c>
      <c r="K205" t="str">
        <f t="shared" si="47"/>
        <v>0.00999999805174161-4.35076306388023E-06i</v>
      </c>
      <c r="L205" t="str">
        <f t="shared" si="48"/>
        <v>0.00015-153.229795137248i</v>
      </c>
      <c r="M205" t="str">
        <f t="shared" si="49"/>
        <v>0.0004-27.0405520830438i</v>
      </c>
      <c r="N205">
        <f t="shared" si="50"/>
        <v>89.998629006397366</v>
      </c>
      <c r="O205">
        <f t="shared" si="51"/>
        <v>82.947885188974212</v>
      </c>
      <c r="P205" s="3">
        <f t="shared" si="52"/>
        <v>82.947885188974212</v>
      </c>
      <c r="Q205" s="3">
        <f t="shared" si="53"/>
        <v>-90.001370993602634</v>
      </c>
      <c r="R205">
        <f t="shared" si="54"/>
        <v>89.998629006397366</v>
      </c>
      <c r="S205">
        <f t="shared" si="55"/>
        <v>1.8416106029405302E-3</v>
      </c>
      <c r="T205">
        <f t="shared" si="38"/>
        <v>82.947885188974212</v>
      </c>
    </row>
    <row r="206" spans="1:20" x14ac:dyDescent="0.25">
      <c r="A206">
        <f t="shared" si="39"/>
        <v>11.615151168533458</v>
      </c>
      <c r="B206">
        <f t="shared" si="56"/>
        <v>1.8486087232317041</v>
      </c>
      <c r="C206" t="str">
        <f t="shared" si="40"/>
        <v>-0.335975070731405-13987.7244352151i</v>
      </c>
      <c r="D206" t="str">
        <f t="shared" si="41"/>
        <v>3.47812499997753-8609.44456526363i</v>
      </c>
      <c r="E206" t="str">
        <f t="shared" si="42"/>
        <v>162.469536834764+0.00141688373639229i</v>
      </c>
      <c r="F206" t="str">
        <f t="shared" si="43"/>
        <v>2.42492492492282-80794.3370558039i</v>
      </c>
      <c r="G206" t="str">
        <f t="shared" si="44"/>
        <v>0.999999999999136-9.29212093481875E-07i</v>
      </c>
      <c r="H206" t="str">
        <f t="shared" si="45"/>
        <v>1200.00012947234+0.356817446540492i</v>
      </c>
      <c r="I206" t="str">
        <f t="shared" si="46"/>
        <v>89.5363059198229-273509.056587117i</v>
      </c>
      <c r="K206" t="str">
        <f t="shared" si="47"/>
        <v>0.00999999803690673-4.36729595685389E-06i</v>
      </c>
      <c r="L206" t="str">
        <f t="shared" si="48"/>
        <v>0.00015-152.649726177773i</v>
      </c>
      <c r="M206" t="str">
        <f t="shared" si="49"/>
        <v>0.0004-26.9381869725482i</v>
      </c>
      <c r="N206">
        <f t="shared" si="50"/>
        <v>89.998623796625409</v>
      </c>
      <c r="O206">
        <f t="shared" si="51"/>
        <v>82.914941360802572</v>
      </c>
      <c r="P206" s="3">
        <f t="shared" si="52"/>
        <v>82.914941360802572</v>
      </c>
      <c r="Q206" s="3">
        <f t="shared" si="53"/>
        <v>-90.001376203374591</v>
      </c>
      <c r="R206">
        <f t="shared" si="54"/>
        <v>89.998623796625409</v>
      </c>
      <c r="S206">
        <f t="shared" si="55"/>
        <v>1.8486087232317042E-3</v>
      </c>
      <c r="T206">
        <f t="shared" si="38"/>
        <v>82.914941360802572</v>
      </c>
    </row>
    <row r="207" spans="1:20" x14ac:dyDescent="0.25">
      <c r="A207">
        <f t="shared" si="39"/>
        <v>11.659288742973885</v>
      </c>
      <c r="B207">
        <f t="shared" si="56"/>
        <v>1.8556334363799847</v>
      </c>
      <c r="C207" t="str">
        <f t="shared" si="40"/>
        <v>-0.33597506976334-13934.7722984206i</v>
      </c>
      <c r="D207" t="str">
        <f t="shared" si="41"/>
        <v>3.47812499997737-8576.85252573315i</v>
      </c>
      <c r="E207" t="str">
        <f t="shared" si="42"/>
        <v>162.469536833796+0.00142226789550257i</v>
      </c>
      <c r="F207" t="str">
        <f t="shared" si="43"/>
        <v>2.42492492492281-80488.4808286723i</v>
      </c>
      <c r="G207" t="str">
        <f t="shared" si="44"/>
        <v>0.99999999999913-0.0000009327430994371i</v>
      </c>
      <c r="H207" t="str">
        <f t="shared" si="45"/>
        <v>1200.0001304582+0.35817335285755i</v>
      </c>
      <c r="I207" t="str">
        <f t="shared" si="46"/>
        <v>89.5363059311719-272473.656897082i</v>
      </c>
      <c r="K207" t="str">
        <f t="shared" si="47"/>
        <v>0.0099999980219589-4.38389167474458E-06i</v>
      </c>
      <c r="L207" t="str">
        <f t="shared" si="48"/>
        <v>0.00015-152.071853135857i</v>
      </c>
      <c r="M207" t="str">
        <f t="shared" si="49"/>
        <v>0.0004-26.8362093769159i</v>
      </c>
      <c r="N207">
        <f t="shared" si="50"/>
        <v>89.998618567056354</v>
      </c>
      <c r="O207">
        <f t="shared" si="51"/>
        <v>82.881997532621398</v>
      </c>
      <c r="P207" s="3">
        <f t="shared" si="52"/>
        <v>82.881997532621398</v>
      </c>
      <c r="Q207" s="3">
        <f t="shared" si="53"/>
        <v>-90.001381432943646</v>
      </c>
      <c r="R207">
        <f t="shared" si="54"/>
        <v>89.998618567056354</v>
      </c>
      <c r="S207">
        <f t="shared" si="55"/>
        <v>1.8556334363799846E-3</v>
      </c>
      <c r="T207">
        <f t="shared" si="38"/>
        <v>82.881997532621398</v>
      </c>
    </row>
    <row r="208" spans="1:20" x14ac:dyDescent="0.25">
      <c r="A208">
        <f t="shared" si="39"/>
        <v>11.703594040197185</v>
      </c>
      <c r="B208">
        <f t="shared" si="56"/>
        <v>1.8626848434382286</v>
      </c>
      <c r="C208" t="str">
        <f t="shared" si="40"/>
        <v>-0.335975068787897-13882.020618004i</v>
      </c>
      <c r="D208" t="str">
        <f t="shared" si="41"/>
        <v>3.47812499997719-8544.3838671057i</v>
      </c>
      <c r="E208" t="str">
        <f t="shared" si="42"/>
        <v>162.469536832822+0.00142767251442762i</v>
      </c>
      <c r="F208" t="str">
        <f t="shared" si="43"/>
        <v>2.4249249249228-80183.7824553591i</v>
      </c>
      <c r="G208" t="str">
        <f t="shared" si="44"/>
        <v>0.999999999999123-9.36287523214954E-07i</v>
      </c>
      <c r="H208" t="str">
        <f t="shared" si="45"/>
        <v>1200.00013145157+0.359534411618841i</v>
      </c>
      <c r="I208" t="str">
        <f t="shared" si="46"/>
        <v>89.5363059426065-271442.176832077i</v>
      </c>
      <c r="K208" t="str">
        <f t="shared" si="47"/>
        <v>0.00999999800689718-4.40055045628599E-06i</v>
      </c>
      <c r="L208" t="str">
        <f t="shared" si="48"/>
        <v>0.00015-151.496167698602i</v>
      </c>
      <c r="M208" t="str">
        <f t="shared" si="49"/>
        <v>0.0004-26.734617829165i</v>
      </c>
      <c r="N208">
        <f t="shared" si="50"/>
        <v>89.998613317614996</v>
      </c>
      <c r="O208">
        <f t="shared" si="51"/>
        <v>82.849053704430702</v>
      </c>
      <c r="P208" s="3">
        <f t="shared" si="52"/>
        <v>82.849053704430702</v>
      </c>
      <c r="Q208" s="3">
        <f t="shared" si="53"/>
        <v>-90.001386682385004</v>
      </c>
      <c r="R208">
        <f t="shared" si="54"/>
        <v>89.998613317614996</v>
      </c>
      <c r="S208">
        <f t="shared" si="55"/>
        <v>1.8626848434382286E-3</v>
      </c>
      <c r="T208">
        <f t="shared" si="38"/>
        <v>82.849053704430702</v>
      </c>
    </row>
    <row r="209" spans="1:20" x14ac:dyDescent="0.25">
      <c r="A209">
        <f t="shared" si="39"/>
        <v>11.748067697549935</v>
      </c>
      <c r="B209">
        <f t="shared" si="56"/>
        <v>1.8697630458432939</v>
      </c>
      <c r="C209" t="str">
        <f t="shared" si="40"/>
        <v>-0.335975067805022-13829.4686351145i</v>
      </c>
      <c r="D209" t="str">
        <f t="shared" si="41"/>
        <v>3.47812499997704-8512.03812230877i</v>
      </c>
      <c r="E209" t="str">
        <f t="shared" si="42"/>
        <v>162.46953683184+0.00143309767091545i</v>
      </c>
      <c r="F209" t="str">
        <f t="shared" si="43"/>
        <v>2.42492492492279-79880.2375526766i</v>
      </c>
      <c r="G209" t="str">
        <f t="shared" si="44"/>
        <v>0.999999999999117-9.39845415803165E-07i</v>
      </c>
      <c r="H209" t="str">
        <f t="shared" si="45"/>
        <v>1200.0001324525+0.360900642403663i</v>
      </c>
      <c r="I209" t="str">
        <f t="shared" si="46"/>
        <v>89.5363059541296-270414.601553916i</v>
      </c>
      <c r="K209" t="str">
        <f t="shared" si="47"/>
        <v>0.00999999799172084-4.41727254111925E-06i</v>
      </c>
      <c r="L209" t="str">
        <f t="shared" si="48"/>
        <v>0.00015-150.922661584581i</v>
      </c>
      <c r="M209" t="str">
        <f t="shared" si="49"/>
        <v>0.0004-26.6334108678671i</v>
      </c>
      <c r="N209">
        <f t="shared" si="50"/>
        <v>89.99860804822579</v>
      </c>
      <c r="O209">
        <f t="shared" si="51"/>
        <v>82.816109876230328</v>
      </c>
      <c r="P209" s="3">
        <f t="shared" si="52"/>
        <v>82.816109876230328</v>
      </c>
      <c r="Q209" s="3">
        <f t="shared" si="53"/>
        <v>-90.00139195177421</v>
      </c>
      <c r="R209">
        <f t="shared" si="54"/>
        <v>89.99860804822579</v>
      </c>
      <c r="S209">
        <f t="shared" si="55"/>
        <v>1.869763045843294E-3</v>
      </c>
      <c r="T209">
        <f t="shared" si="38"/>
        <v>82.816109876230328</v>
      </c>
    </row>
    <row r="210" spans="1:20" x14ac:dyDescent="0.25">
      <c r="A210">
        <f t="shared" si="39"/>
        <v>11.792710354800626</v>
      </c>
      <c r="B210">
        <f t="shared" si="56"/>
        <v>1.8768681454174985</v>
      </c>
      <c r="C210" t="str">
        <f t="shared" si="40"/>
        <v>-0.335975066814637-13777.1155937741i</v>
      </c>
      <c r="D210" t="str">
        <f t="shared" si="41"/>
        <v>3.47812499997686-8479.81482603787i</v>
      </c>
      <c r="E210" t="str">
        <f t="shared" si="42"/>
        <v>162.46953683085+0.0014385434430086i</v>
      </c>
      <c r="F210" t="str">
        <f t="shared" si="43"/>
        <v>2.42492492492277-79577.8417540286i</v>
      </c>
      <c r="G210" t="str">
        <f t="shared" si="44"/>
        <v>0.99999999999911-9.4341682838321E-07i</v>
      </c>
      <c r="H210" t="str">
        <f t="shared" si="45"/>
        <v>1200.00013346105+0.362272064865699i</v>
      </c>
      <c r="I210" t="str">
        <f t="shared" si="46"/>
        <v>89.5363059657388-269390.916280582i</v>
      </c>
      <c r="K210" t="str">
        <f t="shared" si="47"/>
        <v>0.00999999797642892-4.43405816979588E-06i</v>
      </c>
      <c r="L210" t="str">
        <f t="shared" si="48"/>
        <v>0.00015-150.351326543714i</v>
      </c>
      <c r="M210" t="str">
        <f t="shared" si="49"/>
        <v>0.0004-26.5325870371261i</v>
      </c>
      <c r="N210">
        <f t="shared" si="50"/>
        <v>89.998602758812964</v>
      </c>
      <c r="O210">
        <f t="shared" si="51"/>
        <v>82.783166048020149</v>
      </c>
      <c r="P210" s="3">
        <f t="shared" si="52"/>
        <v>82.783166048020149</v>
      </c>
      <c r="Q210" s="3">
        <f t="shared" si="53"/>
        <v>-90.001397241187036</v>
      </c>
      <c r="R210">
        <f t="shared" si="54"/>
        <v>89.998602758812964</v>
      </c>
      <c r="S210">
        <f t="shared" si="55"/>
        <v>1.8768681454174984E-3</v>
      </c>
      <c r="T210">
        <f t="shared" si="38"/>
        <v>82.783166048020149</v>
      </c>
    </row>
    <row r="211" spans="1:20" x14ac:dyDescent="0.25">
      <c r="A211">
        <f t="shared" si="39"/>
        <v>11.837522654148868</v>
      </c>
      <c r="B211">
        <f t="shared" si="56"/>
        <v>1.884000244370085</v>
      </c>
      <c r="C211" t="str">
        <f t="shared" si="40"/>
        <v>-0.335975065816747-13724.9607408669i</v>
      </c>
      <c r="D211" t="str">
        <f t="shared" si="41"/>
        <v>3.47812499997667-8447.7135147501i</v>
      </c>
      <c r="E211" t="str">
        <f t="shared" si="42"/>
        <v>162.469536829853+0.00144400990904639i</v>
      </c>
      <c r="F211" t="str">
        <f t="shared" si="43"/>
        <v>2.42492492492275-79276.5907093501i</v>
      </c>
      <c r="G211" t="str">
        <f t="shared" si="44"/>
        <v>0.999999999999103-9.47001812331061E-07i</v>
      </c>
      <c r="H211" t="str">
        <f t="shared" si="45"/>
        <v>1200.00013447728+0.363648698733335i</v>
      </c>
      <c r="I211" t="str">
        <f t="shared" si="46"/>
        <v>89.5363059774372-268371.106286018i</v>
      </c>
      <c r="K211" t="str">
        <f t="shared" si="47"/>
        <v>0.00999999796102057-4.45090758378163E-06i</v>
      </c>
      <c r="L211" t="str">
        <f t="shared" si="48"/>
        <v>0.00015-149.782154357157i</v>
      </c>
      <c r="M211" t="str">
        <f t="shared" si="49"/>
        <v>0.0004-26.4321448865571i</v>
      </c>
      <c r="N211">
        <f t="shared" si="50"/>
        <v>89.998597449300405</v>
      </c>
      <c r="O211">
        <f t="shared" si="51"/>
        <v>82.750222219800179</v>
      </c>
      <c r="P211" s="3">
        <f t="shared" si="52"/>
        <v>82.750222219800179</v>
      </c>
      <c r="Q211" s="3">
        <f t="shared" si="53"/>
        <v>-90.001402550699595</v>
      </c>
      <c r="R211">
        <f t="shared" si="54"/>
        <v>89.998597449300405</v>
      </c>
      <c r="S211">
        <f t="shared" si="55"/>
        <v>1.884000244370085E-3</v>
      </c>
      <c r="T211">
        <f t="shared" si="38"/>
        <v>82.750222219800179</v>
      </c>
    </row>
    <row r="212" spans="1:20" x14ac:dyDescent="0.25">
      <c r="A212">
        <f t="shared" si="39"/>
        <v>11.882505240234634</v>
      </c>
      <c r="B212">
        <f t="shared" si="56"/>
        <v>1.8911594452986913</v>
      </c>
      <c r="C212" t="str">
        <f t="shared" si="40"/>
        <v>-0.335975064811262-13673.0033261278i</v>
      </c>
      <c r="D212" t="str">
        <f t="shared" si="41"/>
        <v>3.47812499997651-8415.73372665743i</v>
      </c>
      <c r="E212" t="str">
        <f t="shared" si="42"/>
        <v>162.469536828848+0.00144949714766606i</v>
      </c>
      <c r="F212" t="str">
        <f t="shared" si="43"/>
        <v>2.42492492492274-78976.4800850448i</v>
      </c>
      <c r="G212" t="str">
        <f t="shared" si="44"/>
        <v>0.999999999999096-9.50600419217912E-07i</v>
      </c>
      <c r="H212" t="str">
        <f t="shared" si="45"/>
        <v>1200.00013550125+0.365030563809906i</v>
      </c>
      <c r="I212" t="str">
        <f t="shared" si="46"/>
        <v>89.5363059892246-267355.15689992i</v>
      </c>
      <c r="K212" t="str">
        <f t="shared" si="47"/>
        <v>0.00999999794549492-4.46782102545975E-06i</v>
      </c>
      <c r="L212" t="str">
        <f t="shared" si="48"/>
        <v>0.00015-149.215136837176i</v>
      </c>
      <c r="M212" t="str">
        <f t="shared" si="49"/>
        <v>0.0004-26.3320829712663i</v>
      </c>
      <c r="N212">
        <f t="shared" si="50"/>
        <v>89.998592119611743</v>
      </c>
      <c r="O212">
        <f t="shared" si="51"/>
        <v>82.717278391570375</v>
      </c>
      <c r="P212" s="3">
        <f t="shared" si="52"/>
        <v>82.717278391570375</v>
      </c>
      <c r="Q212" s="3">
        <f t="shared" si="53"/>
        <v>-90.001407880388257</v>
      </c>
      <c r="R212">
        <f t="shared" si="54"/>
        <v>89.998592119611743</v>
      </c>
      <c r="S212">
        <f t="shared" si="55"/>
        <v>1.8911594452986913E-3</v>
      </c>
      <c r="T212">
        <f t="shared" si="38"/>
        <v>82.717278391570375</v>
      </c>
    </row>
    <row r="213" spans="1:20" x14ac:dyDescent="0.25">
      <c r="A213">
        <f t="shared" si="39"/>
        <v>11.927658760147526</v>
      </c>
      <c r="B213">
        <f t="shared" si="56"/>
        <v>1.8983458511908264</v>
      </c>
      <c r="C213" t="str">
        <f t="shared" si="40"/>
        <v>-0.335975063798103-13621.2426021318i</v>
      </c>
      <c r="D213" t="str">
        <f t="shared" si="41"/>
        <v>3.47812499997633-8383.87500171973i</v>
      </c>
      <c r="E213" t="str">
        <f t="shared" si="42"/>
        <v>162.469536827835+0.00145500523780345i</v>
      </c>
      <c r="F213" t="str">
        <f t="shared" si="43"/>
        <v>2.42492492492272-78677.5055639194i</v>
      </c>
      <c r="G213" t="str">
        <f t="shared" si="44"/>
        <v>0.999999999999089-9.54212700810933E-07i</v>
      </c>
      <c r="H213" t="str">
        <f t="shared" si="45"/>
        <v>1200.00013653301+0.366417679974014i</v>
      </c>
      <c r="I213" t="str">
        <f t="shared" si="46"/>
        <v>89.5363060011015-266343.053507509i</v>
      </c>
      <c r="K213" t="str">
        <f t="shared" si="47"/>
        <v>0.00999999792985101-4.48479873813451E-06i</v>
      </c>
      <c r="L213" t="str">
        <f t="shared" si="48"/>
        <v>0.00015-148.650265827033i</v>
      </c>
      <c r="M213" t="str">
        <f t="shared" si="49"/>
        <v>0.0004-26.2323998518294i</v>
      </c>
      <c r="N213">
        <f t="shared" si="50"/>
        <v>89.998586769670325</v>
      </c>
      <c r="O213">
        <f t="shared" si="51"/>
        <v>82.684334563330509</v>
      </c>
      <c r="P213" s="3">
        <f t="shared" si="52"/>
        <v>82.684334563330509</v>
      </c>
      <c r="Q213" s="3">
        <f t="shared" si="53"/>
        <v>-90.001413230329675</v>
      </c>
      <c r="R213">
        <f t="shared" si="54"/>
        <v>89.998586769670325</v>
      </c>
      <c r="S213">
        <f t="shared" si="55"/>
        <v>1.8983458511908264E-3</v>
      </c>
      <c r="T213">
        <f t="shared" si="38"/>
        <v>82.684334563330509</v>
      </c>
    </row>
    <row r="214" spans="1:20" x14ac:dyDescent="0.25">
      <c r="A214">
        <f t="shared" si="39"/>
        <v>11.972983863436086</v>
      </c>
      <c r="B214">
        <f t="shared" si="56"/>
        <v>1.9055595654253517</v>
      </c>
      <c r="C214" t="str">
        <f t="shared" si="40"/>
        <v>-0.335975062777164-13569.6778242836i</v>
      </c>
      <c r="D214" t="str">
        <f t="shared" si="41"/>
        <v>3.47812499997614-8352.13688163857i</v>
      </c>
      <c r="E214" t="str">
        <f t="shared" si="42"/>
        <v>162.469536826815+0.00146053425869483i</v>
      </c>
      <c r="F214" t="str">
        <f t="shared" si="43"/>
        <v>2.4249249249227-78379.6628451253i</v>
      </c>
      <c r="G214" t="str">
        <f t="shared" si="44"/>
        <v>0.999999999999083-9.57838709074008E-07i</v>
      </c>
      <c r="H214" t="str">
        <f t="shared" si="45"/>
        <v>1200.00013757264+0.36781006717979i</v>
      </c>
      <c r="I214" t="str">
        <f t="shared" si="46"/>
        <v>89.5363060130681-265334.781549342i</v>
      </c>
      <c r="K214" t="str">
        <f t="shared" si="47"/>
        <v>0.00999999791408797-4.50184096603476E-06i</v>
      </c>
      <c r="L214" t="str">
        <f t="shared" si="48"/>
        <v>0.00015-148.08753320087i</v>
      </c>
      <c r="M214" t="str">
        <f t="shared" si="49"/>
        <v>0.0004-26.1330940942712i</v>
      </c>
      <c r="N214">
        <f t="shared" si="50"/>
        <v>89.998581399399157</v>
      </c>
      <c r="O214">
        <f t="shared" si="51"/>
        <v>82.651390735080597</v>
      </c>
      <c r="P214" s="3">
        <f t="shared" si="52"/>
        <v>82.651390735080597</v>
      </c>
      <c r="Q214" s="3">
        <f t="shared" si="53"/>
        <v>-90.001418600600843</v>
      </c>
      <c r="R214">
        <f t="shared" si="54"/>
        <v>89.998581399399157</v>
      </c>
      <c r="S214">
        <f t="shared" si="55"/>
        <v>1.9055595654253518E-3</v>
      </c>
      <c r="T214">
        <f t="shared" si="38"/>
        <v>82.651390735080597</v>
      </c>
    </row>
    <row r="215" spans="1:20" x14ac:dyDescent="0.25">
      <c r="A215">
        <f t="shared" si="39"/>
        <v>12.018481202117144</v>
      </c>
      <c r="B215">
        <f t="shared" si="56"/>
        <v>1.9128006917739679</v>
      </c>
      <c r="C215" t="str">
        <f t="shared" si="40"/>
        <v>-0.33597506174855-13518.3082508067i</v>
      </c>
      <c r="D215" t="str">
        <f t="shared" si="41"/>
        <v>3.47812499997597-8320.51890985055i</v>
      </c>
      <c r="E215" t="str">
        <f t="shared" si="42"/>
        <v>162.469536825787+0.00146608428987644i</v>
      </c>
      <c r="F215" t="str">
        <f t="shared" si="43"/>
        <v>2.42492492492269-78082.9476440958i</v>
      </c>
      <c r="G215" t="str">
        <f t="shared" si="44"/>
        <v>0.999999999999076-9.61478496168483E-07i</v>
      </c>
      <c r="H215" t="str">
        <f t="shared" si="45"/>
        <v>1200.00013862018+0.369207745457201i</v>
      </c>
      <c r="I215" t="str">
        <f t="shared" si="46"/>
        <v>89.5363060251271-264330.326521088i</v>
      </c>
      <c r="K215" t="str">
        <f t="shared" si="47"/>
        <v>0.00999999789820491-4.51894795431747E-06i</v>
      </c>
      <c r="L215" t="str">
        <f t="shared" si="48"/>
        <v>0.00015-147.526930863588i</v>
      </c>
      <c r="M215" t="str">
        <f t="shared" si="49"/>
        <v>0.0004-26.034164270045i</v>
      </c>
      <c r="N215">
        <f t="shared" si="50"/>
        <v>89.998576008721002</v>
      </c>
      <c r="O215">
        <f t="shared" si="51"/>
        <v>82.618446906820651</v>
      </c>
      <c r="P215" s="3">
        <f t="shared" si="52"/>
        <v>82.618446906820651</v>
      </c>
      <c r="Q215" s="3">
        <f t="shared" si="53"/>
        <v>-90.001423991278998</v>
      </c>
      <c r="R215">
        <f t="shared" si="54"/>
        <v>89.998576008721002</v>
      </c>
      <c r="S215">
        <f t="shared" si="55"/>
        <v>1.9128006917739678E-3</v>
      </c>
      <c r="T215">
        <f t="shared" si="38"/>
        <v>82.618446906820651</v>
      </c>
    </row>
    <row r="216" spans="1:20" x14ac:dyDescent="0.25">
      <c r="A216">
        <f t="shared" si="39"/>
        <v>12.06415143068519</v>
      </c>
      <c r="B216">
        <f t="shared" si="56"/>
        <v>1.9200693344027091</v>
      </c>
      <c r="C216" t="str">
        <f t="shared" si="40"/>
        <v>-0.335975060712062-13467.1331427323i</v>
      </c>
      <c r="D216" t="str">
        <f t="shared" si="41"/>
        <v>3.47812499997578-8289.02063152036i</v>
      </c>
      <c r="E216" t="str">
        <f t="shared" si="42"/>
        <v>162.469536824751+0.00147165541118842i</v>
      </c>
      <c r="F216" t="str">
        <f t="shared" si="43"/>
        <v>2.42492492492267-77787.3556924818i</v>
      </c>
      <c r="G216" t="str">
        <f t="shared" si="44"/>
        <v>0.999999999999069-9.65132114453916E-07i</v>
      </c>
      <c r="H216" t="str">
        <f t="shared" si="45"/>
        <v>1200.00013967569+0.370610734912322i</v>
      </c>
      <c r="I216" t="str">
        <f t="shared" si="46"/>
        <v>89.5363060372776-263329.67397332i</v>
      </c>
      <c r="K216" t="str">
        <f t="shared" si="47"/>
        <v>0.00999999788220095-4.53611994907115E-06i</v>
      </c>
      <c r="L216" t="str">
        <f t="shared" si="48"/>
        <v>0.00015-146.968450750735i</v>
      </c>
      <c r="M216" t="str">
        <f t="shared" si="49"/>
        <v>0.0004-25.9356089560121i</v>
      </c>
      <c r="N216">
        <f t="shared" si="50"/>
        <v>89.998570597558341</v>
      </c>
      <c r="O216">
        <f t="shared" si="51"/>
        <v>82.585503078550445</v>
      </c>
      <c r="P216" s="3">
        <f t="shared" si="52"/>
        <v>82.585503078550445</v>
      </c>
      <c r="Q216" s="3">
        <f t="shared" si="53"/>
        <v>-90.001429402441659</v>
      </c>
      <c r="R216">
        <f t="shared" si="54"/>
        <v>89.998570597558341</v>
      </c>
      <c r="S216">
        <f t="shared" si="55"/>
        <v>1.920069334402709E-3</v>
      </c>
      <c r="T216">
        <f t="shared" si="38"/>
        <v>82.585503078550445</v>
      </c>
    </row>
    <row r="217" spans="1:20" x14ac:dyDescent="0.25">
      <c r="A217">
        <f t="shared" si="39"/>
        <v>12.109995206121793</v>
      </c>
      <c r="B217">
        <f t="shared" si="56"/>
        <v>1.9273655978734394</v>
      </c>
      <c r="C217" t="str">
        <f t="shared" si="40"/>
        <v>-0.3359750596677-13416.1517638895i</v>
      </c>
      <c r="D217" t="str">
        <f t="shared" si="41"/>
        <v>3.47812499997559-8257.64159353482i</v>
      </c>
      <c r="E217" t="str">
        <f t="shared" si="42"/>
        <v>162.469536823708+0.00147724770277263i</v>
      </c>
      <c r="F217" t="str">
        <f t="shared" si="43"/>
        <v>2.42492492492265-77492.8827380949i</v>
      </c>
      <c r="G217" t="str">
        <f t="shared" si="44"/>
        <v>0.999999999999061-9.68799616488834E-07i</v>
      </c>
      <c r="H217" t="str">
        <f t="shared" si="45"/>
        <v>1200.00014073924+0.372019055727625i</v>
      </c>
      <c r="I217" t="str">
        <f t="shared" si="46"/>
        <v>89.5363060495203-262332.809511319i</v>
      </c>
      <c r="K217" t="str">
        <f t="shared" si="47"/>
        <v>0.00999999786607508-4.55335719731933E-06i</v>
      </c>
      <c r="L217" t="str">
        <f t="shared" si="48"/>
        <v>0.00015-146.412084828388i</v>
      </c>
      <c r="M217" t="str">
        <f t="shared" si="49"/>
        <v>0.0004-25.8374267344213i</v>
      </c>
      <c r="N217">
        <f t="shared" si="50"/>
        <v>89.998565165833298</v>
      </c>
      <c r="O217">
        <f t="shared" si="51"/>
        <v>82.552559250270008</v>
      </c>
      <c r="P217" s="3">
        <f t="shared" si="52"/>
        <v>82.552559250270008</v>
      </c>
      <c r="Q217" s="3">
        <f t="shared" si="53"/>
        <v>-90.001434834166702</v>
      </c>
      <c r="R217">
        <f t="shared" si="54"/>
        <v>89.998565165833298</v>
      </c>
      <c r="S217">
        <f t="shared" si="55"/>
        <v>1.9273655978734395E-3</v>
      </c>
      <c r="T217">
        <f t="shared" si="38"/>
        <v>82.552559250270008</v>
      </c>
    </row>
    <row r="218" spans="1:20" x14ac:dyDescent="0.25">
      <c r="A218">
        <f t="shared" si="39"/>
        <v>12.156013187905057</v>
      </c>
      <c r="B218">
        <f t="shared" si="56"/>
        <v>1.9346895871453584</v>
      </c>
      <c r="C218" t="str">
        <f t="shared" si="40"/>
        <v>-0.335975058615362-13365.3633808937i</v>
      </c>
      <c r="D218" t="str">
        <f t="shared" si="41"/>
        <v>3.47812499997539-8226.38134449587i</v>
      </c>
      <c r="E218" t="str">
        <f t="shared" si="42"/>
        <v>162.469536822656+0.00148286124507678i</v>
      </c>
      <c r="F218" t="str">
        <f t="shared" si="43"/>
        <v>2.42492492492263-77199.5245448421i</v>
      </c>
      <c r="G218" t="str">
        <f t="shared" si="44"/>
        <v>0.999999999999054-9.72481055031485E-07i</v>
      </c>
      <c r="H218" t="str">
        <f t="shared" si="45"/>
        <v>1200.0001418109+0.373432728162286i</v>
      </c>
      <c r="I218" t="str">
        <f t="shared" si="46"/>
        <v>89.5363060618561-261339.718794857i</v>
      </c>
      <c r="K218" t="str">
        <f t="shared" si="47"/>
        <v>0.00999999784982642-4.57065994702436E-06i</v>
      </c>
      <c r="L218" t="str">
        <f t="shared" si="48"/>
        <v>0.00015-145.857825093034i</v>
      </c>
      <c r="M218" t="str">
        <f t="shared" si="49"/>
        <v>0.0004-25.7396161928883i</v>
      </c>
      <c r="N218">
        <f t="shared" si="50"/>
        <v>89.998559713467742</v>
      </c>
      <c r="O218">
        <f t="shared" si="51"/>
        <v>82.519615421979054</v>
      </c>
      <c r="P218" s="3">
        <f t="shared" si="52"/>
        <v>82.519615421979054</v>
      </c>
      <c r="Q218" s="3">
        <f t="shared" si="53"/>
        <v>-90.001440286532258</v>
      </c>
      <c r="R218">
        <f t="shared" si="54"/>
        <v>89.998559713467742</v>
      </c>
      <c r="S218">
        <f t="shared" si="55"/>
        <v>1.9346895871453584E-3</v>
      </c>
      <c r="T218">
        <f t="shared" si="38"/>
        <v>82.519615421979054</v>
      </c>
    </row>
    <row r="219" spans="1:20" x14ac:dyDescent="0.25">
      <c r="A219">
        <f t="shared" si="39"/>
        <v>12.202206038019096</v>
      </c>
      <c r="B219">
        <f t="shared" si="56"/>
        <v>1.9420414075765109</v>
      </c>
      <c r="C219" t="str">
        <f t="shared" si="40"/>
        <v>-0.335975057555003-13314.7672631374i</v>
      </c>
      <c r="D219" t="str">
        <f t="shared" si="41"/>
        <v>3.47812499997522-8195.23943471441i</v>
      </c>
      <c r="E219" t="str">
        <f t="shared" si="42"/>
        <v>162.469536821596+0.0014884961188533i</v>
      </c>
      <c r="F219" t="str">
        <f t="shared" si="43"/>
        <v>2.42492492492262-76907.2768926682i</v>
      </c>
      <c r="G219" t="str">
        <f t="shared" si="44"/>
        <v>0.999999999999047-9.76176483040598E-07i</v>
      </c>
      <c r="H219" t="str">
        <f t="shared" si="45"/>
        <v>1200.00014289071+0.37485177255246i</v>
      </c>
      <c r="I219" t="str">
        <f t="shared" si="46"/>
        <v>89.5363060742862-260350.387537987i</v>
      </c>
      <c r="K219" t="str">
        <f t="shared" si="47"/>
        <v>0.00999999783345404-4.58802844709078E-06i</v>
      </c>
      <c r="L219" t="str">
        <f t="shared" si="48"/>
        <v>0.00015-145.305663571462i</v>
      </c>
      <c r="M219" t="str">
        <f t="shared" si="49"/>
        <v>0.0004-25.6421759243758i</v>
      </c>
      <c r="N219">
        <f t="shared" si="50"/>
        <v>89.998554240383243</v>
      </c>
      <c r="O219">
        <f t="shared" si="51"/>
        <v>82.486671593677812</v>
      </c>
      <c r="P219" s="3">
        <f t="shared" si="52"/>
        <v>82.486671593677812</v>
      </c>
      <c r="Q219" s="3">
        <f t="shared" si="53"/>
        <v>-90.001445759616757</v>
      </c>
      <c r="R219">
        <f t="shared" si="54"/>
        <v>89.998554240383243</v>
      </c>
      <c r="S219">
        <f t="shared" si="55"/>
        <v>1.942041407576511E-3</v>
      </c>
      <c r="T219">
        <f t="shared" si="38"/>
        <v>82.486671593677812</v>
      </c>
    </row>
    <row r="220" spans="1:20" x14ac:dyDescent="0.25">
      <c r="A220">
        <f t="shared" si="39"/>
        <v>12.248574420963569</v>
      </c>
      <c r="B220">
        <f t="shared" si="56"/>
        <v>1.9494211649253017</v>
      </c>
      <c r="C220" t="str">
        <f t="shared" si="40"/>
        <v>-0.335975056486605-13264.3626827784i</v>
      </c>
      <c r="D220" t="str">
        <f t="shared" si="41"/>
        <v>3.47812499997502-8164.21541620351i</v>
      </c>
      <c r="E220" t="str">
        <f t="shared" si="42"/>
        <v>162.469536820529+0.00149415240516221i</v>
      </c>
      <c r="F220" t="str">
        <f t="shared" si="43"/>
        <v>2.4249249249226-76616.1355774916i</v>
      </c>
      <c r="G220" t="str">
        <f t="shared" si="44"/>
        <v>0.99999999999904-9.79885953676145E-07i</v>
      </c>
      <c r="H220" t="str">
        <f t="shared" si="45"/>
        <v>1200.00014397874+0.376276209311582i</v>
      </c>
      <c r="I220" t="str">
        <f t="shared" si="46"/>
        <v>89.5363060868106-259364.801508845i</v>
      </c>
      <c r="K220" t="str">
        <f t="shared" si="47"/>
        <v>0.00999999781695704-4.60546294736901E-06i</v>
      </c>
      <c r="L220" t="str">
        <f t="shared" si="48"/>
        <v>0.00015-144.755592320644i</v>
      </c>
      <c r="M220" t="str">
        <f t="shared" si="49"/>
        <v>0.0004-25.5451045271725i</v>
      </c>
      <c r="N220">
        <f t="shared" si="50"/>
        <v>89.998548746501086</v>
      </c>
      <c r="O220">
        <f t="shared" si="51"/>
        <v>82.453727765366125</v>
      </c>
      <c r="P220" s="3">
        <f t="shared" si="52"/>
        <v>82.453727765366125</v>
      </c>
      <c r="Q220" s="3">
        <f t="shared" si="53"/>
        <v>-90.001451253498914</v>
      </c>
      <c r="R220">
        <f t="shared" si="54"/>
        <v>89.998548746501086</v>
      </c>
      <c r="S220">
        <f t="shared" si="55"/>
        <v>1.9494211649253017E-3</v>
      </c>
      <c r="T220">
        <f t="shared" si="38"/>
        <v>82.453727765366125</v>
      </c>
    </row>
    <row r="221" spans="1:20" x14ac:dyDescent="0.25">
      <c r="A221">
        <f t="shared" si="39"/>
        <v>12.295119003763231</v>
      </c>
      <c r="B221">
        <f t="shared" si="56"/>
        <v>1.9568289653520179</v>
      </c>
      <c r="C221" t="str">
        <f t="shared" si="40"/>
        <v>-0.335975055410077-13214.1489147297i</v>
      </c>
      <c r="D221" t="str">
        <f t="shared" si="41"/>
        <v>3.47812499997485-8133.30884267235i</v>
      </c>
      <c r="E221" t="str">
        <f t="shared" si="42"/>
        <v>162.469536819453+0.00149983018537131i</v>
      </c>
      <c r="F221" t="str">
        <f t="shared" si="43"/>
        <v>2.42492492492259-76326.0964111477i</v>
      </c>
      <c r="G221" t="str">
        <f t="shared" si="44"/>
        <v>0.999999999999033-9.83609520300107E-07i</v>
      </c>
      <c r="H221" t="str">
        <f t="shared" si="45"/>
        <v>1200.00014507506+0.37770605893066i</v>
      </c>
      <c r="I221" t="str">
        <f t="shared" si="46"/>
        <v>89.5363060994316-258382.946529452i</v>
      </c>
      <c r="K221" t="str">
        <f t="shared" si="47"/>
        <v>0.00999999780033439-4.62296369865881E-06i</v>
      </c>
      <c r="L221" t="str">
        <f t="shared" si="48"/>
        <v>0.00015-144.207603427619i</v>
      </c>
      <c r="M221" t="str">
        <f t="shared" si="49"/>
        <v>0.0004-25.4484006048739i</v>
      </c>
      <c r="N221">
        <f t="shared" si="50"/>
        <v>89.998543231742232</v>
      </c>
      <c r="O221">
        <f t="shared" si="51"/>
        <v>82.420783937043808</v>
      </c>
      <c r="P221" s="3">
        <f t="shared" si="52"/>
        <v>82.420783937043808</v>
      </c>
      <c r="Q221" s="3">
        <f t="shared" si="53"/>
        <v>-90.001456768257768</v>
      </c>
      <c r="R221">
        <f t="shared" si="54"/>
        <v>89.998543231742232</v>
      </c>
      <c r="S221">
        <f t="shared" si="55"/>
        <v>1.9568289653520178E-3</v>
      </c>
      <c r="T221">
        <f t="shared" si="38"/>
        <v>82.420783937043808</v>
      </c>
    </row>
    <row r="222" spans="1:20" x14ac:dyDescent="0.25">
      <c r="A222">
        <f t="shared" si="39"/>
        <v>12.341840455977531</v>
      </c>
      <c r="B222">
        <f t="shared" si="56"/>
        <v>1.9642649154203555</v>
      </c>
      <c r="C222" t="str">
        <f t="shared" si="40"/>
        <v>-0.335975054325305-13164.1252366493i</v>
      </c>
      <c r="D222" t="str">
        <f t="shared" si="41"/>
        <v>3.47812499997466-8102.51926951941i</v>
      </c>
      <c r="E222" t="str">
        <f t="shared" si="42"/>
        <v>162.469536818368+0.00150552954115738i</v>
      </c>
      <c r="F222" t="str">
        <f t="shared" si="43"/>
        <v>2.42492492492256-76037.1552213248i</v>
      </c>
      <c r="G222" t="str">
        <f t="shared" si="44"/>
        <v>0.999999999999025-9.8734723647724E-07i</v>
      </c>
      <c r="H222" t="str">
        <f t="shared" si="45"/>
        <v>1200.00014617972+0.379141341978558i</v>
      </c>
      <c r="I222" t="str">
        <f t="shared" si="46"/>
        <v>89.5363061121474-257404.808475487i</v>
      </c>
      <c r="K222" t="str">
        <f t="shared" si="47"/>
        <v>0.00999999778358517-4.64053095271295E-06i</v>
      </c>
      <c r="L222" t="str">
        <f t="shared" si="48"/>
        <v>0.00015-143.661689009383i</v>
      </c>
      <c r="M222" t="str">
        <f t="shared" si="49"/>
        <v>0.0004-25.3520627663618i</v>
      </c>
      <c r="N222">
        <f t="shared" si="50"/>
        <v>89.998537696027327</v>
      </c>
      <c r="O222">
        <f t="shared" si="51"/>
        <v>82.387840108710733</v>
      </c>
      <c r="P222" s="3">
        <f t="shared" si="52"/>
        <v>82.387840108710733</v>
      </c>
      <c r="Q222" s="3">
        <f t="shared" si="53"/>
        <v>-90.001462303972673</v>
      </c>
      <c r="R222">
        <f t="shared" si="54"/>
        <v>89.998537696027327</v>
      </c>
      <c r="S222">
        <f t="shared" si="55"/>
        <v>1.9642649154203557E-3</v>
      </c>
      <c r="T222">
        <f t="shared" si="38"/>
        <v>82.387840108710733</v>
      </c>
    </row>
    <row r="223" spans="1:20" x14ac:dyDescent="0.25">
      <c r="A223">
        <f t="shared" si="39"/>
        <v>12.388739449710245</v>
      </c>
      <c r="B223">
        <f t="shared" si="56"/>
        <v>1.971729122098953</v>
      </c>
      <c r="C223" t="str">
        <f t="shared" si="40"/>
        <v>-0.335975053232313-13114.2909289301i</v>
      </c>
      <c r="D223" t="str">
        <f t="shared" si="41"/>
        <v>3.47812499997447-8071.84625382638i</v>
      </c>
      <c r="E223" t="str">
        <f t="shared" si="42"/>
        <v>162.469536817277+0.00151125055450769i</v>
      </c>
      <c r="F223" t="str">
        <f t="shared" si="43"/>
        <v>2.42492492492255-75749.3078515074i</v>
      </c>
      <c r="G223" t="str">
        <f t="shared" si="44"/>
        <v>0.999999999999018-9.91099155975846E-07i</v>
      </c>
      <c r="H223" t="str">
        <f t="shared" si="45"/>
        <v>1200.0001472928+0.380582079102312i</v>
      </c>
      <c r="I223" t="str">
        <f t="shared" si="46"/>
        <v>89.5363061249603-256430.37327611i</v>
      </c>
      <c r="K223" t="str">
        <f t="shared" si="47"/>
        <v>0.00999999776670843-4.65816496224096E-06i</v>
      </c>
      <c r="L223" t="str">
        <f t="shared" si="48"/>
        <v>0.00015-143.117841212775i</v>
      </c>
      <c r="M223" t="str">
        <f t="shared" si="49"/>
        <v>0.0004-25.2560896257838i</v>
      </c>
      <c r="N223">
        <f t="shared" si="50"/>
        <v>89.998532139276776</v>
      </c>
      <c r="O223">
        <f t="shared" si="51"/>
        <v>82.354896280367001</v>
      </c>
      <c r="P223" s="3">
        <f t="shared" si="52"/>
        <v>82.354896280367001</v>
      </c>
      <c r="Q223" s="3">
        <f t="shared" si="53"/>
        <v>-90.001467860723224</v>
      </c>
      <c r="R223">
        <f t="shared" si="54"/>
        <v>89.998532139276776</v>
      </c>
      <c r="S223">
        <f t="shared" si="55"/>
        <v>1.9717291220989531E-3</v>
      </c>
      <c r="T223">
        <f t="shared" si="38"/>
        <v>82.354896280367001</v>
      </c>
    </row>
    <row r="224" spans="1:20" x14ac:dyDescent="0.25">
      <c r="A224">
        <f t="shared" si="39"/>
        <v>12.435816659619146</v>
      </c>
      <c r="B224">
        <f t="shared" si="56"/>
        <v>1.9792216927629291</v>
      </c>
      <c r="C224" t="str">
        <f t="shared" si="40"/>
        <v>-0.335975052130982-13064.6452746886i</v>
      </c>
      <c r="D224" t="str">
        <f t="shared" si="41"/>
        <v>3.47812499997427-8041.28935435161i</v>
      </c>
      <c r="E224" t="str">
        <f t="shared" si="42"/>
        <v>162.469536816176+0.00151699330772117i</v>
      </c>
      <c r="F224" t="str">
        <f t="shared" si="43"/>
        <v>2.42492492492254-75462.5501609142i</v>
      </c>
      <c r="G224" t="str">
        <f t="shared" si="44"/>
        <v>0.99999999999901-9.94865332768547E-07i</v>
      </c>
      <c r="H224" t="str">
        <f t="shared" si="45"/>
        <v>1200.00014841435+0.382028291027413i</v>
      </c>
      <c r="I224" t="str">
        <f t="shared" si="46"/>
        <v>89.5363061378704-255459.626913742i</v>
      </c>
      <c r="K224" t="str">
        <f t="shared" si="47"/>
        <v>0.00999999774970314-4.67586598091254E-06i</v>
      </c>
      <c r="L224" t="str">
        <f t="shared" si="48"/>
        <v>0.00015-142.57605221436i</v>
      </c>
      <c r="M224" t="str">
        <f t="shared" si="49"/>
        <v>0.0004-25.1604798025342i</v>
      </c>
      <c r="N224">
        <f t="shared" si="50"/>
        <v>89.998526561410614</v>
      </c>
      <c r="O224">
        <f t="shared" si="51"/>
        <v>82.321952452012368</v>
      </c>
      <c r="P224" s="3">
        <f t="shared" si="52"/>
        <v>82.321952452012368</v>
      </c>
      <c r="Q224" s="3">
        <f t="shared" si="53"/>
        <v>-90.001473438589386</v>
      </c>
      <c r="R224">
        <f t="shared" si="54"/>
        <v>89.998526561410614</v>
      </c>
      <c r="S224">
        <f t="shared" si="55"/>
        <v>1.9792216927629292E-3</v>
      </c>
      <c r="T224">
        <f t="shared" si="38"/>
        <v>82.321952452012368</v>
      </c>
    </row>
    <row r="225" spans="1:20" x14ac:dyDescent="0.25">
      <c r="A225">
        <f t="shared" si="39"/>
        <v>12.483072762925699</v>
      </c>
      <c r="B225">
        <f t="shared" si="56"/>
        <v>1.9867427351954283</v>
      </c>
      <c r="C225" t="str">
        <f t="shared" si="40"/>
        <v>-0.335975051021256-13015.1875597554i</v>
      </c>
      <c r="D225" t="str">
        <f t="shared" si="41"/>
        <v>3.47812499997407-8010.84813152384i</v>
      </c>
      <c r="E225" t="str">
        <f t="shared" si="42"/>
        <v>162.469536815066+0.00152275788340983i</v>
      </c>
      <c r="F225" t="str">
        <f t="shared" si="43"/>
        <v>2.42492492492251-75176.8780244394i</v>
      </c>
      <c r="G225" t="str">
        <f t="shared" si="44"/>
        <v>0.999999999999003-9.9864582103306E-07i</v>
      </c>
      <c r="H225" t="str">
        <f t="shared" si="45"/>
        <v>1200.00014954444+0.383479998558113i</v>
      </c>
      <c r="I225" t="str">
        <f t="shared" si="46"/>
        <v>89.5363061508792-254492.55542387i</v>
      </c>
      <c r="K225" t="str">
        <f t="shared" si="47"/>
        <v>0.00999999773256844-4.69363426336147E-06i</v>
      </c>
      <c r="L225" t="str">
        <f t="shared" si="48"/>
        <v>0.00015-142.036314220323i</v>
      </c>
      <c r="M225" t="str">
        <f t="shared" si="49"/>
        <v>0.0004-25.0652319212335i</v>
      </c>
      <c r="N225">
        <f t="shared" si="50"/>
        <v>89.998520962348607</v>
      </c>
      <c r="O225">
        <f t="shared" si="51"/>
        <v>82.289008623646751</v>
      </c>
      <c r="P225" s="3">
        <f t="shared" si="52"/>
        <v>82.289008623646751</v>
      </c>
      <c r="Q225" s="3">
        <f t="shared" si="53"/>
        <v>-90.001479037651393</v>
      </c>
      <c r="R225">
        <f t="shared" si="54"/>
        <v>89.998520962348607</v>
      </c>
      <c r="S225">
        <f t="shared" si="55"/>
        <v>1.9867427351954285E-3</v>
      </c>
      <c r="T225">
        <f t="shared" si="38"/>
        <v>82.289008623646751</v>
      </c>
    </row>
    <row r="226" spans="1:20" x14ac:dyDescent="0.25">
      <c r="A226">
        <f t="shared" si="39"/>
        <v>12.530508439424816</v>
      </c>
      <c r="B226">
        <f t="shared" si="56"/>
        <v>1.9942923575891709</v>
      </c>
      <c r="C226" t="str">
        <f t="shared" si="40"/>
        <v>-0.335975049903027-12965.9170726649i</v>
      </c>
      <c r="D226" t="str">
        <f t="shared" si="41"/>
        <v>3.47812499997388-7980.52214743591i</v>
      </c>
      <c r="E226" t="str">
        <f t="shared" si="42"/>
        <v>162.469536813949+0.00152854436449919i</v>
      </c>
      <c r="F226" t="str">
        <f t="shared" si="43"/>
        <v>2.42492492492249-74892.2873325941i</v>
      </c>
      <c r="G226" t="str">
        <f t="shared" si="44"/>
        <v>0.999999999998995-1.00244067515298E-06i</v>
      </c>
      <c r="H226" t="str">
        <f t="shared" si="45"/>
        <v>1200.00015068314+0.38493722257771i</v>
      </c>
      <c r="I226" t="str">
        <f t="shared" si="46"/>
        <v>89.5363061639868-253529.14489485i</v>
      </c>
      <c r="K226" t="str">
        <f t="shared" si="47"/>
        <v>0.00999999771530318-0.0000047114700651889i</v>
      </c>
      <c r="L226" t="str">
        <f t="shared" si="48"/>
        <v>0.00015-141.498619466351i</v>
      </c>
      <c r="M226" t="str">
        <f t="shared" si="49"/>
        <v>0.0004-24.970344611709i</v>
      </c>
      <c r="N226">
        <f t="shared" si="50"/>
        <v>89.998515342010222</v>
      </c>
      <c r="O226">
        <f t="shared" si="51"/>
        <v>82.256064795270234</v>
      </c>
      <c r="P226" s="3">
        <f t="shared" si="52"/>
        <v>82.256064795270234</v>
      </c>
      <c r="Q226" s="3">
        <f t="shared" si="53"/>
        <v>-90.001484657989778</v>
      </c>
      <c r="R226">
        <f t="shared" si="54"/>
        <v>89.998515342010222</v>
      </c>
      <c r="S226">
        <f t="shared" si="55"/>
        <v>1.9942923575891709E-3</v>
      </c>
      <c r="T226">
        <f t="shared" si="38"/>
        <v>82.256064795270234</v>
      </c>
    </row>
    <row r="227" spans="1:20" x14ac:dyDescent="0.25">
      <c r="A227">
        <f t="shared" si="39"/>
        <v>12.57812437149463</v>
      </c>
      <c r="B227">
        <f t="shared" si="56"/>
        <v>2.0018706685480097</v>
      </c>
      <c r="C227" t="str">
        <f t="shared" si="40"/>
        <v>-0.335975048776407-12916.8331046444i</v>
      </c>
      <c r="D227" t="str">
        <f t="shared" si="41"/>
        <v>3.47812499997368-7950.31096583833i</v>
      </c>
      <c r="E227" t="str">
        <f t="shared" si="42"/>
        <v>162.469536812823+0.00153435283422886i</v>
      </c>
      <c r="F227" t="str">
        <f t="shared" si="43"/>
        <v>2.42492492492248-74608.7739914452i</v>
      </c>
      <c r="G227" t="str">
        <f t="shared" si="44"/>
        <v>0.999999999998987-1.00624994971855E-06i</v>
      </c>
      <c r="H227" t="str">
        <f t="shared" si="45"/>
        <v>1200.00015183051+0.386399984048872i</v>
      </c>
      <c r="I227" t="str">
        <f t="shared" si="46"/>
        <v>89.5363061771949-252569.381467694i</v>
      </c>
      <c r="K227" t="str">
        <f t="shared" si="47"/>
        <v>0.00999999769790648-0.0000047293736429675i</v>
      </c>
      <c r="L227" t="str">
        <f t="shared" si="48"/>
        <v>0.00015-140.962960217524i</v>
      </c>
      <c r="M227" t="str">
        <f t="shared" si="49"/>
        <v>0.0004-24.8758165089749i</v>
      </c>
      <c r="N227">
        <f t="shared" si="50"/>
        <v>89.9985097003146</v>
      </c>
      <c r="O227">
        <f t="shared" si="51"/>
        <v>82.223120966882576</v>
      </c>
      <c r="P227" s="3">
        <f t="shared" si="52"/>
        <v>82.223120966882576</v>
      </c>
      <c r="Q227" s="3">
        <f t="shared" si="53"/>
        <v>-90.0014902996854</v>
      </c>
      <c r="R227">
        <f t="shared" si="54"/>
        <v>89.9985097003146</v>
      </c>
      <c r="S227">
        <f t="shared" si="55"/>
        <v>2.0018706685480097E-3</v>
      </c>
      <c r="T227">
        <f t="shared" si="38"/>
        <v>82.223120966882576</v>
      </c>
    </row>
    <row r="228" spans="1:20" x14ac:dyDescent="0.25">
      <c r="A228">
        <f t="shared" si="39"/>
        <v>12.62592124410631</v>
      </c>
      <c r="B228">
        <f t="shared" si="56"/>
        <v>2.0094777770884922</v>
      </c>
      <c r="C228" t="str">
        <f t="shared" si="40"/>
        <v>-0.335975047641172-12867.9349496048i</v>
      </c>
      <c r="D228" t="str">
        <f t="shared" si="41"/>
        <v>3.47812499997347-7920.21415213308i</v>
      </c>
      <c r="E228" t="str">
        <f t="shared" si="42"/>
        <v>162.469536811689+0.00154018337615694i</v>
      </c>
      <c r="F228" t="str">
        <f t="shared" si="43"/>
        <v>2.42492492492245-74326.333922558i</v>
      </c>
      <c r="G228" t="str">
        <f t="shared" si="44"/>
        <v>0.99999999999898-1.01007369952748E-06i</v>
      </c>
      <c r="H228" t="str">
        <f t="shared" si="45"/>
        <v>1200.00015298661+0.387868304013914i</v>
      </c>
      <c r="I228" t="str">
        <f t="shared" si="46"/>
        <v>89.5363061905032-251613.251335883i</v>
      </c>
      <c r="K228" t="str">
        <f t="shared" si="47"/>
        <v>0.00999999768037738-4.74734525424477E-06i</v>
      </c>
      <c r="L228" t="str">
        <f t="shared" si="48"/>
        <v>0.00015-140.429328768205i</v>
      </c>
      <c r="M228" t="str">
        <f t="shared" si="49"/>
        <v>0.0004-24.7816462532127i</v>
      </c>
      <c r="N228">
        <f t="shared" si="50"/>
        <v>89.998504037180595</v>
      </c>
      <c r="O228">
        <f t="shared" si="51"/>
        <v>82.19017713848389</v>
      </c>
      <c r="P228" s="3">
        <f t="shared" si="52"/>
        <v>82.19017713848389</v>
      </c>
      <c r="Q228" s="3">
        <f t="shared" si="53"/>
        <v>-90.001495962819405</v>
      </c>
      <c r="R228">
        <f t="shared" si="54"/>
        <v>89.998504037180595</v>
      </c>
      <c r="S228">
        <f t="shared" si="55"/>
        <v>2.009477777088492E-3</v>
      </c>
      <c r="T228">
        <f t="shared" si="38"/>
        <v>82.19017713848389</v>
      </c>
    </row>
    <row r="229" spans="1:20" x14ac:dyDescent="0.25">
      <c r="A229">
        <f t="shared" si="39"/>
        <v>12.673899744833916</v>
      </c>
      <c r="B229">
        <f t="shared" si="56"/>
        <v>2.0171137926414286</v>
      </c>
      <c r="C229" t="str">
        <f t="shared" si="40"/>
        <v>-0.335975046497214-12819.2219041293i</v>
      </c>
      <c r="D229" t="str">
        <f t="shared" si="41"/>
        <v>3.47812499997327-7890.23127336743i</v>
      </c>
      <c r="E229" t="str">
        <f t="shared" si="42"/>
        <v>162.469536810546+0.00154603607415777i</v>
      </c>
      <c r="F229" t="str">
        <f t="shared" si="43"/>
        <v>2.42492492492244-74044.9630629375i</v>
      </c>
      <c r="G229" t="str">
        <f t="shared" si="44"/>
        <v>0.999999999998972-1.01391197958567E-06i</v>
      </c>
      <c r="H229" t="str">
        <f t="shared" si="45"/>
        <v>1200.00015415152+0.389342203595113i</v>
      </c>
      <c r="I229" t="str">
        <f t="shared" si="46"/>
        <v>89.5363062039123-250660.740745166i</v>
      </c>
      <c r="K229" t="str">
        <f t="shared" si="47"/>
        <v>0.0099999976627147-4.76538515754678E-06i</v>
      </c>
      <c r="L229" t="str">
        <f t="shared" si="48"/>
        <v>0.00015-139.897717441926i</v>
      </c>
      <c r="M229" t="str">
        <f t="shared" si="49"/>
        <v>0.0004-24.6878324897516i</v>
      </c>
      <c r="N229">
        <f t="shared" si="50"/>
        <v>89.998498352526738</v>
      </c>
      <c r="O229">
        <f t="shared" si="51"/>
        <v>82.157233310073792</v>
      </c>
      <c r="P229" s="3">
        <f t="shared" si="52"/>
        <v>82.157233310073792</v>
      </c>
      <c r="Q229" s="3">
        <f t="shared" si="53"/>
        <v>-90.001501647473262</v>
      </c>
      <c r="R229">
        <f t="shared" si="54"/>
        <v>89.998498352526738</v>
      </c>
      <c r="S229">
        <f t="shared" si="55"/>
        <v>2.0171137926414287E-3</v>
      </c>
      <c r="T229">
        <f t="shared" si="38"/>
        <v>82.157233310073792</v>
      </c>
    </row>
    <row r="230" spans="1:20" x14ac:dyDescent="0.25">
      <c r="A230">
        <f t="shared" si="39"/>
        <v>12.722060563864284</v>
      </c>
      <c r="B230">
        <f t="shared" si="56"/>
        <v>2.024778825053466</v>
      </c>
      <c r="C230" t="str">
        <f t="shared" si="40"/>
        <v>-0.335975045344659-12770.6932674647i</v>
      </c>
      <c r="D230" t="str">
        <f t="shared" si="41"/>
        <v>3.47812499997306-7860.36189822757i</v>
      </c>
      <c r="E230" t="str">
        <f t="shared" si="42"/>
        <v>162.469536809394+0.0015519110124242i</v>
      </c>
      <c r="F230" t="str">
        <f t="shared" si="43"/>
        <v>2.42492492492241-73764.6573649691i</v>
      </c>
      <c r="G230" t="str">
        <f t="shared" si="44"/>
        <v>0.999999999998964-1.01776484510809E-06i</v>
      </c>
      <c r="H230" t="str">
        <f t="shared" si="45"/>
        <v>1200.00015532529+0.390821703995025i</v>
      </c>
      <c r="I230" t="str">
        <f t="shared" si="46"/>
        <v>89.5363062174246-249711.835993355i</v>
      </c>
      <c r="K230" t="str">
        <f t="shared" si="47"/>
        <v>0.00999999764491765-4.78349361238232E-06i</v>
      </c>
      <c r="L230" t="str">
        <f t="shared" si="48"/>
        <v>0.00015-139.368118591279i</v>
      </c>
      <c r="M230" t="str">
        <f t="shared" si="49"/>
        <v>0.0004-24.5943738690492i</v>
      </c>
      <c r="N230">
        <f t="shared" si="50"/>
        <v>89.998492646271245</v>
      </c>
      <c r="O230">
        <f t="shared" si="51"/>
        <v>82.124289481652411</v>
      </c>
      <c r="P230" s="3">
        <f t="shared" si="52"/>
        <v>82.124289481652411</v>
      </c>
      <c r="Q230" s="3">
        <f t="shared" si="53"/>
        <v>-90.001507353728755</v>
      </c>
      <c r="R230">
        <f t="shared" si="54"/>
        <v>89.998492646271245</v>
      </c>
      <c r="S230">
        <f t="shared" si="55"/>
        <v>2.0247788250534662E-3</v>
      </c>
      <c r="T230">
        <f t="shared" si="38"/>
        <v>82.124289481652411</v>
      </c>
    </row>
    <row r="231" spans="1:20" x14ac:dyDescent="0.25">
      <c r="A231">
        <f t="shared" si="39"/>
        <v>12.770404394006967</v>
      </c>
      <c r="B231">
        <f t="shared" si="56"/>
        <v>2.0324729845886691</v>
      </c>
      <c r="C231" t="str">
        <f t="shared" si="40"/>
        <v>-0.335975044183257-12722.3483415102i</v>
      </c>
      <c r="D231" t="str">
        <f t="shared" si="41"/>
        <v>3.47812499997285-7830.60559703255i</v>
      </c>
      <c r="E231" t="str">
        <f t="shared" si="42"/>
        <v>162.469536808233+0.00155780827546981i</v>
      </c>
      <c r="F231" t="str">
        <f t="shared" si="43"/>
        <v>2.42492492492239-73485.4127963617i</v>
      </c>
      <c r="G231" t="str">
        <f t="shared" si="44"/>
        <v>0.999999999998956-1.02163235151949E-06i</v>
      </c>
      <c r="H231" t="str">
        <f t="shared" si="45"/>
        <v>1200.00015650801+0.39230682649675i</v>
      </c>
      <c r="I231" t="str">
        <f t="shared" si="46"/>
        <v>89.5363062310387-248766.523430143i</v>
      </c>
      <c r="K231" t="str">
        <f t="shared" si="47"/>
        <v>0.00999999762698503-4.80167087924588E-06i</v>
      </c>
      <c r="L231" t="str">
        <f t="shared" si="48"/>
        <v>0.00015-138.840524597807i</v>
      </c>
      <c r="M231" t="str">
        <f t="shared" si="49"/>
        <v>0.0004-24.5012690466719i</v>
      </c>
      <c r="N231">
        <f t="shared" si="50"/>
        <v>89.998486918332034</v>
      </c>
      <c r="O231">
        <f t="shared" si="51"/>
        <v>82.091345653219619</v>
      </c>
      <c r="P231" s="3">
        <f t="shared" si="52"/>
        <v>82.091345653219619</v>
      </c>
      <c r="Q231" s="3">
        <f t="shared" si="53"/>
        <v>-90.001513081667966</v>
      </c>
      <c r="R231">
        <f t="shared" si="54"/>
        <v>89.998486918332034</v>
      </c>
      <c r="S231">
        <f t="shared" si="55"/>
        <v>2.0324729845886693E-3</v>
      </c>
      <c r="T231">
        <f t="shared" si="38"/>
        <v>82.091345653219619</v>
      </c>
    </row>
    <row r="232" spans="1:20" x14ac:dyDescent="0.25">
      <c r="A232">
        <f t="shared" si="39"/>
        <v>12.818931930704194</v>
      </c>
      <c r="B232">
        <f t="shared" si="56"/>
        <v>2.0401963819301061</v>
      </c>
      <c r="C232" t="str">
        <f t="shared" si="40"/>
        <v>-0.335975043013034-12674.1864308077i</v>
      </c>
      <c r="D232" t="str">
        <f t="shared" si="41"/>
        <v>3.47812499997265-7800.96194172798i</v>
      </c>
      <c r="E232" t="str">
        <f t="shared" si="42"/>
        <v>162.469536807063+0.00156372794812861i</v>
      </c>
      <c r="F232" t="str">
        <f t="shared" si="43"/>
        <v>2.42492492492238-73207.2253400883i</v>
      </c>
      <c r="G232" t="str">
        <f t="shared" si="44"/>
        <v>0.999999999998948-1.02551455445526E-06i</v>
      </c>
      <c r="H232" t="str">
        <f t="shared" si="45"/>
        <v>1200.00015769973+0.39379759246429i</v>
      </c>
      <c r="I232" t="str">
        <f t="shared" si="46"/>
        <v>89.5363062447575-247824.789456886i</v>
      </c>
      <c r="K232" t="str">
        <f t="shared" si="47"/>
        <v>0.00999999760891584-0.0000048199172196221i</v>
      </c>
      <c r="L232" t="str">
        <f t="shared" si="48"/>
        <v>0.00015-138.314927871894i</v>
      </c>
      <c r="M232" t="str">
        <f t="shared" si="49"/>
        <v>0.0004-24.4085166832754i</v>
      </c>
      <c r="N232">
        <f t="shared" si="50"/>
        <v>89.998481168626725</v>
      </c>
      <c r="O232">
        <f t="shared" si="51"/>
        <v>82.058401824775245</v>
      </c>
      <c r="P232" s="3">
        <f t="shared" si="52"/>
        <v>82.058401824775245</v>
      </c>
      <c r="Q232" s="3">
        <f t="shared" si="53"/>
        <v>-90.001518831373275</v>
      </c>
      <c r="R232">
        <f t="shared" si="54"/>
        <v>89.998481168626725</v>
      </c>
      <c r="S232">
        <f t="shared" si="55"/>
        <v>2.0401963819301062E-3</v>
      </c>
      <c r="T232">
        <f t="shared" si="38"/>
        <v>82.058401824775245</v>
      </c>
    </row>
    <row r="233" spans="1:20" x14ac:dyDescent="0.25">
      <c r="A233">
        <f t="shared" si="39"/>
        <v>12.867643872040871</v>
      </c>
      <c r="B233">
        <f t="shared" si="56"/>
        <v>2.0479491281814406</v>
      </c>
      <c r="C233" t="str">
        <f t="shared" si="40"/>
        <v>-0.335975041833925-12626.2068425321i</v>
      </c>
      <c r="D233" t="str">
        <f t="shared" si="41"/>
        <v>3.47812499997243-7771.43050587989i</v>
      </c>
      <c r="E233" t="str">
        <f t="shared" si="42"/>
        <v>162.469536805885+0.00156967011555708i</v>
      </c>
      <c r="F233" t="str">
        <f t="shared" si="43"/>
        <v>2.42492492492235-72930.0909943287i</v>
      </c>
      <c r="G233" t="str">
        <f t="shared" si="44"/>
        <v>0.99999999999894-1.02941150976218E-06i</v>
      </c>
      <c r="H233" t="str">
        <f t="shared" si="45"/>
        <v>1200.00015890053+0.395294023342812i</v>
      </c>
      <c r="I233" t="str">
        <f t="shared" si="46"/>
        <v>89.5363062585802-246886.620526427i</v>
      </c>
      <c r="K233" t="str">
        <f t="shared" si="47"/>
        <v>0.00999999759070908-4.83823289598916E-06i</v>
      </c>
      <c r="L233" t="str">
        <f t="shared" si="48"/>
        <v>0.00015-137.791320852654i</v>
      </c>
      <c r="M233" t="str">
        <f t="shared" si="49"/>
        <v>0.0004-24.316115444586i</v>
      </c>
      <c r="N233">
        <f t="shared" si="50"/>
        <v>89.998475397072596</v>
      </c>
      <c r="O233">
        <f t="shared" si="51"/>
        <v>82.025457996319318</v>
      </c>
      <c r="P233" s="3">
        <f t="shared" si="52"/>
        <v>82.025457996319318</v>
      </c>
      <c r="Q233" s="3">
        <f t="shared" si="53"/>
        <v>-90.001524602927404</v>
      </c>
      <c r="R233">
        <f t="shared" si="54"/>
        <v>89.998475397072596</v>
      </c>
      <c r="S233">
        <f t="shared" si="55"/>
        <v>2.0479491281814406E-3</v>
      </c>
      <c r="T233">
        <f t="shared" si="38"/>
        <v>82.025457996319318</v>
      </c>
    </row>
    <row r="234" spans="1:20" x14ac:dyDescent="0.25">
      <c r="A234">
        <f t="shared" si="39"/>
        <v>12.916540918754626</v>
      </c>
      <c r="B234">
        <f t="shared" si="56"/>
        <v>2.05573133486853</v>
      </c>
      <c r="C234" t="str">
        <f t="shared" si="40"/>
        <v>-0.335975040645739-12578.4088864809i</v>
      </c>
      <c r="D234" t="str">
        <f t="shared" si="41"/>
        <v>3.47812499997224-7742.01086466872i</v>
      </c>
      <c r="E234" t="str">
        <f t="shared" si="42"/>
        <v>162.469536804698+0.00157563486323627i</v>
      </c>
      <c r="F234" t="str">
        <f t="shared" si="43"/>
        <v>2.42492492492234-72654.0057724128i</v>
      </c>
      <c r="G234" t="str">
        <f t="shared" si="44"/>
        <v>0.999999999998932-1.03332327349927E-06i</v>
      </c>
      <c r="H234" t="str">
        <f t="shared" si="45"/>
        <v>1200.00016011047+0.396796140658981i</v>
      </c>
      <c r="I234" t="str">
        <f t="shared" si="46"/>
        <v>89.5363062725081-245952.00314289i</v>
      </c>
      <c r="K234" t="str">
        <f t="shared" si="47"/>
        <v>0.00999999757236362-4.85661817182259E-06i</v>
      </c>
      <c r="L234" t="str">
        <f t="shared" si="48"/>
        <v>0.00015-137.269696007824i</v>
      </c>
      <c r="M234" t="str">
        <f t="shared" si="49"/>
        <v>0.0004-24.2240640013807i</v>
      </c>
      <c r="N234">
        <f t="shared" si="50"/>
        <v>89.998469603586599</v>
      </c>
      <c r="O234">
        <f t="shared" si="51"/>
        <v>81.992514167851724</v>
      </c>
      <c r="P234" s="3">
        <f t="shared" si="52"/>
        <v>81.992514167851724</v>
      </c>
      <c r="Q234" s="3">
        <f t="shared" si="53"/>
        <v>-90.001530396413401</v>
      </c>
      <c r="R234">
        <f t="shared" si="54"/>
        <v>89.998469603586599</v>
      </c>
      <c r="S234">
        <f t="shared" si="55"/>
        <v>2.0557313348685299E-3</v>
      </c>
      <c r="T234">
        <f t="shared" si="38"/>
        <v>81.992514167851724</v>
      </c>
    </row>
    <row r="235" spans="1:20" x14ac:dyDescent="0.25">
      <c r="A235">
        <f t="shared" si="39"/>
        <v>12.965623774245893</v>
      </c>
      <c r="B235">
        <f t="shared" si="56"/>
        <v>2.0635431139410305</v>
      </c>
      <c r="C235" t="str">
        <f t="shared" si="40"/>
        <v>-0.335975039448574-12530.7918750643i</v>
      </c>
      <c r="D235" t="str">
        <f t="shared" si="41"/>
        <v>3.47812499997202-7712.70259488298i</v>
      </c>
      <c r="E235" t="str">
        <f t="shared" si="42"/>
        <v>162.469536803501+0.00158162227697045i</v>
      </c>
      <c r="F235" t="str">
        <f t="shared" si="43"/>
        <v>2.42492492492232-72378.9657027612i</v>
      </c>
      <c r="G235" t="str">
        <f t="shared" si="44"/>
        <v>0.999999999998924-1.03724990193855E-06i</v>
      </c>
      <c r="H235" t="str">
        <f t="shared" si="45"/>
        <v>1200.00016132962+0.398303966021265i</v>
      </c>
      <c r="I235" t="str">
        <f t="shared" si="46"/>
        <v>89.5363062865414-245020.923861489i</v>
      </c>
      <c r="K235" t="str">
        <f t="shared" si="47"/>
        <v>0.00999999755387854-4.87507331159929E-06i</v>
      </c>
      <c r="L235" t="str">
        <f t="shared" si="48"/>
        <v>0.00015-136.750045833656i</v>
      </c>
      <c r="M235" t="str">
        <f t="shared" si="49"/>
        <v>0.0004-24.1323610294688i</v>
      </c>
      <c r="N235">
        <f t="shared" si="50"/>
        <v>89.998463788085431</v>
      </c>
      <c r="O235">
        <f t="shared" si="51"/>
        <v>81.959570339372277</v>
      </c>
      <c r="P235" s="3">
        <f t="shared" si="52"/>
        <v>81.959570339372277</v>
      </c>
      <c r="Q235" s="3">
        <f t="shared" si="53"/>
        <v>-90.001536211914569</v>
      </c>
      <c r="R235">
        <f t="shared" si="54"/>
        <v>89.998463788085431</v>
      </c>
      <c r="S235">
        <f t="shared" si="55"/>
        <v>2.0635431139410304E-3</v>
      </c>
      <c r="T235">
        <f t="shared" si="38"/>
        <v>81.959570339372277</v>
      </c>
    </row>
    <row r="236" spans="1:20" x14ac:dyDescent="0.25">
      <c r="A236">
        <f t="shared" si="39"/>
        <v>13.014893144588029</v>
      </c>
      <c r="B236">
        <f t="shared" si="56"/>
        <v>2.0713845777740065</v>
      </c>
      <c r="C236" t="str">
        <f t="shared" si="40"/>
        <v>-0.335975038242307-12483.3551232958i</v>
      </c>
      <c r="D236" t="str">
        <f t="shared" si="41"/>
        <v>3.47812499997182-7683.50527491344i</v>
      </c>
      <c r="E236" t="str">
        <f t="shared" si="42"/>
        <v>162.469536802296+0.00158763244289126i</v>
      </c>
      <c r="F236" t="str">
        <f t="shared" si="43"/>
        <v>2.4249249249223-72104.966828831i</v>
      </c>
      <c r="G236" t="str">
        <f t="shared" si="44"/>
        <v>0.999999999998916-1.04119145156591E-06i</v>
      </c>
      <c r="H236" t="str">
        <f t="shared" si="45"/>
        <v>1200.00016255806+0.399817521120249i</v>
      </c>
      <c r="I236" t="str">
        <f t="shared" si="46"/>
        <v>89.5363063006831-244093.369288339i</v>
      </c>
      <c r="K236" t="str">
        <f t="shared" si="47"/>
        <v>0.0099999975352527-4.89359858080101E-06i</v>
      </c>
      <c r="L236" t="str">
        <f t="shared" si="48"/>
        <v>0.00015-136.232362854808i</v>
      </c>
      <c r="M236" t="str">
        <f t="shared" si="49"/>
        <v>0.0004-24.041005209672i</v>
      </c>
      <c r="N236">
        <f t="shared" si="50"/>
        <v>89.998457950485417</v>
      </c>
      <c r="O236">
        <f t="shared" si="51"/>
        <v>81.926626510881022</v>
      </c>
      <c r="P236" s="3">
        <f t="shared" si="52"/>
        <v>81.926626510881022</v>
      </c>
      <c r="Q236" s="3">
        <f t="shared" si="53"/>
        <v>-90.001542049514583</v>
      </c>
      <c r="R236">
        <f t="shared" si="54"/>
        <v>89.998457950485417</v>
      </c>
      <c r="S236">
        <f t="shared" si="55"/>
        <v>2.0713845777740065E-3</v>
      </c>
      <c r="T236">
        <f t="shared" ref="T236:T299" si="57">P236</f>
        <v>81.926626510881022</v>
      </c>
    </row>
    <row r="237" spans="1:20" x14ac:dyDescent="0.25">
      <c r="A237">
        <f t="shared" ref="A237:A300" si="58">2*PI()*B237</f>
        <v>13.064349738537464</v>
      </c>
      <c r="B237">
        <f t="shared" si="56"/>
        <v>2.0792558391695479</v>
      </c>
      <c r="C237" t="str">
        <f t="shared" ref="C237:C300" si="59">IMPRODUCT(D237,E237,$C$40,,K237,$C$41)</f>
        <v>-0.335975037026841-12436.0979487817i</v>
      </c>
      <c r="D237" t="str">
        <f t="shared" ref="D237:D300" si="60">IMDIV(IMPRODUCT($C$37,$C$38,COMPLEX(1,A237/$C$38)),IMSUM(-1*A237*A237/$C$39,COMPLEX(0,1*A237)))</f>
        <v>3.47812499997158-7654.41848474677i</v>
      </c>
      <c r="E237" t="str">
        <f t="shared" ref="E237:E300" si="61">IMDIV(IMPRODUCT(IMSUM(F237,G237),$C$29,H237),IMSUM(1,I237))</f>
        <v>162.469536801082+0.00159366544745716i</v>
      </c>
      <c r="F237" t="str">
        <f t="shared" ref="F237:F300" si="62">IMDIV(IMPRODUCT($C$14,$C$15,COMPLEX(1,A237/$C$15)),IMSUM(-1*A237*A237/$C$16,COMPLEX(0,A237)))</f>
        <v>2.42492492492226-71832.0052090555i</v>
      </c>
      <c r="G237" t="str">
        <f t="shared" ref="G237:G300" si="63">IMDIV(1,COMPLEX(1,A237*$C$9*$C$10))</f>
        <v>0.999999999998908-1.04514797908186E-06i</v>
      </c>
      <c r="H237" t="str">
        <f t="shared" ref="H237:H300" si="64">IMDIV($C$3,IMSUM(K237,COMPLEX(0,$C$28*A237)))</f>
        <v>1200.00016379584+0.401336827728924i</v>
      </c>
      <c r="I237" t="str">
        <f t="shared" ref="I237:I300" si="65">IMPRODUCT(F237,$C$29,H237,$C$31)</f>
        <v>89.5363063149303-243169.32608025i</v>
      </c>
      <c r="K237" t="str">
        <f t="shared" ref="K237:K300" si="66">IF($C$26&lt;=0,IMDIV(1,IMSUM(IMDIV(1,L237),1/$C$18)),IMDIV(1,IMSUM(IMDIV(1,L237),1/$C$18,IMDIV(1,M237))))</f>
        <v>0.00999999751648507-4.91219424591832E-06i</v>
      </c>
      <c r="L237" t="str">
        <f t="shared" ref="L237:L300" si="67">IMSUM($C$21/$C$22,IMDIV(1,COMPLEX(0,$C$20*$C$22*A237)))</f>
        <v>0.00015-135.716639624236i</v>
      </c>
      <c r="M237" t="str">
        <f t="shared" ref="M237:M300" si="68">IMSUM($C$25/$C$26,IMDIV(1,COMPLEX(0,$C$24*$C$26*A237)))</f>
        <v>0.0004-23.9499952278064i</v>
      </c>
      <c r="N237">
        <f t="shared" ref="N237:N300" si="69">ABS(R237)</f>
        <v>89.998452090702571</v>
      </c>
      <c r="O237">
        <f t="shared" ref="O237:O300" si="70">ABS(P237)</f>
        <v>81.893682682377829</v>
      </c>
      <c r="P237" s="3">
        <f t="shared" ref="P237:P300" si="71">20*LOG10(IMABS(C237))</f>
        <v>81.893682682377829</v>
      </c>
      <c r="Q237" s="3">
        <f t="shared" ref="Q237:Q300" si="72">IMARGUMENT(C237)*180/PI()</f>
        <v>-90.001547909297429</v>
      </c>
      <c r="R237">
        <f t="shared" ref="R237:R300" si="73">IF(Q237&lt;0,Q237+180,Q237-180)</f>
        <v>89.998452090702571</v>
      </c>
      <c r="S237">
        <f t="shared" ref="S237:S300" si="74">B237/1000</f>
        <v>2.079255839169548E-3</v>
      </c>
      <c r="T237">
        <f t="shared" si="57"/>
        <v>81.893682682377829</v>
      </c>
    </row>
    <row r="238" spans="1:20" x14ac:dyDescent="0.25">
      <c r="A238">
        <f t="shared" si="58"/>
        <v>13.113994267543907</v>
      </c>
      <c r="B238">
        <f t="shared" ref="B238:B301" si="75">B237*(1+B$42)</f>
        <v>2.0871570113583924</v>
      </c>
      <c r="C238" t="str">
        <f t="shared" si="59"/>
        <v>-0.335975035802103-12389.0196717117i</v>
      </c>
      <c r="D238" t="str">
        <f t="shared" si="60"/>
        <v>3.47812499997138-7625.44180595983i</v>
      </c>
      <c r="E238" t="str">
        <f t="shared" si="61"/>
        <v>162.469536799857+0.00159972137745521i</v>
      </c>
      <c r="F238" t="str">
        <f t="shared" si="62"/>
        <v>2.42492492492226-71560.0769167912i</v>
      </c>
      <c r="G238" t="str">
        <f t="shared" si="63"/>
        <v>0.999999999998899-1.04911954140236E-06i</v>
      </c>
      <c r="H238" t="str">
        <f t="shared" si="64"/>
        <v>1200.00016504306+0.402861907703043i</v>
      </c>
      <c r="I238" t="str">
        <f t="shared" si="65"/>
        <v>89.5363063292881-242248.78094456i</v>
      </c>
      <c r="K238" t="str">
        <f t="shared" si="66"/>
        <v>0.00999999749757449-4.93086057445448E-06i</v>
      </c>
      <c r="L238" t="str">
        <f t="shared" si="67"/>
        <v>0.00015-135.202868723088i</v>
      </c>
      <c r="M238" t="str">
        <f t="shared" si="68"/>
        <v>0.0004-23.8593297746627i</v>
      </c>
      <c r="N238">
        <f t="shared" si="69"/>
        <v>89.998446208652624</v>
      </c>
      <c r="O238">
        <f t="shared" si="70"/>
        <v>81.860738853862557</v>
      </c>
      <c r="P238" s="3">
        <f t="shared" si="71"/>
        <v>81.860738853862557</v>
      </c>
      <c r="Q238" s="3">
        <f t="shared" si="72"/>
        <v>-90.001553791347376</v>
      </c>
      <c r="R238">
        <f t="shared" si="73"/>
        <v>89.998446208652624</v>
      </c>
      <c r="S238">
        <f t="shared" si="74"/>
        <v>2.0871570113583922E-3</v>
      </c>
      <c r="T238">
        <f t="shared" si="57"/>
        <v>81.860738853862557</v>
      </c>
    </row>
    <row r="239" spans="1:20" x14ac:dyDescent="0.25">
      <c r="A239">
        <f t="shared" si="58"/>
        <v>13.163827445760575</v>
      </c>
      <c r="B239">
        <f t="shared" si="75"/>
        <v>2.0950882080015543</v>
      </c>
      <c r="C239" t="str">
        <f t="shared" si="59"/>
        <v>-0.335975034568084-12342.1196148489i</v>
      </c>
      <c r="D239" t="str">
        <f t="shared" si="60"/>
        <v>3.47812499997115-7596.57482171328i</v>
      </c>
      <c r="E239" t="str">
        <f t="shared" si="61"/>
        <v>162.469536798624+0.00160580032000187i</v>
      </c>
      <c r="F239" t="str">
        <f t="shared" si="62"/>
        <v>2.42492492492224-71289.1780402574i</v>
      </c>
      <c r="G239" t="str">
        <f t="shared" si="63"/>
        <v>0.999999999998891-1.05310619565968E-06i</v>
      </c>
      <c r="H239" t="str">
        <f t="shared" si="64"/>
        <v>1200.00016629977+0.404392782981392i</v>
      </c>
      <c r="I239" t="str">
        <f t="shared" si="65"/>
        <v>89.5363063437545-241331.720638909i</v>
      </c>
      <c r="K239" t="str">
        <f t="shared" si="66"/>
        <v>0.00999999747851991-4.94959783492924E-06i</v>
      </c>
      <c r="L239" t="str">
        <f t="shared" si="67"/>
        <v>0.00015-134.691042760598i</v>
      </c>
      <c r="M239" t="str">
        <f t="shared" si="68"/>
        <v>0.0004-23.7690075459879i</v>
      </c>
      <c r="N239">
        <f t="shared" si="69"/>
        <v>89.99844030425092</v>
      </c>
      <c r="O239">
        <f t="shared" si="70"/>
        <v>81.827795025335092</v>
      </c>
      <c r="P239" s="3">
        <f t="shared" si="71"/>
        <v>81.827795025335092</v>
      </c>
      <c r="Q239" s="3">
        <f t="shared" si="72"/>
        <v>-90.00155969574908</v>
      </c>
      <c r="R239">
        <f t="shared" si="73"/>
        <v>89.99844030425092</v>
      </c>
      <c r="S239">
        <f t="shared" si="74"/>
        <v>2.0950882080015541E-3</v>
      </c>
      <c r="T239">
        <f t="shared" si="57"/>
        <v>81.827795025335092</v>
      </c>
    </row>
    <row r="240" spans="1:20" x14ac:dyDescent="0.25">
      <c r="A240">
        <f t="shared" si="58"/>
        <v>13.213849990054465</v>
      </c>
      <c r="B240">
        <f t="shared" si="75"/>
        <v>2.1030495431919602</v>
      </c>
      <c r="C240" t="str">
        <f t="shared" si="59"/>
        <v>-0.335975033324591-12295.3971035203i</v>
      </c>
      <c r="D240" t="str">
        <f t="shared" si="60"/>
        <v>3.47812499997093-7567.8171167459i</v>
      </c>
      <c r="E240" t="str">
        <f t="shared" si="61"/>
        <v>162.469536797381+0.00161190236254573i</v>
      </c>
      <c r="F240" t="str">
        <f t="shared" si="62"/>
        <v>2.42492492492221-71019.3046824834i</v>
      </c>
      <c r="G240" t="str">
        <f t="shared" si="63"/>
        <v>0.999999999998882-1.05710799920318E-06i</v>
      </c>
      <c r="H240" t="str">
        <f t="shared" si="64"/>
        <v>1200.00016756605+0.405929475586128i</v>
      </c>
      <c r="I240" t="str">
        <f t="shared" si="65"/>
        <v>89.5363063583306-240418.131971082i</v>
      </c>
      <c r="K240" t="str">
        <f t="shared" si="66"/>
        <v>0.00999999745932026-0.0000049684062968827i</v>
      </c>
      <c r="L240" t="str">
        <f t="shared" si="67"/>
        <v>0.00015-134.181154373977i</v>
      </c>
      <c r="M240" t="str">
        <f t="shared" si="68"/>
        <v>0.0004-23.6790272424665i</v>
      </c>
      <c r="N240">
        <f t="shared" si="69"/>
        <v>89.998434377412579</v>
      </c>
      <c r="O240">
        <f t="shared" si="70"/>
        <v>81.794851196795406</v>
      </c>
      <c r="P240" s="3">
        <f t="shared" si="71"/>
        <v>81.794851196795406</v>
      </c>
      <c r="Q240" s="3">
        <f t="shared" si="72"/>
        <v>-90.001565622587421</v>
      </c>
      <c r="R240">
        <f t="shared" si="73"/>
        <v>89.998434377412579</v>
      </c>
      <c r="S240">
        <f t="shared" si="74"/>
        <v>2.1030495431919602E-3</v>
      </c>
      <c r="T240">
        <f t="shared" si="57"/>
        <v>81.794851196795406</v>
      </c>
    </row>
    <row r="241" spans="1:20" x14ac:dyDescent="0.25">
      <c r="A241">
        <f t="shared" si="58"/>
        <v>13.264062620016672</v>
      </c>
      <c r="B241">
        <f t="shared" si="75"/>
        <v>2.1110411314560897</v>
      </c>
      <c r="C241" t="str">
        <f t="shared" si="59"/>
        <v>-0.335975032071715-12248.8514656071i</v>
      </c>
      <c r="D241" t="str">
        <f t="shared" si="60"/>
        <v>3.47812499997071-7539.16827736846i</v>
      </c>
      <c r="E241" t="str">
        <f t="shared" si="61"/>
        <v>162.469536796129+0.00161802759286622i</v>
      </c>
      <c r="F241" t="str">
        <f t="shared" si="62"/>
        <v>2.42492492492219-70750.4529612502i</v>
      </c>
      <c r="G241" t="str">
        <f t="shared" si="63"/>
        <v>0.999999999998874-1.06112500960014E-06i</v>
      </c>
      <c r="H241" t="str">
        <f t="shared" si="64"/>
        <v>1200.00016884196+0.407472007623105i</v>
      </c>
      <c r="I241" t="str">
        <f t="shared" si="65"/>
        <v>89.5363063730189-239508.001798795i</v>
      </c>
      <c r="K241" t="str">
        <f t="shared" si="66"/>
        <v>0.00999999743997447-4.98728623087929E-06i</v>
      </c>
      <c r="L241" t="str">
        <f t="shared" si="67"/>
        <v>0.00015-133.673196228309i</v>
      </c>
      <c r="M241" t="str">
        <f t="shared" si="68"/>
        <v>0.0004-23.5893875697016i</v>
      </c>
      <c r="N241">
        <f t="shared" si="69"/>
        <v>89.998428428052321</v>
      </c>
      <c r="O241">
        <f t="shared" si="70"/>
        <v>81.761907368243527</v>
      </c>
      <c r="P241" s="3">
        <f t="shared" si="71"/>
        <v>81.761907368243527</v>
      </c>
      <c r="Q241" s="3">
        <f t="shared" si="72"/>
        <v>-90.001571571947679</v>
      </c>
      <c r="R241">
        <f t="shared" si="73"/>
        <v>89.998428428052321</v>
      </c>
      <c r="S241">
        <f t="shared" si="74"/>
        <v>2.1110411314560896E-3</v>
      </c>
      <c r="T241">
        <f t="shared" si="57"/>
        <v>81.761907368243527</v>
      </c>
    </row>
    <row r="242" spans="1:20" x14ac:dyDescent="0.25">
      <c r="A242">
        <f t="shared" si="58"/>
        <v>13.314466057972735</v>
      </c>
      <c r="B242">
        <f t="shared" si="75"/>
        <v>2.1190630877556229</v>
      </c>
      <c r="C242" t="str">
        <f t="shared" si="59"/>
        <v>-0.335975030809233-12202.4820315344i</v>
      </c>
      <c r="D242" t="str">
        <f t="shared" si="60"/>
        <v>3.47812499997051-7510.6278914578i</v>
      </c>
      <c r="E242" t="str">
        <f t="shared" si="61"/>
        <v>162.469536794868+0.00162417609907691i</v>
      </c>
      <c r="F242" t="str">
        <f t="shared" si="62"/>
        <v>2.42492492492218-70482.6190090358i</v>
      </c>
      <c r="G242" t="str">
        <f t="shared" si="63"/>
        <v>0.999999999998865-1.06515728463661E-06i</v>
      </c>
      <c r="H242" t="str">
        <f t="shared" si="64"/>
        <v>1200.00017012761+0.409020401282156i</v>
      </c>
      <c r="I242" t="str">
        <f t="shared" si="65"/>
        <v>89.5363063878183-238601.317029528i</v>
      </c>
      <c r="K242" t="str">
        <f t="shared" si="66"/>
        <v>0.00999999742048125-5.00623790851129E-06i</v>
      </c>
      <c r="L242" t="str">
        <f t="shared" si="67"/>
        <v>0.00015-133.167161016447i</v>
      </c>
      <c r="M242" t="str">
        <f t="shared" si="68"/>
        <v>0.0004-23.5000872381965i</v>
      </c>
      <c r="N242">
        <f t="shared" si="69"/>
        <v>89.99842245608454</v>
      </c>
      <c r="O242">
        <f t="shared" si="70"/>
        <v>81.728963539679171</v>
      </c>
      <c r="P242" s="3">
        <f t="shared" si="71"/>
        <v>81.728963539679171</v>
      </c>
      <c r="Q242" s="3">
        <f t="shared" si="72"/>
        <v>-90.00157754391546</v>
      </c>
      <c r="R242">
        <f t="shared" si="73"/>
        <v>89.99842245608454</v>
      </c>
      <c r="S242">
        <f t="shared" si="74"/>
        <v>2.1190630877556231E-3</v>
      </c>
      <c r="T242">
        <f t="shared" si="57"/>
        <v>81.728963539679171</v>
      </c>
    </row>
    <row r="243" spans="1:20" x14ac:dyDescent="0.25">
      <c r="A243">
        <f t="shared" si="58"/>
        <v>13.365061028993034</v>
      </c>
      <c r="B243">
        <f t="shared" si="75"/>
        <v>2.1271155274890945</v>
      </c>
      <c r="C243" t="str">
        <f t="shared" si="59"/>
        <v>-0.335975029537191-12156.2881342623i</v>
      </c>
      <c r="D243" t="str">
        <f t="shared" si="60"/>
        <v>3.47812499997028-7482.19554845082i</v>
      </c>
      <c r="E243" t="str">
        <f t="shared" si="61"/>
        <v>162.469536793596+0.001630347969627i</v>
      </c>
      <c r="F243" t="str">
        <f t="shared" si="62"/>
        <v>2.42492492492215-70215.7989729582i</v>
      </c>
      <c r="G243" t="str">
        <f t="shared" si="63"/>
        <v>0.999999999998857-1.06920488231822E-06i</v>
      </c>
      <c r="H243" t="str">
        <f t="shared" si="64"/>
        <v>1200.00017142303+0.410574678837459i</v>
      </c>
      <c r="I243" t="str">
        <f t="shared" si="65"/>
        <v>89.5363064027303-237698.064620306i</v>
      </c>
      <c r="K243" t="str">
        <f t="shared" si="66"/>
        <v>0.00999999740083973-5.02526160240345E-06i</v>
      </c>
      <c r="L243" t="str">
        <f t="shared" si="67"/>
        <v>0.00015-132.663041458903i</v>
      </c>
      <c r="M243" t="str">
        <f t="shared" si="68"/>
        <v>0.0004-23.4111249633358i</v>
      </c>
      <c r="N243">
        <f t="shared" si="69"/>
        <v>89.998416461423375</v>
      </c>
      <c r="O243">
        <f t="shared" si="70"/>
        <v>81.696019711102252</v>
      </c>
      <c r="P243" s="3">
        <f t="shared" si="71"/>
        <v>81.696019711102252</v>
      </c>
      <c r="Q243" s="3">
        <f t="shared" si="72"/>
        <v>-90.001583538576625</v>
      </c>
      <c r="R243">
        <f t="shared" si="73"/>
        <v>89.998416461423375</v>
      </c>
      <c r="S243">
        <f t="shared" si="74"/>
        <v>2.1271155274890947E-3</v>
      </c>
      <c r="T243">
        <f t="shared" si="57"/>
        <v>81.696019711102252</v>
      </c>
    </row>
    <row r="244" spans="1:20" x14ac:dyDescent="0.25">
      <c r="A244">
        <f t="shared" si="58"/>
        <v>13.415848260903207</v>
      </c>
      <c r="B244">
        <f t="shared" si="75"/>
        <v>2.1351985664935529</v>
      </c>
      <c r="C244" t="str">
        <f t="shared" si="59"/>
        <v>-0.335975028255479-12110.2691092762i</v>
      </c>
      <c r="D244" t="str">
        <f t="shared" si="60"/>
        <v>3.47812499997004-7453.87083933874i</v>
      </c>
      <c r="E244" t="str">
        <f t="shared" si="61"/>
        <v>162.469536792316+0.0016365432933006i</v>
      </c>
      <c r="F244" t="str">
        <f t="shared" si="62"/>
        <v>2.42492492492213-69949.9890147218i</v>
      </c>
      <c r="G244" t="str">
        <f t="shared" si="63"/>
        <v>0.999999999998848-1.07326786087102E-06i</v>
      </c>
      <c r="H244" t="str">
        <f t="shared" si="64"/>
        <v>1200.00017272832+0.412134862647822i</v>
      </c>
      <c r="I244" t="str">
        <f t="shared" si="65"/>
        <v>89.5363064177562-236798.231577545i</v>
      </c>
      <c r="K244" t="str">
        <f t="shared" si="66"/>
        <v>0.00999999738104859-0.0000050443575862161i</v>
      </c>
      <c r="L244" t="str">
        <f t="shared" si="67"/>
        <v>0.00015-132.160830303749i</v>
      </c>
      <c r="M244" t="str">
        <f t="shared" si="68"/>
        <v>0.0004-23.3224994653674i</v>
      </c>
      <c r="N244">
        <f t="shared" si="69"/>
        <v>89.998410443982536</v>
      </c>
      <c r="O244">
        <f t="shared" si="70"/>
        <v>81.663075882512729</v>
      </c>
      <c r="P244" s="3">
        <f t="shared" si="71"/>
        <v>81.663075882512729</v>
      </c>
      <c r="Q244" s="3">
        <f t="shared" si="72"/>
        <v>-90.001589556017464</v>
      </c>
      <c r="R244">
        <f t="shared" si="73"/>
        <v>89.998410443982536</v>
      </c>
      <c r="S244">
        <f t="shared" si="74"/>
        <v>2.1351985664935531E-3</v>
      </c>
      <c r="T244">
        <f t="shared" si="57"/>
        <v>81.663075882512729</v>
      </c>
    </row>
    <row r="245" spans="1:20" x14ac:dyDescent="0.25">
      <c r="A245">
        <f t="shared" si="58"/>
        <v>13.46682848429464</v>
      </c>
      <c r="B245">
        <f t="shared" si="75"/>
        <v>2.1433123210462286</v>
      </c>
      <c r="C245" t="str">
        <f t="shared" si="59"/>
        <v>-0.335975026963964-12064.424294577i</v>
      </c>
      <c r="D245" t="str">
        <f t="shared" si="60"/>
        <v>3.47812499996982-7425.65335666117i</v>
      </c>
      <c r="E245" t="str">
        <f t="shared" si="61"/>
        <v>162.469536791025+0.00164276215922047i</v>
      </c>
      <c r="F245" t="str">
        <f t="shared" si="62"/>
        <v>2.42492492492212-69685.1853105617i</v>
      </c>
      <c r="G245" t="str">
        <f t="shared" si="63"/>
        <v>0.999999999998839-1.07734627874232E-06i</v>
      </c>
      <c r="H245" t="str">
        <f t="shared" si="64"/>
        <v>1200.00017404355+0.413700975157014i</v>
      </c>
      <c r="I245" t="str">
        <f t="shared" si="65"/>
        <v>89.5363064328964-235901.804956846i</v>
      </c>
      <c r="K245" t="str">
        <f t="shared" si="66"/>
        <v>0.00999999736110673-5.06352613464962E-06i</v>
      </c>
      <c r="L245" t="str">
        <f t="shared" si="67"/>
        <v>0.00015-131.660520326508i</v>
      </c>
      <c r="M245" t="str">
        <f t="shared" si="68"/>
        <v>0.0004-23.2342094693837i</v>
      </c>
      <c r="N245">
        <f t="shared" si="69"/>
        <v>89.998404403675494</v>
      </c>
      <c r="O245">
        <f t="shared" si="70"/>
        <v>81.630132053910543</v>
      </c>
      <c r="P245" s="3">
        <f t="shared" si="71"/>
        <v>81.630132053910543</v>
      </c>
      <c r="Q245" s="3">
        <f t="shared" si="72"/>
        <v>-90.001595596324506</v>
      </c>
      <c r="R245">
        <f t="shared" si="73"/>
        <v>89.998404403675494</v>
      </c>
      <c r="S245">
        <f t="shared" si="74"/>
        <v>2.1433123210462287E-3</v>
      </c>
      <c r="T245">
        <f t="shared" si="57"/>
        <v>81.630132053910543</v>
      </c>
    </row>
    <row r="246" spans="1:20" x14ac:dyDescent="0.25">
      <c r="A246">
        <f t="shared" si="58"/>
        <v>13.51800243253496</v>
      </c>
      <c r="B246">
        <f t="shared" si="75"/>
        <v>2.1514569078662045</v>
      </c>
      <c r="C246" t="str">
        <f t="shared" si="59"/>
        <v>-0.335975025662575-12018.7530306714i</v>
      </c>
      <c r="D246" t="str">
        <f t="shared" si="60"/>
        <v>3.47812499996958-7397.54269450005i</v>
      </c>
      <c r="E246" t="str">
        <f t="shared" si="61"/>
        <v>162.469536789724+0.00164900465684684i</v>
      </c>
      <c r="F246" t="str">
        <f t="shared" si="62"/>
        <v>2.42492492492208-69421.3840511867i</v>
      </c>
      <c r="G246" t="str">
        <f t="shared" si="63"/>
        <v>0.99999999999883-1.08144019460154E-06i</v>
      </c>
      <c r="H246" t="str">
        <f t="shared" si="64"/>
        <v>1200.00017536879+0.415273038894095i</v>
      </c>
      <c r="I246" t="str">
        <f t="shared" si="65"/>
        <v>89.5363064481507-235008.771862806i</v>
      </c>
      <c r="K246" t="str">
        <f t="shared" si="66"/>
        <v>0.00999999734101304-5.08276752344823E-06i</v>
      </c>
      <c r="L246" t="str">
        <f t="shared" si="67"/>
        <v>0.00015-131.162104330054i</v>
      </c>
      <c r="M246" t="str">
        <f t="shared" si="68"/>
        <v>0.0004-23.1462537053036i</v>
      </c>
      <c r="N246">
        <f t="shared" si="69"/>
        <v>89.998398340415349</v>
      </c>
      <c r="O246">
        <f t="shared" si="70"/>
        <v>81.597188225295412</v>
      </c>
      <c r="P246" s="3">
        <f t="shared" si="71"/>
        <v>81.597188225295412</v>
      </c>
      <c r="Q246" s="3">
        <f t="shared" si="72"/>
        <v>-90.001601659584651</v>
      </c>
      <c r="R246">
        <f t="shared" si="73"/>
        <v>89.998398340415349</v>
      </c>
      <c r="S246">
        <f t="shared" si="74"/>
        <v>2.1514569078662045E-3</v>
      </c>
      <c r="T246">
        <f t="shared" si="57"/>
        <v>81.597188225295412</v>
      </c>
    </row>
    <row r="247" spans="1:20" x14ac:dyDescent="0.25">
      <c r="A247">
        <f t="shared" si="58"/>
        <v>13.569370841778595</v>
      </c>
      <c r="B247">
        <f t="shared" si="75"/>
        <v>2.1596324441160961</v>
      </c>
      <c r="C247" t="str">
        <f t="shared" si="59"/>
        <v>-0.335975024351287-11973.2546605633i</v>
      </c>
      <c r="D247" t="str">
        <f t="shared" si="60"/>
        <v>3.47812499996936-7369.53844847418i</v>
      </c>
      <c r="E247" t="str">
        <f t="shared" si="61"/>
        <v>162.469536788414+0.0016552708759802i</v>
      </c>
      <c r="F247" t="str">
        <f t="shared" si="62"/>
        <v>2.42492492492207-69158.5814417282i</v>
      </c>
      <c r="G247" t="str">
        <f t="shared" si="63"/>
        <v>0.999999999998822-1.08554966734101E-06i</v>
      </c>
      <c r="H247" t="str">
        <f t="shared" si="64"/>
        <v>1200.00017670413+0.416851076473737i</v>
      </c>
      <c r="I247" t="str">
        <f t="shared" si="65"/>
        <v>89.5363064635218-234119.119448851i</v>
      </c>
      <c r="K247" t="str">
        <f t="shared" si="66"/>
        <v>0.0099999973207663-5.10208202940393E-06i</v>
      </c>
      <c r="L247" t="str">
        <f t="shared" si="67"/>
        <v>0.00015-130.665575144505i</v>
      </c>
      <c r="M247" t="str">
        <f t="shared" si="68"/>
        <v>0.0004-23.0586309078538i</v>
      </c>
      <c r="N247">
        <f t="shared" si="69"/>
        <v>89.998392254114862</v>
      </c>
      <c r="O247">
        <f t="shared" si="70"/>
        <v>81.564244396667505</v>
      </c>
      <c r="P247" s="3">
        <f t="shared" si="71"/>
        <v>81.564244396667505</v>
      </c>
      <c r="Q247" s="3">
        <f t="shared" si="72"/>
        <v>-90.001607745885138</v>
      </c>
      <c r="R247">
        <f t="shared" si="73"/>
        <v>89.998392254114862</v>
      </c>
      <c r="S247">
        <f t="shared" si="74"/>
        <v>2.1596324441160962E-3</v>
      </c>
      <c r="T247">
        <f t="shared" si="57"/>
        <v>81.564244396667505</v>
      </c>
    </row>
    <row r="248" spans="1:20" x14ac:dyDescent="0.25">
      <c r="A248">
        <f t="shared" si="58"/>
        <v>13.620934450977352</v>
      </c>
      <c r="B248">
        <f t="shared" si="75"/>
        <v>2.1678390474037372</v>
      </c>
      <c r="C248" t="str">
        <f t="shared" si="59"/>
        <v>-0.335975023030053-11927.9285297432i</v>
      </c>
      <c r="D248" t="str">
        <f t="shared" si="60"/>
        <v>3.47812499996911-7341.64021573298i</v>
      </c>
      <c r="E248" t="str">
        <f t="shared" si="61"/>
        <v>162.469536787094+0.00166156090676304i</v>
      </c>
      <c r="F248" t="str">
        <f t="shared" si="62"/>
        <v>2.42492492492204-68896.7737016817i</v>
      </c>
      <c r="G248" t="str">
        <f t="shared" si="63"/>
        <v>0.999999999998813-0.0000010896747560769i</v>
      </c>
      <c r="H248" t="str">
        <f t="shared" si="64"/>
        <v>1200.00017804963+0.418435110596549i</v>
      </c>
      <c r="I248" t="str">
        <f t="shared" si="65"/>
        <v>89.5363064790101-233232.834917026i</v>
      </c>
      <c r="K248" t="str">
        <f t="shared" si="66"/>
        <v>0.00999999730036547-5.12146993036066E-06i</v>
      </c>
      <c r="L248" t="str">
        <f t="shared" si="67"/>
        <v>0.00015-130.170925627122i</v>
      </c>
      <c r="M248" t="str">
        <f t="shared" si="68"/>
        <v>0.0004-22.9713398165509i</v>
      </c>
      <c r="N248">
        <f t="shared" si="69"/>
        <v>89.998386144686549</v>
      </c>
      <c r="O248">
        <f t="shared" si="70"/>
        <v>81.53130056802658</v>
      </c>
      <c r="P248" s="3">
        <f t="shared" si="71"/>
        <v>81.53130056802658</v>
      </c>
      <c r="Q248" s="3">
        <f t="shared" si="72"/>
        <v>-90.001613855313451</v>
      </c>
      <c r="R248">
        <f t="shared" si="73"/>
        <v>89.998386144686549</v>
      </c>
      <c r="S248">
        <f t="shared" si="74"/>
        <v>2.1678390474037371E-3</v>
      </c>
      <c r="T248">
        <f t="shared" si="57"/>
        <v>81.53130056802658</v>
      </c>
    </row>
    <row r="249" spans="1:20" x14ac:dyDescent="0.25">
      <c r="A249">
        <f t="shared" si="58"/>
        <v>13.672694001891067</v>
      </c>
      <c r="B249">
        <f t="shared" si="75"/>
        <v>2.1760768357838716</v>
      </c>
      <c r="C249" t="str">
        <f t="shared" si="59"/>
        <v>-0.335975021698818-11882.7739861795i</v>
      </c>
      <c r="D249" t="str">
        <f t="shared" si="60"/>
        <v>3.47812499996888-7313.84759495108i</v>
      </c>
      <c r="E249" t="str">
        <f t="shared" si="61"/>
        <v>162.469536785763+0.00166787483967932i</v>
      </c>
      <c r="F249" t="str">
        <f t="shared" si="62"/>
        <v>2.42492492492202-68635.9570648554i</v>
      </c>
      <c r="G249" t="str">
        <f t="shared" si="63"/>
        <v>0.999999999998804-1.09381552014998E-06i</v>
      </c>
      <c r="H249" t="str">
        <f t="shared" si="64"/>
        <v>1200.00017940538+0.420025164049402i</v>
      </c>
      <c r="I249" t="str">
        <f t="shared" si="65"/>
        <v>89.5363064946177-232349.905517835i</v>
      </c>
      <c r="K249" t="str">
        <f t="shared" si="66"/>
        <v>0.00999999727980931-5.14093150521801E-06i</v>
      </c>
      <c r="L249" t="str">
        <f t="shared" si="67"/>
        <v>0.00015-129.678148662205i</v>
      </c>
      <c r="M249" t="str">
        <f t="shared" si="68"/>
        <v>0.0004-22.8843791756832i</v>
      </c>
      <c r="N249">
        <f t="shared" si="69"/>
        <v>89.998380012042432</v>
      </c>
      <c r="O249">
        <f t="shared" si="70"/>
        <v>81.498356739372582</v>
      </c>
      <c r="P249" s="3">
        <f t="shared" si="71"/>
        <v>81.498356739372582</v>
      </c>
      <c r="Q249" s="3">
        <f t="shared" si="72"/>
        <v>-90.001619987957568</v>
      </c>
      <c r="R249">
        <f t="shared" si="73"/>
        <v>89.998380012042432</v>
      </c>
      <c r="S249">
        <f t="shared" si="74"/>
        <v>2.1760768357838717E-3</v>
      </c>
      <c r="T249">
        <f t="shared" si="57"/>
        <v>81.498356739372582</v>
      </c>
    </row>
    <row r="250" spans="1:20" x14ac:dyDescent="0.25">
      <c r="A250">
        <f t="shared" si="58"/>
        <v>13.724650239098253</v>
      </c>
      <c r="B250">
        <f t="shared" si="75"/>
        <v>2.1843459277598503</v>
      </c>
      <c r="C250" t="str">
        <f t="shared" si="59"/>
        <v>-0.335975020357342-11837.7903803089i</v>
      </c>
      <c r="D250" t="str">
        <f t="shared" si="60"/>
        <v>3.47812499996864-7286.16018632226i</v>
      </c>
      <c r="E250" t="str">
        <f t="shared" si="61"/>
        <v>162.469536784423+0.00167421276555747i</v>
      </c>
      <c r="F250" t="str">
        <f t="shared" si="62"/>
        <v>2.424924924922-68376.1277793141i</v>
      </c>
      <c r="G250" t="str">
        <f t="shared" si="63"/>
        <v>0.999999999998795-1.09797201912654E-06i</v>
      </c>
      <c r="H250" t="str">
        <f t="shared" si="64"/>
        <v>1200.00018077145+0.421621259705738i</v>
      </c>
      <c r="I250" t="str">
        <f t="shared" si="65"/>
        <v>89.536306510342-231470.31855004i</v>
      </c>
      <c r="K250" t="str">
        <f t="shared" si="66"/>
        <v>0.00999999725909657-5.16046703393521E-06i</v>
      </c>
      <c r="L250" t="str">
        <f t="shared" si="67"/>
        <v>0.00015-129.187237160993i</v>
      </c>
      <c r="M250" t="str">
        <f t="shared" si="68"/>
        <v>0.0004-22.797747734293i</v>
      </c>
      <c r="N250">
        <f t="shared" si="69"/>
        <v>89.998373856094375</v>
      </c>
      <c r="O250">
        <f t="shared" si="70"/>
        <v>81.465412910705339</v>
      </c>
      <c r="P250" s="3">
        <f t="shared" si="71"/>
        <v>81.465412910705339</v>
      </c>
      <c r="Q250" s="3">
        <f t="shared" si="72"/>
        <v>-90.001626143905625</v>
      </c>
      <c r="R250">
        <f t="shared" si="73"/>
        <v>89.998373856094375</v>
      </c>
      <c r="S250">
        <f t="shared" si="74"/>
        <v>2.1843459277598501E-3</v>
      </c>
      <c r="T250">
        <f t="shared" si="57"/>
        <v>81.465412910705339</v>
      </c>
    </row>
    <row r="251" spans="1:20" x14ac:dyDescent="0.25">
      <c r="A251">
        <f t="shared" si="58"/>
        <v>13.776803910006825</v>
      </c>
      <c r="B251">
        <f t="shared" si="75"/>
        <v>2.1926464422853376</v>
      </c>
      <c r="C251" t="str">
        <f t="shared" si="59"/>
        <v>-0.33597501900566-11792.9770650272i</v>
      </c>
      <c r="D251" t="str">
        <f t="shared" si="60"/>
        <v>3.47812499996842-7258.57759155391i</v>
      </c>
      <c r="E251" t="str">
        <f t="shared" si="61"/>
        <v>162.469536783072+0.00168057477557119i</v>
      </c>
      <c r="F251" t="str">
        <f t="shared" si="62"/>
        <v>2.42492492492199-68117.2821073269i</v>
      </c>
      <c r="G251" t="str">
        <f t="shared" si="63"/>
        <v>0.999999999998785-1.10214431279921E-06i</v>
      </c>
      <c r="H251" t="str">
        <f t="shared" si="64"/>
        <v>1200.00018214793+0.423223420525949i</v>
      </c>
      <c r="I251" t="str">
        <f t="shared" si="65"/>
        <v>89.5363065261873-230594.06136049i</v>
      </c>
      <c r="K251" t="str">
        <f t="shared" si="66"/>
        <v>0.0099999972382261-5.18007679753564E-06i</v>
      </c>
      <c r="L251" t="str">
        <f t="shared" si="67"/>
        <v>0.00015-128.698184061559i</v>
      </c>
      <c r="M251" t="str">
        <f t="shared" si="68"/>
        <v>0.0004-22.7114442461576i</v>
      </c>
      <c r="N251">
        <f t="shared" si="69"/>
        <v>89.998367676753759</v>
      </c>
      <c r="O251">
        <f t="shared" si="70"/>
        <v>81.432469082024852</v>
      </c>
      <c r="P251" s="3">
        <f t="shared" si="71"/>
        <v>81.432469082024852</v>
      </c>
      <c r="Q251" s="3">
        <f t="shared" si="72"/>
        <v>-90.001632323246241</v>
      </c>
      <c r="R251">
        <f t="shared" si="73"/>
        <v>89.998367676753759</v>
      </c>
      <c r="S251">
        <f t="shared" si="74"/>
        <v>2.1926464422853376E-3</v>
      </c>
      <c r="T251">
        <f t="shared" si="57"/>
        <v>81.432469082024852</v>
      </c>
    </row>
    <row r="252" spans="1:20" x14ac:dyDescent="0.25">
      <c r="A252">
        <f t="shared" si="58"/>
        <v>13.829155764864852</v>
      </c>
      <c r="B252">
        <f t="shared" si="75"/>
        <v>2.2009784987660219</v>
      </c>
      <c r="C252" t="str">
        <f t="shared" si="59"/>
        <v>-0.335975017643738-11748.3333956796i</v>
      </c>
      <c r="D252" t="str">
        <f t="shared" si="60"/>
        <v>3.47812499996816-7231.09941386101i</v>
      </c>
      <c r="E252" t="str">
        <f t="shared" si="61"/>
        <v>162.469536781711+0.00168696096123988i</v>
      </c>
      <c r="F252" t="str">
        <f t="shared" si="62"/>
        <v>2.42492492492195-67859.4163253107i</v>
      </c>
      <c r="G252" t="str">
        <f t="shared" si="63"/>
        <v>0.999999999998776-1.10633246118784E-06i</v>
      </c>
      <c r="H252" t="str">
        <f t="shared" si="64"/>
        <v>1200.00018353489+0.424831669557661i</v>
      </c>
      <c r="I252" t="str">
        <f t="shared" si="65"/>
        <v>89.5363065421529-229721.121343926i</v>
      </c>
      <c r="K252" t="str">
        <f t="shared" si="66"/>
        <v>0.00999999721719672-5.19976107811044E-06i</v>
      </c>
      <c r="L252" t="str">
        <f t="shared" si="67"/>
        <v>0.00015-128.21098232871i</v>
      </c>
      <c r="M252" t="str">
        <f t="shared" si="68"/>
        <v>0.0004-22.6254674697724i</v>
      </c>
      <c r="N252">
        <f t="shared" si="69"/>
        <v>89.998361473931723</v>
      </c>
      <c r="O252">
        <f t="shared" si="70"/>
        <v>81.399525253330836</v>
      </c>
      <c r="P252" s="3">
        <f t="shared" si="71"/>
        <v>81.399525253330836</v>
      </c>
      <c r="Q252" s="3">
        <f t="shared" si="72"/>
        <v>-90.001638526068277</v>
      </c>
      <c r="R252">
        <f t="shared" si="73"/>
        <v>89.998361473931723</v>
      </c>
      <c r="S252">
        <f t="shared" si="74"/>
        <v>2.2009784987660221E-3</v>
      </c>
      <c r="T252">
        <f t="shared" si="57"/>
        <v>81.399525253330836</v>
      </c>
    </row>
    <row r="253" spans="1:20" x14ac:dyDescent="0.25">
      <c r="A253">
        <f t="shared" si="58"/>
        <v>13.881706556771338</v>
      </c>
      <c r="B253">
        <f t="shared" si="75"/>
        <v>2.2093422170613328</v>
      </c>
      <c r="C253" t="str">
        <f t="shared" si="59"/>
        <v>-0.33597501627141-11703.8587300523i</v>
      </c>
      <c r="D253" t="str">
        <f t="shared" si="60"/>
        <v>3.47812499996794-7203.72525796092i</v>
      </c>
      <c r="E253" t="str">
        <f t="shared" si="61"/>
        <v>162.469536780339+0.00169337141443182i</v>
      </c>
      <c r="F253" t="str">
        <f t="shared" si="62"/>
        <v>2.42492492492194-67602.5267237812i</v>
      </c>
      <c r="G253" t="str">
        <f t="shared" si="63"/>
        <v>0.999999999998767-1.11053652454034E-06i</v>
      </c>
      <c r="H253" t="str">
        <f t="shared" si="64"/>
        <v>1200.0001849324+0.426446029936076i</v>
      </c>
      <c r="I253" t="str">
        <f t="shared" si="65"/>
        <v>89.5363065582404-228851.485942816i</v>
      </c>
      <c r="K253" t="str">
        <f t="shared" si="66"/>
        <v>0.00999999719600727-5.21952015882263E-06i</v>
      </c>
      <c r="L253" t="str">
        <f t="shared" si="67"/>
        <v>0.00015-127.725624953886i</v>
      </c>
      <c r="M253" t="str">
        <f t="shared" si="68"/>
        <v>0.0004-22.5398161683328i</v>
      </c>
      <c r="N253">
        <f t="shared" si="69"/>
        <v>89.998355247539067</v>
      </c>
      <c r="O253">
        <f t="shared" si="70"/>
        <v>81.366581424623462</v>
      </c>
      <c r="P253" s="3">
        <f t="shared" si="71"/>
        <v>81.366581424623462</v>
      </c>
      <c r="Q253" s="3">
        <f t="shared" si="72"/>
        <v>-90.001644752460933</v>
      </c>
      <c r="R253">
        <f t="shared" si="73"/>
        <v>89.998355247539067</v>
      </c>
      <c r="S253">
        <f t="shared" si="74"/>
        <v>2.2093422170613329E-3</v>
      </c>
      <c r="T253">
        <f t="shared" si="57"/>
        <v>81.366581424623462</v>
      </c>
    </row>
    <row r="254" spans="1:20" x14ac:dyDescent="0.25">
      <c r="A254">
        <f t="shared" si="58"/>
        <v>13.934457041687072</v>
      </c>
      <c r="B254">
        <f t="shared" si="75"/>
        <v>2.2177377174861661</v>
      </c>
      <c r="C254" t="str">
        <f t="shared" si="59"/>
        <v>-0.335975014888661-11659.552428362i</v>
      </c>
      <c r="D254" t="str">
        <f t="shared" si="60"/>
        <v>3.47812499996768-7176.45473006705i</v>
      </c>
      <c r="E254" t="str">
        <f t="shared" si="61"/>
        <v>162.469536778957+0.00169980622736334i</v>
      </c>
      <c r="F254" t="str">
        <f t="shared" si="62"/>
        <v>2.42492492492191-67346.6096072937i</v>
      </c>
      <c r="G254" t="str">
        <f t="shared" si="63"/>
        <v>0.999999999998757-1.11475656333358E-06i</v>
      </c>
      <c r="H254" t="str">
        <f t="shared" si="64"/>
        <v>1200.00018634055+0.428066524884322i</v>
      </c>
      <c r="I254" t="str">
        <f t="shared" si="65"/>
        <v>89.5363065744499-227985.14264716i</v>
      </c>
      <c r="K254" t="str">
        <f t="shared" si="66"/>
        <v>0.00999999717465645-5.23935432391126E-06i</v>
      </c>
      <c r="L254" t="str">
        <f t="shared" si="67"/>
        <v>0.00015-127.242104955056i</v>
      </c>
      <c r="M254" t="str">
        <f t="shared" si="68"/>
        <v>0.0004-22.4544891097158i</v>
      </c>
      <c r="N254">
        <f t="shared" si="69"/>
        <v>89.998348997486147</v>
      </c>
      <c r="O254">
        <f t="shared" si="70"/>
        <v>81.333637595902417</v>
      </c>
      <c r="P254" s="3">
        <f t="shared" si="71"/>
        <v>81.333637595902417</v>
      </c>
      <c r="Q254" s="3">
        <f t="shared" si="72"/>
        <v>-90.001651002513853</v>
      </c>
      <c r="R254">
        <f t="shared" si="73"/>
        <v>89.998348997486147</v>
      </c>
      <c r="S254">
        <f t="shared" si="74"/>
        <v>2.217737717486166E-3</v>
      </c>
      <c r="T254">
        <f t="shared" si="57"/>
        <v>81.333637595902417</v>
      </c>
    </row>
    <row r="255" spans="1:20" x14ac:dyDescent="0.25">
      <c r="A255">
        <f t="shared" si="58"/>
        <v>13.987407978445482</v>
      </c>
      <c r="B255">
        <f t="shared" si="75"/>
        <v>2.2261651208126136</v>
      </c>
      <c r="C255" t="str">
        <f t="shared" si="59"/>
        <v>-0.335975013495329-11615.4138532477i</v>
      </c>
      <c r="D255" t="str">
        <f t="shared" si="60"/>
        <v>3.47812499996743-7149.28743788383i</v>
      </c>
      <c r="E255" t="str">
        <f t="shared" si="61"/>
        <v>162.469536777565+0.00170626549260198i</v>
      </c>
      <c r="F255" t="str">
        <f t="shared" si="62"/>
        <v>2.42492492492189-67091.6612943956i</v>
      </c>
      <c r="G255" t="str">
        <f t="shared" si="63"/>
        <v>0.999999999998748-1.11899263827424E-06i</v>
      </c>
      <c r="H255" t="str">
        <f t="shared" si="64"/>
        <v>1200.00018775944+0.429693177713761i</v>
      </c>
      <c r="I255" t="str">
        <f t="shared" si="65"/>
        <v>89.5363065907825-227122.078994325i</v>
      </c>
      <c r="K255" t="str">
        <f t="shared" si="66"/>
        <v>0.00999999715314298-5.25926385869536E-06i</v>
      </c>
      <c r="L255" t="str">
        <f t="shared" si="67"/>
        <v>0.00015-126.760415376625i</v>
      </c>
      <c r="M255" t="str">
        <f t="shared" si="68"/>
        <v>0.0004-22.3694850664633i</v>
      </c>
      <c r="N255">
        <f t="shared" si="69"/>
        <v>89.998342723683109</v>
      </c>
      <c r="O255">
        <f t="shared" si="70"/>
        <v>81.300693767167616</v>
      </c>
      <c r="P255" s="3">
        <f t="shared" si="71"/>
        <v>81.300693767167616</v>
      </c>
      <c r="Q255" s="3">
        <f t="shared" si="72"/>
        <v>-90.001657276316891</v>
      </c>
      <c r="R255">
        <f t="shared" si="73"/>
        <v>89.998342723683109</v>
      </c>
      <c r="S255">
        <f t="shared" si="74"/>
        <v>2.2261651208126138E-3</v>
      </c>
      <c r="T255">
        <f t="shared" si="57"/>
        <v>81.300693767167616</v>
      </c>
    </row>
    <row r="256" spans="1:20" x14ac:dyDescent="0.25">
      <c r="A256">
        <f t="shared" si="58"/>
        <v>14.040560128763575</v>
      </c>
      <c r="B256">
        <f t="shared" si="75"/>
        <v>2.2346245482717015</v>
      </c>
      <c r="C256" t="str">
        <f t="shared" si="59"/>
        <v>-0.335975012091502-11571.4423697615i</v>
      </c>
      <c r="D256" t="str">
        <f t="shared" si="60"/>
        <v>3.47812499996718-7122.22299060058i</v>
      </c>
      <c r="E256" t="str">
        <f t="shared" si="61"/>
        <v>162.469536776162+0.00171274930306605i</v>
      </c>
      <c r="F256" t="str">
        <f t="shared" si="62"/>
        <v>2.42492492492187-66837.6781175695i</v>
      </c>
      <c r="G256" t="str">
        <f t="shared" si="63"/>
        <v>0.999999999998738-1.12324481029967E-06i</v>
      </c>
      <c r="H256" t="str">
        <f t="shared" si="64"/>
        <v>1200.00018918911+0.431326011824358i</v>
      </c>
      <c r="I256" t="str">
        <f t="shared" si="65"/>
        <v>89.5363066072406-226262.282568842i</v>
      </c>
      <c r="K256" t="str">
        <f t="shared" si="66"/>
        <v>0.00999999713146585-5.27924904957852E-06i</v>
      </c>
      <c r="L256" t="str">
        <f t="shared" si="67"/>
        <v>0.00015-126.280549289326i</v>
      </c>
      <c r="M256" t="str">
        <f t="shared" si="68"/>
        <v>0.0004-22.2848028157634i</v>
      </c>
      <c r="N256">
        <f t="shared" si="69"/>
        <v>89.998336426039714</v>
      </c>
      <c r="O256">
        <f t="shared" si="70"/>
        <v>81.267749938419172</v>
      </c>
      <c r="P256" s="3">
        <f t="shared" si="71"/>
        <v>81.267749938419172</v>
      </c>
      <c r="Q256" s="3">
        <f t="shared" si="72"/>
        <v>-90.001663573960286</v>
      </c>
      <c r="R256">
        <f t="shared" si="73"/>
        <v>89.998336426039714</v>
      </c>
      <c r="S256">
        <f t="shared" si="74"/>
        <v>2.2346245482717016E-3</v>
      </c>
      <c r="T256">
        <f t="shared" si="57"/>
        <v>81.267749938419172</v>
      </c>
    </row>
    <row r="257" spans="1:20" x14ac:dyDescent="0.25">
      <c r="A257">
        <f t="shared" si="58"/>
        <v>14.093914257252877</v>
      </c>
      <c r="B257">
        <f t="shared" si="75"/>
        <v>2.2431161215551341</v>
      </c>
      <c r="C257" t="str">
        <f t="shared" si="59"/>
        <v>-0.33597501067684-11527.6373453584i</v>
      </c>
      <c r="D257" t="str">
        <f t="shared" si="60"/>
        <v>3.47812499996694-7095.26099888615i</v>
      </c>
      <c r="E257" t="str">
        <f t="shared" si="61"/>
        <v>162.469536774748+0.00171925775202905i</v>
      </c>
      <c r="F257" t="str">
        <f t="shared" si="62"/>
        <v>2.42492492492184-66584.6564231821i</v>
      </c>
      <c r="G257" t="str">
        <f t="shared" si="63"/>
        <v>0.999999999998729-0.0000011275131405788i</v>
      </c>
      <c r="H257" t="str">
        <f t="shared" si="64"/>
        <v>1200.00019062969+0.432965050704975i</v>
      </c>
      <c r="I257" t="str">
        <f t="shared" si="65"/>
        <v>89.5363066238233-225405.741002261i</v>
      </c>
      <c r="K257" t="str">
        <f t="shared" si="66"/>
        <v>0.00999999710962355-5.29931018405213E-06i</v>
      </c>
      <c r="L257" t="str">
        <f t="shared" si="67"/>
        <v>0.00015-125.802499790123i</v>
      </c>
      <c r="M257" t="str">
        <f t="shared" si="68"/>
        <v>0.0004-22.2004411394335i</v>
      </c>
      <c r="N257">
        <f t="shared" si="69"/>
        <v>89.998330104465353</v>
      </c>
      <c r="O257">
        <f t="shared" si="70"/>
        <v>81.234806109656645</v>
      </c>
      <c r="P257" s="3">
        <f t="shared" si="71"/>
        <v>81.234806109656645</v>
      </c>
      <c r="Q257" s="3">
        <f t="shared" si="72"/>
        <v>-90.001669895534647</v>
      </c>
      <c r="R257">
        <f t="shared" si="73"/>
        <v>89.998330104465353</v>
      </c>
      <c r="S257">
        <f t="shared" si="74"/>
        <v>2.2431161215551339E-3</v>
      </c>
      <c r="T257">
        <f t="shared" si="57"/>
        <v>81.234806109656645</v>
      </c>
    </row>
    <row r="258" spans="1:20" x14ac:dyDescent="0.25">
      <c r="A258">
        <f t="shared" si="58"/>
        <v>14.147471131430439</v>
      </c>
      <c r="B258">
        <f t="shared" si="75"/>
        <v>2.2516399628170438</v>
      </c>
      <c r="C258" t="str">
        <f t="shared" si="59"/>
        <v>-0.335975009251515-11483.9981498887i</v>
      </c>
      <c r="D258" t="str">
        <f t="shared" si="60"/>
        <v>3.47812499996669-7068.40107488328i</v>
      </c>
      <c r="E258" t="str">
        <f t="shared" si="61"/>
        <v>162.469536773324+0.0017257909331158i</v>
      </c>
      <c r="F258" t="str">
        <f t="shared" si="62"/>
        <v>2.42492492492183-66332.5925714318i</v>
      </c>
      <c r="G258" t="str">
        <f t="shared" si="63"/>
        <v>0.999999999998719-1.13179769051299E-06i</v>
      </c>
      <c r="H258" t="str">
        <f t="shared" si="64"/>
        <v>1200.00019208123+0.434610317933748i</v>
      </c>
      <c r="I258" t="str">
        <f t="shared" si="65"/>
        <v>89.536306640533-224552.441972937i</v>
      </c>
      <c r="K258" t="str">
        <f t="shared" si="66"/>
        <v>0.00999999708761495-5.31944755070041E-06i</v>
      </c>
      <c r="L258" t="str">
        <f t="shared" si="67"/>
        <v>0.00015-125.326260002115i</v>
      </c>
      <c r="M258" t="str">
        <f t="shared" si="68"/>
        <v>0.0004-22.1163988239027i</v>
      </c>
      <c r="N258">
        <f t="shared" si="69"/>
        <v>89.998323758869063</v>
      </c>
      <c r="O258">
        <f t="shared" si="70"/>
        <v>81.201862280880178</v>
      </c>
      <c r="P258" s="3">
        <f t="shared" si="71"/>
        <v>81.201862280880178</v>
      </c>
      <c r="Q258" s="3">
        <f t="shared" si="72"/>
        <v>-90.001676241130937</v>
      </c>
      <c r="R258">
        <f t="shared" si="73"/>
        <v>89.998323758869063</v>
      </c>
      <c r="S258">
        <f t="shared" si="74"/>
        <v>2.2516399628170437E-3</v>
      </c>
      <c r="T258">
        <f t="shared" si="57"/>
        <v>81.201862280880178</v>
      </c>
    </row>
    <row r="259" spans="1:20" x14ac:dyDescent="0.25">
      <c r="A259">
        <f t="shared" si="58"/>
        <v>14.201231521729875</v>
      </c>
      <c r="B259">
        <f t="shared" si="75"/>
        <v>2.2601961946757485</v>
      </c>
      <c r="C259" t="str">
        <f t="shared" si="59"/>
        <v>-0.335975007815279-11440.5241555878i</v>
      </c>
      <c r="D259" t="str">
        <f t="shared" si="60"/>
        <v>3.47812499996643-7041.64283220284i</v>
      </c>
      <c r="E259" t="str">
        <f t="shared" si="61"/>
        <v>162.469536771889+0.00173234894030917i</v>
      </c>
      <c r="F259" t="str">
        <f t="shared" si="62"/>
        <v>2.42492492492179-66081.4829362945i</v>
      </c>
      <c r="G259" t="str">
        <f t="shared" si="63"/>
        <v>0.999999999998709-1.13609852173692E-06i</v>
      </c>
      <c r="H259" t="str">
        <f t="shared" si="64"/>
        <v>1200.00019354382+0.436261837178401i</v>
      </c>
      <c r="I259" t="str">
        <f t="shared" si="65"/>
        <v>89.5363066573686-223702.373205876i</v>
      </c>
      <c r="K259" t="str">
        <f t="shared" si="66"/>
        <v>0.00999999706543874-5.33966143920401E-06i</v>
      </c>
      <c r="L259" t="str">
        <f t="shared" si="67"/>
        <v>0.00015-124.851823074432i</v>
      </c>
      <c r="M259" t="str">
        <f t="shared" si="68"/>
        <v>0.0004-22.0326746601939i</v>
      </c>
      <c r="N259">
        <f t="shared" si="69"/>
        <v>89.998317389159581</v>
      </c>
      <c r="O259">
        <f t="shared" si="70"/>
        <v>81.168918452089542</v>
      </c>
      <c r="P259" s="3">
        <f t="shared" si="71"/>
        <v>81.168918452089542</v>
      </c>
      <c r="Q259" s="3">
        <f t="shared" si="72"/>
        <v>-90.001682610840419</v>
      </c>
      <c r="R259">
        <f t="shared" si="73"/>
        <v>89.998317389159581</v>
      </c>
      <c r="S259">
        <f t="shared" si="74"/>
        <v>2.2601961946757485E-3</v>
      </c>
      <c r="T259">
        <f t="shared" si="57"/>
        <v>81.168918452089542</v>
      </c>
    </row>
    <row r="260" spans="1:20" x14ac:dyDescent="0.25">
      <c r="A260">
        <f t="shared" si="58"/>
        <v>14.255196201512447</v>
      </c>
      <c r="B260">
        <f t="shared" si="75"/>
        <v>2.2687849402155162</v>
      </c>
      <c r="C260" t="str">
        <f t="shared" si="59"/>
        <v>-0.335975006368147-11397.2147370678i</v>
      </c>
      <c r="D260" t="str">
        <f t="shared" si="60"/>
        <v>3.47812499996619-7014.98588591866i</v>
      </c>
      <c r="E260" t="str">
        <f t="shared" si="61"/>
        <v>162.469536770442+0.00173893186794913i</v>
      </c>
      <c r="F260" t="str">
        <f t="shared" si="62"/>
        <v>2.42492492492178-65831.323905475i</v>
      </c>
      <c r="G260" t="str">
        <f t="shared" si="63"/>
        <v>0.999999999998699-1.14041569611952E-06i</v>
      </c>
      <c r="H260" t="str">
        <f t="shared" si="64"/>
        <v>1200.00019501754+0.437919632196604i</v>
      </c>
      <c r="I260" t="str">
        <f t="shared" si="65"/>
        <v>89.5363066743337-222855.522472557i</v>
      </c>
      <c r="K260" t="str">
        <f t="shared" si="66"/>
        <v>0.00999999704309376-5.35995214034453E-06i</v>
      </c>
      <c r="L260" t="str">
        <f t="shared" si="67"/>
        <v>0.00015-124.37918218214i</v>
      </c>
      <c r="M260" t="str">
        <f t="shared" si="68"/>
        <v>0.0004-21.9492674439071i</v>
      </c>
      <c r="N260">
        <f t="shared" si="69"/>
        <v>89.998310995245305</v>
      </c>
      <c r="O260">
        <f t="shared" si="70"/>
        <v>81.13597462328471</v>
      </c>
      <c r="P260" s="3">
        <f t="shared" si="71"/>
        <v>81.13597462328471</v>
      </c>
      <c r="Q260" s="3">
        <f t="shared" si="72"/>
        <v>-90.001689004754695</v>
      </c>
      <c r="R260">
        <f t="shared" si="73"/>
        <v>89.998310995245305</v>
      </c>
      <c r="S260">
        <f t="shared" si="74"/>
        <v>2.2687849402155164E-3</v>
      </c>
      <c r="T260">
        <f t="shared" si="57"/>
        <v>81.13597462328471</v>
      </c>
    </row>
    <row r="261" spans="1:20" x14ac:dyDescent="0.25">
      <c r="A261">
        <f t="shared" si="58"/>
        <v>14.309365947078195</v>
      </c>
      <c r="B261">
        <f t="shared" si="75"/>
        <v>2.2774063229883352</v>
      </c>
      <c r="C261" t="str">
        <f t="shared" si="59"/>
        <v>-0.335975004909987-11354.069271308i</v>
      </c>
      <c r="D261" t="str">
        <f t="shared" si="60"/>
        <v>3.47812499996592-6988.42985256148i</v>
      </c>
      <c r="E261" t="str">
        <f t="shared" si="61"/>
        <v>162.469536768985+0.00174553981073298i</v>
      </c>
      <c r="F261" t="str">
        <f t="shared" si="62"/>
        <v>2.42492492492175-65582.1118803505i</v>
      </c>
      <c r="G261" t="str">
        <f t="shared" si="63"/>
        <v>0.999999999998689-1.14474927576476E-06i</v>
      </c>
      <c r="H261" t="str">
        <f t="shared" si="64"/>
        <v>1200.00019650249+0.439583726836299i</v>
      </c>
      <c r="I261" t="str">
        <f t="shared" si="65"/>
        <v>89.5363066914274-222011.877590746i</v>
      </c>
      <c r="K261" t="str">
        <f t="shared" si="66"/>
        <v>0.00999999702057857-5.38031994600826E-06i</v>
      </c>
      <c r="L261" t="str">
        <f t="shared" si="67"/>
        <v>0.00015-123.908330526141i</v>
      </c>
      <c r="M261" t="str">
        <f t="shared" si="68"/>
        <v>0.0004-21.8661759752013i</v>
      </c>
      <c r="N261">
        <f t="shared" si="69"/>
        <v>89.998304577034233</v>
      </c>
      <c r="O261">
        <f t="shared" si="70"/>
        <v>81.103030794465454</v>
      </c>
      <c r="P261" s="3">
        <f t="shared" si="71"/>
        <v>81.103030794465454</v>
      </c>
      <c r="Q261" s="3">
        <f t="shared" si="72"/>
        <v>-90.001695422965767</v>
      </c>
      <c r="R261">
        <f t="shared" si="73"/>
        <v>89.998304577034233</v>
      </c>
      <c r="S261">
        <f t="shared" si="74"/>
        <v>2.2774063229883353E-3</v>
      </c>
      <c r="T261">
        <f t="shared" si="57"/>
        <v>81.103030794465454</v>
      </c>
    </row>
    <row r="262" spans="1:20" x14ac:dyDescent="0.25">
      <c r="A262">
        <f t="shared" si="58"/>
        <v>14.363741537677093</v>
      </c>
      <c r="B262">
        <f t="shared" si="75"/>
        <v>2.286060467015691</v>
      </c>
      <c r="C262" t="str">
        <f t="shared" si="59"/>
        <v>-0.335975003440685-11311.0871376466i</v>
      </c>
      <c r="D262" t="str">
        <f t="shared" si="60"/>
        <v>3.47812499996566-6961.97435011395i</v>
      </c>
      <c r="E262" t="str">
        <f t="shared" si="61"/>
        <v>162.469536767517+0.00175217286371875i</v>
      </c>
      <c r="F262" t="str">
        <f t="shared" si="62"/>
        <v>2.42492492492173-65333.8432759231i</v>
      </c>
      <c r="G262" t="str">
        <f t="shared" si="63"/>
        <v>0.99999999999868-1.14909932301265E-06i</v>
      </c>
      <c r="H262" t="str">
        <f t="shared" si="64"/>
        <v>1200.00019799876+0.441254145036047i</v>
      </c>
      <c r="I262" t="str">
        <f t="shared" si="65"/>
        <v>89.5363067086505-221171.426424332i</v>
      </c>
      <c r="K262" t="str">
        <f t="shared" si="66"/>
        <v>0.00999999699789191-5.40076514919076E-06i</v>
      </c>
      <c r="L262" t="str">
        <f t="shared" si="67"/>
        <v>0.00015-123.439261333075i</v>
      </c>
      <c r="M262" t="str">
        <f t="shared" si="68"/>
        <v>0.0004-21.783399058778i</v>
      </c>
      <c r="N262">
        <f t="shared" si="69"/>
        <v>89.998298134434023</v>
      </c>
      <c r="O262">
        <f t="shared" si="70"/>
        <v>81.070086965631816</v>
      </c>
      <c r="P262" s="3">
        <f t="shared" si="71"/>
        <v>81.070086965631816</v>
      </c>
      <c r="Q262" s="3">
        <f t="shared" si="72"/>
        <v>-90.001701865565977</v>
      </c>
      <c r="R262">
        <f t="shared" si="73"/>
        <v>89.998298134434023</v>
      </c>
      <c r="S262">
        <f t="shared" si="74"/>
        <v>2.2860604670156908E-3</v>
      </c>
      <c r="T262">
        <f t="shared" si="57"/>
        <v>81.070086965631816</v>
      </c>
    </row>
    <row r="263" spans="1:20" x14ac:dyDescent="0.25">
      <c r="A263">
        <f t="shared" si="58"/>
        <v>14.418323755520266</v>
      </c>
      <c r="B263">
        <f t="shared" si="75"/>
        <v>2.2947474967903507</v>
      </c>
      <c r="C263" t="str">
        <f t="shared" si="59"/>
        <v>-0.335975001960235-11268.2677177711i</v>
      </c>
      <c r="D263" t="str">
        <f t="shared" si="60"/>
        <v>3.47812499996539-6935.61899800473i</v>
      </c>
      <c r="E263" t="str">
        <f t="shared" si="61"/>
        <v>162.469536766037+0.00175883112232581i</v>
      </c>
      <c r="F263" t="str">
        <f t="shared" si="62"/>
        <v>2.4249249249217-65086.5145207653i</v>
      </c>
      <c r="G263" t="str">
        <f t="shared" si="63"/>
        <v>0.99999999999867-1.15346590044009E-06i</v>
      </c>
      <c r="H263" t="str">
        <f t="shared" si="64"/>
        <v>1200.0001995064+0.442930910825393i</v>
      </c>
      <c r="I263" t="str">
        <f t="shared" si="65"/>
        <v>89.5363067260058-220334.156883136i</v>
      </c>
      <c r="K263" t="str">
        <f t="shared" si="66"/>
        <v>0.00999999697503261-5.42128804400115E-06i</v>
      </c>
      <c r="L263" t="str">
        <f t="shared" si="67"/>
        <v>0.00015-122.971967855225i</v>
      </c>
      <c r="M263" t="str">
        <f t="shared" si="68"/>
        <v>0.0004-21.7009355038633i</v>
      </c>
      <c r="N263">
        <f t="shared" si="69"/>
        <v>89.998291667352021</v>
      </c>
      <c r="O263">
        <f t="shared" si="70"/>
        <v>81.037143136783598</v>
      </c>
      <c r="P263" s="3">
        <f t="shared" si="71"/>
        <v>81.037143136783598</v>
      </c>
      <c r="Q263" s="3">
        <f t="shared" si="72"/>
        <v>-90.001708332647979</v>
      </c>
      <c r="R263">
        <f t="shared" si="73"/>
        <v>89.998291667352021</v>
      </c>
      <c r="S263">
        <f t="shared" si="74"/>
        <v>2.2947474967903508E-3</v>
      </c>
      <c r="T263">
        <f t="shared" si="57"/>
        <v>81.037143136783598</v>
      </c>
    </row>
    <row r="264" spans="1:20" x14ac:dyDescent="0.25">
      <c r="A264">
        <f t="shared" si="58"/>
        <v>14.473113385791242</v>
      </c>
      <c r="B264">
        <f t="shared" si="75"/>
        <v>2.3034675372781539</v>
      </c>
      <c r="C264" t="str">
        <f t="shared" si="59"/>
        <v>-0.335975000468523-11225.6103957098i</v>
      </c>
      <c r="D264" t="str">
        <f t="shared" si="60"/>
        <v>3.47812499996515-6909.36341710331i</v>
      </c>
      <c r="E264" t="str">
        <f t="shared" si="61"/>
        <v>162.469536764547+0.00176551468233469i</v>
      </c>
      <c r="F264" t="str">
        <f t="shared" si="62"/>
        <v>2.42492492492168-64840.1220569704i</v>
      </c>
      <c r="G264" t="str">
        <f t="shared" si="63"/>
        <v>0.999999999998659-1.15784907086175E-06i</v>
      </c>
      <c r="H264" t="str">
        <f t="shared" si="64"/>
        <v>1200.00020102553+0.444614048325173i</v>
      </c>
      <c r="I264" t="str">
        <f t="shared" si="65"/>
        <v>89.5363067434934-219500.056922761i</v>
      </c>
      <c r="K264" t="str">
        <f t="shared" si="66"/>
        <v>0.00999999695199919-5.44188892566578E-06i</v>
      </c>
      <c r="L264" t="str">
        <f t="shared" si="67"/>
        <v>0.00015-122.506443370418i</v>
      </c>
      <c r="M264" t="str">
        <f t="shared" si="68"/>
        <v>0.0004-21.6187841241914i</v>
      </c>
      <c r="N264">
        <f t="shared" si="69"/>
        <v>89.998285175695187</v>
      </c>
      <c r="O264">
        <f t="shared" si="70"/>
        <v>81.004199307920771</v>
      </c>
      <c r="P264" s="3">
        <f t="shared" si="71"/>
        <v>81.004199307920771</v>
      </c>
      <c r="Q264" s="3">
        <f t="shared" si="72"/>
        <v>-90.001714824304813</v>
      </c>
      <c r="R264">
        <f t="shared" si="73"/>
        <v>89.998285175695187</v>
      </c>
      <c r="S264">
        <f t="shared" si="74"/>
        <v>2.3034675372781538E-3</v>
      </c>
      <c r="T264">
        <f t="shared" si="57"/>
        <v>81.004199307920771</v>
      </c>
    </row>
    <row r="265" spans="1:20" x14ac:dyDescent="0.25">
      <c r="A265">
        <f t="shared" si="58"/>
        <v>14.528111216657248</v>
      </c>
      <c r="B265">
        <f t="shared" si="75"/>
        <v>2.3122207139198108</v>
      </c>
      <c r="C265" t="str">
        <f t="shared" si="59"/>
        <v>-0.335974998965415-11183.1145578226i</v>
      </c>
      <c r="D265" t="str">
        <f t="shared" si="60"/>
        <v>3.47812499996489-6883.20722971424i</v>
      </c>
      <c r="E265" t="str">
        <f t="shared" si="61"/>
        <v>162.469536763044+0.00177222363989174i</v>
      </c>
      <c r="F265" t="str">
        <f t="shared" si="62"/>
        <v>2.42492492492166-64594.6623400995i</v>
      </c>
      <c r="G265" t="str">
        <f t="shared" si="63"/>
        <v>0.999999999998649-1.16224889733101E-06i</v>
      </c>
      <c r="H265" t="str">
        <f t="shared" si="64"/>
        <v>1200.00020255622+0.446303581747894i</v>
      </c>
      <c r="I265" t="str">
        <f t="shared" si="65"/>
        <v>89.5363067611137-218669.114544394i</v>
      </c>
      <c r="K265" t="str">
        <f t="shared" si="66"/>
        <v>0.00999999692879037-5.46256809053307E-06i</v>
      </c>
      <c r="L265" t="str">
        <f t="shared" si="67"/>
        <v>0.00015-122.042681181926i</v>
      </c>
      <c r="M265" t="str">
        <f t="shared" si="68"/>
        <v>0.0004-21.536943737987i</v>
      </c>
      <c r="N265">
        <f t="shared" si="69"/>
        <v>89.998278659370143</v>
      </c>
      <c r="O265">
        <f t="shared" si="70"/>
        <v>80.971255479043037</v>
      </c>
      <c r="P265" s="3">
        <f t="shared" si="71"/>
        <v>80.971255479043037</v>
      </c>
      <c r="Q265" s="3">
        <f t="shared" si="72"/>
        <v>-90.001721340629857</v>
      </c>
      <c r="R265">
        <f t="shared" si="73"/>
        <v>89.998278659370143</v>
      </c>
      <c r="S265">
        <f t="shared" si="74"/>
        <v>2.3122207139198107E-3</v>
      </c>
      <c r="T265">
        <f t="shared" si="57"/>
        <v>80.971255479043037</v>
      </c>
    </row>
    <row r="266" spans="1:20" x14ac:dyDescent="0.25">
      <c r="A266">
        <f t="shared" si="58"/>
        <v>14.583318039280547</v>
      </c>
      <c r="B266">
        <f t="shared" si="75"/>
        <v>2.3210071526327063</v>
      </c>
      <c r="C266" t="str">
        <f t="shared" si="59"/>
        <v>-0.335974997450897-11140.7795927929i</v>
      </c>
      <c r="D266" t="str">
        <f t="shared" si="60"/>
        <v>3.47812499996461-6857.15005957204i</v>
      </c>
      <c r="E266" t="str">
        <f t="shared" si="61"/>
        <v>162.469536761531+0.00177895809150797i</v>
      </c>
      <c r="F266" t="str">
        <f t="shared" si="62"/>
        <v>2.42492492492163-64350.1318391322i</v>
      </c>
      <c r="G266" t="str">
        <f t="shared" si="63"/>
        <v>0.999999999998639-1.16666544314085E-06i</v>
      </c>
      <c r="H266" t="str">
        <f t="shared" si="64"/>
        <v>1200.00020409857+0.447999535398069i</v>
      </c>
      <c r="I266" t="str">
        <f t="shared" si="65"/>
        <v>89.5363067788681-217841.317794653i</v>
      </c>
      <c r="K266" t="str">
        <f t="shared" si="66"/>
        <v>0.00999999690540485-5.48332583607754E-06i</v>
      </c>
      <c r="L266" t="str">
        <f t="shared" si="67"/>
        <v>0.00015-121.580674618377i</v>
      </c>
      <c r="M266" t="str">
        <f t="shared" si="68"/>
        <v>0.0004-21.4554131679488i</v>
      </c>
      <c r="N266">
        <f t="shared" si="69"/>
        <v>89.99827211828314</v>
      </c>
      <c r="O266">
        <f t="shared" si="70"/>
        <v>80.938311650150496</v>
      </c>
      <c r="P266" s="3">
        <f t="shared" si="71"/>
        <v>80.938311650150496</v>
      </c>
      <c r="Q266" s="3">
        <f t="shared" si="72"/>
        <v>-90.00172788171686</v>
      </c>
      <c r="R266">
        <f t="shared" si="73"/>
        <v>89.99827211828314</v>
      </c>
      <c r="S266">
        <f t="shared" si="74"/>
        <v>2.3210071526327063E-3</v>
      </c>
      <c r="T266">
        <f t="shared" si="57"/>
        <v>80.938311650150496</v>
      </c>
    </row>
    <row r="267" spans="1:20" x14ac:dyDescent="0.25">
      <c r="A267">
        <f t="shared" si="58"/>
        <v>14.638734647829814</v>
      </c>
      <c r="B267">
        <f t="shared" si="75"/>
        <v>2.3298269798127107</v>
      </c>
      <c r="C267" t="str">
        <f t="shared" si="59"/>
        <v>-0.335974995924801-11098.6048916177i</v>
      </c>
      <c r="D267" t="str">
        <f t="shared" si="60"/>
        <v>3.47812499996434-6831.19153183553i</v>
      </c>
      <c r="E267" t="str">
        <f t="shared" si="61"/>
        <v>162.469536760006+0.00178571813406047i</v>
      </c>
      <c r="F267" t="str">
        <f t="shared" si="62"/>
        <v>2.4249249249216-64106.5270364152i</v>
      </c>
      <c r="G267" t="str">
        <f t="shared" si="63"/>
        <v>0.999999999998628-1.17109877182478E-06i</v>
      </c>
      <c r="H267" t="str">
        <f t="shared" si="64"/>
        <v>1200.00020565267+0.449701933672566i</v>
      </c>
      <c r="I267" t="str">
        <f t="shared" si="65"/>
        <v>89.5363067967574-217016.654765403i</v>
      </c>
      <c r="K267" t="str">
        <f t="shared" si="66"/>
        <v>0.00999999688184122-5.50416246090399E-06i</v>
      </c>
      <c r="L267" t="str">
        <f t="shared" si="67"/>
        <v>0.00015-121.120417033649i</v>
      </c>
      <c r="M267" t="str">
        <f t="shared" si="68"/>
        <v>0.0004-21.3741912412321i</v>
      </c>
      <c r="N267">
        <f t="shared" si="69"/>
        <v>89.998265552340087</v>
      </c>
      <c r="O267">
        <f t="shared" si="70"/>
        <v>80.90536782124282</v>
      </c>
      <c r="P267" s="3">
        <f t="shared" si="71"/>
        <v>80.90536782124282</v>
      </c>
      <c r="Q267" s="3">
        <f t="shared" si="72"/>
        <v>-90.001734447659913</v>
      </c>
      <c r="R267">
        <f t="shared" si="73"/>
        <v>89.998265552340087</v>
      </c>
      <c r="S267">
        <f t="shared" si="74"/>
        <v>2.3298269798127107E-3</v>
      </c>
      <c r="T267">
        <f t="shared" si="57"/>
        <v>80.90536782124282</v>
      </c>
    </row>
    <row r="268" spans="1:20" x14ac:dyDescent="0.25">
      <c r="A268">
        <f t="shared" si="58"/>
        <v>14.694361839491567</v>
      </c>
      <c r="B268">
        <f t="shared" si="75"/>
        <v>2.3386803223359989</v>
      </c>
      <c r="C268" t="str">
        <f t="shared" si="59"/>
        <v>-0.335974994387049-11056.5898476i</v>
      </c>
      <c r="D268" t="str">
        <f t="shared" si="60"/>
        <v>3.47812499996406-6805.3312730826i</v>
      </c>
      <c r="E268" t="str">
        <f t="shared" si="61"/>
        <v>162.469536758469+0.00179250386479576i</v>
      </c>
      <c r="F268" t="str">
        <f t="shared" si="62"/>
        <v>2.42492492492157-63863.8444276117i</v>
      </c>
      <c r="G268" t="str">
        <f t="shared" si="63"/>
        <v>0.999999999998618-1.17554894715771E-06i</v>
      </c>
      <c r="H268" t="str">
        <f t="shared" si="64"/>
        <v>1200.00020721861+0.451410801060963i</v>
      </c>
      <c r="I268" t="str">
        <f t="shared" si="65"/>
        <v>89.5363068147827-216195.113593592i</v>
      </c>
      <c r="K268" t="str">
        <f t="shared" si="66"/>
        <v>0.00999999685809816-5.52507826475199E-06i</v>
      </c>
      <c r="L268" t="str">
        <f t="shared" si="67"/>
        <v>0.00015-120.661901806783i</v>
      </c>
      <c r="M268" t="str">
        <f t="shared" si="68"/>
        <v>0.0004-21.2932767894323i</v>
      </c>
      <c r="N268">
        <f t="shared" si="69"/>
        <v>89.998258961446552</v>
      </c>
      <c r="O268">
        <f t="shared" si="70"/>
        <v>80.872423992320051</v>
      </c>
      <c r="P268" s="3">
        <f t="shared" si="71"/>
        <v>80.872423992320051</v>
      </c>
      <c r="Q268" s="3">
        <f t="shared" si="72"/>
        <v>-90.001741038553448</v>
      </c>
      <c r="R268">
        <f t="shared" si="73"/>
        <v>89.998258961446552</v>
      </c>
      <c r="S268">
        <f t="shared" si="74"/>
        <v>2.3386803223359987E-3</v>
      </c>
      <c r="T268">
        <f t="shared" si="57"/>
        <v>80.872423992320051</v>
      </c>
    </row>
    <row r="269" spans="1:20" x14ac:dyDescent="0.25">
      <c r="A269">
        <f t="shared" si="58"/>
        <v>14.750200414481634</v>
      </c>
      <c r="B269">
        <f t="shared" si="75"/>
        <v>2.3475673075608756</v>
      </c>
      <c r="C269" t="str">
        <f t="shared" si="59"/>
        <v>-0.335974992837702-11014.7338563393i</v>
      </c>
      <c r="D269" t="str">
        <f t="shared" si="60"/>
        <v>3.4781249999638-6779.56891130481i</v>
      </c>
      <c r="E269" t="str">
        <f t="shared" si="61"/>
        <v>162.469536756921+0.00179931538132811i</v>
      </c>
      <c r="F269" t="str">
        <f t="shared" si="62"/>
        <v>2.42492492492155-63622.0805216515i</v>
      </c>
      <c r="G269" t="str">
        <f t="shared" si="63"/>
        <v>0.999999999998608-1.18001603315689E-06i</v>
      </c>
      <c r="H269" t="str">
        <f t="shared" si="64"/>
        <v>1200.00020879646+0.453126162145902i</v>
      </c>
      <c r="I269" t="str">
        <f t="shared" si="65"/>
        <v>89.5363068329466-215376.68246107i</v>
      </c>
      <c r="K269" t="str">
        <f t="shared" si="66"/>
        <v>0.00999999683417435-5.54607354850015E-06i</v>
      </c>
      <c r="L269" t="str">
        <f t="shared" si="67"/>
        <v>0.00015-120.205122341884i</v>
      </c>
      <c r="M269" t="str">
        <f t="shared" si="68"/>
        <v>0.0004-21.2126686485677i</v>
      </c>
      <c r="N269">
        <f t="shared" si="69"/>
        <v>89.998252345507709</v>
      </c>
      <c r="O269">
        <f t="shared" si="70"/>
        <v>80.83948016338212</v>
      </c>
      <c r="P269" s="3">
        <f t="shared" si="71"/>
        <v>80.83948016338212</v>
      </c>
      <c r="Q269" s="3">
        <f t="shared" si="72"/>
        <v>-90.001747654492291</v>
      </c>
      <c r="R269">
        <f t="shared" si="73"/>
        <v>89.998252345507709</v>
      </c>
      <c r="S269">
        <f t="shared" si="74"/>
        <v>2.3475673075608757E-3</v>
      </c>
      <c r="T269">
        <f t="shared" si="57"/>
        <v>80.83948016338212</v>
      </c>
    </row>
    <row r="270" spans="1:20" x14ac:dyDescent="0.25">
      <c r="A270">
        <f t="shared" si="58"/>
        <v>14.806251176056666</v>
      </c>
      <c r="B270">
        <f t="shared" si="75"/>
        <v>2.356488063329607</v>
      </c>
      <c r="C270" t="str">
        <f t="shared" si="59"/>
        <v>-0.335974991276485-10973.0363157228i</v>
      </c>
      <c r="D270" t="str">
        <f t="shared" si="60"/>
        <v>3.4781249999635-6753.9040759018i</v>
      </c>
      <c r="E270" t="str">
        <f t="shared" si="61"/>
        <v>162.46953675536+0.00180615278164478i</v>
      </c>
      <c r="F270" t="str">
        <f t="shared" si="62"/>
        <v>2.42492492492152-63381.2318406784i</v>
      </c>
      <c r="G270" t="str">
        <f t="shared" si="63"/>
        <v>0.999999999998597-1.18450009408287E-06i</v>
      </c>
      <c r="H270" t="str">
        <f t="shared" si="64"/>
        <v>1200.00021038633+0.45484804160343i</v>
      </c>
      <c r="I270" t="str">
        <f t="shared" si="65"/>
        <v>89.5363068512476-214561.349594432i</v>
      </c>
      <c r="K270" t="str">
        <f t="shared" si="66"/>
        <v>0.00999999681006834-5.56714861417021E-06i</v>
      </c>
      <c r="L270" t="str">
        <f t="shared" si="67"/>
        <v>0.00015-119.750072068025i</v>
      </c>
      <c r="M270" t="str">
        <f t="shared" si="68"/>
        <v>0.0004-21.1323656590633i</v>
      </c>
      <c r="N270">
        <f t="shared" si="69"/>
        <v>89.998245704428356</v>
      </c>
      <c r="O270">
        <f t="shared" si="70"/>
        <v>80.806536334428628</v>
      </c>
      <c r="P270" s="3">
        <f t="shared" si="71"/>
        <v>80.806536334428628</v>
      </c>
      <c r="Q270" s="3">
        <f t="shared" si="72"/>
        <v>-90.001754295571644</v>
      </c>
      <c r="R270">
        <f t="shared" si="73"/>
        <v>89.998245704428356</v>
      </c>
      <c r="S270">
        <f t="shared" si="74"/>
        <v>2.3564880633296071E-3</v>
      </c>
      <c r="T270">
        <f t="shared" si="57"/>
        <v>80.806536334428628</v>
      </c>
    </row>
    <row r="271" spans="1:20" x14ac:dyDescent="0.25">
      <c r="A271">
        <f t="shared" si="58"/>
        <v>14.862514930525681</v>
      </c>
      <c r="B271">
        <f t="shared" si="75"/>
        <v>2.3654427179702595</v>
      </c>
      <c r="C271" t="str">
        <f t="shared" si="59"/>
        <v>-0.335974989703341-10931.4966259179i</v>
      </c>
      <c r="D271" t="str">
        <f t="shared" si="60"/>
        <v>3.47812499996323-6728.33639767641i</v>
      </c>
      <c r="E271" t="str">
        <f t="shared" si="61"/>
        <v>162.469536753788+0.00181301616410429i</v>
      </c>
      <c r="F271" t="str">
        <f t="shared" si="62"/>
        <v>2.42492492492149-63141.2949200043i</v>
      </c>
      <c r="G271" t="str">
        <f t="shared" si="63"/>
        <v>0.999999999998586-1.18900119444037E-06i</v>
      </c>
      <c r="H271" t="str">
        <f t="shared" si="64"/>
        <v>1200.00021198831+0.456576464203368i</v>
      </c>
      <c r="I271" t="str">
        <f t="shared" si="65"/>
        <v>89.5363068696881-213749.103264843i</v>
      </c>
      <c r="K271" t="str">
        <f t="shared" si="66"/>
        <v>0.0099999967857788-5.58830376493174E-06i</v>
      </c>
      <c r="L271" t="str">
        <f t="shared" si="67"/>
        <v>0.00015-119.296744439157i</v>
      </c>
      <c r="M271" t="str">
        <f t="shared" si="68"/>
        <v>0.0004-21.0523666657335i</v>
      </c>
      <c r="N271">
        <f t="shared" si="69"/>
        <v>89.998239038113027</v>
      </c>
      <c r="O271">
        <f t="shared" si="70"/>
        <v>80.773592505459888</v>
      </c>
      <c r="P271" s="3">
        <f t="shared" si="71"/>
        <v>80.773592505459888</v>
      </c>
      <c r="Q271" s="3">
        <f t="shared" si="72"/>
        <v>-90.001760961886973</v>
      </c>
      <c r="R271">
        <f t="shared" si="73"/>
        <v>89.998239038113027</v>
      </c>
      <c r="S271">
        <f t="shared" si="74"/>
        <v>2.3654427179702594E-3</v>
      </c>
      <c r="T271">
        <f t="shared" si="57"/>
        <v>80.773592505459888</v>
      </c>
    </row>
    <row r="272" spans="1:20" x14ac:dyDescent="0.25">
      <c r="A272">
        <f t="shared" si="58"/>
        <v>14.918992487261679</v>
      </c>
      <c r="B272">
        <f t="shared" si="75"/>
        <v>2.3744314002985467</v>
      </c>
      <c r="C272" t="str">
        <f t="shared" si="59"/>
        <v>-0.335974988118336-10890.1141893619i</v>
      </c>
      <c r="D272" t="str">
        <f t="shared" si="60"/>
        <v>3.47812499996295-6702.86550882897i</v>
      </c>
      <c r="E272" t="str">
        <f t="shared" si="61"/>
        <v>162.469536752205+0.00181990562743808i</v>
      </c>
      <c r="F272" t="str">
        <f t="shared" si="62"/>
        <v>2.42492492492147-62902.2663080556i</v>
      </c>
      <c r="G272" t="str">
        <f t="shared" si="63"/>
        <v>0.999999999998576-1.19351939897923E-06i</v>
      </c>
      <c r="H272" t="str">
        <f t="shared" si="64"/>
        <v>1200.00021360248+0.458311454809669i</v>
      </c>
      <c r="I272" t="str">
        <f t="shared" si="65"/>
        <v>89.5363068882696-212939.931787863i</v>
      </c>
      <c r="K272" t="str">
        <f t="shared" si="66"/>
        <v>0.00999999676130436-5.60953930510635E-06i</v>
      </c>
      <c r="L272" t="str">
        <f t="shared" si="67"/>
        <v>0.00015-118.845132934007i</v>
      </c>
      <c r="M272" t="str">
        <f t="shared" si="68"/>
        <v>0.0004-20.972670517766i</v>
      </c>
      <c r="N272">
        <f t="shared" si="69"/>
        <v>89.99823234646577</v>
      </c>
      <c r="O272">
        <f t="shared" si="70"/>
        <v>80.740648676475516</v>
      </c>
      <c r="P272" s="3">
        <f t="shared" si="71"/>
        <v>80.740648676475516</v>
      </c>
      <c r="Q272" s="3">
        <f t="shared" si="72"/>
        <v>-90.00176765353423</v>
      </c>
      <c r="R272">
        <f t="shared" si="73"/>
        <v>89.99823234646577</v>
      </c>
      <c r="S272">
        <f t="shared" si="74"/>
        <v>2.3744314002985467E-3</v>
      </c>
      <c r="T272">
        <f t="shared" si="57"/>
        <v>80.740648676475516</v>
      </c>
    </row>
    <row r="273" spans="1:20" x14ac:dyDescent="0.25">
      <c r="A273">
        <f t="shared" si="58"/>
        <v>14.975684658713275</v>
      </c>
      <c r="B273">
        <f t="shared" si="75"/>
        <v>2.3834542396196814</v>
      </c>
      <c r="C273" t="str">
        <f t="shared" si="59"/>
        <v>-0.335974986521212-10848.8884107545i</v>
      </c>
      <c r="D273" t="str">
        <f t="shared" si="60"/>
        <v>3.47812499996267-6677.49104295218i</v>
      </c>
      <c r="E273" t="str">
        <f t="shared" si="61"/>
        <v>162.469536750608+0.00182682127075492i</v>
      </c>
      <c r="F273" t="str">
        <f t="shared" si="62"/>
        <v>2.42492492492144-62664.1425663256i</v>
      </c>
      <c r="G273" t="str">
        <f t="shared" si="63"/>
        <v>0.999999999998565-1.19805477269534E-06i</v>
      </c>
      <c r="H273" t="str">
        <f t="shared" si="64"/>
        <v>1200.00021522893+0.460053038380758i</v>
      </c>
      <c r="I273" t="str">
        <f t="shared" si="65"/>
        <v>89.5363069069925-212133.82352329i</v>
      </c>
      <c r="K273" t="str">
        <f t="shared" si="66"/>
        <v>0.00999999673664355-0.0000056308555401719i</v>
      </c>
      <c r="L273" t="str">
        <f t="shared" si="67"/>
        <v>0.00015-118.395231055995i</v>
      </c>
      <c r="M273" t="str">
        <f t="shared" si="68"/>
        <v>0.0004-20.8932760687049i</v>
      </c>
      <c r="N273">
        <f t="shared" si="69"/>
        <v>89.998225629390348</v>
      </c>
      <c r="O273">
        <f t="shared" si="70"/>
        <v>80.707704847475384</v>
      </c>
      <c r="P273" s="3">
        <f t="shared" si="71"/>
        <v>80.707704847475384</v>
      </c>
      <c r="Q273" s="3">
        <f t="shared" si="72"/>
        <v>-90.001774370609652</v>
      </c>
      <c r="R273">
        <f t="shared" si="73"/>
        <v>89.998225629390348</v>
      </c>
      <c r="S273">
        <f t="shared" si="74"/>
        <v>2.3834542396196814E-3</v>
      </c>
      <c r="T273">
        <f t="shared" si="57"/>
        <v>80.707704847475384</v>
      </c>
    </row>
    <row r="274" spans="1:20" x14ac:dyDescent="0.25">
      <c r="A274">
        <f t="shared" si="58"/>
        <v>15.032592260416385</v>
      </c>
      <c r="B274">
        <f t="shared" si="75"/>
        <v>2.3925113657302362</v>
      </c>
      <c r="C274" t="str">
        <f t="shared" si="59"/>
        <v>-0.335974984911908-10807.8186970492i</v>
      </c>
      <c r="D274" t="str">
        <f t="shared" si="60"/>
        <v>3.47812499996239-6652.21263502584i</v>
      </c>
      <c r="E274" t="str">
        <f t="shared" si="61"/>
        <v>162.469536749+0.00183376319353807i</v>
      </c>
      <c r="F274" t="str">
        <f t="shared" si="62"/>
        <v>2.42492492492142-62426.9202693243i</v>
      </c>
      <c r="G274" t="str">
        <f t="shared" si="63"/>
        <v>0.999999999998554-1.20260738083157E-06i</v>
      </c>
      <c r="H274" t="str">
        <f t="shared" si="64"/>
        <v>1200.00021686779+0.461801239969903i</v>
      </c>
      <c r="I274" t="str">
        <f t="shared" si="65"/>
        <v>89.5363069258575-211330.766874991i</v>
      </c>
      <c r="K274" t="str">
        <f t="shared" si="66"/>
        <v>0.0099999967117949-5.65225277676705E-06i</v>
      </c>
      <c r="L274" t="str">
        <f t="shared" si="67"/>
        <v>0.00015-117.947032333129i</v>
      </c>
      <c r="M274" t="str">
        <f t="shared" si="68"/>
        <v>0.0004-20.8141821764345i</v>
      </c>
      <c r="N274">
        <f t="shared" si="69"/>
        <v>89.998218886790127</v>
      </c>
      <c r="O274">
        <f t="shared" si="70"/>
        <v>80.674761018459463</v>
      </c>
      <c r="P274" s="3">
        <f t="shared" si="71"/>
        <v>80.674761018459463</v>
      </c>
      <c r="Q274" s="3">
        <f t="shared" si="72"/>
        <v>-90.001781113209873</v>
      </c>
      <c r="R274">
        <f t="shared" si="73"/>
        <v>89.998218886790127</v>
      </c>
      <c r="S274">
        <f t="shared" si="74"/>
        <v>2.392511365730236E-3</v>
      </c>
      <c r="T274">
        <f t="shared" si="57"/>
        <v>80.674761018459463</v>
      </c>
    </row>
    <row r="275" spans="1:20" x14ac:dyDescent="0.25">
      <c r="A275">
        <f t="shared" si="58"/>
        <v>15.089716111005968</v>
      </c>
      <c r="B275">
        <f t="shared" si="75"/>
        <v>2.4016029089200113</v>
      </c>
      <c r="C275" t="str">
        <f t="shared" si="59"/>
        <v>-0.335974983290317-10766.9044574441i</v>
      </c>
      <c r="D275" t="str">
        <f t="shared" si="60"/>
        <v>3.4781249999621-6627.02992141156i</v>
      </c>
      <c r="E275" t="str">
        <f t="shared" si="61"/>
        <v>162.469536747379+0.00184073149565077i</v>
      </c>
      <c r="F275" t="str">
        <f t="shared" si="62"/>
        <v>2.42492492492139-62190.5960045293i</v>
      </c>
      <c r="G275" t="str">
        <f t="shared" si="63"/>
        <v>0.999999999998543-1.20717728887872E-06i</v>
      </c>
      <c r="H275" t="str">
        <f t="shared" si="64"/>
        <v>1200.00021851912+0.463556084725584i</v>
      </c>
      <c r="I275" t="str">
        <f t="shared" si="65"/>
        <v>89.5363069448664-210530.750290721i</v>
      </c>
      <c r="K275" t="str">
        <f t="shared" si="66"/>
        <v>0.00999999668675702-5.67373132269581E-06i</v>
      </c>
      <c r="L275" t="str">
        <f t="shared" si="67"/>
        <v>0.00015-117.500530317921i</v>
      </c>
      <c r="M275" t="str">
        <f t="shared" si="68"/>
        <v>0.0004-20.7353877031624i</v>
      </c>
      <c r="N275">
        <f t="shared" si="69"/>
        <v>89.998212118568134</v>
      </c>
      <c r="O275">
        <f t="shared" si="70"/>
        <v>80.641817189427428</v>
      </c>
      <c r="P275" s="3">
        <f t="shared" si="71"/>
        <v>80.641817189427428</v>
      </c>
      <c r="Q275" s="3">
        <f t="shared" si="72"/>
        <v>-90.001787881431866</v>
      </c>
      <c r="R275">
        <f t="shared" si="73"/>
        <v>89.998212118568134</v>
      </c>
      <c r="S275">
        <f t="shared" si="74"/>
        <v>2.4016029089200114E-3</v>
      </c>
      <c r="T275">
        <f t="shared" si="57"/>
        <v>80.641817189427428</v>
      </c>
    </row>
    <row r="276" spans="1:20" x14ac:dyDescent="0.25">
      <c r="A276">
        <f t="shared" si="58"/>
        <v>15.147057032227792</v>
      </c>
      <c r="B276">
        <f t="shared" si="75"/>
        <v>2.4107289999739074</v>
      </c>
      <c r="C276" t="str">
        <f t="shared" si="59"/>
        <v>-0.335974981656454-10726.1451033747i</v>
      </c>
      <c r="D276" t="str">
        <f t="shared" si="60"/>
        <v>3.47812499996181-6601.94253984757i</v>
      </c>
      <c r="E276" t="str">
        <f t="shared" si="61"/>
        <v>162.469536745747+0.00184772627733373i</v>
      </c>
      <c r="F276" t="str">
        <f t="shared" si="62"/>
        <v>2.42492492492136-61955.1663723367i</v>
      </c>
      <c r="G276" t="str">
        <f t="shared" si="63"/>
        <v>0.999999999998532-1.21176456257644E-06i</v>
      </c>
      <c r="H276" t="str">
        <f t="shared" si="64"/>
        <v>1200.00022018301+0.46531759789184i</v>
      </c>
      <c r="I276" t="str">
        <f t="shared" si="65"/>
        <v>89.5363069640202-209733.762261971i</v>
      </c>
      <c r="K276" t="str">
        <f t="shared" si="66"/>
        <v>0.00999999666152861-5.69529148693186E-06i</v>
      </c>
      <c r="L276" t="str">
        <f t="shared" si="67"/>
        <v>0.00015-117.055718587289i</v>
      </c>
      <c r="M276" t="str">
        <f t="shared" si="68"/>
        <v>0.0004-20.6568915154039i</v>
      </c>
      <c r="N276">
        <f t="shared" si="69"/>
        <v>89.99820532462698</v>
      </c>
      <c r="O276">
        <f t="shared" si="70"/>
        <v>80.608873360379619</v>
      </c>
      <c r="P276" s="3">
        <f t="shared" si="71"/>
        <v>80.608873360379619</v>
      </c>
      <c r="Q276" s="3">
        <f t="shared" si="72"/>
        <v>-90.00179467537302</v>
      </c>
      <c r="R276">
        <f t="shared" si="73"/>
        <v>89.99820532462698</v>
      </c>
      <c r="S276">
        <f t="shared" si="74"/>
        <v>2.4107289999739075E-3</v>
      </c>
      <c r="T276">
        <f t="shared" si="57"/>
        <v>80.608873360379619</v>
      </c>
    </row>
    <row r="277" spans="1:20" x14ac:dyDescent="0.25">
      <c r="A277">
        <f t="shared" si="58"/>
        <v>15.204615848950258</v>
      </c>
      <c r="B277">
        <f t="shared" si="75"/>
        <v>2.4198897701738082</v>
      </c>
      <c r="C277" t="str">
        <f t="shared" si="59"/>
        <v>-0.335974980010096-10685.5400485033i</v>
      </c>
      <c r="D277" t="str">
        <f t="shared" si="60"/>
        <v>3.47812499996151-6576.95012944342i</v>
      </c>
      <c r="E277" t="str">
        <f t="shared" si="61"/>
        <v>162.469536744102+0.00185474763920956i</v>
      </c>
      <c r="F277" t="str">
        <f t="shared" si="62"/>
        <v>2.42492492492133-61720.6279860121i</v>
      </c>
      <c r="G277" t="str">
        <f t="shared" si="63"/>
        <v>0.999999999998521-1.21636926791422E-06i</v>
      </c>
      <c r="H277" t="str">
        <f t="shared" si="64"/>
        <v>1200.00022185959+0.46708580480863i</v>
      </c>
      <c r="I277" t="str">
        <f t="shared" si="65"/>
        <v>89.5363069833191-208939.791323807i</v>
      </c>
      <c r="K277" t="str">
        <f t="shared" si="66"/>
        <v>0.00999999663610794-5.71693357962261E-06i</v>
      </c>
      <c r="L277" t="str">
        <f t="shared" si="67"/>
        <v>0.00015-116.612590742468i</v>
      </c>
      <c r="M277" t="str">
        <f t="shared" si="68"/>
        <v>0.0004-20.5786924839649i</v>
      </c>
      <c r="N277">
        <f t="shared" si="69"/>
        <v>89.998198504868924</v>
      </c>
      <c r="O277">
        <f t="shared" si="70"/>
        <v>80.575929531315325</v>
      </c>
      <c r="P277" s="3">
        <f t="shared" si="71"/>
        <v>80.575929531315325</v>
      </c>
      <c r="Q277" s="3">
        <f t="shared" si="72"/>
        <v>-90.001801495131076</v>
      </c>
      <c r="R277">
        <f t="shared" si="73"/>
        <v>89.998198504868924</v>
      </c>
      <c r="S277">
        <f t="shared" si="74"/>
        <v>2.4198897701738081E-3</v>
      </c>
      <c r="T277">
        <f t="shared" si="57"/>
        <v>80.575929531315325</v>
      </c>
    </row>
    <row r="278" spans="1:20" x14ac:dyDescent="0.25">
      <c r="A278">
        <f t="shared" si="58"/>
        <v>15.262393389176269</v>
      </c>
      <c r="B278">
        <f t="shared" si="75"/>
        <v>2.4290853513004689</v>
      </c>
      <c r="C278" t="str">
        <f t="shared" si="59"/>
        <v>-0.335974978351226-10645.088708713i</v>
      </c>
      <c r="D278" t="str">
        <f t="shared" si="60"/>
        <v>3.47812499996122-6552.05233067495i</v>
      </c>
      <c r="E278" t="str">
        <f t="shared" si="61"/>
        <v>162.469536742443+0.00186179568228432i</v>
      </c>
      <c r="F278" t="str">
        <f t="shared" si="62"/>
        <v>2.42492492492131-61486.9774716424i</v>
      </c>
      <c r="G278" t="str">
        <f t="shared" si="63"/>
        <v>0.999999999998509-1.22099147113228E-06i</v>
      </c>
      <c r="H278" t="str">
        <f t="shared" si="64"/>
        <v>1200.00022354893+0.468860730912221i</v>
      </c>
      <c r="I278" t="str">
        <f t="shared" si="65"/>
        <v>89.536307002766-208148.826054688i</v>
      </c>
      <c r="K278" t="str">
        <f t="shared" si="66"/>
        <v>0.00999999661049382-5.73865791209452E-06i</v>
      </c>
      <c r="L278" t="str">
        <f t="shared" si="67"/>
        <v>0.00015-116.171140408914i</v>
      </c>
      <c r="M278" t="str">
        <f t="shared" si="68"/>
        <v>0.0004-20.5007894839259i</v>
      </c>
      <c r="N278">
        <f t="shared" si="69"/>
        <v>89.998191659195911</v>
      </c>
      <c r="O278">
        <f t="shared" si="70"/>
        <v>80.542985702234802</v>
      </c>
      <c r="P278" s="3">
        <f t="shared" si="71"/>
        <v>80.542985702234802</v>
      </c>
      <c r="Q278" s="3">
        <f t="shared" si="72"/>
        <v>-90.001808340804089</v>
      </c>
      <c r="R278">
        <f t="shared" si="73"/>
        <v>89.998191659195911</v>
      </c>
      <c r="S278">
        <f t="shared" si="74"/>
        <v>2.4290853513004688E-3</v>
      </c>
      <c r="T278">
        <f t="shared" si="57"/>
        <v>80.542985702234802</v>
      </c>
    </row>
    <row r="279" spans="1:20" x14ac:dyDescent="0.25">
      <c r="A279">
        <f t="shared" si="58"/>
        <v>15.320390484055139</v>
      </c>
      <c r="B279">
        <f t="shared" si="75"/>
        <v>2.4383158756354106</v>
      </c>
      <c r="C279" t="str">
        <f t="shared" si="59"/>
        <v>-0.335974976679748-10604.7905020977i</v>
      </c>
      <c r="D279" t="str">
        <f t="shared" si="60"/>
        <v>3.47812499996095-6527.24878537896i</v>
      </c>
      <c r="E279" t="str">
        <f t="shared" si="61"/>
        <v>162.469536740773+0.00186887050794579i</v>
      </c>
      <c r="F279" t="str">
        <f t="shared" si="62"/>
        <v>2.42492492492129-61254.2114680865i</v>
      </c>
      <c r="G279" t="str">
        <f t="shared" si="63"/>
        <v>0.999999999998498-1.22563123872257E-06i</v>
      </c>
      <c r="H279" t="str">
        <f t="shared" si="64"/>
        <v>1200.00022525112+0.470642401735523i</v>
      </c>
      <c r="I279" t="str">
        <f t="shared" si="65"/>
        <v>89.5363070223609-207360.85507631i</v>
      </c>
      <c r="K279" t="str">
        <f t="shared" si="66"/>
        <v>0.0099999965846847-5.76046479685671E-06i</v>
      </c>
      <c r="L279" t="str">
        <f t="shared" si="67"/>
        <v>0.00015-115.731361236216i</v>
      </c>
      <c r="M279" t="str">
        <f t="shared" si="68"/>
        <v>0.0004-20.4231813946264i</v>
      </c>
      <c r="N279">
        <f t="shared" si="69"/>
        <v>89.99818478750943</v>
      </c>
      <c r="O279">
        <f t="shared" si="70"/>
        <v>80.510041873137936</v>
      </c>
      <c r="P279" s="3">
        <f t="shared" si="71"/>
        <v>80.510041873137936</v>
      </c>
      <c r="Q279" s="3">
        <f t="shared" si="72"/>
        <v>-90.00181521249057</v>
      </c>
      <c r="R279">
        <f t="shared" si="73"/>
        <v>89.99818478750943</v>
      </c>
      <c r="S279">
        <f t="shared" si="74"/>
        <v>2.4383158756354105E-3</v>
      </c>
      <c r="T279">
        <f t="shared" si="57"/>
        <v>80.510041873137936</v>
      </c>
    </row>
    <row r="280" spans="1:20" x14ac:dyDescent="0.25">
      <c r="A280">
        <f t="shared" si="58"/>
        <v>15.378607967894549</v>
      </c>
      <c r="B280">
        <f t="shared" si="75"/>
        <v>2.4475814759628252</v>
      </c>
      <c r="C280" t="str">
        <f t="shared" si="59"/>
        <v>-0.335974974995455-10564.6448489539i</v>
      </c>
      <c r="D280" t="str">
        <f t="shared" si="60"/>
        <v>3.47812499996065-6502.53913674808i</v>
      </c>
      <c r="E280" t="str">
        <f t="shared" si="61"/>
        <v>162.46953673909+0.00187597221796909i</v>
      </c>
      <c r="F280" t="str">
        <f t="shared" si="62"/>
        <v>2.42492492492126-61022.3266269268i</v>
      </c>
      <c r="G280" t="str">
        <f t="shared" si="63"/>
        <v>0.999999999998486-0.0000012302886374297i</v>
      </c>
      <c r="H280" t="str">
        <f t="shared" si="64"/>
        <v>1200.00022696629+0.472430842908475i</v>
      </c>
      <c r="I280" t="str">
        <f t="shared" si="65"/>
        <v>89.5363070421041-206575.867053451i</v>
      </c>
      <c r="K280" t="str">
        <f t="shared" si="66"/>
        <v>0.00999999655867894-5.78235454760574E-06i</v>
      </c>
      <c r="L280" t="str">
        <f t="shared" si="67"/>
        <v>0.00015-115.293246898004i</v>
      </c>
      <c r="M280" t="str">
        <f t="shared" si="68"/>
        <v>0.0004-20.3458670996477i</v>
      </c>
      <c r="N280">
        <f t="shared" si="69"/>
        <v>89.998177889710632</v>
      </c>
      <c r="O280">
        <f t="shared" si="70"/>
        <v>80.477098044024359</v>
      </c>
      <c r="P280" s="3">
        <f t="shared" si="71"/>
        <v>80.477098044024359</v>
      </c>
      <c r="Q280" s="3">
        <f t="shared" si="72"/>
        <v>-90.001822110289368</v>
      </c>
      <c r="R280">
        <f t="shared" si="73"/>
        <v>89.998177889710632</v>
      </c>
      <c r="S280">
        <f t="shared" si="74"/>
        <v>2.447581475962825E-3</v>
      </c>
      <c r="T280">
        <f t="shared" si="57"/>
        <v>80.477098044024359</v>
      </c>
    </row>
    <row r="281" spans="1:20" x14ac:dyDescent="0.25">
      <c r="A281">
        <f t="shared" si="58"/>
        <v>15.437046678172548</v>
      </c>
      <c r="B281">
        <f t="shared" si="75"/>
        <v>2.456882285571484</v>
      </c>
      <c r="C281" t="str">
        <f t="shared" si="59"/>
        <v>-0.335974973298497-10524.6511717732i</v>
      </c>
      <c r="D281" t="str">
        <f t="shared" si="60"/>
        <v>3.47812499996035-6477.92302932573i</v>
      </c>
      <c r="E281" t="str">
        <f t="shared" si="61"/>
        <v>162.469536737394+0.00188310091451339i</v>
      </c>
      <c r="F281" t="str">
        <f t="shared" si="62"/>
        <v>2.42492492492124-60791.3196124223i</v>
      </c>
      <c r="G281" t="str">
        <f t="shared" si="63"/>
        <v>0.999999999998475-1.23496373425192E-06i</v>
      </c>
      <c r="H281" t="str">
        <f t="shared" si="64"/>
        <v>1200.0002286945+0.474226080158424i</v>
      </c>
      <c r="I281" t="str">
        <f t="shared" si="65"/>
        <v>89.5363070619993-205793.850693788i</v>
      </c>
      <c r="K281" t="str">
        <f t="shared" si="66"/>
        <v>0.00999999653247528-5.80432747923065E-06i</v>
      </c>
      <c r="L281" t="str">
        <f t="shared" si="67"/>
        <v>0.00015-114.856791091854i</v>
      </c>
      <c r="M281" t="str">
        <f t="shared" si="68"/>
        <v>0.0004-20.2688454867978i</v>
      </c>
      <c r="N281">
        <f t="shared" si="69"/>
        <v>89.998170965700311</v>
      </c>
      <c r="O281">
        <f t="shared" si="70"/>
        <v>80.444154214894198</v>
      </c>
      <c r="P281" s="3">
        <f t="shared" si="71"/>
        <v>80.444154214894198</v>
      </c>
      <c r="Q281" s="3">
        <f t="shared" si="72"/>
        <v>-90.001829034299689</v>
      </c>
      <c r="R281">
        <f t="shared" si="73"/>
        <v>89.998170965700311</v>
      </c>
      <c r="S281">
        <f t="shared" si="74"/>
        <v>2.4568822855714841E-3</v>
      </c>
      <c r="T281">
        <f t="shared" si="57"/>
        <v>80.444154214894198</v>
      </c>
    </row>
    <row r="282" spans="1:20" x14ac:dyDescent="0.25">
      <c r="A282">
        <f t="shared" si="58"/>
        <v>15.495707455549606</v>
      </c>
      <c r="B282">
        <f t="shared" si="75"/>
        <v>2.4662184382566559</v>
      </c>
      <c r="C282" t="str">
        <f t="shared" si="59"/>
        <v>-0.335974971588448-10484.8088952328i</v>
      </c>
      <c r="D282" t="str">
        <f t="shared" si="60"/>
        <v>3.47812499996004-6453.40010900095i</v>
      </c>
      <c r="E282" t="str">
        <f t="shared" si="61"/>
        <v>162.469536735685+0.00189025670012977i</v>
      </c>
      <c r="F282" t="str">
        <f t="shared" si="62"/>
        <v>2.4249249249212-60561.1871014594i</v>
      </c>
      <c r="G282" t="str">
        <f t="shared" si="63"/>
        <v>0.999999999998463-1.23965659644207E-06i</v>
      </c>
      <c r="H282" t="str">
        <f t="shared" si="64"/>
        <v>1200.00023043589+0.47602813931045i</v>
      </c>
      <c r="I282" t="str">
        <f t="shared" si="65"/>
        <v>89.5363070820441-205014.794747761i</v>
      </c>
      <c r="K282" t="str">
        <f t="shared" si="66"/>
        <v>0.00999999650607197-0.0000058263839078164i</v>
      </c>
      <c r="L282" t="str">
        <f t="shared" si="67"/>
        <v>0.00015-114.421987539205i</v>
      </c>
      <c r="M282" t="str">
        <f t="shared" si="68"/>
        <v>0.0004-20.1921154480951i</v>
      </c>
      <c r="N282">
        <f t="shared" si="69"/>
        <v>89.998164015378833</v>
      </c>
      <c r="O282">
        <f t="shared" si="70"/>
        <v>80.411210385747069</v>
      </c>
      <c r="P282" s="3">
        <f t="shared" si="71"/>
        <v>80.411210385747069</v>
      </c>
      <c r="Q282" s="3">
        <f t="shared" si="72"/>
        <v>-90.001835984621167</v>
      </c>
      <c r="R282">
        <f t="shared" si="73"/>
        <v>89.998164015378833</v>
      </c>
      <c r="S282">
        <f t="shared" si="74"/>
        <v>2.4662184382566558E-3</v>
      </c>
      <c r="T282">
        <f t="shared" si="57"/>
        <v>80.411210385747069</v>
      </c>
    </row>
    <row r="283" spans="1:20" x14ac:dyDescent="0.25">
      <c r="A283">
        <f t="shared" si="58"/>
        <v>15.554591143880694</v>
      </c>
      <c r="B283">
        <f t="shared" si="75"/>
        <v>2.4755900683220311</v>
      </c>
      <c r="C283" t="str">
        <f t="shared" si="59"/>
        <v>-0.335974969865524-10445.1174461886i</v>
      </c>
      <c r="D283" t="str">
        <f t="shared" si="60"/>
        <v>3.47812499995973-6428.9700230033i</v>
      </c>
      <c r="E283" t="str">
        <f t="shared" si="61"/>
        <v>162.469536733964+0.00189743967775475i</v>
      </c>
      <c r="F283" t="str">
        <f t="shared" si="62"/>
        <v>2.42492492492117-60331.925783505i</v>
      </c>
      <c r="G283" t="str">
        <f t="shared" si="63"/>
        <v>0.999999999998451-1.24436729150853E-06i</v>
      </c>
      <c r="H283" t="str">
        <f t="shared" si="64"/>
        <v>1200.00023219052+0.4778370462878i</v>
      </c>
      <c r="I283" t="str">
        <f t="shared" si="65"/>
        <v>89.5363071022424-204238.688008381i</v>
      </c>
      <c r="K283" t="str">
        <f t="shared" si="66"/>
        <v>0.00999999647946772-5.84852415064969E-06i</v>
      </c>
      <c r="L283" t="str">
        <f t="shared" si="67"/>
        <v>0.00015-113.988829985262i</v>
      </c>
      <c r="M283" t="str">
        <f t="shared" si="68"/>
        <v>0.0004-20.115675879752i</v>
      </c>
      <c r="N283">
        <f t="shared" si="69"/>
        <v>89.998157038646255</v>
      </c>
      <c r="O283">
        <f t="shared" si="70"/>
        <v>80.378266556583185</v>
      </c>
      <c r="P283" s="3">
        <f t="shared" si="71"/>
        <v>80.378266556583185</v>
      </c>
      <c r="Q283" s="3">
        <f t="shared" si="72"/>
        <v>-90.001842961353745</v>
      </c>
      <c r="R283">
        <f t="shared" si="73"/>
        <v>89.998157038646255</v>
      </c>
      <c r="S283">
        <f t="shared" si="74"/>
        <v>2.4755900683220309E-3</v>
      </c>
      <c r="T283">
        <f t="shared" si="57"/>
        <v>80.378266556583185</v>
      </c>
    </row>
    <row r="284" spans="1:20" x14ac:dyDescent="0.25">
      <c r="A284">
        <f t="shared" si="58"/>
        <v>15.613698590227441</v>
      </c>
      <c r="B284">
        <f t="shared" si="75"/>
        <v>2.484997310581655</v>
      </c>
      <c r="C284" t="str">
        <f t="shared" si="59"/>
        <v>-0.335974968129397-10405.5762536654i</v>
      </c>
      <c r="D284" t="str">
        <f t="shared" si="60"/>
        <v>3.47812499995943-6404.63241989782i</v>
      </c>
      <c r="E284" t="str">
        <f t="shared" si="61"/>
        <v>162.469536732229+0.00190464995072064i</v>
      </c>
      <c r="F284" t="str">
        <f t="shared" si="62"/>
        <v>2.42492492492115-60103.532360558i</v>
      </c>
      <c r="G284" t="str">
        <f t="shared" si="63"/>
        <v>0.99999999999844-1.24909588721625E-06i</v>
      </c>
      <c r="H284" t="str">
        <f t="shared" si="64"/>
        <v>1200.00023395852+0.479652827112214i</v>
      </c>
      <c r="I284" t="str">
        <f t="shared" si="65"/>
        <v>89.5363071225949-203465.519311099i</v>
      </c>
      <c r="K284" t="str">
        <f t="shared" si="66"/>
        <v>0.00999999645266085-5.87074852622243E-06i</v>
      </c>
      <c r="L284" t="str">
        <f t="shared" si="67"/>
        <v>0.00015-113.557312198906i</v>
      </c>
      <c r="M284" t="str">
        <f t="shared" si="68"/>
        <v>0.0004-20.0395256821598i</v>
      </c>
      <c r="N284">
        <f t="shared" si="69"/>
        <v>89.99815003540219</v>
      </c>
      <c r="O284">
        <f t="shared" si="70"/>
        <v>80.345322727402092</v>
      </c>
      <c r="P284" s="3">
        <f t="shared" si="71"/>
        <v>80.345322727402092</v>
      </c>
      <c r="Q284" s="3">
        <f t="shared" si="72"/>
        <v>-90.00184996459781</v>
      </c>
      <c r="R284">
        <f t="shared" si="73"/>
        <v>89.99815003540219</v>
      </c>
      <c r="S284">
        <f t="shared" si="74"/>
        <v>2.4849973105816551E-3</v>
      </c>
      <c r="T284">
        <f t="shared" si="57"/>
        <v>80.345322727402092</v>
      </c>
    </row>
    <row r="285" spans="1:20" x14ac:dyDescent="0.25">
      <c r="A285">
        <f t="shared" si="58"/>
        <v>15.673030644870305</v>
      </c>
      <c r="B285">
        <f t="shared" si="75"/>
        <v>2.4944403003618651</v>
      </c>
      <c r="C285" t="str">
        <f t="shared" si="59"/>
        <v>-0.335974966380042-10366.18474885i</v>
      </c>
      <c r="D285" t="str">
        <f t="shared" si="60"/>
        <v>3.47812499995912-6380.38694957986i</v>
      </c>
      <c r="E285" t="str">
        <f t="shared" si="61"/>
        <v>162.46953673048+0.00191188762274848i</v>
      </c>
      <c r="F285" t="str">
        <f t="shared" si="62"/>
        <v>2.42492492492112-59876.0035471019i</v>
      </c>
      <c r="G285" t="str">
        <f t="shared" si="63"/>
        <v>0.999999999998428-1.25384245158765E-06i</v>
      </c>
      <c r="H285" t="str">
        <f t="shared" si="64"/>
        <v>1200.00023573999+0.481475507904312i</v>
      </c>
      <c r="I285" t="str">
        <f t="shared" si="65"/>
        <v>89.5363071431013-202695.277533621i</v>
      </c>
      <c r="K285" t="str">
        <f t="shared" si="66"/>
        <v>0.00999999642564986-5.89305735423695E-06i</v>
      </c>
      <c r="L285" t="str">
        <f t="shared" si="67"/>
        <v>0.00015-113.12742797261i</v>
      </c>
      <c r="M285" t="str">
        <f t="shared" si="68"/>
        <v>0.0004-19.9636637598723i</v>
      </c>
      <c r="N285">
        <f t="shared" si="69"/>
        <v>89.998143005545899</v>
      </c>
      <c r="O285">
        <f t="shared" si="70"/>
        <v>80.312378898203775</v>
      </c>
      <c r="P285" s="3">
        <f t="shared" si="71"/>
        <v>80.312378898203775</v>
      </c>
      <c r="Q285" s="3">
        <f t="shared" si="72"/>
        <v>-90.001856994454101</v>
      </c>
      <c r="R285">
        <f t="shared" si="73"/>
        <v>89.998143005545899</v>
      </c>
      <c r="S285">
        <f t="shared" si="74"/>
        <v>2.4944403003618653E-3</v>
      </c>
      <c r="T285">
        <f t="shared" si="57"/>
        <v>80.312378898203775</v>
      </c>
    </row>
    <row r="286" spans="1:20" x14ac:dyDescent="0.25">
      <c r="A286">
        <f t="shared" si="58"/>
        <v>15.732588161320814</v>
      </c>
      <c r="B286">
        <f t="shared" si="75"/>
        <v>2.5039191735032404</v>
      </c>
      <c r="C286" t="str">
        <f t="shared" si="59"/>
        <v>-0.33597496461733-10326.9423650824i</v>
      </c>
      <c r="D286" t="str">
        <f t="shared" si="60"/>
        <v>3.47812499995881-6356.23326327023i</v>
      </c>
      <c r="E286" t="str">
        <f t="shared" si="61"/>
        <v>162.469536728719+0.00191915279795539i</v>
      </c>
      <c r="F286" t="str">
        <f t="shared" si="62"/>
        <v>2.42492492492109-59649.3360700589i</v>
      </c>
      <c r="G286" t="str">
        <f t="shared" si="63"/>
        <v>0.999999999998416-1.25860705290368E-06i</v>
      </c>
      <c r="H286" t="str">
        <f t="shared" si="64"/>
        <v>1200.00023753502+0.48330511488398i</v>
      </c>
      <c r="I286" t="str">
        <f t="shared" si="65"/>
        <v>89.5363071637639-201927.951595759i</v>
      </c>
      <c r="K286" t="str">
        <f t="shared" si="66"/>
        <v>0.00999999639843314-5.91545095561035E-06i</v>
      </c>
      <c r="L286" t="str">
        <f t="shared" si="67"/>
        <v>0.00015-112.699171122345i</v>
      </c>
      <c r="M286" t="str">
        <f t="shared" si="68"/>
        <v>0.0004-19.8880890215903i</v>
      </c>
      <c r="N286">
        <f t="shared" si="69"/>
        <v>89.998135948976255</v>
      </c>
      <c r="O286">
        <f t="shared" si="70"/>
        <v>80.279435068988136</v>
      </c>
      <c r="P286" s="3">
        <f t="shared" si="71"/>
        <v>80.279435068988136</v>
      </c>
      <c r="Q286" s="3">
        <f t="shared" si="72"/>
        <v>-90.001864051023745</v>
      </c>
      <c r="R286">
        <f t="shared" si="73"/>
        <v>89.998135948976255</v>
      </c>
      <c r="S286">
        <f t="shared" si="74"/>
        <v>2.5039191735032403E-3</v>
      </c>
      <c r="T286">
        <f t="shared" si="57"/>
        <v>80.279435068988136</v>
      </c>
    </row>
    <row r="287" spans="1:20" x14ac:dyDescent="0.25">
      <c r="A287">
        <f t="shared" si="58"/>
        <v>15.792371996333834</v>
      </c>
      <c r="B287">
        <f t="shared" si="75"/>
        <v>2.513434066362553</v>
      </c>
      <c r="C287" t="str">
        <f t="shared" si="59"/>
        <v>-0.335974962841273-10287.8485378478i</v>
      </c>
      <c r="D287" t="str">
        <f t="shared" si="60"/>
        <v>3.4781249999585-6332.17101351005i</v>
      </c>
      <c r="E287" t="str">
        <f t="shared" si="61"/>
        <v>162.469536726944+0.00192644558085391i</v>
      </c>
      <c r="F287" t="str">
        <f t="shared" si="62"/>
        <v>2.42492492492105-59423.526668741i</v>
      </c>
      <c r="G287" t="str">
        <f t="shared" si="63"/>
        <v>0.999999999998404-1.26338975970469E-06i</v>
      </c>
      <c r="H287" t="str">
        <f t="shared" si="64"/>
        <v>1200.00023934371+0.485141674370745i</v>
      </c>
      <c r="I287" t="str">
        <f t="shared" si="65"/>
        <v>89.5363071845848-201163.530459272i</v>
      </c>
      <c r="K287" t="str">
        <f t="shared" si="66"/>
        <v>0.00999999637100927-5.93792965247945E-06i</v>
      </c>
      <c r="L287" t="str">
        <f t="shared" si="67"/>
        <v>0.00015-112.272535487492i</v>
      </c>
      <c r="M287" t="str">
        <f t="shared" si="68"/>
        <v>0.0004-19.8128003801457i</v>
      </c>
      <c r="N287">
        <f t="shared" si="69"/>
        <v>89.998128865591752</v>
      </c>
      <c r="O287">
        <f t="shared" si="70"/>
        <v>80.246491239755088</v>
      </c>
      <c r="P287" s="3">
        <f t="shared" si="71"/>
        <v>80.246491239755088</v>
      </c>
      <c r="Q287" s="3">
        <f t="shared" si="72"/>
        <v>-90.001871134408248</v>
      </c>
      <c r="R287">
        <f t="shared" si="73"/>
        <v>89.998128865591752</v>
      </c>
      <c r="S287">
        <f t="shared" si="74"/>
        <v>2.5134340663625528E-3</v>
      </c>
      <c r="T287">
        <f t="shared" si="57"/>
        <v>80.246491239755088</v>
      </c>
    </row>
    <row r="288" spans="1:20" x14ac:dyDescent="0.25">
      <c r="A288">
        <f t="shared" si="58"/>
        <v>15.852383009919901</v>
      </c>
      <c r="B288">
        <f t="shared" si="75"/>
        <v>2.5229851158147305</v>
      </c>
      <c r="C288" t="str">
        <f t="shared" si="59"/>
        <v>-0.335974961051638-10248.9027047682i</v>
      </c>
      <c r="D288" t="str">
        <f t="shared" si="60"/>
        <v>3.47812499995818-6308.19985415574i</v>
      </c>
      <c r="E288" t="str">
        <f t="shared" si="61"/>
        <v>162.469536725156+0.0019337660763529i</v>
      </c>
      <c r="F288" t="str">
        <f t="shared" si="62"/>
        <v>2.42492492492102-59198.5720948039i</v>
      </c>
      <c r="G288" t="str">
        <f t="shared" si="63"/>
        <v>0.999999999998392-1.26819064079155E-06i</v>
      </c>
      <c r="H288" t="str">
        <f t="shared" si="64"/>
        <v>1200.00024116619+0.486985212784127i</v>
      </c>
      <c r="I288" t="str">
        <f t="shared" si="65"/>
        <v>89.5363072055628-200402.003127708i</v>
      </c>
      <c r="K288" t="str">
        <f t="shared" si="66"/>
        <v>0.00999999634337651-5.96049376820472E-06i</v>
      </c>
      <c r="L288" t="str">
        <f t="shared" si="67"/>
        <v>0.00015-111.847514930756i</v>
      </c>
      <c r="M288" t="str">
        <f t="shared" si="68"/>
        <v>0.0004-19.7377967524863i</v>
      </c>
      <c r="N288">
        <f t="shared" si="69"/>
        <v>89.998121755290498</v>
      </c>
      <c r="O288">
        <f t="shared" si="70"/>
        <v>80.213547410504333</v>
      </c>
      <c r="P288" s="3">
        <f t="shared" si="71"/>
        <v>80.213547410504333</v>
      </c>
      <c r="Q288" s="3">
        <f t="shared" si="72"/>
        <v>-90.001878244709502</v>
      </c>
      <c r="R288">
        <f t="shared" si="73"/>
        <v>89.998121755290498</v>
      </c>
      <c r="S288">
        <f t="shared" si="74"/>
        <v>2.5229851158147304E-3</v>
      </c>
      <c r="T288">
        <f t="shared" si="57"/>
        <v>80.213547410504333</v>
      </c>
    </row>
    <row r="289" spans="1:20" x14ac:dyDescent="0.25">
      <c r="A289">
        <f t="shared" si="58"/>
        <v>15.912622065357597</v>
      </c>
      <c r="B289">
        <f t="shared" si="75"/>
        <v>2.5325724592548267</v>
      </c>
      <c r="C289" t="str">
        <f t="shared" si="59"/>
        <v>-0.335974959248446-10210.1043055948i</v>
      </c>
      <c r="D289" t="str">
        <f t="shared" si="60"/>
        <v>3.47812499995786-6284.31944037415i</v>
      </c>
      <c r="E289" t="str">
        <f t="shared" si="61"/>
        <v>162.469536723353+0.00194111438976152i</v>
      </c>
      <c r="F289" t="str">
        <f t="shared" si="62"/>
        <v>2.424924924921-58974.469112201i</v>
      </c>
      <c r="G289" t="str">
        <f t="shared" si="63"/>
        <v>0.99999999999838-1.27300976522655E-06i</v>
      </c>
      <c r="H289" t="str">
        <f t="shared" si="64"/>
        <v>1200.00024300253+0.488835756644072i</v>
      </c>
      <c r="I289" t="str">
        <f t="shared" si="65"/>
        <v>89.5363072267026-199643.358646237i</v>
      </c>
      <c r="K289" t="str">
        <f t="shared" si="66"/>
        <v>0.00999999631553342-5.98314362737588E-06i</v>
      </c>
      <c r="L289" t="str">
        <f t="shared" si="67"/>
        <v>0.00015-111.424103338071i</v>
      </c>
      <c r="M289" t="str">
        <f t="shared" si="68"/>
        <v>0.0004-19.6630770596595i</v>
      </c>
      <c r="N289">
        <f t="shared" si="69"/>
        <v>89.998114617970202</v>
      </c>
      <c r="O289">
        <f t="shared" si="70"/>
        <v>80.180603581235843</v>
      </c>
      <c r="P289" s="3">
        <f t="shared" si="71"/>
        <v>80.180603581235843</v>
      </c>
      <c r="Q289" s="3">
        <f t="shared" si="72"/>
        <v>-90.001885382029798</v>
      </c>
      <c r="R289">
        <f t="shared" si="73"/>
        <v>89.998114617970202</v>
      </c>
      <c r="S289">
        <f t="shared" si="74"/>
        <v>2.5325724592548267E-3</v>
      </c>
      <c r="T289">
        <f t="shared" si="57"/>
        <v>80.180603581235843</v>
      </c>
    </row>
    <row r="290" spans="1:20" x14ac:dyDescent="0.25">
      <c r="A290">
        <f t="shared" si="58"/>
        <v>15.973090029205958</v>
      </c>
      <c r="B290">
        <f t="shared" si="75"/>
        <v>2.5421962345999951</v>
      </c>
      <c r="C290" t="str">
        <f t="shared" si="59"/>
        <v>-0.335974957431444-10171.4527821996i</v>
      </c>
      <c r="D290" t="str">
        <f t="shared" si="60"/>
        <v>3.47812499995753-6260.5294286375i</v>
      </c>
      <c r="E290" t="str">
        <f t="shared" si="61"/>
        <v>162.469536721537+0.00194849062678761i</v>
      </c>
      <c r="F290" t="str">
        <f t="shared" si="62"/>
        <v>2.42492492492096-58751.2144971352i</v>
      </c>
      <c r="G290" t="str">
        <f t="shared" si="63"/>
        <v>0.999999999998367-1.27784720233439E-06i</v>
      </c>
      <c r="H290" t="str">
        <f t="shared" si="64"/>
        <v>1200.00024485286+0.490693332571264i</v>
      </c>
      <c r="I290" t="str">
        <f t="shared" si="65"/>
        <v>89.5363072480017-198887.586101506i</v>
      </c>
      <c r="K290" t="str">
        <f t="shared" si="66"/>
        <v>0.00999999628747824-6.00587955581553E-06i</v>
      </c>
      <c r="L290" t="str">
        <f t="shared" si="67"/>
        <v>0.00015-111.00229461852i</v>
      </c>
      <c r="M290" t="str">
        <f t="shared" si="68"/>
        <v>0.0004-19.5886402267977i</v>
      </c>
      <c r="N290">
        <f t="shared" si="69"/>
        <v>89.998107453528206</v>
      </c>
      <c r="O290">
        <f t="shared" si="70"/>
        <v>80.147659751949448</v>
      </c>
      <c r="P290" s="3">
        <f t="shared" si="71"/>
        <v>80.147659751949448</v>
      </c>
      <c r="Q290" s="3">
        <f t="shared" si="72"/>
        <v>-90.001892546471794</v>
      </c>
      <c r="R290">
        <f t="shared" si="73"/>
        <v>89.998107453528206</v>
      </c>
      <c r="S290">
        <f t="shared" si="74"/>
        <v>2.5421962345999953E-3</v>
      </c>
      <c r="T290">
        <f t="shared" si="57"/>
        <v>80.147659751949448</v>
      </c>
    </row>
    <row r="291" spans="1:20" x14ac:dyDescent="0.25">
      <c r="A291">
        <f t="shared" si="58"/>
        <v>16.033787771316941</v>
      </c>
      <c r="B291">
        <f t="shared" si="75"/>
        <v>2.5518565802914752</v>
      </c>
      <c r="C291" t="str">
        <f t="shared" si="59"/>
        <v>-0.335974955600633-10132.9475785677i</v>
      </c>
      <c r="D291" t="str">
        <f t="shared" si="60"/>
        <v>3.47812499995722-6236.82947671854i</v>
      </c>
      <c r="E291" t="str">
        <f t="shared" si="61"/>
        <v>162.469536719708+0.00195589489354106i</v>
      </c>
      <c r="F291" t="str">
        <f t="shared" si="62"/>
        <v>2.42492492492094-58528.8050380147i</v>
      </c>
      <c r="G291" t="str">
        <f t="shared" si="63"/>
        <v>0.999999999998355-1.28270302170325E-06i</v>
      </c>
      <c r="H291" t="str">
        <f t="shared" si="64"/>
        <v>1200.00024671728+0.492557967287572i</v>
      </c>
      <c r="I291" t="str">
        <f t="shared" si="65"/>
        <v>89.5363072694635-198134.674621474i</v>
      </c>
      <c r="K291" t="str">
        <f t="shared" si="66"/>
        <v>0.00999999625920951-6.02870188058482E-06i</v>
      </c>
      <c r="L291" t="str">
        <f t="shared" si="67"/>
        <v>0.00015-110.582082704244i</v>
      </c>
      <c r="M291" t="str">
        <f t="shared" si="68"/>
        <v>0.0004-19.514485183102i</v>
      </c>
      <c r="N291">
        <f t="shared" si="69"/>
        <v>89.998100261861438</v>
      </c>
      <c r="O291">
        <f t="shared" si="70"/>
        <v>80.114715922645246</v>
      </c>
      <c r="P291" s="3">
        <f t="shared" si="71"/>
        <v>80.114715922645246</v>
      </c>
      <c r="Q291" s="3">
        <f t="shared" si="72"/>
        <v>-90.001899738138562</v>
      </c>
      <c r="R291">
        <f t="shared" si="73"/>
        <v>89.998100261861438</v>
      </c>
      <c r="S291">
        <f t="shared" si="74"/>
        <v>2.5518565802914754E-3</v>
      </c>
      <c r="T291">
        <f t="shared" si="57"/>
        <v>80.114715922645246</v>
      </c>
    </row>
    <row r="292" spans="1:20" x14ac:dyDescent="0.25">
      <c r="A292">
        <f t="shared" si="58"/>
        <v>16.094716164847945</v>
      </c>
      <c r="B292">
        <f t="shared" si="75"/>
        <v>2.5615536352965829</v>
      </c>
      <c r="C292" t="str">
        <f t="shared" si="59"/>
        <v>-0.335974953755944-10094.5881407885i</v>
      </c>
      <c r="D292" t="str">
        <f t="shared" si="60"/>
        <v>3.4781249999569-6213.21924368543i</v>
      </c>
      <c r="E292" t="str">
        <f t="shared" si="61"/>
        <v>162.469536717864+0.00196332729653527i</v>
      </c>
      <c r="F292" t="str">
        <f t="shared" si="62"/>
        <v>2.42492492492091-58307.2375354038i</v>
      </c>
      <c r="G292" t="str">
        <f t="shared" si="63"/>
        <v>0.999999999998342-1.28757729318571E-06i</v>
      </c>
      <c r="H292" t="str">
        <f t="shared" si="64"/>
        <v>1200.00024859589+0.494429687616412i</v>
      </c>
      <c r="I292" t="str">
        <f t="shared" si="65"/>
        <v>89.5363072910895-197384.613375253i</v>
      </c>
      <c r="K292" t="str">
        <f t="shared" si="66"/>
        <v>0.00999999623072553-6.05161092998756E-06i</v>
      </c>
      <c r="L292" t="str">
        <f t="shared" si="67"/>
        <v>0.00015-110.163461550353i</v>
      </c>
      <c r="M292" t="str">
        <f t="shared" si="68"/>
        <v>0.0004-19.440610861827i</v>
      </c>
      <c r="N292">
        <f t="shared" si="69"/>
        <v>89.998093042866472</v>
      </c>
      <c r="O292">
        <f t="shared" si="70"/>
        <v>80.081772093322797</v>
      </c>
      <c r="P292" s="3">
        <f t="shared" si="71"/>
        <v>80.081772093322797</v>
      </c>
      <c r="Q292" s="3">
        <f t="shared" si="72"/>
        <v>-90.001906957133528</v>
      </c>
      <c r="R292">
        <f t="shared" si="73"/>
        <v>89.998093042866472</v>
      </c>
      <c r="S292">
        <f t="shared" si="74"/>
        <v>2.561553635296583E-3</v>
      </c>
      <c r="T292">
        <f t="shared" si="57"/>
        <v>80.081772093322797</v>
      </c>
    </row>
    <row r="293" spans="1:20" x14ac:dyDescent="0.25">
      <c r="A293">
        <f t="shared" si="58"/>
        <v>16.155876086274368</v>
      </c>
      <c r="B293">
        <f t="shared" si="75"/>
        <v>2.5712875391107097</v>
      </c>
      <c r="C293" t="str">
        <f t="shared" si="59"/>
        <v>-0.335974951897183-10056.3739170486i</v>
      </c>
      <c r="D293" t="str">
        <f t="shared" si="60"/>
        <v>3.47812499995655-6189.69838989703i</v>
      </c>
      <c r="E293" t="str">
        <f t="shared" si="61"/>
        <v>162.469536716007+0.00197078794268804i</v>
      </c>
      <c r="F293" t="str">
        <f t="shared" si="62"/>
        <v>2.42492492492087-58086.5088019798i</v>
      </c>
      <c r="G293" t="str">
        <f t="shared" si="63"/>
        <v>0.99999999999833-1.29247008689979E-06i</v>
      </c>
      <c r="H293" t="str">
        <f t="shared" si="64"/>
        <v>1200.0002504888+0.496308520483105i</v>
      </c>
      <c r="I293" t="str">
        <f t="shared" si="65"/>
        <v>89.536307312879-196637.39157296i</v>
      </c>
      <c r="K293" t="str">
        <f t="shared" si="66"/>
        <v>0.00999999620202464-6.07460703357492E-06i</v>
      </c>
      <c r="L293" t="str">
        <f t="shared" si="67"/>
        <v>0.00015-109.746425134841i</v>
      </c>
      <c r="M293" t="str">
        <f t="shared" si="68"/>
        <v>0.0004-19.367016200266i</v>
      </c>
      <c r="N293">
        <f t="shared" si="69"/>
        <v>89.998085796439412</v>
      </c>
      <c r="O293">
        <f t="shared" si="70"/>
        <v>80.048828263981989</v>
      </c>
      <c r="P293" s="3">
        <f t="shared" si="71"/>
        <v>80.048828263981989</v>
      </c>
      <c r="Q293" s="3">
        <f t="shared" si="72"/>
        <v>-90.001914203560588</v>
      </c>
      <c r="R293">
        <f t="shared" si="73"/>
        <v>89.998085796439412</v>
      </c>
      <c r="S293">
        <f t="shared" si="74"/>
        <v>2.5712875391107099E-3</v>
      </c>
      <c r="T293">
        <f t="shared" si="57"/>
        <v>80.048828263981989</v>
      </c>
    </row>
    <row r="294" spans="1:20" x14ac:dyDescent="0.25">
      <c r="A294">
        <f t="shared" si="58"/>
        <v>16.217268415402209</v>
      </c>
      <c r="B294">
        <f t="shared" si="75"/>
        <v>2.5810584317593306</v>
      </c>
      <c r="C294" t="str">
        <f t="shared" si="59"/>
        <v>-0.335974950024178-10018.3043576236i</v>
      </c>
      <c r="D294" t="str">
        <f t="shared" si="60"/>
        <v>3.47812499995623-6166.26657699805i</v>
      </c>
      <c r="E294" t="str">
        <f t="shared" si="61"/>
        <v>162.469536714135+0.00197827693932435i</v>
      </c>
      <c r="F294" t="str">
        <f t="shared" si="62"/>
        <v>2.42492492492084-57866.6156624864i</v>
      </c>
      <c r="G294" t="str">
        <f t="shared" si="63"/>
        <v>0.999999999998317-0.00000129738147323i</v>
      </c>
      <c r="H294" t="str">
        <f t="shared" si="64"/>
        <v>1200.00025239615+0.498194492915301i</v>
      </c>
      <c r="I294" t="str">
        <f t="shared" si="65"/>
        <v>89.5363073348344-195892.998465567i</v>
      </c>
      <c r="K294" t="str">
        <f t="shared" si="66"/>
        <v>0.00999999617310511-6.09769052215043E-06i</v>
      </c>
      <c r="L294" t="str">
        <f t="shared" si="67"/>
        <v>0.00015-109.330967458498i</v>
      </c>
      <c r="M294" t="str">
        <f t="shared" si="68"/>
        <v>0.0004-19.293700139735i</v>
      </c>
      <c r="N294">
        <f t="shared" si="69"/>
        <v>89.99807852247605</v>
      </c>
      <c r="O294">
        <f t="shared" si="70"/>
        <v>80.015884434622677</v>
      </c>
      <c r="P294" s="3">
        <f t="shared" si="71"/>
        <v>80.015884434622677</v>
      </c>
      <c r="Q294" s="3">
        <f t="shared" si="72"/>
        <v>-90.00192147752395</v>
      </c>
      <c r="R294">
        <f t="shared" si="73"/>
        <v>89.99807852247605</v>
      </c>
      <c r="S294">
        <f t="shared" si="74"/>
        <v>2.5810584317593308E-3</v>
      </c>
      <c r="T294">
        <f t="shared" si="57"/>
        <v>80.015884434622677</v>
      </c>
    </row>
    <row r="295" spans="1:20" x14ac:dyDescent="0.25">
      <c r="A295">
        <f t="shared" si="58"/>
        <v>16.278894035380738</v>
      </c>
      <c r="B295">
        <f t="shared" si="75"/>
        <v>2.5908664538000159</v>
      </c>
      <c r="C295" t="str">
        <f t="shared" si="59"/>
        <v>-0.335974948137032-9980.37891487041i</v>
      </c>
      <c r="D295" t="str">
        <f t="shared" si="60"/>
        <v>3.4781249999559-6142.92346791394i</v>
      </c>
      <c r="E295" t="str">
        <f t="shared" si="61"/>
        <v>162.469536712249+0.00198579439417569i</v>
      </c>
      <c r="F295" t="str">
        <f t="shared" si="62"/>
        <v>2.42492492492081-57647.5549536864i</v>
      </c>
      <c r="G295" t="str">
        <f t="shared" si="63"/>
        <v>0.999999999998304-1.30231152282825E-06i</v>
      </c>
      <c r="H295" t="str">
        <f t="shared" si="64"/>
        <v>1200.00025431799+0.50008763204337i</v>
      </c>
      <c r="I295" t="str">
        <f t="shared" si="65"/>
        <v>89.5363073569579-195151.423344717i</v>
      </c>
      <c r="K295" t="str">
        <f t="shared" si="66"/>
        <v>0.00999999614396553-6.12086172777499E-06i</v>
      </c>
      <c r="L295" t="str">
        <f t="shared" si="67"/>
        <v>0.00015-108.917082544828i</v>
      </c>
      <c r="M295" t="str">
        <f t="shared" si="68"/>
        <v>0.0004-19.2206616255579i</v>
      </c>
      <c r="N295">
        <f t="shared" si="69"/>
        <v>89.998071220871751</v>
      </c>
      <c r="O295">
        <f t="shared" si="70"/>
        <v>79.98294060524502</v>
      </c>
      <c r="P295" s="3">
        <f t="shared" si="71"/>
        <v>79.98294060524502</v>
      </c>
      <c r="Q295" s="3">
        <f t="shared" si="72"/>
        <v>-90.001928779128249</v>
      </c>
      <c r="R295">
        <f t="shared" si="73"/>
        <v>89.998071220871751</v>
      </c>
      <c r="S295">
        <f t="shared" si="74"/>
        <v>2.5908664538000161E-3</v>
      </c>
      <c r="T295">
        <f t="shared" si="57"/>
        <v>79.98294060524502</v>
      </c>
    </row>
    <row r="296" spans="1:20" x14ac:dyDescent="0.25">
      <c r="A296">
        <f t="shared" si="58"/>
        <v>16.340753832715187</v>
      </c>
      <c r="B296">
        <f t="shared" si="75"/>
        <v>2.600711746324456</v>
      </c>
      <c r="C296" t="str">
        <f t="shared" si="59"/>
        <v>-0.335974946235412-9942.59704321833i</v>
      </c>
      <c r="D296" t="str">
        <f t="shared" si="60"/>
        <v>3.47812499995556-6119.66872684621i</v>
      </c>
      <c r="E296" t="str">
        <f t="shared" si="61"/>
        <v>162.469536710348+0.00199334041538436i</v>
      </c>
      <c r="F296" t="str">
        <f t="shared" si="62"/>
        <v>2.42492492492078-57429.3235243179i</v>
      </c>
      <c r="G296" t="str">
        <f t="shared" si="63"/>
        <v>0.999999999998291-1.30726030661498E-06i</v>
      </c>
      <c r="H296" t="str">
        <f t="shared" si="64"/>
        <v>1200.00025625449+0.501987965100751i</v>
      </c>
      <c r="I296" t="str">
        <f t="shared" si="65"/>
        <v>89.5363073792492-194412.655542613i</v>
      </c>
      <c r="K296" t="str">
        <f t="shared" si="66"/>
        <v>0.00999999611460397-6.14412098377072E-06i</v>
      </c>
      <c r="L296" t="str">
        <f t="shared" si="67"/>
        <v>0.00015-108.504764439956i</v>
      </c>
      <c r="M296" t="str">
        <f t="shared" si="68"/>
        <v>0.0004-19.1478996070511i</v>
      </c>
      <c r="N296">
        <f t="shared" si="69"/>
        <v>89.998063891521468</v>
      </c>
      <c r="O296">
        <f t="shared" si="70"/>
        <v>79.949996775848447</v>
      </c>
      <c r="P296" s="3">
        <f t="shared" si="71"/>
        <v>79.949996775848447</v>
      </c>
      <c r="Q296" s="3">
        <f t="shared" si="72"/>
        <v>-90.001936108478532</v>
      </c>
      <c r="R296">
        <f t="shared" si="73"/>
        <v>89.998063891521468</v>
      </c>
      <c r="S296">
        <f t="shared" si="74"/>
        <v>2.6007117463244561E-3</v>
      </c>
      <c r="T296">
        <f t="shared" si="57"/>
        <v>79.949996775848447</v>
      </c>
    </row>
    <row r="297" spans="1:20" x14ac:dyDescent="0.25">
      <c r="A297">
        <f t="shared" si="58"/>
        <v>16.402848697279502</v>
      </c>
      <c r="B297">
        <f t="shared" si="75"/>
        <v>2.6105944509604888</v>
      </c>
      <c r="C297" t="str">
        <f t="shared" si="59"/>
        <v>-0.335974944319431-9904.95819916289i</v>
      </c>
      <c r="D297" t="str">
        <f t="shared" si="60"/>
        <v>3.47812499995522-6096.50201926767i</v>
      </c>
      <c r="E297" t="str">
        <f t="shared" si="61"/>
        <v>162.469536708434+0.00200091511150184i</v>
      </c>
      <c r="F297" t="str">
        <f t="shared" si="62"/>
        <v>2.42492492492075-57211.9182350489i</v>
      </c>
      <c r="G297" t="str">
        <f t="shared" si="63"/>
        <v>0.999999999998278-0.0000013122278957801i</v>
      </c>
      <c r="H297" t="str">
        <f t="shared" si="64"/>
        <v>1200.00025820572+0.503895519424392i</v>
      </c>
      <c r="I297" t="str">
        <f t="shared" si="65"/>
        <v>89.5363074017113-193676.684431825i</v>
      </c>
      <c r="K297" t="str">
        <f t="shared" si="66"/>
        <v>0.00999999608501889-6.16746862472682E-06i</v>
      </c>
      <c r="L297" t="str">
        <f t="shared" si="67"/>
        <v>0.00015-108.094007212548i</v>
      </c>
      <c r="M297" t="str">
        <f t="shared" si="68"/>
        <v>0.0004-19.0754130375085i</v>
      </c>
      <c r="N297">
        <f t="shared" si="69"/>
        <v>89.998056534319758</v>
      </c>
      <c r="O297">
        <f t="shared" si="70"/>
        <v>79.917052946433202</v>
      </c>
      <c r="P297" s="3">
        <f t="shared" si="71"/>
        <v>79.917052946433202</v>
      </c>
      <c r="Q297" s="3">
        <f t="shared" si="72"/>
        <v>-90.001943465680242</v>
      </c>
      <c r="R297">
        <f t="shared" si="73"/>
        <v>89.998056534319758</v>
      </c>
      <c r="S297">
        <f t="shared" si="74"/>
        <v>2.6105944509604889E-3</v>
      </c>
      <c r="T297">
        <f t="shared" si="57"/>
        <v>79.917052946433202</v>
      </c>
    </row>
    <row r="298" spans="1:20" x14ac:dyDescent="0.25">
      <c r="A298">
        <f t="shared" si="58"/>
        <v>16.465179522329162</v>
      </c>
      <c r="B298">
        <f t="shared" si="75"/>
        <v>2.6205147098741386</v>
      </c>
      <c r="C298" t="str">
        <f t="shared" si="59"/>
        <v>-0.335974942388793-9867.46184125635i</v>
      </c>
      <c r="D298" t="str">
        <f t="shared" si="60"/>
        <v>3.47812499995487-6073.4230119174i</v>
      </c>
      <c r="E298" t="str">
        <f t="shared" si="61"/>
        <v>162.469536706504+0.00200851859149383i</v>
      </c>
      <c r="F298" t="str">
        <f t="shared" si="62"/>
        <v>2.42492492492071-56995.3359584309i</v>
      </c>
      <c r="G298" t="str">
        <f t="shared" si="63"/>
        <v>0.999999999998265-1.31721436178404E-06i</v>
      </c>
      <c r="H298" t="str">
        <f t="shared" si="64"/>
        <v>1200.00026017181+0.505810322455101i</v>
      </c>
      <c r="I298" t="str">
        <f t="shared" si="65"/>
        <v>89.5363074243431-192943.499425165i</v>
      </c>
      <c r="K298" t="str">
        <f t="shared" si="66"/>
        <v>0.00999999605520853-6.19090498650357E-06i</v>
      </c>
      <c r="L298" t="str">
        <f t="shared" si="67"/>
        <v>0.00015-107.684804953724i</v>
      </c>
      <c r="M298" t="str">
        <f t="shared" si="68"/>
        <v>0.0004-19.0032008741866i</v>
      </c>
      <c r="N298">
        <f t="shared" si="69"/>
        <v>89.998049149160821</v>
      </c>
      <c r="O298">
        <f t="shared" si="70"/>
        <v>79.884109116998843</v>
      </c>
      <c r="P298" s="3">
        <f t="shared" si="71"/>
        <v>79.884109116998843</v>
      </c>
      <c r="Q298" s="3">
        <f t="shared" si="72"/>
        <v>-90.001950850839179</v>
      </c>
      <c r="R298">
        <f t="shared" si="73"/>
        <v>89.998049149160821</v>
      </c>
      <c r="S298">
        <f t="shared" si="74"/>
        <v>2.6205147098741386E-3</v>
      </c>
      <c r="T298">
        <f t="shared" si="57"/>
        <v>79.884109116998843</v>
      </c>
    </row>
    <row r="299" spans="1:20" x14ac:dyDescent="0.25">
      <c r="A299">
        <f t="shared" si="58"/>
        <v>16.527747204514014</v>
      </c>
      <c r="B299">
        <f t="shared" si="75"/>
        <v>2.6304726657716602</v>
      </c>
      <c r="C299" t="str">
        <f t="shared" si="59"/>
        <v>-0.335974940443423-9830.10743010118i</v>
      </c>
      <c r="D299" t="str">
        <f t="shared" si="60"/>
        <v>3.47812499995454-6050.43137279618i</v>
      </c>
      <c r="E299" t="str">
        <f t="shared" si="61"/>
        <v>162.46953670456+0.00201615096473927i</v>
      </c>
      <c r="F299" t="str">
        <f t="shared" si="62"/>
        <v>2.42492492492069-56779.5735788558i</v>
      </c>
      <c r="G299" t="str">
        <f t="shared" si="63"/>
        <v>0.999999999998252-1.32221977635881E-06i</v>
      </c>
      <c r="H299" t="str">
        <f t="shared" si="64"/>
        <v>1200.00026215287+0.507732401737977i</v>
      </c>
      <c r="I299" t="str">
        <f t="shared" si="65"/>
        <v>89.5363074471478-192213.089975521i</v>
      </c>
      <c r="K299" t="str">
        <f t="shared" si="66"/>
        <v>0.00999999602517114-6.21443040623764E-06i</v>
      </c>
      <c r="L299" t="str">
        <f t="shared" si="67"/>
        <v>0.00015-107.277151776972i</v>
      </c>
      <c r="M299" t="str">
        <f t="shared" si="68"/>
        <v>0.0004-18.9312620782891i</v>
      </c>
      <c r="N299">
        <f t="shared" si="69"/>
        <v>89.998041735938401</v>
      </c>
      <c r="O299">
        <f t="shared" si="70"/>
        <v>79.851165287545371</v>
      </c>
      <c r="P299" s="3">
        <f t="shared" si="71"/>
        <v>79.851165287545371</v>
      </c>
      <c r="Q299" s="3">
        <f t="shared" si="72"/>
        <v>-90.001958264061599</v>
      </c>
      <c r="R299">
        <f t="shared" si="73"/>
        <v>89.998041735938401</v>
      </c>
      <c r="S299">
        <f t="shared" si="74"/>
        <v>2.63047266577166E-3</v>
      </c>
      <c r="T299">
        <f t="shared" si="57"/>
        <v>79.851165287545371</v>
      </c>
    </row>
    <row r="300" spans="1:20" x14ac:dyDescent="0.25">
      <c r="A300">
        <f t="shared" si="58"/>
        <v>16.590552643891165</v>
      </c>
      <c r="B300">
        <f t="shared" si="75"/>
        <v>2.6404684619015923</v>
      </c>
      <c r="C300" t="str">
        <f t="shared" si="59"/>
        <v>-0.335974938483258-9792.89442834159i</v>
      </c>
      <c r="D300" t="str">
        <f t="shared" si="60"/>
        <v>3.47812499995418-6027.5267711615i</v>
      </c>
      <c r="E300" t="str">
        <f t="shared" si="61"/>
        <v>162.469536702602+0.00202381234103253i</v>
      </c>
      <c r="F300" t="str">
        <f t="shared" si="62"/>
        <v>2.42492492492065-56564.6279925085i</v>
      </c>
      <c r="G300" t="str">
        <f t="shared" si="63"/>
        <v>0.999999999998239-1.32724421150895E-06i</v>
      </c>
      <c r="H300" t="str">
        <f t="shared" si="64"/>
        <v>1200.00026414903+0.509661784922786i</v>
      </c>
      <c r="I300" t="str">
        <f t="shared" si="65"/>
        <v>89.5363074701255-191485.445575708i</v>
      </c>
      <c r="K300" t="str">
        <f t="shared" si="66"/>
        <v>0.00999999599490502-0.0000062380452223468i</v>
      </c>
      <c r="L300" t="str">
        <f t="shared" si="67"/>
        <v>0.00015-106.871041818063i</v>
      </c>
      <c r="M300" t="str">
        <f t="shared" si="68"/>
        <v>0.0004-18.8595956149523i</v>
      </c>
      <c r="N300">
        <f t="shared" si="69"/>
        <v>89.998034294545846</v>
      </c>
      <c r="O300">
        <f t="shared" si="70"/>
        <v>79.818221458072628</v>
      </c>
      <c r="P300" s="3">
        <f t="shared" si="71"/>
        <v>79.818221458072628</v>
      </c>
      <c r="Q300" s="3">
        <f t="shared" si="72"/>
        <v>-90.001965705454154</v>
      </c>
      <c r="R300">
        <f t="shared" si="73"/>
        <v>89.998034294545846</v>
      </c>
      <c r="S300">
        <f t="shared" si="74"/>
        <v>2.6404684619015925E-3</v>
      </c>
      <c r="T300">
        <f t="shared" ref="T300:T363" si="76">P300</f>
        <v>79.818221458072628</v>
      </c>
    </row>
    <row r="301" spans="1:20" x14ac:dyDescent="0.25">
      <c r="A301">
        <f t="shared" ref="A301:A364" si="77">2*PI()*B301</f>
        <v>16.653596743937953</v>
      </c>
      <c r="B301">
        <f t="shared" si="75"/>
        <v>2.6505022420568185</v>
      </c>
      <c r="C301" t="str">
        <f t="shared" ref="C301:C364" si="78">IMPRODUCT(D301,E301,$C$40,,K301,$C$41)</f>
        <v>-0.335974936508222-9755.82230065609i</v>
      </c>
      <c r="D301" t="str">
        <f t="shared" ref="D301:D364" si="79">IMDIV(IMPRODUCT($C$37,$C$38,COMPLEX(1,A301/$C$38)),IMSUM(-1*A301*A301/$C$39,COMPLEX(0,1*A301)))</f>
        <v>3.47812499995383-6004.70887752303i</v>
      </c>
      <c r="E301" t="str">
        <f t="shared" ref="E301:E364" si="80">IMDIV(IMPRODUCT(IMSUM(F301,G301),$C$29,H301),IMSUM(1,I301))</f>
        <v>162.469536700628+0.00203150283058553i</v>
      </c>
      <c r="F301" t="str">
        <f t="shared" ref="F301:F364" si="81">IMDIV(IMPRODUCT($C$14,$C$15,COMPLEX(1,A301/$C$15)),IMSUM(-1*A301*A301/$C$16,COMPLEX(0,A301)))</f>
        <v>2.42492492492062-56350.4961073251i</v>
      </c>
      <c r="G301" t="str">
        <f t="shared" ref="G301:G364" si="82">IMDIV(1,COMPLEX(1,A301*$C$9*$C$10))</f>
        <v>0.999999999998225-1.33228773951267E-06i</v>
      </c>
      <c r="H301" t="str">
        <f t="shared" ref="H301:H364" si="83">IMDIV($C$3,IMSUM(K301,COMPLEX(0,$C$28*A301)))</f>
        <v>1200.00026616037+0.511598499764367i</v>
      </c>
      <c r="I301" t="str">
        <f t="shared" ref="I301:I364" si="84">IMPRODUCT(F301,$C$29,H301,$C$31)</f>
        <v>89.5363074932788-190760.555758313i</v>
      </c>
      <c r="K301" t="str">
        <f t="shared" ref="K301:K364" si="85">IF($C$26&lt;=0,IMDIV(1,IMSUM(IMDIV(1,L301),1/$C$18)),IMDIV(1,IMSUM(IMDIV(1,L301),1/$C$18,IMDIV(1,M301))))</f>
        <v>0.0099999959644085-6.26174977453486E-06i</v>
      </c>
      <c r="L301" t="str">
        <f t="shared" ref="L301:L364" si="86">IMSUM($C$21/$C$22,IMDIV(1,COMPLEX(0,$C$20*$C$22*A301)))</f>
        <v>0.00015-106.46646923497i</v>
      </c>
      <c r="M301" t="str">
        <f t="shared" ref="M301:M364" si="87">IMSUM($C$25/$C$26,IMDIV(1,COMPLEX(0,$C$24*$C$26*A301)))</f>
        <v>0.0004-18.78820045323i</v>
      </c>
      <c r="N301">
        <f t="shared" ref="N301:N364" si="88">ABS(R301)</f>
        <v>89.998026824876149</v>
      </c>
      <c r="O301">
        <f t="shared" ref="O301:O364" si="89">ABS(P301)</f>
        <v>79.785277628580459</v>
      </c>
      <c r="P301" s="3">
        <f t="shared" ref="P301:P364" si="90">20*LOG10(IMABS(C301))</f>
        <v>79.785277628580459</v>
      </c>
      <c r="Q301" s="3">
        <f t="shared" ref="Q301:Q364" si="91">IMARGUMENT(C301)*180/PI()</f>
        <v>-90.001973175123851</v>
      </c>
      <c r="R301">
        <f t="shared" ref="R301:R364" si="92">IF(Q301&lt;0,Q301+180,Q301-180)</f>
        <v>89.998026824876149</v>
      </c>
      <c r="S301">
        <f t="shared" ref="S301:S364" si="93">B301/1000</f>
        <v>2.6505022420568185E-3</v>
      </c>
      <c r="T301">
        <f t="shared" si="76"/>
        <v>79.785277628580459</v>
      </c>
    </row>
    <row r="302" spans="1:20" x14ac:dyDescent="0.25">
      <c r="A302">
        <f t="shared" si="77"/>
        <v>16.716880411564915</v>
      </c>
      <c r="B302">
        <f t="shared" ref="B302:B365" si="94">B301*(1+B$42)</f>
        <v>2.6605741505766343</v>
      </c>
      <c r="C302" t="str">
        <f t="shared" si="78"/>
        <v>-0.335974934518104-9718.89051374966i</v>
      </c>
      <c r="D302" t="str">
        <f t="shared" si="79"/>
        <v>3.47812499995349-5981.97736363771i</v>
      </c>
      <c r="E302" t="str">
        <f t="shared" si="80"/>
        <v>162.469536698639+0.00203922254402977i</v>
      </c>
      <c r="F302" t="str">
        <f t="shared" si="81"/>
        <v>2.42492492492059-56137.1748429467i</v>
      </c>
      <c r="G302" t="str">
        <f t="shared" si="82"/>
        <v>0.999999999998211-0.0000013373504329228i</v>
      </c>
      <c r="H302" t="str">
        <f t="shared" si="83"/>
        <v>1200.00026818703+0.513542574123018i</v>
      </c>
      <c r="I302" t="str">
        <f t="shared" si="84"/>
        <v>89.5363075166086-190038.410095558i</v>
      </c>
      <c r="K302" t="str">
        <f t="shared" si="85"/>
        <v>0.00999999593367975-6.28554440379627E-06i</v>
      </c>
      <c r="L302" t="str">
        <f t="shared" si="86"/>
        <v>0.00015-106.063428207781i</v>
      </c>
      <c r="M302" t="str">
        <f t="shared" si="87"/>
        <v>0.0004-18.7170755660789i</v>
      </c>
      <c r="N302">
        <f t="shared" si="88"/>
        <v>89.998019326821804</v>
      </c>
      <c r="O302">
        <f t="shared" si="89"/>
        <v>79.752333799068722</v>
      </c>
      <c r="P302" s="3">
        <f t="shared" si="90"/>
        <v>79.752333799068722</v>
      </c>
      <c r="Q302" s="3">
        <f t="shared" si="91"/>
        <v>-90.001980673178196</v>
      </c>
      <c r="R302">
        <f t="shared" si="92"/>
        <v>89.998019326821804</v>
      </c>
      <c r="S302">
        <f t="shared" si="93"/>
        <v>2.6605741505766342E-3</v>
      </c>
      <c r="T302">
        <f t="shared" si="76"/>
        <v>79.752333799068722</v>
      </c>
    </row>
    <row r="303" spans="1:20" x14ac:dyDescent="0.25">
      <c r="A303">
        <f t="shared" si="77"/>
        <v>16.780404557128861</v>
      </c>
      <c r="B303">
        <f t="shared" si="94"/>
        <v>2.6706843323488254</v>
      </c>
      <c r="C303" t="str">
        <f t="shared" si="78"/>
        <v>-0.335974932512761-9682.09853634604i</v>
      </c>
      <c r="D303" t="str">
        <f t="shared" si="79"/>
        <v>3.47812499995313-5959.33190250502i</v>
      </c>
      <c r="E303" t="str">
        <f t="shared" si="80"/>
        <v>162.469536696635+0.00204697159241568i</v>
      </c>
      <c r="F303" t="str">
        <f t="shared" si="81"/>
        <v>2.42492492492055-55924.6611306747i</v>
      </c>
      <c r="G303" t="str">
        <f t="shared" si="82"/>
        <v>0.999999999998198-1.34243236456789E-06i</v>
      </c>
      <c r="H303" t="str">
        <f t="shared" si="83"/>
        <v>1200.00027022913+0.515494035964907i</v>
      </c>
      <c r="I303" t="str">
        <f t="shared" si="84"/>
        <v>89.5363075401146-189318.998199132i</v>
      </c>
      <c r="K303" t="str">
        <f t="shared" si="85"/>
        <v>0.00999999590271697-6.30942945242126E-06i</v>
      </c>
      <c r="L303" t="str">
        <f t="shared" si="86"/>
        <v>0.00015-105.661912938614i</v>
      </c>
      <c r="M303" t="str">
        <f t="shared" si="87"/>
        <v>0.0004-18.6462199303437i</v>
      </c>
      <c r="N303">
        <f t="shared" si="88"/>
        <v>89.998011800274995</v>
      </c>
      <c r="O303">
        <f t="shared" si="89"/>
        <v>79.719389969537175</v>
      </c>
      <c r="P303" s="3">
        <f t="shared" si="90"/>
        <v>79.719389969537175</v>
      </c>
      <c r="Q303" s="3">
        <f t="shared" si="91"/>
        <v>-90.001988199725005</v>
      </c>
      <c r="R303">
        <f t="shared" si="92"/>
        <v>89.998011800274995</v>
      </c>
      <c r="S303">
        <f t="shared" si="93"/>
        <v>2.6706843323488255E-3</v>
      </c>
      <c r="T303">
        <f t="shared" si="76"/>
        <v>79.719389969537175</v>
      </c>
    </row>
    <row r="304" spans="1:20" x14ac:dyDescent="0.25">
      <c r="A304">
        <f t="shared" si="77"/>
        <v>16.844170094445953</v>
      </c>
      <c r="B304">
        <f t="shared" si="94"/>
        <v>2.6808329328117511</v>
      </c>
      <c r="C304" t="str">
        <f t="shared" si="78"/>
        <v>-0.335974930492299-9645.4458391805i</v>
      </c>
      <c r="D304" t="str">
        <f t="shared" si="79"/>
        <v>3.47812499995277-5936.77216836245i</v>
      </c>
      <c r="E304" t="str">
        <f t="shared" si="80"/>
        <v>162.469536694616+0.0020547500872164i</v>
      </c>
      <c r="F304" t="str">
        <f t="shared" si="81"/>
        <v>2.42492492492052-55712.9519134284i</v>
      </c>
      <c r="G304" t="str">
        <f t="shared" si="82"/>
        <v>0.999999999998184-1.34753360755323E-06i</v>
      </c>
      <c r="H304" t="str">
        <f t="shared" si="83"/>
        <v>1200.00027228677+0.517452913362497i</v>
      </c>
      <c r="I304" t="str">
        <f t="shared" si="84"/>
        <v>89.5363075638016-188602.309720053i</v>
      </c>
      <c r="K304" t="str">
        <f t="shared" si="85"/>
        <v>0.00999999587151852-0.0000063334052640011i</v>
      </c>
      <c r="L304" t="str">
        <f t="shared" si="86"/>
        <v>0.00015-105.261917651538i</v>
      </c>
      <c r="M304" t="str">
        <f t="shared" si="87"/>
        <v>0.0004-18.575632526742i</v>
      </c>
      <c r="N304">
        <f t="shared" si="88"/>
        <v>89.998004245127419</v>
      </c>
      <c r="O304">
        <f t="shared" si="89"/>
        <v>79.686446139985847</v>
      </c>
      <c r="P304" s="3">
        <f t="shared" si="90"/>
        <v>79.686446139985847</v>
      </c>
      <c r="Q304" s="3">
        <f t="shared" si="91"/>
        <v>-90.001995754872581</v>
      </c>
      <c r="R304">
        <f t="shared" si="92"/>
        <v>89.998004245127419</v>
      </c>
      <c r="S304">
        <f t="shared" si="93"/>
        <v>2.6808329328117512E-3</v>
      </c>
      <c r="T304">
        <f t="shared" si="76"/>
        <v>79.686446139985847</v>
      </c>
    </row>
    <row r="305" spans="1:20" x14ac:dyDescent="0.25">
      <c r="A305">
        <f t="shared" si="77"/>
        <v>16.908177940804848</v>
      </c>
      <c r="B305">
        <f t="shared" si="94"/>
        <v>2.6910200979564358</v>
      </c>
      <c r="C305" t="str">
        <f t="shared" si="78"/>
        <v>-0.335974928456361-9608.93189499154i</v>
      </c>
      <c r="D305" t="str">
        <f t="shared" si="79"/>
        <v>3.47812499995243-5914.29783668068i</v>
      </c>
      <c r="E305" t="str">
        <f t="shared" si="80"/>
        <v>162.469536692581+0.00206255814032906i</v>
      </c>
      <c r="F305" t="str">
        <f t="shared" si="81"/>
        <v>2.42492492492049-55502.0441457i</v>
      </c>
      <c r="G305" t="str">
        <f t="shared" si="82"/>
        <v>0.99999999999817-1.35265423526192E-06i</v>
      </c>
      <c r="H305" t="str">
        <f t="shared" si="83"/>
        <v>1200.00027436008+0.519419234494887i</v>
      </c>
      <c r="I305" t="str">
        <f t="shared" si="84"/>
        <v>89.5363075876684-187888.33434852i</v>
      </c>
      <c r="K305" t="str">
        <f t="shared" si="85"/>
        <v>0.00999999584008246-6.35747218343208E-06i</v>
      </c>
      <c r="L305" t="str">
        <f t="shared" si="86"/>
        <v>0.00015-104.863436592487i</v>
      </c>
      <c r="M305" t="str">
        <f t="shared" si="87"/>
        <v>0.0004-18.5053123398506i</v>
      </c>
      <c r="N305">
        <f t="shared" si="88"/>
        <v>89.997996661270449</v>
      </c>
      <c r="O305">
        <f t="shared" si="89"/>
        <v>79.653502310414467</v>
      </c>
      <c r="P305" s="3">
        <f t="shared" si="90"/>
        <v>79.653502310414467</v>
      </c>
      <c r="Q305" s="3">
        <f t="shared" si="91"/>
        <v>-90.002003338729551</v>
      </c>
      <c r="R305">
        <f t="shared" si="92"/>
        <v>89.997996661270449</v>
      </c>
      <c r="S305">
        <f t="shared" si="93"/>
        <v>2.6910200979564356E-3</v>
      </c>
      <c r="T305">
        <f t="shared" si="76"/>
        <v>79.653502310414467</v>
      </c>
    </row>
    <row r="306" spans="1:20" x14ac:dyDescent="0.25">
      <c r="A306">
        <f t="shared" si="77"/>
        <v>16.972429016979905</v>
      </c>
      <c r="B306">
        <f t="shared" si="94"/>
        <v>2.7012459743286703</v>
      </c>
      <c r="C306" t="str">
        <f t="shared" si="78"/>
        <v>-0.335974926404933-9572.55617851382i</v>
      </c>
      <c r="D306" t="str">
        <f t="shared" si="79"/>
        <v>3.47812499995206-5891.90858415882i</v>
      </c>
      <c r="E306" t="str">
        <f t="shared" si="80"/>
        <v>162.469536690531+0.00207039586407555i</v>
      </c>
      <c r="F306" t="str">
        <f t="shared" si="81"/>
        <v>2.42492492492046-55291.9347935095i</v>
      </c>
      <c r="G306" t="str">
        <f t="shared" si="82"/>
        <v>0.999999999998156-1.35779432135589E-06i</v>
      </c>
      <c r="H306" t="str">
        <f t="shared" si="83"/>
        <v>1200.00027644918+0.521393027648288i</v>
      </c>
      <c r="I306" t="str">
        <f t="shared" si="84"/>
        <v>89.5363076117166-187177.061813754i</v>
      </c>
      <c r="K306" t="str">
        <f t="shared" si="85"/>
        <v>0.00999999580840704-6.38163055692151E-06i</v>
      </c>
      <c r="L306" t="str">
        <f t="shared" si="86"/>
        <v>0.00015-104.466464029176i</v>
      </c>
      <c r="M306" t="str">
        <f t="shared" si="87"/>
        <v>0.0004-18.4352583580898i</v>
      </c>
      <c r="N306">
        <f t="shared" si="88"/>
        <v>89.997989048594931</v>
      </c>
      <c r="O306">
        <f t="shared" si="89"/>
        <v>79.620558480822893</v>
      </c>
      <c r="P306" s="3">
        <f t="shared" si="90"/>
        <v>79.620558480822893</v>
      </c>
      <c r="Q306" s="3">
        <f t="shared" si="91"/>
        <v>-90.002010951405069</v>
      </c>
      <c r="R306">
        <f t="shared" si="92"/>
        <v>89.997989048594931</v>
      </c>
      <c r="S306">
        <f t="shared" si="93"/>
        <v>2.7012459743286704E-3</v>
      </c>
      <c r="T306">
        <f t="shared" si="76"/>
        <v>79.620558480822893</v>
      </c>
    </row>
    <row r="307" spans="1:20" x14ac:dyDescent="0.25">
      <c r="A307">
        <f t="shared" si="77"/>
        <v>17.036924247244432</v>
      </c>
      <c r="B307">
        <f t="shared" si="94"/>
        <v>2.7115107090311192</v>
      </c>
      <c r="C307" t="str">
        <f t="shared" si="78"/>
        <v>-0.33597492433788-9536.31816647047i</v>
      </c>
      <c r="D307" t="str">
        <f t="shared" si="79"/>
        <v>3.4781249999517-5869.60408872002i</v>
      </c>
      <c r="E307" t="str">
        <f t="shared" si="80"/>
        <v>162.469536688466+0.00207826337120405i</v>
      </c>
      <c r="F307" t="str">
        <f t="shared" si="81"/>
        <v>2.42492492492043-55082.620834364i</v>
      </c>
      <c r="G307" t="str">
        <f t="shared" si="82"/>
        <v>0.999999999998142-1.36295393977702E-06i</v>
      </c>
      <c r="H307" t="str">
        <f t="shared" si="83"/>
        <v>1200.00027855419+0.523374321216383i</v>
      </c>
      <c r="I307" t="str">
        <f t="shared" si="84"/>
        <v>89.5363076359479-186468.481883862i</v>
      </c>
      <c r="K307" t="str">
        <f t="shared" si="85"/>
        <v>0.00999999577649037-6.40588073199202E-06i</v>
      </c>
      <c r="L307" t="str">
        <f t="shared" si="86"/>
        <v>0.00015-104.070994251022i</v>
      </c>
      <c r="M307" t="str">
        <f t="shared" si="87"/>
        <v>0.0004-18.3654695737097i</v>
      </c>
      <c r="N307">
        <f t="shared" si="88"/>
        <v>89.997981406991372</v>
      </c>
      <c r="O307">
        <f t="shared" si="89"/>
        <v>79.58761465121097</v>
      </c>
      <c r="P307" s="3">
        <f t="shared" si="90"/>
        <v>79.58761465121097</v>
      </c>
      <c r="Q307" s="3">
        <f t="shared" si="91"/>
        <v>-90.002018593008628</v>
      </c>
      <c r="R307">
        <f t="shared" si="92"/>
        <v>89.997981406991372</v>
      </c>
      <c r="S307">
        <f t="shared" si="93"/>
        <v>2.7115107090311193E-3</v>
      </c>
      <c r="T307">
        <f t="shared" si="76"/>
        <v>79.58761465121097</v>
      </c>
    </row>
    <row r="308" spans="1:20" x14ac:dyDescent="0.25">
      <c r="A308">
        <f t="shared" si="77"/>
        <v>17.101664559383959</v>
      </c>
      <c r="B308">
        <f t="shared" si="94"/>
        <v>2.7218144497254375</v>
      </c>
      <c r="C308" t="str">
        <f t="shared" si="78"/>
        <v>-0.335974922255089-9500.2173375655i</v>
      </c>
      <c r="D308" t="str">
        <f t="shared" si="79"/>
        <v>3.47812499995132-5847.38402950657i</v>
      </c>
      <c r="E308" t="str">
        <f t="shared" si="80"/>
        <v>162.469536686384+0.00208616077489256i</v>
      </c>
      <c r="F308" t="str">
        <f t="shared" si="81"/>
        <v>2.42492492492038-54874.0992572116i</v>
      </c>
      <c r="G308" t="str">
        <f t="shared" si="82"/>
        <v>0.999999999998128-1.36813316474816E-06i</v>
      </c>
      <c r="H308" t="str">
        <f t="shared" si="83"/>
        <v>1200.00028067522+0.525363143700759i</v>
      </c>
      <c r="I308" t="str">
        <f t="shared" si="84"/>
        <v>89.5363076603634-185762.584365683i</v>
      </c>
      <c r="K308" t="str">
        <f t="shared" si="85"/>
        <v>0.00999999574433079-6.43022305748707E-06i</v>
      </c>
      <c r="L308" t="str">
        <f t="shared" si="86"/>
        <v>0.00015-103.67702156906i</v>
      </c>
      <c r="M308" t="str">
        <f t="shared" si="87"/>
        <v>0.0004-18.2959449827752i</v>
      </c>
      <c r="N308">
        <f t="shared" si="88"/>
        <v>89.997973736349863</v>
      </c>
      <c r="O308">
        <f t="shared" si="89"/>
        <v>79.554670821578554</v>
      </c>
      <c r="P308" s="3">
        <f t="shared" si="90"/>
        <v>79.554670821578554</v>
      </c>
      <c r="Q308" s="3">
        <f t="shared" si="91"/>
        <v>-90.002026263650137</v>
      </c>
      <c r="R308">
        <f t="shared" si="92"/>
        <v>89.997973736349863</v>
      </c>
      <c r="S308">
        <f t="shared" si="93"/>
        <v>2.7218144497254374E-3</v>
      </c>
      <c r="T308">
        <f t="shared" si="76"/>
        <v>79.554670821578554</v>
      </c>
    </row>
    <row r="309" spans="1:20" x14ac:dyDescent="0.25">
      <c r="A309">
        <f t="shared" si="77"/>
        <v>17.166650884709618</v>
      </c>
      <c r="B309">
        <f t="shared" si="94"/>
        <v>2.7321573446343943</v>
      </c>
      <c r="C309" t="str">
        <f t="shared" si="78"/>
        <v>-0.335974920156408-9464.25317247637i</v>
      </c>
      <c r="D309" t="str">
        <f t="shared" si="79"/>
        <v>3.47812499995096-5825.24808687554i</v>
      </c>
      <c r="E309" t="str">
        <f t="shared" si="80"/>
        <v>162.469536684287+0.00209408818874758i</v>
      </c>
      <c r="F309" t="str">
        <f t="shared" si="81"/>
        <v>2.42492492492035-54666.3670623999i</v>
      </c>
      <c r="G309" t="str">
        <f t="shared" si="82"/>
        <v>0.999999999998114-1.37333207077418E-06i</v>
      </c>
      <c r="H309" t="str">
        <f t="shared" si="83"/>
        <v>1200.00028281241+0.527359523711301i</v>
      </c>
      <c r="I309" t="str">
        <f t="shared" si="84"/>
        <v>89.5363076849649-185059.359104647i</v>
      </c>
      <c r="K309" t="str">
        <f t="shared" si="85"/>
        <v>0.00999999571192618-6.45465788357525E-06i</v>
      </c>
      <c r="L309" t="str">
        <f t="shared" si="86"/>
        <v>0.00015-103.284540315859i</v>
      </c>
      <c r="M309" t="str">
        <f t="shared" si="87"/>
        <v>0.0004-18.2266835851516i</v>
      </c>
      <c r="N309">
        <f t="shared" si="88"/>
        <v>89.997966036560072</v>
      </c>
      <c r="O309">
        <f t="shared" si="89"/>
        <v>79.521726991925462</v>
      </c>
      <c r="P309" s="3">
        <f t="shared" si="90"/>
        <v>79.521726991925462</v>
      </c>
      <c r="Q309" s="3">
        <f t="shared" si="91"/>
        <v>-90.002033963439928</v>
      </c>
      <c r="R309">
        <f t="shared" si="92"/>
        <v>89.997966036560072</v>
      </c>
      <c r="S309">
        <f t="shared" si="93"/>
        <v>2.7321573446343942E-3</v>
      </c>
      <c r="T309">
        <f t="shared" si="76"/>
        <v>79.521726991925462</v>
      </c>
    </row>
    <row r="310" spans="1:20" x14ac:dyDescent="0.25">
      <c r="A310">
        <f t="shared" si="77"/>
        <v>17.231884158071516</v>
      </c>
      <c r="B310">
        <f t="shared" si="94"/>
        <v>2.7425395425440051</v>
      </c>
      <c r="C310" t="str">
        <f t="shared" si="78"/>
        <v>-0.335974918041792-9428.42515384649i</v>
      </c>
      <c r="D310" t="str">
        <f t="shared" si="79"/>
        <v>3.47812499995058-5803.19594239389i</v>
      </c>
      <c r="E310" t="str">
        <f t="shared" si="80"/>
        <v>162.469536682173+0.00210204572680882i</v>
      </c>
      <c r="F310" t="str">
        <f t="shared" si="81"/>
        <v>2.42492492492032-54459.421261631i</v>
      </c>
      <c r="G310" t="str">
        <f t="shared" si="82"/>
        <v>0.9999999999981-0.0000013785507326431i</v>
      </c>
      <c r="H310" t="str">
        <f t="shared" si="83"/>
        <v>1200.00028496587+0.529363489966625i</v>
      </c>
      <c r="I310" t="str">
        <f t="shared" si="84"/>
        <v>89.5363077097539-184358.79598462i</v>
      </c>
      <c r="K310" t="str">
        <f t="shared" si="85"/>
        <v>0.00999999567927493-6.47918556175631E-06i</v>
      </c>
      <c r="L310" t="str">
        <f t="shared" si="86"/>
        <v>0.00015-102.893544845447i</v>
      </c>
      <c r="M310" t="str">
        <f t="shared" si="87"/>
        <v>0.0004-18.1576843844906i</v>
      </c>
      <c r="N310">
        <f t="shared" si="88"/>
        <v>89.997958307511198</v>
      </c>
      <c r="O310">
        <f t="shared" si="89"/>
        <v>79.488783162251565</v>
      </c>
      <c r="P310" s="3">
        <f t="shared" si="90"/>
        <v>79.488783162251565</v>
      </c>
      <c r="Q310" s="3">
        <f t="shared" si="91"/>
        <v>-90.002041692488802</v>
      </c>
      <c r="R310">
        <f t="shared" si="92"/>
        <v>89.997958307511198</v>
      </c>
      <c r="S310">
        <f t="shared" si="93"/>
        <v>2.7425395425440049E-3</v>
      </c>
      <c r="T310">
        <f t="shared" si="76"/>
        <v>79.488783162251565</v>
      </c>
    </row>
    <row r="311" spans="1:20" x14ac:dyDescent="0.25">
      <c r="A311">
        <f t="shared" si="77"/>
        <v>17.297365317872188</v>
      </c>
      <c r="B311">
        <f t="shared" si="94"/>
        <v>2.7529611928056723</v>
      </c>
      <c r="C311" t="str">
        <f t="shared" si="78"/>
        <v>-0.335974915911064-9392.73276627783i</v>
      </c>
      <c r="D311" t="str">
        <f t="shared" si="79"/>
        <v>3.4781249999502-5781.22727883414i</v>
      </c>
      <c r="E311" t="str">
        <f t="shared" si="80"/>
        <v>162.469536680044+0.00211003350354854i</v>
      </c>
      <c r="F311" t="str">
        <f t="shared" si="81"/>
        <v>2.42492492492028-54253.2588779203i</v>
      </c>
      <c r="G311" t="str">
        <f t="shared" si="82"/>
        <v>0.999999999998085-1.38378922542712E-06i</v>
      </c>
      <c r="H311" t="str">
        <f t="shared" si="83"/>
        <v>1200.00028713572+0.531375071294468i</v>
      </c>
      <c r="I311" t="str">
        <f t="shared" si="84"/>
        <v>89.5363077347319-183660.884927766i</v>
      </c>
      <c r="K311" t="str">
        <f t="shared" si="85"/>
        <v>0.00999999564637503-6.50380644486525E-06i</v>
      </c>
      <c r="L311" t="str">
        <f t="shared" si="86"/>
        <v>0.00015-102.50402953322i</v>
      </c>
      <c r="M311" t="str">
        <f t="shared" si="87"/>
        <v>0.0004-18.0889463882153i</v>
      </c>
      <c r="N311">
        <f t="shared" si="88"/>
        <v>89.997950549092081</v>
      </c>
      <c r="O311">
        <f t="shared" si="89"/>
        <v>79.455839332556735</v>
      </c>
      <c r="P311" s="3">
        <f t="shared" si="90"/>
        <v>79.455839332556735</v>
      </c>
      <c r="Q311" s="3">
        <f t="shared" si="91"/>
        <v>-90.002049450907919</v>
      </c>
      <c r="R311">
        <f t="shared" si="92"/>
        <v>89.997950549092081</v>
      </c>
      <c r="S311">
        <f t="shared" si="93"/>
        <v>2.7529611928056724E-3</v>
      </c>
      <c r="T311">
        <f t="shared" si="76"/>
        <v>79.455839332556735</v>
      </c>
    </row>
    <row r="312" spans="1:20" x14ac:dyDescent="0.25">
      <c r="A312">
        <f t="shared" si="77"/>
        <v>17.363095306080105</v>
      </c>
      <c r="B312">
        <f t="shared" si="94"/>
        <v>2.763422445338334</v>
      </c>
      <c r="C312" t="str">
        <f t="shared" si="78"/>
        <v>-0.335974913764089-9357.17549632338i</v>
      </c>
      <c r="D312" t="str">
        <f t="shared" si="79"/>
        <v>3.47812499994983-5759.34178016971i</v>
      </c>
      <c r="E312" t="str">
        <f t="shared" si="80"/>
        <v>162.469536677898+0.00211805163387381i</v>
      </c>
      <c r="F312" t="str">
        <f t="shared" si="81"/>
        <v>2.42492492492025-54047.8769455528i</v>
      </c>
      <c r="G312" t="str">
        <f t="shared" si="82"/>
        <v>0.999999999998071-1.38904762448373E-06i</v>
      </c>
      <c r="H312" t="str">
        <f t="shared" si="83"/>
        <v>1200.0002893221+0.533394296632108i</v>
      </c>
      <c r="I312" t="str">
        <f t="shared" si="84"/>
        <v>89.5363077598999-182965.615894402i</v>
      </c>
      <c r="K312" t="str">
        <f t="shared" si="85"/>
        <v>0.00999999561322463-6.52852088707794E-06i</v>
      </c>
      <c r="L312" t="str">
        <f t="shared" si="86"/>
        <v>0.00015-102.115988775872i</v>
      </c>
      <c r="M312" t="str">
        <f t="shared" si="87"/>
        <v>0.0004-18.0204686075068i</v>
      </c>
      <c r="N312">
        <f t="shared" si="88"/>
        <v>89.997942761191112</v>
      </c>
      <c r="O312">
        <f t="shared" si="89"/>
        <v>79.42289550284076</v>
      </c>
      <c r="P312" s="3">
        <f t="shared" si="90"/>
        <v>79.42289550284076</v>
      </c>
      <c r="Q312" s="3">
        <f t="shared" si="91"/>
        <v>-90.002057238808888</v>
      </c>
      <c r="R312">
        <f t="shared" si="92"/>
        <v>89.997942761191112</v>
      </c>
      <c r="S312">
        <f t="shared" si="93"/>
        <v>2.7634224453383341E-3</v>
      </c>
      <c r="T312">
        <f t="shared" si="76"/>
        <v>79.42289550284076</v>
      </c>
    </row>
    <row r="313" spans="1:20" x14ac:dyDescent="0.25">
      <c r="A313">
        <f t="shared" si="77"/>
        <v>17.429075068243208</v>
      </c>
      <c r="B313">
        <f t="shared" si="94"/>
        <v>2.7739234506306198</v>
      </c>
      <c r="C313" t="str">
        <f t="shared" si="78"/>
        <v>-0.335974911600855-9321.75283248002i</v>
      </c>
      <c r="D313" t="str">
        <f t="shared" si="79"/>
        <v>3.47812499994944-5737.53913157034i</v>
      </c>
      <c r="E313" t="str">
        <f t="shared" si="80"/>
        <v>162.469536675737+0.00212610023312885i</v>
      </c>
      <c r="F313" t="str">
        <f t="shared" si="81"/>
        <v>2.42492492492021-53843.2725100403i</v>
      </c>
      <c r="G313" t="str">
        <f t="shared" si="82"/>
        <v>0.999999999998056-1.39432600545675E-06i</v>
      </c>
      <c r="H313" t="str">
        <f t="shared" si="83"/>
        <v>1200.00029152512+0.5354211950268i</v>
      </c>
      <c r="I313" t="str">
        <f t="shared" si="84"/>
        <v>89.5363077852601-182272.978882847i</v>
      </c>
      <c r="K313" t="str">
        <f t="shared" si="85"/>
        <v>0.00999999557982189-6.55332924391622E-06i</v>
      </c>
      <c r="L313" t="str">
        <f t="shared" si="86"/>
        <v>0.00015-101.729416991305i</v>
      </c>
      <c r="M313" t="str">
        <f t="shared" si="87"/>
        <v>0.0004-17.9522500572891i</v>
      </c>
      <c r="N313">
        <f t="shared" si="88"/>
        <v>89.997934943696251</v>
      </c>
      <c r="O313">
        <f t="shared" si="89"/>
        <v>79.389951673103653</v>
      </c>
      <c r="P313" s="3">
        <f t="shared" si="90"/>
        <v>79.389951673103653</v>
      </c>
      <c r="Q313" s="3">
        <f t="shared" si="91"/>
        <v>-90.002065056303749</v>
      </c>
      <c r="R313">
        <f t="shared" si="92"/>
        <v>89.997934943696251</v>
      </c>
      <c r="S313">
        <f t="shared" si="93"/>
        <v>2.7739234506306198E-3</v>
      </c>
      <c r="T313">
        <f t="shared" si="76"/>
        <v>79.389951673103653</v>
      </c>
    </row>
    <row r="314" spans="1:20" x14ac:dyDescent="0.25">
      <c r="A314">
        <f t="shared" si="77"/>
        <v>17.495305553502533</v>
      </c>
      <c r="B314">
        <f t="shared" si="94"/>
        <v>2.7844643597430161</v>
      </c>
      <c r="C314" t="str">
        <f t="shared" si="78"/>
        <v>-0.335974909421086-9286.46426518054i</v>
      </c>
      <c r="D314" t="str">
        <f t="shared" si="79"/>
        <v>3.47812499994907-5715.81901939761i</v>
      </c>
      <c r="E314" t="str">
        <f t="shared" si="80"/>
        <v>162.469536673558+0.00213417941709548i</v>
      </c>
      <c r="F314" t="str">
        <f t="shared" si="81"/>
        <v>2.42492492492018-53639.4426280794i</v>
      </c>
      <c r="G314" t="str">
        <f t="shared" si="82"/>
        <v>0.999999999998041-1.39962444427746E-06i</v>
      </c>
      <c r="H314" t="str">
        <f t="shared" si="83"/>
        <v>1200.00029374492+0.53745579563616i</v>
      </c>
      <c r="I314" t="str">
        <f t="shared" si="84"/>
        <v>89.536307810813-181582.963929288i</v>
      </c>
      <c r="K314" t="str">
        <f t="shared" si="85"/>
        <v>0.00999999554616472-6.57823187225253E-06i</v>
      </c>
      <c r="L314" t="str">
        <f t="shared" si="86"/>
        <v>0.00015-101.344308618554i</v>
      </c>
      <c r="M314" t="str">
        <f t="shared" si="87"/>
        <v>0.0004-17.8842897562155i</v>
      </c>
      <c r="N314">
        <f t="shared" si="88"/>
        <v>89.997927096495076</v>
      </c>
      <c r="O314">
        <f t="shared" si="89"/>
        <v>79.357007843344959</v>
      </c>
      <c r="P314" s="3">
        <f t="shared" si="90"/>
        <v>79.357007843344959</v>
      </c>
      <c r="Q314" s="3">
        <f t="shared" si="91"/>
        <v>-90.002072903504924</v>
      </c>
      <c r="R314">
        <f t="shared" si="92"/>
        <v>89.997927096495076</v>
      </c>
      <c r="S314">
        <f t="shared" si="93"/>
        <v>2.7844643597430161E-3</v>
      </c>
      <c r="T314">
        <f t="shared" si="76"/>
        <v>79.357007843344959</v>
      </c>
    </row>
    <row r="315" spans="1:20" x14ac:dyDescent="0.25">
      <c r="A315">
        <f t="shared" si="77"/>
        <v>17.561787714605842</v>
      </c>
      <c r="B315">
        <f t="shared" si="94"/>
        <v>2.7950453243100397</v>
      </c>
      <c r="C315" t="str">
        <f t="shared" si="78"/>
        <v>-0.33597490722472-9251.30928678726i</v>
      </c>
      <c r="D315" t="str">
        <f t="shared" si="79"/>
        <v>3.47812499994868-5694.18113120041i</v>
      </c>
      <c r="E315" t="str">
        <f t="shared" si="80"/>
        <v>162.469536671364+0.00214228930199653i</v>
      </c>
      <c r="F315" t="str">
        <f t="shared" si="81"/>
        <v>2.42492492492014-53436.3843675088i</v>
      </c>
      <c r="G315" t="str">
        <f t="shared" si="82"/>
        <v>0.999999999998026-0.0000014049430171657i</v>
      </c>
      <c r="H315" t="str">
        <f t="shared" si="83"/>
        <v>1200.00029598163+0.539498127728614i</v>
      </c>
      <c r="I315" t="str">
        <f t="shared" si="84"/>
        <v>89.5363078365601-180895.561107628i</v>
      </c>
      <c r="K315" t="str">
        <f t="shared" si="85"/>
        <v>0.00999999551225125-6.60322913031568E-06i</v>
      </c>
      <c r="L315" t="str">
        <f t="shared" si="86"/>
        <v>0.00015-100.960658117707i</v>
      </c>
      <c r="M315" t="str">
        <f t="shared" si="87"/>
        <v>0.0004-17.8165867266542i</v>
      </c>
      <c r="N315">
        <f t="shared" si="88"/>
        <v>89.997919219474653</v>
      </c>
      <c r="O315">
        <f t="shared" si="89"/>
        <v>79.324064013564708</v>
      </c>
      <c r="P315" s="3">
        <f t="shared" si="90"/>
        <v>79.324064013564708</v>
      </c>
      <c r="Q315" s="3">
        <f t="shared" si="91"/>
        <v>-90.002080780525347</v>
      </c>
      <c r="R315">
        <f t="shared" si="92"/>
        <v>89.997919219474653</v>
      </c>
      <c r="S315">
        <f t="shared" si="93"/>
        <v>2.7950453243100397E-3</v>
      </c>
      <c r="T315">
        <f t="shared" si="76"/>
        <v>79.324064013564708</v>
      </c>
    </row>
    <row r="316" spans="1:20" x14ac:dyDescent="0.25">
      <c r="A316">
        <f t="shared" si="77"/>
        <v>17.628522507921346</v>
      </c>
      <c r="B316">
        <f t="shared" si="94"/>
        <v>2.8056664965424178</v>
      </c>
      <c r="C316" t="str">
        <f t="shared" si="78"/>
        <v>-0.335974905011589-9216.28739158392i</v>
      </c>
      <c r="D316" t="str">
        <f t="shared" si="79"/>
        <v>3.47812499994829-5672.62515571045i</v>
      </c>
      <c r="E316" t="str">
        <f t="shared" si="80"/>
        <v>162.469536669152+0.00215043000449649i</v>
      </c>
      <c r="F316" t="str">
        <f t="shared" si="81"/>
        <v>2.42492492492011-53234.0948072671i</v>
      </c>
      <c r="G316" t="str">
        <f t="shared" si="82"/>
        <v>0.999999999998011-0.0000014102818006309i</v>
      </c>
      <c r="H316" t="str">
        <f t="shared" si="83"/>
        <v>1200.00029823536+0.54154822068381i</v>
      </c>
      <c r="I316" t="str">
        <f t="shared" si="84"/>
        <v>89.5363078625031-180210.760529344i</v>
      </c>
      <c r="K316" t="str">
        <f t="shared" si="85"/>
        <v>0.00999999547807959-6.62832137769572E-06i</v>
      </c>
      <c r="L316" t="str">
        <f t="shared" si="86"/>
        <v>0.00015-100.578459969822i</v>
      </c>
      <c r="M316" t="str">
        <f t="shared" si="87"/>
        <v>0.0004-17.7491399946745i</v>
      </c>
      <c r="N316">
        <f t="shared" si="88"/>
        <v>89.997911312521737</v>
      </c>
      <c r="O316">
        <f t="shared" si="89"/>
        <v>79.291120183762629</v>
      </c>
      <c r="P316" s="3">
        <f t="shared" si="90"/>
        <v>79.291120183762629</v>
      </c>
      <c r="Q316" s="3">
        <f t="shared" si="91"/>
        <v>-90.002088687478263</v>
      </c>
      <c r="R316">
        <f t="shared" si="92"/>
        <v>89.997911312521737</v>
      </c>
      <c r="S316">
        <f t="shared" si="93"/>
        <v>2.8056664965424179E-3</v>
      </c>
      <c r="T316">
        <f t="shared" si="76"/>
        <v>79.291120183762629</v>
      </c>
    </row>
    <row r="317" spans="1:20" x14ac:dyDescent="0.25">
      <c r="A317">
        <f t="shared" si="77"/>
        <v>17.695510893451445</v>
      </c>
      <c r="B317">
        <f t="shared" si="94"/>
        <v>2.8163280292292789</v>
      </c>
      <c r="C317" t="str">
        <f t="shared" si="78"/>
        <v>-0.335974902781667-9181.39807576883i</v>
      </c>
      <c r="D317" t="str">
        <f t="shared" si="79"/>
        <v>3.4781249999479-5651.1507828378i</v>
      </c>
      <c r="E317" t="str">
        <f t="shared" si="80"/>
        <v>162.469536666923+0.00215860164170158i</v>
      </c>
      <c r="F317" t="str">
        <f t="shared" si="81"/>
        <v>2.42492492492008-53032.5710373512i</v>
      </c>
      <c r="G317" t="str">
        <f t="shared" si="82"/>
        <v>0.999999999997996-1.41564087147328E-06i</v>
      </c>
      <c r="H317" t="str">
        <f t="shared" si="83"/>
        <v>1200.00030050625+0.54360610399304i</v>
      </c>
      <c r="I317" t="str">
        <f t="shared" si="84"/>
        <v>89.5363078886445-179528.552343351i</v>
      </c>
      <c r="K317" t="str">
        <f t="shared" si="85"/>
        <v>0.00999999544364772-6.65350897534903E-06i</v>
      </c>
      <c r="L317" t="str">
        <f t="shared" si="86"/>
        <v>0.00015-100.19770867685i</v>
      </c>
      <c r="M317" t="str">
        <f t="shared" si="87"/>
        <v>0.0004-17.6819485900323i</v>
      </c>
      <c r="N317">
        <f t="shared" si="88"/>
        <v>89.997903375522526</v>
      </c>
      <c r="O317">
        <f t="shared" si="89"/>
        <v>79.258176353938609</v>
      </c>
      <c r="P317" s="3">
        <f t="shared" si="90"/>
        <v>79.258176353938609</v>
      </c>
      <c r="Q317" s="3">
        <f t="shared" si="91"/>
        <v>-90.002096624477474</v>
      </c>
      <c r="R317">
        <f t="shared" si="92"/>
        <v>89.997903375522526</v>
      </c>
      <c r="S317">
        <f t="shared" si="93"/>
        <v>2.816328029229279E-3</v>
      </c>
      <c r="T317">
        <f t="shared" si="76"/>
        <v>79.258176353938609</v>
      </c>
    </row>
    <row r="318" spans="1:20" x14ac:dyDescent="0.25">
      <c r="A318">
        <f t="shared" si="77"/>
        <v>17.76275383484656</v>
      </c>
      <c r="B318">
        <f t="shared" si="94"/>
        <v>2.8270300757403501</v>
      </c>
      <c r="C318" t="str">
        <f t="shared" si="78"/>
        <v>-0.33597490053473-9146.64083744736i</v>
      </c>
      <c r="D318" t="str">
        <f t="shared" si="79"/>
        <v>3.47812499994748-5629.75770366635i</v>
      </c>
      <c r="E318" t="str">
        <f t="shared" si="80"/>
        <v>162.469536664677+0.00216680433116459i</v>
      </c>
      <c r="F318" t="str">
        <f t="shared" si="81"/>
        <v>2.42492492492002-52831.8101587738i</v>
      </c>
      <c r="G318" t="str">
        <f t="shared" si="82"/>
        <v>0.999999999997981-1.42102030678485E-06i</v>
      </c>
      <c r="H318" t="str">
        <f t="shared" si="83"/>
        <v>1200.00030279445+0.545671807259649i</v>
      </c>
      <c r="I318" t="str">
        <f t="shared" si="84"/>
        <v>89.536307914984-178848.926735858i</v>
      </c>
      <c r="K318" t="str">
        <f t="shared" si="85"/>
        <v>0.00999999540895361-6.67879228560349E-06i</v>
      </c>
      <c r="L318" t="str">
        <f t="shared" si="86"/>
        <v>0.00015-99.8183987615555i</v>
      </c>
      <c r="M318" t="str">
        <f t="shared" si="87"/>
        <v>0.0004-17.6150115461569i</v>
      </c>
      <c r="N318">
        <f t="shared" si="88"/>
        <v>89.997895408362879</v>
      </c>
      <c r="O318">
        <f t="shared" si="89"/>
        <v>79.225232524092377</v>
      </c>
      <c r="P318" s="3">
        <f t="shared" si="90"/>
        <v>79.225232524092377</v>
      </c>
      <c r="Q318" s="3">
        <f t="shared" si="91"/>
        <v>-90.002104591637121</v>
      </c>
      <c r="R318">
        <f t="shared" si="92"/>
        <v>89.997895408362879</v>
      </c>
      <c r="S318">
        <f t="shared" si="93"/>
        <v>2.8270300757403501E-3</v>
      </c>
      <c r="T318">
        <f t="shared" si="76"/>
        <v>79.225232524092377</v>
      </c>
    </row>
    <row r="319" spans="1:20" x14ac:dyDescent="0.25">
      <c r="A319">
        <f t="shared" si="77"/>
        <v>17.830252299418976</v>
      </c>
      <c r="B319">
        <f t="shared" si="94"/>
        <v>2.8377727900281635</v>
      </c>
      <c r="C319" t="str">
        <f t="shared" si="78"/>
        <v>-0.335974898270671-9112.01517662524i</v>
      </c>
      <c r="D319" t="str">
        <f t="shared" si="79"/>
        <v>3.47812499994708-5608.44561044956i</v>
      </c>
      <c r="E319" t="str">
        <f t="shared" si="80"/>
        <v>162.469536662415+0.00217503819088445i</v>
      </c>
      <c r="F319" t="str">
        <f t="shared" si="81"/>
        <v>2.42492492491999-52631.8092835226i</v>
      </c>
      <c r="G319" t="str">
        <f t="shared" si="82"/>
        <v>0.999999999997965-1.42642018395062E-06i</v>
      </c>
      <c r="H319" t="str">
        <f t="shared" si="83"/>
        <v>1200.00030510006+0.547745360199486i</v>
      </c>
      <c r="I319" t="str">
        <f t="shared" si="84"/>
        <v>89.536307941524-178171.873930218i</v>
      </c>
      <c r="K319" t="str">
        <f t="shared" si="85"/>
        <v>0.00999999537399534-6.70417167216395E-06i</v>
      </c>
      <c r="L319" t="str">
        <f t="shared" si="86"/>
        <v>0.00015-99.4405247674397i</v>
      </c>
      <c r="M319" t="str">
        <f t="shared" si="87"/>
        <v>0.0004-17.5483279001364i</v>
      </c>
      <c r="N319">
        <f t="shared" si="88"/>
        <v>89.997887410928158</v>
      </c>
      <c r="O319">
        <f t="shared" si="89"/>
        <v>79.192288694224018</v>
      </c>
      <c r="P319" s="3">
        <f t="shared" si="90"/>
        <v>79.192288694224018</v>
      </c>
      <c r="Q319" s="3">
        <f t="shared" si="91"/>
        <v>-90.002112589071842</v>
      </c>
      <c r="R319">
        <f t="shared" si="92"/>
        <v>89.997887410928158</v>
      </c>
      <c r="S319">
        <f t="shared" si="93"/>
        <v>2.8377727900281637E-3</v>
      </c>
      <c r="T319">
        <f t="shared" si="76"/>
        <v>79.192288694224018</v>
      </c>
    </row>
    <row r="320" spans="1:20" x14ac:dyDescent="0.25">
      <c r="A320">
        <f t="shared" si="77"/>
        <v>17.89800725815677</v>
      </c>
      <c r="B320">
        <f t="shared" si="94"/>
        <v>2.8485563266302707</v>
      </c>
      <c r="C320" t="str">
        <f t="shared" si="78"/>
        <v>-0.335974895989392-9077.52059520053i</v>
      </c>
      <c r="D320" t="str">
        <f t="shared" si="79"/>
        <v>3.47812499994668-5587.21419660575i</v>
      </c>
      <c r="E320" t="str">
        <f t="shared" si="80"/>
        <v>162.469536660135+0.00218330333930891i</v>
      </c>
      <c r="F320" t="str">
        <f t="shared" si="81"/>
        <v>2.42492492491995-52432.5655345178i</v>
      </c>
      <c r="G320" t="str">
        <f t="shared" si="82"/>
        <v>0.99999999999795-0.0000014318405806496i</v>
      </c>
      <c r="H320" t="str">
        <f t="shared" si="83"/>
        <v>1200.00030742323+0.549826792641328i</v>
      </c>
      <c r="I320" t="str">
        <f t="shared" si="84"/>
        <v>89.5363079682671-177497.384186802i</v>
      </c>
      <c r="K320" t="str">
        <f t="shared" si="85"/>
        <v>0.00999999533877094-6.72964750011738E-06i</v>
      </c>
      <c r="L320" t="str">
        <f t="shared" si="86"/>
        <v>0.00015-99.064081258657i</v>
      </c>
      <c r="M320" t="str">
        <f t="shared" si="87"/>
        <v>0.0004-17.4818966927041i</v>
      </c>
      <c r="N320">
        <f t="shared" si="88"/>
        <v>89.997879383103367</v>
      </c>
      <c r="O320">
        <f t="shared" si="89"/>
        <v>79.159344864333178</v>
      </c>
      <c r="P320" s="3">
        <f t="shared" si="90"/>
        <v>79.159344864333178</v>
      </c>
      <c r="Q320" s="3">
        <f t="shared" si="91"/>
        <v>-90.002120616896633</v>
      </c>
      <c r="R320">
        <f t="shared" si="92"/>
        <v>89.997879383103367</v>
      </c>
      <c r="S320">
        <f t="shared" si="93"/>
        <v>2.8485563266302705E-3</v>
      </c>
      <c r="T320">
        <f t="shared" si="76"/>
        <v>79.159344864333178</v>
      </c>
    </row>
    <row r="321" spans="1:20" x14ac:dyDescent="0.25">
      <c r="A321">
        <f t="shared" si="77"/>
        <v>17.966019685737766</v>
      </c>
      <c r="B321">
        <f t="shared" si="94"/>
        <v>2.8593808406714656</v>
      </c>
      <c r="C321" t="str">
        <f t="shared" si="78"/>
        <v>-0.335974893690799-9043.15659695719i</v>
      </c>
      <c r="D321" t="str">
        <f t="shared" si="79"/>
        <v>3.47812499994627-5566.06315671393i</v>
      </c>
      <c r="E321" t="str">
        <f t="shared" si="80"/>
        <v>162.469536657838+0.00219159989533419i</v>
      </c>
      <c r="F321" t="str">
        <f t="shared" si="81"/>
        <v>2.42492492491991-52234.0760455711i</v>
      </c>
      <c r="G321" t="str">
        <f t="shared" si="82"/>
        <v>0.999999999997934-1.43728157485605E-06i</v>
      </c>
      <c r="H321" t="str">
        <f t="shared" si="83"/>
        <v>1200.00030976408+0.551916134527282i</v>
      </c>
      <c r="I321" t="str">
        <f t="shared" si="84"/>
        <v>89.5363079952134-176825.447802846i</v>
      </c>
      <c r="K321" t="str">
        <f t="shared" si="85"/>
        <v>0.00999999530327835-0.0000067552201359378i</v>
      </c>
      <c r="L321" t="str">
        <f t="shared" si="86"/>
        <v>0.00015-98.689062819941i</v>
      </c>
      <c r="M321" t="str">
        <f t="shared" si="87"/>
        <v>0.0004-17.4157169682249i</v>
      </c>
      <c r="N321">
        <f t="shared" si="88"/>
        <v>89.997871324772973</v>
      </c>
      <c r="O321">
        <f t="shared" si="89"/>
        <v>79.126401034419786</v>
      </c>
      <c r="P321" s="3">
        <f t="shared" si="90"/>
        <v>79.126401034419786</v>
      </c>
      <c r="Q321" s="3">
        <f t="shared" si="91"/>
        <v>-90.002128675227027</v>
      </c>
      <c r="R321">
        <f t="shared" si="92"/>
        <v>89.997871324772973</v>
      </c>
      <c r="S321">
        <f t="shared" si="93"/>
        <v>2.8593808406714655E-3</v>
      </c>
      <c r="T321">
        <f t="shared" si="76"/>
        <v>79.126401034419786</v>
      </c>
    </row>
    <row r="322" spans="1:20" x14ac:dyDescent="0.25">
      <c r="A322">
        <f t="shared" si="77"/>
        <v>18.034290560543571</v>
      </c>
      <c r="B322">
        <f t="shared" si="94"/>
        <v>2.8702464878660172</v>
      </c>
      <c r="C322" t="str">
        <f t="shared" si="78"/>
        <v>-0.335974891374627-9008.92268755743i</v>
      </c>
      <c r="D322" t="str">
        <f t="shared" si="79"/>
        <v>3.47812499994586-5544.99218650927i</v>
      </c>
      <c r="E322" t="str">
        <f t="shared" si="80"/>
        <v>162.469536655523+0.00219992797831159i</v>
      </c>
      <c r="F322" t="str">
        <f t="shared" si="81"/>
        <v>2.42492492491987-52036.3379613445i</v>
      </c>
      <c r="G322" t="str">
        <f t="shared" si="82"/>
        <v>0.999999999997919-1.44274324484049E-06i</v>
      </c>
      <c r="H322" t="str">
        <f t="shared" si="83"/>
        <v>1200.00031212276+0.554013415913249i</v>
      </c>
      <c r="I322" t="str">
        <f t="shared" si="84"/>
        <v>89.5363080223648-176156.055112323i</v>
      </c>
      <c r="K322" t="str">
        <f t="shared" si="85"/>
        <v>0.00999999526751548-0.0000067808899474919i</v>
      </c>
      <c r="L322" t="str">
        <f t="shared" si="86"/>
        <v>0.00015-98.3154640565259i</v>
      </c>
      <c r="M322" t="str">
        <f t="shared" si="87"/>
        <v>0.0004-17.3497877746811i</v>
      </c>
      <c r="N322">
        <f t="shared" si="88"/>
        <v>89.9978632358211</v>
      </c>
      <c r="O322">
        <f t="shared" si="89"/>
        <v>79.093457204483542</v>
      </c>
      <c r="P322" s="3">
        <f t="shared" si="90"/>
        <v>79.093457204483542</v>
      </c>
      <c r="Q322" s="3">
        <f t="shared" si="91"/>
        <v>-90.0021367641789</v>
      </c>
      <c r="R322">
        <f t="shared" si="92"/>
        <v>89.9978632358211</v>
      </c>
      <c r="S322">
        <f t="shared" si="93"/>
        <v>2.870246487866017E-3</v>
      </c>
      <c r="T322">
        <f t="shared" si="76"/>
        <v>79.093457204483542</v>
      </c>
    </row>
    <row r="323" spans="1:20" x14ac:dyDescent="0.25">
      <c r="A323">
        <f t="shared" si="77"/>
        <v>18.102820864673635</v>
      </c>
      <c r="B323">
        <f t="shared" si="94"/>
        <v>2.881153424519908</v>
      </c>
      <c r="C323" t="str">
        <f t="shared" si="78"/>
        <v>-0.335974889040807-8974.81837453507i</v>
      </c>
      <c r="D323" t="str">
        <f t="shared" si="79"/>
        <v>3.47812499994546-5524.00098287883i</v>
      </c>
      <c r="E323" t="str">
        <f t="shared" si="80"/>
        <v>162.469536653191+0.00220828770804273i</v>
      </c>
      <c r="F323" t="str">
        <f t="shared" si="81"/>
        <v>2.42492492491984-51839.3484373096i</v>
      </c>
      <c r="G323" t="str">
        <f t="shared" si="82"/>
        <v>0.999999999997903-1.44822566917085E-06i</v>
      </c>
      <c r="H323" t="str">
        <f t="shared" si="83"/>
        <v>1200.0003144994+0.556118666969335i</v>
      </c>
      <c r="I323" t="str">
        <f t="shared" si="84"/>
        <v>89.536308049723-175489.196485793i</v>
      </c>
      <c r="K323" t="str">
        <f t="shared" si="85"/>
        <v>0.00999999523148023-6.80665730404417E-06i</v>
      </c>
      <c r="L323" t="str">
        <f t="shared" si="86"/>
        <v>0.00015-97.943279594069i</v>
      </c>
      <c r="M323" t="str">
        <f t="shared" si="87"/>
        <v>0.0004-17.2841081636592i</v>
      </c>
      <c r="N323">
        <f t="shared" si="88"/>
        <v>89.997855116131376</v>
      </c>
      <c r="O323">
        <f t="shared" si="89"/>
        <v>79.060513374524362</v>
      </c>
      <c r="P323" s="3">
        <f t="shared" si="90"/>
        <v>79.060513374524362</v>
      </c>
      <c r="Q323" s="3">
        <f t="shared" si="91"/>
        <v>-90.002144883868624</v>
      </c>
      <c r="R323">
        <f t="shared" si="92"/>
        <v>89.997855116131376</v>
      </c>
      <c r="S323">
        <f t="shared" si="93"/>
        <v>2.881153424519908E-3</v>
      </c>
      <c r="T323">
        <f t="shared" si="76"/>
        <v>79.060513374524362</v>
      </c>
    </row>
    <row r="324" spans="1:20" x14ac:dyDescent="0.25">
      <c r="A324">
        <f t="shared" si="77"/>
        <v>18.171611583959397</v>
      </c>
      <c r="B324">
        <f t="shared" si="94"/>
        <v>2.8921018075330838</v>
      </c>
      <c r="C324" t="str">
        <f t="shared" si="78"/>
        <v>-0.335974886689322-8940.84316728811i</v>
      </c>
      <c r="D324" t="str">
        <f t="shared" si="79"/>
        <v>3.47812499994504-5503.08924385704i</v>
      </c>
      <c r="E324" t="str">
        <f t="shared" si="80"/>
        <v>162.469536650841+0.00221667920478511i</v>
      </c>
      <c r="F324" t="str">
        <f t="shared" si="81"/>
        <v>2.4249249249198-51643.1046397053i</v>
      </c>
      <c r="G324" t="str">
        <f t="shared" si="82"/>
        <v>0.999999999997887-1.45372892671368E-06i</v>
      </c>
      <c r="H324" t="str">
        <f t="shared" si="83"/>
        <v>1200.00031689414+0.558231917980307i</v>
      </c>
      <c r="I324" t="str">
        <f t="shared" si="84"/>
        <v>89.5363080772899-174824.862330269i</v>
      </c>
      <c r="K324" t="str">
        <f t="shared" si="85"/>
        <v>0.00999999519517068-6.83252257626255E-06i</v>
      </c>
      <c r="L324" t="str">
        <f t="shared" si="86"/>
        <v>0.00015-97.5725040785702i</v>
      </c>
      <c r="M324" t="str">
        <f t="shared" si="87"/>
        <v>0.0004-17.2186771903359i</v>
      </c>
      <c r="N324">
        <f t="shared" si="88"/>
        <v>89.997846965586987</v>
      </c>
      <c r="O324">
        <f t="shared" si="89"/>
        <v>79.027569544542047</v>
      </c>
      <c r="P324" s="3">
        <f t="shared" si="90"/>
        <v>79.027569544542047</v>
      </c>
      <c r="Q324" s="3">
        <f t="shared" si="91"/>
        <v>-90.002153034413013</v>
      </c>
      <c r="R324">
        <f t="shared" si="92"/>
        <v>89.997846965586987</v>
      </c>
      <c r="S324">
        <f t="shared" si="93"/>
        <v>2.8921018075330836E-3</v>
      </c>
      <c r="T324">
        <f t="shared" si="76"/>
        <v>79.027569544542047</v>
      </c>
    </row>
    <row r="325" spans="1:20" x14ac:dyDescent="0.25">
      <c r="A325">
        <f t="shared" si="77"/>
        <v>18.240663707978442</v>
      </c>
      <c r="B325">
        <f t="shared" si="94"/>
        <v>2.9030917944017096</v>
      </c>
      <c r="C325" t="str">
        <f t="shared" si="78"/>
        <v>-0.335974884319873-8906.99657707183i</v>
      </c>
      <c r="D325" t="str">
        <f t="shared" si="79"/>
        <v>3.47812499994463-5482.25666862157i</v>
      </c>
      <c r="E325" t="str">
        <f t="shared" si="80"/>
        <v>162.469536648474+0.00222510258925515i</v>
      </c>
      <c r="F325" t="str">
        <f t="shared" si="81"/>
        <v>2.42492492491977-51447.6037454994i</v>
      </c>
      <c r="G325" t="str">
        <f t="shared" si="82"/>
        <v>0.999999999997871-1.45925309663517E-06i</v>
      </c>
      <c r="H325" t="str">
        <f t="shared" si="83"/>
        <v>1200.00031930711+0.560353199345991i</v>
      </c>
      <c r="I325" t="str">
        <f t="shared" si="84"/>
        <v>89.5363081050666-174163.043089083i</v>
      </c>
      <c r="K325" t="str">
        <f t="shared" si="85"/>
        <v>0.00999999515858462-6.85848613622306E-06i</v>
      </c>
      <c r="L325" t="str">
        <f t="shared" si="86"/>
        <v>0.00015-97.2031321763006i</v>
      </c>
      <c r="M325" t="str">
        <f t="shared" si="87"/>
        <v>0.0004-17.1534939134647i</v>
      </c>
      <c r="N325">
        <f t="shared" si="88"/>
        <v>89.997838784070694</v>
      </c>
      <c r="O325">
        <f t="shared" si="89"/>
        <v>78.994625714536497</v>
      </c>
      <c r="P325" s="3">
        <f t="shared" si="90"/>
        <v>78.994625714536497</v>
      </c>
      <c r="Q325" s="3">
        <f t="shared" si="91"/>
        <v>-90.002161215929306</v>
      </c>
      <c r="R325">
        <f t="shared" si="92"/>
        <v>89.997838784070694</v>
      </c>
      <c r="S325">
        <f t="shared" si="93"/>
        <v>2.9030917944017098E-3</v>
      </c>
      <c r="T325">
        <f t="shared" si="76"/>
        <v>78.994625714536497</v>
      </c>
    </row>
    <row r="326" spans="1:20" x14ac:dyDescent="0.25">
      <c r="A326">
        <f t="shared" si="77"/>
        <v>18.309978230068761</v>
      </c>
      <c r="B326">
        <f t="shared" si="94"/>
        <v>2.9141235432204362</v>
      </c>
      <c r="C326" t="str">
        <f t="shared" si="78"/>
        <v>-0.335974881932308-8873.27811699142i</v>
      </c>
      <c r="D326" t="str">
        <f t="shared" si="79"/>
        <v>3.4781249999442-5461.50295748876i</v>
      </c>
      <c r="E326" t="str">
        <f t="shared" si="80"/>
        <v>162.469536646087+0.00223355798262679i</v>
      </c>
      <c r="F326" t="str">
        <f t="shared" si="81"/>
        <v>2.42492492491972-51252.8429423452i</v>
      </c>
      <c r="G326" t="str">
        <f t="shared" si="82"/>
        <v>0.999999999997854-1.46479825840236E-06i</v>
      </c>
      <c r="H326" t="str">
        <f t="shared" si="83"/>
        <v>1200.00032173845+0.562482541581749i</v>
      </c>
      <c r="I326" t="str">
        <f t="shared" si="84"/>
        <v>89.5363081330539-173503.729241742i</v>
      </c>
      <c r="K326" t="str">
        <f t="shared" si="85"/>
        <v>0.00999999512171998-6.88454835741584E-06i</v>
      </c>
      <c r="L326" t="str">
        <f t="shared" si="86"/>
        <v>0.00015-96.8351585737199i</v>
      </c>
      <c r="M326" t="str">
        <f t="shared" si="87"/>
        <v>0.0004-17.0885573953624i</v>
      </c>
      <c r="N326">
        <f t="shared" si="88"/>
        <v>89.997830571464775</v>
      </c>
      <c r="O326">
        <f t="shared" si="89"/>
        <v>78.961681884507271</v>
      </c>
      <c r="P326" s="3">
        <f t="shared" si="90"/>
        <v>78.961681884507271</v>
      </c>
      <c r="Q326" s="3">
        <f t="shared" si="91"/>
        <v>-90.002169428535225</v>
      </c>
      <c r="R326">
        <f t="shared" si="92"/>
        <v>89.997830571464775</v>
      </c>
      <c r="S326">
        <f t="shared" si="93"/>
        <v>2.9141235432204363E-3</v>
      </c>
      <c r="T326">
        <f t="shared" si="76"/>
        <v>78.961681884507271</v>
      </c>
    </row>
    <row r="327" spans="1:20" x14ac:dyDescent="0.25">
      <c r="A327">
        <f t="shared" si="77"/>
        <v>18.379556147343024</v>
      </c>
      <c r="B327">
        <f t="shared" si="94"/>
        <v>2.9251972126846741</v>
      </c>
      <c r="C327" t="str">
        <f t="shared" si="78"/>
        <v>-0.335974879526675-8839.68730199589i</v>
      </c>
      <c r="D327" t="str">
        <f t="shared" si="79"/>
        <v>3.47812499994378-5440.8278119096i</v>
      </c>
      <c r="E327" t="str">
        <f t="shared" si="80"/>
        <v>162.469536643684+0.00224204550653229i</v>
      </c>
      <c r="F327" t="str">
        <f t="shared" si="81"/>
        <v>2.42492492491968-51058.8194285439i</v>
      </c>
      <c r="G327" t="str">
        <f t="shared" si="82"/>
        <v>0.999999999997838-1.47036449178426E-06i</v>
      </c>
      <c r="H327" t="str">
        <f t="shared" si="83"/>
        <v>1200.00032418831+0.564619975318898i</v>
      </c>
      <c r="I327" t="str">
        <f t="shared" si="84"/>
        <v>89.5363081612549-172846.911303796i</v>
      </c>
      <c r="K327" t="str">
        <f t="shared" si="85"/>
        <v>0.00999999508457462-6.91070961475018E-06i</v>
      </c>
      <c r="L327" t="str">
        <f t="shared" si="86"/>
        <v>0.00015-96.4685779774056i</v>
      </c>
      <c r="M327" t="str">
        <f t="shared" si="87"/>
        <v>0.0004-17.0238667018952i</v>
      </c>
      <c r="N327">
        <f t="shared" si="88"/>
        <v>89.99782232765115</v>
      </c>
      <c r="O327">
        <f t="shared" si="89"/>
        <v>78.928738054454556</v>
      </c>
      <c r="P327" s="3">
        <f t="shared" si="90"/>
        <v>78.928738054454556</v>
      </c>
      <c r="Q327" s="3">
        <f t="shared" si="91"/>
        <v>-90.00217767234885</v>
      </c>
      <c r="R327">
        <f t="shared" si="92"/>
        <v>89.99782232765115</v>
      </c>
      <c r="S327">
        <f t="shared" si="93"/>
        <v>2.9251972126846742E-3</v>
      </c>
      <c r="T327">
        <f t="shared" si="76"/>
        <v>78.928738054454556</v>
      </c>
    </row>
    <row r="328" spans="1:20" x14ac:dyDescent="0.25">
      <c r="A328">
        <f t="shared" si="77"/>
        <v>18.449398460702927</v>
      </c>
      <c r="B328">
        <f t="shared" si="94"/>
        <v>2.9363129620928761</v>
      </c>
      <c r="C328" t="str">
        <f t="shared" si="78"/>
        <v>-0.335974877102656-8806.22364886979i</v>
      </c>
      <c r="D328" t="str">
        <f t="shared" si="79"/>
        <v>3.47812499994336-5420.23093446511i</v>
      </c>
      <c r="E328" t="str">
        <f t="shared" si="80"/>
        <v>162.469536641261+0.00225056528307069i</v>
      </c>
      <c r="F328" t="str">
        <f t="shared" si="81"/>
        <v>2.42492492491965-50865.5304130017i</v>
      </c>
      <c r="G328" t="str">
        <f t="shared" si="82"/>
        <v>0.999999999997822-1.47595187685301E-06i</v>
      </c>
      <c r="H328" t="str">
        <f t="shared" si="83"/>
        <v>1200.00032665682+0.566765531305157i</v>
      </c>
      <c r="I328" t="str">
        <f t="shared" si="84"/>
        <v>89.536308189671-172192.579826698i</v>
      </c>
      <c r="K328" t="str">
        <f t="shared" si="85"/>
        <v>0.00999999504714645-6.93697028456007E-06i</v>
      </c>
      <c r="L328" t="str">
        <f t="shared" si="86"/>
        <v>0.00015-96.1033851139733i</v>
      </c>
      <c r="M328" t="str">
        <f t="shared" si="87"/>
        <v>0.0004-16.9594209024658i</v>
      </c>
      <c r="N328">
        <f t="shared" si="88"/>
        <v>89.997814052511202</v>
      </c>
      <c r="O328">
        <f t="shared" si="89"/>
        <v>78.895794224377894</v>
      </c>
      <c r="P328" s="3">
        <f t="shared" si="90"/>
        <v>78.895794224377894</v>
      </c>
      <c r="Q328" s="3">
        <f t="shared" si="91"/>
        <v>-90.002185947488798</v>
      </c>
      <c r="R328">
        <f t="shared" si="92"/>
        <v>89.997814052511202</v>
      </c>
      <c r="S328">
        <f t="shared" si="93"/>
        <v>2.9363129620928762E-3</v>
      </c>
      <c r="T328">
        <f t="shared" si="76"/>
        <v>78.895794224377894</v>
      </c>
    </row>
    <row r="329" spans="1:20" x14ac:dyDescent="0.25">
      <c r="A329">
        <f t="shared" si="77"/>
        <v>18.5195061748536</v>
      </c>
      <c r="B329">
        <f t="shared" si="94"/>
        <v>2.9474709513488291</v>
      </c>
      <c r="C329" t="str">
        <f t="shared" si="78"/>
        <v>-0.335974874660158-8772.88667622726i</v>
      </c>
      <c r="D329" t="str">
        <f t="shared" si="79"/>
        <v>3.47812499994292-5399.71202886231i</v>
      </c>
      <c r="E329" t="str">
        <f t="shared" si="80"/>
        <v>162.46953663882+0.00225911743480082i</v>
      </c>
      <c r="F329" t="str">
        <f t="shared" si="81"/>
        <v>2.4249249249196-50672.9731151911i</v>
      </c>
      <c r="G329" t="str">
        <f t="shared" si="82"/>
        <v>0.999999999997805-1.48156049398504E-06i</v>
      </c>
      <c r="H329" t="str">
        <f t="shared" si="83"/>
        <v>1200.00032914414+0.568919240405074i</v>
      </c>
      <c r="I329" t="str">
        <f t="shared" si="84"/>
        <v>89.5363082183024-171540.725397672i</v>
      </c>
      <c r="K329" t="str">
        <f t="shared" si="85"/>
        <v>0.00999999500943318-6.96333074460925E-06i</v>
      </c>
      <c r="L329" t="str">
        <f t="shared" si="86"/>
        <v>0.00015-95.7395747299991i</v>
      </c>
      <c r="M329" t="str">
        <f t="shared" si="87"/>
        <v>0.0004-16.8952190699998i</v>
      </c>
      <c r="N329">
        <f t="shared" si="88"/>
        <v>89.997805745925902</v>
      </c>
      <c r="O329">
        <f t="shared" si="89"/>
        <v>78.862850394277132</v>
      </c>
      <c r="P329" s="3">
        <f t="shared" si="90"/>
        <v>78.862850394277132</v>
      </c>
      <c r="Q329" s="3">
        <f t="shared" si="91"/>
        <v>-90.002194254074098</v>
      </c>
      <c r="R329">
        <f t="shared" si="92"/>
        <v>89.997805745925902</v>
      </c>
      <c r="S329">
        <f t="shared" si="93"/>
        <v>2.9474709513488289E-3</v>
      </c>
      <c r="T329">
        <f t="shared" si="76"/>
        <v>78.862850394277132</v>
      </c>
    </row>
    <row r="330" spans="1:20" x14ac:dyDescent="0.25">
      <c r="A330">
        <f t="shared" si="77"/>
        <v>18.589880298318043</v>
      </c>
      <c r="B330">
        <f t="shared" si="94"/>
        <v>2.9586713409639547</v>
      </c>
      <c r="C330" t="str">
        <f t="shared" si="78"/>
        <v>-0.335974872199196-8739.67590450499i</v>
      </c>
      <c r="D330" t="str">
        <f t="shared" si="79"/>
        <v>3.47812499994249-5379.27079992988i</v>
      </c>
      <c r="E330" t="str">
        <f t="shared" si="80"/>
        <v>162.46953663636+0.00226770208474924i</v>
      </c>
      <c r="F330" t="str">
        <f t="shared" si="81"/>
        <v>2.42492492491957-50481.1447651112i</v>
      </c>
      <c r="G330" t="str">
        <f t="shared" si="82"/>
        <v>0.999999999997788-1.48719042386215E-06i</v>
      </c>
      <c r="H330" t="str">
        <f t="shared" si="83"/>
        <v>1200.00033165038+0.571081133600509i</v>
      </c>
      <c r="I330" t="str">
        <f t="shared" si="84"/>
        <v>89.5363082471539-170891.338639569i</v>
      </c>
      <c r="K330" t="str">
        <f t="shared" si="85"/>
        <v>0.0099999949714329-6.98979137409753E-06i</v>
      </c>
      <c r="L330" t="str">
        <f t="shared" si="86"/>
        <v>0.00015-95.3771415919492i</v>
      </c>
      <c r="M330" t="str">
        <f t="shared" si="87"/>
        <v>0.0004-16.8312602809322i</v>
      </c>
      <c r="N330">
        <f t="shared" si="88"/>
        <v>89.997797407775735</v>
      </c>
      <c r="O330">
        <f t="shared" si="89"/>
        <v>78.829906564152296</v>
      </c>
      <c r="P330" s="3">
        <f t="shared" si="90"/>
        <v>78.829906564152296</v>
      </c>
      <c r="Q330" s="3">
        <f t="shared" si="91"/>
        <v>-90.002202592224265</v>
      </c>
      <c r="R330">
        <f t="shared" si="92"/>
        <v>89.997797407775735</v>
      </c>
      <c r="S330">
        <f t="shared" si="93"/>
        <v>2.9586713409639545E-3</v>
      </c>
      <c r="T330">
        <f t="shared" si="76"/>
        <v>78.829906564152296</v>
      </c>
    </row>
    <row r="331" spans="1:20" x14ac:dyDescent="0.25">
      <c r="A331">
        <f t="shared" si="77"/>
        <v>18.660521843451654</v>
      </c>
      <c r="B331">
        <f t="shared" si="94"/>
        <v>2.969914292059618</v>
      </c>
      <c r="C331" t="str">
        <f t="shared" si="78"/>
        <v>-0.335974869719366-8706.59085595464i</v>
      </c>
      <c r="D331" t="str">
        <f t="shared" si="79"/>
        <v>3.47812499994204-5358.90695361382i</v>
      </c>
      <c r="E331" t="str">
        <f t="shared" si="80"/>
        <v>162.469536633882+0.00227631935640987i</v>
      </c>
      <c r="F331" t="str">
        <f t="shared" si="81"/>
        <v>2.42492492491951-50290.0426032461i</v>
      </c>
      <c r="G331" t="str">
        <f t="shared" si="82"/>
        <v>0.999999999997771-0.0000014928417474728i</v>
      </c>
      <c r="H331" t="str">
        <f t="shared" si="83"/>
        <v>1200.00033417571+0.573251241991013i</v>
      </c>
      <c r="I331" t="str">
        <f t="shared" si="84"/>
        <v>89.5363082762229-170244.410210744i</v>
      </c>
      <c r="K331" t="str">
        <f t="shared" si="85"/>
        <v>0.00999999493314319-7.01635255366481E-06i</v>
      </c>
      <c r="L331" t="str">
        <f t="shared" si="86"/>
        <v>0.00015-95.0160804861025i</v>
      </c>
      <c r="M331" t="str">
        <f t="shared" si="87"/>
        <v>0.0004-16.7675436151945i</v>
      </c>
      <c r="N331">
        <f t="shared" si="88"/>
        <v>89.997789037940763</v>
      </c>
      <c r="O331">
        <f t="shared" si="89"/>
        <v>78.796962734002975</v>
      </c>
      <c r="P331" s="3">
        <f t="shared" si="90"/>
        <v>78.796962734002975</v>
      </c>
      <c r="Q331" s="3">
        <f t="shared" si="91"/>
        <v>-90.002210962059237</v>
      </c>
      <c r="R331">
        <f t="shared" si="92"/>
        <v>89.997789037940763</v>
      </c>
      <c r="S331">
        <f t="shared" si="93"/>
        <v>2.969914292059618E-3</v>
      </c>
      <c r="T331">
        <f t="shared" si="76"/>
        <v>78.796962734002975</v>
      </c>
    </row>
    <row r="332" spans="1:20" x14ac:dyDescent="0.25">
      <c r="A332">
        <f t="shared" si="77"/>
        <v>18.73143182645677</v>
      </c>
      <c r="B332">
        <f t="shared" si="94"/>
        <v>2.9811999663694446</v>
      </c>
      <c r="C332" t="str">
        <f t="shared" si="78"/>
        <v>-0.335974867220684-8673.63105463679i</v>
      </c>
      <c r="D332" t="str">
        <f t="shared" si="79"/>
        <v>3.4781249999416-5338.62019697343i</v>
      </c>
      <c r="E332" t="str">
        <f t="shared" si="80"/>
        <v>162.469536631385+0.0022849693737452i</v>
      </c>
      <c r="F332" t="str">
        <f t="shared" si="81"/>
        <v>2.42492492491947-50099.6638805277i</v>
      </c>
      <c r="G332" t="str">
        <f t="shared" si="82"/>
        <v>0.999999999997754-1.49851454611317E-06i</v>
      </c>
      <c r="H332" t="str">
        <f t="shared" si="83"/>
        <v>1200.00033672028+0.575429596794348i</v>
      </c>
      <c r="I332" t="str">
        <f t="shared" si="84"/>
        <v>89.5363083055137-169599.930804917i</v>
      </c>
      <c r="K332" t="str">
        <f t="shared" si="85"/>
        <v>0.00999999489456191-7.04301466539798E-06i</v>
      </c>
      <c r="L332" t="str">
        <f t="shared" si="86"/>
        <v>0.00015-94.6563862184722i</v>
      </c>
      <c r="M332" t="str">
        <f t="shared" si="87"/>
        <v>0.0004-16.704068156201i</v>
      </c>
      <c r="N332">
        <f t="shared" si="88"/>
        <v>89.997780636300604</v>
      </c>
      <c r="O332">
        <f t="shared" si="89"/>
        <v>78.764018903829097</v>
      </c>
      <c r="P332" s="3">
        <f t="shared" si="90"/>
        <v>78.764018903829097</v>
      </c>
      <c r="Q332" s="3">
        <f t="shared" si="91"/>
        <v>-90.002219363699396</v>
      </c>
      <c r="R332">
        <f t="shared" si="92"/>
        <v>89.997780636300604</v>
      </c>
      <c r="S332">
        <f t="shared" si="93"/>
        <v>2.9811999663694445E-3</v>
      </c>
      <c r="T332">
        <f t="shared" si="76"/>
        <v>78.764018903829097</v>
      </c>
    </row>
    <row r="333" spans="1:20" x14ac:dyDescent="0.25">
      <c r="A333">
        <f t="shared" si="77"/>
        <v>18.802611267397307</v>
      </c>
      <c r="B333">
        <f t="shared" si="94"/>
        <v>2.9925285262416486</v>
      </c>
      <c r="C333" t="str">
        <f t="shared" si="78"/>
        <v>-0.335974864702996-8640.79602641366i</v>
      </c>
      <c r="D333" t="str">
        <f t="shared" si="79"/>
        <v>3.47812499994116-5318.41023817689i</v>
      </c>
      <c r="E333" t="str">
        <f t="shared" si="80"/>
        <v>162.469536628869+0.00229365226119035i</v>
      </c>
      <c r="F333" t="str">
        <f t="shared" si="81"/>
        <v>2.42492492491944-49910.0058582939i</v>
      </c>
      <c r="G333" t="str">
        <f t="shared" si="82"/>
        <v>0.999999999997737-1.50420890138838E-06i</v>
      </c>
      <c r="H333" t="str">
        <f t="shared" si="83"/>
        <v>1200.00033928421+0.5776162293469i</v>
      </c>
      <c r="I333" t="str">
        <f t="shared" si="84"/>
        <v>89.5363083350283-168957.891151032i</v>
      </c>
      <c r="K333" t="str">
        <f t="shared" si="85"/>
        <v>0.0099999948556869-7.06977809283574E-06i</v>
      </c>
      <c r="L333" t="str">
        <f t="shared" si="86"/>
        <v>0.00015-94.2980536147358i</v>
      </c>
      <c r="M333" t="str">
        <f t="shared" si="87"/>
        <v>0.0004-16.6408329908358i</v>
      </c>
      <c r="N333">
        <f t="shared" si="88"/>
        <v>89.99777220273441</v>
      </c>
      <c r="O333">
        <f t="shared" si="89"/>
        <v>78.731075073630478</v>
      </c>
      <c r="P333" s="3">
        <f t="shared" si="90"/>
        <v>78.731075073630478</v>
      </c>
      <c r="Q333" s="3">
        <f t="shared" si="91"/>
        <v>-90.00222779726559</v>
      </c>
      <c r="R333">
        <f t="shared" si="92"/>
        <v>89.99777220273441</v>
      </c>
      <c r="S333">
        <f t="shared" si="93"/>
        <v>2.9925285262416487E-3</v>
      </c>
      <c r="T333">
        <f t="shared" si="76"/>
        <v>78.731075073630478</v>
      </c>
    </row>
    <row r="334" spans="1:20" x14ac:dyDescent="0.25">
      <c r="A334">
        <f t="shared" si="77"/>
        <v>18.874061190213418</v>
      </c>
      <c r="B334">
        <f t="shared" si="94"/>
        <v>3.0039001346413667</v>
      </c>
      <c r="C334" t="str">
        <f t="shared" si="78"/>
        <v>-0.33597486216605-8608.0852989422i</v>
      </c>
      <c r="D334" t="str">
        <f t="shared" si="79"/>
        <v>3.47812499994072-5298.27678649713i</v>
      </c>
      <c r="E334" t="str">
        <f t="shared" si="80"/>
        <v>162.469536626334+0.00230236814365175i</v>
      </c>
      <c r="F334" t="str">
        <f t="shared" si="81"/>
        <v>2.4249249249194-49721.0658082504i</v>
      </c>
      <c r="G334" t="str">
        <f t="shared" si="82"/>
        <v>0.99999999999772-1.50992489521363E-06i</v>
      </c>
      <c r="H334" t="str">
        <f t="shared" si="83"/>
        <v>1200.00034186768+0.579811171104117i</v>
      </c>
      <c r="I334" t="str">
        <f t="shared" si="84"/>
        <v>89.5363083647671-168318.282013137i</v>
      </c>
      <c r="K334" t="str">
        <f t="shared" si="85"/>
        <v>0.00999999481651579-0.0000070966432209739i</v>
      </c>
      <c r="L334" t="str">
        <f t="shared" si="86"/>
        <v>0.00015-93.9410775201591i</v>
      </c>
      <c r="M334" t="str">
        <f t="shared" si="87"/>
        <v>0.0004-16.5778372094399i</v>
      </c>
      <c r="N334">
        <f t="shared" si="88"/>
        <v>89.99776373712082</v>
      </c>
      <c r="O334">
        <f t="shared" si="89"/>
        <v>78.698131243406834</v>
      </c>
      <c r="P334" s="3">
        <f t="shared" si="90"/>
        <v>78.698131243406834</v>
      </c>
      <c r="Q334" s="3">
        <f t="shared" si="91"/>
        <v>-90.00223626287918</v>
      </c>
      <c r="R334">
        <f t="shared" si="92"/>
        <v>89.99776373712082</v>
      </c>
      <c r="S334">
        <f t="shared" si="93"/>
        <v>3.003900134641367E-3</v>
      </c>
      <c r="T334">
        <f t="shared" si="76"/>
        <v>78.698131243406834</v>
      </c>
    </row>
    <row r="335" spans="1:20" x14ac:dyDescent="0.25">
      <c r="A335">
        <f t="shared" si="77"/>
        <v>18.945782622736228</v>
      </c>
      <c r="B335">
        <f t="shared" si="94"/>
        <v>3.0153149551530039</v>
      </c>
      <c r="C335" t="str">
        <f t="shared" si="78"/>
        <v>-0.335974859609873-8575.49840166781i</v>
      </c>
      <c r="D335" t="str">
        <f t="shared" si="79"/>
        <v>3.47812499994027-5278.21955230771i</v>
      </c>
      <c r="E335" t="str">
        <f t="shared" si="80"/>
        <v>162.46953662378+0.00231111714650987i</v>
      </c>
      <c r="F335" t="str">
        <f t="shared" si="81"/>
        <v>2.42492492491936-49532.841012431i</v>
      </c>
      <c r="G335" t="str">
        <f t="shared" si="82"/>
        <v>0.999999999997703-1.51566260981542E-06i</v>
      </c>
      <c r="H335" t="str">
        <f t="shared" si="83"/>
        <v>1200.00034447081+0.582014453640991i</v>
      </c>
      <c r="I335" t="str">
        <f t="shared" si="84"/>
        <v>89.536308394732-167681.094190235i</v>
      </c>
      <c r="K335" t="str">
        <f t="shared" si="85"/>
        <v>0.00999999477704649-7.12361043627161E-06i</v>
      </c>
      <c r="L335" t="str">
        <f t="shared" si="86"/>
        <v>0.00015-93.5854527995215i</v>
      </c>
      <c r="M335" t="str">
        <f t="shared" si="87"/>
        <v>0.0004-16.5150799057979i</v>
      </c>
      <c r="N335">
        <f t="shared" si="88"/>
        <v>89.997755239338105</v>
      </c>
      <c r="O335">
        <f t="shared" si="89"/>
        <v>78.665187413158137</v>
      </c>
      <c r="P335" s="3">
        <f t="shared" si="90"/>
        <v>78.665187413158137</v>
      </c>
      <c r="Q335" s="3">
        <f t="shared" si="91"/>
        <v>-90.002244760661895</v>
      </c>
      <c r="R335">
        <f t="shared" si="92"/>
        <v>89.997755239338105</v>
      </c>
      <c r="S335">
        <f t="shared" si="93"/>
        <v>3.0153149551530038E-3</v>
      </c>
      <c r="T335">
        <f t="shared" si="76"/>
        <v>78.665187413158137</v>
      </c>
    </row>
    <row r="336" spans="1:20" x14ac:dyDescent="0.25">
      <c r="A336">
        <f t="shared" si="77"/>
        <v>19.017776596702625</v>
      </c>
      <c r="B336">
        <f t="shared" si="94"/>
        <v>3.0267731519825856</v>
      </c>
      <c r="C336" t="str">
        <f t="shared" si="78"/>
        <v>-0.335974857034245-8543.03486581686i</v>
      </c>
      <c r="D336" t="str">
        <f t="shared" si="79"/>
        <v>3.47812499993981-5258.23824707857i</v>
      </c>
      <c r="E336" t="str">
        <f t="shared" si="80"/>
        <v>162.469536621205+0.0023198993956244i</v>
      </c>
      <c r="F336" t="str">
        <f t="shared" si="81"/>
        <v>2.42492492491932-49345.328763159i</v>
      </c>
      <c r="G336" t="str">
        <f t="shared" si="82"/>
        <v>0.999999999997685-1.52142212773269E-06i</v>
      </c>
      <c r="H336" t="str">
        <f t="shared" si="83"/>
        <v>1200.00034709376+0.584226108652505i</v>
      </c>
      <c r="I336" t="str">
        <f t="shared" si="84"/>
        <v>89.5363084249262-167046.318516168i</v>
      </c>
      <c r="K336" t="str">
        <f t="shared" si="85"/>
        <v>0.00999999473727668-7.15068012665634E-06i</v>
      </c>
      <c r="L336" t="str">
        <f t="shared" si="86"/>
        <v>0.00015-93.2311743370403i</v>
      </c>
      <c r="M336" t="str">
        <f t="shared" si="87"/>
        <v>0.0004-16.4525601771248i</v>
      </c>
      <c r="N336">
        <f t="shared" si="88"/>
        <v>89.997746709263978</v>
      </c>
      <c r="O336">
        <f t="shared" si="89"/>
        <v>78.63224358288403</v>
      </c>
      <c r="P336" s="3">
        <f t="shared" si="90"/>
        <v>78.63224358288403</v>
      </c>
      <c r="Q336" s="3">
        <f t="shared" si="91"/>
        <v>-90.002253290736022</v>
      </c>
      <c r="R336">
        <f t="shared" si="92"/>
        <v>89.997746709263978</v>
      </c>
      <c r="S336">
        <f t="shared" si="93"/>
        <v>3.0267731519825858E-3</v>
      </c>
      <c r="T336">
        <f t="shared" si="76"/>
        <v>78.63224358288403</v>
      </c>
    </row>
    <row r="337" spans="1:20" x14ac:dyDescent="0.25">
      <c r="A337">
        <f t="shared" si="77"/>
        <v>19.090044147770097</v>
      </c>
      <c r="B337">
        <f t="shared" si="94"/>
        <v>3.0382748899601193</v>
      </c>
      <c r="C337" t="str">
        <f t="shared" si="78"/>
        <v>-0.335974854438957-8510.69422439051i</v>
      </c>
      <c r="D337" t="str">
        <f t="shared" si="79"/>
        <v>3.47812499993934-5238.33258337193i</v>
      </c>
      <c r="E337" t="str">
        <f t="shared" si="80"/>
        <v>162.469536618611+0.00232871501733046i</v>
      </c>
      <c r="F337" t="str">
        <f t="shared" si="81"/>
        <v>2.42492492491927-49158.5263630076i</v>
      </c>
      <c r="G337" t="str">
        <f t="shared" si="82"/>
        <v>0.999999999997668-1.52720353181805E-06i</v>
      </c>
      <c r="H337" t="str">
        <f t="shared" si="83"/>
        <v>1200.00034973669+0.586446167954058i</v>
      </c>
      <c r="I337" t="str">
        <f t="shared" si="84"/>
        <v>89.5363084553491-166413.945859475i</v>
      </c>
      <c r="K337" t="str">
        <f t="shared" si="85"/>
        <v>0.00999999469720396-0.0000071778526815294i</v>
      </c>
      <c r="L337" t="str">
        <f t="shared" si="86"/>
        <v>0.00015-92.8782370363028i</v>
      </c>
      <c r="M337" t="str">
        <f t="shared" si="87"/>
        <v>0.0004-16.3902771240534i</v>
      </c>
      <c r="N337">
        <f t="shared" si="88"/>
        <v>89.997738146775788</v>
      </c>
      <c r="O337">
        <f t="shared" si="89"/>
        <v>78.599299752584329</v>
      </c>
      <c r="P337" s="3">
        <f t="shared" si="90"/>
        <v>78.599299752584329</v>
      </c>
      <c r="Q337" s="3">
        <f t="shared" si="91"/>
        <v>-90.002261853224212</v>
      </c>
      <c r="R337">
        <f t="shared" si="92"/>
        <v>89.997738146775788</v>
      </c>
      <c r="S337">
        <f t="shared" si="93"/>
        <v>3.0382748899601192E-3</v>
      </c>
      <c r="T337">
        <f t="shared" si="76"/>
        <v>78.599299752584329</v>
      </c>
    </row>
    <row r="338" spans="1:20" x14ac:dyDescent="0.25">
      <c r="A338">
        <f t="shared" si="77"/>
        <v>19.162586315531623</v>
      </c>
      <c r="B338">
        <f t="shared" si="94"/>
        <v>3.0498203345419679</v>
      </c>
      <c r="C338" t="str">
        <f t="shared" si="78"/>
        <v>-0.335974851823922-8478.47601215793i</v>
      </c>
      <c r="D338" t="str">
        <f t="shared" si="79"/>
        <v>3.47812499993889-5218.50227483815i</v>
      </c>
      <c r="E338" t="str">
        <f t="shared" si="80"/>
        <v>162.469536615998+0.00233756413844511i</v>
      </c>
      <c r="F338" t="str">
        <f t="shared" si="81"/>
        <v>2.42492492491923-48972.4311247618i</v>
      </c>
      <c r="G338" t="str">
        <f t="shared" si="82"/>
        <v>0.99999999999765-1.53300690523893E-06i</v>
      </c>
      <c r="H338" t="str">
        <f t="shared" si="83"/>
        <v>1200.00035239974+0.588674663481976i</v>
      </c>
      <c r="I338" t="str">
        <f t="shared" si="84"/>
        <v>89.5363084860045-165783.967123262i</v>
      </c>
      <c r="K338" t="str">
        <f t="shared" si="85"/>
        <v>0.00999999465682617-7.20512849177226E-06i</v>
      </c>
      <c r="L338" t="str">
        <f t="shared" si="86"/>
        <v>0.00015-92.5266358201861i</v>
      </c>
      <c r="M338" t="str">
        <f t="shared" si="87"/>
        <v>0.0004-16.328229850621i</v>
      </c>
      <c r="N338">
        <f t="shared" si="88"/>
        <v>89.997729551750297</v>
      </c>
      <c r="O338">
        <f t="shared" si="89"/>
        <v>78.566355922259007</v>
      </c>
      <c r="P338" s="3">
        <f t="shared" si="90"/>
        <v>78.566355922259007</v>
      </c>
      <c r="Q338" s="3">
        <f t="shared" si="91"/>
        <v>-90.002270448249703</v>
      </c>
      <c r="R338">
        <f t="shared" si="92"/>
        <v>89.997729551750297</v>
      </c>
      <c r="S338">
        <f t="shared" si="93"/>
        <v>3.0498203345419679E-3</v>
      </c>
      <c r="T338">
        <f t="shared" si="76"/>
        <v>78.566355922259007</v>
      </c>
    </row>
    <row r="339" spans="1:20" x14ac:dyDescent="0.25">
      <c r="A339">
        <f t="shared" si="77"/>
        <v>19.235404143530641</v>
      </c>
      <c r="B339">
        <f t="shared" si="94"/>
        <v>3.0614096518132272</v>
      </c>
      <c r="C339" t="str">
        <f t="shared" si="78"/>
        <v>-0.335974849189024-8446.37976564923i</v>
      </c>
      <c r="D339" t="str">
        <f t="shared" si="79"/>
        <v>3.47812499993843-5198.74703621156i</v>
      </c>
      <c r="E339" t="str">
        <f t="shared" si="80"/>
        <v>162.469536613365+0.00234644688626542i</v>
      </c>
      <c r="F339" t="str">
        <f t="shared" si="81"/>
        <v>2.42492492491919-48787.0403713789i</v>
      </c>
      <c r="G339" t="str">
        <f t="shared" si="82"/>
        <v>0.999999999997632-1.53883233147881E-06i</v>
      </c>
      <c r="H339" t="str">
        <f t="shared" si="83"/>
        <v>1200.00035508306+0.590911627293926i</v>
      </c>
      <c r="I339" t="str">
        <f t="shared" si="84"/>
        <v>89.5363085168932-165156.373245072i</v>
      </c>
      <c r="K339" t="str">
        <f t="shared" si="85"/>
        <v>0.00999999461614096-7.23250794975138E-06i</v>
      </c>
      <c r="L339" t="str">
        <f t="shared" si="86"/>
        <v>0.00015-92.1763656307887i</v>
      </c>
      <c r="M339" t="str">
        <f t="shared" si="87"/>
        <v>0.0004-16.2664174642569i</v>
      </c>
      <c r="N339">
        <f t="shared" si="88"/>
        <v>89.997720924063927</v>
      </c>
      <c r="O339">
        <f t="shared" si="89"/>
        <v>78.533412091907778</v>
      </c>
      <c r="P339" s="3">
        <f t="shared" si="90"/>
        <v>78.533412091907778</v>
      </c>
      <c r="Q339" s="3">
        <f t="shared" si="91"/>
        <v>-90.002279075936073</v>
      </c>
      <c r="R339">
        <f t="shared" si="92"/>
        <v>89.997720924063927</v>
      </c>
      <c r="S339">
        <f t="shared" si="93"/>
        <v>3.0614096518132273E-3</v>
      </c>
      <c r="T339">
        <f t="shared" si="76"/>
        <v>78.533412091907778</v>
      </c>
    </row>
    <row r="340" spans="1:20" x14ac:dyDescent="0.25">
      <c r="A340">
        <f t="shared" si="77"/>
        <v>19.30849867927606</v>
      </c>
      <c r="B340">
        <f t="shared" si="94"/>
        <v>3.0730430084901177</v>
      </c>
      <c r="C340" t="str">
        <f t="shared" si="78"/>
        <v>-0.335974846533977-8414.40502314894i</v>
      </c>
      <c r="D340" t="str">
        <f t="shared" si="79"/>
        <v>3.47812499993794-5179.06658330641i</v>
      </c>
      <c r="E340" t="str">
        <f t="shared" si="80"/>
        <v>162.469536610711+0.00235536338857565i</v>
      </c>
      <c r="F340" t="str">
        <f t="shared" si="81"/>
        <v>2.42492492491913-48602.3514359505i</v>
      </c>
      <c r="G340" t="str">
        <f t="shared" si="82"/>
        <v>0.999999999997614-1.54467989433839E-06i</v>
      </c>
      <c r="H340" t="str">
        <f t="shared" si="83"/>
        <v>1200.00035778682+0.593157091569398i</v>
      </c>
      <c r="I340" t="str">
        <f t="shared" si="84"/>
        <v>89.5363085480164-164531.15519676i</v>
      </c>
      <c r="K340" t="str">
        <f t="shared" si="85"/>
        <v>0.00999999457514586-0.0000072599914493241i</v>
      </c>
      <c r="L340" t="str">
        <f t="shared" si="86"/>
        <v>0.00015-91.8274214293572i</v>
      </c>
      <c r="M340" t="str">
        <f t="shared" si="87"/>
        <v>0.0004-16.2048390757689i</v>
      </c>
      <c r="N340">
        <f t="shared" si="88"/>
        <v>89.997712263592533</v>
      </c>
      <c r="O340">
        <f t="shared" si="89"/>
        <v>78.500468261530258</v>
      </c>
      <c r="P340" s="3">
        <f t="shared" si="90"/>
        <v>78.500468261530258</v>
      </c>
      <c r="Q340" s="3">
        <f t="shared" si="91"/>
        <v>-90.002287736407467</v>
      </c>
      <c r="R340">
        <f t="shared" si="92"/>
        <v>89.997712263592533</v>
      </c>
      <c r="S340">
        <f t="shared" si="93"/>
        <v>3.0730430084901176E-3</v>
      </c>
      <c r="T340">
        <f t="shared" si="76"/>
        <v>78.500468261530258</v>
      </c>
    </row>
    <row r="341" spans="1:20" x14ac:dyDescent="0.25">
      <c r="A341">
        <f t="shared" si="77"/>
        <v>19.381870974257307</v>
      </c>
      <c r="B341">
        <f t="shared" si="94"/>
        <v>3.08472057192238</v>
      </c>
      <c r="C341" t="str">
        <f t="shared" si="78"/>
        <v>-0.335974843858767-8382.55132469002i</v>
      </c>
      <c r="D341" t="str">
        <f t="shared" si="79"/>
        <v>3.47812499993748-5159.46063301284i</v>
      </c>
      <c r="E341" t="str">
        <f t="shared" si="80"/>
        <v>162.469536608038+0.00236431377364111i</v>
      </c>
      <c r="F341" t="str">
        <f t="shared" si="81"/>
        <v>2.4249249249191-48418.3616616648i</v>
      </c>
      <c r="G341" t="str">
        <f t="shared" si="82"/>
        <v>0.999999999997596-1.55054967793685E-06i</v>
      </c>
      <c r="H341" t="str">
        <f t="shared" si="83"/>
        <v>1200.00036051117+0.595411088610167i</v>
      </c>
      <c r="I341" t="str">
        <f t="shared" si="84"/>
        <v>89.5363085793772-163908.303984353i</v>
      </c>
      <c r="K341" t="str">
        <f t="shared" si="85"/>
        <v>0.00999999453383867-7.28757938584467E-06i</v>
      </c>
      <c r="L341" t="str">
        <f t="shared" si="86"/>
        <v>0.00015-91.4797981962119i</v>
      </c>
      <c r="M341" t="str">
        <f t="shared" si="87"/>
        <v>0.0004-16.1434937993315i</v>
      </c>
      <c r="N341">
        <f t="shared" si="88"/>
        <v>89.997703570211542</v>
      </c>
      <c r="O341">
        <f t="shared" si="89"/>
        <v>78.467524431126606</v>
      </c>
      <c r="P341" s="3">
        <f t="shared" si="90"/>
        <v>78.467524431126606</v>
      </c>
      <c r="Q341" s="3">
        <f t="shared" si="91"/>
        <v>-90.002296429788458</v>
      </c>
      <c r="R341">
        <f t="shared" si="92"/>
        <v>89.997703570211542</v>
      </c>
      <c r="S341">
        <f t="shared" si="93"/>
        <v>3.0847205719223801E-3</v>
      </c>
      <c r="T341">
        <f t="shared" si="76"/>
        <v>78.467524431126606</v>
      </c>
    </row>
    <row r="342" spans="1:20" x14ac:dyDescent="0.25">
      <c r="A342">
        <f t="shared" si="77"/>
        <v>19.455522083959487</v>
      </c>
      <c r="B342">
        <f t="shared" si="94"/>
        <v>3.0964425100956849</v>
      </c>
      <c r="C342" t="str">
        <f t="shared" si="78"/>
        <v>-0.335974841163215-8350.81821204608i</v>
      </c>
      <c r="D342" t="str">
        <f t="shared" si="79"/>
        <v>3.478124999937-5139.92890329261i</v>
      </c>
      <c r="E342" t="str">
        <f t="shared" si="80"/>
        <v>162.469536605344+0.00237329817021777i</v>
      </c>
      <c r="F342" t="str">
        <f t="shared" si="81"/>
        <v>2.42492492491905-48235.0684017666i</v>
      </c>
      <c r="G342" t="str">
        <f t="shared" si="82"/>
        <v>0.999999999997577-1.55644176671299E-06i</v>
      </c>
      <c r="H342" t="str">
        <f t="shared" si="83"/>
        <v>1200.00036325626+0.597673650840755i</v>
      </c>
      <c r="I342" t="str">
        <f t="shared" si="84"/>
        <v>89.5363086109767-163287.810647925i</v>
      </c>
      <c r="K342" t="str">
        <f t="shared" si="85"/>
        <v>0.00999999449221698-7.31527215616948E-06i</v>
      </c>
      <c r="L342" t="str">
        <f t="shared" si="86"/>
        <v>0.00015-91.1334909306755i</v>
      </c>
      <c r="M342" t="str">
        <f t="shared" si="87"/>
        <v>0.0004-16.0823807524721i</v>
      </c>
      <c r="N342">
        <f t="shared" si="88"/>
        <v>89.997694843795884</v>
      </c>
      <c r="O342">
        <f t="shared" si="89"/>
        <v>78.434580600696393</v>
      </c>
      <c r="P342" s="3">
        <f t="shared" si="90"/>
        <v>78.434580600696393</v>
      </c>
      <c r="Q342" s="3">
        <f t="shared" si="91"/>
        <v>-90.002305156204116</v>
      </c>
      <c r="R342">
        <f t="shared" si="92"/>
        <v>89.997694843795884</v>
      </c>
      <c r="S342">
        <f t="shared" si="93"/>
        <v>3.0964425100956849E-3</v>
      </c>
      <c r="T342">
        <f t="shared" si="76"/>
        <v>78.434580600696393</v>
      </c>
    </row>
    <row r="343" spans="1:20" x14ac:dyDescent="0.25">
      <c r="A343">
        <f t="shared" si="77"/>
        <v>19.529453067878531</v>
      </c>
      <c r="B343">
        <f t="shared" si="94"/>
        <v>3.1082089916340485</v>
      </c>
      <c r="C343" t="str">
        <f t="shared" si="78"/>
        <v>-0.335974838447097-8319.20522872568i</v>
      </c>
      <c r="D343" t="str">
        <f t="shared" si="79"/>
        <v>3.47812499993653-5120.47111317527i</v>
      </c>
      <c r="E343" t="str">
        <f t="shared" si="80"/>
        <v>162.46953660263+0.00238231670755024i</v>
      </c>
      <c r="F343" t="str">
        <f t="shared" si="81"/>
        <v>2.42492492491901-48052.4690195213i</v>
      </c>
      <c r="G343" t="str">
        <f t="shared" si="82"/>
        <v>0.999999999997559-1.56235624542647E-06i</v>
      </c>
      <c r="H343" t="str">
        <f t="shared" si="83"/>
        <v>1200.00036602226+0.599944810808895i</v>
      </c>
      <c r="I343" t="str">
        <f t="shared" si="84"/>
        <v>89.5363086428175-162669.666261475i</v>
      </c>
      <c r="K343" t="str">
        <f t="shared" si="85"/>
        <v>0.00999999445027827-7.34307015866278E-06i</v>
      </c>
      <c r="L343" t="str">
        <f t="shared" si="86"/>
        <v>0.00015-90.7884946510012i</v>
      </c>
      <c r="M343" t="str">
        <f t="shared" si="87"/>
        <v>0.0004-16.021499056059i</v>
      </c>
      <c r="N343">
        <f t="shared" si="88"/>
        <v>89.997686084220078</v>
      </c>
      <c r="O343">
        <f t="shared" si="89"/>
        <v>78.401636770239435</v>
      </c>
      <c r="P343" s="3">
        <f t="shared" si="90"/>
        <v>78.401636770239435</v>
      </c>
      <c r="Q343" s="3">
        <f t="shared" si="91"/>
        <v>-90.002313915779922</v>
      </c>
      <c r="R343">
        <f t="shared" si="92"/>
        <v>89.997686084220078</v>
      </c>
      <c r="S343">
        <f t="shared" si="93"/>
        <v>3.1082089916340486E-3</v>
      </c>
      <c r="T343">
        <f t="shared" si="76"/>
        <v>78.401636770239435</v>
      </c>
    </row>
    <row r="344" spans="1:20" x14ac:dyDescent="0.25">
      <c r="A344">
        <f t="shared" si="77"/>
        <v>19.603664989536469</v>
      </c>
      <c r="B344">
        <f t="shared" si="94"/>
        <v>3.1200201858022578</v>
      </c>
      <c r="C344" t="str">
        <f t="shared" si="78"/>
        <v>-0.335974835710299-8287.71191996544i</v>
      </c>
      <c r="D344" t="str">
        <f t="shared" si="79"/>
        <v>3.47812499993603-5101.08698275393i</v>
      </c>
      <c r="E344" t="str">
        <f t="shared" si="80"/>
        <v>162.469536599895+0.00239136951537399i</v>
      </c>
      <c r="F344" t="str">
        <f t="shared" si="81"/>
        <v>2.42492492491896-47870.560888175i</v>
      </c>
      <c r="G344" t="str">
        <f t="shared" si="82"/>
        <v>0.99999999999754-1.56829319915906E-06i</v>
      </c>
      <c r="H344" t="str">
        <f t="shared" si="83"/>
        <v>1200.00036880931+0.602224601185998i</v>
      </c>
      <c r="I344" t="str">
        <f t="shared" si="84"/>
        <v>89.5363086749-162053.861932785i</v>
      </c>
      <c r="K344" t="str">
        <f t="shared" si="85"/>
        <v>0.0099999944080203-7.37097379320287E-06i</v>
      </c>
      <c r="L344" t="str">
        <f t="shared" si="86"/>
        <v>0.00015-90.4448043943027i</v>
      </c>
      <c r="M344" t="str">
        <f t="shared" si="87"/>
        <v>0.0004-15.9608478342887i</v>
      </c>
      <c r="N344">
        <f t="shared" si="88"/>
        <v>89.997677291358087</v>
      </c>
      <c r="O344">
        <f t="shared" si="89"/>
        <v>78.368692939755533</v>
      </c>
      <c r="P344" s="3">
        <f t="shared" si="90"/>
        <v>78.368692939755533</v>
      </c>
      <c r="Q344" s="3">
        <f t="shared" si="91"/>
        <v>-90.002322708641913</v>
      </c>
      <c r="R344">
        <f t="shared" si="92"/>
        <v>89.997677291358087</v>
      </c>
      <c r="S344">
        <f t="shared" si="93"/>
        <v>3.120020185802258E-3</v>
      </c>
      <c r="T344">
        <f t="shared" si="76"/>
        <v>78.368692939755533</v>
      </c>
    </row>
    <row r="345" spans="1:20" x14ac:dyDescent="0.25">
      <c r="A345">
        <f t="shared" si="77"/>
        <v>19.678158916496706</v>
      </c>
      <c r="B345">
        <f t="shared" si="94"/>
        <v>3.1318762625083063</v>
      </c>
      <c r="C345" t="str">
        <f t="shared" si="78"/>
        <v>-0.335974832952632-8256.33783272354i</v>
      </c>
      <c r="D345" t="str">
        <f t="shared" si="79"/>
        <v>3.47812499993555-5081.77623318142i</v>
      </c>
      <c r="E345" t="str">
        <f t="shared" si="80"/>
        <v>162.469536597139+0.00240045672391627i</v>
      </c>
      <c r="F345" t="str">
        <f t="shared" si="81"/>
        <v>2.42492492491891-47689.3413909185i</v>
      </c>
      <c r="G345" t="str">
        <f t="shared" si="82"/>
        <v>0.999999999997522-1.57425271331584E-06i</v>
      </c>
      <c r="H345" t="str">
        <f t="shared" si="83"/>
        <v>1200.00037161759+0.604513054767627i</v>
      </c>
      <c r="I345" t="str">
        <f t="shared" si="84"/>
        <v>89.5363087072262-161440.388803305i</v>
      </c>
      <c r="K345" t="str">
        <f t="shared" si="85"/>
        <v>0.00999999436544049-7.39898346118718E-06i</v>
      </c>
      <c r="L345" t="str">
        <f t="shared" si="86"/>
        <v>0.00015-90.1024152164807i</v>
      </c>
      <c r="M345" t="str">
        <f t="shared" si="87"/>
        <v>0.0004-15.900426214673i</v>
      </c>
      <c r="N345">
        <f t="shared" si="88"/>
        <v>89.997668465083422</v>
      </c>
      <c r="O345">
        <f t="shared" si="89"/>
        <v>78.335749109244489</v>
      </c>
      <c r="P345" s="3">
        <f t="shared" si="90"/>
        <v>78.335749109244489</v>
      </c>
      <c r="Q345" s="3">
        <f t="shared" si="91"/>
        <v>-90.002331534916578</v>
      </c>
      <c r="R345">
        <f t="shared" si="92"/>
        <v>89.997668465083422</v>
      </c>
      <c r="S345">
        <f t="shared" si="93"/>
        <v>3.1318762625083063E-3</v>
      </c>
      <c r="T345">
        <f t="shared" si="76"/>
        <v>78.335749109244489</v>
      </c>
    </row>
    <row r="346" spans="1:20" x14ac:dyDescent="0.25">
      <c r="A346">
        <f t="shared" si="77"/>
        <v>19.752935920379397</v>
      </c>
      <c r="B346">
        <f t="shared" si="94"/>
        <v>3.1437773923058381</v>
      </c>
      <c r="C346" t="str">
        <f t="shared" si="78"/>
        <v>-0.335974830174036-8225.08251567329i</v>
      </c>
      <c r="D346" t="str">
        <f t="shared" si="79"/>
        <v>3.47812499993506-5062.53858666609i</v>
      </c>
      <c r="E346" t="str">
        <f t="shared" si="80"/>
        <v>162.469536594362+0.00240957846390181i</v>
      </c>
      <c r="F346" t="str">
        <f t="shared" si="81"/>
        <v>2.42492492491887-47508.8079208483i</v>
      </c>
      <c r="G346" t="str">
        <f t="shared" si="82"/>
        <v>0.999999999997503-0.0000015802348736264i</v>
      </c>
      <c r="H346" t="str">
        <f t="shared" si="83"/>
        <v>1200.00037444724+0.606810204473988i</v>
      </c>
      <c r="I346" t="str">
        <f t="shared" si="84"/>
        <v>89.5363087397998-160829.238048015i</v>
      </c>
      <c r="K346" t="str">
        <f t="shared" si="85"/>
        <v>0.00999999432253657-7.42709956553893E-06i</v>
      </c>
      <c r="L346" t="str">
        <f t="shared" si="86"/>
        <v>0.00015-89.76132219215i</v>
      </c>
      <c r="M346" t="str">
        <f t="shared" si="87"/>
        <v>0.0004-15.8402333280265i</v>
      </c>
      <c r="N346">
        <f t="shared" si="88"/>
        <v>89.997659605269106</v>
      </c>
      <c r="O346">
        <f t="shared" si="89"/>
        <v>78.302805278706188</v>
      </c>
      <c r="P346" s="3">
        <f t="shared" si="90"/>
        <v>78.302805278706188</v>
      </c>
      <c r="Q346" s="3">
        <f t="shared" si="91"/>
        <v>-90.002340394730894</v>
      </c>
      <c r="R346">
        <f t="shared" si="92"/>
        <v>89.997659605269106</v>
      </c>
      <c r="S346">
        <f t="shared" si="93"/>
        <v>3.1437773923058379E-3</v>
      </c>
      <c r="T346">
        <f t="shared" si="76"/>
        <v>78.302805278706188</v>
      </c>
    </row>
    <row r="347" spans="1:20" x14ac:dyDescent="0.25">
      <c r="A347">
        <f t="shared" si="77"/>
        <v>19.827997076876837</v>
      </c>
      <c r="B347">
        <f t="shared" si="94"/>
        <v>3.1557237463966001</v>
      </c>
      <c r="C347" t="str">
        <f t="shared" si="78"/>
        <v>-0.335974827374216-8193.94551919632i</v>
      </c>
      <c r="D347" t="str">
        <f t="shared" si="79"/>
        <v>3.47812499993457-5043.37376646796i</v>
      </c>
      <c r="E347" t="str">
        <f t="shared" si="80"/>
        <v>162.469536591564+0.00241873486654967i</v>
      </c>
      <c r="F347" t="str">
        <f t="shared" si="81"/>
        <v>2.42492492491883-47328.9578809301i</v>
      </c>
      <c r="G347" t="str">
        <f t="shared" si="82"/>
        <v>0.999999999997484-1.58623976614616E-06i</v>
      </c>
      <c r="H347" t="str">
        <f t="shared" si="83"/>
        <v>1200.00037729845+0.609116083350349i</v>
      </c>
      <c r="I347" t="str">
        <f t="shared" si="84"/>
        <v>89.5363087726207-160220.400875312i</v>
      </c>
      <c r="K347" t="str">
        <f t="shared" si="85"/>
        <v>0.00999999427930585-7.45532251071167E-06i</v>
      </c>
      <c r="L347" t="str">
        <f t="shared" si="86"/>
        <v>0.00015-89.4215204145751i</v>
      </c>
      <c r="M347" t="str">
        <f t="shared" si="87"/>
        <v>0.0004-15.7802683084544i</v>
      </c>
      <c r="N347">
        <f t="shared" si="88"/>
        <v>89.997650711787699</v>
      </c>
      <c r="O347">
        <f t="shared" si="89"/>
        <v>78.269861448140261</v>
      </c>
      <c r="P347" s="3">
        <f t="shared" si="90"/>
        <v>78.269861448140261</v>
      </c>
      <c r="Q347" s="3">
        <f t="shared" si="91"/>
        <v>-90.002349288212301</v>
      </c>
      <c r="R347">
        <f t="shared" si="92"/>
        <v>89.997650711787699</v>
      </c>
      <c r="S347">
        <f t="shared" si="93"/>
        <v>3.1557237463965999E-3</v>
      </c>
      <c r="T347">
        <f t="shared" si="76"/>
        <v>78.269861448140261</v>
      </c>
    </row>
    <row r="348" spans="1:20" x14ac:dyDescent="0.25">
      <c r="A348">
        <f t="shared" si="77"/>
        <v>19.903343465768966</v>
      </c>
      <c r="B348">
        <f t="shared" si="94"/>
        <v>3.1677154966329071</v>
      </c>
      <c r="C348" t="str">
        <f t="shared" si="78"/>
        <v>-0.33597482455312-8162.92639537656i</v>
      </c>
      <c r="D348" t="str">
        <f t="shared" si="79"/>
        <v>3.47812499993406-5024.28149689461i</v>
      </c>
      <c r="E348" t="str">
        <f t="shared" si="80"/>
        <v>162.469536588745+0.00242792606357876i</v>
      </c>
      <c r="F348" t="str">
        <f t="shared" si="81"/>
        <v>2.42492492491877-47149.7886839601i</v>
      </c>
      <c r="G348" t="str">
        <f t="shared" si="82"/>
        <v>0.999999999997465-1.59226747725748E-06i</v>
      </c>
      <c r="H348" t="str">
        <f t="shared" si="83"/>
        <v>1200.00038017137+0.611430724567581i</v>
      </c>
      <c r="I348" t="str">
        <f t="shared" si="84"/>
        <v>89.5363088056912-159613.868526863i</v>
      </c>
      <c r="K348" t="str">
        <f t="shared" si="85"/>
        <v>0.009999994235746-7.48365270269651E-06i</v>
      </c>
      <c r="L348" t="str">
        <f t="shared" si="86"/>
        <v>0.00015-89.0830049955915i</v>
      </c>
      <c r="M348" t="str">
        <f t="shared" si="87"/>
        <v>0.0004-15.7205302933397i</v>
      </c>
      <c r="N348">
        <f t="shared" si="88"/>
        <v>89.997641784511302</v>
      </c>
      <c r="O348">
        <f t="shared" si="89"/>
        <v>78.236917617546595</v>
      </c>
      <c r="P348" s="3">
        <f t="shared" si="90"/>
        <v>78.236917617546595</v>
      </c>
      <c r="Q348" s="3">
        <f t="shared" si="91"/>
        <v>-90.002358215488698</v>
      </c>
      <c r="R348">
        <f t="shared" si="92"/>
        <v>89.997641784511302</v>
      </c>
      <c r="S348">
        <f t="shared" si="93"/>
        <v>3.1677154966329069E-3</v>
      </c>
      <c r="T348">
        <f t="shared" si="76"/>
        <v>78.236917617546595</v>
      </c>
    </row>
    <row r="349" spans="1:20" x14ac:dyDescent="0.25">
      <c r="A349">
        <f t="shared" si="77"/>
        <v>19.978976170938889</v>
      </c>
      <c r="B349">
        <f t="shared" si="94"/>
        <v>3.179752815520112</v>
      </c>
      <c r="C349" t="str">
        <f t="shared" si="78"/>
        <v>-0.335974821710542-8132.0246979935i</v>
      </c>
      <c r="D349" t="str">
        <f t="shared" si="79"/>
        <v>3.47812499993356-5005.26150329739i</v>
      </c>
      <c r="E349" t="str">
        <f t="shared" si="80"/>
        <v>162.469536585904+0.00243715218720892i</v>
      </c>
      <c r="F349" t="str">
        <f t="shared" si="81"/>
        <v>2.42492492491873-46971.29775253i</v>
      </c>
      <c r="G349" t="str">
        <f t="shared" si="82"/>
        <v>0.999999999997445-1.59831809367103E-06i</v>
      </c>
      <c r="H349" t="str">
        <f t="shared" si="83"/>
        <v>1200.00038306616+0.613754161422591i</v>
      </c>
      <c r="I349" t="str">
        <f t="shared" si="84"/>
        <v>89.5363088390146-159009.6322775i</v>
      </c>
      <c r="K349" t="str">
        <f t="shared" si="85"/>
        <v>0.00999999419185448-7.51209054902693E-06i</v>
      </c>
      <c r="L349" t="str">
        <f t="shared" si="86"/>
        <v>0.00015-88.7457710655427i</v>
      </c>
      <c r="M349" t="str">
        <f t="shared" si="87"/>
        <v>0.0004-15.661018423331i</v>
      </c>
      <c r="N349">
        <f t="shared" si="88"/>
        <v>89.997632823311449</v>
      </c>
      <c r="O349">
        <f t="shared" si="89"/>
        <v>78.203973786924962</v>
      </c>
      <c r="P349" s="3">
        <f t="shared" si="90"/>
        <v>78.203973786924962</v>
      </c>
      <c r="Q349" s="3">
        <f t="shared" si="91"/>
        <v>-90.002367176688551</v>
      </c>
      <c r="R349">
        <f t="shared" si="92"/>
        <v>89.997632823311449</v>
      </c>
      <c r="S349">
        <f t="shared" si="93"/>
        <v>3.179752815520112E-3</v>
      </c>
      <c r="T349">
        <f t="shared" si="76"/>
        <v>78.203973786924962</v>
      </c>
    </row>
    <row r="350" spans="1:20" x14ac:dyDescent="0.25">
      <c r="A350">
        <f t="shared" si="77"/>
        <v>20.054896280388459</v>
      </c>
      <c r="B350">
        <f t="shared" si="94"/>
        <v>3.1918358762190886</v>
      </c>
      <c r="C350" t="str">
        <f t="shared" si="78"/>
        <v>-0.335974818846333-8101.23998251587i</v>
      </c>
      <c r="D350" t="str">
        <f t="shared" si="79"/>
        <v>3.47812499993305-4986.31351206728i</v>
      </c>
      <c r="E350" t="str">
        <f t="shared" si="80"/>
        <v>162.469536583042+0.00244641337016083i</v>
      </c>
      <c r="F350" t="str">
        <f t="shared" si="81"/>
        <v>2.42492492491868-46793.4825189873i</v>
      </c>
      <c r="G350" t="str">
        <f t="shared" si="82"/>
        <v>0.999999999997426-1.60439170242695E-06i</v>
      </c>
      <c r="H350" t="str">
        <f t="shared" si="83"/>
        <v>1200.00038598299+0.616086427338811i</v>
      </c>
      <c r="I350" t="str">
        <f t="shared" si="84"/>
        <v>89.5363088725911-158407.68343508i</v>
      </c>
      <c r="K350" t="str">
        <f t="shared" si="85"/>
        <v>0.00999999414762875-7.54063645878499E-06i</v>
      </c>
      <c r="L350" t="str">
        <f t="shared" si="86"/>
        <v>0.00015-88.4098137732042i</v>
      </c>
      <c r="M350" t="str">
        <f t="shared" si="87"/>
        <v>0.0004-15.6017318423302i</v>
      </c>
      <c r="N350">
        <f t="shared" si="88"/>
        <v>89.99762382805929</v>
      </c>
      <c r="O350">
        <f t="shared" si="89"/>
        <v>78.171029956275206</v>
      </c>
      <c r="P350" s="3">
        <f t="shared" si="90"/>
        <v>78.171029956275206</v>
      </c>
      <c r="Q350" s="3">
        <f t="shared" si="91"/>
        <v>-90.00237617194071</v>
      </c>
      <c r="R350">
        <f t="shared" si="92"/>
        <v>89.99762382805929</v>
      </c>
      <c r="S350">
        <f t="shared" si="93"/>
        <v>3.1918358762190887E-3</v>
      </c>
      <c r="T350">
        <f t="shared" si="76"/>
        <v>78.171029956275206</v>
      </c>
    </row>
    <row r="351" spans="1:20" x14ac:dyDescent="0.25">
      <c r="A351">
        <f t="shared" si="77"/>
        <v>20.131104886253937</v>
      </c>
      <c r="B351">
        <f t="shared" si="94"/>
        <v>3.2039648525487214</v>
      </c>
      <c r="C351" t="str">
        <f t="shared" si="78"/>
        <v>-0.33597481596027-8070.57180609511i</v>
      </c>
      <c r="D351" t="str">
        <f t="shared" si="79"/>
        <v>3.47812499993256-4967.43725063108i</v>
      </c>
      <c r="E351" t="str">
        <f t="shared" si="80"/>
        <v>162.469536580157+0.0024557097456617i</v>
      </c>
      <c r="F351" t="str">
        <f t="shared" si="81"/>
        <v>2.42492492491864-46616.3404254006i</v>
      </c>
      <c r="G351" t="str">
        <f t="shared" si="82"/>
        <v>0.999999999997406-1.61048839089614E-06i</v>
      </c>
      <c r="H351" t="str">
        <f t="shared" si="83"/>
        <v>1200.00038892204+0.61842755586669i</v>
      </c>
      <c r="I351" t="str">
        <f t="shared" si="84"/>
        <v>89.5363089064238-157808.01334037i</v>
      </c>
      <c r="K351" t="str">
        <f t="shared" si="85"/>
        <v>0.00999999410306624-0.0000075692908426073i</v>
      </c>
      <c r="L351" t="str">
        <f t="shared" si="86"/>
        <v>0.00015-88.0751282857187i</v>
      </c>
      <c r="M351" t="str">
        <f t="shared" si="87"/>
        <v>0.0004-15.5426696974797i</v>
      </c>
      <c r="N351">
        <f t="shared" si="88"/>
        <v>89.997614798625349</v>
      </c>
      <c r="O351">
        <f t="shared" si="89"/>
        <v>78.138086125596971</v>
      </c>
      <c r="P351" s="3">
        <f t="shared" si="90"/>
        <v>78.138086125596971</v>
      </c>
      <c r="Q351" s="3">
        <f t="shared" si="91"/>
        <v>-90.002385201374651</v>
      </c>
      <c r="R351">
        <f t="shared" si="92"/>
        <v>89.997614798625349</v>
      </c>
      <c r="S351">
        <f t="shared" si="93"/>
        <v>3.2039648525487214E-3</v>
      </c>
      <c r="T351">
        <f t="shared" si="76"/>
        <v>78.138086125596971</v>
      </c>
    </row>
    <row r="352" spans="1:20" x14ac:dyDescent="0.25">
      <c r="A352">
        <f t="shared" si="77"/>
        <v>20.207603084821702</v>
      </c>
      <c r="B352">
        <f t="shared" si="94"/>
        <v>3.2161399189884068</v>
      </c>
      <c r="C352" t="str">
        <f t="shared" si="78"/>
        <v>-0.335974813052239-8040.01972755931i</v>
      </c>
      <c r="D352" t="str">
        <f t="shared" si="79"/>
        <v>3.47812499993204-4948.6324474474i</v>
      </c>
      <c r="E352" t="str">
        <f t="shared" si="80"/>
        <v>162.469536577251+0.00246504144744303i</v>
      </c>
      <c r="F352" t="str">
        <f t="shared" si="81"/>
        <v>2.42492492491859-46439.8689235208i</v>
      </c>
      <c r="G352" t="str">
        <f t="shared" si="82"/>
        <v>0.999999999997387-1.61660824678151E-06i</v>
      </c>
      <c r="H352" t="str">
        <f t="shared" si="83"/>
        <v>1200.00039188346+0.620777580684162i</v>
      </c>
      <c r="I352" t="str">
        <f t="shared" si="84"/>
        <v>89.5363089405131-157210.613366909i</v>
      </c>
      <c r="K352" t="str">
        <f t="shared" si="85"/>
        <v>0.00999999405816444-0.0000075980541126908i</v>
      </c>
      <c r="L352" t="str">
        <f t="shared" si="86"/>
        <v>0.00015-87.7417097885225i</v>
      </c>
      <c r="M352" t="str">
        <f t="shared" si="87"/>
        <v>0.0004-15.483831139151i</v>
      </c>
      <c r="N352">
        <f t="shared" si="88"/>
        <v>89.997605734879812</v>
      </c>
      <c r="O352">
        <f t="shared" si="89"/>
        <v>78.105142294890172</v>
      </c>
      <c r="P352" s="3">
        <f t="shared" si="90"/>
        <v>78.105142294890172</v>
      </c>
      <c r="Q352" s="3">
        <f t="shared" si="91"/>
        <v>-90.002394265120188</v>
      </c>
      <c r="R352">
        <f t="shared" si="92"/>
        <v>89.997605734879812</v>
      </c>
      <c r="S352">
        <f t="shared" si="93"/>
        <v>3.2161399189884069E-3</v>
      </c>
      <c r="T352">
        <f t="shared" si="76"/>
        <v>78.105142294890172</v>
      </c>
    </row>
    <row r="353" spans="1:20" x14ac:dyDescent="0.25">
      <c r="A353">
        <f t="shared" si="77"/>
        <v>20.284391976544025</v>
      </c>
      <c r="B353">
        <f t="shared" si="94"/>
        <v>3.228361250680563</v>
      </c>
      <c r="C353" t="str">
        <f t="shared" si="78"/>
        <v>-0.335974810122088-8009.58330740648i</v>
      </c>
      <c r="D353" t="str">
        <f t="shared" si="79"/>
        <v>3.47812499993152-4929.89883200286i</v>
      </c>
      <c r="E353" t="str">
        <f t="shared" si="80"/>
        <v>162.469536574323+0.00247440860974477i</v>
      </c>
      <c r="F353" t="str">
        <f t="shared" si="81"/>
        <v>2.42492492491854-46264.0654747467i</v>
      </c>
      <c r="G353" t="str">
        <f t="shared" si="82"/>
        <v>0.999999999997367-1.62275135811925E-06i</v>
      </c>
      <c r="H353" t="str">
        <f t="shared" si="83"/>
        <v>1200.00039486744+0.623136535597144i</v>
      </c>
      <c r="I353" t="str">
        <f t="shared" si="84"/>
        <v>89.5363089748624-156615.474920902i</v>
      </c>
      <c r="K353" t="str">
        <f t="shared" si="85"/>
        <v>0.00999999401292066-7.62692668279867E-06i</v>
      </c>
      <c r="L353" t="str">
        <f t="shared" si="86"/>
        <v>0.00015-87.4095534852783i</v>
      </c>
      <c r="M353" t="str">
        <f t="shared" si="87"/>
        <v>0.0004-15.4252153209314i</v>
      </c>
      <c r="N353">
        <f t="shared" si="88"/>
        <v>89.997596636692251</v>
      </c>
      <c r="O353">
        <f t="shared" si="89"/>
        <v>78.072198464154511</v>
      </c>
      <c r="P353" s="3">
        <f t="shared" si="90"/>
        <v>78.072198464154511</v>
      </c>
      <c r="Q353" s="3">
        <f t="shared" si="91"/>
        <v>-90.002403363307749</v>
      </c>
      <c r="R353">
        <f t="shared" si="92"/>
        <v>89.997596636692251</v>
      </c>
      <c r="S353">
        <f t="shared" si="93"/>
        <v>3.228361250680563E-3</v>
      </c>
      <c r="T353">
        <f t="shared" si="76"/>
        <v>78.072198464154511</v>
      </c>
    </row>
    <row r="354" spans="1:20" x14ac:dyDescent="0.25">
      <c r="A354">
        <f t="shared" si="77"/>
        <v>20.361472666054894</v>
      </c>
      <c r="B354">
        <f t="shared" si="94"/>
        <v>3.2406290234331494</v>
      </c>
      <c r="C354" t="str">
        <f t="shared" si="78"/>
        <v>-0.335974807169618-7979.2621077986i</v>
      </c>
      <c r="D354" t="str">
        <f t="shared" si="79"/>
        <v>3.478124999931-4911.2361348081i</v>
      </c>
      <c r="E354" t="str">
        <f t="shared" si="80"/>
        <v>162.469536571373+0.00248381136731871i</v>
      </c>
      <c r="F354" t="str">
        <f t="shared" si="81"/>
        <v>2.42492492491849-46088.9275500862i</v>
      </c>
      <c r="G354" t="str">
        <f t="shared" si="82"/>
        <v>0.999999999997347-1.62891781328007E-06i</v>
      </c>
      <c r="H354" t="str">
        <f t="shared" si="83"/>
        <v>1200.00039787413+0.625504454540014i</v>
      </c>
      <c r="I354" t="str">
        <f t="shared" si="84"/>
        <v>89.5363090094731-156022.58944108i</v>
      </c>
      <c r="K354" t="str">
        <f t="shared" si="85"/>
        <v>0.00999999396733245-7.65590896826657E-06i</v>
      </c>
      <c r="L354" t="str">
        <f t="shared" si="86"/>
        <v>0.00015-87.0786545978061i</v>
      </c>
      <c r="M354" t="str">
        <f t="shared" si="87"/>
        <v>0.0004-15.3668213996129i</v>
      </c>
      <c r="N354">
        <f t="shared" si="88"/>
        <v>89.997587503931797</v>
      </c>
      <c r="O354">
        <f t="shared" si="89"/>
        <v>78.039254633389859</v>
      </c>
      <c r="P354" s="3">
        <f t="shared" si="90"/>
        <v>78.039254633389859</v>
      </c>
      <c r="Q354" s="3">
        <f t="shared" si="91"/>
        <v>-90.002412496068203</v>
      </c>
      <c r="R354">
        <f t="shared" si="92"/>
        <v>89.997587503931797</v>
      </c>
      <c r="S354">
        <f t="shared" si="93"/>
        <v>3.2406290234331496E-3</v>
      </c>
      <c r="T354">
        <f t="shared" si="76"/>
        <v>78.039254633389859</v>
      </c>
    </row>
    <row r="355" spans="1:20" x14ac:dyDescent="0.25">
      <c r="A355">
        <f t="shared" si="77"/>
        <v>20.438846262185905</v>
      </c>
      <c r="B355">
        <f t="shared" si="94"/>
        <v>3.2529434137221953</v>
      </c>
      <c r="C355" t="str">
        <f t="shared" si="78"/>
        <v>-0.335974804194639-7949.05569255493i</v>
      </c>
      <c r="D355" t="str">
        <f t="shared" si="79"/>
        <v>3.47812499993048-4892.64408739397i</v>
      </c>
      <c r="E355" t="str">
        <f t="shared" si="80"/>
        <v>162.4695365684+0.00249324985542714i</v>
      </c>
      <c r="F355" t="str">
        <f t="shared" si="81"/>
        <v>2.42492492491844-45914.4526301219i</v>
      </c>
      <c r="G355" t="str">
        <f t="shared" si="82"/>
        <v>0.999999999997326-0.0000016351077009705i</v>
      </c>
      <c r="H355" t="str">
        <f t="shared" si="83"/>
        <v>1200.00040090372+0.627881371576097i</v>
      </c>
      <c r="I355" t="str">
        <f t="shared" si="84"/>
        <v>89.5363090443475-155431.94839859i</v>
      </c>
      <c r="K355" t="str">
        <f t="shared" si="85"/>
        <v>0.00999999392139708-7.68500138600807E-06i</v>
      </c>
      <c r="L355" t="str">
        <f t="shared" si="86"/>
        <v>0.00015-86.7490083660159i</v>
      </c>
      <c r="M355" t="str">
        <f t="shared" si="87"/>
        <v>0.0004-15.3086485351792i</v>
      </c>
      <c r="N355">
        <f t="shared" si="88"/>
        <v>89.997578336467114</v>
      </c>
      <c r="O355">
        <f t="shared" si="89"/>
        <v>78.006310802595905</v>
      </c>
      <c r="P355" s="3">
        <f t="shared" si="90"/>
        <v>78.006310802595905</v>
      </c>
      <c r="Q355" s="3">
        <f t="shared" si="91"/>
        <v>-90.002421663532886</v>
      </c>
      <c r="R355">
        <f t="shared" si="92"/>
        <v>89.997578336467114</v>
      </c>
      <c r="S355">
        <f t="shared" si="93"/>
        <v>3.2529434137221953E-3</v>
      </c>
      <c r="T355">
        <f t="shared" si="76"/>
        <v>78.006310802595905</v>
      </c>
    </row>
    <row r="356" spans="1:20" x14ac:dyDescent="0.25">
      <c r="A356">
        <f t="shared" si="77"/>
        <v>20.516513877982213</v>
      </c>
      <c r="B356">
        <f t="shared" si="94"/>
        <v>3.2653045986943399</v>
      </c>
      <c r="C356" t="str">
        <f t="shared" si="78"/>
        <v>-0.335974801197034-7918.96362714609i</v>
      </c>
      <c r="D356" t="str">
        <f t="shared" si="79"/>
        <v>3.47812499992994-4874.12242230761i</v>
      </c>
      <c r="E356" t="str">
        <f t="shared" si="80"/>
        <v>162.469536565404+0.00250272420984714i</v>
      </c>
      <c r="F356" t="str">
        <f t="shared" si="81"/>
        <v>2.42492492491839-45740.6382049732i</v>
      </c>
      <c r="G356" t="str">
        <f t="shared" si="82"/>
        <v>0.999999999997306-1.64132111023416E-06i</v>
      </c>
      <c r="H356" t="str">
        <f t="shared" si="83"/>
        <v>1200.00040395638+0.630267320898166i</v>
      </c>
      <c r="I356" t="str">
        <f t="shared" si="84"/>
        <v>89.5363090794878-154843.543296859i</v>
      </c>
      <c r="K356" t="str">
        <f t="shared" si="85"/>
        <v>0.00999999387511197-7.71420435452123E-06i</v>
      </c>
      <c r="L356" t="str">
        <f t="shared" si="86"/>
        <v>0.00015-86.4206100478335i</v>
      </c>
      <c r="M356" t="str">
        <f t="shared" si="87"/>
        <v>0.0004-15.2506958907942i</v>
      </c>
      <c r="N356">
        <f t="shared" si="88"/>
        <v>89.99756913416627</v>
      </c>
      <c r="O356">
        <f t="shared" si="89"/>
        <v>77.97336697177245</v>
      </c>
      <c r="P356" s="3">
        <f t="shared" si="90"/>
        <v>77.97336697177245</v>
      </c>
      <c r="Q356" s="3">
        <f t="shared" si="91"/>
        <v>-90.00243086583373</v>
      </c>
      <c r="R356">
        <f t="shared" si="92"/>
        <v>89.99756913416627</v>
      </c>
      <c r="S356">
        <f t="shared" si="93"/>
        <v>3.2653045986943399E-3</v>
      </c>
      <c r="T356">
        <f t="shared" si="76"/>
        <v>77.97336697177245</v>
      </c>
    </row>
    <row r="357" spans="1:20" x14ac:dyDescent="0.25">
      <c r="A357">
        <f t="shared" si="77"/>
        <v>20.594476630718543</v>
      </c>
      <c r="B357">
        <f t="shared" si="94"/>
        <v>3.2777127561693784</v>
      </c>
      <c r="C357" t="str">
        <f t="shared" si="78"/>
        <v>-0.335974798176605-7888.98547868764i</v>
      </c>
      <c r="D357" t="str">
        <f t="shared" si="79"/>
        <v>3.47812499992942-4855.67087310866i</v>
      </c>
      <c r="E357" t="str">
        <f t="shared" si="80"/>
        <v>162.469536562385+0.00251223456687009i</v>
      </c>
      <c r="F357" t="str">
        <f t="shared" si="81"/>
        <v>2.42492492491835-45567.4817742614i</v>
      </c>
      <c r="G357" t="str">
        <f t="shared" si="82"/>
        <v>0.999999999997286-1.64755813045301E-06i</v>
      </c>
      <c r="H357" t="str">
        <f t="shared" si="83"/>
        <v>1200.00040703228+0.632662336828919i</v>
      </c>
      <c r="I357" t="str">
        <f t="shared" si="84"/>
        <v>89.5363091148958-154257.365671483i</v>
      </c>
      <c r="K357" t="str">
        <f t="shared" si="85"/>
        <v>0.00999999382847445-7.74351829389417E-06i</v>
      </c>
      <c r="L357" t="str">
        <f t="shared" si="86"/>
        <v>0.00015-86.0934549191408i</v>
      </c>
      <c r="M357" t="str">
        <f t="shared" si="87"/>
        <v>0.0004-15.1929626327896i</v>
      </c>
      <c r="N357">
        <f t="shared" si="88"/>
        <v>89.997559896896931</v>
      </c>
      <c r="O357">
        <f t="shared" si="89"/>
        <v>77.940423140919307</v>
      </c>
      <c r="P357" s="3">
        <f t="shared" si="90"/>
        <v>77.940423140919307</v>
      </c>
      <c r="Q357" s="3">
        <f t="shared" si="91"/>
        <v>-90.002440103103069</v>
      </c>
      <c r="R357">
        <f t="shared" si="92"/>
        <v>89.997559896896931</v>
      </c>
      <c r="S357">
        <f t="shared" si="93"/>
        <v>3.2777127561693783E-3</v>
      </c>
      <c r="T357">
        <f t="shared" si="76"/>
        <v>77.940423140919307</v>
      </c>
    </row>
    <row r="358" spans="1:20" x14ac:dyDescent="0.25">
      <c r="A358">
        <f t="shared" si="77"/>
        <v>20.672735641915274</v>
      </c>
      <c r="B358">
        <f t="shared" si="94"/>
        <v>3.2901680646428222</v>
      </c>
      <c r="C358" t="str">
        <f t="shared" si="78"/>
        <v>-0.335974795133147-7859.12081593374i</v>
      </c>
      <c r="D358" t="str">
        <f t="shared" si="79"/>
        <v>3.47812499992887-4837.28917436537i</v>
      </c>
      <c r="E358" t="str">
        <f t="shared" si="80"/>
        <v>162.469536559344+0.00252178106330686i</v>
      </c>
      <c r="F358" t="str">
        <f t="shared" si="81"/>
        <v>2.42492492491829-45394.9808470728i</v>
      </c>
      <c r="G358" t="str">
        <f t="shared" si="82"/>
        <v>0.999999999997265-0.0000016538188513487i</v>
      </c>
      <c r="H358" t="str">
        <f t="shared" si="83"/>
        <v>1200.00041013161+0.635066453821475i</v>
      </c>
      <c r="I358" t="str">
        <f t="shared" si="84"/>
        <v>89.5363091505721-153673.4070901i</v>
      </c>
      <c r="K358" t="str">
        <f t="shared" si="85"/>
        <v>0.00999999378148169-7.77294362581115E-06i</v>
      </c>
      <c r="L358" t="str">
        <f t="shared" si="86"/>
        <v>0.00015-85.7675382737011i</v>
      </c>
      <c r="M358" t="str">
        <f t="shared" si="87"/>
        <v>0.0004-15.1354479306531i</v>
      </c>
      <c r="N358">
        <f t="shared" si="88"/>
        <v>89.997550624526212</v>
      </c>
      <c r="O358">
        <f t="shared" si="89"/>
        <v>77.907479310036109</v>
      </c>
      <c r="P358" s="3">
        <f t="shared" si="90"/>
        <v>77.907479310036109</v>
      </c>
      <c r="Q358" s="3">
        <f t="shared" si="91"/>
        <v>-90.002449375473788</v>
      </c>
      <c r="R358">
        <f t="shared" si="92"/>
        <v>89.997550624526212</v>
      </c>
      <c r="S358">
        <f t="shared" si="93"/>
        <v>3.2901680646428223E-3</v>
      </c>
      <c r="T358">
        <f t="shared" si="76"/>
        <v>77.907479310036109</v>
      </c>
    </row>
    <row r="359" spans="1:20" x14ac:dyDescent="0.25">
      <c r="A359">
        <f t="shared" si="77"/>
        <v>20.751292037354553</v>
      </c>
      <c r="B359">
        <f t="shared" si="94"/>
        <v>3.3026707032884648</v>
      </c>
      <c r="C359" t="str">
        <f t="shared" si="78"/>
        <v>-0.335974792066599-7829.36920927142i</v>
      </c>
      <c r="D359" t="str">
        <f t="shared" si="79"/>
        <v>3.47812499992832-4818.97706165086i</v>
      </c>
      <c r="E359" t="str">
        <f t="shared" si="80"/>
        <v>162.46953655628+0.00253136383648882i</v>
      </c>
      <c r="F359" t="str">
        <f t="shared" si="81"/>
        <v>2.42492492491823-45223.132941924i</v>
      </c>
      <c r="G359" t="str">
        <f t="shared" si="82"/>
        <v>0.999999999997244-1.66010336298378E-06i</v>
      </c>
      <c r="H359" t="str">
        <f t="shared" si="83"/>
        <v>1200.00041325452+0.637479706459901i</v>
      </c>
      <c r="I359" t="str">
        <f t="shared" si="84"/>
        <v>89.5363091865213-153091.659152268i</v>
      </c>
      <c r="K359" t="str">
        <f t="shared" si="85"/>
        <v>0.00999999373413126-7.80248077355939E-06i</v>
      </c>
      <c r="L359" t="str">
        <f t="shared" si="86"/>
        <v>0.00015-85.442855423093i</v>
      </c>
      <c r="M359" t="str">
        <f t="shared" si="87"/>
        <v>0.0004-15.0781509570165i</v>
      </c>
      <c r="N359">
        <f t="shared" si="88"/>
        <v>89.997541316920703</v>
      </c>
      <c r="O359">
        <f t="shared" si="89"/>
        <v>77.87453547912294</v>
      </c>
      <c r="P359" s="3">
        <f t="shared" si="90"/>
        <v>77.87453547912294</v>
      </c>
      <c r="Q359" s="3">
        <f t="shared" si="91"/>
        <v>-90.002458683079297</v>
      </c>
      <c r="R359">
        <f t="shared" si="92"/>
        <v>89.997541316920703</v>
      </c>
      <c r="S359">
        <f t="shared" si="93"/>
        <v>3.302670703288465E-3</v>
      </c>
      <c r="T359">
        <f t="shared" si="76"/>
        <v>77.87453547912294</v>
      </c>
    </row>
    <row r="360" spans="1:20" x14ac:dyDescent="0.25">
      <c r="A360">
        <f t="shared" si="77"/>
        <v>20.830146947096502</v>
      </c>
      <c r="B360">
        <f t="shared" si="94"/>
        <v>3.3152208519609609</v>
      </c>
      <c r="C360" t="str">
        <f t="shared" si="78"/>
        <v>-0.335974788976614-7799.73023071357i</v>
      </c>
      <c r="D360" t="str">
        <f t="shared" si="79"/>
        <v>3.47812499992779-4800.73427153924i</v>
      </c>
      <c r="E360" t="str">
        <f t="shared" si="80"/>
        <v>162.469536553192+0.00254098302426721i</v>
      </c>
      <c r="F360" t="str">
        <f t="shared" si="81"/>
        <v>2.42492492491819-45051.9355867251i</v>
      </c>
      <c r="G360" t="str">
        <f t="shared" si="82"/>
        <v>0.999999999997223-1.66641175576309E-06i</v>
      </c>
      <c r="H360" t="str">
        <f t="shared" si="83"/>
        <v>1200.00041640123+0.63990212945965i</v>
      </c>
      <c r="I360" t="str">
        <f t="shared" si="84"/>
        <v>89.5363092227437-152512.113489352i</v>
      </c>
      <c r="K360" t="str">
        <f t="shared" si="85"/>
        <v>0.00999999368642014-7.83213016203367E-06i</v>
      </c>
      <c r="L360" t="str">
        <f t="shared" si="86"/>
        <v>0.00015-85.1194016966462i</v>
      </c>
      <c r="M360" t="str">
        <f t="shared" si="87"/>
        <v>0.0004-15.0210708876434i</v>
      </c>
      <c r="N360">
        <f t="shared" si="88"/>
        <v>89.997531973946565</v>
      </c>
      <c r="O360">
        <f t="shared" si="89"/>
        <v>77.841591648179204</v>
      </c>
      <c r="P360" s="3">
        <f t="shared" si="90"/>
        <v>77.841591648179204</v>
      </c>
      <c r="Q360" s="3">
        <f t="shared" si="91"/>
        <v>-90.002468026053435</v>
      </c>
      <c r="R360">
        <f t="shared" si="92"/>
        <v>89.997531973946565</v>
      </c>
      <c r="S360">
        <f t="shared" si="93"/>
        <v>3.3152208519609608E-3</v>
      </c>
      <c r="T360">
        <f t="shared" si="76"/>
        <v>77.841591648179204</v>
      </c>
    </row>
    <row r="361" spans="1:20" x14ac:dyDescent="0.25">
      <c r="A361">
        <f t="shared" si="77"/>
        <v>20.909301505495467</v>
      </c>
      <c r="B361">
        <f t="shared" si="94"/>
        <v>3.3278186911984129</v>
      </c>
      <c r="C361" t="str">
        <f t="shared" si="78"/>
        <v>-0.335974785863143-7770.20345389368i</v>
      </c>
      <c r="D361" t="str">
        <f t="shared" si="79"/>
        <v>3.47812499992723-4782.56054160182i</v>
      </c>
      <c r="E361" t="str">
        <f t="shared" si="80"/>
        <v>162.46953655008+0.00255063876501939i</v>
      </c>
      <c r="F361" t="str">
        <f t="shared" si="81"/>
        <v>2.42492492491813-44881.3863187446i</v>
      </c>
      <c r="G361" t="str">
        <f t="shared" si="82"/>
        <v>0.999999999997202-1.67274412043496E-06i</v>
      </c>
      <c r="H361" t="str">
        <f t="shared" si="83"/>
        <v>1200.00041957189+0.64233375766812i</v>
      </c>
      <c r="I361" t="str">
        <f t="shared" si="84"/>
        <v>89.5363092592421-151934.76176439i</v>
      </c>
      <c r="K361" t="str">
        <f t="shared" si="85"/>
        <v>0.00999999363834585-7.86189221774415E-06i</v>
      </c>
      <c r="L361" t="str">
        <f t="shared" si="86"/>
        <v>0.00015-84.7971724413691i</v>
      </c>
      <c r="M361" t="str">
        <f t="shared" si="87"/>
        <v>0.0004-14.964206901418i</v>
      </c>
      <c r="N361">
        <f t="shared" si="88"/>
        <v>89.997522595469349</v>
      </c>
      <c r="O361">
        <f t="shared" si="89"/>
        <v>77.8086478172049</v>
      </c>
      <c r="P361" s="3">
        <f t="shared" si="90"/>
        <v>77.8086478172049</v>
      </c>
      <c r="Q361" s="3">
        <f t="shared" si="91"/>
        <v>-90.002477404530651</v>
      </c>
      <c r="R361">
        <f t="shared" si="92"/>
        <v>89.997522595469349</v>
      </c>
      <c r="S361">
        <f t="shared" si="93"/>
        <v>3.3278186911984129E-3</v>
      </c>
      <c r="T361">
        <f t="shared" si="76"/>
        <v>77.8086478172049</v>
      </c>
    </row>
    <row r="362" spans="1:20" x14ac:dyDescent="0.25">
      <c r="A362">
        <f t="shared" si="77"/>
        <v>20.988756851216351</v>
      </c>
      <c r="B362">
        <f t="shared" si="94"/>
        <v>3.340464402224967</v>
      </c>
      <c r="C362" t="str">
        <f t="shared" si="78"/>
        <v>-0.335974782725967-7740.78845405912i</v>
      </c>
      <c r="D362" t="str">
        <f t="shared" si="79"/>
        <v>3.47812499992667-4764.45561040342i</v>
      </c>
      <c r="E362" t="str">
        <f t="shared" si="80"/>
        <v>162.469536546946+0.00256033119764571i</v>
      </c>
      <c r="F362" t="str">
        <f t="shared" si="81"/>
        <v>2.42492492491808-44711.4826845741i</v>
      </c>
      <c r="G362" t="str">
        <f t="shared" si="82"/>
        <v>0.999999999997181-1.67910054809258E-06i</v>
      </c>
      <c r="H362" t="str">
        <f t="shared" si="83"/>
        <v>1200.0004227667+0.644774626065115i</v>
      </c>
      <c r="I362" t="str">
        <f t="shared" si="84"/>
        <v>89.5363092960186-151359.595671984i</v>
      </c>
      <c r="K362" t="str">
        <f t="shared" si="85"/>
        <v>0.00999999358990539-7.89176736882098E-06i</v>
      </c>
      <c r="L362" t="str">
        <f t="shared" si="86"/>
        <v>0.00015-84.4761630218858i</v>
      </c>
      <c r="M362" t="str">
        <f t="shared" si="87"/>
        <v>0.0004-14.9075581803327i</v>
      </c>
      <c r="N362">
        <f t="shared" si="88"/>
        <v>89.997513181354194</v>
      </c>
      <c r="O362">
        <f t="shared" si="89"/>
        <v>77.77570398619973</v>
      </c>
      <c r="P362" s="3">
        <f t="shared" si="90"/>
        <v>77.77570398619973</v>
      </c>
      <c r="Q362" s="3">
        <f t="shared" si="91"/>
        <v>-90.002486818645806</v>
      </c>
      <c r="R362">
        <f t="shared" si="92"/>
        <v>89.997513181354194</v>
      </c>
      <c r="S362">
        <f t="shared" si="93"/>
        <v>3.3404644022249669E-3</v>
      </c>
      <c r="T362">
        <f t="shared" si="76"/>
        <v>77.77570398619973</v>
      </c>
    </row>
    <row r="363" spans="1:20" x14ac:dyDescent="0.25">
      <c r="A363">
        <f t="shared" si="77"/>
        <v>21.068514127250975</v>
      </c>
      <c r="B363">
        <f t="shared" si="94"/>
        <v>3.3531581669534218</v>
      </c>
      <c r="C363" t="str">
        <f t="shared" si="78"/>
        <v>-0.335974779564845-7711.48480806524i</v>
      </c>
      <c r="D363" t="str">
        <f t="shared" si="79"/>
        <v>3.47812499992612-4746.41921749853i</v>
      </c>
      <c r="E363" t="str">
        <f t="shared" si="80"/>
        <v>162.469536543786+0.00257006046157833i</v>
      </c>
      <c r="F363" t="str">
        <f t="shared" si="81"/>
        <v>2.42492492491803-44542.2222400928i</v>
      </c>
      <c r="G363" t="str">
        <f t="shared" si="82"/>
        <v>0.999999999997159-1.68548113017529E-06i</v>
      </c>
      <c r="H363" t="str">
        <f t="shared" si="83"/>
        <v>1200.00042598583+0.647224769763365i</v>
      </c>
      <c r="I363" t="str">
        <f t="shared" si="84"/>
        <v>89.5363093330748-150786.606938177i</v>
      </c>
      <c r="K363" t="str">
        <f t="shared" si="85"/>
        <v>0.00999999354109617-7.92175604502169E-06i</v>
      </c>
      <c r="L363" t="str">
        <f t="shared" si="86"/>
        <v>0.00015-84.1563688203686i</v>
      </c>
      <c r="M363" t="str">
        <f t="shared" si="87"/>
        <v>0.0004-14.8511239094767i</v>
      </c>
      <c r="N363">
        <f t="shared" si="88"/>
        <v>89.997503731465613</v>
      </c>
      <c r="O363">
        <f t="shared" si="89"/>
        <v>77.742760155163438</v>
      </c>
      <c r="P363" s="3">
        <f t="shared" si="90"/>
        <v>77.742760155163438</v>
      </c>
      <c r="Q363" s="3">
        <f t="shared" si="91"/>
        <v>-90.002496268534387</v>
      </c>
      <c r="R363">
        <f t="shared" si="92"/>
        <v>89.997503731465613</v>
      </c>
      <c r="S363">
        <f t="shared" si="93"/>
        <v>3.3531581669534218E-3</v>
      </c>
      <c r="T363">
        <f t="shared" si="76"/>
        <v>77.742760155163438</v>
      </c>
    </row>
    <row r="364" spans="1:20" x14ac:dyDescent="0.25">
      <c r="A364">
        <f t="shared" si="77"/>
        <v>21.148574480934528</v>
      </c>
      <c r="B364">
        <f t="shared" si="94"/>
        <v>3.3659001679878449</v>
      </c>
      <c r="C364" t="str">
        <f t="shared" si="78"/>
        <v>-0.335974776379672-7682.29209436926i</v>
      </c>
      <c r="D364" t="str">
        <f t="shared" si="79"/>
        <v>3.47812499992557-4728.45110342757i</v>
      </c>
      <c r="E364" t="str">
        <f t="shared" si="80"/>
        <v>162.469536540603+0.0025798266967748i</v>
      </c>
      <c r="F364" t="str">
        <f t="shared" si="81"/>
        <v>2.42492492491799-44373.6025504324i</v>
      </c>
      <c r="G364" t="str">
        <f t="shared" si="82"/>
        <v>0.999999999997138-1.69188595846992E-06i</v>
      </c>
      <c r="H364" t="str">
        <f t="shared" si="83"/>
        <v>1200.00042922948+0.649684224009035i</v>
      </c>
      <c r="I364" t="str">
        <f t="shared" si="84"/>
        <v>89.5363093704137-150215.787320335i</v>
      </c>
      <c r="K364" t="str">
        <f t="shared" si="85"/>
        <v>0.00999999349191525-7.95185867773647E-06i</v>
      </c>
      <c r="L364" t="str">
        <f t="shared" si="86"/>
        <v>0.00015-83.8377852364694i</v>
      </c>
      <c r="M364" t="str">
        <f t="shared" si="87"/>
        <v>0.0004-14.794903277024i</v>
      </c>
      <c r="N364">
        <f t="shared" si="88"/>
        <v>89.997494245667752</v>
      </c>
      <c r="O364">
        <f t="shared" si="89"/>
        <v>77.709816324095826</v>
      </c>
      <c r="P364" s="3">
        <f t="shared" si="90"/>
        <v>77.709816324095826</v>
      </c>
      <c r="Q364" s="3">
        <f t="shared" si="91"/>
        <v>-90.002505754332248</v>
      </c>
      <c r="R364">
        <f t="shared" si="92"/>
        <v>89.997494245667752</v>
      </c>
      <c r="S364">
        <f t="shared" si="93"/>
        <v>3.3659001679878448E-3</v>
      </c>
      <c r="T364">
        <f t="shared" ref="T364:T427" si="95">P364</f>
        <v>77.709816324095826</v>
      </c>
    </row>
    <row r="365" spans="1:20" x14ac:dyDescent="0.25">
      <c r="A365">
        <f t="shared" ref="A365:A428" si="96">2*PI()*B365</f>
        <v>21.228939063962081</v>
      </c>
      <c r="B365">
        <f t="shared" si="94"/>
        <v>3.3786905886261986</v>
      </c>
      <c r="C365" t="str">
        <f t="shared" ref="C365:C428" si="97">IMPRODUCT(D365,E365,$C$40,,K365,$C$41)</f>
        <v>-0.335974773170284-7653.20989302415i</v>
      </c>
      <c r="D365" t="str">
        <f t="shared" ref="D365:D428" si="98">IMDIV(IMPRODUCT($C$37,$C$38,COMPLEX(1,A365/$C$38)),IMSUM(-1*A365*A365/$C$39,COMPLEX(0,1*A365)))</f>
        <v>3.47812499992499-4710.55100971317i</v>
      </c>
      <c r="E365" t="str">
        <f t="shared" ref="E365:E428" si="99">IMDIV(IMPRODUCT(IMSUM(F365,G365),$C$29,H365),IMSUM(1,I365))</f>
        <v>162.469536537395+0.00258963004372677i</v>
      </c>
      <c r="F365" t="str">
        <f t="shared" ref="F365:F428" si="100">IMDIV(IMPRODUCT($C$14,$C$15,COMPLEX(1,A365/$C$15)),IMSUM(-1*A365*A365/$C$16,COMPLEX(0,A365)))</f>
        <v>2.42492492491793-44205.6211899417i</v>
      </c>
      <c r="G365" t="str">
        <f t="shared" ref="G365:G428" si="101">IMDIV(1,COMPLEX(1,A365*$C$9*$C$10))</f>
        <v>0.999999999997116-1.69831512511207E-06i</v>
      </c>
      <c r="H365" t="str">
        <f t="shared" ref="H365:H428" si="102">IMDIV($C$3,IMSUM(K365,COMPLEX(0,$C$28*A365)))</f>
        <v>1200.00043249782+0.652153024182215i</v>
      </c>
      <c r="I365" t="str">
        <f t="shared" ref="I365:I428" si="103">IMPRODUCT(F365,$C$29,H365,$C$31)</f>
        <v>89.5363094080359-149647.128607022i</v>
      </c>
      <c r="K365" t="str">
        <f t="shared" ref="K365:K428" si="104">IF($C$26&lt;=0,IMDIV(1,IMSUM(IMDIV(1,L365),1/$C$18)),IMDIV(1,IMSUM(IMDIV(1,L365),1/$C$18,IMDIV(1,M365))))</f>
        <v>0.00999999344235988-7.98207569999492E-06i</v>
      </c>
      <c r="L365" t="str">
        <f t="shared" ref="L365:L428" si="105">IMSUM($C$21/$C$22,IMDIV(1,COMPLEX(0,$C$20*$C$22*A365)))</f>
        <v>0.00015-83.5204076872581i</v>
      </c>
      <c r="M365" t="str">
        <f t="shared" ref="M365:M428" si="106">IMSUM($C$25/$C$26,IMDIV(1,COMPLEX(0,$C$24*$C$26*A365)))</f>
        <v>0.0004-14.738895474222i</v>
      </c>
      <c r="N365">
        <f t="shared" ref="N365:N428" si="107">ABS(R365)</f>
        <v>89.997484723824087</v>
      </c>
      <c r="O365">
        <f t="shared" ref="O365:O428" si="108">ABS(P365)</f>
        <v>77.67687249299658</v>
      </c>
      <c r="P365" s="3">
        <f t="shared" ref="P365:P428" si="109">20*LOG10(IMABS(C365))</f>
        <v>77.67687249299658</v>
      </c>
      <c r="Q365" s="3">
        <f t="shared" ref="Q365:Q428" si="110">IMARGUMENT(C365)*180/PI()</f>
        <v>-90.002515276175913</v>
      </c>
      <c r="R365">
        <f t="shared" ref="R365:R428" si="111">IF(Q365&lt;0,Q365+180,Q365-180)</f>
        <v>89.997484723824087</v>
      </c>
      <c r="S365">
        <f t="shared" ref="S365:S428" si="112">B365/1000</f>
        <v>3.3786905886261987E-3</v>
      </c>
      <c r="T365">
        <f t="shared" si="95"/>
        <v>77.67687249299658</v>
      </c>
    </row>
    <row r="366" spans="1:20" x14ac:dyDescent="0.25">
      <c r="A366">
        <f t="shared" si="96"/>
        <v>21.309609032405135</v>
      </c>
      <c r="B366">
        <f t="shared" ref="B366:B429" si="113">B365*(1+B$42)</f>
        <v>3.3915296128629784</v>
      </c>
      <c r="C366" t="str">
        <f t="shared" si="97"/>
        <v>-0.335974769936444-7624.2377856728i</v>
      </c>
      <c r="D366" t="str">
        <f t="shared" si="98"/>
        <v>3.47812499992443-4692.71867885652i</v>
      </c>
      <c r="E366" t="str">
        <f t="shared" si="99"/>
        <v>162.469536534163+0.00259947064346078i</v>
      </c>
      <c r="F366" t="str">
        <f t="shared" si="100"/>
        <v>2.42492492491788-44038.275742153i</v>
      </c>
      <c r="G366" t="str">
        <f t="shared" si="101"/>
        <v>0.999999999997094-1.70476872258746E-06i</v>
      </c>
      <c r="H366" t="str">
        <f t="shared" si="102"/>
        <v>1200.00043579104+0.654631205797451i</v>
      </c>
      <c r="I366" t="str">
        <f t="shared" si="103"/>
        <v>89.5363094459454-149080.622617895i</v>
      </c>
      <c r="K366" t="str">
        <f t="shared" si="104"/>
        <v>0.00999999339242719-8.01240754647205E-06i</v>
      </c>
      <c r="L366" t="str">
        <f t="shared" si="105"/>
        <v>0.00015-83.2042316071508i</v>
      </c>
      <c r="M366" t="str">
        <f t="shared" si="106"/>
        <v>0.0004-14.6830996953796i</v>
      </c>
      <c r="N366">
        <f t="shared" si="107"/>
        <v>89.997475165797695</v>
      </c>
      <c r="O366">
        <f t="shared" si="108"/>
        <v>77.64392866186563</v>
      </c>
      <c r="P366" s="3">
        <f t="shared" si="109"/>
        <v>77.64392866186563</v>
      </c>
      <c r="Q366" s="3">
        <f t="shared" si="110"/>
        <v>-90.002524834202305</v>
      </c>
      <c r="R366">
        <f t="shared" si="111"/>
        <v>89.997475165797695</v>
      </c>
      <c r="S366">
        <f t="shared" si="112"/>
        <v>3.3915296128629786E-3</v>
      </c>
      <c r="T366">
        <f t="shared" si="95"/>
        <v>77.64392866186563</v>
      </c>
    </row>
    <row r="367" spans="1:20" x14ac:dyDescent="0.25">
      <c r="A367">
        <f t="shared" si="96"/>
        <v>21.390585546728275</v>
      </c>
      <c r="B367">
        <f t="shared" si="113"/>
        <v>3.4044174253918578</v>
      </c>
      <c r="C367" t="str">
        <f t="shared" si="97"/>
        <v>-0.335974766677967-7595.37535554159i</v>
      </c>
      <c r="D367" t="str">
        <f t="shared" si="98"/>
        <v>3.47812499992384-4674.95385433349i</v>
      </c>
      <c r="E367" t="str">
        <f t="shared" si="99"/>
        <v>162.469536530908+0.00260934863753703i</v>
      </c>
      <c r="F367" t="str">
        <f t="shared" si="100"/>
        <v>2.42492492491782-43871.5637997454i</v>
      </c>
      <c r="G367" t="str">
        <f t="shared" si="101"/>
        <v>0.999999999997072-1.71124684373325E-06i</v>
      </c>
      <c r="H367" t="str">
        <f t="shared" si="102"/>
        <v>1200.00043910936+0.657118804504235i</v>
      </c>
      <c r="I367" t="str">
        <f t="shared" si="103"/>
        <v>89.5363094841432-148516.261203576i</v>
      </c>
      <c r="K367" t="str">
        <f t="shared" si="104"/>
        <v>0.0099999933421142-0.0000080428546534944i</v>
      </c>
      <c r="L367" t="str">
        <f t="shared" si="105"/>
        <v>0.00015-82.8892524478494i</v>
      </c>
      <c r="M367" t="str">
        <f t="shared" si="106"/>
        <v>0.0004-14.6275151378557i</v>
      </c>
      <c r="N367">
        <f t="shared" si="107"/>
        <v>89.997465571451059</v>
      </c>
      <c r="O367">
        <f t="shared" si="108"/>
        <v>77.610984830702549</v>
      </c>
      <c r="P367" s="3">
        <f t="shared" si="109"/>
        <v>77.610984830702549</v>
      </c>
      <c r="Q367" s="3">
        <f t="shared" si="110"/>
        <v>-90.002534428548941</v>
      </c>
      <c r="R367">
        <f t="shared" si="111"/>
        <v>89.997465571451059</v>
      </c>
      <c r="S367">
        <f t="shared" si="112"/>
        <v>3.4044174253918579E-3</v>
      </c>
      <c r="T367">
        <f t="shared" si="95"/>
        <v>77.610984830702549</v>
      </c>
    </row>
    <row r="368" spans="1:20" x14ac:dyDescent="0.25">
      <c r="A368">
        <f t="shared" si="96"/>
        <v>21.471869771805842</v>
      </c>
      <c r="B368">
        <f t="shared" si="113"/>
        <v>3.4173542116083468</v>
      </c>
      <c r="C368" t="str">
        <f t="shared" si="97"/>
        <v>-0.335974763394719-7566.62218743487i</v>
      </c>
      <c r="D368" t="str">
        <f t="shared" si="98"/>
        <v>3.47812499992328-4657.25628059118i</v>
      </c>
      <c r="E368" t="str">
        <f t="shared" si="99"/>
        <v>162.469536527627+0.002619264168055i</v>
      </c>
      <c r="F368" t="str">
        <f t="shared" si="100"/>
        <v>2.42492492491777-43705.4829645119i</v>
      </c>
      <c r="G368" t="str">
        <f t="shared" si="101"/>
        <v>0.999999999997049-0.0000017177495817394i</v>
      </c>
      <c r="H368" t="str">
        <f t="shared" si="102"/>
        <v>1200.00044245293+0.659615856087537i</v>
      </c>
      <c r="I368" t="str">
        <f t="shared" si="103"/>
        <v>89.5363095226326-147954.036245533i</v>
      </c>
      <c r="K368" t="str">
        <f t="shared" si="104"/>
        <v>0.00999999329141818-0.0000080734174590469i</v>
      </c>
      <c r="L368" t="str">
        <f t="shared" si="105"/>
        <v>0.00015-82.5754656782716i</v>
      </c>
      <c r="M368" t="str">
        <f t="shared" si="106"/>
        <v>0.0004-14.5721410020479i</v>
      </c>
      <c r="N368">
        <f t="shared" si="107"/>
        <v>89.997455940646191</v>
      </c>
      <c r="O368">
        <f t="shared" si="108"/>
        <v>77.578040999507238</v>
      </c>
      <c r="P368" s="3">
        <f t="shared" si="109"/>
        <v>77.578040999507238</v>
      </c>
      <c r="Q368" s="3">
        <f t="shared" si="110"/>
        <v>-90.002544059353809</v>
      </c>
      <c r="R368">
        <f t="shared" si="111"/>
        <v>89.997455940646191</v>
      </c>
      <c r="S368">
        <f t="shared" si="112"/>
        <v>3.4173542116083468E-3</v>
      </c>
      <c r="T368">
        <f t="shared" si="95"/>
        <v>77.578040999507238</v>
      </c>
    </row>
    <row r="369" spans="1:20" x14ac:dyDescent="0.25">
      <c r="A369">
        <f t="shared" si="96"/>
        <v>21.553462876938706</v>
      </c>
      <c r="B369">
        <f t="shared" si="113"/>
        <v>3.4303401576124588</v>
      </c>
      <c r="C369" t="str">
        <f t="shared" si="97"/>
        <v>-0.335974760086404-7537.97786772851i</v>
      </c>
      <c r="D369" t="str">
        <f t="shared" si="98"/>
        <v>3.47812499992269-4639.625703044i</v>
      </c>
      <c r="E369" t="str">
        <f t="shared" si="99"/>
        <v>162.46953652432+0.00262921737765472i</v>
      </c>
      <c r="F369" t="str">
        <f t="shared" si="100"/>
        <v>2.42492492491771-43540.0308473238i</v>
      </c>
      <c r="G369" t="str">
        <f t="shared" si="101"/>
        <v>0.999999999997027-1.72427703014997E-06i</v>
      </c>
      <c r="H369" t="str">
        <f t="shared" si="102"/>
        <v>1200.00044582196+0.662122396468293i</v>
      </c>
      <c r="I369" t="str">
        <f t="shared" si="103"/>
        <v>89.536309561414-147393.939655974i</v>
      </c>
      <c r="K369" t="str">
        <f t="shared" si="104"/>
        <v>0.00999999324033611-8.10409640277829E-06i</v>
      </c>
      <c r="L369" t="str">
        <f t="shared" si="105"/>
        <v>0.00015-82.2628667844907i</v>
      </c>
      <c r="M369" t="str">
        <f t="shared" si="106"/>
        <v>0.0004-14.5169764913807i</v>
      </c>
      <c r="N369">
        <f t="shared" si="107"/>
        <v>89.997446273244506</v>
      </c>
      <c r="O369">
        <f t="shared" si="108"/>
        <v>77.545097168279241</v>
      </c>
      <c r="P369" s="3">
        <f t="shared" si="109"/>
        <v>77.545097168279241</v>
      </c>
      <c r="Q369" s="3">
        <f t="shared" si="110"/>
        <v>-90.002553726755494</v>
      </c>
      <c r="R369">
        <f t="shared" si="111"/>
        <v>89.997446273244506</v>
      </c>
      <c r="S369">
        <f t="shared" si="112"/>
        <v>3.4303401576124587E-3</v>
      </c>
      <c r="T369">
        <f t="shared" si="95"/>
        <v>77.545097168279241</v>
      </c>
    </row>
    <row r="370" spans="1:20" x14ac:dyDescent="0.25">
      <c r="A370">
        <f t="shared" si="96"/>
        <v>21.635366035871073</v>
      </c>
      <c r="B370">
        <f t="shared" si="113"/>
        <v>3.443375450211386</v>
      </c>
      <c r="C370" t="str">
        <f t="shared" si="97"/>
        <v>-0.335974756752965-7509.44198436455i</v>
      </c>
      <c r="D370" t="str">
        <f t="shared" si="98"/>
        <v>3.47812499992209-4622.06186807019i</v>
      </c>
      <c r="E370" t="str">
        <f t="shared" si="99"/>
        <v>162.469536520989+0.00263920840951624i</v>
      </c>
      <c r="F370" t="str">
        <f t="shared" si="100"/>
        <v>2.42492492491765-43375.2050680968i</v>
      </c>
      <c r="G370" t="str">
        <f t="shared" si="101"/>
        <v>0.999999999997004-0.0000017308292828645i</v>
      </c>
      <c r="H370" t="str">
        <f t="shared" si="102"/>
        <v>1200.00044921664+0.664638461703958i</v>
      </c>
      <c r="I370" t="str">
        <f t="shared" si="103"/>
        <v>89.5363096004909-146835.963377719i</v>
      </c>
      <c r="K370" t="str">
        <f t="shared" si="104"/>
        <v>0.00999999318886513-0.0000081348919260083i</v>
      </c>
      <c r="L370" t="str">
        <f t="shared" si="105"/>
        <v>0.00015-81.9514512696657i</v>
      </c>
      <c r="M370" t="str">
        <f t="shared" si="106"/>
        <v>0.0004-14.462020812294i</v>
      </c>
      <c r="N370">
        <f t="shared" si="107"/>
        <v>89.997436569106981</v>
      </c>
      <c r="O370">
        <f t="shared" si="108"/>
        <v>77.51215333701856</v>
      </c>
      <c r="P370" s="3">
        <f t="shared" si="109"/>
        <v>77.51215333701856</v>
      </c>
      <c r="Q370" s="3">
        <f t="shared" si="110"/>
        <v>-90.002563430893019</v>
      </c>
      <c r="R370">
        <f t="shared" si="111"/>
        <v>89.997436569106981</v>
      </c>
      <c r="S370">
        <f t="shared" si="112"/>
        <v>3.4433754502113862E-3</v>
      </c>
      <c r="T370">
        <f t="shared" si="95"/>
        <v>77.51215333701856</v>
      </c>
    </row>
    <row r="371" spans="1:20" x14ac:dyDescent="0.25">
      <c r="A371">
        <f t="shared" si="96"/>
        <v>21.717580426807384</v>
      </c>
      <c r="B371">
        <f t="shared" si="113"/>
        <v>3.4564602769221895</v>
      </c>
      <c r="C371" t="str">
        <f t="shared" si="97"/>
        <v>-0.335974753394104-7481.01412684459i</v>
      </c>
      <c r="D371" t="str">
        <f t="shared" si="98"/>
        <v>3.4781249999215-4604.56452300811i</v>
      </c>
      <c r="E371" t="str">
        <f t="shared" si="99"/>
        <v>162.469536517632+0.00264923740736636i</v>
      </c>
      <c r="F371" t="str">
        <f t="shared" si="100"/>
        <v>2.42492492491761-43211.0032557569i</v>
      </c>
      <c r="G371" t="str">
        <f t="shared" si="101"/>
        <v>0.999999999996982-1.73740643413935E-06i</v>
      </c>
      <c r="H371" t="str">
        <f t="shared" si="102"/>
        <v>1200.00045263718+0.667164087988999i</v>
      </c>
      <c r="I371" t="str">
        <f t="shared" si="103"/>
        <v>89.536309639866-146280.099384096i</v>
      </c>
      <c r="K371" t="str">
        <f t="shared" si="104"/>
        <v>0.00999999313700216-8.16580447173332E-06i</v>
      </c>
      <c r="L371" t="str">
        <f t="shared" si="105"/>
        <v>0.00015-81.6412146539804i</v>
      </c>
      <c r="M371" t="str">
        <f t="shared" si="106"/>
        <v>0.0004-14.4072731742319i</v>
      </c>
      <c r="N371">
        <f t="shared" si="107"/>
        <v>89.997426828094021</v>
      </c>
      <c r="O371">
        <f t="shared" si="108"/>
        <v>77.479209505724782</v>
      </c>
      <c r="P371" s="3">
        <f t="shared" si="109"/>
        <v>77.479209505724782</v>
      </c>
      <c r="Q371" s="3">
        <f t="shared" si="110"/>
        <v>-90.002573171905979</v>
      </c>
      <c r="R371">
        <f t="shared" si="111"/>
        <v>89.997426828094021</v>
      </c>
      <c r="S371">
        <f t="shared" si="112"/>
        <v>3.4564602769221893E-3</v>
      </c>
      <c r="T371">
        <f t="shared" si="95"/>
        <v>77.479209505724782</v>
      </c>
    </row>
    <row r="372" spans="1:20" x14ac:dyDescent="0.25">
      <c r="A372">
        <f t="shared" si="96"/>
        <v>21.800107232429255</v>
      </c>
      <c r="B372">
        <f t="shared" si="113"/>
        <v>3.469594825974494</v>
      </c>
      <c r="C372" t="str">
        <f t="shared" si="97"/>
        <v>-0.335974750009663-7452.69388622441i</v>
      </c>
      <c r="D372" t="str">
        <f t="shared" si="98"/>
        <v>3.4781249999209-4587.13341615254i</v>
      </c>
      <c r="E372" t="str">
        <f t="shared" si="99"/>
        <v>162.46953651425+0.00265930451547502i</v>
      </c>
      <c r="F372" t="str">
        <f t="shared" si="100"/>
        <v>2.42492492491754-43047.4230482057i</v>
      </c>
      <c r="G372" t="str">
        <f t="shared" si="101"/>
        <v>0.999999999996958-1.74400857858904E-06i</v>
      </c>
      <c r="H372" t="str">
        <f t="shared" si="102"/>
        <v>1200.00045608376+0.669699311655413i</v>
      </c>
      <c r="I372" t="str">
        <f t="shared" si="103"/>
        <v>89.53630967954-145726.339678811i</v>
      </c>
      <c r="K372" t="str">
        <f t="shared" si="104"/>
        <v>0.0099999930847443-8.19683448463321E-06i</v>
      </c>
      <c r="L372" t="str">
        <f t="shared" si="105"/>
        <v>0.00015-81.3321524745773i</v>
      </c>
      <c r="M372" t="str">
        <f t="shared" si="106"/>
        <v>0.0004-14.3527327896313i</v>
      </c>
      <c r="N372">
        <f t="shared" si="107"/>
        <v>89.997417050065465</v>
      </c>
      <c r="O372">
        <f t="shared" si="108"/>
        <v>77.446265674397708</v>
      </c>
      <c r="P372" s="3">
        <f t="shared" si="109"/>
        <v>77.446265674397708</v>
      </c>
      <c r="Q372" s="3">
        <f t="shared" si="110"/>
        <v>-90.002582949934535</v>
      </c>
      <c r="R372">
        <f t="shared" si="111"/>
        <v>89.997417050065465</v>
      </c>
      <c r="S372">
        <f t="shared" si="112"/>
        <v>3.469594825974494E-3</v>
      </c>
      <c r="T372">
        <f t="shared" si="95"/>
        <v>77.446265674397708</v>
      </c>
    </row>
    <row r="373" spans="1:20" x14ac:dyDescent="0.25">
      <c r="A373">
        <f t="shared" si="96"/>
        <v>21.882947639912484</v>
      </c>
      <c r="B373">
        <f t="shared" si="113"/>
        <v>3.482779286313197</v>
      </c>
      <c r="C373" t="str">
        <f t="shared" si="97"/>
        <v>-0.335974746599467-7424.48085510785i</v>
      </c>
      <c r="D373" t="str">
        <f t="shared" si="98"/>
        <v>3.4781249999203-4569.76829675119i</v>
      </c>
      <c r="E373" t="str">
        <f t="shared" si="99"/>
        <v>162.469536510842+0.00266940987866323i</v>
      </c>
      <c r="F373" t="str">
        <f t="shared" si="100"/>
        <v>2.42492492491749-42884.4620922873i</v>
      </c>
      <c r="G373" t="str">
        <f t="shared" si="101"/>
        <v>0.999999999996935-1.75063581118763E-06i</v>
      </c>
      <c r="H373" t="str">
        <f t="shared" si="102"/>
        <v>1200.00045955658+0.672244169173274i</v>
      </c>
      <c r="I373" t="str">
        <f t="shared" si="103"/>
        <v>89.536309719517-145174.676295847i</v>
      </c>
      <c r="K373" t="str">
        <f t="shared" si="104"/>
        <v>0.00999999303208853-8.22798241107759E-06i</v>
      </c>
      <c r="L373" t="str">
        <f t="shared" si="105"/>
        <v>0.00015-81.0242602854927i</v>
      </c>
      <c r="M373" t="str">
        <f t="shared" si="106"/>
        <v>0.0004-14.2983988739104i</v>
      </c>
      <c r="N373">
        <f t="shared" si="107"/>
        <v>89.997407234880711</v>
      </c>
      <c r="O373">
        <f t="shared" si="108"/>
        <v>77.41332184303711</v>
      </c>
      <c r="P373" s="3">
        <f t="shared" si="109"/>
        <v>77.41332184303711</v>
      </c>
      <c r="Q373" s="3">
        <f t="shared" si="110"/>
        <v>-90.002592765119289</v>
      </c>
      <c r="R373">
        <f t="shared" si="111"/>
        <v>89.997407234880711</v>
      </c>
      <c r="S373">
        <f t="shared" si="112"/>
        <v>3.4827792863131972E-3</v>
      </c>
      <c r="T373">
        <f t="shared" si="95"/>
        <v>77.41332184303711</v>
      </c>
    </row>
    <row r="374" spans="1:20" x14ac:dyDescent="0.25">
      <c r="A374">
        <f t="shared" si="96"/>
        <v>21.966102840944153</v>
      </c>
      <c r="B374">
        <f t="shared" si="113"/>
        <v>3.4960138476011871</v>
      </c>
      <c r="C374" t="str">
        <f t="shared" si="97"/>
        <v>-0.335974743163355-7396.37462764105i</v>
      </c>
      <c r="D374" t="str">
        <f t="shared" si="98"/>
        <v>3.47812499991969-4552.46891500095i</v>
      </c>
      <c r="E374" t="str">
        <f t="shared" si="99"/>
        <v>162.469536507409+0.00267955364229972i</v>
      </c>
      <c r="F374" t="str">
        <f t="shared" si="100"/>
        <v>2.42492492491743-42722.1180437533i</v>
      </c>
      <c r="G374" t="str">
        <f t="shared" si="101"/>
        <v>0.999999999996912-0.0000017572882272701i</v>
      </c>
      <c r="H374" t="str">
        <f t="shared" si="102"/>
        <v>1200.00046305584+0.674798697151232i</v>
      </c>
      <c r="I374" t="str">
        <f t="shared" si="103"/>
        <v>89.5363097597981-144625.101299338i</v>
      </c>
      <c r="K374" t="str">
        <f t="shared" si="104"/>
        <v>0.00999999297903191-8.25924869913223E-06i</v>
      </c>
      <c r="L374" t="str">
        <f t="shared" si="105"/>
        <v>0.00015-80.7175336575936i</v>
      </c>
      <c r="M374" t="str">
        <f t="shared" si="106"/>
        <v>0.0004-14.2442706454577i</v>
      </c>
      <c r="N374">
        <f t="shared" si="107"/>
        <v>89.997397382398518</v>
      </c>
      <c r="O374">
        <f t="shared" si="108"/>
        <v>77.38037801164279</v>
      </c>
      <c r="P374" s="3">
        <f t="shared" si="109"/>
        <v>77.38037801164279</v>
      </c>
      <c r="Q374" s="3">
        <f t="shared" si="110"/>
        <v>-90.002602617601482</v>
      </c>
      <c r="R374">
        <f t="shared" si="111"/>
        <v>89.997397382398518</v>
      </c>
      <c r="S374">
        <f t="shared" si="112"/>
        <v>3.4960138476011872E-3</v>
      </c>
      <c r="T374">
        <f t="shared" si="95"/>
        <v>77.38037801164279</v>
      </c>
    </row>
    <row r="375" spans="1:20" x14ac:dyDescent="0.25">
      <c r="A375">
        <f t="shared" si="96"/>
        <v>22.049574031739741</v>
      </c>
      <c r="B375">
        <f t="shared" si="113"/>
        <v>3.5092987002220717</v>
      </c>
      <c r="C375" t="str">
        <f t="shared" si="97"/>
        <v>-0.335974739701006-7368.37479950628i</v>
      </c>
      <c r="D375" t="str">
        <f t="shared" si="98"/>
        <v>3.47812499991909-4535.23502204446i</v>
      </c>
      <c r="E375" t="str">
        <f t="shared" si="99"/>
        <v>162.469536503948+0.00268973595230875i</v>
      </c>
      <c r="F375" t="str">
        <f t="shared" si="100"/>
        <v>2.42492492491739-42560.3885672304i</v>
      </c>
      <c r="G375" t="str">
        <f t="shared" si="101"/>
        <v>0.999999999996888-1.76396592253369E-06i</v>
      </c>
      <c r="H375" t="str">
        <f t="shared" si="102"/>
        <v>1200.00046658176+0.677362932337051i</v>
      </c>
      <c r="I375" t="str">
        <f t="shared" si="103"/>
        <v>89.5363098003863-144077.606783469i</v>
      </c>
      <c r="K375" t="str">
        <f t="shared" si="104"/>
        <v>0.00999999292557116-8.29063379856513E-06i</v>
      </c>
      <c r="L375" t="str">
        <f t="shared" si="105"/>
        <v>0.00015-80.4119681785153i</v>
      </c>
      <c r="M375" t="str">
        <f t="shared" si="106"/>
        <v>0.0004-14.1903473256203i</v>
      </c>
      <c r="N375">
        <f t="shared" si="107"/>
        <v>89.997387492477188</v>
      </c>
      <c r="O375">
        <f t="shared" si="108"/>
        <v>77.347434180214265</v>
      </c>
      <c r="P375" s="3">
        <f t="shared" si="109"/>
        <v>77.347434180214265</v>
      </c>
      <c r="Q375" s="3">
        <f t="shared" si="110"/>
        <v>-90.002612507522812</v>
      </c>
      <c r="R375">
        <f t="shared" si="111"/>
        <v>89.997387492477188</v>
      </c>
      <c r="S375">
        <f t="shared" si="112"/>
        <v>3.5092987002220718E-3</v>
      </c>
      <c r="T375">
        <f t="shared" si="95"/>
        <v>77.347434180214265</v>
      </c>
    </row>
    <row r="376" spans="1:20" x14ac:dyDescent="0.25">
      <c r="A376">
        <f t="shared" si="96"/>
        <v>22.133362413060354</v>
      </c>
      <c r="B376">
        <f t="shared" si="113"/>
        <v>3.5226340352829157</v>
      </c>
      <c r="C376" t="str">
        <f t="shared" si="97"/>
        <v>-0.335974736212321-7340.48096791679i</v>
      </c>
      <c r="D376" t="str">
        <f t="shared" si="98"/>
        <v>3.47812499991846-4518.06636996631i</v>
      </c>
      <c r="E376" t="str">
        <f t="shared" si="99"/>
        <v>162.469536500462+0.00269995695516594i</v>
      </c>
      <c r="F376" t="str">
        <f t="shared" si="100"/>
        <v>2.42492492491732-42399.2713361853i</v>
      </c>
      <c r="G376" t="str">
        <f t="shared" si="101"/>
        <v>0.999999999996865-1.77066899303928E-06i</v>
      </c>
      <c r="H376" t="str">
        <f t="shared" si="102"/>
        <v>1200.00047013451+0.679936911618139i</v>
      </c>
      <c r="I376" t="str">
        <f t="shared" si="103"/>
        <v>89.5363098412826-143532.18487234i</v>
      </c>
      <c r="K376" t="str">
        <f t="shared" si="104"/>
        <v>0.00999999287170341-8.32213816085386E-06i</v>
      </c>
      <c r="L376" t="str">
        <f t="shared" si="105"/>
        <v>0.00015-80.1075594525956i</v>
      </c>
      <c r="M376" t="str">
        <f t="shared" si="106"/>
        <v>0.0004-14.1366281386933i</v>
      </c>
      <c r="N376">
        <f t="shared" si="107"/>
        <v>89.997377564974471</v>
      </c>
      <c r="O376">
        <f t="shared" si="108"/>
        <v>77.314490348751463</v>
      </c>
      <c r="P376" s="3">
        <f t="shared" si="109"/>
        <v>77.314490348751463</v>
      </c>
      <c r="Q376" s="3">
        <f t="shared" si="110"/>
        <v>-90.002622435025529</v>
      </c>
      <c r="R376">
        <f t="shared" si="111"/>
        <v>89.997377564974471</v>
      </c>
      <c r="S376">
        <f t="shared" si="112"/>
        <v>3.5226340352829157E-3</v>
      </c>
      <c r="T376">
        <f t="shared" si="95"/>
        <v>77.314490348751463</v>
      </c>
    </row>
    <row r="377" spans="1:20" x14ac:dyDescent="0.25">
      <c r="A377">
        <f t="shared" si="96"/>
        <v>22.217469190229981</v>
      </c>
      <c r="B377">
        <f t="shared" si="113"/>
        <v>3.5360200446169907</v>
      </c>
      <c r="C377" t="str">
        <f t="shared" si="97"/>
        <v>-0.335974732697074-7312.69273161039i</v>
      </c>
      <c r="D377" t="str">
        <f t="shared" si="98"/>
        <v>3.47812499991784-4500.96271178974i</v>
      </c>
      <c r="E377" t="str">
        <f t="shared" si="99"/>
        <v>162.469536496949+0.00271021679790546i</v>
      </c>
      <c r="F377" t="str">
        <f t="shared" si="100"/>
        <v>2.42492492491726-42238.7640328931i</v>
      </c>
      <c r="G377" t="str">
        <f t="shared" si="101"/>
        <v>0.999999999996841-1.77739753521278E-06i</v>
      </c>
      <c r="H377" t="str">
        <f t="shared" si="102"/>
        <v>1200.00047371433+0.682520672022078i</v>
      </c>
      <c r="I377" t="str">
        <f t="shared" si="103"/>
        <v>89.5363098824912-142988.827719881i</v>
      </c>
      <c r="K377" t="str">
        <f t="shared" si="104"/>
        <v>0.00999999281742544-8.35376223919119E-06i</v>
      </c>
      <c r="L377" t="str">
        <f t="shared" si="105"/>
        <v>0.00015-79.8043031008123i</v>
      </c>
      <c r="M377" t="str">
        <f t="shared" si="106"/>
        <v>0.0004-14.083112311908i</v>
      </c>
      <c r="N377">
        <f t="shared" si="107"/>
        <v>89.99736759974752</v>
      </c>
      <c r="O377">
        <f t="shared" si="108"/>
        <v>77.281546517254057</v>
      </c>
      <c r="P377" s="3">
        <f t="shared" si="109"/>
        <v>77.281546517254057</v>
      </c>
      <c r="Q377" s="3">
        <f t="shared" si="110"/>
        <v>-90.00263240025248</v>
      </c>
      <c r="R377">
        <f t="shared" si="111"/>
        <v>89.99736759974752</v>
      </c>
      <c r="S377">
        <f t="shared" si="112"/>
        <v>3.5360200446169906E-3</v>
      </c>
      <c r="T377">
        <f t="shared" si="95"/>
        <v>77.281546517254057</v>
      </c>
    </row>
    <row r="378" spans="1:20" x14ac:dyDescent="0.25">
      <c r="A378">
        <f t="shared" si="96"/>
        <v>22.301895573152855</v>
      </c>
      <c r="B378">
        <f t="shared" si="113"/>
        <v>3.5494569207865352</v>
      </c>
      <c r="C378" t="str">
        <f t="shared" si="97"/>
        <v>-0.335974729155029-7285.00969084393i</v>
      </c>
      <c r="D378" t="str">
        <f t="shared" si="98"/>
        <v>3.47812499991721-4483.92380147285i</v>
      </c>
      <c r="E378" t="str">
        <f t="shared" si="99"/>
        <v>162.469536493408+0.00272051562812001i</v>
      </c>
      <c r="F378" t="str">
        <f t="shared" si="100"/>
        <v>2.4249249249172-42078.8643484019i</v>
      </c>
      <c r="G378" t="str">
        <f t="shared" si="101"/>
        <v>0.999999999996817-1.78415164584655E-06i</v>
      </c>
      <c r="H378" t="str">
        <f t="shared" si="102"/>
        <v>1200.0004773214+0.685114250717151i</v>
      </c>
      <c r="I378" t="str">
        <f t="shared" si="103"/>
        <v>89.5363099240131-142447.527509712i</v>
      </c>
      <c r="K378" t="str">
        <f t="shared" si="104"/>
        <v>0.00999999276273421-8.38550648849212E-06i</v>
      </c>
      <c r="L378" t="str">
        <f t="shared" si="105"/>
        <v>0.00015-79.5021947607216i</v>
      </c>
      <c r="M378" t="str">
        <f t="shared" si="106"/>
        <v>0.0004-14.0297990754214i</v>
      </c>
      <c r="N378">
        <f t="shared" si="107"/>
        <v>89.997357596653003</v>
      </c>
      <c r="O378">
        <f t="shared" si="108"/>
        <v>77.24860268572175</v>
      </c>
      <c r="P378" s="3">
        <f t="shared" si="109"/>
        <v>77.24860268572175</v>
      </c>
      <c r="Q378" s="3">
        <f t="shared" si="110"/>
        <v>-90.002642403346997</v>
      </c>
      <c r="R378">
        <f t="shared" si="111"/>
        <v>89.997357596653003</v>
      </c>
      <c r="S378">
        <f t="shared" si="112"/>
        <v>3.549456920786535E-3</v>
      </c>
      <c r="T378">
        <f t="shared" si="95"/>
        <v>77.24860268572175</v>
      </c>
    </row>
    <row r="379" spans="1:20" x14ac:dyDescent="0.25">
      <c r="A379">
        <f t="shared" si="96"/>
        <v>22.386642776330838</v>
      </c>
      <c r="B379">
        <f t="shared" si="113"/>
        <v>3.5629448570855242</v>
      </c>
      <c r="C379" t="str">
        <f t="shared" si="97"/>
        <v>-0.335974725586028-7257.43144738775i</v>
      </c>
      <c r="D379" t="str">
        <f t="shared" si="98"/>
        <v>3.47812499991659-4466.94939390523i</v>
      </c>
      <c r="E379" t="str">
        <f t="shared" si="99"/>
        <v>162.469536489843+0.00273085359396118i</v>
      </c>
      <c r="F379" t="str">
        <f t="shared" si="100"/>
        <v>2.42492492491715-41919.5699825015i</v>
      </c>
      <c r="G379" t="str">
        <f t="shared" si="101"/>
        <v>0.999999999996793-1.79093142210073E-06i</v>
      </c>
      <c r="H379" t="str">
        <f t="shared" si="102"/>
        <v>1200.00048095594+0.687717685012876i</v>
      </c>
      <c r="I379" t="str">
        <f t="shared" si="103"/>
        <v>89.5363099658508-141908.27645505i</v>
      </c>
      <c r="K379" t="str">
        <f t="shared" si="104"/>
        <v>0.00999999270762647-8.41737136540004E-06i</v>
      </c>
      <c r="L379" t="str">
        <f t="shared" si="105"/>
        <v>0.00015-79.2012300863932i</v>
      </c>
      <c r="M379" t="str">
        <f t="shared" si="106"/>
        <v>0.0004-13.9766876623047i</v>
      </c>
      <c r="N379">
        <f t="shared" si="107"/>
        <v>89.997347555547037</v>
      </c>
      <c r="O379">
        <f t="shared" si="108"/>
        <v>77.215658854154469</v>
      </c>
      <c r="P379" s="3">
        <f t="shared" si="109"/>
        <v>77.215658854154469</v>
      </c>
      <c r="Q379" s="3">
        <f t="shared" si="110"/>
        <v>-90.002652444452963</v>
      </c>
      <c r="R379">
        <f t="shared" si="111"/>
        <v>89.997347555547037</v>
      </c>
      <c r="S379">
        <f t="shared" si="112"/>
        <v>3.5629448570855243E-3</v>
      </c>
      <c r="T379">
        <f t="shared" si="95"/>
        <v>77.215658854154469</v>
      </c>
    </row>
    <row r="380" spans="1:20" x14ac:dyDescent="0.25">
      <c r="A380">
        <f t="shared" si="96"/>
        <v>22.471712018880893</v>
      </c>
      <c r="B380">
        <f t="shared" si="113"/>
        <v>3.5764840475424493</v>
      </c>
      <c r="C380" t="str">
        <f t="shared" si="97"/>
        <v>-0.335974721989881-7229.95760451935i</v>
      </c>
      <c r="D380" t="str">
        <f t="shared" si="98"/>
        <v>3.47812499991595-4450.03924490428i</v>
      </c>
      <c r="E380" t="str">
        <f t="shared" si="99"/>
        <v>162.469536486248+0.00274123084414734i</v>
      </c>
      <c r="F380" t="str">
        <f t="shared" si="100"/>
        <v>2.42492492491709-41760.8786436885i</v>
      </c>
      <c r="G380" t="str">
        <f t="shared" si="101"/>
        <v>0.999999999996768-1.79773696150466E-06i</v>
      </c>
      <c r="H380" t="str">
        <f t="shared" si="102"/>
        <v>1200.00048461815+0.69033101236057i</v>
      </c>
      <c r="I380" t="str">
        <f t="shared" si="103"/>
        <v>89.5363100080077-141371.066798586i</v>
      </c>
      <c r="K380" t="str">
        <f t="shared" si="104"/>
        <v>0.00999999265209923-8.44935732829402E-06i</v>
      </c>
      <c r="L380" t="str">
        <f t="shared" si="105"/>
        <v>0.00015-78.9014047483496i</v>
      </c>
      <c r="M380" t="str">
        <f t="shared" si="106"/>
        <v>0.0004-13.9237773085323i</v>
      </c>
      <c r="N380">
        <f t="shared" si="107"/>
        <v>89.997337476285168</v>
      </c>
      <c r="O380">
        <f t="shared" si="108"/>
        <v>77.182715022551704</v>
      </c>
      <c r="P380" s="3">
        <f t="shared" si="109"/>
        <v>77.182715022551704</v>
      </c>
      <c r="Q380" s="3">
        <f t="shared" si="110"/>
        <v>-90.002662523714832</v>
      </c>
      <c r="R380">
        <f t="shared" si="111"/>
        <v>89.997337476285168</v>
      </c>
      <c r="S380">
        <f t="shared" si="112"/>
        <v>3.5764840475424491E-3</v>
      </c>
      <c r="T380">
        <f t="shared" si="95"/>
        <v>77.182715022551704</v>
      </c>
    </row>
    <row r="381" spans="1:20" x14ac:dyDescent="0.25">
      <c r="A381">
        <f t="shared" si="96"/>
        <v>22.557104524552642</v>
      </c>
      <c r="B381">
        <f t="shared" si="113"/>
        <v>3.5900746869231108</v>
      </c>
      <c r="C381" t="str">
        <f t="shared" si="97"/>
        <v>-0.335974718366289-7202.5877670184i</v>
      </c>
      <c r="D381" t="str">
        <f t="shared" si="98"/>
        <v>3.47812499991532-4433.19311121187i</v>
      </c>
      <c r="E381" t="str">
        <f t="shared" si="99"/>
        <v>162.469536482627+0.00275164752795946i</v>
      </c>
      <c r="F381" t="str">
        <f t="shared" si="100"/>
        <v>2.42492492491703-41602.788049135i</v>
      </c>
      <c r="G381" t="str">
        <f t="shared" si="101"/>
        <v>0.999999999996743-1.80456836195833E-06i</v>
      </c>
      <c r="H381" t="str">
        <f t="shared" si="102"/>
        <v>1200.00048830824+0.692954270353838i</v>
      </c>
      <c r="I381" t="str">
        <f t="shared" si="103"/>
        <v>89.5363100504854-140835.89081238i</v>
      </c>
      <c r="K381" t="str">
        <f t="shared" si="104"/>
        <v>0.0099999925961491-8.48146483729423E-06i</v>
      </c>
      <c r="L381" t="str">
        <f t="shared" si="105"/>
        <v>0.00015-78.6027144335021i</v>
      </c>
      <c r="M381" t="str">
        <f t="shared" si="106"/>
        <v>0.0004-13.871067252971i</v>
      </c>
      <c r="N381">
        <f t="shared" si="107"/>
        <v>89.997327358722416</v>
      </c>
      <c r="O381">
        <f t="shared" si="108"/>
        <v>77.149771190913327</v>
      </c>
      <c r="P381" s="3">
        <f t="shared" si="109"/>
        <v>77.149771190913327</v>
      </c>
      <c r="Q381" s="3">
        <f t="shared" si="110"/>
        <v>-90.002672641277584</v>
      </c>
      <c r="R381">
        <f t="shared" si="111"/>
        <v>89.997327358722416</v>
      </c>
      <c r="S381">
        <f t="shared" si="112"/>
        <v>3.5900746869231108E-3</v>
      </c>
      <c r="T381">
        <f t="shared" si="95"/>
        <v>77.149771190913327</v>
      </c>
    </row>
    <row r="382" spans="1:20" x14ac:dyDescent="0.25">
      <c r="A382">
        <f t="shared" si="96"/>
        <v>22.642821521745944</v>
      </c>
      <c r="B382">
        <f t="shared" si="113"/>
        <v>3.6037169707334189</v>
      </c>
      <c r="C382" t="str">
        <f t="shared" si="97"/>
        <v>-0.33597471471512-7175.32154116052i</v>
      </c>
      <c r="D382" t="str">
        <f t="shared" si="98"/>
        <v>3.47812499991468-4416.41075049069i</v>
      </c>
      <c r="E382" t="str">
        <f t="shared" si="99"/>
        <v>162.469536478978+0.00276210379524497i</v>
      </c>
      <c r="F382" t="str">
        <f t="shared" si="100"/>
        <v>2.42492492491697-41445.2959246547i</v>
      </c>
      <c r="G382" t="str">
        <f t="shared" si="101"/>
        <v>0.999999999996719-1.81142572173374E-06i</v>
      </c>
      <c r="H382" t="str">
        <f t="shared" si="102"/>
        <v>1200.00049202644+0.695587496729153i</v>
      </c>
      <c r="I382" t="str">
        <f t="shared" si="103"/>
        <v>89.5363100932865-140302.740797746i</v>
      </c>
      <c r="K382" t="str">
        <f t="shared" si="104"/>
        <v>0.00999999253977294-8.51369435426964E-06i</v>
      </c>
      <c r="L382" t="str">
        <f t="shared" si="105"/>
        <v>0.00015-78.3051548450909i</v>
      </c>
      <c r="M382" t="str">
        <f t="shared" si="106"/>
        <v>0.0004-13.818556737369i</v>
      </c>
      <c r="N382">
        <f t="shared" si="107"/>
        <v>89.997317202713262</v>
      </c>
      <c r="O382">
        <f t="shared" si="108"/>
        <v>77.116827359238997</v>
      </c>
      <c r="P382" s="3">
        <f t="shared" si="109"/>
        <v>77.116827359238997</v>
      </c>
      <c r="Q382" s="3">
        <f t="shared" si="110"/>
        <v>-90.002682797286738</v>
      </c>
      <c r="R382">
        <f t="shared" si="111"/>
        <v>89.997317202713262</v>
      </c>
      <c r="S382">
        <f t="shared" si="112"/>
        <v>3.6037169707334189E-3</v>
      </c>
      <c r="T382">
        <f t="shared" si="95"/>
        <v>77.116827359238997</v>
      </c>
    </row>
    <row r="383" spans="1:20" x14ac:dyDescent="0.25">
      <c r="A383">
        <f t="shared" si="96"/>
        <v>22.72886424352858</v>
      </c>
      <c r="B383">
        <f t="shared" si="113"/>
        <v>3.6174110952222058</v>
      </c>
      <c r="C383" t="str">
        <f t="shared" si="97"/>
        <v>-0.33597471103626-7148.15853471203i</v>
      </c>
      <c r="D383" t="str">
        <f t="shared" si="98"/>
        <v>3.47812499991402-4399.69192132084i</v>
      </c>
      <c r="E383" t="str">
        <f t="shared" si="99"/>
        <v>162.469536475302+0.0027725997964218i</v>
      </c>
      <c r="F383" t="str">
        <f t="shared" si="100"/>
        <v>2.4249249249169-41288.4000046702i</v>
      </c>
      <c r="G383" t="str">
        <f t="shared" si="101"/>
        <v>0.999999999996694-1.81830913947628E-06i</v>
      </c>
      <c r="H383" t="str">
        <f t="shared" si="102"/>
        <v>1200.00049577294+0.698230729366393i</v>
      </c>
      <c r="I383" t="str">
        <f t="shared" si="103"/>
        <v>89.5363101364135-139771.609085139i</v>
      </c>
      <c r="K383" t="str">
        <f t="shared" si="104"/>
        <v>0.0099999924829676-8.54604634284434E-06i</v>
      </c>
      <c r="L383" t="str">
        <f t="shared" si="105"/>
        <v>0.00015-78.008721702621i</v>
      </c>
      <c r="M383" t="str">
        <f t="shared" si="106"/>
        <v>0.0004-13.7662450063449i</v>
      </c>
      <c r="N383">
        <f t="shared" si="107"/>
        <v>89.997307008111562</v>
      </c>
      <c r="O383">
        <f t="shared" si="108"/>
        <v>77.08388352752857</v>
      </c>
      <c r="P383" s="3">
        <f t="shared" si="109"/>
        <v>77.08388352752857</v>
      </c>
      <c r="Q383" s="3">
        <f t="shared" si="110"/>
        <v>-90.002692991888438</v>
      </c>
      <c r="R383">
        <f t="shared" si="111"/>
        <v>89.997307008111562</v>
      </c>
      <c r="S383">
        <f t="shared" si="112"/>
        <v>3.6174110952222056E-3</v>
      </c>
      <c r="T383">
        <f t="shared" si="95"/>
        <v>77.08388352752857</v>
      </c>
    </row>
    <row r="384" spans="1:20" x14ac:dyDescent="0.25">
      <c r="A384">
        <f t="shared" si="96"/>
        <v>22.815233927653988</v>
      </c>
      <c r="B384">
        <f t="shared" si="113"/>
        <v>3.6311572573840505</v>
      </c>
      <c r="C384" t="str">
        <f t="shared" si="97"/>
        <v>-0.335974707329286-7121.09835692376i</v>
      </c>
      <c r="D384" t="str">
        <f t="shared" si="98"/>
        <v>3.47812499991337-4383.03638319637i</v>
      </c>
      <c r="E384" t="str">
        <f t="shared" si="99"/>
        <v>162.469536471597+0.00278313568248134i</v>
      </c>
      <c r="F384" t="str">
        <f t="shared" si="100"/>
        <v>2.42492492491684-41132.0980321815i</v>
      </c>
      <c r="G384" t="str">
        <f t="shared" si="101"/>
        <v>0.999999999996669-1.82521871420624E-06i</v>
      </c>
      <c r="H384" t="str">
        <f t="shared" si="102"/>
        <v>1200.00049954798+0.700884006289366i</v>
      </c>
      <c r="I384" t="str">
        <f t="shared" si="103"/>
        <v>89.5363101798693-139242.488034056i</v>
      </c>
      <c r="K384" t="str">
        <f t="shared" si="104"/>
        <v>0.00999999242572961-8.57852126840364E-06i</v>
      </c>
      <c r="L384" t="str">
        <f t="shared" si="105"/>
        <v>0.00015-77.7134107418023i</v>
      </c>
      <c r="M384" t="str">
        <f t="shared" si="106"/>
        <v>0.0004-13.7141313073768i</v>
      </c>
      <c r="N384">
        <f t="shared" si="107"/>
        <v>89.997296774770703</v>
      </c>
      <c r="O384">
        <f t="shared" si="108"/>
        <v>77.050939695781523</v>
      </c>
      <c r="P384" s="3">
        <f t="shared" si="109"/>
        <v>77.050939695781523</v>
      </c>
      <c r="Q384" s="3">
        <f t="shared" si="110"/>
        <v>-90.002703225229297</v>
      </c>
      <c r="R384">
        <f t="shared" si="111"/>
        <v>89.997296774770703</v>
      </c>
      <c r="S384">
        <f t="shared" si="112"/>
        <v>3.6311572573840506E-3</v>
      </c>
      <c r="T384">
        <f t="shared" si="95"/>
        <v>77.050939695781523</v>
      </c>
    </row>
    <row r="385" spans="1:20" x14ac:dyDescent="0.25">
      <c r="A385">
        <f t="shared" si="96"/>
        <v>22.901931816579072</v>
      </c>
      <c r="B385">
        <f t="shared" si="113"/>
        <v>3.6449556549621098</v>
      </c>
      <c r="C385" t="str">
        <f t="shared" si="97"/>
        <v>-0.335974703594133-7094.14061852619i</v>
      </c>
      <c r="D385" t="str">
        <f t="shared" si="98"/>
        <v>3.4781249999127-4366.44389652176i</v>
      </c>
      <c r="E385" t="str">
        <f t="shared" si="99"/>
        <v>162.469536467865+0.00279371160498622i</v>
      </c>
      <c r="F385" t="str">
        <f t="shared" si="100"/>
        <v>2.42492492491678-40976.387758732i</v>
      </c>
      <c r="G385" t="str">
        <f t="shared" si="101"/>
        <v>0.999999999996643-1.83215454532018E-06i</v>
      </c>
      <c r="H385" t="str">
        <f t="shared" si="102"/>
        <v>1200.00050335175+0.703547365666379i</v>
      </c>
      <c r="I385" t="str">
        <f t="shared" si="103"/>
        <v>89.5363102236559-138715.370032908i</v>
      </c>
      <c r="K385" t="str">
        <f t="shared" si="104"/>
        <v>0.00999999236805587-8.61111959810178E-06i</v>
      </c>
      <c r="L385" t="str">
        <f t="shared" si="105"/>
        <v>0.00015-77.4192177144869i</v>
      </c>
      <c r="M385" t="str">
        <f t="shared" si="106"/>
        <v>0.0004-13.6622148907918i</v>
      </c>
      <c r="N385">
        <f t="shared" si="107"/>
        <v>89.99728650254346</v>
      </c>
      <c r="O385">
        <f t="shared" si="108"/>
        <v>77.017995863997882</v>
      </c>
      <c r="P385" s="3">
        <f t="shared" si="109"/>
        <v>77.017995863997882</v>
      </c>
      <c r="Q385" s="3">
        <f t="shared" si="110"/>
        <v>-90.00271349745654</v>
      </c>
      <c r="R385">
        <f t="shared" si="111"/>
        <v>89.99728650254346</v>
      </c>
      <c r="S385">
        <f t="shared" si="112"/>
        <v>3.6449556549621098E-3</v>
      </c>
      <c r="T385">
        <f t="shared" si="95"/>
        <v>77.017995863997882</v>
      </c>
    </row>
    <row r="386" spans="1:20" x14ac:dyDescent="0.25">
      <c r="A386">
        <f t="shared" si="96"/>
        <v>22.988959157482075</v>
      </c>
      <c r="B386">
        <f t="shared" si="113"/>
        <v>3.658806486450966</v>
      </c>
      <c r="C386" t="str">
        <f t="shared" si="97"/>
        <v>-0.335974699830444-7067.28493172294i</v>
      </c>
      <c r="D386" t="str">
        <f t="shared" si="98"/>
        <v>3.47812499991204-4349.91422260853i</v>
      </c>
      <c r="E386" t="str">
        <f t="shared" si="99"/>
        <v>162.469536464103+0.00280432771607569i</v>
      </c>
      <c r="F386" t="str">
        <f t="shared" si="100"/>
        <v>2.42492492491672-40821.2669443772i</v>
      </c>
      <c r="G386" t="str">
        <f t="shared" si="101"/>
        <v>0.999999999996618-1.83911673259235E-06i</v>
      </c>
      <c r="H386" t="str">
        <f t="shared" si="102"/>
        <v>1200.00050718451+0.706220845810769i</v>
      </c>
      <c r="I386" t="str">
        <f t="shared" si="103"/>
        <v>89.5363102677753-138190.247498932i</v>
      </c>
      <c r="K386" t="str">
        <f t="shared" si="104"/>
        <v>0.00999999230994285-8.64384180086756E-06i</v>
      </c>
      <c r="L386" t="str">
        <f t="shared" si="105"/>
        <v>0.00015-77.1261383886102i</v>
      </c>
      <c r="M386" t="str">
        <f t="shared" si="106"/>
        <v>0.0004-13.6104950097547i</v>
      </c>
      <c r="N386">
        <f t="shared" si="107"/>
        <v>89.997276191282097</v>
      </c>
      <c r="O386">
        <f t="shared" si="108"/>
        <v>76.985052032177023</v>
      </c>
      <c r="P386" s="3">
        <f t="shared" si="109"/>
        <v>76.985052032177023</v>
      </c>
      <c r="Q386" s="3">
        <f t="shared" si="110"/>
        <v>-90.002723808717903</v>
      </c>
      <c r="R386">
        <f t="shared" si="111"/>
        <v>89.997276191282097</v>
      </c>
      <c r="S386">
        <f t="shared" si="112"/>
        <v>3.658806486450966E-3</v>
      </c>
      <c r="T386">
        <f t="shared" si="95"/>
        <v>76.985052032177023</v>
      </c>
    </row>
    <row r="387" spans="1:20" x14ac:dyDescent="0.25">
      <c r="A387">
        <f t="shared" si="96"/>
        <v>23.07631720228051</v>
      </c>
      <c r="B387">
        <f t="shared" si="113"/>
        <v>3.6727099510994798</v>
      </c>
      <c r="C387" t="str">
        <f t="shared" si="97"/>
        <v>-0.33597469603822-7040.53091018629i</v>
      </c>
      <c r="D387" t="str">
        <f t="shared" si="98"/>
        <v>3.47812499991137-4333.44712367177i</v>
      </c>
      <c r="E387" t="str">
        <f t="shared" si="99"/>
        <v>162.469536460314+0.00281498416846664i</v>
      </c>
      <c r="F387" t="str">
        <f t="shared" si="100"/>
        <v>2.42492492491666-40666.7333576522i</v>
      </c>
      <c r="G387" t="str">
        <f t="shared" si="101"/>
        <v>0.999999999996592-1.84610537617615E-06i</v>
      </c>
      <c r="H387" t="str">
        <f t="shared" si="102"/>
        <v>1200.00051104642+0.708904485181486i</v>
      </c>
      <c r="I387" t="str">
        <f t="shared" si="103"/>
        <v>89.5363103122313-137667.112878056i</v>
      </c>
      <c r="K387" t="str">
        <f t="shared" si="104"/>
        <v>0.0099999922513875-8.67668834741239E-06i</v>
      </c>
      <c r="L387" t="str">
        <f t="shared" si="105"/>
        <v>0.00015-76.8341685481274i</v>
      </c>
      <c r="M387" t="str">
        <f t="shared" si="106"/>
        <v>0.0004-13.5589709202578i</v>
      </c>
      <c r="N387">
        <f t="shared" si="107"/>
        <v>89.997265840838267</v>
      </c>
      <c r="O387">
        <f t="shared" si="108"/>
        <v>76.952108200319088</v>
      </c>
      <c r="P387" s="3">
        <f t="shared" si="109"/>
        <v>76.952108200319088</v>
      </c>
      <c r="Q387" s="3">
        <f t="shared" si="110"/>
        <v>-90.002734159161733</v>
      </c>
      <c r="R387">
        <f t="shared" si="111"/>
        <v>89.997265840838267</v>
      </c>
      <c r="S387">
        <f t="shared" si="112"/>
        <v>3.6727099510994797E-3</v>
      </c>
      <c r="T387">
        <f t="shared" si="95"/>
        <v>76.952108200319088</v>
      </c>
    </row>
    <row r="388" spans="1:20" x14ac:dyDescent="0.25">
      <c r="A388">
        <f t="shared" si="96"/>
        <v>23.164007207649174</v>
      </c>
      <c r="B388">
        <f t="shared" si="113"/>
        <v>3.6866662489136579</v>
      </c>
      <c r="C388" t="str">
        <f t="shared" si="97"/>
        <v>-0.335974692217034-7013.8781690503i</v>
      </c>
      <c r="D388" t="str">
        <f t="shared" si="98"/>
        <v>3.47812499991069-4317.04236282671i</v>
      </c>
      <c r="E388" t="str">
        <f t="shared" si="99"/>
        <v>162.469536456495+0.00282568111545828i</v>
      </c>
      <c r="F388" t="str">
        <f t="shared" si="100"/>
        <v>2.42492492491659-40512.7847755391i</v>
      </c>
      <c r="G388" t="str">
        <f t="shared" si="101"/>
        <v>0.999999999996566-1.85312057660557E-06i</v>
      </c>
      <c r="H388" t="str">
        <f t="shared" si="102"/>
        <v>1200.00051493776+0.711598322383602i</v>
      </c>
      <c r="I388" t="str">
        <f t="shared" si="103"/>
        <v>89.5363103570251-137145.958644819i</v>
      </c>
      <c r="K388" t="str">
        <f t="shared" si="104"/>
        <v>0.00999999219238616-8.70965971023546E-06i</v>
      </c>
      <c r="L388" t="str">
        <f t="shared" si="105"/>
        <v>0.00015-76.5433039929543i</v>
      </c>
      <c r="M388" t="str">
        <f t="shared" si="106"/>
        <v>0.0004-13.5076418811095i</v>
      </c>
      <c r="N388">
        <f t="shared" si="107"/>
        <v>89.997255451063097</v>
      </c>
      <c r="O388">
        <f t="shared" si="108"/>
        <v>76.919164368423367</v>
      </c>
      <c r="P388" s="3">
        <f t="shared" si="109"/>
        <v>76.919164368423367</v>
      </c>
      <c r="Q388" s="3">
        <f t="shared" si="110"/>
        <v>-90.002744548936903</v>
      </c>
      <c r="R388">
        <f t="shared" si="111"/>
        <v>89.997255451063097</v>
      </c>
      <c r="S388">
        <f t="shared" si="112"/>
        <v>3.6866662489136578E-3</v>
      </c>
      <c r="T388">
        <f t="shared" si="95"/>
        <v>76.919164368423367</v>
      </c>
    </row>
    <row r="389" spans="1:20" x14ac:dyDescent="0.25">
      <c r="A389">
        <f t="shared" si="96"/>
        <v>23.25203043503824</v>
      </c>
      <c r="B389">
        <f t="shared" si="113"/>
        <v>3.7006755806595297</v>
      </c>
      <c r="C389" t="str">
        <f t="shared" si="97"/>
        <v>-0.335974688366801-6987.32632490657i</v>
      </c>
      <c r="D389" t="str">
        <f t="shared" si="98"/>
        <v>3.47812499991002-4300.69970408539i</v>
      </c>
      <c r="E389" t="str">
        <f t="shared" si="99"/>
        <v>162.469536452647+0.0028364187109297i</v>
      </c>
      <c r="F389" t="str">
        <f t="shared" si="100"/>
        <v>2.42492492491654-40359.4189834364i</v>
      </c>
      <c r="G389" t="str">
        <f t="shared" si="101"/>
        <v>0.99999999999654-1.86016243479662E-06i</v>
      </c>
      <c r="H389" t="str">
        <f t="shared" si="102"/>
        <v>1200.00051885873+0.714302396168902i</v>
      </c>
      <c r="I389" t="str">
        <f t="shared" si="103"/>
        <v>89.536310402161-136626.777302241i</v>
      </c>
      <c r="K389" t="str">
        <f t="shared" si="104"/>
        <v>0.00999999213293561-8.74275636363202E-06i</v>
      </c>
      <c r="L389" t="str">
        <f t="shared" si="105"/>
        <v>0.00015-76.2535405389061i</v>
      </c>
      <c r="M389" t="str">
        <f t="shared" si="106"/>
        <v>0.0004-13.4565071539246i</v>
      </c>
      <c r="N389">
        <f t="shared" si="107"/>
        <v>89.997245021807103</v>
      </c>
      <c r="O389">
        <f t="shared" si="108"/>
        <v>76.886220536489844</v>
      </c>
      <c r="P389" s="3">
        <f t="shared" si="109"/>
        <v>76.886220536489844</v>
      </c>
      <c r="Q389" s="3">
        <f t="shared" si="110"/>
        <v>-90.002754978192897</v>
      </c>
      <c r="R389">
        <f t="shared" si="111"/>
        <v>89.997245021807103</v>
      </c>
      <c r="S389">
        <f t="shared" si="112"/>
        <v>3.7006755806595296E-3</v>
      </c>
      <c r="T389">
        <f t="shared" si="95"/>
        <v>76.886220536489844</v>
      </c>
    </row>
    <row r="390" spans="1:20" x14ac:dyDescent="0.25">
      <c r="A390">
        <f t="shared" si="96"/>
        <v>23.340388150691386</v>
      </c>
      <c r="B390">
        <f t="shared" si="113"/>
        <v>3.714738147866036</v>
      </c>
      <c r="C390" t="str">
        <f t="shared" si="97"/>
        <v>-0.335974684487172-6960.87499579775i</v>
      </c>
      <c r="D390" t="str">
        <f t="shared" si="98"/>
        <v>3.47812499990933-4284.41891235315i</v>
      </c>
      <c r="E390" t="str">
        <f t="shared" si="99"/>
        <v>162.469536448769+0.00284719710934748i</v>
      </c>
      <c r="F390" t="str">
        <f t="shared" si="100"/>
        <v>2.42492492491647-40206.6337751252i</v>
      </c>
      <c r="G390" t="str">
        <f t="shared" si="101"/>
        <v>0.999999999996513-0.0000018672310520488i</v>
      </c>
      <c r="H390" t="str">
        <f t="shared" si="102"/>
        <v>1200.00052280955+0.717016745436413i</v>
      </c>
      <c r="I390" t="str">
        <f t="shared" si="103"/>
        <v>89.5363104476393-136109.561381723i</v>
      </c>
      <c r="K390" t="str">
        <f t="shared" si="104"/>
        <v>0.00999999207303234-8.77597878369914E-06i</v>
      </c>
      <c r="L390" t="str">
        <f t="shared" si="105"/>
        <v>0.00015-75.9648740176395i</v>
      </c>
      <c r="M390" t="str">
        <f t="shared" si="106"/>
        <v>0.0004-13.4055660031128i</v>
      </c>
      <c r="N390">
        <f t="shared" si="107"/>
        <v>89.99723455292029</v>
      </c>
      <c r="O390">
        <f t="shared" si="108"/>
        <v>76.853276704518038</v>
      </c>
      <c r="P390" s="3">
        <f t="shared" si="109"/>
        <v>76.853276704518038</v>
      </c>
      <c r="Q390" s="3">
        <f t="shared" si="110"/>
        <v>-90.00276544707971</v>
      </c>
      <c r="R390">
        <f t="shared" si="111"/>
        <v>89.99723455292029</v>
      </c>
      <c r="S390">
        <f t="shared" si="112"/>
        <v>3.7147381478660358E-3</v>
      </c>
      <c r="T390">
        <f t="shared" si="95"/>
        <v>76.853276704518038</v>
      </c>
    </row>
    <row r="391" spans="1:20" x14ac:dyDescent="0.25">
      <c r="A391">
        <f t="shared" si="96"/>
        <v>23.429081625664015</v>
      </c>
      <c r="B391">
        <f t="shared" si="113"/>
        <v>3.7288541528279269</v>
      </c>
      <c r="C391" t="str">
        <f t="shared" si="97"/>
        <v>-0.335974680578043-6934.52380121277i</v>
      </c>
      <c r="D391" t="str">
        <f t="shared" si="98"/>
        <v>3.47812499990865-4268.19975342536i</v>
      </c>
      <c r="E391" t="str">
        <f t="shared" si="99"/>
        <v>162.469536444862+0.0028580164657632i</v>
      </c>
      <c r="F391" t="str">
        <f t="shared" si="100"/>
        <v>2.42492492491641-40054.4269527393i</v>
      </c>
      <c r="G391" t="str">
        <f t="shared" si="101"/>
        <v>0.999999999996487-1.87432653004654E-06i</v>
      </c>
      <c r="H391" t="str">
        <f t="shared" si="102"/>
        <v>1200.00052679045+0.719741409233003i</v>
      </c>
      <c r="I391" t="str">
        <f t="shared" si="103"/>
        <v>89.536310493465-135594.30344294i</v>
      </c>
      <c r="K391" t="str">
        <f t="shared" si="104"/>
        <v>0.009999992012673-8.80932744834339E-06i</v>
      </c>
      <c r="L391" t="str">
        <f t="shared" si="105"/>
        <v>0.00015-75.6773002765882i</v>
      </c>
      <c r="M391" t="str">
        <f t="shared" si="106"/>
        <v>0.0004-13.3548176958685i</v>
      </c>
      <c r="N391">
        <f t="shared" si="107"/>
        <v>89.997224044252064</v>
      </c>
      <c r="O391">
        <f t="shared" si="108"/>
        <v>76.820332872507905</v>
      </c>
      <c r="P391" s="3">
        <f t="shared" si="109"/>
        <v>76.820332872507905</v>
      </c>
      <c r="Q391" s="3">
        <f t="shared" si="110"/>
        <v>-90.002775955747936</v>
      </c>
      <c r="R391">
        <f t="shared" si="111"/>
        <v>89.997224044252064</v>
      </c>
      <c r="S391">
        <f t="shared" si="112"/>
        <v>3.7288541528279267E-3</v>
      </c>
      <c r="T391">
        <f t="shared" si="95"/>
        <v>76.820332872507905</v>
      </c>
    </row>
    <row r="392" spans="1:20" x14ac:dyDescent="0.25">
      <c r="A392">
        <f t="shared" si="96"/>
        <v>23.518112135841537</v>
      </c>
      <c r="B392">
        <f t="shared" si="113"/>
        <v>3.743023798608673</v>
      </c>
      <c r="C392" t="str">
        <f t="shared" si="97"/>
        <v>-0.335974676639195-6908.27236208073i</v>
      </c>
      <c r="D392" t="str">
        <f t="shared" si="98"/>
        <v>3.47812499990795-4252.04199398395i</v>
      </c>
      <c r="E392" t="str">
        <f t="shared" si="99"/>
        <v>162.469536440926+0.00286887693581637i</v>
      </c>
      <c r="F392" t="str">
        <f t="shared" si="100"/>
        <v>2.42492492491635-39902.7963267324i</v>
      </c>
      <c r="G392" t="str">
        <f t="shared" si="101"/>
        <v>0.99999999999646-1.88144897086066E-06i</v>
      </c>
      <c r="H392" t="str">
        <f t="shared" si="102"/>
        <v>1200.00053080167+0.722476426753892i</v>
      </c>
      <c r="I392" t="str">
        <f t="shared" si="103"/>
        <v>89.5363105396393-135080.996073735i</v>
      </c>
      <c r="K392" t="str">
        <f t="shared" si="104"/>
        <v>0.00999999195185401-8.84280283728686E-06i</v>
      </c>
      <c r="L392" t="str">
        <f t="shared" si="105"/>
        <v>0.00015-75.3908151789085i</v>
      </c>
      <c r="M392" t="str">
        <f t="shared" si="106"/>
        <v>0.0004-13.3042615021603i</v>
      </c>
      <c r="N392">
        <f t="shared" si="107"/>
        <v>89.997213495651209</v>
      </c>
      <c r="O392">
        <f t="shared" si="108"/>
        <v>76.787389040458976</v>
      </c>
      <c r="P392" s="3">
        <f t="shared" si="109"/>
        <v>76.787389040458976</v>
      </c>
      <c r="Q392" s="3">
        <f t="shared" si="110"/>
        <v>-90.002786504348791</v>
      </c>
      <c r="R392">
        <f t="shared" si="111"/>
        <v>89.997213495651209</v>
      </c>
      <c r="S392">
        <f t="shared" si="112"/>
        <v>3.743023798608673E-3</v>
      </c>
      <c r="T392">
        <f t="shared" si="95"/>
        <v>76.787389040458976</v>
      </c>
    </row>
    <row r="393" spans="1:20" x14ac:dyDescent="0.25">
      <c r="A393">
        <f t="shared" si="96"/>
        <v>23.607480961957737</v>
      </c>
      <c r="B393">
        <f t="shared" si="113"/>
        <v>3.7572472890433861</v>
      </c>
      <c r="C393" t="str">
        <f t="shared" si="97"/>
        <v>-0.335974672670341-6882.12030076597i</v>
      </c>
      <c r="D393" t="str">
        <f t="shared" si="98"/>
        <v>3.47812499990725-4235.94540159415i</v>
      </c>
      <c r="E393" t="str">
        <f t="shared" si="99"/>
        <v>162.46953643696+0.00287977867574233i</v>
      </c>
      <c r="F393" t="str">
        <f t="shared" si="100"/>
        <v>2.42492492491628-39751.7397158469i</v>
      </c>
      <c r="G393" t="str">
        <f t="shared" si="101"/>
        <v>0.999999999996433-1.88859847694988E-06i</v>
      </c>
      <c r="H393" t="str">
        <f t="shared" si="102"/>
        <v>1200.00053484342+0.725221837343257i</v>
      </c>
      <c r="I393" t="str">
        <f t="shared" si="103"/>
        <v>89.5363105861648-134569.631890007i</v>
      </c>
      <c r="K393" t="str">
        <f t="shared" si="104"/>
        <v>0.00999999189057198-8.87640543207489E-06i</v>
      </c>
      <c r="L393" t="str">
        <f t="shared" si="105"/>
        <v>0.00015-75.1054146034152i</v>
      </c>
      <c r="M393" t="str">
        <f t="shared" si="106"/>
        <v>0.0004-13.2538966947204i</v>
      </c>
      <c r="N393">
        <f t="shared" si="107"/>
        <v>89.997202906966052</v>
      </c>
      <c r="O393">
        <f t="shared" si="108"/>
        <v>76.754445208371081</v>
      </c>
      <c r="P393" s="3">
        <f t="shared" si="109"/>
        <v>76.754445208371081</v>
      </c>
      <c r="Q393" s="3">
        <f t="shared" si="110"/>
        <v>-90.002797093033948</v>
      </c>
      <c r="R393">
        <f t="shared" si="111"/>
        <v>89.997202906966052</v>
      </c>
      <c r="S393">
        <f t="shared" si="112"/>
        <v>3.757247289043386E-3</v>
      </c>
      <c r="T393">
        <f t="shared" si="95"/>
        <v>76.754445208371081</v>
      </c>
    </row>
    <row r="394" spans="1:20" x14ac:dyDescent="0.25">
      <c r="A394">
        <f t="shared" si="96"/>
        <v>23.697189389613175</v>
      </c>
      <c r="B394">
        <f t="shared" si="113"/>
        <v>3.7715248287417511</v>
      </c>
      <c r="C394" t="str">
        <f t="shared" si="97"/>
        <v>-0.335974668671297-6856.0672410622i</v>
      </c>
      <c r="D394" t="str">
        <f t="shared" si="98"/>
        <v>3.47812499990653-4219.90974470104i</v>
      </c>
      <c r="E394" t="str">
        <f t="shared" si="99"/>
        <v>162.469536432965+0.00289072184236614i</v>
      </c>
      <c r="F394" t="str">
        <f t="shared" si="100"/>
        <v>2.42492492491621-39601.2549470828i</v>
      </c>
      <c r="G394" t="str">
        <f t="shared" si="101"/>
        <v>0.999999999996406-1.89577515116224E-06i</v>
      </c>
      <c r="H394" t="str">
        <f t="shared" si="102"/>
        <v>1200.00053891595+0.727977680494786i</v>
      </c>
      <c r="I394" t="str">
        <f t="shared" si="103"/>
        <v>89.5363106330452-134060.203535612i</v>
      </c>
      <c r="K394" t="str">
        <f t="shared" si="104"/>
        <v>0.00999999182882327-8.91013571608233E-06i</v>
      </c>
      <c r="L394" t="str">
        <f t="shared" si="105"/>
        <v>0.00015-74.8210944445263i</v>
      </c>
      <c r="M394" t="str">
        <f t="shared" si="106"/>
        <v>0.0004-13.203722549034i</v>
      </c>
      <c r="N394">
        <f t="shared" si="107"/>
        <v>89.997192278044253</v>
      </c>
      <c r="O394">
        <f t="shared" si="108"/>
        <v>76.721501376243822</v>
      </c>
      <c r="P394" s="3">
        <f t="shared" si="109"/>
        <v>76.721501376243822</v>
      </c>
      <c r="Q394" s="3">
        <f t="shared" si="110"/>
        <v>-90.002807721955747</v>
      </c>
      <c r="R394">
        <f t="shared" si="111"/>
        <v>89.997192278044253</v>
      </c>
      <c r="S394">
        <f t="shared" si="112"/>
        <v>3.7715248287417511E-3</v>
      </c>
      <c r="T394">
        <f t="shared" si="95"/>
        <v>76.721501376243822</v>
      </c>
    </row>
    <row r="395" spans="1:20" x14ac:dyDescent="0.25">
      <c r="A395">
        <f t="shared" si="96"/>
        <v>23.787238709293707</v>
      </c>
      <c r="B395">
        <f t="shared" si="113"/>
        <v>3.7858566230909698</v>
      </c>
      <c r="C395" t="str">
        <f t="shared" si="97"/>
        <v>-0.335974664641664-6830.11280818733i</v>
      </c>
      <c r="D395" t="str">
        <f t="shared" si="98"/>
        <v>3.47812499990583-4203.93479262635i</v>
      </c>
      <c r="E395" t="str">
        <f t="shared" si="99"/>
        <v>162.469536428937+0.00290170659311182i</v>
      </c>
      <c r="F395" t="str">
        <f t="shared" si="100"/>
        <v>2.42492492491614-39451.3398556663i</v>
      </c>
      <c r="G395" t="str">
        <f t="shared" si="101"/>
        <v>0.999999999996379-1.90297909673661E-06i</v>
      </c>
      <c r="H395" t="str">
        <f t="shared" si="102"/>
        <v>1200.0005430195+0.730743995852223i</v>
      </c>
      <c r="I395" t="str">
        <f t="shared" si="103"/>
        <v>89.5363106802817-133552.703682254i</v>
      </c>
      <c r="K395" t="str">
        <f t="shared" si="104"/>
        <v>0.00999999176660434-8.94399417452078E-06i</v>
      </c>
      <c r="L395" t="str">
        <f t="shared" si="105"/>
        <v>0.00015-74.5378506122001i</v>
      </c>
      <c r="M395" t="str">
        <f t="shared" si="106"/>
        <v>0.0004-13.1537383433294i</v>
      </c>
      <c r="N395">
        <f t="shared" si="107"/>
        <v>89.997181608732916</v>
      </c>
      <c r="O395">
        <f t="shared" si="108"/>
        <v>76.688557544076758</v>
      </c>
      <c r="P395" s="3">
        <f t="shared" si="109"/>
        <v>76.688557544076758</v>
      </c>
      <c r="Q395" s="3">
        <f t="shared" si="110"/>
        <v>-90.002818391267084</v>
      </c>
      <c r="R395">
        <f t="shared" si="111"/>
        <v>89.997181608732916</v>
      </c>
      <c r="S395">
        <f t="shared" si="112"/>
        <v>3.7858566230909696E-3</v>
      </c>
      <c r="T395">
        <f t="shared" si="95"/>
        <v>76.688557544076758</v>
      </c>
    </row>
    <row r="396" spans="1:20" x14ac:dyDescent="0.25">
      <c r="A396">
        <f t="shared" si="96"/>
        <v>23.877630216389022</v>
      </c>
      <c r="B396">
        <f t="shared" si="113"/>
        <v>3.8002428782587154</v>
      </c>
      <c r="C396" t="str">
        <f t="shared" si="97"/>
        <v>-0.335974660581496-6804.25662877835i</v>
      </c>
      <c r="D396" t="str">
        <f t="shared" si="98"/>
        <v>3.47812499990511-4188.02031556501i</v>
      </c>
      <c r="E396" t="str">
        <f t="shared" si="99"/>
        <v>162.46953642488+0.00291273308599784i</v>
      </c>
      <c r="F396" t="str">
        <f t="shared" si="100"/>
        <v>2.42492492491608-39301.9922850184i</v>
      </c>
      <c r="G396" t="str">
        <f t="shared" si="101"/>
        <v>0.999999999996351-1.91021041730415E-06i</v>
      </c>
      <c r="H396" t="str">
        <f t="shared" si="102"/>
        <v>1200.00054715429+0.733520823209992i</v>
      </c>
      <c r="I396" t="str">
        <f t="shared" si="103"/>
        <v>89.5363107278791-133047.125029374i</v>
      </c>
      <c r="K396" t="str">
        <f t="shared" si="104"/>
        <v>0.0099999917039117-8.97798129444595E-06i</v>
      </c>
      <c r="L396" t="str">
        <f t="shared" si="105"/>
        <v>0.00015-74.2556790318787i</v>
      </c>
      <c r="M396" t="str">
        <f t="shared" si="106"/>
        <v>0.0004-13.1039433585668i</v>
      </c>
      <c r="N396">
        <f t="shared" si="107"/>
        <v>89.997170898878565</v>
      </c>
      <c r="O396">
        <f t="shared" si="108"/>
        <v>76.655613711869904</v>
      </c>
      <c r="P396" s="3">
        <f t="shared" si="109"/>
        <v>76.655613711869904</v>
      </c>
      <c r="Q396" s="3">
        <f t="shared" si="110"/>
        <v>-90.002829101121435</v>
      </c>
      <c r="R396">
        <f t="shared" si="111"/>
        <v>89.997170898878565</v>
      </c>
      <c r="S396">
        <f t="shared" si="112"/>
        <v>3.8002428782587154E-3</v>
      </c>
      <c r="T396">
        <f t="shared" si="95"/>
        <v>76.655613711869904</v>
      </c>
    </row>
    <row r="397" spans="1:20" x14ac:dyDescent="0.25">
      <c r="A397">
        <f t="shared" si="96"/>
        <v>23.968365211211303</v>
      </c>
      <c r="B397">
        <f t="shared" si="113"/>
        <v>3.8146838011960988</v>
      </c>
      <c r="C397" t="str">
        <f t="shared" si="97"/>
        <v>-0.335974656490309-6778.4983308853i</v>
      </c>
      <c r="D397" t="str">
        <f t="shared" si="98"/>
        <v>3.47812499990439-4172.16608458193i</v>
      </c>
      <c r="E397" t="str">
        <f t="shared" si="99"/>
        <v>162.469536420792+0.00292380147964708i</v>
      </c>
      <c r="F397" t="str">
        <f t="shared" si="100"/>
        <v>2.42492492491601-39153.2100867241i</v>
      </c>
      <c r="G397" t="str">
        <f t="shared" si="101"/>
        <v>0.999999999996323-1.91746921688985E-06i</v>
      </c>
      <c r="H397" t="str">
        <f t="shared" si="102"/>
        <v>1200.00055132057+0.736308202513694i</v>
      </c>
      <c r="I397" t="str">
        <f t="shared" si="103"/>
        <v>89.5363107758375-132543.460304056i</v>
      </c>
      <c r="K397" t="str">
        <f t="shared" si="104"/>
        <v>0.00999999164074166-0.0000090120975647637i</v>
      </c>
      <c r="L397" t="str">
        <f t="shared" si="105"/>
        <v>0.00015-73.9745756444297i</v>
      </c>
      <c r="M397" t="str">
        <f t="shared" si="106"/>
        <v>0.0004-13.0543368784288i</v>
      </c>
      <c r="N397">
        <f t="shared" si="107"/>
        <v>89.997160148327126</v>
      </c>
      <c r="O397">
        <f t="shared" si="108"/>
        <v>76.622669879622748</v>
      </c>
      <c r="P397" s="3">
        <f t="shared" si="109"/>
        <v>76.622669879622748</v>
      </c>
      <c r="Q397" s="3">
        <f t="shared" si="110"/>
        <v>-90.002839851672874</v>
      </c>
      <c r="R397">
        <f t="shared" si="111"/>
        <v>89.997160148327126</v>
      </c>
      <c r="S397">
        <f t="shared" si="112"/>
        <v>3.8146838011960988E-3</v>
      </c>
      <c r="T397">
        <f t="shared" si="95"/>
        <v>76.622669879622748</v>
      </c>
    </row>
    <row r="398" spans="1:20" x14ac:dyDescent="0.25">
      <c r="A398">
        <f t="shared" si="96"/>
        <v>24.059444999013905</v>
      </c>
      <c r="B398">
        <f t="shared" si="113"/>
        <v>3.8291795996406441</v>
      </c>
      <c r="C398" t="str">
        <f t="shared" si="97"/>
        <v>-0.335974652368068-6752.83754396646i</v>
      </c>
      <c r="D398" t="str">
        <f t="shared" si="98"/>
        <v>3.47812499990366-4156.37187160868i</v>
      </c>
      <c r="E398" t="str">
        <f t="shared" si="99"/>
        <v>162.469536416672+0.00293491193328259i</v>
      </c>
      <c r="F398" t="str">
        <f t="shared" si="100"/>
        <v>2.42492492491594-39004.9911205016i</v>
      </c>
      <c r="G398" t="str">
        <f t="shared" si="101"/>
        <v>0.999999999996295-1.92475559991398E-06i</v>
      </c>
      <c r="H398" t="str">
        <f t="shared" si="102"/>
        <v>1200.00055551857+0.739106173860771i</v>
      </c>
      <c r="I398" t="str">
        <f t="shared" si="103"/>
        <v>89.5363108241625-132041.702260912i</v>
      </c>
      <c r="K398" t="str">
        <f t="shared" si="104"/>
        <v>0.00999999157709068-9.04634347623823E-06i</v>
      </c>
      <c r="L398" t="str">
        <f t="shared" si="105"/>
        <v>0.00015-73.6945364060869i</v>
      </c>
      <c r="M398" t="str">
        <f t="shared" si="106"/>
        <v>0.0004-13.0049181893094i</v>
      </c>
      <c r="N398">
        <f t="shared" si="107"/>
        <v>89.997149356923984</v>
      </c>
      <c r="O398">
        <f t="shared" si="108"/>
        <v>76.589726047335049</v>
      </c>
      <c r="P398" s="3">
        <f t="shared" si="109"/>
        <v>76.589726047335049</v>
      </c>
      <c r="Q398" s="3">
        <f t="shared" si="110"/>
        <v>-90.002850643076016</v>
      </c>
      <c r="R398">
        <f t="shared" si="111"/>
        <v>89.997149356923984</v>
      </c>
      <c r="S398">
        <f t="shared" si="112"/>
        <v>3.8291795996406443E-3</v>
      </c>
      <c r="T398">
        <f t="shared" si="95"/>
        <v>76.589726047335049</v>
      </c>
    </row>
    <row r="399" spans="1:20" x14ac:dyDescent="0.25">
      <c r="A399">
        <f t="shared" si="96"/>
        <v>24.150870890010157</v>
      </c>
      <c r="B399">
        <f t="shared" si="113"/>
        <v>3.8437304821192786</v>
      </c>
      <c r="C399" t="str">
        <f t="shared" si="97"/>
        <v>-0.335974648214309-6727.2738988827i</v>
      </c>
      <c r="D399" t="str">
        <f t="shared" si="98"/>
        <v>3.47812499990292-4140.63744944018i</v>
      </c>
      <c r="E399" t="str">
        <f t="shared" si="99"/>
        <v>162.46953641252+0.00294606460673474i</v>
      </c>
      <c r="F399" t="str">
        <f t="shared" si="100"/>
        <v>2.42492492491587-38857.3332541712i</v>
      </c>
      <c r="G399" t="str">
        <f t="shared" si="101"/>
        <v>0.999999999996267-0.0000019320696711936i</v>
      </c>
      <c r="H399" t="str">
        <f t="shared" si="102"/>
        <v>1200.00055974853+0.741914777500987i</v>
      </c>
      <c r="I399" t="str">
        <f t="shared" si="103"/>
        <v>89.5363108728539-131541.843681984i</v>
      </c>
      <c r="K399" t="str">
        <f t="shared" si="104"/>
        <v>0.009999991512955-9.08071952149797E-06i</v>
      </c>
      <c r="L399" t="str">
        <f t="shared" si="105"/>
        <v>0.00015-73.415557288391i</v>
      </c>
      <c r="M399" t="str">
        <f t="shared" si="106"/>
        <v>0.0004-12.9556865803043i</v>
      </c>
      <c r="N399">
        <f t="shared" si="107"/>
        <v>89.997138524513886</v>
      </c>
      <c r="O399">
        <f t="shared" si="108"/>
        <v>76.556782215006393</v>
      </c>
      <c r="P399" s="3">
        <f t="shared" si="109"/>
        <v>76.556782215006393</v>
      </c>
      <c r="Q399" s="3">
        <f t="shared" si="110"/>
        <v>-90.002861475486114</v>
      </c>
      <c r="R399">
        <f t="shared" si="111"/>
        <v>89.997138524513886</v>
      </c>
      <c r="S399">
        <f t="shared" si="112"/>
        <v>3.8437304821192786E-3</v>
      </c>
      <c r="T399">
        <f t="shared" si="95"/>
        <v>76.556782215006393</v>
      </c>
    </row>
    <row r="400" spans="1:20" x14ac:dyDescent="0.25">
      <c r="A400">
        <f t="shared" si="96"/>
        <v>24.242644199392199</v>
      </c>
      <c r="B400">
        <f t="shared" si="113"/>
        <v>3.8583366579513321</v>
      </c>
      <c r="C400" t="str">
        <f t="shared" si="97"/>
        <v>-0.335974644029029-6701.80702789256i</v>
      </c>
      <c r="D400" t="str">
        <f t="shared" si="98"/>
        <v>3.47812499990219-4124.96259173152i</v>
      </c>
      <c r="E400" t="str">
        <f t="shared" si="99"/>
        <v>162.469536408338+0.00295725966043685i</v>
      </c>
      <c r="F400" t="str">
        <f t="shared" si="100"/>
        <v>2.4249249249158-38710.2343636251i</v>
      </c>
      <c r="G400" t="str">
        <f t="shared" si="101"/>
        <v>0.999999999996239-1.93941153594409E-06i</v>
      </c>
      <c r="H400" t="str">
        <f t="shared" si="102"/>
        <v>1200.00056401071+0.744734053837098i</v>
      </c>
      <c r="I400" t="str">
        <f t="shared" si="103"/>
        <v>89.5363109219172-131043.87737664i</v>
      </c>
      <c r="K400" t="str">
        <f t="shared" si="104"/>
        <v>0.00999999144833094-9.11522619504369E-06i</v>
      </c>
      <c r="L400" t="str">
        <f t="shared" si="105"/>
        <v>0.00015-73.1376342781339i</v>
      </c>
      <c r="M400" t="str">
        <f t="shared" si="106"/>
        <v>0.0004-12.9066413432001i</v>
      </c>
      <c r="N400">
        <f t="shared" si="107"/>
        <v>89.997127650940996</v>
      </c>
      <c r="O400">
        <f t="shared" si="108"/>
        <v>76.523838382636654</v>
      </c>
      <c r="P400" s="3">
        <f t="shared" si="109"/>
        <v>76.523838382636654</v>
      </c>
      <c r="Q400" s="3">
        <f t="shared" si="110"/>
        <v>-90.002872349059004</v>
      </c>
      <c r="R400">
        <f t="shared" si="111"/>
        <v>89.997127650940996</v>
      </c>
      <c r="S400">
        <f t="shared" si="112"/>
        <v>3.8583366579513323E-3</v>
      </c>
      <c r="T400">
        <f t="shared" si="95"/>
        <v>76.523838382636654</v>
      </c>
    </row>
    <row r="401" spans="1:20" x14ac:dyDescent="0.25">
      <c r="A401">
        <f t="shared" si="96"/>
        <v>24.33476624734989</v>
      </c>
      <c r="B401">
        <f t="shared" si="113"/>
        <v>3.8729983372515471</v>
      </c>
      <c r="C401" t="str">
        <f t="shared" si="97"/>
        <v>-0.335974639811905-6676.43656464653i</v>
      </c>
      <c r="D401" t="str">
        <f t="shared" si="98"/>
        <v>3.47812499990144-4109.34707299459i</v>
      </c>
      <c r="E401" t="str">
        <f t="shared" si="99"/>
        <v>162.469536404124+0.0029684972554379i</v>
      </c>
      <c r="F401" t="str">
        <f t="shared" si="100"/>
        <v>2.42492492491573-38563.6923327963i</v>
      </c>
      <c r="G401" t="str">
        <f t="shared" si="101"/>
        <v>0.99999999999621-1.94678129978061E-06i</v>
      </c>
      <c r="H401" t="str">
        <f t="shared" si="102"/>
        <v>1200.00056830533+0.747564043425368i</v>
      </c>
      <c r="I401" t="str">
        <f t="shared" si="103"/>
        <v>89.5363109713544-130547.796181465i</v>
      </c>
      <c r="K401" t="str">
        <f t="shared" si="104"/>
        <v>0.00999999138321488-9.14986399325514E-06i</v>
      </c>
      <c r="L401" t="str">
        <f t="shared" si="105"/>
        <v>0.00015-72.8607633773004i</v>
      </c>
      <c r="M401" t="str">
        <f t="shared" si="106"/>
        <v>0.0004-12.8577817724647i</v>
      </c>
      <c r="N401">
        <f t="shared" si="107"/>
        <v>89.997116736048952</v>
      </c>
      <c r="O401">
        <f t="shared" si="108"/>
        <v>76.490894550225491</v>
      </c>
      <c r="P401" s="3">
        <f t="shared" si="109"/>
        <v>76.490894550225491</v>
      </c>
      <c r="Q401" s="3">
        <f t="shared" si="110"/>
        <v>-90.002883263951048</v>
      </c>
      <c r="R401">
        <f t="shared" si="111"/>
        <v>89.997116736048952</v>
      </c>
      <c r="S401">
        <f t="shared" si="112"/>
        <v>3.8729983372515469E-3</v>
      </c>
      <c r="T401">
        <f t="shared" si="95"/>
        <v>76.490894550225491</v>
      </c>
    </row>
    <row r="402" spans="1:20" x14ac:dyDescent="0.25">
      <c r="A402">
        <f t="shared" si="96"/>
        <v>24.427238359089817</v>
      </c>
      <c r="B402">
        <f t="shared" si="113"/>
        <v>3.887715730933103</v>
      </c>
      <c r="C402" t="str">
        <f t="shared" si="97"/>
        <v>-0.335974635562557-6651.1621441818i</v>
      </c>
      <c r="D402" t="str">
        <f t="shared" si="98"/>
        <v>3.47812499990069-4093.79066859491i</v>
      </c>
      <c r="E402" t="str">
        <f t="shared" si="99"/>
        <v>162.469536399877+0.00297977755339527i</v>
      </c>
      <c r="F402" t="str">
        <f t="shared" si="100"/>
        <v>2.42492492491567-38417.7050536285i</v>
      </c>
      <c r="G402" t="str">
        <f t="shared" si="101"/>
        <v>0.999999999996181-1.95417906871973E-06i</v>
      </c>
      <c r="H402" t="str">
        <f t="shared" si="102"/>
        <v>1200.00057263266+0.750404786976166i</v>
      </c>
      <c r="I402" t="str">
        <f t="shared" si="103"/>
        <v>89.5363110211672-130053.592960168i</v>
      </c>
      <c r="K402" t="str">
        <f t="shared" si="104"/>
        <v>0.00999999131760289-9.18463341439776E-06i</v>
      </c>
      <c r="L402" t="str">
        <f t="shared" si="105"/>
        <v>0.00015-72.5849406030085i</v>
      </c>
      <c r="M402" t="str">
        <f t="shared" si="106"/>
        <v>0.0004-12.8091071652368i</v>
      </c>
      <c r="N402">
        <f t="shared" si="107"/>
        <v>89.99710577968068</v>
      </c>
      <c r="O402">
        <f t="shared" si="108"/>
        <v>76.457950717772363</v>
      </c>
      <c r="P402" s="3">
        <f t="shared" si="109"/>
        <v>76.457950717772363</v>
      </c>
      <c r="Q402" s="3">
        <f t="shared" si="110"/>
        <v>-90.00289422031932</v>
      </c>
      <c r="R402">
        <f t="shared" si="111"/>
        <v>89.99710577968068</v>
      </c>
      <c r="S402">
        <f t="shared" si="112"/>
        <v>3.887715730933103E-3</v>
      </c>
      <c r="T402">
        <f t="shared" si="95"/>
        <v>76.457950717772363</v>
      </c>
    </row>
    <row r="403" spans="1:20" x14ac:dyDescent="0.25">
      <c r="A403">
        <f t="shared" si="96"/>
        <v>24.520061864854359</v>
      </c>
      <c r="B403">
        <f t="shared" si="113"/>
        <v>3.9024890507106487</v>
      </c>
      <c r="C403" t="str">
        <f t="shared" si="97"/>
        <v>-0.335974631280925-6625.98340291752i</v>
      </c>
      <c r="D403" t="str">
        <f t="shared" si="98"/>
        <v>3.47812499989993-4078.29315474837i</v>
      </c>
      <c r="E403" t="str">
        <f t="shared" si="99"/>
        <v>162.469536395598+0.00299110071658011i</v>
      </c>
      <c r="F403" t="str">
        <f t="shared" si="100"/>
        <v>2.42492492491559-38272.2704260455i</v>
      </c>
      <c r="G403" t="str">
        <f t="shared" si="101"/>
        <v>0.999999999996152-0.0000019616049491808i</v>
      </c>
      <c r="H403" t="str">
        <f t="shared" si="102"/>
        <v>1200.00057699294+0.753256325354591i</v>
      </c>
      <c r="I403" t="str">
        <f t="shared" si="103"/>
        <v>89.5363110713597-129561.260603467i</v>
      </c>
      <c r="K403" t="str">
        <f t="shared" si="104"/>
        <v>0.00999999125149138-9.21953495863102E-06i</v>
      </c>
      <c r="L403" t="str">
        <f t="shared" si="105"/>
        <v>0.00015-72.3101619874562i</v>
      </c>
      <c r="M403" t="str">
        <f t="shared" si="106"/>
        <v>0.0004-12.7606168213158i</v>
      </c>
      <c r="N403">
        <f t="shared" si="107"/>
        <v>89.997094781678612</v>
      </c>
      <c r="O403">
        <f t="shared" si="108"/>
        <v>76.42500688527717</v>
      </c>
      <c r="P403" s="3">
        <f t="shared" si="109"/>
        <v>76.42500688527717</v>
      </c>
      <c r="Q403" s="3">
        <f t="shared" si="110"/>
        <v>-90.002905218321388</v>
      </c>
      <c r="R403">
        <f t="shared" si="111"/>
        <v>89.997094781678612</v>
      </c>
      <c r="S403">
        <f t="shared" si="112"/>
        <v>3.9024890507106487E-3</v>
      </c>
      <c r="T403">
        <f t="shared" si="95"/>
        <v>76.42500688527717</v>
      </c>
    </row>
    <row r="404" spans="1:20" x14ac:dyDescent="0.25">
      <c r="A404">
        <f t="shared" si="96"/>
        <v>24.613238099940805</v>
      </c>
      <c r="B404">
        <f t="shared" si="113"/>
        <v>3.9173185091033491</v>
      </c>
      <c r="C404" t="str">
        <f t="shared" si="97"/>
        <v>-0.335974626966684-6600.89997864906i</v>
      </c>
      <c r="D404" t="str">
        <f t="shared" si="98"/>
        <v>3.47812499989917-4062.85430851807i</v>
      </c>
      <c r="E404" t="str">
        <f t="shared" si="99"/>
        <v>162.469536391287+0.00300246690788224i</v>
      </c>
      <c r="F404" t="str">
        <f t="shared" si="100"/>
        <v>2.42492492491552-38127.3863579217i</v>
      </c>
      <c r="G404" t="str">
        <f t="shared" si="101"/>
        <v>0.999999999996123-1.96905904798763E-06i</v>
      </c>
      <c r="H404" t="str">
        <f t="shared" si="102"/>
        <v>1200.00058138641+0.756118699580995i</v>
      </c>
      <c r="I404" t="str">
        <f t="shared" si="103"/>
        <v>89.5363111219338-129070.792028996i</v>
      </c>
      <c r="K404" t="str">
        <f t="shared" si="104"/>
        <v>0.00999999118487648-9.25456912801435E-06i</v>
      </c>
      <c r="L404" t="str">
        <f t="shared" si="105"/>
        <v>0.00015-72.0364235778606i</v>
      </c>
      <c r="M404" t="str">
        <f t="shared" si="106"/>
        <v>0.0004-12.7123100431519i</v>
      </c>
      <c r="N404">
        <f t="shared" si="107"/>
        <v>89.997083741884552</v>
      </c>
      <c r="O404">
        <f t="shared" si="108"/>
        <v>76.39206305273963</v>
      </c>
      <c r="P404" s="3">
        <f t="shared" si="109"/>
        <v>76.39206305273963</v>
      </c>
      <c r="Q404" s="3">
        <f t="shared" si="110"/>
        <v>-90.002916258115448</v>
      </c>
      <c r="R404">
        <f t="shared" si="111"/>
        <v>89.997083741884552</v>
      </c>
      <c r="S404">
        <f t="shared" si="112"/>
        <v>3.9173185091033492E-3</v>
      </c>
      <c r="T404">
        <f t="shared" si="95"/>
        <v>76.39206305273963</v>
      </c>
    </row>
    <row r="405" spans="1:20" x14ac:dyDescent="0.25">
      <c r="A405">
        <f t="shared" si="96"/>
        <v>24.706768404720581</v>
      </c>
      <c r="B405">
        <f t="shared" si="113"/>
        <v>3.9322043194379419</v>
      </c>
      <c r="C405" t="str">
        <f t="shared" si="97"/>
        <v>-0.335974622619561-6575.91151054273i</v>
      </c>
      <c r="D405" t="str">
        <f t="shared" si="98"/>
        <v>3.4781249998984-4047.47390781097i</v>
      </c>
      <c r="E405" t="str">
        <f t="shared" si="99"/>
        <v>162.469536386942+0.00301387629080883i</v>
      </c>
      <c r="F405" t="str">
        <f t="shared" si="100"/>
        <v>2.42492492491545-37983.0507650508i</v>
      </c>
      <c r="G405" t="str">
        <f t="shared" si="101"/>
        <v>0.999999999996093-1.97654147236993E-06i</v>
      </c>
      <c r="H405" t="str">
        <f t="shared" si="102"/>
        <v>1200.00058581335+0.758991950831637i</v>
      </c>
      <c r="I405" t="str">
        <f t="shared" si="103"/>
        <v>89.5363111728931-128582.180181202i</v>
      </c>
      <c r="K405" t="str">
        <f t="shared" si="104"/>
        <v>0.00999999111775425-9.28973642651503E-06i</v>
      </c>
      <c r="L405" t="str">
        <f t="shared" si="105"/>
        <v>0.00015-71.7637214364022i</v>
      </c>
      <c r="M405" t="str">
        <f t="shared" si="106"/>
        <v>0.0004-12.6641861358357i</v>
      </c>
      <c r="N405">
        <f t="shared" si="107"/>
        <v>89.997072660139665</v>
      </c>
      <c r="O405">
        <f t="shared" si="108"/>
        <v>76.359119220159116</v>
      </c>
      <c r="P405" s="3">
        <f t="shared" si="109"/>
        <v>76.359119220159116</v>
      </c>
      <c r="Q405" s="3">
        <f t="shared" si="110"/>
        <v>-90.002927339860335</v>
      </c>
      <c r="R405">
        <f t="shared" si="111"/>
        <v>89.997072660139665</v>
      </c>
      <c r="S405">
        <f t="shared" si="112"/>
        <v>3.9322043194379422E-3</v>
      </c>
      <c r="T405">
        <f t="shared" si="95"/>
        <v>76.359119220159116</v>
      </c>
    </row>
    <row r="406" spans="1:20" x14ac:dyDescent="0.25">
      <c r="A406">
        <f t="shared" si="96"/>
        <v>24.800654124658518</v>
      </c>
      <c r="B406">
        <f t="shared" si="113"/>
        <v>3.947146695851806</v>
      </c>
      <c r="C406" t="str">
        <f t="shared" si="97"/>
        <v>-0.335974618239409-6551.01763913137i</v>
      </c>
      <c r="D406" t="str">
        <f t="shared" si="98"/>
        <v>3.47812499989763-4032.15173137489i</v>
      </c>
      <c r="E406" t="str">
        <f t="shared" si="99"/>
        <v>162.469536382566+0.00302532902949017i</v>
      </c>
      <c r="F406" t="str">
        <f t="shared" si="100"/>
        <v>2.42492492491538-37839.2615711171i</v>
      </c>
      <c r="G406" t="str">
        <f t="shared" si="101"/>
        <v>0.999999999996064-1.98405232996487E-06i</v>
      </c>
      <c r="H406" t="str">
        <f t="shared" si="102"/>
        <v>1200.00059027399+0.761876120439235i</v>
      </c>
      <c r="I406" t="str">
        <f t="shared" si="103"/>
        <v>89.536311224241-128095.418031237i</v>
      </c>
      <c r="K406" t="str">
        <f t="shared" si="104"/>
        <v>0.00999999105012105-9.32503736001571E-06i</v>
      </c>
      <c r="L406" t="str">
        <f t="shared" si="105"/>
        <v>0.00015-71.4920516401696i</v>
      </c>
      <c r="M406" t="str">
        <f t="shared" si="106"/>
        <v>0.0004-12.6162444070888i</v>
      </c>
      <c r="N406">
        <f t="shared" si="107"/>
        <v>89.997061536284562</v>
      </c>
      <c r="O406">
        <f t="shared" si="108"/>
        <v>76.32617538753577</v>
      </c>
      <c r="P406" s="3">
        <f t="shared" si="109"/>
        <v>76.32617538753577</v>
      </c>
      <c r="Q406" s="3">
        <f t="shared" si="110"/>
        <v>-90.002938463715438</v>
      </c>
      <c r="R406">
        <f t="shared" si="111"/>
        <v>89.997061536284562</v>
      </c>
      <c r="S406">
        <f t="shared" si="112"/>
        <v>3.9471466958518062E-3</v>
      </c>
      <c r="T406">
        <f t="shared" si="95"/>
        <v>76.32617538753577</v>
      </c>
    </row>
    <row r="407" spans="1:20" x14ac:dyDescent="0.25">
      <c r="A407">
        <f t="shared" si="96"/>
        <v>24.894896610332221</v>
      </c>
      <c r="B407">
        <f t="shared" si="113"/>
        <v>3.9621458532960427</v>
      </c>
      <c r="C407" t="str">
        <f t="shared" si="97"/>
        <v>-0.335974613825864-6526.21800630796i</v>
      </c>
      <c r="D407" t="str">
        <f t="shared" si="98"/>
        <v>3.47812499989686-4016.88755879515i</v>
      </c>
      <c r="E407" t="str">
        <f t="shared" si="99"/>
        <v>162.469536378155+0.00303682528867902i</v>
      </c>
      <c r="F407" t="str">
        <f t="shared" si="100"/>
        <v>2.42492492491531-37696.0167076647i</v>
      </c>
      <c r="G407" t="str">
        <f t="shared" si="101"/>
        <v>0.999999999996034-1.99159172881868E-06i</v>
      </c>
      <c r="H407" t="str">
        <f t="shared" si="102"/>
        <v>1200.0005947686+0.764771249893567i</v>
      </c>
      <c r="I407" t="str">
        <f t="shared" si="103"/>
        <v>89.5363112759801-127610.498576866i</v>
      </c>
      <c r="K407" t="str">
        <f t="shared" si="104"/>
        <v>0.00999999098197278-0.0000093604724363207i</v>
      </c>
      <c r="L407" t="str">
        <f t="shared" si="105"/>
        <v>0.00015-71.2214102811012i</v>
      </c>
      <c r="M407" t="str">
        <f t="shared" si="106"/>
        <v>0.0004-12.5684841672532i</v>
      </c>
      <c r="N407">
        <f t="shared" si="107"/>
        <v>89.997050370159243</v>
      </c>
      <c r="O407">
        <f t="shared" si="108"/>
        <v>76.293231554868839</v>
      </c>
      <c r="P407" s="3">
        <f t="shared" si="109"/>
        <v>76.293231554868839</v>
      </c>
      <c r="Q407" s="3">
        <f t="shared" si="110"/>
        <v>-90.002949629840757</v>
      </c>
      <c r="R407">
        <f t="shared" si="111"/>
        <v>89.997050370159243</v>
      </c>
      <c r="S407">
        <f t="shared" si="112"/>
        <v>3.9621458532960426E-3</v>
      </c>
      <c r="T407">
        <f t="shared" si="95"/>
        <v>76.293231554868839</v>
      </c>
    </row>
    <row r="408" spans="1:20" x14ac:dyDescent="0.25">
      <c r="A408">
        <f t="shared" si="96"/>
        <v>24.989497217451483</v>
      </c>
      <c r="B408">
        <f t="shared" si="113"/>
        <v>3.9772020075385677</v>
      </c>
      <c r="C408" t="str">
        <f t="shared" si="97"/>
        <v>-0.33597460937872-6501.51225532162i</v>
      </c>
      <c r="D408" t="str">
        <f t="shared" si="98"/>
        <v>3.47812499989606-4001.6811704915i</v>
      </c>
      <c r="E408" t="str">
        <f t="shared" si="99"/>
        <v>162.469536373711+0.00304836523375509i</v>
      </c>
      <c r="F408" t="str">
        <f t="shared" si="100"/>
        <v>2.42492492491523-37553.3141140679i</v>
      </c>
      <c r="G408" t="str">
        <f t="shared" si="101"/>
        <v>0.999999999996003-1.99915977738813E-06i</v>
      </c>
      <c r="H408" t="str">
        <f t="shared" si="102"/>
        <v>1200.00059929742+0.767677380842077i</v>
      </c>
      <c r="I408" t="str">
        <f t="shared" si="103"/>
        <v>89.5363113281126-127127.414842357i</v>
      </c>
      <c r="K408" t="str">
        <f t="shared" si="104"/>
        <v>0.00999999091330565-0.0000093960421651643i</v>
      </c>
      <c r="L408" t="str">
        <f t="shared" si="105"/>
        <v>0.00015-70.951793465931i</v>
      </c>
      <c r="M408" t="str">
        <f t="shared" si="106"/>
        <v>0.0004-12.5209047292819i</v>
      </c>
      <c r="N408">
        <f t="shared" si="107"/>
        <v>89.997039161603055</v>
      </c>
      <c r="O408">
        <f t="shared" si="108"/>
        <v>76.26028772215821</v>
      </c>
      <c r="P408" s="3">
        <f t="shared" si="109"/>
        <v>76.26028772215821</v>
      </c>
      <c r="Q408" s="3">
        <f t="shared" si="110"/>
        <v>-90.002960838396945</v>
      </c>
      <c r="R408">
        <f t="shared" si="111"/>
        <v>89.997039161603055</v>
      </c>
      <c r="S408">
        <f t="shared" si="112"/>
        <v>3.9772020075385679E-3</v>
      </c>
      <c r="T408">
        <f t="shared" si="95"/>
        <v>76.26028772215821</v>
      </c>
    </row>
    <row r="409" spans="1:20" x14ac:dyDescent="0.25">
      <c r="A409">
        <f t="shared" si="96"/>
        <v>25.084457306877798</v>
      </c>
      <c r="B409">
        <f t="shared" si="113"/>
        <v>3.9923153751672142</v>
      </c>
      <c r="C409" t="str">
        <f t="shared" si="97"/>
        <v>-0.335974604897664-6476.90003077172i</v>
      </c>
      <c r="D409" t="str">
        <f t="shared" si="98"/>
        <v>3.47812499989527-3986.53234771496i</v>
      </c>
      <c r="E409" t="str">
        <f t="shared" si="99"/>
        <v>162.469536369232+0.00305994903072501i</v>
      </c>
      <c r="F409" t="str">
        <f t="shared" si="100"/>
        <v>2.42492492491516-37411.1517375023i</v>
      </c>
      <c r="G409" t="str">
        <f t="shared" si="101"/>
        <v>0.999999999995973-2.00675658454214E-06i</v>
      </c>
      <c r="H409" t="str">
        <f t="shared" si="102"/>
        <v>1200.00060386074+0.770594555090461i</v>
      </c>
      <c r="I409" t="str">
        <f t="shared" si="103"/>
        <v>89.5363113806418-126646.159878393i</v>
      </c>
      <c r="K409" t="str">
        <f t="shared" si="104"/>
        <v>0.00999999084411561-9.43174705821739E-06i</v>
      </c>
      <c r="L409" t="str">
        <f t="shared" si="105"/>
        <v>0.00015-70.6831973161294i</v>
      </c>
      <c r="M409" t="str">
        <f t="shared" si="106"/>
        <v>0.0004-12.4735054087288i</v>
      </c>
      <c r="N409">
        <f t="shared" si="107"/>
        <v>89.997027910454776</v>
      </c>
      <c r="O409">
        <f t="shared" si="108"/>
        <v>76.227343889403414</v>
      </c>
      <c r="P409" s="3">
        <f t="shared" si="109"/>
        <v>76.227343889403414</v>
      </c>
      <c r="Q409" s="3">
        <f t="shared" si="110"/>
        <v>-90.002972089545224</v>
      </c>
      <c r="R409">
        <f t="shared" si="111"/>
        <v>89.997027910454776</v>
      </c>
      <c r="S409">
        <f t="shared" si="112"/>
        <v>3.9923153751672139E-3</v>
      </c>
      <c r="T409">
        <f t="shared" si="95"/>
        <v>76.227343889403414</v>
      </c>
    </row>
    <row r="410" spans="1:20" x14ac:dyDescent="0.25">
      <c r="A410">
        <f t="shared" si="96"/>
        <v>25.179778244643934</v>
      </c>
      <c r="B410">
        <f t="shared" si="113"/>
        <v>4.0074861735928495</v>
      </c>
      <c r="C410" t="str">
        <f t="shared" si="97"/>
        <v>-0.335974600382538-6452.38097860324i</v>
      </c>
      <c r="D410" t="str">
        <f t="shared" si="98"/>
        <v>3.47812499989448-3971.44087254462i</v>
      </c>
      <c r="E410" t="str">
        <f t="shared" si="99"/>
        <v>162.46953636472+0.00307157684622669i</v>
      </c>
      <c r="F410" t="str">
        <f t="shared" si="100"/>
        <v>2.42492492491509-37269.5275329144i</v>
      </c>
      <c r="G410" t="str">
        <f t="shared" si="101"/>
        <v>0.999999999995942-2.01438225956334E-06i</v>
      </c>
      <c r="H410" t="str">
        <f t="shared" si="102"/>
        <v>1200.00060845881+0.773522814603299i</v>
      </c>
      <c r="I410" t="str">
        <f t="shared" si="103"/>
        <v>89.536311433572-126166.726761956i</v>
      </c>
      <c r="K410" t="str">
        <f t="shared" si="104"/>
        <v>0.00999999077439869-9.46758762909539E-06i</v>
      </c>
      <c r="L410" t="str">
        <f t="shared" si="105"/>
        <v>0.00015-70.4156179678516i</v>
      </c>
      <c r="M410" t="str">
        <f t="shared" si="106"/>
        <v>0.0004-12.4262855237385i</v>
      </c>
      <c r="N410">
        <f t="shared" si="107"/>
        <v>89.997016616552571</v>
      </c>
      <c r="O410">
        <f t="shared" si="108"/>
        <v>76.194400056604209</v>
      </c>
      <c r="P410" s="3">
        <f t="shared" si="109"/>
        <v>76.194400056604209</v>
      </c>
      <c r="Q410" s="3">
        <f t="shared" si="110"/>
        <v>-90.002983383447429</v>
      </c>
      <c r="R410">
        <f t="shared" si="111"/>
        <v>89.997016616552571</v>
      </c>
      <c r="S410">
        <f t="shared" si="112"/>
        <v>4.0074861735928495E-3</v>
      </c>
      <c r="T410">
        <f t="shared" si="95"/>
        <v>76.194400056604209</v>
      </c>
    </row>
    <row r="411" spans="1:20" x14ac:dyDescent="0.25">
      <c r="A411">
        <f t="shared" si="96"/>
        <v>25.27546140197358</v>
      </c>
      <c r="B411">
        <f t="shared" si="113"/>
        <v>4.0227146210525024</v>
      </c>
      <c r="C411" t="str">
        <f t="shared" si="97"/>
        <v>-0.335974595832997-6427.95474610137i</v>
      </c>
      <c r="D411" t="str">
        <f t="shared" si="98"/>
        <v>3.47812499989367-3956.40652788453i</v>
      </c>
      <c r="E411" t="str">
        <f t="shared" si="99"/>
        <v>162.469536360173+0.00308324884753332i</v>
      </c>
      <c r="F411" t="str">
        <f t="shared" si="100"/>
        <v>2.42492492491501-37128.4394629921i</v>
      </c>
      <c r="G411" t="str">
        <f t="shared" si="101"/>
        <v>0.999999999995911-2.02203691214962E-06i</v>
      </c>
      <c r="H411" t="str">
        <f t="shared" si="102"/>
        <v>1200.00061309188+0.77646220150461i</v>
      </c>
      <c r="I411" t="str">
        <f t="shared" si="103"/>
        <v>89.5363114869042-125689.10859624i</v>
      </c>
      <c r="K411" t="str">
        <f t="shared" si="104"/>
        <v>0.00999999070415099-9.50356439336529E-06i</v>
      </c>
      <c r="L411" t="str">
        <f t="shared" si="105"/>
        <v>0.00015-70.1490515718786i</v>
      </c>
      <c r="M411" t="str">
        <f t="shared" si="106"/>
        <v>0.0004-12.3792443950374i</v>
      </c>
      <c r="N411">
        <f t="shared" si="107"/>
        <v>89.997005279733983</v>
      </c>
      <c r="O411">
        <f t="shared" si="108"/>
        <v>76.161456223760268</v>
      </c>
      <c r="P411" s="3">
        <f t="shared" si="109"/>
        <v>76.161456223760268</v>
      </c>
      <c r="Q411" s="3">
        <f t="shared" si="110"/>
        <v>-90.002994720266017</v>
      </c>
      <c r="R411">
        <f t="shared" si="111"/>
        <v>89.997005279733983</v>
      </c>
      <c r="S411">
        <f t="shared" si="112"/>
        <v>4.0227146210525021E-3</v>
      </c>
      <c r="T411">
        <f t="shared" si="95"/>
        <v>76.161456223760268</v>
      </c>
    </row>
    <row r="412" spans="1:20" x14ac:dyDescent="0.25">
      <c r="A412">
        <f t="shared" si="96"/>
        <v>25.371508155301083</v>
      </c>
      <c r="B412">
        <f t="shared" si="113"/>
        <v>4.0380009366125025</v>
      </c>
      <c r="C412" t="str">
        <f t="shared" si="97"/>
        <v>-0.335974591248854-6403.62098188657i</v>
      </c>
      <c r="D412" t="str">
        <f t="shared" si="98"/>
        <v>3.47812499989286-3941.42909746061i</v>
      </c>
      <c r="E412" t="str">
        <f t="shared" si="99"/>
        <v>162.469536355592+0.00309496520255029i</v>
      </c>
      <c r="F412" t="str">
        <f t="shared" si="100"/>
        <v>2.42492492491493-36987.8854981365i</v>
      </c>
      <c r="G412" t="str">
        <f t="shared" si="101"/>
        <v>0.99999999999588-2.02972065241573E-06i</v>
      </c>
      <c r="H412" t="str">
        <f t="shared" si="102"/>
        <v>1200.00061776023+0.779412758078502i</v>
      </c>
      <c r="I412" t="str">
        <f t="shared" si="103"/>
        <v>89.5363115406428-125213.298510548i</v>
      </c>
      <c r="K412" t="str">
        <f t="shared" si="104"/>
        <v>0.0099999906333684-9.53967786855303E-06i</v>
      </c>
      <c r="L412" t="str">
        <f t="shared" si="105"/>
        <v>0.00015-69.8834942935631i</v>
      </c>
      <c r="M412" t="str">
        <f t="shared" si="106"/>
        <v>0.0004-12.3323813459229i</v>
      </c>
      <c r="N412">
        <f t="shared" si="107"/>
        <v>89.996993899835886</v>
      </c>
      <c r="O412">
        <f t="shared" si="108"/>
        <v>76.128512390871251</v>
      </c>
      <c r="P412" s="3">
        <f t="shared" si="109"/>
        <v>76.128512390871251</v>
      </c>
      <c r="Q412" s="3">
        <f t="shared" si="110"/>
        <v>-90.003006100164114</v>
      </c>
      <c r="R412">
        <f t="shared" si="111"/>
        <v>89.996993899835886</v>
      </c>
      <c r="S412">
        <f t="shared" si="112"/>
        <v>4.0380009366125028E-3</v>
      </c>
      <c r="T412">
        <f t="shared" si="95"/>
        <v>76.128512390871251</v>
      </c>
    </row>
    <row r="413" spans="1:20" x14ac:dyDescent="0.25">
      <c r="A413">
        <f t="shared" si="96"/>
        <v>25.467919886291227</v>
      </c>
      <c r="B413">
        <f t="shared" si="113"/>
        <v>4.0533453401716297</v>
      </c>
      <c r="C413" t="str">
        <f t="shared" si="97"/>
        <v>-0.335974586629806-6379.37933590945i</v>
      </c>
      <c r="D413" t="str">
        <f t="shared" si="98"/>
        <v>3.47812499989205-3926.50836581749i</v>
      </c>
      <c r="E413" t="str">
        <f t="shared" si="99"/>
        <v>162.469536350976+0.00310672607982437i</v>
      </c>
      <c r="F413" t="str">
        <f t="shared" si="100"/>
        <v>2.42492492491486-36847.8636164316i</v>
      </c>
      <c r="G413" t="str">
        <f t="shared" si="101"/>
        <v>0.999999999995849-2.03743359089484E-06i</v>
      </c>
      <c r="H413" t="str">
        <f t="shared" si="102"/>
        <v>1200.00062246413+0.782374526769761i</v>
      </c>
      <c r="I413" t="str">
        <f t="shared" si="103"/>
        <v>89.5363115947913-124739.289660193i</v>
      </c>
      <c r="K413" t="str">
        <f t="shared" si="104"/>
        <v>0.00999999056204685-9.57592857415115E-06i</v>
      </c>
      <c r="L413" t="str">
        <f t="shared" si="105"/>
        <v>0.00015-69.6189423127743i</v>
      </c>
      <c r="M413" t="str">
        <f t="shared" si="106"/>
        <v>0.0004-12.2856957022543i</v>
      </c>
      <c r="N413">
        <f t="shared" si="107"/>
        <v>89.99698247669464</v>
      </c>
      <c r="O413">
        <f t="shared" si="108"/>
        <v>76.095568557936815</v>
      </c>
      <c r="P413" s="3">
        <f t="shared" si="109"/>
        <v>76.095568557936815</v>
      </c>
      <c r="Q413" s="3">
        <f t="shared" si="110"/>
        <v>-90.00301752330536</v>
      </c>
      <c r="R413">
        <f t="shared" si="111"/>
        <v>89.99698247669464</v>
      </c>
      <c r="S413">
        <f t="shared" si="112"/>
        <v>4.0533453401716294E-3</v>
      </c>
      <c r="T413">
        <f t="shared" si="95"/>
        <v>76.095568557936815</v>
      </c>
    </row>
    <row r="414" spans="1:20" x14ac:dyDescent="0.25">
      <c r="A414">
        <f t="shared" si="96"/>
        <v>25.564697981859133</v>
      </c>
      <c r="B414">
        <f t="shared" si="113"/>
        <v>4.0687480524642821</v>
      </c>
      <c r="C414" t="str">
        <f t="shared" si="97"/>
        <v>-0.335974581975551-6355.22945944575i</v>
      </c>
      <c r="D414" t="str">
        <f t="shared" si="98"/>
        <v>3.47812499989123-3911.64411831544i</v>
      </c>
      <c r="E414" t="str">
        <f t="shared" si="99"/>
        <v>162.469536346325+0.00311853164854068i</v>
      </c>
      <c r="F414" t="str">
        <f t="shared" si="100"/>
        <v>2.42492492491478-36708.3718036155i</v>
      </c>
      <c r="G414" t="str">
        <f t="shared" si="101"/>
        <v>0.999999999995817-2.04517583854018E-06i</v>
      </c>
      <c r="H414" t="str">
        <f t="shared" si="102"/>
        <v>1200.00062720385+0.785347550184451i</v>
      </c>
      <c r="I414" t="str">
        <f t="shared" si="103"/>
        <v>89.5363116493514-124267.075226398i</v>
      </c>
      <c r="K414" t="str">
        <f t="shared" si="104"/>
        <v>0.00999999049018215-9.61231703162589E-06i</v>
      </c>
      <c r="L414" t="str">
        <f t="shared" si="105"/>
        <v>0.00015-69.3553918238441i</v>
      </c>
      <c r="M414" t="str">
        <f t="shared" si="106"/>
        <v>0.0004-12.239186792443i</v>
      </c>
      <c r="N414">
        <f t="shared" si="107"/>
        <v>89.996971010145941</v>
      </c>
      <c r="O414">
        <f t="shared" si="108"/>
        <v>76.062624724956521</v>
      </c>
      <c r="P414" s="3">
        <f t="shared" si="109"/>
        <v>76.062624724956521</v>
      </c>
      <c r="Q414" s="3">
        <f t="shared" si="110"/>
        <v>-90.003028989854059</v>
      </c>
      <c r="R414">
        <f t="shared" si="111"/>
        <v>89.996971010145941</v>
      </c>
      <c r="S414">
        <f t="shared" si="112"/>
        <v>4.0687480524642817E-3</v>
      </c>
      <c r="T414">
        <f t="shared" si="95"/>
        <v>76.062624724956521</v>
      </c>
    </row>
    <row r="415" spans="1:20" x14ac:dyDescent="0.25">
      <c r="A415">
        <f t="shared" si="96"/>
        <v>25.661843834190201</v>
      </c>
      <c r="B415">
        <f t="shared" si="113"/>
        <v>4.0842092950636468</v>
      </c>
      <c r="C415" t="str">
        <f t="shared" si="97"/>
        <v>-0.335974577285849-6331.17100509143i</v>
      </c>
      <c r="D415" t="str">
        <f t="shared" si="98"/>
        <v>3.4781249998904-3896.83614112726i</v>
      </c>
      <c r="E415" t="str">
        <f t="shared" si="99"/>
        <v>162.469536341638+0.0031303820785278i</v>
      </c>
      <c r="F415" t="str">
        <f t="shared" si="100"/>
        <v>2.4249249249147-36569.4080530516i</v>
      </c>
      <c r="G415" t="str">
        <f t="shared" si="101"/>
        <v>0.999999999995785-2.05294750672657E-06i</v>
      </c>
      <c r="H415" t="str">
        <f t="shared" si="102"/>
        <v>1200.00063197966+0.788331871090549i</v>
      </c>
      <c r="I415" t="str">
        <f t="shared" si="103"/>
        <v>89.5363117043263-123796.648416199i</v>
      </c>
      <c r="K415" t="str">
        <f t="shared" si="104"/>
        <v>0.00999999041777029-9.64884376442535E-06i</v>
      </c>
      <c r="L415" t="str">
        <f t="shared" si="105"/>
        <v>0.00015-69.0928390355088i</v>
      </c>
      <c r="M415" t="str">
        <f t="shared" si="106"/>
        <v>0.0004-12.1928539474428i</v>
      </c>
      <c r="N415">
        <f t="shared" si="107"/>
        <v>89.996959500024786</v>
      </c>
      <c r="O415">
        <f t="shared" si="108"/>
        <v>76.029680891930084</v>
      </c>
      <c r="P415" s="3">
        <f t="shared" si="109"/>
        <v>76.029680891930084</v>
      </c>
      <c r="Q415" s="3">
        <f t="shared" si="110"/>
        <v>-90.003040499975214</v>
      </c>
      <c r="R415">
        <f t="shared" si="111"/>
        <v>89.996959500024786</v>
      </c>
      <c r="S415">
        <f t="shared" si="112"/>
        <v>4.0842092950636472E-3</v>
      </c>
      <c r="T415">
        <f t="shared" si="95"/>
        <v>76.029680891930084</v>
      </c>
    </row>
    <row r="416" spans="1:20" x14ac:dyDescent="0.25">
      <c r="A416">
        <f t="shared" si="96"/>
        <v>25.759358840760122</v>
      </c>
      <c r="B416">
        <f t="shared" si="113"/>
        <v>4.0997292903848885</v>
      </c>
      <c r="C416" t="str">
        <f t="shared" si="97"/>
        <v>-0.335974572560474-6307.20362675754i</v>
      </c>
      <c r="D416" t="str">
        <f t="shared" si="98"/>
        <v>3.47812499988957-3882.08422123523i</v>
      </c>
      <c r="E416" t="str">
        <f t="shared" si="99"/>
        <v>162.469536336916+0.00314227754026016i</v>
      </c>
      <c r="F416" t="str">
        <f t="shared" si="100"/>
        <v>2.42492492491463-36430.9703656999i</v>
      </c>
      <c r="G416" t="str">
        <f t="shared" si="101"/>
        <v>0.999999999995753-2.06074870725206E-06i</v>
      </c>
      <c r="H416" t="str">
        <f t="shared" si="102"/>
        <v>1200.00063679183+0.791327532418567i</v>
      </c>
      <c r="I416" t="str">
        <f t="shared" si="103"/>
        <v>89.5363117597212-123328.002462349i</v>
      </c>
      <c r="K416" t="str">
        <f t="shared" si="104"/>
        <v>0.00999999034480701-9.68550929798647E-06i</v>
      </c>
      <c r="L416" t="str">
        <f t="shared" si="105"/>
        <v>0.00015-68.8312801708597i</v>
      </c>
      <c r="M416" t="str">
        <f t="shared" si="106"/>
        <v>0.0004-12.1466965007399i</v>
      </c>
      <c r="N416">
        <f t="shared" si="107"/>
        <v>89.996947946165633</v>
      </c>
      <c r="O416">
        <f t="shared" si="108"/>
        <v>75.99673705885715</v>
      </c>
      <c r="P416" s="3">
        <f t="shared" si="109"/>
        <v>75.99673705885715</v>
      </c>
      <c r="Q416" s="3">
        <f t="shared" si="110"/>
        <v>-90.003052053834367</v>
      </c>
      <c r="R416">
        <f t="shared" si="111"/>
        <v>89.996947946165633</v>
      </c>
      <c r="S416">
        <f t="shared" si="112"/>
        <v>4.0997292903848888E-3</v>
      </c>
      <c r="T416">
        <f t="shared" si="95"/>
        <v>75.99673705885715</v>
      </c>
    </row>
    <row r="417" spans="1:20" x14ac:dyDescent="0.25">
      <c r="A417">
        <f t="shared" si="96"/>
        <v>25.857244404355015</v>
      </c>
      <c r="B417">
        <f t="shared" si="113"/>
        <v>4.1153082616883516</v>
      </c>
      <c r="C417" t="str">
        <f t="shared" si="97"/>
        <v>-0.335974567799092-6283.32697966533i</v>
      </c>
      <c r="D417" t="str">
        <f t="shared" si="98"/>
        <v>3.47812499988873-3867.38814642804i</v>
      </c>
      <c r="E417" t="str">
        <f t="shared" si="99"/>
        <v>162.469536332157+0.00315421820486093i</v>
      </c>
      <c r="F417" t="str">
        <f t="shared" si="100"/>
        <v>2.42492492491455-36293.0567500876i</v>
      </c>
      <c r="G417" t="str">
        <f t="shared" si="101"/>
        <v>0.999999999995721-2.06857955233955E-06i</v>
      </c>
      <c r="H417" t="str">
        <f t="shared" si="102"/>
        <v>1200.00064164064+0.79433457726212i</v>
      </c>
      <c r="I417" t="str">
        <f t="shared" si="103"/>
        <v>89.5363118155373-122861.130623219i</v>
      </c>
      <c r="K417" t="str">
        <f t="shared" si="104"/>
        <v>0.00999999027128825-9.72231415974279E-06i</v>
      </c>
      <c r="L417" t="str">
        <f t="shared" si="105"/>
        <v>0.00015-68.5707114672841i</v>
      </c>
      <c r="M417" t="str">
        <f t="shared" si="106"/>
        <v>0.0004-12.1007137883442i</v>
      </c>
      <c r="N417">
        <f t="shared" si="107"/>
        <v>89.996936348402286</v>
      </c>
      <c r="O417">
        <f t="shared" si="108"/>
        <v>75.963793225737419</v>
      </c>
      <c r="P417" s="3">
        <f t="shared" si="109"/>
        <v>75.963793225737419</v>
      </c>
      <c r="Q417" s="3">
        <f t="shared" si="110"/>
        <v>-90.003063651597714</v>
      </c>
      <c r="R417">
        <f t="shared" si="111"/>
        <v>89.996936348402286</v>
      </c>
      <c r="S417">
        <f t="shared" si="112"/>
        <v>4.1153082616883514E-3</v>
      </c>
      <c r="T417">
        <f t="shared" si="95"/>
        <v>75.963793225737419</v>
      </c>
    </row>
    <row r="418" spans="1:20" x14ac:dyDescent="0.25">
      <c r="A418">
        <f t="shared" si="96"/>
        <v>25.955501933091565</v>
      </c>
      <c r="B418">
        <f t="shared" si="113"/>
        <v>4.1309464330827677</v>
      </c>
      <c r="C418" t="str">
        <f t="shared" si="97"/>
        <v>-0.335974563001432-6259.54072034115i</v>
      </c>
      <c r="D418" t="str">
        <f t="shared" si="98"/>
        <v>3.47812499988787-3852.7477052977i</v>
      </c>
      <c r="E418" t="str">
        <f t="shared" si="99"/>
        <v>162.469536327363+0.00316620424409978i</v>
      </c>
      <c r="F418" t="str">
        <f t="shared" si="100"/>
        <v>2.42492492491447-36155.6652222811i</v>
      </c>
      <c r="G418" t="str">
        <f t="shared" si="101"/>
        <v>0.999999999995688-2.07644015463838E-06i</v>
      </c>
      <c r="H418" t="str">
        <f t="shared" si="102"/>
        <v>1200.00064652639+0.797353048878592i</v>
      </c>
      <c r="I418" t="str">
        <f t="shared" si="103"/>
        <v>89.5363118717777-122396.026182701i</v>
      </c>
      <c r="K418" t="str">
        <f t="shared" si="104"/>
        <v>0.00999999019720958-9.75925887913161E-06i</v>
      </c>
      <c r="L418" t="str">
        <f t="shared" si="105"/>
        <v>0.00015-68.3111291764138i</v>
      </c>
      <c r="M418" t="str">
        <f t="shared" si="106"/>
        <v>0.0004-12.0549051487789i</v>
      </c>
      <c r="N418">
        <f t="shared" si="107"/>
        <v>89.996924706567881</v>
      </c>
      <c r="O418">
        <f t="shared" si="108"/>
        <v>75.930849392570423</v>
      </c>
      <c r="P418" s="3">
        <f t="shared" si="109"/>
        <v>75.930849392570423</v>
      </c>
      <c r="Q418" s="3">
        <f t="shared" si="110"/>
        <v>-90.003075293432119</v>
      </c>
      <c r="R418">
        <f t="shared" si="111"/>
        <v>89.996924706567881</v>
      </c>
      <c r="S418">
        <f t="shared" si="112"/>
        <v>4.1309464330827675E-3</v>
      </c>
      <c r="T418">
        <f t="shared" si="95"/>
        <v>75.930849392570423</v>
      </c>
    </row>
    <row r="419" spans="1:20" x14ac:dyDescent="0.25">
      <c r="A419">
        <f t="shared" si="96"/>
        <v>26.054132840437312</v>
      </c>
      <c r="B419">
        <f t="shared" si="113"/>
        <v>4.1466440295284821</v>
      </c>
      <c r="C419" t="str">
        <f t="shared" si="97"/>
        <v>-0.335974558167334-6235.84450661177i</v>
      </c>
      <c r="D419" t="str">
        <f t="shared" si="98"/>
        <v>3.47812499988702-3838.16268723658i</v>
      </c>
      <c r="E419" t="str">
        <f t="shared" si="99"/>
        <v>162.469536322531+0.00317823583040309i</v>
      </c>
      <c r="F419" t="str">
        <f t="shared" si="100"/>
        <v>2.42492492491439-36018.7938058572i</v>
      </c>
      <c r="G419" t="str">
        <f t="shared" si="101"/>
        <v>0.999999999995655-2.08433062722593E-06i</v>
      </c>
      <c r="H419" t="str">
        <f t="shared" si="102"/>
        <v>1200.00065144931+0.800382990689769i</v>
      </c>
      <c r="I419" t="str">
        <f t="shared" si="103"/>
        <v>89.5363119284474-121932.682450109i</v>
      </c>
      <c r="K419" t="str">
        <f t="shared" si="104"/>
        <v>0.00999999012256698-0.0000097963439876028i</v>
      </c>
      <c r="L419" t="str">
        <f t="shared" si="105"/>
        <v>0.00015-68.0525295640703i</v>
      </c>
      <c r="M419" t="str">
        <f t="shared" si="106"/>
        <v>0.0004-12.0092699230712i</v>
      </c>
      <c r="N419">
        <f t="shared" si="107"/>
        <v>89.996913020495043</v>
      </c>
      <c r="O419">
        <f t="shared" si="108"/>
        <v>75.897905559355962</v>
      </c>
      <c r="P419" s="3">
        <f t="shared" si="109"/>
        <v>75.897905559355962</v>
      </c>
      <c r="Q419" s="3">
        <f t="shared" si="110"/>
        <v>-90.003086979504957</v>
      </c>
      <c r="R419">
        <f t="shared" si="111"/>
        <v>89.996913020495043</v>
      </c>
      <c r="S419">
        <f t="shared" si="112"/>
        <v>4.1466440295284818E-3</v>
      </c>
      <c r="T419">
        <f t="shared" si="95"/>
        <v>75.897905559355962</v>
      </c>
    </row>
    <row r="420" spans="1:20" x14ac:dyDescent="0.25">
      <c r="A420">
        <f t="shared" si="96"/>
        <v>26.153138545230977</v>
      </c>
      <c r="B420">
        <f t="shared" si="113"/>
        <v>4.1624012768406908</v>
      </c>
      <c r="C420" t="str">
        <f t="shared" si="97"/>
        <v>-0.335974553296316-6212.23799759913i</v>
      </c>
      <c r="D420" t="str">
        <f t="shared" si="98"/>
        <v>3.47812499988616-3823.63288243427i</v>
      </c>
      <c r="E420" t="str">
        <f t="shared" si="99"/>
        <v>162.469536317665+0.00319031313685087i</v>
      </c>
      <c r="F420" t="str">
        <f t="shared" si="100"/>
        <v>2.42492492491431-35882.4405318745i</v>
      </c>
      <c r="G420" t="str">
        <f t="shared" si="101"/>
        <v>0.999999999995622-2.09225108360932E-06i</v>
      </c>
      <c r="H420" t="str">
        <f t="shared" si="102"/>
        <v>1200.00065640975+0.803424446282398i</v>
      </c>
      <c r="I420" t="str">
        <f t="shared" si="103"/>
        <v>89.5363119855476-121471.092760092i</v>
      </c>
      <c r="K420" t="str">
        <f t="shared" si="104"/>
        <v>0.00999999004735585-9.83357001862452E-06i</v>
      </c>
      <c r="L420" t="str">
        <f t="shared" si="105"/>
        <v>0.00015-67.7949089102112i</v>
      </c>
      <c r="M420" t="str">
        <f t="shared" si="106"/>
        <v>0.0004-11.9638074547432i</v>
      </c>
      <c r="N420">
        <f t="shared" si="107"/>
        <v>89.996901290015558</v>
      </c>
      <c r="O420">
        <f t="shared" si="108"/>
        <v>75.864961726093554</v>
      </c>
      <c r="P420" s="3">
        <f t="shared" si="109"/>
        <v>75.864961726093554</v>
      </c>
      <c r="Q420" s="3">
        <f t="shared" si="110"/>
        <v>-90.003098709984442</v>
      </c>
      <c r="R420">
        <f t="shared" si="111"/>
        <v>89.996901290015558</v>
      </c>
      <c r="S420">
        <f t="shared" si="112"/>
        <v>4.1624012768406906E-3</v>
      </c>
      <c r="T420">
        <f t="shared" si="95"/>
        <v>75.864961726093554</v>
      </c>
    </row>
    <row r="421" spans="1:20" x14ac:dyDescent="0.25">
      <c r="A421">
        <f t="shared" si="96"/>
        <v>26.252520471702855</v>
      </c>
      <c r="B421">
        <f t="shared" si="113"/>
        <v>4.1782184016926855</v>
      </c>
      <c r="C421" t="str">
        <f t="shared" si="97"/>
        <v>-0.335974548388228-6188.7208537156i</v>
      </c>
      <c r="D421" t="str">
        <f t="shared" si="98"/>
        <v>3.47812499988529-3809.15808187465i</v>
      </c>
      <c r="E421" t="str">
        <f t="shared" si="99"/>
        <v>162.469536312759+0.0032024363371817i</v>
      </c>
      <c r="F421" t="str">
        <f t="shared" si="100"/>
        <v>2.42492492491422-35746.6034388455i</v>
      </c>
      <c r="G421" t="str">
        <f t="shared" si="101"/>
        <v>0.999999999995589-2.10020163772697E-06i</v>
      </c>
      <c r="H421" t="str">
        <f t="shared" si="102"/>
        <v>1200.00066140794+0.806477459408897i</v>
      </c>
      <c r="I421" t="str">
        <f t="shared" si="103"/>
        <v>89.5363120430834-121011.250472524i</v>
      </c>
      <c r="K421" t="str">
        <f t="shared" si="104"/>
        <v>0.00999998997157211-9.87093750769311E-06i</v>
      </c>
      <c r="L421" t="str">
        <f t="shared" si="105"/>
        <v>0.00015-67.5382635088776i</v>
      </c>
      <c r="M421" t="str">
        <f t="shared" si="106"/>
        <v>0.0004-11.9185170898019i</v>
      </c>
      <c r="N421">
        <f t="shared" si="107"/>
        <v>89.996889514960756</v>
      </c>
      <c r="O421">
        <f t="shared" si="108"/>
        <v>75.832017892782744</v>
      </c>
      <c r="P421" s="3">
        <f t="shared" si="109"/>
        <v>75.832017892782744</v>
      </c>
      <c r="Q421" s="3">
        <f t="shared" si="110"/>
        <v>-90.003110485039244</v>
      </c>
      <c r="R421">
        <f t="shared" si="111"/>
        <v>89.996889514960756</v>
      </c>
      <c r="S421">
        <f t="shared" si="112"/>
        <v>4.1782184016926852E-3</v>
      </c>
      <c r="T421">
        <f t="shared" si="95"/>
        <v>75.832017892782744</v>
      </c>
    </row>
    <row r="422" spans="1:20" x14ac:dyDescent="0.25">
      <c r="A422">
        <f t="shared" si="96"/>
        <v>26.352280049495327</v>
      </c>
      <c r="B422">
        <f t="shared" si="113"/>
        <v>4.1940956316191178</v>
      </c>
      <c r="C422" t="str">
        <f t="shared" si="97"/>
        <v>-0.335974543442934-6165.2927366594i</v>
      </c>
      <c r="D422" t="str">
        <f t="shared" si="98"/>
        <v>3.47812499988442-3794.73807733289i</v>
      </c>
      <c r="E422" t="str">
        <f t="shared" si="99"/>
        <v>162.469536307817+0.00321460560579072i</v>
      </c>
      <c r="F422" t="str">
        <f t="shared" si="100"/>
        <v>2.42492492491415-35611.2805727081i</v>
      </c>
      <c r="G422" t="str">
        <f t="shared" si="101"/>
        <v>0.999999999995556-2.10818240395026E-06i</v>
      </c>
      <c r="H422" t="str">
        <f t="shared" si="102"/>
        <v>1200.00066644418+0.80954207398792i</v>
      </c>
      <c r="I422" t="str">
        <f t="shared" si="103"/>
        <v>89.5363121010581-120553.148972419i</v>
      </c>
      <c r="K422" t="str">
        <f t="shared" si="104"/>
        <v>0.00999998989521141-9.90844699233916E-06i</v>
      </c>
      <c r="L422" t="str">
        <f t="shared" si="105"/>
        <v>0.00015-67.2825896681385i</v>
      </c>
      <c r="M422" t="str">
        <f t="shared" si="106"/>
        <v>0.0004-11.8733981767303i</v>
      </c>
      <c r="N422">
        <f t="shared" si="107"/>
        <v>89.996877695161245</v>
      </c>
      <c r="O422">
        <f t="shared" si="108"/>
        <v>75.799074059423475</v>
      </c>
      <c r="P422" s="3">
        <f t="shared" si="109"/>
        <v>75.799074059423475</v>
      </c>
      <c r="Q422" s="3">
        <f t="shared" si="110"/>
        <v>-90.003122304838755</v>
      </c>
      <c r="R422">
        <f t="shared" si="111"/>
        <v>89.996877695161245</v>
      </c>
      <c r="S422">
        <f t="shared" si="112"/>
        <v>4.1940956316191182E-3</v>
      </c>
      <c r="T422">
        <f t="shared" si="95"/>
        <v>75.799074059423475</v>
      </c>
    </row>
    <row r="423" spans="1:20" x14ac:dyDescent="0.25">
      <c r="A423">
        <f t="shared" si="96"/>
        <v>26.452418713683407</v>
      </c>
      <c r="B423">
        <f t="shared" si="113"/>
        <v>4.2100331950192702</v>
      </c>
      <c r="C423" t="str">
        <f t="shared" si="97"/>
        <v>-0.3359745384598-6141.95330940897i</v>
      </c>
      <c r="D423" t="str">
        <f t="shared" si="98"/>
        <v>3.47812499988354-3780.37266137234i</v>
      </c>
      <c r="E423" t="str">
        <f t="shared" si="99"/>
        <v>162.469536302837+0.00322682111774329i</v>
      </c>
      <c r="F423" t="str">
        <f t="shared" si="100"/>
        <v>2.42492492491407-35476.4699867972i</v>
      </c>
      <c r="G423" t="str">
        <f t="shared" si="101"/>
        <v>0.999999999995522-2.11619349708519E-06i</v>
      </c>
      <c r="H423" t="str">
        <f t="shared" si="102"/>
        <v>1200.00067151879+0.812618334105003i</v>
      </c>
      <c r="I423" t="str">
        <f t="shared" si="103"/>
        <v>89.5363121594731-120096.781669838i</v>
      </c>
      <c r="K423" t="str">
        <f t="shared" si="104"/>
        <v>0.00999998981826918-9.94609901213542E-06i</v>
      </c>
      <c r="L423" t="str">
        <f t="shared" si="105"/>
        <v>0.00015-67.0278837100407i</v>
      </c>
      <c r="M423" t="str">
        <f t="shared" si="106"/>
        <v>0.0004-11.8284500664777i</v>
      </c>
      <c r="N423">
        <f t="shared" si="107"/>
        <v>89.996865830446978</v>
      </c>
      <c r="O423">
        <f t="shared" si="108"/>
        <v>75.766130226015051</v>
      </c>
      <c r="P423" s="3">
        <f t="shared" si="109"/>
        <v>75.766130226015051</v>
      </c>
      <c r="Q423" s="3">
        <f t="shared" si="110"/>
        <v>-90.003134169553022</v>
      </c>
      <c r="R423">
        <f t="shared" si="111"/>
        <v>89.996865830446978</v>
      </c>
      <c r="S423">
        <f t="shared" si="112"/>
        <v>4.21003319501927E-3</v>
      </c>
      <c r="T423">
        <f t="shared" si="95"/>
        <v>75.766130226015051</v>
      </c>
    </row>
    <row r="424" spans="1:20" x14ac:dyDescent="0.25">
      <c r="A424">
        <f t="shared" si="96"/>
        <v>26.552937904795407</v>
      </c>
      <c r="B424">
        <f t="shared" si="113"/>
        <v>4.2260313211603435</v>
      </c>
      <c r="C424" t="str">
        <f t="shared" si="97"/>
        <v>-0.335974533438785-6118.70223621889i</v>
      </c>
      <c r="D424" t="str">
        <f t="shared" si="98"/>
        <v>3.47812499988265-3766.06162734169i</v>
      </c>
      <c r="E424" t="str">
        <f t="shared" si="99"/>
        <v>162.46953629782+0.00323908304876092i</v>
      </c>
      <c r="F424" t="str">
        <f t="shared" si="100"/>
        <v>2.42492492491398-35342.1697418174i</v>
      </c>
      <c r="G424" t="str">
        <f t="shared" si="101"/>
        <v>0.999999999995488-2.12423503237404E-06i</v>
      </c>
      <c r="H424" t="str">
        <f t="shared" si="102"/>
        <v>1200.00067663204+0.815706284013228i</v>
      </c>
      <c r="I424" t="str">
        <f t="shared" si="103"/>
        <v>89.5363122183327-119642.141999779i</v>
      </c>
      <c r="K424" t="str">
        <f t="shared" si="104"/>
        <v>0.00999998974074102-9.98389410870535E-06i</v>
      </c>
      <c r="L424" t="str">
        <f t="shared" si="105"/>
        <v>0.00015-66.7741419705524i</v>
      </c>
      <c r="M424" t="str">
        <f t="shared" si="106"/>
        <v>0.0004-11.7836721124504i</v>
      </c>
      <c r="N424">
        <f t="shared" si="107"/>
        <v>89.996853920647339</v>
      </c>
      <c r="O424">
        <f t="shared" si="108"/>
        <v>75.733186392557229</v>
      </c>
      <c r="P424" s="3">
        <f t="shared" si="109"/>
        <v>75.733186392557229</v>
      </c>
      <c r="Q424" s="3">
        <f t="shared" si="110"/>
        <v>-90.003146079352661</v>
      </c>
      <c r="R424">
        <f t="shared" si="111"/>
        <v>89.996853920647339</v>
      </c>
      <c r="S424">
        <f t="shared" si="112"/>
        <v>4.2260313211603439E-3</v>
      </c>
      <c r="T424">
        <f t="shared" si="95"/>
        <v>75.733186392557229</v>
      </c>
    </row>
    <row r="425" spans="1:20" x14ac:dyDescent="0.25">
      <c r="A425">
        <f t="shared" si="96"/>
        <v>26.653839068833626</v>
      </c>
      <c r="B425">
        <f t="shared" si="113"/>
        <v>4.2420902401807528</v>
      </c>
      <c r="C425" t="str">
        <f t="shared" si="97"/>
        <v>-0.33597452837946-6095.53918261467i</v>
      </c>
      <c r="D425" t="str">
        <f t="shared" si="98"/>
        <v>3.47812499988176-3751.80476937191i</v>
      </c>
      <c r="E425" t="str">
        <f t="shared" si="99"/>
        <v>162.469536292763+0.00325139157524205i</v>
      </c>
      <c r="F425" t="str">
        <f t="shared" si="100"/>
        <v>2.4249249249139-35208.3779058145i</v>
      </c>
      <c r="G425" t="str">
        <f t="shared" si="101"/>
        <v>0.999999999995453-2.13230712549699E-06i</v>
      </c>
      <c r="H425" t="str">
        <f t="shared" si="102"/>
        <v>1200.00068178421+0.818805968133836i</v>
      </c>
      <c r="I425" t="str">
        <f t="shared" si="103"/>
        <v>89.5363122776403-119189.223422099i</v>
      </c>
      <c r="K425" t="str">
        <f t="shared" si="104"/>
        <v>0.00999998966262261-0.0000100218328257306i</v>
      </c>
      <c r="L425" t="str">
        <f t="shared" si="105"/>
        <v>0.00015-66.5213607995141i</v>
      </c>
      <c r="M425" t="str">
        <f t="shared" si="106"/>
        <v>0.0004-11.7390636705025i</v>
      </c>
      <c r="N425">
        <f t="shared" si="107"/>
        <v>89.996841965590932</v>
      </c>
      <c r="O425">
        <f t="shared" si="108"/>
        <v>75.700242559049613</v>
      </c>
      <c r="P425" s="3">
        <f t="shared" si="109"/>
        <v>75.700242559049613</v>
      </c>
      <c r="Q425" s="3">
        <f t="shared" si="110"/>
        <v>-90.003158034409068</v>
      </c>
      <c r="R425">
        <f t="shared" si="111"/>
        <v>89.996841965590932</v>
      </c>
      <c r="S425">
        <f t="shared" si="112"/>
        <v>4.2420902401807525E-3</v>
      </c>
      <c r="T425">
        <f t="shared" si="95"/>
        <v>75.700242559049613</v>
      </c>
    </row>
    <row r="426" spans="1:20" x14ac:dyDescent="0.25">
      <c r="A426">
        <f t="shared" si="96"/>
        <v>26.755123657295197</v>
      </c>
      <c r="B426">
        <f t="shared" si="113"/>
        <v>4.25821018309344</v>
      </c>
      <c r="C426" t="str">
        <f t="shared" si="97"/>
        <v>-0.335974523281678-6072.46381538808i</v>
      </c>
      <c r="D426" t="str">
        <f t="shared" si="98"/>
        <v>3.47812499988086-3737.6018823733i</v>
      </c>
      <c r="E426" t="str">
        <f t="shared" si="99"/>
        <v>162.46953628767+0.00326374687424609i</v>
      </c>
      <c r="F426" t="str">
        <f t="shared" si="100"/>
        <v>2.42492492491382-35075.0925541481i</v>
      </c>
      <c r="G426" t="str">
        <f t="shared" si="101"/>
        <v>0.999999999995419-2.14040989257381E-06i</v>
      </c>
      <c r="H426" t="str">
        <f t="shared" si="102"/>
        <v>1200.00068697562+0.82191743105686i</v>
      </c>
      <c r="I426" t="str">
        <f t="shared" si="103"/>
        <v>89.5363123373992-118738.019421413i</v>
      </c>
      <c r="K426" t="str">
        <f t="shared" si="104"/>
        <v>0.00999998958390936-0.0000100599157089583i</v>
      </c>
      <c r="L426" t="str">
        <f t="shared" si="105"/>
        <v>0.00015-66.269536560584i</v>
      </c>
      <c r="M426" t="str">
        <f t="shared" si="106"/>
        <v>0.0004-11.6946240989266i</v>
      </c>
      <c r="N426">
        <f t="shared" si="107"/>
        <v>89.996829965105832</v>
      </c>
      <c r="O426">
        <f t="shared" si="108"/>
        <v>75.667298725491946</v>
      </c>
      <c r="P426" s="3">
        <f t="shared" si="109"/>
        <v>75.667298725491946</v>
      </c>
      <c r="Q426" s="3">
        <f t="shared" si="110"/>
        <v>-90.003170034894168</v>
      </c>
      <c r="R426">
        <f t="shared" si="111"/>
        <v>89.996829965105832</v>
      </c>
      <c r="S426">
        <f t="shared" si="112"/>
        <v>4.2582101830934398E-3</v>
      </c>
      <c r="T426">
        <f t="shared" si="95"/>
        <v>75.667298725491946</v>
      </c>
    </row>
    <row r="427" spans="1:20" x14ac:dyDescent="0.25">
      <c r="A427">
        <f t="shared" si="96"/>
        <v>26.856793127192923</v>
      </c>
      <c r="B427">
        <f t="shared" si="113"/>
        <v>4.2743913817891954</v>
      </c>
      <c r="C427" t="str">
        <f t="shared" si="97"/>
        <v>-0.33597451814506-6049.47580259206i</v>
      </c>
      <c r="D427" t="str">
        <f t="shared" si="98"/>
        <v>3.47812499987996-3723.45276203258i</v>
      </c>
      <c r="E427" t="str">
        <f t="shared" si="99"/>
        <v>162.469536282535+0.00327614912351529i</v>
      </c>
      <c r="F427" t="str">
        <f t="shared" si="100"/>
        <v>2.42492492491374-34942.3117694637i</v>
      </c>
      <c r="G427" t="str">
        <f t="shared" si="101"/>
        <v>0.999999999995384-2.14854345016551E-06i</v>
      </c>
      <c r="H427" t="str">
        <f t="shared" si="102"/>
        <v>1200.00069220655+0.825040717541801i</v>
      </c>
      <c r="I427" t="str">
        <f t="shared" si="103"/>
        <v>89.5363123976148-118288.523507i</v>
      </c>
      <c r="K427" t="str">
        <f t="shared" si="104"/>
        <v>0.00999998950459678-0.0000100981433062097i</v>
      </c>
      <c r="L427" t="str">
        <f t="shared" si="105"/>
        <v>0.00015-66.0186656311856i</v>
      </c>
      <c r="M427" t="str">
        <f t="shared" si="106"/>
        <v>0.0004-11.6503527584445i</v>
      </c>
      <c r="N427">
        <f t="shared" si="107"/>
        <v>89.996817919019435</v>
      </c>
      <c r="O427">
        <f t="shared" si="108"/>
        <v>75.634354891883618</v>
      </c>
      <c r="P427" s="3">
        <f t="shared" si="109"/>
        <v>75.634354891883618</v>
      </c>
      <c r="Q427" s="3">
        <f t="shared" si="110"/>
        <v>-90.003182080980565</v>
      </c>
      <c r="R427">
        <f t="shared" si="111"/>
        <v>89.996817919019435</v>
      </c>
      <c r="S427">
        <f t="shared" si="112"/>
        <v>4.2743913817891955E-3</v>
      </c>
      <c r="T427">
        <f t="shared" si="95"/>
        <v>75.634354891883618</v>
      </c>
    </row>
    <row r="428" spans="1:20" x14ac:dyDescent="0.25">
      <c r="A428">
        <f t="shared" si="96"/>
        <v>26.958848941076258</v>
      </c>
      <c r="B428">
        <f t="shared" si="113"/>
        <v>4.2906340690399949</v>
      </c>
      <c r="C428" t="str">
        <f t="shared" si="97"/>
        <v>-0.335974512969389-6026.57481353645i</v>
      </c>
      <c r="D428" t="str">
        <f t="shared" si="98"/>
        <v>3.47812499987903-3709.35720480989i</v>
      </c>
      <c r="E428" t="str">
        <f t="shared" si="99"/>
        <v>162.469536277363+0.00328859850145703i</v>
      </c>
      <c r="F428" t="str">
        <f t="shared" si="100"/>
        <v>2.42492492491364-34810.0336416649i</v>
      </c>
      <c r="G428" t="str">
        <f t="shared" si="101"/>
        <v>0.999999999995349-2.15670791527607E-06i</v>
      </c>
      <c r="H428" t="str">
        <f t="shared" si="102"/>
        <v>1200.00069747732+0.828175872518202i</v>
      </c>
      <c r="I428" t="str">
        <f t="shared" si="103"/>
        <v>89.5363124582877-117840.729212709i</v>
      </c>
      <c r="K428" t="str">
        <f t="shared" si="104"/>
        <v>0.00999998942468024-0.0000101365161673871i</v>
      </c>
      <c r="L428" t="str">
        <f t="shared" si="105"/>
        <v>0.00015-65.7687444024562i</v>
      </c>
      <c r="M428" t="str">
        <f t="shared" si="106"/>
        <v>0.0004-11.6062490121982i</v>
      </c>
      <c r="N428">
        <f t="shared" si="107"/>
        <v>89.996805827158425</v>
      </c>
      <c r="O428">
        <f t="shared" si="108"/>
        <v>75.601411058224414</v>
      </c>
      <c r="P428" s="3">
        <f t="shared" si="109"/>
        <v>75.601411058224414</v>
      </c>
      <c r="Q428" s="3">
        <f t="shared" si="110"/>
        <v>-90.003194172841575</v>
      </c>
      <c r="R428">
        <f t="shared" si="111"/>
        <v>89.996805827158425</v>
      </c>
      <c r="S428">
        <f t="shared" si="112"/>
        <v>4.2906340690399948E-3</v>
      </c>
      <c r="T428">
        <f t="shared" ref="T428:T491" si="114">P428</f>
        <v>75.601411058224414</v>
      </c>
    </row>
    <row r="429" spans="1:20" x14ac:dyDescent="0.25">
      <c r="A429">
        <f t="shared" ref="A429:A492" si="115">2*PI()*B429</f>
        <v>27.061292567052348</v>
      </c>
      <c r="B429">
        <f t="shared" si="113"/>
        <v>4.3069384785023468</v>
      </c>
      <c r="C429" t="str">
        <f t="shared" ref="C429:C492" si="116">IMPRODUCT(D429,E429,$C$40,,K429,$C$41)</f>
        <v>-0.335974507754286-6003.76051878281i</v>
      </c>
      <c r="D429" t="str">
        <f t="shared" ref="D429:D492" si="117">IMDIV(IMPRODUCT($C$37,$C$38,COMPLEX(1,A429/$C$38)),IMSUM(-1*A429*A429/$C$39,COMPLEX(0,1*A429)))</f>
        <v>3.47812499987812-3695.31500793593i</v>
      </c>
      <c r="E429" t="str">
        <f t="shared" ref="E429:E492" si="118">IMDIV(IMPRODUCT(IMSUM(F429,G429),$C$29,H429),IMSUM(1,I429))</f>
        <v>162.469536272151+0.00330109518716506i</v>
      </c>
      <c r="F429" t="str">
        <f t="shared" ref="F429:F492" si="119">IMDIV(IMPRODUCT($C$14,$C$15,COMPLEX(1,A429/$C$15)),IMSUM(-1*A429*A429/$C$16,COMPLEX(0,A429)))</f>
        <v>2.42492492491357-34678.2562678869i</v>
      </c>
      <c r="G429" t="str">
        <f t="shared" ref="G429:G492" si="120">IMDIV(1,COMPLEX(1,A429*$C$9*$C$10))</f>
        <v>0.999999999995313-2.16490340535404E-06i</v>
      </c>
      <c r="H429" t="str">
        <f t="shared" ref="H429:H492" si="121">IMDIV($C$3,IMSUM(K429,COMPLEX(0,$C$28*A429)))</f>
        <v>1200.00070278822+0.831322941086379i</v>
      </c>
      <c r="I429" t="str">
        <f t="shared" ref="I429:I492" si="122">IMPRODUCT(F429,$C$29,H429,$C$31)</f>
        <v>89.536312519424-117394.630096871i</v>
      </c>
      <c r="K429" t="str">
        <f t="shared" ref="K429:K492" si="123">IF($C$26&lt;=0,IMDIV(1,IMSUM(IMDIV(1,L429),1/$C$18)),IMDIV(1,IMSUM(IMDIV(1,L429),1/$C$18,IMDIV(1,M429))))</f>
        <v>0.00999998934415517-0.0000101750348444828i</v>
      </c>
      <c r="L429" t="str">
        <f t="shared" ref="L429:L492" si="124">IMSUM($C$21/$C$22,IMDIV(1,COMPLEX(0,$C$20*$C$22*A429)))</f>
        <v>0.00015-65.5197692791953i</v>
      </c>
      <c r="M429" t="str">
        <f t="shared" ref="M429:M492" si="125">IMSUM($C$25/$C$26,IMDIV(1,COMPLEX(0,$C$24*$C$26*A429)))</f>
        <v>0.0004-11.5623122257403i</v>
      </c>
      <c r="N429">
        <f t="shared" ref="N429:N492" si="126">ABS(R429)</f>
        <v>89.996793689348877</v>
      </c>
      <c r="O429">
        <f t="shared" ref="O429:O492" si="127">ABS(P429)</f>
        <v>75.568467224513924</v>
      </c>
      <c r="P429" s="3">
        <f t="shared" ref="P429:P492" si="128">20*LOG10(IMABS(C429))</f>
        <v>75.568467224513924</v>
      </c>
      <c r="Q429" s="3">
        <f t="shared" ref="Q429:Q492" si="129">IMARGUMENT(C429)*180/PI()</f>
        <v>-90.003206310651123</v>
      </c>
      <c r="R429">
        <f t="shared" ref="R429:R492" si="130">IF(Q429&lt;0,Q429+180,Q429-180)</f>
        <v>89.996793689348877</v>
      </c>
      <c r="S429">
        <f t="shared" ref="S429:S492" si="131">B429/1000</f>
        <v>4.3069384785023469E-3</v>
      </c>
      <c r="T429">
        <f t="shared" si="114"/>
        <v>75.568467224513924</v>
      </c>
    </row>
    <row r="430" spans="1:20" x14ac:dyDescent="0.25">
      <c r="A430">
        <f t="shared" si="115"/>
        <v>27.164125478807144</v>
      </c>
      <c r="B430">
        <f t="shared" ref="B430:B493" si="132">B429*(1+B$42)</f>
        <v>4.3233048447206555</v>
      </c>
      <c r="C430" t="str">
        <f t="shared" si="116"/>
        <v>-0.335974502499463-5981.03259013985i</v>
      </c>
      <c r="D430" t="str">
        <f t="shared" si="117"/>
        <v>3.4781249998772-3681.32596940895i</v>
      </c>
      <c r="E430" t="str">
        <f t="shared" si="118"/>
        <v>162.4695362669+0.00331363936040839i</v>
      </c>
      <c r="F430" t="str">
        <f t="shared" si="119"/>
        <v>2.42492492491347-34546.9777524675i</v>
      </c>
      <c r="G430" t="str">
        <f t="shared" si="120"/>
        <v>0.999999999995278-2.17313003829431E-06i</v>
      </c>
      <c r="H430" t="str">
        <f t="shared" si="121"/>
        <v>1200.00070813956+0.834481968518i</v>
      </c>
      <c r="I430" t="str">
        <f t="shared" si="122"/>
        <v>89.5363125810249-116950.219742198i</v>
      </c>
      <c r="K430" t="str">
        <f t="shared" si="123"/>
        <v>0.00999998926301696-0.0000102136998915863i</v>
      </c>
      <c r="L430" t="str">
        <f t="shared" si="124"/>
        <v>0.00015-65.2717366798121i</v>
      </c>
      <c r="M430" t="str">
        <f t="shared" si="125"/>
        <v>0.0004-11.5185417670256i</v>
      </c>
      <c r="N430">
        <f t="shared" si="126"/>
        <v>89.99678150541618</v>
      </c>
      <c r="O430">
        <f t="shared" si="127"/>
        <v>75.535523390751734</v>
      </c>
      <c r="P430" s="3">
        <f t="shared" si="128"/>
        <v>75.535523390751734</v>
      </c>
      <c r="Q430" s="3">
        <f t="shared" si="129"/>
        <v>-90.00321849458382</v>
      </c>
      <c r="R430">
        <f t="shared" si="130"/>
        <v>89.99678150541618</v>
      </c>
      <c r="S430">
        <f t="shared" si="131"/>
        <v>4.3233048447206554E-3</v>
      </c>
      <c r="T430">
        <f t="shared" si="114"/>
        <v>75.535523390751734</v>
      </c>
    </row>
    <row r="431" spans="1:20" x14ac:dyDescent="0.25">
      <c r="A431">
        <f t="shared" si="115"/>
        <v>27.267349155626611</v>
      </c>
      <c r="B431">
        <f t="shared" si="132"/>
        <v>4.3397334031305936</v>
      </c>
      <c r="C431" t="str">
        <f t="shared" si="116"/>
        <v>-0.335974497204647-5958.3907006587i</v>
      </c>
      <c r="D431" t="str">
        <f t="shared" si="117"/>
        <v>3.47812499987626-3667.38988799195i</v>
      </c>
      <c r="E431" t="str">
        <f t="shared" si="118"/>
        <v>162.469536261609+0.0033262312016426i</v>
      </c>
      <c r="F431" t="str">
        <f t="shared" si="119"/>
        <v>2.42492492491339-34416.1962069213i</v>
      </c>
      <c r="G431" t="str">
        <f t="shared" si="120"/>
        <v>0.999999999995242-2.18138793243975E-06i</v>
      </c>
      <c r="H431" t="str">
        <f t="shared" si="121"/>
        <v>1200.00071353164+0.837653000256788i</v>
      </c>
      <c r="I431" t="str">
        <f t="shared" si="122"/>
        <v>89.5363126430951-116507.491755699i</v>
      </c>
      <c r="K431" t="str">
        <f t="shared" si="123"/>
        <v>0.00999998918126098-0.0000102525118648927i</v>
      </c>
      <c r="L431" t="str">
        <f t="shared" si="124"/>
        <v>0.00015-65.0246430362742i</v>
      </c>
      <c r="M431" t="str">
        <f t="shared" si="125"/>
        <v>0.0004-11.4749370064013i</v>
      </c>
      <c r="N431">
        <f t="shared" si="126"/>
        <v>89.996769275185102</v>
      </c>
      <c r="O431">
        <f t="shared" si="127"/>
        <v>75.502579556937491</v>
      </c>
      <c r="P431" s="3">
        <f t="shared" si="128"/>
        <v>75.502579556937491</v>
      </c>
      <c r="Q431" s="3">
        <f t="shared" si="129"/>
        <v>-90.003230724814898</v>
      </c>
      <c r="R431">
        <f t="shared" si="130"/>
        <v>89.996769275185102</v>
      </c>
      <c r="S431">
        <f t="shared" si="131"/>
        <v>4.3397334031305933E-3</v>
      </c>
      <c r="T431">
        <f t="shared" si="114"/>
        <v>75.502579556937491</v>
      </c>
    </row>
    <row r="432" spans="1:20" x14ac:dyDescent="0.25">
      <c r="A432">
        <f t="shared" si="115"/>
        <v>27.370965082417992</v>
      </c>
      <c r="B432">
        <f t="shared" si="132"/>
        <v>4.35622439006249</v>
      </c>
      <c r="C432" t="str">
        <f t="shared" si="116"/>
        <v>-0.335974491869385-5935.83452462806i</v>
      </c>
      <c r="D432" t="str">
        <f t="shared" si="117"/>
        <v>3.47812499987531-3653.50656320972i</v>
      </c>
      <c r="E432" t="str">
        <f t="shared" si="118"/>
        <v>162.469536256277+0.00333887089200744i</v>
      </c>
      <c r="F432" t="str">
        <f t="shared" si="119"/>
        <v>2.4249249249133-34285.9097499119i</v>
      </c>
      <c r="G432" t="str">
        <f t="shared" si="120"/>
        <v>0.999999999995205-2.18967720658294E-06i</v>
      </c>
      <c r="H432" t="str">
        <f t="shared" si="121"/>
        <v>1200.0007189648+0.840836081919121i</v>
      </c>
      <c r="I432" t="str">
        <f t="shared" si="122"/>
        <v>89.5363127056361-116066.439768585i</v>
      </c>
      <c r="K432" t="str">
        <f t="shared" si="123"/>
        <v>0.00999998909888236-0.00001029147132271i</v>
      </c>
      <c r="L432" t="str">
        <f t="shared" si="124"/>
        <v>0.00015-64.7784847940569i</v>
      </c>
      <c r="M432" t="str">
        <f t="shared" si="125"/>
        <v>0.0004-11.4314973165982i</v>
      </c>
      <c r="N432">
        <f t="shared" si="126"/>
        <v>89.996756998479711</v>
      </c>
      <c r="O432">
        <f t="shared" si="127"/>
        <v>75.469635723070624</v>
      </c>
      <c r="P432" s="3">
        <f t="shared" si="128"/>
        <v>75.469635723070624</v>
      </c>
      <c r="Q432" s="3">
        <f t="shared" si="129"/>
        <v>-90.003243001520289</v>
      </c>
      <c r="R432">
        <f t="shared" si="130"/>
        <v>89.996756998479711</v>
      </c>
      <c r="S432">
        <f t="shared" si="131"/>
        <v>4.3562243900624898E-3</v>
      </c>
      <c r="T432">
        <f t="shared" si="114"/>
        <v>75.469635723070624</v>
      </c>
    </row>
    <row r="433" spans="1:20" x14ac:dyDescent="0.25">
      <c r="A433">
        <f t="shared" si="115"/>
        <v>27.474974749731178</v>
      </c>
      <c r="B433">
        <f t="shared" si="132"/>
        <v>4.3727780427447271</v>
      </c>
      <c r="C433" t="str">
        <f t="shared" si="116"/>
        <v>-0.335974486493676-5913.36373756995i</v>
      </c>
      <c r="D433" t="str">
        <f t="shared" si="117"/>
        <v>3.47812499987436-3639.67579534597i</v>
      </c>
      <c r="E433" t="str">
        <f t="shared" si="118"/>
        <v>162.469536250905+0.00335155861332898i</v>
      </c>
      <c r="F433" t="str">
        <f t="shared" si="119"/>
        <v>2.42492492491321-34156.1165072248i</v>
      </c>
      <c r="G433" t="str">
        <f t="shared" si="120"/>
        <v>0.999999999995169-2.19799797996787E-06i</v>
      </c>
      <c r="H433" t="str">
        <f t="shared" si="121"/>
        <v>1200.00072443931+0.844031259294784i</v>
      </c>
      <c r="I433" t="str">
        <f t="shared" si="122"/>
        <v>89.5363127686553-115627.057436171i</v>
      </c>
      <c r="K433" t="str">
        <f t="shared" si="123"/>
        <v>0.0099999890158766-0.0000103305788254687i</v>
      </c>
      <c r="L433" t="str">
        <f t="shared" si="124"/>
        <v>0.00015-64.5332584120907i</v>
      </c>
      <c r="M433" t="str">
        <f t="shared" si="125"/>
        <v>0.0004-11.3882220727219i</v>
      </c>
      <c r="N433">
        <f t="shared" si="126"/>
        <v>89.996744675123367</v>
      </c>
      <c r="O433">
        <f t="shared" si="127"/>
        <v>75.436691889150993</v>
      </c>
      <c r="P433" s="3">
        <f t="shared" si="128"/>
        <v>75.436691889150993</v>
      </c>
      <c r="Q433" s="3">
        <f t="shared" si="129"/>
        <v>-90.003255324876633</v>
      </c>
      <c r="R433">
        <f t="shared" si="130"/>
        <v>89.996744675123367</v>
      </c>
      <c r="S433">
        <f t="shared" si="131"/>
        <v>4.3727780427447269E-3</v>
      </c>
      <c r="T433">
        <f t="shared" si="114"/>
        <v>75.436691889150993</v>
      </c>
    </row>
    <row r="434" spans="1:20" x14ac:dyDescent="0.25">
      <c r="A434">
        <f t="shared" si="115"/>
        <v>27.579379653780155</v>
      </c>
      <c r="B434">
        <f t="shared" si="132"/>
        <v>4.389394599307157</v>
      </c>
      <c r="C434" t="str">
        <f t="shared" si="116"/>
        <v>-0.335974481076915-5890.97801623444i</v>
      </c>
      <c r="D434" t="str">
        <f t="shared" si="117"/>
        <v>3.4781249998734-3625.89738544047i</v>
      </c>
      <c r="E434" t="str">
        <f t="shared" si="118"/>
        <v>162.469536245492+0.00336429454812917i</v>
      </c>
      <c r="F434" t="str">
        <f t="shared" si="119"/>
        <v>2.42492492491312-34026.8146117408i</v>
      </c>
      <c r="G434" t="str">
        <f t="shared" si="120"/>
        <v>0.999999999995132-2.20635037229167E-06i</v>
      </c>
      <c r="H434" t="str">
        <f t="shared" si="121"/>
        <v>1200.00072995551+0.847238578347482i</v>
      </c>
      <c r="I434" t="str">
        <f t="shared" si="122"/>
        <v>89.5363128321529-115189.338437798i</v>
      </c>
      <c r="K434" t="str">
        <f t="shared" si="123"/>
        <v>0.00999998893223875-0.0000103698349357276i</v>
      </c>
      <c r="L434" t="str">
        <f t="shared" si="124"/>
        <v>0.00015-64.2889603627125i</v>
      </c>
      <c r="M434" t="str">
        <f t="shared" si="125"/>
        <v>0.0004-11.3451106522434i</v>
      </c>
      <c r="N434">
        <f t="shared" si="126"/>
        <v>89.99673230493886</v>
      </c>
      <c r="O434">
        <f t="shared" si="127"/>
        <v>75.403748055178028</v>
      </c>
      <c r="P434" s="3">
        <f t="shared" si="128"/>
        <v>75.403748055178028</v>
      </c>
      <c r="Q434" s="3">
        <f t="shared" si="129"/>
        <v>-90.00326769506114</v>
      </c>
      <c r="R434">
        <f t="shared" si="130"/>
        <v>89.99673230493886</v>
      </c>
      <c r="S434">
        <f t="shared" si="131"/>
        <v>4.3893945993071573E-3</v>
      </c>
      <c r="T434">
        <f t="shared" si="114"/>
        <v>75.403748055178028</v>
      </c>
    </row>
    <row r="435" spans="1:20" x14ac:dyDescent="0.25">
      <c r="A435">
        <f t="shared" si="115"/>
        <v>27.684181296464523</v>
      </c>
      <c r="B435">
        <f t="shared" si="132"/>
        <v>4.4060742987845245</v>
      </c>
      <c r="C435" t="str">
        <f t="shared" si="116"/>
        <v>-0.335974475619012-5868.67703859542i</v>
      </c>
      <c r="D435" t="str">
        <f t="shared" si="117"/>
        <v>3.47812499987245-3612.17113528617i</v>
      </c>
      <c r="E435" t="str">
        <f t="shared" si="118"/>
        <v>162.469536240037+0.00337707887961926i</v>
      </c>
      <c r="F435" t="str">
        <f t="shared" si="119"/>
        <v>2.42492492491303-33898.0022034086i</v>
      </c>
      <c r="G435" t="str">
        <f t="shared" si="120"/>
        <v>0.999999999995095-0.0000022147345037063i</v>
      </c>
      <c r="H435" t="str">
        <f t="shared" si="121"/>
        <v>1200.00073551372+0.850458085215661i</v>
      </c>
      <c r="I435" t="str">
        <f t="shared" si="122"/>
        <v>89.536312896136-114753.276476731i</v>
      </c>
      <c r="K435" t="str">
        <f t="shared" si="123"/>
        <v>0.00999998884796403-0.000010409240218184i</v>
      </c>
      <c r="L435" t="str">
        <f t="shared" si="124"/>
        <v>0.00015-64.0455871316123i</v>
      </c>
      <c r="M435" t="str">
        <f t="shared" si="125"/>
        <v>0.0004-11.3021624349904i</v>
      </c>
      <c r="N435">
        <f t="shared" si="126"/>
        <v>89.996719887748213</v>
      </c>
      <c r="O435">
        <f t="shared" si="127"/>
        <v>75.370804221151346</v>
      </c>
      <c r="P435" s="3">
        <f t="shared" si="128"/>
        <v>75.370804221151346</v>
      </c>
      <c r="Q435" s="3">
        <f t="shared" si="129"/>
        <v>-90.003280112251787</v>
      </c>
      <c r="R435">
        <f t="shared" si="130"/>
        <v>89.996719887748213</v>
      </c>
      <c r="S435">
        <f t="shared" si="131"/>
        <v>4.4060742987845243E-3</v>
      </c>
      <c r="T435">
        <f t="shared" si="114"/>
        <v>75.370804221151346</v>
      </c>
    </row>
    <row r="436" spans="1:20" x14ac:dyDescent="0.25">
      <c r="A436">
        <f t="shared" si="115"/>
        <v>27.789381185391086</v>
      </c>
      <c r="B436">
        <f t="shared" si="132"/>
        <v>4.4228173811199056</v>
      </c>
      <c r="C436" t="str">
        <f t="shared" si="116"/>
        <v>-0.335974470119421-5846.46048384585i</v>
      </c>
      <c r="D436" t="str">
        <f t="shared" si="117"/>
        <v>3.47812499987147-3598.49684742633i</v>
      </c>
      <c r="E436" t="str">
        <f t="shared" si="118"/>
        <v>162.46953623454+0.0033899117917102i</v>
      </c>
      <c r="F436" t="str">
        <f t="shared" si="119"/>
        <v>2.42492492491294-33769.6774292184i</v>
      </c>
      <c r="G436" t="str">
        <f t="shared" si="120"/>
        <v>0.999999999995058-0.0000022231504948203i</v>
      </c>
      <c r="H436" t="str">
        <f t="shared" si="121"/>
        <v>1200.00074111424+0.853689826213015i</v>
      </c>
      <c r="I436" t="str">
        <f t="shared" si="122"/>
        <v>89.5363129606042-114318.865280071i</v>
      </c>
      <c r="K436" t="str">
        <f t="shared" si="123"/>
        <v>0.00999998876304765-0.0000104487952396803i</v>
      </c>
      <c r="L436" t="str">
        <f t="shared" si="124"/>
        <v>0.00015-63.8031352177846i</v>
      </c>
      <c r="M436" t="str">
        <f t="shared" si="125"/>
        <v>0.0004-11.2593768031385i</v>
      </c>
      <c r="N436">
        <f t="shared" si="126"/>
        <v>89.996707423372825</v>
      </c>
      <c r="O436">
        <f t="shared" si="127"/>
        <v>75.337860387070535</v>
      </c>
      <c r="P436" s="3">
        <f t="shared" si="128"/>
        <v>75.337860387070535</v>
      </c>
      <c r="Q436" s="3">
        <f t="shared" si="129"/>
        <v>-90.003292576627175</v>
      </c>
      <c r="R436">
        <f t="shared" si="130"/>
        <v>89.996707423372825</v>
      </c>
      <c r="S436">
        <f t="shared" si="131"/>
        <v>4.4228173811199055E-3</v>
      </c>
      <c r="T436">
        <f t="shared" si="114"/>
        <v>75.337860387070535</v>
      </c>
    </row>
    <row r="437" spans="1:20" x14ac:dyDescent="0.25">
      <c r="A437">
        <f t="shared" si="115"/>
        <v>27.894980833895577</v>
      </c>
      <c r="B437">
        <f t="shared" si="132"/>
        <v>4.4396240871681618</v>
      </c>
      <c r="C437" t="str">
        <f t="shared" si="116"/>
        <v>-0.335974464578063-5824.32803239317i</v>
      </c>
      <c r="D437" t="str">
        <f t="shared" si="117"/>
        <v>3.47812499987049-3584.87432515174i</v>
      </c>
      <c r="E437" t="str">
        <f t="shared" si="118"/>
        <v>162.469536229003+0.0034027934690067i</v>
      </c>
      <c r="F437" t="str">
        <f t="shared" si="119"/>
        <v>2.42492492491285-33641.8384431754i</v>
      </c>
      <c r="G437" t="str">
        <f t="shared" si="120"/>
        <v>0.99999999999502-2.23159846670054E-06i</v>
      </c>
      <c r="H437" t="str">
        <f t="shared" si="121"/>
        <v>1200.00074675741+0.856933847829303i</v>
      </c>
      <c r="I437" t="str">
        <f t="shared" si="122"/>
        <v>89.5363130255649-113886.098598667i</v>
      </c>
      <c r="K437" t="str">
        <f t="shared" si="123"/>
        <v>0.00999998867748464-0.0000104885005692132i</v>
      </c>
      <c r="L437" t="str">
        <f t="shared" si="124"/>
        <v>0.00015-63.5616011334775i</v>
      </c>
      <c r="M437" t="str">
        <f t="shared" si="125"/>
        <v>0.0004-11.2167531412019i</v>
      </c>
      <c r="N437">
        <f t="shared" si="126"/>
        <v>89.996694911633398</v>
      </c>
      <c r="O437">
        <f t="shared" si="127"/>
        <v>75.304916552935268</v>
      </c>
      <c r="P437" s="3">
        <f t="shared" si="128"/>
        <v>75.304916552935268</v>
      </c>
      <c r="Q437" s="3">
        <f t="shared" si="129"/>
        <v>-90.003305088366602</v>
      </c>
      <c r="R437">
        <f t="shared" si="130"/>
        <v>89.996694911633398</v>
      </c>
      <c r="S437">
        <f t="shared" si="131"/>
        <v>4.4396240871681621E-3</v>
      </c>
      <c r="T437">
        <f t="shared" si="114"/>
        <v>75.304916552935268</v>
      </c>
    </row>
    <row r="438" spans="1:20" x14ac:dyDescent="0.25">
      <c r="A438">
        <f t="shared" si="115"/>
        <v>28.000981761064381</v>
      </c>
      <c r="B438">
        <f t="shared" si="132"/>
        <v>4.456494658699401</v>
      </c>
      <c r="C438" t="str">
        <f t="shared" si="116"/>
        <v>-0.335974458994523-5802.27936585463i</v>
      </c>
      <c r="D438" t="str">
        <f t="shared" si="117"/>
        <v>3.4781249998695-3571.30337249786i</v>
      </c>
      <c r="E438" t="str">
        <f t="shared" si="118"/>
        <v>162.469536223424+0.0034157240968201i</v>
      </c>
      <c r="F438" t="str">
        <f t="shared" si="119"/>
        <v>2.42492492491275-33514.4834062728i</v>
      </c>
      <c r="G438" t="str">
        <f t="shared" si="120"/>
        <v>0.999999999994982-2.24007854087391E-06i</v>
      </c>
      <c r="H438" t="str">
        <f t="shared" si="121"/>
        <v>1200.00075244356+0.860190196730898i</v>
      </c>
      <c r="I438" t="str">
        <f t="shared" si="122"/>
        <v>89.5363130910201-113454.970207027i</v>
      </c>
      <c r="K438" t="str">
        <f t="shared" si="123"/>
        <v>0.00999998859127012-0.0000105283567779412i</v>
      </c>
      <c r="L438" t="str">
        <f t="shared" si="124"/>
        <v>0.00015-63.3209814041418i</v>
      </c>
      <c r="M438" t="str">
        <f t="shared" si="125"/>
        <v>0.0004-11.174290836025i</v>
      </c>
      <c r="N438">
        <f t="shared" si="126"/>
        <v>89.996682352349936</v>
      </c>
      <c r="O438">
        <f t="shared" si="127"/>
        <v>75.27197271874509</v>
      </c>
      <c r="P438" s="3">
        <f t="shared" si="128"/>
        <v>75.27197271874509</v>
      </c>
      <c r="Q438" s="3">
        <f t="shared" si="129"/>
        <v>-90.003317647650064</v>
      </c>
      <c r="R438">
        <f t="shared" si="130"/>
        <v>89.996682352349936</v>
      </c>
      <c r="S438">
        <f t="shared" si="131"/>
        <v>4.4564946586994007E-3</v>
      </c>
      <c r="T438">
        <f t="shared" si="114"/>
        <v>75.27197271874509</v>
      </c>
    </row>
    <row r="439" spans="1:20" x14ac:dyDescent="0.25">
      <c r="A439">
        <f t="shared" si="115"/>
        <v>28.107385491756425</v>
      </c>
      <c r="B439">
        <f t="shared" si="132"/>
        <v>4.4734293384024584</v>
      </c>
      <c r="C439" t="str">
        <f t="shared" si="116"/>
        <v>-0.335974453368272-5780.31416705264i</v>
      </c>
      <c r="D439" t="str">
        <f t="shared" si="117"/>
        <v>3.47812499986852-3557.78379424196i</v>
      </c>
      <c r="E439" t="str">
        <f t="shared" si="118"/>
        <v>162.469536217801+0.00342870386116453i</v>
      </c>
      <c r="F439" t="str">
        <f t="shared" si="119"/>
        <v>2.42492492491266-33387.6104864656i</v>
      </c>
      <c r="G439" t="str">
        <f t="shared" si="120"/>
        <v>0.999999999994944-2.24859083932914E-06i</v>
      </c>
      <c r="H439" t="str">
        <f t="shared" si="121"/>
        <v>1200.000758173+0.863458919761499i</v>
      </c>
      <c r="I439" t="str">
        <f t="shared" si="122"/>
        <v>89.5363131569716-113025.473903223i</v>
      </c>
      <c r="K439" t="str">
        <f t="shared" si="123"/>
        <v>0.00999998850439908-0.0000105683644391929i</v>
      </c>
      <c r="L439" t="str">
        <f t="shared" si="124"/>
        <v>0.00015-63.081272568382i</v>
      </c>
      <c r="M439" t="str">
        <f t="shared" si="125"/>
        <v>0.0004-11.1319892767733i</v>
      </c>
      <c r="N439">
        <f t="shared" si="126"/>
        <v>89.996669745341833</v>
      </c>
      <c r="O439">
        <f t="shared" si="127"/>
        <v>75.239028884499419</v>
      </c>
      <c r="P439" s="3">
        <f t="shared" si="128"/>
        <v>75.239028884499419</v>
      </c>
      <c r="Q439" s="3">
        <f t="shared" si="129"/>
        <v>-90.003330254658167</v>
      </c>
      <c r="R439">
        <f t="shared" si="130"/>
        <v>89.996669745341833</v>
      </c>
      <c r="S439">
        <f t="shared" si="131"/>
        <v>4.4734293384024581E-3</v>
      </c>
      <c r="T439">
        <f t="shared" si="114"/>
        <v>75.239028884499419</v>
      </c>
    </row>
    <row r="440" spans="1:20" x14ac:dyDescent="0.25">
      <c r="A440">
        <f t="shared" si="115"/>
        <v>28.214193556625101</v>
      </c>
      <c r="B440">
        <f t="shared" si="132"/>
        <v>4.490428369888388</v>
      </c>
      <c r="C440" t="str">
        <f t="shared" si="116"/>
        <v>-0.335974447699334-5758.43212001058i</v>
      </c>
      <c r="D440" t="str">
        <f t="shared" si="117"/>
        <v>3.47812499986751-3544.31539590037i</v>
      </c>
      <c r="E440" t="str">
        <f t="shared" si="118"/>
        <v>162.469536212135+0.00344173294875938i</v>
      </c>
      <c r="F440" t="str">
        <f t="shared" si="119"/>
        <v>2.42492492491257-33261.2178586443i</v>
      </c>
      <c r="G440" t="str">
        <f t="shared" si="120"/>
        <v>0.999999999994905-2.25713548451851E-06i</v>
      </c>
      <c r="H440" t="str">
        <f t="shared" si="121"/>
        <v>1200.00076394606+0.866740063942873i</v>
      </c>
      <c r="I440" t="str">
        <f t="shared" si="122"/>
        <v>89.536313223427-112597.603508806i</v>
      </c>
      <c r="K440" t="str">
        <f t="shared" si="123"/>
        <v>0.00999998841686666-0.0000106085241284762i</v>
      </c>
      <c r="L440" t="str">
        <f t="shared" si="124"/>
        <v>0.00015-62.8424711779057i</v>
      </c>
      <c r="M440" t="str">
        <f t="shared" si="125"/>
        <v>0.0004-11.0898478549246i</v>
      </c>
      <c r="N440">
        <f t="shared" si="126"/>
        <v>89.996657090427675</v>
      </c>
      <c r="O440">
        <f t="shared" si="127"/>
        <v>75.206085050198055</v>
      </c>
      <c r="P440" s="3">
        <f t="shared" si="128"/>
        <v>75.206085050198055</v>
      </c>
      <c r="Q440" s="3">
        <f t="shared" si="129"/>
        <v>-90.003342909572325</v>
      </c>
      <c r="R440">
        <f t="shared" si="130"/>
        <v>89.996657090427675</v>
      </c>
      <c r="S440">
        <f t="shared" si="131"/>
        <v>4.4904283698883876E-3</v>
      </c>
      <c r="T440">
        <f t="shared" si="114"/>
        <v>75.206085050198055</v>
      </c>
    </row>
    <row r="441" spans="1:20" x14ac:dyDescent="0.25">
      <c r="A441">
        <f t="shared" si="115"/>
        <v>28.321407492140274</v>
      </c>
      <c r="B441">
        <f t="shared" si="132"/>
        <v>4.5074919976939638</v>
      </c>
      <c r="C441" t="str">
        <f t="shared" si="116"/>
        <v>-0.335974441987281-5736.63290994786i</v>
      </c>
      <c r="D441" t="str">
        <f t="shared" si="117"/>
        <v>3.4781249998665-3530.89798372567i</v>
      </c>
      <c r="E441" t="str">
        <f t="shared" si="118"/>
        <v>162.469536206428+0.00345481154703403i</v>
      </c>
      <c r="F441" t="str">
        <f t="shared" si="119"/>
        <v>2.42492492491248-33135.3037046084i</v>
      </c>
      <c r="G441" t="str">
        <f t="shared" si="120"/>
        <v>0.999999999994867-2.26571259935959E-06i</v>
      </c>
      <c r="H441" t="str">
        <f t="shared" si="121"/>
        <v>1200.00076976309+0.870033676475419i</v>
      </c>
      <c r="I441" t="str">
        <f t="shared" si="122"/>
        <v>89.5363132903889-112171.352868717i</v>
      </c>
      <c r="K441" t="str">
        <f t="shared" si="123"/>
        <v>0.00999998832866766-0.0000106488364234849i</v>
      </c>
      <c r="L441" t="str">
        <f t="shared" si="124"/>
        <v>0.00015-62.6045737974755i</v>
      </c>
      <c r="M441" t="str">
        <f t="shared" si="125"/>
        <v>0.0004-11.0478659642604i</v>
      </c>
      <c r="N441">
        <f t="shared" si="126"/>
        <v>89.996644387425462</v>
      </c>
      <c r="O441">
        <f t="shared" si="127"/>
        <v>75.173141215840559</v>
      </c>
      <c r="P441" s="3">
        <f t="shared" si="128"/>
        <v>75.173141215840559</v>
      </c>
      <c r="Q441" s="3">
        <f t="shared" si="129"/>
        <v>-90.003355612574538</v>
      </c>
      <c r="R441">
        <f t="shared" si="130"/>
        <v>89.996644387425462</v>
      </c>
      <c r="S441">
        <f t="shared" si="131"/>
        <v>4.5074919976939637E-3</v>
      </c>
      <c r="T441">
        <f t="shared" si="114"/>
        <v>75.173141215840559</v>
      </c>
    </row>
    <row r="442" spans="1:20" x14ac:dyDescent="0.25">
      <c r="A442">
        <f t="shared" si="115"/>
        <v>28.42902884061041</v>
      </c>
      <c r="B442">
        <f t="shared" si="132"/>
        <v>4.5246204672852013</v>
      </c>
      <c r="C442" t="str">
        <f t="shared" si="116"/>
        <v>-0.335974436231709-5714.91622327547i</v>
      </c>
      <c r="D442" t="str">
        <f t="shared" si="117"/>
        <v>3.47812499986549-3517.53136470388i</v>
      </c>
      <c r="E442" t="str">
        <f t="shared" si="118"/>
        <v>162.469536200676+0.00346793984413262i</v>
      </c>
      <c r="F442" t="str">
        <f t="shared" si="119"/>
        <v>2.42492492491238-33009.8662130407i</v>
      </c>
      <c r="G442" t="str">
        <f t="shared" si="120"/>
        <v>0.999999999994827-2.27432230723707E-06i</v>
      </c>
      <c r="H442" t="str">
        <f t="shared" si="121"/>
        <v>1200.0007756244+0.873339804738901i</v>
      </c>
      <c r="I442" t="str">
        <f t="shared" si="122"/>
        <v>89.5363133578606-111746.715851197i</v>
      </c>
      <c r="K442" t="str">
        <f t="shared" si="123"/>
        <v>0.00999998823979715-0.0000106893019041084i</v>
      </c>
      <c r="L442" t="str">
        <f t="shared" si="124"/>
        <v>0.00015-62.3675770048569i</v>
      </c>
      <c r="M442" t="str">
        <f t="shared" si="125"/>
        <v>0.0004-11.0060430008571i</v>
      </c>
      <c r="N442">
        <f t="shared" si="126"/>
        <v>89.996631636152458</v>
      </c>
      <c r="O442">
        <f t="shared" si="127"/>
        <v>75.140197381426418</v>
      </c>
      <c r="P442" s="3">
        <f t="shared" si="128"/>
        <v>75.140197381426418</v>
      </c>
      <c r="Q442" s="3">
        <f t="shared" si="129"/>
        <v>-90.003368363847542</v>
      </c>
      <c r="R442">
        <f t="shared" si="130"/>
        <v>89.996631636152458</v>
      </c>
      <c r="S442">
        <f t="shared" si="131"/>
        <v>4.524620467285201E-3</v>
      </c>
      <c r="T442">
        <f t="shared" si="114"/>
        <v>75.140197381426418</v>
      </c>
    </row>
    <row r="443" spans="1:20" x14ac:dyDescent="0.25">
      <c r="A443">
        <f t="shared" si="115"/>
        <v>28.537059150204733</v>
      </c>
      <c r="B443">
        <f t="shared" si="132"/>
        <v>4.5418140250608854</v>
      </c>
      <c r="C443" t="str">
        <f t="shared" si="116"/>
        <v>-0.335974430432215-5693.28174759153i</v>
      </c>
      <c r="D443" t="str">
        <f t="shared" si="117"/>
        <v>3.47812499986447-3504.21534655168i</v>
      </c>
      <c r="E443" t="str">
        <f t="shared" si="118"/>
        <v>162.46953619488+0.00348111802891215i</v>
      </c>
      <c r="F443" t="str">
        <f t="shared" si="119"/>
        <v>2.42492492491229-32884.9035794807i</v>
      </c>
      <c r="G443" t="str">
        <f t="shared" si="120"/>
        <v>0.999999999994788-2.28296473200448E-06i</v>
      </c>
      <c r="H443" t="str">
        <f t="shared" si="121"/>
        <v>1200.00078153035+0.876658496293127i</v>
      </c>
      <c r="I443" t="str">
        <f t="shared" si="122"/>
        <v>89.5363134258454-111323.686347702i</v>
      </c>
      <c r="K443" t="str">
        <f t="shared" si="123"/>
        <v>0.00999998815024987-0.0000107299211524391i</v>
      </c>
      <c r="L443" t="str">
        <f t="shared" si="124"/>
        <v>0.00015-62.131477390772i</v>
      </c>
      <c r="M443" t="str">
        <f t="shared" si="125"/>
        <v>0.0004-10.9643783630774i</v>
      </c>
      <c r="N443">
        <f t="shared" si="126"/>
        <v>89.996618836425256</v>
      </c>
      <c r="O443">
        <f t="shared" si="127"/>
        <v>75.107253546955135</v>
      </c>
      <c r="P443" s="3">
        <f t="shared" si="128"/>
        <v>75.107253546955135</v>
      </c>
      <c r="Q443" s="3">
        <f t="shared" si="129"/>
        <v>-90.003381163574744</v>
      </c>
      <c r="R443">
        <f t="shared" si="130"/>
        <v>89.996618836425256</v>
      </c>
      <c r="S443">
        <f t="shared" si="131"/>
        <v>4.5418140250608856E-3</v>
      </c>
      <c r="T443">
        <f t="shared" si="114"/>
        <v>75.107253546955135</v>
      </c>
    </row>
    <row r="444" spans="1:20" x14ac:dyDescent="0.25">
      <c r="A444">
        <f t="shared" si="115"/>
        <v>28.645499974975511</v>
      </c>
      <c r="B444">
        <f t="shared" si="132"/>
        <v>4.5590729183561169</v>
      </c>
      <c r="C444" t="str">
        <f t="shared" si="116"/>
        <v>-0.335974424588642-5671.7291716769i</v>
      </c>
      <c r="D444" t="str">
        <f t="shared" si="117"/>
        <v>3.47812499986342-3490.94973771369i</v>
      </c>
      <c r="E444" t="str">
        <f t="shared" si="118"/>
        <v>162.469536189039+0.00349434629094668i</v>
      </c>
      <c r="F444" t="str">
        <f t="shared" si="119"/>
        <v>2.42492492491219-32760.4140062989i</v>
      </c>
      <c r="G444" t="str">
        <f t="shared" si="120"/>
        <v>0.999999999994748-2.29163999798601E-06i</v>
      </c>
      <c r="H444" t="str">
        <f t="shared" si="121"/>
        <v>1200.00078748126+0.879989798878656i</v>
      </c>
      <c r="I444" t="str">
        <f t="shared" si="122"/>
        <v>89.5363134943483-110902.258272808i</v>
      </c>
      <c r="K444" t="str">
        <f t="shared" si="123"/>
        <v>0.00999998806002081-0.0000107706947527818i</v>
      </c>
      <c r="L444" t="str">
        <f t="shared" si="124"/>
        <v>0.00015-61.8962715588484i</v>
      </c>
      <c r="M444" t="str">
        <f t="shared" si="125"/>
        <v>0.0004-10.9228714515615i</v>
      </c>
      <c r="N444">
        <f t="shared" si="126"/>
        <v>89.996605988059713</v>
      </c>
      <c r="O444">
        <f t="shared" si="127"/>
        <v>75.074309712426356</v>
      </c>
      <c r="P444" s="3">
        <f t="shared" si="128"/>
        <v>75.074309712426356</v>
      </c>
      <c r="Q444" s="3">
        <f t="shared" si="129"/>
        <v>-90.003394011940287</v>
      </c>
      <c r="R444">
        <f t="shared" si="130"/>
        <v>89.996605988059713</v>
      </c>
      <c r="S444">
        <f t="shared" si="131"/>
        <v>4.5590729183561168E-3</v>
      </c>
      <c r="T444">
        <f t="shared" si="114"/>
        <v>75.074309712426356</v>
      </c>
    </row>
    <row r="445" spans="1:20" x14ac:dyDescent="0.25">
      <c r="A445">
        <f t="shared" si="115"/>
        <v>28.754352874880418</v>
      </c>
      <c r="B445">
        <f t="shared" si="132"/>
        <v>4.5763973954458699</v>
      </c>
      <c r="C445" t="str">
        <f t="shared" si="116"/>
        <v>-0.33597441870054-5650.2581854906i</v>
      </c>
      <c r="D445" t="str">
        <f t="shared" si="117"/>
        <v>3.47812499986238-3477.73434735968i</v>
      </c>
      <c r="E445" t="str">
        <f t="shared" si="118"/>
        <v>162.469536183156+0.00350762482052971i</v>
      </c>
      <c r="F445" t="str">
        <f t="shared" si="119"/>
        <v>2.42492492491209-32636.3957026711i</v>
      </c>
      <c r="G445" t="str">
        <f t="shared" si="120"/>
        <v>0.999999999994708-2.30034822997826E-06i</v>
      </c>
      <c r="H445" t="str">
        <f t="shared" si="121"/>
        <v>1200.0007934775+0.883333760417421i</v>
      </c>
      <c r="I445" t="str">
        <f t="shared" si="122"/>
        <v>89.5363135633715-110482.425564133i</v>
      </c>
      <c r="K445" t="str">
        <f t="shared" si="123"/>
        <v>0.00999998796910463-0.0000108116232916608i</v>
      </c>
      <c r="L445" t="str">
        <f t="shared" si="124"/>
        <v>0.00015-61.6619561255711i</v>
      </c>
      <c r="M445" t="str">
        <f t="shared" si="125"/>
        <v>0.0004-10.8815216692185i</v>
      </c>
      <c r="N445">
        <f t="shared" si="126"/>
        <v>89.996593090871031</v>
      </c>
      <c r="O445">
        <f t="shared" si="127"/>
        <v>75.041365877839738</v>
      </c>
      <c r="P445" s="3">
        <f t="shared" si="128"/>
        <v>75.041365877839738</v>
      </c>
      <c r="Q445" s="3">
        <f t="shared" si="129"/>
        <v>-90.003406909128969</v>
      </c>
      <c r="R445">
        <f t="shared" si="130"/>
        <v>89.996593090871031</v>
      </c>
      <c r="S445">
        <f t="shared" si="131"/>
        <v>4.5763973954458699E-3</v>
      </c>
      <c r="T445">
        <f t="shared" si="114"/>
        <v>75.041365877839738</v>
      </c>
    </row>
    <row r="446" spans="1:20" x14ac:dyDescent="0.25">
      <c r="A446">
        <f t="shared" si="115"/>
        <v>28.863619415804962</v>
      </c>
      <c r="B446">
        <f t="shared" si="132"/>
        <v>4.5937877055485643</v>
      </c>
      <c r="C446" t="str">
        <f t="shared" si="116"/>
        <v>-0.335974412767677-5628.86848016521i</v>
      </c>
      <c r="D446" t="str">
        <f t="shared" si="117"/>
        <v>3.47812499986133-3464.56898538181i</v>
      </c>
      <c r="E446" t="str">
        <f t="shared" si="118"/>
        <v>162.469536177227+0.00352095380868325i</v>
      </c>
      <c r="F446" t="str">
        <f t="shared" si="119"/>
        <v>2.42492492491199-32512.8468845522i</v>
      </c>
      <c r="G446" t="str">
        <f t="shared" si="120"/>
        <v>0.999999999994668-2.30908955325209E-06i</v>
      </c>
      <c r="H446" t="str">
        <f t="shared" si="121"/>
        <v>1200.00079951939+0.886690429013528i</v>
      </c>
      <c r="I446" t="str">
        <f t="shared" si="122"/>
        <v>89.5363136329224-110064.182182241i</v>
      </c>
      <c r="K446" t="str">
        <f t="shared" si="123"/>
        <v>0.00999998787749624-0.00001085270735783i</v>
      </c>
      <c r="L446" t="str">
        <f t="shared" si="124"/>
        <v>0.00015-61.4285277202344i</v>
      </c>
      <c r="M446" t="str">
        <f t="shared" si="125"/>
        <v>0.0004-10.8403284212178i</v>
      </c>
      <c r="N446">
        <f t="shared" si="126"/>
        <v>89.996580144673672</v>
      </c>
      <c r="O446">
        <f t="shared" si="127"/>
        <v>75.008422043194727</v>
      </c>
      <c r="P446" s="3">
        <f t="shared" si="128"/>
        <v>75.008422043194727</v>
      </c>
      <c r="Q446" s="3">
        <f t="shared" si="129"/>
        <v>-90.003419855326328</v>
      </c>
      <c r="R446">
        <f t="shared" si="130"/>
        <v>89.996580144673672</v>
      </c>
      <c r="S446">
        <f t="shared" si="131"/>
        <v>4.5937877055485642E-3</v>
      </c>
      <c r="T446">
        <f t="shared" si="114"/>
        <v>75.008422043194727</v>
      </c>
    </row>
    <row r="447" spans="1:20" x14ac:dyDescent="0.25">
      <c r="A447">
        <f t="shared" si="115"/>
        <v>28.973301169585021</v>
      </c>
      <c r="B447">
        <f t="shared" si="132"/>
        <v>4.6112440988296486</v>
      </c>
      <c r="C447" t="str">
        <f t="shared" si="116"/>
        <v>-0.335974406789504-5607.55974800263i</v>
      </c>
      <c r="D447" t="str">
        <f t="shared" si="117"/>
        <v>3.4781249998603-3451.45346239194i</v>
      </c>
      <c r="E447" t="str">
        <f t="shared" si="118"/>
        <v>162.469536171252+0.00353433344715054i</v>
      </c>
      <c r="F447" t="str">
        <f t="shared" si="119"/>
        <v>2.4249249249119-32389.7657746512i</v>
      </c>
      <c r="G447" t="str">
        <f t="shared" si="120"/>
        <v>0.999999999994627-2.31786409355435E-06i</v>
      </c>
      <c r="H447" t="str">
        <f t="shared" si="121"/>
        <v>1200.00080560728+0.890059852953791i</v>
      </c>
      <c r="I447" t="str">
        <f t="shared" si="122"/>
        <v>89.5363137030016-109647.52211056i</v>
      </c>
      <c r="K447" t="str">
        <f t="shared" si="123"/>
        <v>0.00999998778519031-0.0000108939475422794i</v>
      </c>
      <c r="L447" t="str">
        <f t="shared" si="124"/>
        <v>0.00015-61.195982984892i</v>
      </c>
      <c r="M447" t="str">
        <f t="shared" si="125"/>
        <v>0.0004-10.7992911149809i</v>
      </c>
      <c r="N447">
        <f t="shared" si="126"/>
        <v>89.996567149281432</v>
      </c>
      <c r="O447">
        <f t="shared" si="127"/>
        <v>74.975478208490856</v>
      </c>
      <c r="P447" s="3">
        <f t="shared" si="128"/>
        <v>74.975478208490856</v>
      </c>
      <c r="Q447" s="3">
        <f t="shared" si="129"/>
        <v>-90.003432850718568</v>
      </c>
      <c r="R447">
        <f t="shared" si="130"/>
        <v>89.996567149281432</v>
      </c>
      <c r="S447">
        <f t="shared" si="131"/>
        <v>4.6112440988296489E-3</v>
      </c>
      <c r="T447">
        <f t="shared" si="114"/>
        <v>74.975478208490856</v>
      </c>
    </row>
    <row r="448" spans="1:20" x14ac:dyDescent="0.25">
      <c r="A448">
        <f t="shared" si="115"/>
        <v>29.083399714029447</v>
      </c>
      <c r="B448">
        <f t="shared" si="132"/>
        <v>4.6287668264052018</v>
      </c>
      <c r="C448" t="str">
        <f t="shared" si="116"/>
        <v>-0.335974400765865-5586.33168246964i</v>
      </c>
      <c r="D448" t="str">
        <f t="shared" si="117"/>
        <v>3.47812499985923-3438.38758971887i</v>
      </c>
      <c r="E448" t="str">
        <f t="shared" si="118"/>
        <v>162.469536165232+0.00354776392840341i</v>
      </c>
      <c r="F448" t="str">
        <f t="shared" si="119"/>
        <v>2.4249249249118-32267.1506024049i</v>
      </c>
      <c r="G448" t="str">
        <f t="shared" si="120"/>
        <v>0.999999999994587-2.32667197710976E-06i</v>
      </c>
      <c r="H448" t="str">
        <f t="shared" si="121"/>
        <v>1200.00081174153+0.893442080708568i</v>
      </c>
      <c r="I448" t="str">
        <f t="shared" si="122"/>
        <v>89.5363137736138-109232.439355297i</v>
      </c>
      <c r="K448" t="str">
        <f t="shared" si="123"/>
        <v>0.00999998769218149-0.0000109353444382451i</v>
      </c>
      <c r="L448" t="str">
        <f t="shared" si="124"/>
        <v>0.00015-60.9643185743095i</v>
      </c>
      <c r="M448" t="str">
        <f t="shared" si="125"/>
        <v>0.0004-10.7584091601723i</v>
      </c>
      <c r="N448">
        <f t="shared" si="126"/>
        <v>89.996554104507339</v>
      </c>
      <c r="O448">
        <f t="shared" si="127"/>
        <v>74.942534373727753</v>
      </c>
      <c r="P448" s="3">
        <f t="shared" si="128"/>
        <v>74.942534373727753</v>
      </c>
      <c r="Q448" s="3">
        <f t="shared" si="129"/>
        <v>-90.003445895492661</v>
      </c>
      <c r="R448">
        <f t="shared" si="130"/>
        <v>89.996554104507339</v>
      </c>
      <c r="S448">
        <f t="shared" si="131"/>
        <v>4.6287668264052015E-3</v>
      </c>
      <c r="T448">
        <f t="shared" si="114"/>
        <v>74.942534373727753</v>
      </c>
    </row>
    <row r="449" spans="1:20" x14ac:dyDescent="0.25">
      <c r="A449">
        <f t="shared" si="115"/>
        <v>29.193916632942756</v>
      </c>
      <c r="B449">
        <f t="shared" si="132"/>
        <v>4.6463561403455413</v>
      </c>
      <c r="C449" t="str">
        <f t="shared" si="116"/>
        <v>-0.335974394696378-5565.18397819336i</v>
      </c>
      <c r="D449" t="str">
        <f t="shared" si="117"/>
        <v>3.47812499985816-3425.37117940561i</v>
      </c>
      <c r="E449" t="str">
        <f t="shared" si="118"/>
        <v>162.469536159168+0.00356124544564633i</v>
      </c>
      <c r="F449" t="str">
        <f t="shared" si="119"/>
        <v>2.42492492491169-32144.9996039528i</v>
      </c>
      <c r="G449" t="str">
        <f t="shared" si="120"/>
        <v>0.999999999994545-2.33551333062268E-06i</v>
      </c>
      <c r="H449" t="str">
        <f t="shared" si="121"/>
        <v>1200.0008179225+0.896837160932413i</v>
      </c>
      <c r="I449" t="str">
        <f t="shared" si="122"/>
        <v>89.5363138447646-108818.927945346i</v>
      </c>
      <c r="K449" t="str">
        <f t="shared" si="123"/>
        <v>0.00999998759846439-0.0000109768986412174i</v>
      </c>
      <c r="L449" t="str">
        <f t="shared" si="124"/>
        <v>0.00015-60.733531155917i</v>
      </c>
      <c r="M449" t="str">
        <f t="shared" si="125"/>
        <v>0.0004-10.7176819686912i</v>
      </c>
      <c r="N449">
        <f t="shared" si="126"/>
        <v>89.996541010163781</v>
      </c>
      <c r="O449">
        <f t="shared" si="127"/>
        <v>74.909590538904936</v>
      </c>
      <c r="P449" s="3">
        <f t="shared" si="128"/>
        <v>74.909590538904936</v>
      </c>
      <c r="Q449" s="3">
        <f t="shared" si="129"/>
        <v>-90.003458989836219</v>
      </c>
      <c r="R449">
        <f t="shared" si="130"/>
        <v>89.996541010163781</v>
      </c>
      <c r="S449">
        <f t="shared" si="131"/>
        <v>4.6463561403455415E-3</v>
      </c>
      <c r="T449">
        <f t="shared" si="114"/>
        <v>74.909590538904936</v>
      </c>
    </row>
    <row r="450" spans="1:20" x14ac:dyDescent="0.25">
      <c r="A450">
        <f t="shared" si="115"/>
        <v>29.304853516147936</v>
      </c>
      <c r="B450">
        <f t="shared" si="132"/>
        <v>4.6640122936788542</v>
      </c>
      <c r="C450" t="str">
        <f t="shared" si="116"/>
        <v>-0.335974388580688-5544.11633095697i</v>
      </c>
      <c r="D450" t="str">
        <f t="shared" si="117"/>
        <v>3.47812499985708-3412.40404420676i</v>
      </c>
      <c r="E450" t="str">
        <f t="shared" si="118"/>
        <v>162.469536153056+0.00357477819281898i</v>
      </c>
      <c r="F450" t="str">
        <f t="shared" si="119"/>
        <v>2.4249249249116-32023.3110221119i</v>
      </c>
      <c r="G450" t="str">
        <f t="shared" si="120"/>
        <v>0.999999999994504-2.34438828127895E-06i</v>
      </c>
      <c r="H450" t="str">
        <f t="shared" si="121"/>
        <v>1200.00082415052+0.900245142464734i</v>
      </c>
      <c r="I450" t="str">
        <f t="shared" si="122"/>
        <v>89.5363139164569-108406.981932206i</v>
      </c>
      <c r="K450" t="str">
        <f t="shared" si="123"/>
        <v>0.00999998750403376-0.0000110186107489493i</v>
      </c>
      <c r="L450" t="str">
        <f t="shared" si="124"/>
        <v>0.00015-60.50361740976i</v>
      </c>
      <c r="M450" t="str">
        <f t="shared" si="125"/>
        <v>0.0004-10.6771089546635i</v>
      </c>
      <c r="N450">
        <f t="shared" si="126"/>
        <v>89.996527866062422</v>
      </c>
      <c r="O450">
        <f t="shared" si="127"/>
        <v>74.876646704021937</v>
      </c>
      <c r="P450" s="3">
        <f t="shared" si="128"/>
        <v>74.876646704021937</v>
      </c>
      <c r="Q450" s="3">
        <f t="shared" si="129"/>
        <v>-90.003472133937578</v>
      </c>
      <c r="R450">
        <f t="shared" si="130"/>
        <v>89.996527866062422</v>
      </c>
      <c r="S450">
        <f t="shared" si="131"/>
        <v>4.6640122936788542E-3</v>
      </c>
      <c r="T450">
        <f t="shared" si="114"/>
        <v>74.876646704021937</v>
      </c>
    </row>
    <row r="451" spans="1:20" x14ac:dyDescent="0.25">
      <c r="A451">
        <f t="shared" si="115"/>
        <v>29.416211959509297</v>
      </c>
      <c r="B451">
        <f t="shared" si="132"/>
        <v>4.6817355403948335</v>
      </c>
      <c r="C451" t="str">
        <f t="shared" si="116"/>
        <v>-0.335974382418361-5523.12843769527i</v>
      </c>
      <c r="D451" t="str">
        <f t="shared" si="117"/>
        <v>3.478124999856-3399.4859975857i</v>
      </c>
      <c r="E451" t="str">
        <f t="shared" si="118"/>
        <v>162.469536146897+0.00358836236459795i</v>
      </c>
      <c r="F451" t="str">
        <f t="shared" si="119"/>
        <v>2.4249249249115-31902.0831063511i</v>
      </c>
      <c r="G451" t="str">
        <f t="shared" si="120"/>
        <v>0.999999999994462-2.35329695674771E-06i</v>
      </c>
      <c r="H451" t="str">
        <f t="shared" si="121"/>
        <v>1200.00083042597+0.90366607433055i</v>
      </c>
      <c r="I451" t="str">
        <f t="shared" si="122"/>
        <v>89.5363139886954-107996.595389897i</v>
      </c>
      <c r="K451" t="str">
        <f t="shared" si="123"/>
        <v>0.00999998740888412-0.000011060481361465i</v>
      </c>
      <c r="L451" t="str">
        <f t="shared" si="124"/>
        <v>0.00015-60.2745740284519i</v>
      </c>
      <c r="M451" t="str">
        <f t="shared" si="125"/>
        <v>0.0004-10.6366895344327i</v>
      </c>
      <c r="N451">
        <f t="shared" si="126"/>
        <v>89.996514672014158</v>
      </c>
      <c r="O451">
        <f t="shared" si="127"/>
        <v>74.843702869078257</v>
      </c>
      <c r="P451" s="3">
        <f t="shared" si="128"/>
        <v>74.843702869078257</v>
      </c>
      <c r="Q451" s="3">
        <f t="shared" si="129"/>
        <v>-90.003485327985842</v>
      </c>
      <c r="R451">
        <f t="shared" si="130"/>
        <v>89.996514672014158</v>
      </c>
      <c r="S451">
        <f t="shared" si="131"/>
        <v>4.6817355403948333E-3</v>
      </c>
      <c r="T451">
        <f t="shared" si="114"/>
        <v>74.843702869078257</v>
      </c>
    </row>
    <row r="452" spans="1:20" x14ac:dyDescent="0.25">
      <c r="A452">
        <f t="shared" si="115"/>
        <v>29.527993564955434</v>
      </c>
      <c r="B452">
        <f t="shared" si="132"/>
        <v>4.699526135448334</v>
      </c>
      <c r="C452" t="str">
        <f t="shared" si="116"/>
        <v>-0.335974376209193-5502.21999649044i</v>
      </c>
      <c r="D452" t="str">
        <f t="shared" si="117"/>
        <v>3.47812499985489-3386.61685371202i</v>
      </c>
      <c r="E452" t="str">
        <f t="shared" si="118"/>
        <v>162.469536140692+0.00360199815639577i</v>
      </c>
      <c r="F452" t="str">
        <f t="shared" si="119"/>
        <v>2.4249249249114-31781.314112766i</v>
      </c>
      <c r="G452" t="str">
        <f t="shared" si="120"/>
        <v>0.99999999999442-2.36223948518325E-06i</v>
      </c>
      <c r="H452" t="str">
        <f t="shared" si="121"/>
        <v>1200.0008367492+0.907100005741164i</v>
      </c>
      <c r="I452" t="str">
        <f t="shared" si="122"/>
        <v>89.5363140614833-107587.762414869i</v>
      </c>
      <c r="K452" t="str">
        <f t="shared" si="123"/>
        <v>0.00999998731300994-0.0000111025110810685i</v>
      </c>
      <c r="L452" t="str">
        <f t="shared" si="124"/>
        <v>0.00015-60.0463977171265i</v>
      </c>
      <c r="M452" t="str">
        <f t="shared" si="125"/>
        <v>0.0004-10.5964231265518i</v>
      </c>
      <c r="N452">
        <f t="shared" si="126"/>
        <v>89.996501427829187</v>
      </c>
      <c r="O452">
        <f t="shared" si="127"/>
        <v>74.81075903407357</v>
      </c>
      <c r="P452" s="3">
        <f t="shared" si="128"/>
        <v>74.81075903407357</v>
      </c>
      <c r="Q452" s="3">
        <f t="shared" si="129"/>
        <v>-90.003498572170813</v>
      </c>
      <c r="R452">
        <f t="shared" si="130"/>
        <v>89.996501427829187</v>
      </c>
      <c r="S452">
        <f t="shared" si="131"/>
        <v>4.6995261354483338E-3</v>
      </c>
      <c r="T452">
        <f t="shared" si="114"/>
        <v>74.81075903407357</v>
      </c>
    </row>
    <row r="453" spans="1:20" x14ac:dyDescent="0.25">
      <c r="A453">
        <f t="shared" si="115"/>
        <v>29.640199940502267</v>
      </c>
      <c r="B453">
        <f t="shared" si="132"/>
        <v>4.7173843347630378</v>
      </c>
      <c r="C453" t="str">
        <f t="shared" si="116"/>
        <v>-0.335974369952787-5481.3907065675i</v>
      </c>
      <c r="D453" t="str">
        <f t="shared" si="117"/>
        <v>3.47812499985378-3373.79642745874i</v>
      </c>
      <c r="E453" t="str">
        <f t="shared" si="118"/>
        <v>162.46953613444+0.00361568576437313i</v>
      </c>
      <c r="F453" t="str">
        <f t="shared" si="119"/>
        <v>2.42492492491129-31661.0023040542i</v>
      </c>
      <c r="G453" t="str">
        <f t="shared" si="120"/>
        <v>0.999999999994377-2.37121599522685E-06i</v>
      </c>
      <c r="H453" t="str">
        <f t="shared" si="121"/>
        <v>1200.00084312057+0.910546986094915i</v>
      </c>
      <c r="I453" t="str">
        <f t="shared" si="122"/>
        <v>89.5363141348272-107180.477125922i</v>
      </c>
      <c r="K453" t="str">
        <f t="shared" si="123"/>
        <v>0.00999998721640578-0.0000111447005123529i</v>
      </c>
      <c r="L453" t="str">
        <f t="shared" si="124"/>
        <v>0.00015-59.8190851933917i</v>
      </c>
      <c r="M453" t="str">
        <f t="shared" si="125"/>
        <v>0.0004-10.556309151775i</v>
      </c>
      <c r="N453">
        <f t="shared" si="126"/>
        <v>89.996488133317015</v>
      </c>
      <c r="O453">
        <f t="shared" si="127"/>
        <v>74.777815199007335</v>
      </c>
      <c r="P453" s="3">
        <f t="shared" si="128"/>
        <v>74.777815199007335</v>
      </c>
      <c r="Q453" s="3">
        <f t="shared" si="129"/>
        <v>-90.003511866682985</v>
      </c>
      <c r="R453">
        <f t="shared" si="130"/>
        <v>89.996488133317015</v>
      </c>
      <c r="S453">
        <f t="shared" si="131"/>
        <v>4.7173843347630374E-3</v>
      </c>
      <c r="T453">
        <f t="shared" si="114"/>
        <v>74.777815199007335</v>
      </c>
    </row>
    <row r="454" spans="1:20" x14ac:dyDescent="0.25">
      <c r="A454">
        <f t="shared" si="115"/>
        <v>29.752832700276173</v>
      </c>
      <c r="B454">
        <f t="shared" si="132"/>
        <v>4.7353103952351372</v>
      </c>
      <c r="C454" t="str">
        <f t="shared" si="116"/>
        <v>-0.335974363648621-5460.64026829005i</v>
      </c>
      <c r="D454" t="str">
        <f t="shared" si="117"/>
        <v>3.47812499985268-3361.02453439974i</v>
      </c>
      <c r="E454" t="str">
        <f t="shared" si="118"/>
        <v>162.46953612814+0.00362942538543059i</v>
      </c>
      <c r="F454" t="str">
        <f t="shared" si="119"/>
        <v>2.42492492491118-31541.1459494899i</v>
      </c>
      <c r="G454" t="str">
        <f t="shared" si="120"/>
        <v>0.999999999994335-0.0000023802266160086i</v>
      </c>
      <c r="H454" t="str">
        <f t="shared" si="121"/>
        <v>1200.00084954048+0.914007064977781i</v>
      </c>
      <c r="I454" t="str">
        <f t="shared" si="122"/>
        <v>89.5363142087273-106774.733664124i</v>
      </c>
      <c r="K454" t="str">
        <f t="shared" si="123"/>
        <v>0.00999998711906594-0.0000111870502622076i</v>
      </c>
      <c r="L454" t="str">
        <f t="shared" si="124"/>
        <v>0.00015-59.59263318728i</v>
      </c>
      <c r="M454" t="str">
        <f t="shared" si="125"/>
        <v>0.0004-10.5163470330494i</v>
      </c>
      <c r="N454">
        <f t="shared" si="126"/>
        <v>89.996474788286434</v>
      </c>
      <c r="O454">
        <f t="shared" si="127"/>
        <v>74.744871363878985</v>
      </c>
      <c r="P454" s="3">
        <f t="shared" si="128"/>
        <v>74.744871363878985</v>
      </c>
      <c r="Q454" s="3">
        <f t="shared" si="129"/>
        <v>-90.003525211713566</v>
      </c>
      <c r="R454">
        <f t="shared" si="130"/>
        <v>89.996474788286434</v>
      </c>
      <c r="S454">
        <f t="shared" si="131"/>
        <v>4.7353103952351375E-3</v>
      </c>
      <c r="T454">
        <f t="shared" si="114"/>
        <v>74.744871363878985</v>
      </c>
    </row>
    <row r="455" spans="1:20" x14ac:dyDescent="0.25">
      <c r="A455">
        <f t="shared" si="115"/>
        <v>29.865893464537226</v>
      </c>
      <c r="B455">
        <f t="shared" si="132"/>
        <v>4.7533045747370313</v>
      </c>
      <c r="C455" t="str">
        <f t="shared" si="116"/>
        <v>-0.335974357296656-5439.96838315624i</v>
      </c>
      <c r="D455" t="str">
        <f t="shared" si="117"/>
        <v>3.47812499985154-3348.30099080704i</v>
      </c>
      <c r="E455" t="str">
        <f t="shared" si="118"/>
        <v>162.469536121793+0.00364321721722177i</v>
      </c>
      <c r="F455" t="str">
        <f t="shared" si="119"/>
        <v>2.42492492491109-31421.7433248993i</v>
      </c>
      <c r="G455" t="str">
        <f t="shared" si="120"/>
        <v>0.999999999994291-2.38927147714934E-06i</v>
      </c>
      <c r="H455" t="str">
        <f t="shared" si="121"/>
        <v>1200.00085600924+0.917480292164271i</v>
      </c>
      <c r="I455" t="str">
        <f t="shared" si="122"/>
        <v>89.5363142831927-106370.526192714i</v>
      </c>
      <c r="K455" t="str">
        <f t="shared" si="123"/>
        <v>0.00999998702098506-0.0000112295609398295i</v>
      </c>
      <c r="L455" t="str">
        <f t="shared" si="124"/>
        <v>0.00015-59.3670384412035i</v>
      </c>
      <c r="M455" t="str">
        <f t="shared" si="125"/>
        <v>0.0004-10.4765361955065i</v>
      </c>
      <c r="N455">
        <f t="shared" si="126"/>
        <v>89.996461392545442</v>
      </c>
      <c r="O455">
        <f t="shared" si="127"/>
        <v>74.711927528688321</v>
      </c>
      <c r="P455" s="3">
        <f t="shared" si="128"/>
        <v>74.711927528688321</v>
      </c>
      <c r="Q455" s="3">
        <f t="shared" si="129"/>
        <v>-90.003538607454558</v>
      </c>
      <c r="R455">
        <f t="shared" si="130"/>
        <v>89.996461392545442</v>
      </c>
      <c r="S455">
        <f t="shared" si="131"/>
        <v>4.7533045747370313E-3</v>
      </c>
      <c r="T455">
        <f t="shared" si="114"/>
        <v>74.711927528688321</v>
      </c>
    </row>
    <row r="456" spans="1:20" x14ac:dyDescent="0.25">
      <c r="A456">
        <f t="shared" si="115"/>
        <v>29.97938385970247</v>
      </c>
      <c r="B456">
        <f t="shared" si="132"/>
        <v>4.771367132121032</v>
      </c>
      <c r="C456" t="str">
        <f t="shared" si="116"/>
        <v>-0.335974350896046-5419.37475379382i</v>
      </c>
      <c r="D456" t="str">
        <f t="shared" si="117"/>
        <v>3.47812499985042-3335.6256136482i</v>
      </c>
      <c r="E456" t="str">
        <f t="shared" si="118"/>
        <v>162.469536115395+0.00365706145815144i</v>
      </c>
      <c r="F456" t="str">
        <f t="shared" si="119"/>
        <v>2.42492492491097-31302.7927126353i</v>
      </c>
      <c r="G456" t="str">
        <f t="shared" si="120"/>
        <v>0.999999999994248-0.0000023983507087624i</v>
      </c>
      <c r="H456" t="str">
        <f t="shared" si="121"/>
        <v>1200.00086252728+0.920966717617927i</v>
      </c>
      <c r="I456" t="str">
        <f t="shared" si="122"/>
        <v>89.5363143582222-105967.848897037i</v>
      </c>
      <c r="K456" t="str">
        <f t="shared" si="123"/>
        <v>0.00999998692215726-0.0000112722331567286i</v>
      </c>
      <c r="L456" t="str">
        <f t="shared" si="124"/>
        <v>0.00015-59.1422977099059i</v>
      </c>
      <c r="M456" t="str">
        <f t="shared" si="125"/>
        <v>0.0004-10.436876066454i</v>
      </c>
      <c r="N456">
        <f t="shared" si="126"/>
        <v>89.996447945901352</v>
      </c>
      <c r="O456">
        <f t="shared" si="127"/>
        <v>74.678983693434475</v>
      </c>
      <c r="P456" s="3">
        <f t="shared" si="128"/>
        <v>74.678983693434475</v>
      </c>
      <c r="Q456" s="3">
        <f t="shared" si="129"/>
        <v>-90.003552054098648</v>
      </c>
      <c r="R456">
        <f t="shared" si="130"/>
        <v>89.996447945901352</v>
      </c>
      <c r="S456">
        <f t="shared" si="131"/>
        <v>4.7713671321210323E-3</v>
      </c>
      <c r="T456">
        <f t="shared" si="114"/>
        <v>74.678983693434475</v>
      </c>
    </row>
    <row r="457" spans="1:20" x14ac:dyDescent="0.25">
      <c r="A457">
        <f t="shared" si="115"/>
        <v>30.093305518369338</v>
      </c>
      <c r="B457">
        <f t="shared" si="132"/>
        <v>4.7894983272230922</v>
      </c>
      <c r="C457" t="str">
        <f t="shared" si="116"/>
        <v>-0.335974344446837-5398.8590839567i</v>
      </c>
      <c r="D457" t="str">
        <f t="shared" si="117"/>
        <v>3.47812499984929-3322.99822058367i</v>
      </c>
      <c r="E457" t="str">
        <f t="shared" si="118"/>
        <v>162.46953610895+0.00367095830737257i</v>
      </c>
      <c r="F457" t="str">
        <f t="shared" si="119"/>
        <v>2.42492492491087-31184.2924015538i</v>
      </c>
      <c r="G457" t="str">
        <f t="shared" si="120"/>
        <v>0.999999999994204-0.0000024074644414556i</v>
      </c>
      <c r="H457" t="str">
        <f t="shared" si="121"/>
        <v>1200.00086909494+0.924466391492254i</v>
      </c>
      <c r="I457" t="str">
        <f t="shared" si="122"/>
        <v>89.536314433825-105566.695984441i</v>
      </c>
      <c r="K457" t="str">
        <f t="shared" si="123"/>
        <v>0.00999998682257693-0.0000113150675267398i</v>
      </c>
      <c r="L457" t="str">
        <f t="shared" si="124"/>
        <v>0.00015-58.9184077604163i</v>
      </c>
      <c r="M457" t="str">
        <f t="shared" si="125"/>
        <v>0.0004-10.3973660753676i</v>
      </c>
      <c r="N457">
        <f t="shared" si="126"/>
        <v>89.996434448160755</v>
      </c>
      <c r="O457">
        <f t="shared" si="127"/>
        <v>74.646039858117263</v>
      </c>
      <c r="P457" s="3">
        <f t="shared" si="128"/>
        <v>74.646039858117263</v>
      </c>
      <c r="Q457" s="3">
        <f t="shared" si="129"/>
        <v>-90.003565551839245</v>
      </c>
      <c r="R457">
        <f t="shared" si="130"/>
        <v>89.996434448160755</v>
      </c>
      <c r="S457">
        <f t="shared" si="131"/>
        <v>4.789498327223092E-3</v>
      </c>
      <c r="T457">
        <f t="shared" si="114"/>
        <v>74.646039858117263</v>
      </c>
    </row>
    <row r="458" spans="1:20" x14ac:dyDescent="0.25">
      <c r="A458">
        <f t="shared" si="115"/>
        <v>30.207660079339142</v>
      </c>
      <c r="B458">
        <f t="shared" si="132"/>
        <v>4.8076984208665401</v>
      </c>
      <c r="C458" t="str">
        <f t="shared" si="116"/>
        <v>-0.335974337948572-5378.42107852002i</v>
      </c>
      <c r="D458" t="str">
        <f t="shared" si="117"/>
        <v>3.47812499984813-3310.41862996415i</v>
      </c>
      <c r="E458" t="str">
        <f t="shared" si="118"/>
        <v>162.469536102455+0.00368490796480059i</v>
      </c>
      <c r="F458" t="str">
        <f t="shared" si="119"/>
        <v>2.42492492491077-31066.2406869877i</v>
      </c>
      <c r="G458" t="str">
        <f t="shared" si="120"/>
        <v>0.99999999999416-2.41661280633302E-06i</v>
      </c>
      <c r="H458" t="str">
        <f t="shared" si="121"/>
        <v>1200.00087571262+0.927979364131285i</v>
      </c>
      <c r="I458" t="str">
        <f t="shared" si="122"/>
        <v>89.5363145100039-105167.061684209i</v>
      </c>
      <c r="K458" t="str">
        <f t="shared" si="123"/>
        <v>0.00999998672223839-0.0000113580646660299i</v>
      </c>
      <c r="L458" t="str">
        <f t="shared" si="124"/>
        <v>0.00015-58.6953653720026i</v>
      </c>
      <c r="M458" t="str">
        <f t="shared" si="125"/>
        <v>0.0004-10.3580056538828i</v>
      </c>
      <c r="N458">
        <f t="shared" si="126"/>
        <v>89.996420899129504</v>
      </c>
      <c r="O458">
        <f t="shared" si="127"/>
        <v>74.613096022736102</v>
      </c>
      <c r="P458" s="3">
        <f t="shared" si="128"/>
        <v>74.613096022736102</v>
      </c>
      <c r="Q458" s="3">
        <f t="shared" si="129"/>
        <v>-90.003579100870496</v>
      </c>
      <c r="R458">
        <f t="shared" si="130"/>
        <v>89.996420899129504</v>
      </c>
      <c r="S458">
        <f t="shared" si="131"/>
        <v>4.8076984208665404E-3</v>
      </c>
      <c r="T458">
        <f t="shared" si="114"/>
        <v>74.613096022736102</v>
      </c>
    </row>
    <row r="459" spans="1:20" x14ac:dyDescent="0.25">
      <c r="A459">
        <f t="shared" si="115"/>
        <v>30.322449187640633</v>
      </c>
      <c r="B459">
        <f t="shared" si="132"/>
        <v>4.8259676748658329</v>
      </c>
      <c r="C459" t="str">
        <f t="shared" si="116"/>
        <v>-0.335974331400734-5358.06044347619i</v>
      </c>
      <c r="D459" t="str">
        <f t="shared" si="117"/>
        <v>3.47812499984697-3297.886660828i</v>
      </c>
      <c r="E459" t="str">
        <f t="shared" si="118"/>
        <v>162.469536095912+0.00369891063110763i</v>
      </c>
      <c r="F459" t="str">
        <f t="shared" si="119"/>
        <v>2.42492492491066-30948.6358707235i</v>
      </c>
      <c r="G459" t="str">
        <f t="shared" si="120"/>
        <v>0.999999999994116-2.42579593499698E-06i</v>
      </c>
      <c r="H459" t="str">
        <f t="shared" si="121"/>
        <v>1200.00088238069+0.931505686070351i</v>
      </c>
      <c r="I459" t="str">
        <f t="shared" si="122"/>
        <v>89.5363145867613-104768.940247466i</v>
      </c>
      <c r="K459" t="str">
        <f t="shared" si="123"/>
        <v>0.00999998662113573-0.0000114012251931066i</v>
      </c>
      <c r="L459" t="str">
        <f t="shared" si="124"/>
        <v>0.00015-58.4731673361255i</v>
      </c>
      <c r="M459" t="str">
        <f t="shared" si="125"/>
        <v>0.0004-10.3187942357868i</v>
      </c>
      <c r="N459">
        <f t="shared" si="126"/>
        <v>89.996407298612652</v>
      </c>
      <c r="O459">
        <f t="shared" si="127"/>
        <v>74.580152187290466</v>
      </c>
      <c r="P459" s="3">
        <f t="shared" si="128"/>
        <v>74.580152187290466</v>
      </c>
      <c r="Q459" s="3">
        <f t="shared" si="129"/>
        <v>-90.003592701387348</v>
      </c>
      <c r="R459">
        <f t="shared" si="130"/>
        <v>89.996407298612652</v>
      </c>
      <c r="S459">
        <f t="shared" si="131"/>
        <v>4.8259676748658329E-3</v>
      </c>
      <c r="T459">
        <f t="shared" si="114"/>
        <v>74.580152187290466</v>
      </c>
    </row>
    <row r="460" spans="1:20" x14ac:dyDescent="0.25">
      <c r="A460">
        <f t="shared" si="115"/>
        <v>30.437674494553669</v>
      </c>
      <c r="B460">
        <f t="shared" si="132"/>
        <v>4.8443063520303236</v>
      </c>
      <c r="C460" t="str">
        <f t="shared" si="116"/>
        <v>-0.33597432480306-5337.77688593076i</v>
      </c>
      <c r="D460" t="str">
        <f t="shared" si="117"/>
        <v>3.47812499984581-3285.40213289865i</v>
      </c>
      <c r="E460" t="str">
        <f t="shared" si="118"/>
        <v>162.46953608932+0.00371296650772818i</v>
      </c>
      <c r="F460" t="str">
        <f t="shared" si="119"/>
        <v>2.42492492491055-30831.4762609766i</v>
      </c>
      <c r="G460" t="str">
        <f t="shared" si="120"/>
        <v>0.999999999994071-2.43501395954985E-06i</v>
      </c>
      <c r="H460" t="str">
        <f t="shared" si="121"/>
        <v>1200.00088909953+0.93504540803684i</v>
      </c>
      <c r="I460" t="str">
        <f t="shared" si="122"/>
        <v>89.5363146641024-104372.325947101i</v>
      </c>
      <c r="K460" t="str">
        <f t="shared" si="123"/>
        <v>0.00999998651926331-0.0000114445497288284i</v>
      </c>
      <c r="L460" t="str">
        <f t="shared" si="124"/>
        <v>0.00015-58.251810456391i</v>
      </c>
      <c r="M460" t="str">
        <f t="shared" si="125"/>
        <v>0.0004-10.2797312570102i</v>
      </c>
      <c r="N460">
        <f t="shared" si="126"/>
        <v>89.996393646414617</v>
      </c>
      <c r="O460">
        <f t="shared" si="127"/>
        <v>74.547208351780071</v>
      </c>
      <c r="P460" s="3">
        <f t="shared" si="128"/>
        <v>74.547208351780071</v>
      </c>
      <c r="Q460" s="3">
        <f t="shared" si="129"/>
        <v>-90.003606353585383</v>
      </c>
      <c r="R460">
        <f t="shared" si="130"/>
        <v>89.996393646414617</v>
      </c>
      <c r="S460">
        <f t="shared" si="131"/>
        <v>4.8443063520303238E-3</v>
      </c>
      <c r="T460">
        <f t="shared" si="114"/>
        <v>74.547208351780071</v>
      </c>
    </row>
    <row r="461" spans="1:20" x14ac:dyDescent="0.25">
      <c r="A461">
        <f t="shared" si="115"/>
        <v>30.553337657632976</v>
      </c>
      <c r="B461">
        <f t="shared" si="132"/>
        <v>4.8627147161680391</v>
      </c>
      <c r="C461" t="str">
        <f t="shared" si="116"/>
        <v>-0.335974318155183-5317.57011409781i</v>
      </c>
      <c r="D461" t="str">
        <f t="shared" si="117"/>
        <v>3.47812499984462-3272.96486658198i</v>
      </c>
      <c r="E461" t="str">
        <f t="shared" si="118"/>
        <v>162.469536082676+0.00372707579686855i</v>
      </c>
      <c r="F461" t="str">
        <f t="shared" si="119"/>
        <v>2.42492492491044-30714.7601723665i</v>
      </c>
      <c r="G461" t="str">
        <f t="shared" si="120"/>
        <v>0.999999999994026-2.44426701259604E-06i</v>
      </c>
      <c r="H461" t="str">
        <f t="shared" si="121"/>
        <v>1200.00089586952+0.938598580950932i</v>
      </c>
      <c r="I461" t="str">
        <f t="shared" si="122"/>
        <v>89.5363147420336-103977.213077685i</v>
      </c>
      <c r="K461" t="str">
        <f t="shared" si="123"/>
        <v>0.00999998641661522-0.0000114880388964128i</v>
      </c>
      <c r="L461" t="str">
        <f t="shared" si="124"/>
        <v>0.00015-58.0312915485068i</v>
      </c>
      <c r="M461" t="str">
        <f t="shared" si="125"/>
        <v>0.0004-10.2408161556188i</v>
      </c>
      <c r="N461">
        <f t="shared" si="126"/>
        <v>89.99637994233899</v>
      </c>
      <c r="O461">
        <f t="shared" si="127"/>
        <v>74.514264516204193</v>
      </c>
      <c r="P461" s="3">
        <f t="shared" si="128"/>
        <v>74.514264516204193</v>
      </c>
      <c r="Q461" s="3">
        <f t="shared" si="129"/>
        <v>-90.00362005766101</v>
      </c>
      <c r="R461">
        <f t="shared" si="130"/>
        <v>89.99637994233899</v>
      </c>
      <c r="S461">
        <f t="shared" si="131"/>
        <v>4.8627147161680387E-3</v>
      </c>
      <c r="T461">
        <f t="shared" si="114"/>
        <v>74.514264516204193</v>
      </c>
    </row>
    <row r="462" spans="1:20" x14ac:dyDescent="0.25">
      <c r="A462">
        <f t="shared" si="115"/>
        <v>30.669440340731978</v>
      </c>
      <c r="B462">
        <f t="shared" si="132"/>
        <v>4.8811930320894774</v>
      </c>
      <c r="C462" t="str">
        <f t="shared" si="116"/>
        <v>-0.335974311456682-5297.43983729621i</v>
      </c>
      <c r="D462" t="str">
        <f t="shared" si="117"/>
        <v>3.47812499984345-3260.57468296372i</v>
      </c>
      <c r="E462" t="str">
        <f t="shared" si="118"/>
        <v>162.469536075982+0.00374123870149415i</v>
      </c>
      <c r="F462" t="str">
        <f t="shared" si="119"/>
        <v>2.42492492491032-30598.4859258933i</v>
      </c>
      <c r="G462" t="str">
        <f t="shared" si="120"/>
        <v>0.99999999999398-2.45355522724379E-06i</v>
      </c>
      <c r="H462" t="str">
        <f t="shared" si="121"/>
        <v>1200.00090269107+0.942165255926261i</v>
      </c>
      <c r="I462" t="str">
        <f t="shared" si="122"/>
        <v>89.5363148205589-103583.595955388i</v>
      </c>
      <c r="K462" t="str">
        <f t="shared" si="123"/>
        <v>0.00999998631318553-0.000011531693321445i</v>
      </c>
      <c r="L462" t="str">
        <f t="shared" si="124"/>
        <v>0.00015-57.811607440234i</v>
      </c>
      <c r="M462" t="str">
        <f t="shared" si="125"/>
        <v>0.0004-10.202048371806i</v>
      </c>
      <c r="N462">
        <f t="shared" si="126"/>
        <v>89.996366186188681</v>
      </c>
      <c r="O462">
        <f t="shared" si="127"/>
        <v>74.481320680562433</v>
      </c>
      <c r="P462" s="3">
        <f t="shared" si="128"/>
        <v>74.481320680562433</v>
      </c>
      <c r="Q462" s="3">
        <f t="shared" si="129"/>
        <v>-90.003633813811319</v>
      </c>
      <c r="R462">
        <f t="shared" si="130"/>
        <v>89.996366186188681</v>
      </c>
      <c r="S462">
        <f t="shared" si="131"/>
        <v>4.8811930320894776E-3</v>
      </c>
      <c r="T462">
        <f t="shared" si="114"/>
        <v>74.481320680562433</v>
      </c>
    </row>
    <row r="463" spans="1:20" x14ac:dyDescent="0.25">
      <c r="A463">
        <f t="shared" si="115"/>
        <v>30.785984214026762</v>
      </c>
      <c r="B463">
        <f t="shared" si="132"/>
        <v>4.8997415656114178</v>
      </c>
      <c r="C463" t="str">
        <f t="shared" si="116"/>
        <v>-0.335974304707134-5277.38576594512i</v>
      </c>
      <c r="D463" t="str">
        <f t="shared" si="117"/>
        <v>3.47812499984226-3248.23140380693i</v>
      </c>
      <c r="E463" t="str">
        <f t="shared" si="118"/>
        <v>162.469536069237+0.00375545542534858i</v>
      </c>
      <c r="F463" t="str">
        <f t="shared" si="119"/>
        <v>2.42492492491021-30482.6518489127i</v>
      </c>
      <c r="G463" t="str">
        <f t="shared" si="120"/>
        <v>0.999999999993934-0.0000024628787371072i</v>
      </c>
      <c r="H463" t="str">
        <f t="shared" si="121"/>
        <v>1200.00090956456+0.945745484270702i</v>
      </c>
      <c r="I463" t="str">
        <f t="shared" si="122"/>
        <v>89.5363148996817-103191.468917894i</v>
      </c>
      <c r="K463" t="str">
        <f t="shared" si="123"/>
        <v>0.00999998620896825-0.0000115755136318873i</v>
      </c>
      <c r="L463" t="str">
        <f t="shared" si="124"/>
        <v>0.00015-57.5927549713428i</v>
      </c>
      <c r="M463" t="str">
        <f t="shared" si="125"/>
        <v>0.0004-10.163427347884i</v>
      </c>
      <c r="N463">
        <f t="shared" si="126"/>
        <v>89.996352377765746</v>
      </c>
      <c r="O463">
        <f t="shared" si="127"/>
        <v>74.448376844854238</v>
      </c>
      <c r="P463" s="3">
        <f t="shared" si="128"/>
        <v>74.448376844854238</v>
      </c>
      <c r="Q463" s="3">
        <f t="shared" si="129"/>
        <v>-90.003647622234254</v>
      </c>
      <c r="R463">
        <f t="shared" si="130"/>
        <v>89.996352377765746</v>
      </c>
      <c r="S463">
        <f t="shared" si="131"/>
        <v>4.8997415656114179E-3</v>
      </c>
      <c r="T463">
        <f t="shared" si="114"/>
        <v>74.448376844854238</v>
      </c>
    </row>
    <row r="464" spans="1:20" x14ac:dyDescent="0.25">
      <c r="A464">
        <f t="shared" si="115"/>
        <v>30.902970954040065</v>
      </c>
      <c r="B464">
        <f t="shared" si="132"/>
        <v>4.9183605835607409</v>
      </c>
      <c r="C464" t="str">
        <f t="shared" si="116"/>
        <v>-0.335974297906135-5257.40761155995i</v>
      </c>
      <c r="D464" t="str">
        <f t="shared" si="117"/>
        <v>3.47812499984105-3235.9348515494i</v>
      </c>
      <c r="E464" t="str">
        <f t="shared" si="118"/>
        <v>162.469536062439+0.00376972617294502i</v>
      </c>
      <c r="F464" t="str">
        <f t="shared" si="119"/>
        <v>2.4249249249101-30367.2562751127i</v>
      </c>
      <c r="G464" t="str">
        <f t="shared" si="120"/>
        <v>0.999999999993888-0.0000024722376763081i</v>
      </c>
      <c r="H464" t="str">
        <f t="shared" si="121"/>
        <v>1200.00091649039+0.949339317487087i</v>
      </c>
      <c r="I464" t="str">
        <f t="shared" si="122"/>
        <v>89.5363149794051-102800.826324324i</v>
      </c>
      <c r="K464" t="str">
        <f t="shared" si="123"/>
        <v>0.00999998610395736-0.000011619500458088i</v>
      </c>
      <c r="L464" t="str">
        <f t="shared" si="124"/>
        <v>0.00015-57.3747309935672i</v>
      </c>
      <c r="M464" t="str">
        <f t="shared" si="125"/>
        <v>0.0004-10.1249525282766i</v>
      </c>
      <c r="N464">
        <f t="shared" si="126"/>
        <v>89.996338516871631</v>
      </c>
      <c r="O464">
        <f t="shared" si="127"/>
        <v>74.41543300907901</v>
      </c>
      <c r="P464" s="3">
        <f t="shared" si="128"/>
        <v>74.41543300907901</v>
      </c>
      <c r="Q464" s="3">
        <f t="shared" si="129"/>
        <v>-90.003661483128369</v>
      </c>
      <c r="R464">
        <f t="shared" si="130"/>
        <v>89.996338516871631</v>
      </c>
      <c r="S464">
        <f t="shared" si="131"/>
        <v>4.9183605835607406E-3</v>
      </c>
      <c r="T464">
        <f t="shared" si="114"/>
        <v>74.41543300907901</v>
      </c>
    </row>
    <row r="465" spans="1:20" x14ac:dyDescent="0.25">
      <c r="A465">
        <f t="shared" si="115"/>
        <v>31.020402243665416</v>
      </c>
      <c r="B465">
        <f t="shared" si="132"/>
        <v>4.9370503537782717</v>
      </c>
      <c r="C465" t="str">
        <f t="shared" si="116"/>
        <v>-0.335974291053498-5237.50508674841i</v>
      </c>
      <c r="D465" t="str">
        <f t="shared" si="117"/>
        <v>3.47812499983985-3223.68484930109i</v>
      </c>
      <c r="E465" t="str">
        <f t="shared" si="118"/>
        <v>162.46953605559+0.00378405114957759i</v>
      </c>
      <c r="F465" t="str">
        <f t="shared" si="119"/>
        <v>2.42492492490999-30252.2975444894i</v>
      </c>
      <c r="G465" t="str">
        <f t="shared" si="120"/>
        <v>0.999999999993842-2.48163217947795E-06i</v>
      </c>
      <c r="H465" t="str">
        <f t="shared" si="121"/>
        <v>1200.00092346895+0.952946807274039i</v>
      </c>
      <c r="I465" t="str">
        <f t="shared" si="122"/>
        <v>89.5363150597394-102411.662555154i</v>
      </c>
      <c r="K465" t="str">
        <f t="shared" si="123"/>
        <v>0.009999985998147-0.0000116636544327915i</v>
      </c>
      <c r="L465" t="str">
        <f t="shared" si="124"/>
        <v>0.00015-57.1575323705591i</v>
      </c>
      <c r="M465" t="str">
        <f t="shared" si="125"/>
        <v>0.0004-10.0866233595104i</v>
      </c>
      <c r="N465">
        <f t="shared" si="126"/>
        <v>89.996324603306931</v>
      </c>
      <c r="O465">
        <f t="shared" si="127"/>
        <v>74.382489173236507</v>
      </c>
      <c r="P465" s="3">
        <f t="shared" si="128"/>
        <v>74.382489173236507</v>
      </c>
      <c r="Q465" s="3">
        <f t="shared" si="129"/>
        <v>-90.003675396693069</v>
      </c>
      <c r="R465">
        <f t="shared" si="130"/>
        <v>89.996324603306931</v>
      </c>
      <c r="S465">
        <f t="shared" si="131"/>
        <v>4.9370503537782716E-3</v>
      </c>
      <c r="T465">
        <f t="shared" si="114"/>
        <v>74.382489173236507</v>
      </c>
    </row>
    <row r="466" spans="1:20" x14ac:dyDescent="0.25">
      <c r="A466">
        <f t="shared" si="115"/>
        <v>31.138279772191343</v>
      </c>
      <c r="B466">
        <f t="shared" si="132"/>
        <v>4.9558111451226292</v>
      </c>
      <c r="C466" t="str">
        <f t="shared" si="116"/>
        <v>-0.335974284148601-5217.6779052059i</v>
      </c>
      <c r="D466" t="str">
        <f t="shared" si="117"/>
        <v>3.47812499983864-3211.48122084161i</v>
      </c>
      <c r="E466" t="str">
        <f t="shared" si="118"/>
        <v>162.469536048691+0.00379843056131587i</v>
      </c>
      <c r="F466" t="str">
        <f t="shared" si="119"/>
        <v>2.42492492490988-30137.7740033226i</v>
      </c>
      <c r="G466" t="str">
        <f t="shared" si="120"/>
        <v>0.999999999993795-2.49106238175985E-06i</v>
      </c>
      <c r="H466" t="str">
        <f t="shared" si="121"/>
        <v>1200.00093050066+0.956568005526506i</v>
      </c>
      <c r="I466" t="str">
        <f t="shared" si="122"/>
        <v>89.5363151406827-102023.972012132i</v>
      </c>
      <c r="K466" t="str">
        <f t="shared" si="123"/>
        <v>0.00999998589153083-0.0000117079761911447i</v>
      </c>
      <c r="L466" t="str">
        <f t="shared" si="124"/>
        <v>0.00015-56.9411559778434i</v>
      </c>
      <c r="M466" t="str">
        <f t="shared" si="125"/>
        <v>0.0004-10.0484392902076i</v>
      </c>
      <c r="N466">
        <f t="shared" si="126"/>
        <v>89.99631063687147</v>
      </c>
      <c r="O466">
        <f t="shared" si="127"/>
        <v>74.349545337326091</v>
      </c>
      <c r="P466" s="3">
        <f t="shared" si="128"/>
        <v>74.349545337326091</v>
      </c>
      <c r="Q466" s="3">
        <f t="shared" si="129"/>
        <v>-90.00368936312853</v>
      </c>
      <c r="R466">
        <f t="shared" si="130"/>
        <v>89.99631063687147</v>
      </c>
      <c r="S466">
        <f t="shared" si="131"/>
        <v>4.9558111451226293E-3</v>
      </c>
      <c r="T466">
        <f t="shared" si="114"/>
        <v>74.349545337326091</v>
      </c>
    </row>
    <row r="467" spans="1:20" x14ac:dyDescent="0.25">
      <c r="A467">
        <f t="shared" si="115"/>
        <v>31.256605235325669</v>
      </c>
      <c r="B467">
        <f t="shared" si="132"/>
        <v>4.974643227474095</v>
      </c>
      <c r="C467" t="str">
        <f t="shared" si="116"/>
        <v>-0.335974277191092-5197.92578171172i</v>
      </c>
      <c r="D467" t="str">
        <f t="shared" si="117"/>
        <v>3.4781249998374-3199.32379061765i</v>
      </c>
      <c r="E467" t="str">
        <f t="shared" si="118"/>
        <v>162.469536041738+0.00381286461501811i</v>
      </c>
      <c r="F467" t="str">
        <f t="shared" si="119"/>
        <v>2.42492492490976-30023.6840041528i</v>
      </c>
      <c r="G467" t="str">
        <f t="shared" si="120"/>
        <v>0.999999999993747-2.50052841881042E-06i</v>
      </c>
      <c r="H467" t="str">
        <f t="shared" si="121"/>
        <v>1200.0009375859+0.960202964336728i</v>
      </c>
      <c r="I467" t="str">
        <f t="shared" si="122"/>
        <v>89.5363152222415-101637.749118198i</v>
      </c>
      <c r="K467" t="str">
        <f t="shared" si="123"/>
        <v>0.0099999857841029-0.0000117524663707093i</v>
      </c>
      <c r="L467" t="str">
        <f t="shared" si="124"/>
        <v>0.00015-56.7255987027727i</v>
      </c>
      <c r="M467" t="str">
        <f t="shared" si="125"/>
        <v>0.0004-10.0103997710776i</v>
      </c>
      <c r="N467">
        <f t="shared" si="126"/>
        <v>89.996296617364379</v>
      </c>
      <c r="O467">
        <f t="shared" si="127"/>
        <v>74.316601501347165</v>
      </c>
      <c r="P467" s="3">
        <f t="shared" si="128"/>
        <v>74.316601501347165</v>
      </c>
      <c r="Q467" s="3">
        <f t="shared" si="129"/>
        <v>-90.003703382635621</v>
      </c>
      <c r="R467">
        <f t="shared" si="130"/>
        <v>89.996296617364379</v>
      </c>
      <c r="S467">
        <f t="shared" si="131"/>
        <v>4.9746432274740951E-3</v>
      </c>
      <c r="T467">
        <f t="shared" si="114"/>
        <v>74.316601501347165</v>
      </c>
    </row>
    <row r="468" spans="1:20" x14ac:dyDescent="0.25">
      <c r="A468">
        <f t="shared" si="115"/>
        <v>31.375380335219909</v>
      </c>
      <c r="B468">
        <f t="shared" si="132"/>
        <v>4.9935468717384968</v>
      </c>
      <c r="C468" t="str">
        <f t="shared" si="116"/>
        <v>-0.335974270180674-5178.24843212502i</v>
      </c>
      <c r="D468" t="str">
        <f t="shared" si="117"/>
        <v>3.47812499983617-3187.21238374052i</v>
      </c>
      <c r="E468" t="str">
        <f t="shared" si="118"/>
        <v>162.469536034732+0.00382735351832633i</v>
      </c>
      <c r="F468" t="str">
        <f t="shared" si="119"/>
        <v>2.42492492490965-29910.0259057571i</v>
      </c>
      <c r="G468" t="str">
        <f t="shared" si="120"/>
        <v>0.9999999999937-2.51003042680178E-06i</v>
      </c>
      <c r="H468" t="str">
        <f t="shared" si="121"/>
        <v>1200.00094472509+0.963851735994905i</v>
      </c>
      <c r="I468" t="str">
        <f t="shared" si="122"/>
        <v>89.5363153044232-101252.988317408i</v>
      </c>
      <c r="K468" t="str">
        <f t="shared" si="123"/>
        <v>0.00999998567585701-0.0000117971256114693i</v>
      </c>
      <c r="L468" t="str">
        <f t="shared" si="124"/>
        <v>0.00015-56.5108574444838i</v>
      </c>
      <c r="M468" t="str">
        <f t="shared" si="125"/>
        <v>0.0004-9.97250425490888i</v>
      </c>
      <c r="N468">
        <f t="shared" si="126"/>
        <v>89.996282544584005</v>
      </c>
      <c r="O468">
        <f t="shared" si="127"/>
        <v>74.28365766529933</v>
      </c>
      <c r="P468" s="3">
        <f t="shared" si="128"/>
        <v>74.28365766529933</v>
      </c>
      <c r="Q468" s="3">
        <f t="shared" si="129"/>
        <v>-90.003717455415995</v>
      </c>
      <c r="R468">
        <f t="shared" si="130"/>
        <v>89.996282544584005</v>
      </c>
      <c r="S468">
        <f t="shared" si="131"/>
        <v>4.9935468717384971E-3</v>
      </c>
      <c r="T468">
        <f t="shared" si="114"/>
        <v>74.28365766529933</v>
      </c>
    </row>
    <row r="469" spans="1:20" x14ac:dyDescent="0.25">
      <c r="A469">
        <f t="shared" si="115"/>
        <v>31.494606780493747</v>
      </c>
      <c r="B469">
        <f t="shared" si="132"/>
        <v>5.0125223498511033</v>
      </c>
      <c r="C469" t="str">
        <f t="shared" si="116"/>
        <v>-0.335974263116842-5158.64557338046i</v>
      </c>
      <c r="D469" t="str">
        <f t="shared" si="117"/>
        <v>3.47812499983491-3175.14682598356i</v>
      </c>
      <c r="E469" t="str">
        <f t="shared" si="118"/>
        <v>162.469536027673+0.00384189747967009i</v>
      </c>
      <c r="F469" t="str">
        <f t="shared" si="119"/>
        <v>2.42492492490954-29796.7980731256i</v>
      </c>
      <c r="G469" t="str">
        <f t="shared" si="120"/>
        <v>0.999999999993652-2.51956854242351E-06i</v>
      </c>
      <c r="H469" t="str">
        <f t="shared" si="121"/>
        <v>1200.00095191865+0.967514372989872i</v>
      </c>
      <c r="I469" t="str">
        <f t="shared" si="122"/>
        <v>89.5363153872295-100869.684074849i</v>
      </c>
      <c r="K469" t="str">
        <f t="shared" si="123"/>
        <v>0.00999998556678681-0.0000118419545558397i</v>
      </c>
      <c r="L469" t="str">
        <f t="shared" si="124"/>
        <v>0.00015-56.296929113851i</v>
      </c>
      <c r="M469" t="str">
        <f t="shared" si="125"/>
        <v>0.0004-9.93475219656196i</v>
      </c>
      <c r="N469">
        <f t="shared" si="126"/>
        <v>89.996268418327929</v>
      </c>
      <c r="O469">
        <f t="shared" si="127"/>
        <v>74.250713829181947</v>
      </c>
      <c r="P469" s="3">
        <f t="shared" si="128"/>
        <v>74.250713829181947</v>
      </c>
      <c r="Q469" s="3">
        <f t="shared" si="129"/>
        <v>-90.003731581672071</v>
      </c>
      <c r="R469">
        <f t="shared" si="130"/>
        <v>89.996268418327929</v>
      </c>
      <c r="S469">
        <f t="shared" si="131"/>
        <v>5.0125223498511031E-3</v>
      </c>
      <c r="T469">
        <f t="shared" si="114"/>
        <v>74.250713829181947</v>
      </c>
    </row>
    <row r="470" spans="1:20" x14ac:dyDescent="0.25">
      <c r="A470">
        <f t="shared" si="115"/>
        <v>31.614286286259624</v>
      </c>
      <c r="B470">
        <f t="shared" si="132"/>
        <v>5.0315699347805376</v>
      </c>
      <c r="C470" t="str">
        <f t="shared" si="116"/>
        <v>-0.33597425599926-5139.11692348434i</v>
      </c>
      <c r="D470" t="str">
        <f t="shared" si="117"/>
        <v>3.47812499983367-3163.12694377965i</v>
      </c>
      <c r="E470" t="str">
        <f t="shared" si="118"/>
        <v>162.469536020561+0.00385649670827124i</v>
      </c>
      <c r="F470" t="str">
        <f t="shared" si="119"/>
        <v>2.42492492490941-29683.9988774378i</v>
      </c>
      <c r="G470" t="str">
        <f t="shared" si="120"/>
        <v>0.999999999993603-2.52914290288459E-06i</v>
      </c>
      <c r="H470" t="str">
        <f t="shared" si="121"/>
        <v>1200.00095916699+0.971190928009993i</v>
      </c>
      <c r="I470" t="str">
        <f t="shared" si="122"/>
        <v>89.5363154706674-100487.830876559i</v>
      </c>
      <c r="K470" t="str">
        <f t="shared" si="123"/>
        <v>0.00999998545688609-0.0000118869538486774i</v>
      </c>
      <c r="L470" t="str">
        <f t="shared" si="124"/>
        <v>0.00015-56.0838106334441i</v>
      </c>
      <c r="M470" t="str">
        <f t="shared" si="125"/>
        <v>0.0004-9.89714305296068i</v>
      </c>
      <c r="N470">
        <f t="shared" si="126"/>
        <v>89.996254238392908</v>
      </c>
      <c r="O470">
        <f t="shared" si="127"/>
        <v>74.217769992994519</v>
      </c>
      <c r="P470" s="3">
        <f t="shared" si="128"/>
        <v>74.217769992994519</v>
      </c>
      <c r="Q470" s="3">
        <f t="shared" si="129"/>
        <v>-90.003745761607092</v>
      </c>
      <c r="R470">
        <f t="shared" si="130"/>
        <v>89.996254238392908</v>
      </c>
      <c r="S470">
        <f t="shared" si="131"/>
        <v>5.0315699347805373E-3</v>
      </c>
      <c r="T470">
        <f t="shared" si="114"/>
        <v>74.217769992994519</v>
      </c>
    </row>
    <row r="471" spans="1:20" x14ac:dyDescent="0.25">
      <c r="A471">
        <f t="shared" si="115"/>
        <v>31.734420574147411</v>
      </c>
      <c r="B471">
        <f t="shared" si="132"/>
        <v>5.0506899005327037</v>
      </c>
      <c r="C471" t="str">
        <f t="shared" si="116"/>
        <v>-0.33597424882744-5119.66220151045i</v>
      </c>
      <c r="D471" t="str">
        <f t="shared" si="117"/>
        <v>3.47812499983239-3151.15256421877i</v>
      </c>
      <c r="E471" t="str">
        <f t="shared" si="118"/>
        <v>162.469536013392+0.00387115141415174i</v>
      </c>
      <c r="F471" t="str">
        <f t="shared" si="119"/>
        <v>2.4249249249093-29571.6266960396i</v>
      </c>
      <c r="G471" t="str">
        <f t="shared" si="120"/>
        <v>0.999999999993555-2.53875364591543E-06i</v>
      </c>
      <c r="H471" t="str">
        <f t="shared" si="121"/>
        <v>1200.00096647051+0.974881453943792i</v>
      </c>
      <c r="I471" t="str">
        <f t="shared" si="122"/>
        <v>89.5363155547404-100107.423229453i</v>
      </c>
      <c r="K471" t="str">
        <f t="shared" si="123"/>
        <v>0.00999998534614861-0.0000119321241372891i</v>
      </c>
      <c r="L471" t="str">
        <f t="shared" si="124"/>
        <v>0.00015-55.8714989374817i</v>
      </c>
      <c r="M471" t="str">
        <f t="shared" si="125"/>
        <v>0.0004-9.859676283085i</v>
      </c>
      <c r="N471">
        <f t="shared" si="126"/>
        <v>89.996240004575</v>
      </c>
      <c r="O471">
        <f t="shared" si="127"/>
        <v>74.184826156736477</v>
      </c>
      <c r="P471" s="3">
        <f t="shared" si="128"/>
        <v>74.184826156736477</v>
      </c>
      <c r="Q471" s="3">
        <f t="shared" si="129"/>
        <v>-90.003759995425</v>
      </c>
      <c r="R471">
        <f t="shared" si="130"/>
        <v>89.996240004575</v>
      </c>
      <c r="S471">
        <f t="shared" si="131"/>
        <v>5.0506899005327037E-3</v>
      </c>
      <c r="T471">
        <f t="shared" si="114"/>
        <v>74.184826156736477</v>
      </c>
    </row>
    <row r="472" spans="1:20" x14ac:dyDescent="0.25">
      <c r="A472">
        <f t="shared" si="115"/>
        <v>31.855011372329169</v>
      </c>
      <c r="B472">
        <f t="shared" si="132"/>
        <v>5.0698825221547281</v>
      </c>
      <c r="C472" t="str">
        <f t="shared" si="116"/>
        <v>-0.335974241601035-5100.2811275962i</v>
      </c>
      <c r="D472" t="str">
        <f t="shared" si="117"/>
        <v>3.47812499983111-3139.22351504545i</v>
      </c>
      <c r="E472" t="str">
        <f t="shared" si="118"/>
        <v>162.469536006171+0.00388586180812369i</v>
      </c>
      <c r="F472" t="str">
        <f t="shared" si="119"/>
        <v>2.42492492490917-29459.6799124192i</v>
      </c>
      <c r="G472" t="str">
        <f t="shared" si="120"/>
        <v>0.999999999993506-2.54840090976978E-06i</v>
      </c>
      <c r="H472" t="str">
        <f t="shared" si="121"/>
        <v>1200.00097382964+0.9785860038808i</v>
      </c>
      <c r="I472" t="str">
        <f t="shared" si="122"/>
        <v>89.536315639453-99728.4556612368i</v>
      </c>
      <c r="K472" t="str">
        <f t="shared" si="123"/>
        <v>0.00999998523456789-0.000011977466071441i</v>
      </c>
      <c r="L472" t="str">
        <f t="shared" si="124"/>
        <v>0.00015-55.6599909717886i</v>
      </c>
      <c r="M472" t="str">
        <f t="shared" si="125"/>
        <v>0.0004-9.82235134796273i</v>
      </c>
      <c r="N472">
        <f t="shared" si="126"/>
        <v>89.996225716669471</v>
      </c>
      <c r="O472">
        <f t="shared" si="127"/>
        <v>74.151882320407452</v>
      </c>
      <c r="P472" s="3">
        <f t="shared" si="128"/>
        <v>74.151882320407452</v>
      </c>
      <c r="Q472" s="3">
        <f t="shared" si="129"/>
        <v>-90.003774283330529</v>
      </c>
      <c r="R472">
        <f t="shared" si="130"/>
        <v>89.996225716669471</v>
      </c>
      <c r="S472">
        <f t="shared" si="131"/>
        <v>5.0698825221547278E-3</v>
      </c>
      <c r="T472">
        <f t="shared" si="114"/>
        <v>74.151882320407452</v>
      </c>
    </row>
    <row r="473" spans="1:20" x14ac:dyDescent="0.25">
      <c r="A473">
        <f t="shared" si="115"/>
        <v>31.976060415544023</v>
      </c>
      <c r="B473">
        <f t="shared" si="132"/>
        <v>5.0891480757389163</v>
      </c>
      <c r="C473" t="str">
        <f t="shared" si="116"/>
        <v>-0.335974234319631-5080.97342293824i</v>
      </c>
      <c r="D473" t="str">
        <f t="shared" si="117"/>
        <v>3.47812499982983-3127.33962465631i</v>
      </c>
      <c r="E473" t="str">
        <f t="shared" si="118"/>
        <v>162.469535998894+0.00390062810180508i</v>
      </c>
      <c r="F473" t="str">
        <f t="shared" si="119"/>
        <v>2.42492492490906-29348.1569161848i</v>
      </c>
      <c r="G473" t="str">
        <f t="shared" si="120"/>
        <v>0.999999999993456-2.55808483322678E-06i</v>
      </c>
      <c r="H473" t="str">
        <f t="shared" si="121"/>
        <v>1200.00098124481+0.982304631112287i</v>
      </c>
      <c r="I473" t="str">
        <f t="shared" si="122"/>
        <v>89.5363157248113-99350.9227203379i</v>
      </c>
      <c r="K473" t="str">
        <f t="shared" si="123"/>
        <v>0.00999998512213758-0.0000120229803033685i</v>
      </c>
      <c r="L473" t="str">
        <f t="shared" si="124"/>
        <v>0.00015-55.4492836937526i</v>
      </c>
      <c r="M473" t="str">
        <f t="shared" si="125"/>
        <v>0.0004-9.78516771066218i</v>
      </c>
      <c r="N473">
        <f t="shared" si="126"/>
        <v>89.996211374470747</v>
      </c>
      <c r="O473">
        <f t="shared" si="127"/>
        <v>74.118938484006762</v>
      </c>
      <c r="P473" s="3">
        <f t="shared" si="128"/>
        <v>74.118938484006762</v>
      </c>
      <c r="Q473" s="3">
        <f t="shared" si="129"/>
        <v>-90.003788625529253</v>
      </c>
      <c r="R473">
        <f t="shared" si="130"/>
        <v>89.996211374470747</v>
      </c>
      <c r="S473">
        <f t="shared" si="131"/>
        <v>5.0891480757389159E-3</v>
      </c>
      <c r="T473">
        <f t="shared" si="114"/>
        <v>74.118938484006762</v>
      </c>
    </row>
    <row r="474" spans="1:20" x14ac:dyDescent="0.25">
      <c r="A474">
        <f t="shared" si="115"/>
        <v>32.097569445123092</v>
      </c>
      <c r="B474">
        <f t="shared" si="132"/>
        <v>5.1084868384267246</v>
      </c>
      <c r="C474" t="str">
        <f t="shared" si="116"/>
        <v>-0.33597422698273-5061.7388097888i</v>
      </c>
      <c r="D474" t="str">
        <f t="shared" si="117"/>
        <v>3.47812499982854-3115.50072209758i</v>
      </c>
      <c r="E474" t="str">
        <f t="shared" si="118"/>
        <v>162.469535991563+0.0039154505076177i</v>
      </c>
      <c r="F474" t="str">
        <f t="shared" si="119"/>
        <v>2.42492492490893-29237.0561030404i</v>
      </c>
      <c r="G474" t="str">
        <f t="shared" si="120"/>
        <v>0.999999999993406-2.56780555559292E-06i</v>
      </c>
      <c r="H474" t="str">
        <f t="shared" si="121"/>
        <v>1200.00098871644+0.986037389132015i</v>
      </c>
      <c r="I474" t="str">
        <f t="shared" si="122"/>
        <v>89.5363158108185-98974.8189758161i</v>
      </c>
      <c r="K474" t="str">
        <f t="shared" si="123"/>
        <v>0.00999998500885119-0.000012068667487785i</v>
      </c>
      <c r="L474" t="str">
        <f t="shared" si="124"/>
        <v>0.00015-55.2393740722779i</v>
      </c>
      <c r="M474" t="str">
        <f t="shared" si="125"/>
        <v>0.0004-9.74812483628437i</v>
      </c>
      <c r="N474">
        <f t="shared" si="126"/>
        <v>89.996196977772584</v>
      </c>
      <c r="O474">
        <f t="shared" si="127"/>
        <v>74.085994647533923</v>
      </c>
      <c r="P474" s="3">
        <f t="shared" si="128"/>
        <v>74.085994647533923</v>
      </c>
      <c r="Q474" s="3">
        <f t="shared" si="129"/>
        <v>-90.003803022227416</v>
      </c>
      <c r="R474">
        <f t="shared" si="130"/>
        <v>89.996196977772584</v>
      </c>
      <c r="S474">
        <f t="shared" si="131"/>
        <v>5.1084868384267245E-3</v>
      </c>
      <c r="T474">
        <f t="shared" si="114"/>
        <v>74.085994647533923</v>
      </c>
    </row>
    <row r="475" spans="1:20" x14ac:dyDescent="0.25">
      <c r="A475">
        <f t="shared" si="115"/>
        <v>32.219540209014561</v>
      </c>
      <c r="B475">
        <f t="shared" si="132"/>
        <v>5.1278990884127467</v>
      </c>
      <c r="C475" t="str">
        <f t="shared" si="116"/>
        <v>-0.335974219590068-5042.57701145144i</v>
      </c>
      <c r="D475" t="str">
        <f t="shared" si="117"/>
        <v>3.47812499982722-3103.70663706269i</v>
      </c>
      <c r="E475" t="str">
        <f t="shared" si="118"/>
        <v>162.469535984174+0.00393032923879104i</v>
      </c>
      <c r="F475" t="str">
        <f t="shared" si="119"/>
        <v>2.42492492490881-29126.3758747637i</v>
      </c>
      <c r="G475" t="str">
        <f t="shared" si="120"/>
        <v>0.999999999993356-2.57756321670404E-06i</v>
      </c>
      <c r="H475" t="str">
        <f t="shared" si="121"/>
        <v>1200.00099624497+0.989784331637063i</v>
      </c>
      <c r="I475" t="str">
        <f t="shared" si="122"/>
        <v>89.5363158974828-98600.1390172945i</v>
      </c>
      <c r="K475" t="str">
        <f t="shared" si="123"/>
        <v>0.0099999848947022-0.000012114528281892i</v>
      </c>
      <c r="L475" t="str">
        <f t="shared" si="124"/>
        <v>0.00015-55.0302590877445i</v>
      </c>
      <c r="M475" t="str">
        <f t="shared" si="125"/>
        <v>0.0004-9.71122219195486i</v>
      </c>
      <c r="N475">
        <f t="shared" si="126"/>
        <v>89.996182526367875</v>
      </c>
      <c r="O475">
        <f t="shared" si="127"/>
        <v>74.053050810988282</v>
      </c>
      <c r="P475" s="3">
        <f t="shared" si="128"/>
        <v>74.053050810988282</v>
      </c>
      <c r="Q475" s="3">
        <f t="shared" si="129"/>
        <v>-90.003817473632125</v>
      </c>
      <c r="R475">
        <f t="shared" si="130"/>
        <v>89.996182526367875</v>
      </c>
      <c r="S475">
        <f t="shared" si="131"/>
        <v>5.1278990884127467E-3</v>
      </c>
      <c r="T475">
        <f t="shared" si="114"/>
        <v>74.053050810988282</v>
      </c>
    </row>
    <row r="476" spans="1:20" x14ac:dyDescent="0.25">
      <c r="A476">
        <f t="shared" si="115"/>
        <v>32.341974461808817</v>
      </c>
      <c r="B476">
        <f t="shared" si="132"/>
        <v>5.1473851049487154</v>
      </c>
      <c r="C476" t="str">
        <f t="shared" si="116"/>
        <v>-0.335974212140982-5023.4877522773i</v>
      </c>
      <c r="D476" t="str">
        <f t="shared" si="117"/>
        <v>3.47812499982592-3091.95719988978i</v>
      </c>
      <c r="E476" t="str">
        <f t="shared" si="118"/>
        <v>162.46953597673+0.00394526450936273i</v>
      </c>
      <c r="F476" t="str">
        <f t="shared" si="119"/>
        <v>2.42492492490869-29016.1146391825i</v>
      </c>
      <c r="G476" t="str">
        <f t="shared" si="120"/>
        <v>0.999999999993306-2.58735795692739E-06i</v>
      </c>
      <c r="H476" t="str">
        <f t="shared" si="121"/>
        <v>1200.00100383083+0.993545512528487i</v>
      </c>
      <c r="I476" t="str">
        <f t="shared" si="122"/>
        <v>89.5363159848054-98226.8774548758i</v>
      </c>
      <c r="K476" t="str">
        <f t="shared" si="123"/>
        <v>0.00999998477968392-0.0000121605633453873i</v>
      </c>
      <c r="L476" t="str">
        <f t="shared" si="124"/>
        <v>0.00015-54.8219357319629i</v>
      </c>
      <c r="M476" t="str">
        <f t="shared" si="125"/>
        <v>0.0004-9.67445924681699i</v>
      </c>
      <c r="N476">
        <f t="shared" si="126"/>
        <v>89.996168020048742</v>
      </c>
      <c r="O476">
        <f t="shared" si="127"/>
        <v>74.020106974369327</v>
      </c>
      <c r="P476" s="3">
        <f t="shared" si="128"/>
        <v>74.020106974369327</v>
      </c>
      <c r="Q476" s="3">
        <f t="shared" si="129"/>
        <v>-90.003831979951258</v>
      </c>
      <c r="R476">
        <f t="shared" si="130"/>
        <v>89.996168020048742</v>
      </c>
      <c r="S476">
        <f t="shared" si="131"/>
        <v>5.1473851049487155E-3</v>
      </c>
      <c r="T476">
        <f t="shared" si="114"/>
        <v>74.020106974369327</v>
      </c>
    </row>
    <row r="477" spans="1:20" x14ac:dyDescent="0.25">
      <c r="A477">
        <f t="shared" si="115"/>
        <v>32.464873964763697</v>
      </c>
      <c r="B477">
        <f t="shared" si="132"/>
        <v>5.1669451683475209</v>
      </c>
      <c r="C477" t="str">
        <f t="shared" si="116"/>
        <v>-0.335974204635246-5004.470757661i</v>
      </c>
      <c r="D477" t="str">
        <f t="shared" si="117"/>
        <v>3.47812499982459-3080.25224155922i</v>
      </c>
      <c r="E477" t="str">
        <f t="shared" si="118"/>
        <v>162.469535969229+0.00396025653418454i</v>
      </c>
      <c r="F477" t="str">
        <f t="shared" si="119"/>
        <v>2.42492492490857-28906.2708101517i</v>
      </c>
      <c r="G477" t="str">
        <f t="shared" si="120"/>
        <v>0.999999999993255-2.59718991716358E-06i</v>
      </c>
      <c r="H477" t="str">
        <f t="shared" si="121"/>
        <v>1200.00101147444+0.997320985912237i</v>
      </c>
      <c r="I477" t="str">
        <f t="shared" si="122"/>
        <v>89.5363160727929-97855.0289190651i</v>
      </c>
      <c r="K477" t="str">
        <f t="shared" si="123"/>
        <v>0.00999998466378993-0.0000122067733404765i</v>
      </c>
      <c r="L477" t="str">
        <f t="shared" si="124"/>
        <v>0.00015-54.6144010081321i</v>
      </c>
      <c r="M477" t="str">
        <f t="shared" si="125"/>
        <v>0.0004-9.63783547202329i</v>
      </c>
      <c r="N477">
        <f t="shared" si="126"/>
        <v>89.9961534586065</v>
      </c>
      <c r="O477">
        <f t="shared" si="127"/>
        <v>73.987163137676561</v>
      </c>
      <c r="P477" s="3">
        <f t="shared" si="128"/>
        <v>73.987163137676561</v>
      </c>
      <c r="Q477" s="3">
        <f t="shared" si="129"/>
        <v>-90.0038465413935</v>
      </c>
      <c r="R477">
        <f t="shared" si="130"/>
        <v>89.9961534586065</v>
      </c>
      <c r="S477">
        <f t="shared" si="131"/>
        <v>5.1669451683475209E-3</v>
      </c>
      <c r="T477">
        <f t="shared" si="114"/>
        <v>73.987163137676561</v>
      </c>
    </row>
    <row r="478" spans="1:20" x14ac:dyDescent="0.25">
      <c r="A478">
        <f t="shared" si="115"/>
        <v>32.5882404858298</v>
      </c>
      <c r="B478">
        <f t="shared" si="132"/>
        <v>5.1865795599872415</v>
      </c>
      <c r="C478" t="str">
        <f t="shared" si="116"/>
        <v>-0.335974197072315-4985.52575403674i</v>
      </c>
      <c r="D478" t="str">
        <f t="shared" si="117"/>
        <v>3.47812499982324-3068.59159369127i</v>
      </c>
      <c r="E478" t="str">
        <f t="shared" si="118"/>
        <v>162.469535961672+0.00397530552892635i</v>
      </c>
      <c r="F478" t="str">
        <f t="shared" si="119"/>
        <v>2.42492492490844-28796.842807531i</v>
      </c>
      <c r="G478" t="str">
        <f t="shared" si="120"/>
        <v>0.999999999993203-2.60705923884866E-06i</v>
      </c>
      <c r="H478" t="str">
        <f t="shared" si="121"/>
        <v>1200.00101917624+1.00111080609982i</v>
      </c>
      <c r="I478" t="str">
        <f t="shared" si="122"/>
        <v>89.5363161614489-97484.5880606967i</v>
      </c>
      <c r="K478" t="str">
        <f t="shared" si="123"/>
        <v>0.00999998454701354-0.0000122531589318806i</v>
      </c>
      <c r="L478" t="str">
        <f t="shared" si="124"/>
        <v>0.00015-54.4076519307951i</v>
      </c>
      <c r="M478" t="str">
        <f t="shared" si="125"/>
        <v>0.0004-9.60135034072854i</v>
      </c>
      <c r="N478">
        <f t="shared" si="126"/>
        <v>89.996138841831709</v>
      </c>
      <c r="O478">
        <f t="shared" si="127"/>
        <v>73.954219300909514</v>
      </c>
      <c r="P478" s="3">
        <f t="shared" si="128"/>
        <v>73.954219300909514</v>
      </c>
      <c r="Q478" s="3">
        <f t="shared" si="129"/>
        <v>-90.003861158168291</v>
      </c>
      <c r="R478">
        <f t="shared" si="130"/>
        <v>89.996138841831709</v>
      </c>
      <c r="S478">
        <f t="shared" si="131"/>
        <v>5.1865795599872417E-3</v>
      </c>
      <c r="T478">
        <f t="shared" si="114"/>
        <v>73.954219300909514</v>
      </c>
    </row>
    <row r="479" spans="1:20" x14ac:dyDescent="0.25">
      <c r="A479">
        <f t="shared" si="115"/>
        <v>32.712075799675951</v>
      </c>
      <c r="B479">
        <f t="shared" si="132"/>
        <v>5.2062885623151933</v>
      </c>
      <c r="C479" t="str">
        <f t="shared" si="116"/>
        <v>-0.335974189451796-4966.6524688741i</v>
      </c>
      <c r="D479" t="str">
        <f t="shared" si="117"/>
        <v>3.4781249998219-3056.9750885436i</v>
      </c>
      <c r="E479" t="str">
        <f t="shared" si="118"/>
        <v>162.469535954056+0.00399041171007709i</v>
      </c>
      <c r="F479" t="str">
        <f t="shared" si="119"/>
        <v>2.42492492490831-28687.8290571619i</v>
      </c>
      <c r="G479" t="str">
        <f t="shared" si="120"/>
        <v>0.999999999993151-2.61696606395616E-06i</v>
      </c>
      <c r="H479" t="str">
        <f t="shared" si="121"/>
        <v>1200.00102693671+1.00491502760919i</v>
      </c>
      <c r="I479" t="str">
        <f t="shared" si="122"/>
        <v>89.5363162507823-97115.5495508575i</v>
      </c>
      <c r="K479" t="str">
        <f t="shared" si="123"/>
        <v>0.00999998442934782-0.0000122997207868465i</v>
      </c>
      <c r="L479" t="str">
        <f t="shared" si="124"/>
        <v>0.00015-54.2016855257971i</v>
      </c>
      <c r="M479" t="str">
        <f t="shared" si="125"/>
        <v>0.0004-9.56500332808186i</v>
      </c>
      <c r="N479">
        <f t="shared" si="126"/>
        <v>89.996124169514133</v>
      </c>
      <c r="O479">
        <f t="shared" si="127"/>
        <v>73.921275464067293</v>
      </c>
      <c r="P479" s="3">
        <f t="shared" si="128"/>
        <v>73.921275464067293</v>
      </c>
      <c r="Q479" s="3">
        <f t="shared" si="129"/>
        <v>-90.003875830485867</v>
      </c>
      <c r="R479">
        <f t="shared" si="130"/>
        <v>89.996124169514133</v>
      </c>
      <c r="S479">
        <f t="shared" si="131"/>
        <v>5.2062885623151934E-3</v>
      </c>
      <c r="T479">
        <f t="shared" si="114"/>
        <v>73.921275464067293</v>
      </c>
    </row>
    <row r="480" spans="1:20" x14ac:dyDescent="0.25">
      <c r="A480">
        <f t="shared" si="115"/>
        <v>32.836381687714727</v>
      </c>
      <c r="B480">
        <f t="shared" si="132"/>
        <v>5.2260724588519913</v>
      </c>
      <c r="C480" t="str">
        <f t="shared" si="116"/>
        <v>-0.335974181773156-4947.85063067468i</v>
      </c>
      <c r="D480" t="str">
        <f t="shared" si="117"/>
        <v>3.47812499982056-3045.40255900888i</v>
      </c>
      <c r="E480" t="str">
        <f t="shared" si="118"/>
        <v>162.469535946382+0.00400557529494672i</v>
      </c>
      <c r="F480" t="str">
        <f t="shared" si="119"/>
        <v>2.42492492490819-28579.2279908451i</v>
      </c>
      <c r="G480" t="str">
        <f t="shared" si="120"/>
        <v>0.999999999993099-2.62691053499905E-06i</v>
      </c>
      <c r="H480" t="str">
        <f t="shared" si="121"/>
        <v>1200.00103475627+1.00873370516537i</v>
      </c>
      <c r="I480" t="str">
        <f t="shared" si="122"/>
        <v>89.5363163407937-96747.9080808029i</v>
      </c>
      <c r="K480" t="str">
        <f t="shared" si="123"/>
        <v>0.0099999843107862-0.0000123464595751564i</v>
      </c>
      <c r="L480" t="str">
        <f t="shared" si="124"/>
        <v>0.00015-53.9964988302421i</v>
      </c>
      <c r="M480" t="str">
        <f t="shared" si="125"/>
        <v>0.0004-9.52879391121922i</v>
      </c>
      <c r="N480">
        <f t="shared" si="126"/>
        <v>89.996109441442727</v>
      </c>
      <c r="O480">
        <f t="shared" si="127"/>
        <v>73.888331627149583</v>
      </c>
      <c r="P480" s="3">
        <f t="shared" si="128"/>
        <v>73.888331627149583</v>
      </c>
      <c r="Q480" s="3">
        <f t="shared" si="129"/>
        <v>-90.003890558557273</v>
      </c>
      <c r="R480">
        <f t="shared" si="130"/>
        <v>89.996109441442727</v>
      </c>
      <c r="S480">
        <f t="shared" si="131"/>
        <v>5.2260724588519911E-3</v>
      </c>
      <c r="T480">
        <f t="shared" si="114"/>
        <v>73.888331627149583</v>
      </c>
    </row>
    <row r="481" spans="1:20" x14ac:dyDescent="0.25">
      <c r="A481">
        <f t="shared" si="115"/>
        <v>32.961159938128041</v>
      </c>
      <c r="B481">
        <f t="shared" si="132"/>
        <v>5.2459315341956287</v>
      </c>
      <c r="C481" t="str">
        <f t="shared" si="116"/>
        <v>-0.3359741740363-4929.11996896777i</v>
      </c>
      <c r="D481" t="str">
        <f t="shared" si="117"/>
        <v>3.47812499981918-3033.87383861239i</v>
      </c>
      <c r="E481" t="str">
        <f t="shared" si="118"/>
        <v>162.469535938651+0.00402079650166967i</v>
      </c>
      <c r="F481" t="str">
        <f t="shared" si="119"/>
        <v>2.42492492490807-28471.0380463176i</v>
      </c>
      <c r="G481" t="str">
        <f t="shared" si="120"/>
        <v>0.999999999993047-2.63689279503191E-06i</v>
      </c>
      <c r="H481" t="str">
        <f t="shared" si="121"/>
        <v>1200.00104263536+1.01256689370147i</v>
      </c>
      <c r="I481" t="str">
        <f t="shared" si="122"/>
        <v>89.5363164314936-96381.6583618854i</v>
      </c>
      <c r="K481" t="str">
        <f t="shared" si="123"/>
        <v>0.00999998419132185-0.0000123933759691379i</v>
      </c>
      <c r="L481" t="str">
        <f t="shared" si="124"/>
        <v>0.00015-53.7920888924508i</v>
      </c>
      <c r="M481" t="str">
        <f t="shared" si="125"/>
        <v>0.0004-9.49272156925604i</v>
      </c>
      <c r="N481">
        <f t="shared" si="126"/>
        <v>89.996094657405578</v>
      </c>
      <c r="O481">
        <f t="shared" si="127"/>
        <v>73.855387790155874</v>
      </c>
      <c r="P481" s="3">
        <f t="shared" si="128"/>
        <v>73.855387790155874</v>
      </c>
      <c r="Q481" s="3">
        <f t="shared" si="129"/>
        <v>-90.003905342594422</v>
      </c>
      <c r="R481">
        <f t="shared" si="130"/>
        <v>89.996094657405578</v>
      </c>
      <c r="S481">
        <f t="shared" si="131"/>
        <v>5.2459315341956284E-3</v>
      </c>
      <c r="T481">
        <f t="shared" si="114"/>
        <v>73.855387790155874</v>
      </c>
    </row>
    <row r="482" spans="1:20" x14ac:dyDescent="0.25">
      <c r="A482">
        <f t="shared" si="115"/>
        <v>33.086412345892924</v>
      </c>
      <c r="B482">
        <f t="shared" si="132"/>
        <v>5.2658660740255723</v>
      </c>
      <c r="C482" t="str">
        <f t="shared" si="116"/>
        <v>-0.335974166240404-4910.46021430636i</v>
      </c>
      <c r="D482" t="str">
        <f t="shared" si="117"/>
        <v>3.4781249998178-3022.38876150961i</v>
      </c>
      <c r="E482" t="str">
        <f t="shared" si="118"/>
        <v>162.46953593086+0.00403607554921511i</v>
      </c>
      <c r="F482" t="str">
        <f t="shared" si="119"/>
        <v>2.42492492490794-28363.2576672308i</v>
      </c>
      <c r="G482" t="str">
        <f t="shared" si="120"/>
        <v>0.999999999992994-2.64691298765289E-06i</v>
      </c>
      <c r="H482" t="str">
        <f t="shared" si="121"/>
        <v>1200.00105057445+1.01641464835921i</v>
      </c>
      <c r="I482" t="str">
        <f t="shared" si="122"/>
        <v>89.5363165228825-96016.7951254815i</v>
      </c>
      <c r="K482" t="str">
        <f t="shared" si="123"/>
        <v>0.00999998407094778-0.0000124404706436723i</v>
      </c>
      <c r="L482" t="str">
        <f t="shared" si="124"/>
        <v>0.00015-53.5884527719175i</v>
      </c>
      <c r="M482" t="str">
        <f t="shared" si="125"/>
        <v>0.0004-9.45678578327954i</v>
      </c>
      <c r="N482">
        <f t="shared" si="126"/>
        <v>89.996079817190079</v>
      </c>
      <c r="O482">
        <f t="shared" si="127"/>
        <v>73.822443953085312</v>
      </c>
      <c r="P482" s="3">
        <f t="shared" si="128"/>
        <v>73.822443953085312</v>
      </c>
      <c r="Q482" s="3">
        <f t="shared" si="129"/>
        <v>-90.003920182809921</v>
      </c>
      <c r="R482">
        <f t="shared" si="130"/>
        <v>89.996079817190079</v>
      </c>
      <c r="S482">
        <f t="shared" si="131"/>
        <v>5.2658660740255723E-3</v>
      </c>
      <c r="T482">
        <f t="shared" si="114"/>
        <v>73.822443953085312</v>
      </c>
    </row>
    <row r="483" spans="1:20" x14ac:dyDescent="0.25">
      <c r="A483">
        <f t="shared" si="115"/>
        <v>33.212140712807319</v>
      </c>
      <c r="B483">
        <f t="shared" si="132"/>
        <v>5.2858763651068692</v>
      </c>
      <c r="C483" t="str">
        <f t="shared" si="116"/>
        <v>-0.335974158385086-4891.87109826372i</v>
      </c>
      <c r="D483" t="str">
        <f t="shared" si="117"/>
        <v>3.47812499981643-3010.94716248385i</v>
      </c>
      <c r="E483" t="str">
        <f t="shared" si="118"/>
        <v>162.46953592301+0.00405141265738018i</v>
      </c>
      <c r="F483" t="str">
        <f t="shared" si="119"/>
        <v>2.42492492490781-28255.8853031277i</v>
      </c>
      <c r="G483" t="str">
        <f t="shared" si="120"/>
        <v>0.999999999992941-2.65697125700583E-06i</v>
      </c>
      <c r="H483" t="str">
        <f t="shared" si="121"/>
        <v>1200.00105857399+1.02027702448992i</v>
      </c>
      <c r="I483" t="str">
        <f t="shared" si="122"/>
        <v>89.5363166149659-95653.3131229103i</v>
      </c>
      <c r="K483" t="str">
        <f t="shared" si="123"/>
        <v>0.00999998394965718-0.000012487744276206i</v>
      </c>
      <c r="L483" t="str">
        <f t="shared" si="124"/>
        <v>0.00015-53.3855875392684i</v>
      </c>
      <c r="M483" t="str">
        <f t="shared" si="125"/>
        <v>0.0004-9.42098603634148i</v>
      </c>
      <c r="N483">
        <f t="shared" si="126"/>
        <v>89.996064920582739</v>
      </c>
      <c r="O483">
        <f t="shared" si="127"/>
        <v>73.789500115937528</v>
      </c>
      <c r="P483" s="3">
        <f t="shared" si="128"/>
        <v>73.789500115937528</v>
      </c>
      <c r="Q483" s="3">
        <f t="shared" si="129"/>
        <v>-90.003935079417261</v>
      </c>
      <c r="R483">
        <f t="shared" si="130"/>
        <v>89.996064920582739</v>
      </c>
      <c r="S483">
        <f t="shared" si="131"/>
        <v>5.2858763651068693E-3</v>
      </c>
      <c r="T483">
        <f t="shared" si="114"/>
        <v>73.789500115937528</v>
      </c>
    </row>
    <row r="484" spans="1:20" x14ac:dyDescent="0.25">
      <c r="A484">
        <f t="shared" si="115"/>
        <v>33.338346847515986</v>
      </c>
      <c r="B484">
        <f t="shared" si="132"/>
        <v>5.3059626952942756</v>
      </c>
      <c r="C484" t="str">
        <f t="shared" si="116"/>
        <v>-0.335974150470034-4873.35235342913i</v>
      </c>
      <c r="D484" t="str">
        <f t="shared" si="117"/>
        <v>3.47812499981502-2999.54887694387i</v>
      </c>
      <c r="E484" t="str">
        <f t="shared" si="118"/>
        <v>162.469535915099+0.00406680804679782i</v>
      </c>
      <c r="F484" t="str">
        <f t="shared" si="119"/>
        <v>2.42492492490768-28148.919409421i</v>
      </c>
      <c r="G484" t="str">
        <f t="shared" si="120"/>
        <v>0.999999999992887-2.66706774778231E-06i</v>
      </c>
      <c r="H484" t="str">
        <f t="shared" si="121"/>
        <v>1200.00106663444+1.02415407765529i</v>
      </c>
      <c r="I484" t="str">
        <f t="shared" si="122"/>
        <v>89.5363167077525-95291.2071253617i</v>
      </c>
      <c r="K484" t="str">
        <f t="shared" si="123"/>
        <v>0.00999998382744305-0.0000125351975467593i</v>
      </c>
      <c r="L484" t="str">
        <f t="shared" si="124"/>
        <v>0.00015-53.1834902762187i</v>
      </c>
      <c r="M484" t="str">
        <f t="shared" si="125"/>
        <v>0.0004-9.38532181345036i</v>
      </c>
      <c r="N484">
        <f t="shared" si="126"/>
        <v>89.996049967369316</v>
      </c>
      <c r="O484">
        <f t="shared" si="127"/>
        <v>73.756556278711841</v>
      </c>
      <c r="P484" s="3">
        <f t="shared" si="128"/>
        <v>73.756556278711841</v>
      </c>
      <c r="Q484" s="3">
        <f t="shared" si="129"/>
        <v>-90.003950032630684</v>
      </c>
      <c r="R484">
        <f t="shared" si="130"/>
        <v>89.996049967369316</v>
      </c>
      <c r="S484">
        <f t="shared" si="131"/>
        <v>5.3059626952942753E-3</v>
      </c>
      <c r="T484">
        <f t="shared" si="114"/>
        <v>73.756556278711841</v>
      </c>
    </row>
    <row r="485" spans="1:20" x14ac:dyDescent="0.25">
      <c r="A485">
        <f t="shared" si="115"/>
        <v>33.465032565536553</v>
      </c>
      <c r="B485">
        <f t="shared" si="132"/>
        <v>5.3261253535363942</v>
      </c>
      <c r="C485" t="str">
        <f t="shared" si="116"/>
        <v>-0.335974142494691-4854.90371340427i</v>
      </c>
      <c r="D485" t="str">
        <f t="shared" si="117"/>
        <v>3.47812499981361-2988.19374092151i</v>
      </c>
      <c r="E485" t="str">
        <f t="shared" si="118"/>
        <v>162.469535907129+0.00408226193893876i</v>
      </c>
      <c r="F485" t="str">
        <f t="shared" si="119"/>
        <v>2.42492492490754-28042.3584473702i</v>
      </c>
      <c r="G485" t="str">
        <f t="shared" si="120"/>
        <v>0.999999999992833-2.67720260522373E-06i</v>
      </c>
      <c r="H485" t="str">
        <f t="shared" si="121"/>
        <v>1200.00107475627+1.02804586362809i</v>
      </c>
      <c r="I485" t="str">
        <f t="shared" si="122"/>
        <v>89.5363168012451-94930.4719238193i</v>
      </c>
      <c r="K485" t="str">
        <f t="shared" si="123"/>
        <v>0.00999998370429828-0.000012582831137936i</v>
      </c>
      <c r="L485" t="str">
        <f t="shared" si="124"/>
        <v>0.00015-52.9821580755317i</v>
      </c>
      <c r="M485" t="str">
        <f t="shared" si="125"/>
        <v>0.0004-9.34979260156439i</v>
      </c>
      <c r="N485">
        <f t="shared" si="126"/>
        <v>89.996034957334672</v>
      </c>
      <c r="O485">
        <f t="shared" si="127"/>
        <v>73.723612441407738</v>
      </c>
      <c r="P485" s="3">
        <f t="shared" si="128"/>
        <v>73.723612441407738</v>
      </c>
      <c r="Q485" s="3">
        <f t="shared" si="129"/>
        <v>-90.003965042665328</v>
      </c>
      <c r="R485">
        <f t="shared" si="130"/>
        <v>89.996034957334672</v>
      </c>
      <c r="S485">
        <f t="shared" si="131"/>
        <v>5.3261253535363939E-3</v>
      </c>
      <c r="T485">
        <f t="shared" si="114"/>
        <v>73.723612441407738</v>
      </c>
    </row>
    <row r="486" spans="1:20" x14ac:dyDescent="0.25">
      <c r="A486">
        <f t="shared" si="115"/>
        <v>33.592199689285586</v>
      </c>
      <c r="B486">
        <f t="shared" si="132"/>
        <v>5.3463646298798322</v>
      </c>
      <c r="C486" t="str">
        <f t="shared" si="116"/>
        <v>-0.335974134458623-4836.52491279925i</v>
      </c>
      <c r="D486" t="str">
        <f t="shared" si="117"/>
        <v>3.4781249998122-2976.88159106932i</v>
      </c>
      <c r="E486" t="str">
        <f t="shared" si="118"/>
        <v>162.469535899099+0.00409777455611612i</v>
      </c>
      <c r="F486" t="str">
        <f t="shared" si="119"/>
        <v>2.42492492490741-27936.2008840602i</v>
      </c>
      <c r="G486" t="str">
        <f t="shared" si="120"/>
        <v>0.999999999992778-2.68737597512344E-06i</v>
      </c>
      <c r="H486" t="str">
        <f t="shared" si="121"/>
        <v>1200.00108293994+1.03195243839305i</v>
      </c>
      <c r="I486" t="str">
        <f t="shared" si="122"/>
        <v>89.5363168954495-94571.1023289858i</v>
      </c>
      <c r="K486" t="str">
        <f t="shared" si="123"/>
        <v>0.00999998358021586-0.000012630645734934i</v>
      </c>
      <c r="L486" t="str">
        <f t="shared" si="124"/>
        <v>0.00015-52.7815880409758i</v>
      </c>
      <c r="M486" t="str">
        <f t="shared" si="125"/>
        <v>0.0004-9.31439788958396i</v>
      </c>
      <c r="N486">
        <f t="shared" si="126"/>
        <v>89.996019890262929</v>
      </c>
      <c r="O486">
        <f t="shared" si="127"/>
        <v>73.69066860402458</v>
      </c>
      <c r="P486" s="3">
        <f t="shared" si="128"/>
        <v>73.69066860402458</v>
      </c>
      <c r="Q486" s="3">
        <f t="shared" si="129"/>
        <v>-90.003980109737071</v>
      </c>
      <c r="R486">
        <f t="shared" si="130"/>
        <v>89.996019890262929</v>
      </c>
      <c r="S486">
        <f t="shared" si="131"/>
        <v>5.3463646298798325E-3</v>
      </c>
      <c r="T486">
        <f t="shared" si="114"/>
        <v>73.69066860402458</v>
      </c>
    </row>
    <row r="487" spans="1:20" x14ac:dyDescent="0.25">
      <c r="A487">
        <f t="shared" si="115"/>
        <v>33.719850048104874</v>
      </c>
      <c r="B487">
        <f t="shared" si="132"/>
        <v>5.3666808154733756</v>
      </c>
      <c r="C487" t="str">
        <f t="shared" si="116"/>
        <v>-0.335974126361378-4818.2156872288i</v>
      </c>
      <c r="D487" t="str">
        <f t="shared" si="117"/>
        <v>3.47812499981076-2965.61226465823i</v>
      </c>
      <c r="E487" t="str">
        <f t="shared" si="118"/>
        <v>162.469535891007+0.00411334612148872i</v>
      </c>
      <c r="F487" t="str">
        <f t="shared" si="119"/>
        <v>2.42492492490728-27830.4451923788i</v>
      </c>
      <c r="G487" t="str">
        <f t="shared" si="120"/>
        <v>0.999999999992723-2.69758800382876E-06i</v>
      </c>
      <c r="H487" t="str">
        <f t="shared" si="121"/>
        <v>1200.00109118593+1.03587385814765i</v>
      </c>
      <c r="I487" t="str">
        <f t="shared" si="122"/>
        <v>89.5363169903716-94213.0931712096i</v>
      </c>
      <c r="K487" t="str">
        <f t="shared" si="123"/>
        <v>0.00999998345518857-0.0000126786420255544i</v>
      </c>
      <c r="L487" t="str">
        <f t="shared" si="124"/>
        <v>0.00015-52.5817772872844i</v>
      </c>
      <c r="M487" t="str">
        <f t="shared" si="125"/>
        <v>0.0004-9.27913716834429i</v>
      </c>
      <c r="N487">
        <f t="shared" si="126"/>
        <v>89.996004765937329</v>
      </c>
      <c r="O487">
        <f t="shared" si="127"/>
        <v>73.657724766561685</v>
      </c>
      <c r="P487" s="3">
        <f t="shared" si="128"/>
        <v>73.657724766561685</v>
      </c>
      <c r="Q487" s="3">
        <f t="shared" si="129"/>
        <v>-90.003995234062671</v>
      </c>
      <c r="R487">
        <f t="shared" si="130"/>
        <v>89.996004765937329</v>
      </c>
      <c r="S487">
        <f t="shared" si="131"/>
        <v>5.3666808154733759E-3</v>
      </c>
      <c r="T487">
        <f t="shared" si="114"/>
        <v>73.657724766561685</v>
      </c>
    </row>
    <row r="488" spans="1:20" x14ac:dyDescent="0.25">
      <c r="A488">
        <f t="shared" si="115"/>
        <v>33.847985478287669</v>
      </c>
      <c r="B488">
        <f t="shared" si="132"/>
        <v>5.3870742025721743</v>
      </c>
      <c r="C488" t="str">
        <f t="shared" si="116"/>
        <v>-0.335974118202435-4799.97577330862i</v>
      </c>
      <c r="D488" t="str">
        <f t="shared" si="117"/>
        <v>3.47812499980932-2954.3855995752i</v>
      </c>
      <c r="E488" t="str">
        <f t="shared" si="118"/>
        <v>162.469535882853+0.00412897685906221i</v>
      </c>
      <c r="F488" t="str">
        <f t="shared" si="119"/>
        <v>2.42492492490714-27725.0898509948i</v>
      </c>
      <c r="G488" t="str">
        <f t="shared" si="120"/>
        <v>0.999999999992668-2.70783883824315E-06i</v>
      </c>
      <c r="H488" t="str">
        <f t="shared" si="121"/>
        <v>1200.0010994947+1.0398101793029i</v>
      </c>
      <c r="I488" t="str">
        <f t="shared" si="122"/>
        <v>89.5363170860155-93856.4393004075i</v>
      </c>
      <c r="K488" t="str">
        <f t="shared" si="123"/>
        <v>0.00999998332920931-0.0000127268207002119i</v>
      </c>
      <c r="L488" t="str">
        <f t="shared" si="124"/>
        <v>0.00015-52.3827229401119i</v>
      </c>
      <c r="M488" t="str">
        <f t="shared" si="125"/>
        <v>0.0004-9.244009930608i</v>
      </c>
      <c r="N488">
        <f t="shared" si="126"/>
        <v>89.995989584140347</v>
      </c>
      <c r="O488">
        <f t="shared" si="127"/>
        <v>73.624780929018556</v>
      </c>
      <c r="P488" s="3">
        <f t="shared" si="128"/>
        <v>73.624780929018556</v>
      </c>
      <c r="Q488" s="3">
        <f t="shared" si="129"/>
        <v>-90.004010415859653</v>
      </c>
      <c r="R488">
        <f t="shared" si="130"/>
        <v>89.995989584140347</v>
      </c>
      <c r="S488">
        <f t="shared" si="131"/>
        <v>5.3870742025721747E-3</v>
      </c>
      <c r="T488">
        <f t="shared" si="114"/>
        <v>73.624780929018556</v>
      </c>
    </row>
    <row r="489" spans="1:20" x14ac:dyDescent="0.25">
      <c r="A489">
        <f t="shared" si="115"/>
        <v>33.976607823105162</v>
      </c>
      <c r="B489">
        <f t="shared" si="132"/>
        <v>5.4075450845419484</v>
      </c>
      <c r="C489" t="str">
        <f t="shared" si="116"/>
        <v>-0.335974109981427-4781.80490865141i</v>
      </c>
      <c r="D489" t="str">
        <f t="shared" si="117"/>
        <v>3.47812499980786-2943.20143432087i</v>
      </c>
      <c r="E489" t="str">
        <f t="shared" si="118"/>
        <v>162.469535874637+0.00414466699369415i</v>
      </c>
      <c r="F489" t="str">
        <f t="shared" si="119"/>
        <v>2.42492492490701-27620.1333443363i</v>
      </c>
      <c r="G489" t="str">
        <f t="shared" si="120"/>
        <v>0.999999999992612-2.71812862582833E-06i</v>
      </c>
      <c r="H489" t="str">
        <f t="shared" si="121"/>
        <v>1200.00110786674+1.04376145848421i</v>
      </c>
      <c r="I489" t="str">
        <f t="shared" si="122"/>
        <v>89.5363171823888-93501.135585995i</v>
      </c>
      <c r="K489" t="str">
        <f t="shared" si="123"/>
        <v>0.00999998320227084-0.0000127751824519447i</v>
      </c>
      <c r="L489" t="str">
        <f t="shared" si="124"/>
        <v>0.00015-52.1844221359951i</v>
      </c>
      <c r="M489" t="str">
        <f t="shared" si="125"/>
        <v>0.0004-9.20901567105795i</v>
      </c>
      <c r="N489">
        <f t="shared" si="126"/>
        <v>89.995974344653604</v>
      </c>
      <c r="O489">
        <f t="shared" si="127"/>
        <v>73.591837091394552</v>
      </c>
      <c r="P489" s="3">
        <f t="shared" si="128"/>
        <v>73.591837091394552</v>
      </c>
      <c r="Q489" s="3">
        <f t="shared" si="129"/>
        <v>-90.004025655346396</v>
      </c>
      <c r="R489">
        <f t="shared" si="130"/>
        <v>89.995974344653604</v>
      </c>
      <c r="S489">
        <f t="shared" si="131"/>
        <v>5.4075450845419487E-3</v>
      </c>
      <c r="T489">
        <f t="shared" si="114"/>
        <v>73.591837091394552</v>
      </c>
    </row>
    <row r="490" spans="1:20" x14ac:dyDescent="0.25">
      <c r="A490">
        <f t="shared" si="115"/>
        <v>34.105718932832964</v>
      </c>
      <c r="B490">
        <f t="shared" si="132"/>
        <v>5.4280937558632081</v>
      </c>
      <c r="C490" t="str">
        <f t="shared" si="116"/>
        <v>-0.335974101697833-4763.70283186319i</v>
      </c>
      <c r="D490" t="str">
        <f t="shared" si="117"/>
        <v>3.47812499980639-2932.05960800728i</v>
      </c>
      <c r="E490" t="str">
        <f t="shared" si="118"/>
        <v>162.469535866359+0.00416041675109524i</v>
      </c>
      <c r="F490" t="str">
        <f t="shared" si="119"/>
        <v>2.42492492490687-27515.5741625688i</v>
      </c>
      <c r="G490" t="str">
        <f t="shared" si="120"/>
        <v>0.999999999992556-2.72845751460633E-06i</v>
      </c>
      <c r="H490" t="str">
        <f t="shared" si="121"/>
        <v>1200.00111630253+1.04772775253212i</v>
      </c>
      <c r="I490" t="str">
        <f t="shared" si="122"/>
        <v>89.5363172794954-93147.1769168089i</v>
      </c>
      <c r="K490" t="str">
        <f t="shared" si="123"/>
        <v>0.00999998307436577-0.0000128237279764238i</v>
      </c>
      <c r="L490" t="str">
        <f t="shared" si="124"/>
        <v>0.00015-51.9868720223102i</v>
      </c>
      <c r="M490" t="str">
        <f t="shared" si="125"/>
        <v>0.0004-9.17415388629006i</v>
      </c>
      <c r="N490">
        <f t="shared" si="126"/>
        <v>89.99595904725787</v>
      </c>
      <c r="O490">
        <f t="shared" si="127"/>
        <v>73.55889325368905</v>
      </c>
      <c r="P490" s="3">
        <f t="shared" si="128"/>
        <v>73.55889325368905</v>
      </c>
      <c r="Q490" s="3">
        <f t="shared" si="129"/>
        <v>-90.00404095274213</v>
      </c>
      <c r="R490">
        <f t="shared" si="130"/>
        <v>89.99595904725787</v>
      </c>
      <c r="S490">
        <f t="shared" si="131"/>
        <v>5.4280937558632081E-3</v>
      </c>
      <c r="T490">
        <f t="shared" si="114"/>
        <v>73.55889325368905</v>
      </c>
    </row>
    <row r="491" spans="1:20" x14ac:dyDescent="0.25">
      <c r="A491">
        <f t="shared" si="115"/>
        <v>34.235320664777731</v>
      </c>
      <c r="B491">
        <f t="shared" si="132"/>
        <v>5.4487205121354885</v>
      </c>
      <c r="C491" t="str">
        <f t="shared" si="116"/>
        <v>-0.3359740933511-4745.66928253947i</v>
      </c>
      <c r="D491" t="str">
        <f t="shared" si="117"/>
        <v>3.47812499980493-2920.95996035553i</v>
      </c>
      <c r="E491" t="str">
        <f t="shared" si="118"/>
        <v>162.469535858017+0.00417622635783603i</v>
      </c>
      <c r="F491" t="str">
        <f t="shared" si="119"/>
        <v>2.42492492490674-27411.4108015732i</v>
      </c>
      <c r="G491" t="str">
        <f t="shared" si="120"/>
        <v>0.999999999992499-2.73882565316168E-06i</v>
      </c>
      <c r="H491" t="str">
        <f t="shared" si="121"/>
        <v>1200.00112480255+1.0517091185032i</v>
      </c>
      <c r="I491" t="str">
        <f t="shared" si="122"/>
        <v>89.5363173773413-92794.5582010339i</v>
      </c>
      <c r="K491" t="str">
        <f t="shared" si="123"/>
        <v>0.00999998294548674-0.0000128724579719637i</v>
      </c>
      <c r="L491" t="str">
        <f t="shared" si="124"/>
        <v>0.00015-51.7900697572329i</v>
      </c>
      <c r="M491" t="str">
        <f t="shared" si="125"/>
        <v>0.0004-9.13942407480575i</v>
      </c>
      <c r="N491">
        <f t="shared" si="126"/>
        <v>89.995943691733132</v>
      </c>
      <c r="O491">
        <f t="shared" si="127"/>
        <v>73.525949415901394</v>
      </c>
      <c r="P491" s="3">
        <f t="shared" si="128"/>
        <v>73.525949415901394</v>
      </c>
      <c r="Q491" s="3">
        <f t="shared" si="129"/>
        <v>-90.004056308266868</v>
      </c>
      <c r="R491">
        <f t="shared" si="130"/>
        <v>89.995943691733132</v>
      </c>
      <c r="S491">
        <f t="shared" si="131"/>
        <v>5.4487205121354883E-3</v>
      </c>
      <c r="T491">
        <f t="shared" si="114"/>
        <v>73.525949415901394</v>
      </c>
    </row>
    <row r="492" spans="1:20" x14ac:dyDescent="0.25">
      <c r="A492">
        <f t="shared" si="115"/>
        <v>34.365414883303892</v>
      </c>
      <c r="B492">
        <f t="shared" si="132"/>
        <v>5.4694256500816039</v>
      </c>
      <c r="C492" t="str">
        <f t="shared" si="116"/>
        <v>-0.3359740849408-4727.70400126165i</v>
      </c>
      <c r="D492" t="str">
        <f t="shared" si="117"/>
        <v>3.47812499980345-2909.90233169343i</v>
      </c>
      <c r="E492" t="str">
        <f t="shared" si="118"/>
        <v>162.469535849612+0.00419209604134715i</v>
      </c>
      <c r="F492" t="str">
        <f t="shared" si="119"/>
        <v>2.4249249249066-27307.6417629246i</v>
      </c>
      <c r="G492" t="str">
        <f t="shared" si="120"/>
        <v>0.999999999992442-2.74923319064353E-06i</v>
      </c>
      <c r="H492" t="str">
        <f t="shared" si="121"/>
        <v>1200.00113336729+1.05570561367082i</v>
      </c>
      <c r="I492" t="str">
        <f t="shared" si="122"/>
        <v>89.5363174759319-92443.2743661316i</v>
      </c>
      <c r="K492" t="str">
        <f t="shared" si="123"/>
        <v>0.00999998281562645-0.0000129213731395326i</v>
      </c>
      <c r="L492" t="str">
        <f t="shared" si="124"/>
        <v>0.00015-51.5940125096959i</v>
      </c>
      <c r="M492" t="str">
        <f t="shared" si="125"/>
        <v>0.0004-9.10482573700518i</v>
      </c>
      <c r="N492">
        <f t="shared" si="126"/>
        <v>89.995928277858496</v>
      </c>
      <c r="O492">
        <f t="shared" si="127"/>
        <v>73.49300557803106</v>
      </c>
      <c r="P492" s="3">
        <f t="shared" si="128"/>
        <v>73.49300557803106</v>
      </c>
      <c r="Q492" s="3">
        <f t="shared" si="129"/>
        <v>-90.004071722141504</v>
      </c>
      <c r="R492">
        <f t="shared" si="130"/>
        <v>89.995928277858496</v>
      </c>
      <c r="S492">
        <f t="shared" si="131"/>
        <v>5.469425650081604E-3</v>
      </c>
      <c r="T492">
        <f t="shared" ref="T492:T555" si="133">P492</f>
        <v>73.49300557803106</v>
      </c>
    </row>
    <row r="493" spans="1:20" x14ac:dyDescent="0.25">
      <c r="A493">
        <f t="shared" ref="A493:A556" si="134">2*PI()*B493</f>
        <v>34.496003459860447</v>
      </c>
      <c r="B493">
        <f t="shared" si="132"/>
        <v>5.4902094675519137</v>
      </c>
      <c r="C493" t="str">
        <f t="shared" ref="C493:C556" si="135">IMPRODUCT(D493,E493,$C$40,,K493,$C$41)</f>
        <v>-0.335974076466418-4709.80672959307i</v>
      </c>
      <c r="D493" t="str">
        <f t="shared" ref="D493:D556" si="136">IMDIV(IMPRODUCT($C$37,$C$38,COMPLEX(1,A493/$C$38)),IMSUM(-1*A493*A493/$C$39,COMPLEX(0,1*A493)))</f>
        <v>3.47812499980197-2898.8865629533i</v>
      </c>
      <c r="E493" t="str">
        <f t="shared" ref="E493:E556" si="137">IMDIV(IMPRODUCT(IMSUM(F493,G493),$C$29,H493),IMSUM(1,I493))</f>
        <v>162.469535841144+0.00420802602992272i</v>
      </c>
      <c r="F493" t="str">
        <f t="shared" ref="F493:F556" si="138">IMDIV(IMPRODUCT($C$14,$C$15,COMPLEX(1,A493/$C$15)),IMSUM(-1*A493*A493/$C$16,COMPLEX(0,A493)))</f>
        <v>2.42492492490646-27204.2655538707i</v>
      </c>
      <c r="G493" t="str">
        <f t="shared" ref="G493:G556" si="139">IMDIV(1,COMPLEX(1,A493*$C$9*$C$10))</f>
        <v>0.999999999992384-2.75968027676782E-06i</v>
      </c>
      <c r="H493" t="str">
        <f t="shared" ref="H493:H556" si="140">IMDIV($C$3,IMSUM(K493,COMPLEX(0,$C$28*A493)))</f>
        <v>1200.00114199726+1.059717295526i</v>
      </c>
      <c r="I493" t="str">
        <f t="shared" ref="I493:I556" si="141">IMPRODUCT(F493,$C$29,H493,$C$31)</f>
        <v>89.5363175752737-92093.320358768i</v>
      </c>
      <c r="K493" t="str">
        <f t="shared" ref="K493:K556" si="142">IF($C$26&lt;=0,IMDIV(1,IMSUM(IMDIV(1,L493),1/$C$18)),IMDIV(1,IMSUM(IMDIV(1,L493),1/$C$18,IMDIV(1,M493))))</f>
        <v>0.00999998268477724-0.0000129704741827615i</v>
      </c>
      <c r="L493" t="str">
        <f t="shared" ref="L493:L556" si="143">IMSUM($C$21/$C$22,IMDIV(1,COMPLEX(0,$C$20*$C$22*A493)))</f>
        <v>0.00015-51.3986974593504i</v>
      </c>
      <c r="M493" t="str">
        <f t="shared" ref="M493:M556" si="144">IMSUM($C$25/$C$26,IMDIV(1,COMPLEX(0,$C$24*$C$26*A493)))</f>
        <v>0.0004-9.07035837517948i</v>
      </c>
      <c r="N493">
        <f t="shared" ref="N493:N556" si="145">ABS(R493)</f>
        <v>89.995912805412232</v>
      </c>
      <c r="O493">
        <f t="shared" ref="O493:O556" si="146">ABS(P493)</f>
        <v>73.460061740077293</v>
      </c>
      <c r="P493" s="3">
        <f t="shared" ref="P493:P556" si="147">20*LOG10(IMABS(C493))</f>
        <v>73.460061740077293</v>
      </c>
      <c r="Q493" s="3">
        <f t="shared" ref="Q493:Q556" si="148">IMARGUMENT(C493)*180/PI()</f>
        <v>-90.004087194587768</v>
      </c>
      <c r="R493">
        <f t="shared" ref="R493:R556" si="149">IF(Q493&lt;0,Q493+180,Q493-180)</f>
        <v>89.995912805412232</v>
      </c>
      <c r="S493">
        <f t="shared" ref="S493:S556" si="150">B493/1000</f>
        <v>5.4902094675519141E-3</v>
      </c>
      <c r="T493">
        <f t="shared" si="133"/>
        <v>73.460061740077293</v>
      </c>
    </row>
    <row r="494" spans="1:20" x14ac:dyDescent="0.25">
      <c r="A494">
        <f t="shared" si="134"/>
        <v>34.627088273007914</v>
      </c>
      <c r="B494">
        <f t="shared" ref="B494:B557" si="151">B493*(1+B$42)</f>
        <v>5.5110722635286109</v>
      </c>
      <c r="C494" t="str">
        <f t="shared" si="135"/>
        <v>-0.335974067927662-4691.97721007552i</v>
      </c>
      <c r="D494" t="str">
        <f t="shared" si="136"/>
        <v>3.47812499980045-2887.9124956696i</v>
      </c>
      <c r="E494" t="str">
        <f t="shared" si="137"/>
        <v>162.469535832611+0.00422401655272365i</v>
      </c>
      <c r="F494" t="str">
        <f t="shared" si="138"/>
        <v>2.42492492490632-27101.2806873099i</v>
      </c>
      <c r="G494" t="str">
        <f t="shared" si="139"/>
        <v>0.999999999992326-2.77016706181937E-06i</v>
      </c>
      <c r="H494" t="str">
        <f t="shared" si="140"/>
        <v>1200.00115069293+1.06374422177822i</v>
      </c>
      <c r="I494" t="str">
        <f t="shared" si="141"/>
        <v>89.5363176753721-91744.6911447347i</v>
      </c>
      <c r="K494" t="str">
        <f t="shared" si="142"/>
        <v>0.0099999825529318-0.0000130197618079558i</v>
      </c>
      <c r="L494" t="str">
        <f t="shared" si="143"/>
        <v>0.00015-51.2041217965235i</v>
      </c>
      <c r="M494" t="str">
        <f t="shared" si="144"/>
        <v>0.0004-9.03602149350419i</v>
      </c>
      <c r="N494">
        <f t="shared" si="145"/>
        <v>89.995897274171796</v>
      </c>
      <c r="O494">
        <f t="shared" si="146"/>
        <v>73.427117902039583</v>
      </c>
      <c r="P494" s="3">
        <f t="shared" si="147"/>
        <v>73.427117902039583</v>
      </c>
      <c r="Q494" s="3">
        <f t="shared" si="148"/>
        <v>-90.004102725828204</v>
      </c>
      <c r="R494">
        <f t="shared" si="149"/>
        <v>89.995897274171796</v>
      </c>
      <c r="S494">
        <f t="shared" si="150"/>
        <v>5.5110722635286109E-3</v>
      </c>
      <c r="T494">
        <f t="shared" si="133"/>
        <v>73.427117902039583</v>
      </c>
    </row>
    <row r="495" spans="1:20" x14ac:dyDescent="0.25">
      <c r="A495">
        <f t="shared" si="134"/>
        <v>34.75867120844535</v>
      </c>
      <c r="B495">
        <f t="shared" si="151"/>
        <v>5.5320143381300202</v>
      </c>
      <c r="C495" t="str">
        <f t="shared" si="135"/>
        <v>-0.335974059323775-4674.21518622529i</v>
      </c>
      <c r="D495" t="str">
        <f t="shared" si="136"/>
        <v>3.47812499979893-2876.9799719767i</v>
      </c>
      <c r="E495" t="str">
        <f t="shared" si="137"/>
        <v>162.469535824012+0.00424006783978539i</v>
      </c>
      <c r="F495" t="str">
        <f t="shared" si="138"/>
        <v>2.42492492490618-26998.6856817703i</v>
      </c>
      <c r="G495" t="str">
        <f t="shared" si="139"/>
        <v>0.999999999992268-2.78069369665413E-06i</v>
      </c>
      <c r="H495" t="str">
        <f t="shared" si="140"/>
        <v>1200.00115945483+1.06778645035625i</v>
      </c>
      <c r="I495" t="str">
        <f t="shared" si="141"/>
        <v>89.5363177762324-91397.3817088856i</v>
      </c>
      <c r="K495" t="str">
        <f t="shared" si="142"/>
        <v>0.00999998242008234-0.0000130692367241035i</v>
      </c>
      <c r="L495" t="str">
        <f t="shared" si="143"/>
        <v>0.00015-51.0102827221792i</v>
      </c>
      <c r="M495" t="str">
        <f t="shared" si="144"/>
        <v>0.0004-9.00181459803167i</v>
      </c>
      <c r="N495">
        <f t="shared" si="145"/>
        <v>89.995881683913765</v>
      </c>
      <c r="O495">
        <f t="shared" si="146"/>
        <v>73.39417406391712</v>
      </c>
      <c r="P495" s="3">
        <f t="shared" si="147"/>
        <v>73.39417406391712</v>
      </c>
      <c r="Q495" s="3">
        <f t="shared" si="148"/>
        <v>-90.004118316086235</v>
      </c>
      <c r="R495">
        <f t="shared" si="149"/>
        <v>89.995881683913765</v>
      </c>
      <c r="S495">
        <f t="shared" si="150"/>
        <v>5.5320143381300205E-3</v>
      </c>
      <c r="T495">
        <f t="shared" si="133"/>
        <v>73.39417406391712</v>
      </c>
    </row>
    <row r="496" spans="1:20" x14ac:dyDescent="0.25">
      <c r="A496">
        <f t="shared" si="134"/>
        <v>34.890754159037435</v>
      </c>
      <c r="B496">
        <f t="shared" si="151"/>
        <v>5.5530359926149142</v>
      </c>
      <c r="C496" t="str">
        <f t="shared" si="135"/>
        <v>-0.335974050654447-4656.5204025298i</v>
      </c>
      <c r="D496" t="str">
        <f t="shared" si="136"/>
        <v>3.47812499979739-2866.08883460656i</v>
      </c>
      <c r="E496" t="str">
        <f t="shared" si="137"/>
        <v>162.469535815349+0.00425618012201469i</v>
      </c>
      <c r="F496" t="str">
        <f t="shared" si="138"/>
        <v>2.42492492490603-26896.4790613884i</v>
      </c>
      <c r="G496" t="str">
        <f t="shared" si="139"/>
        <v>0.999999999992209-2.79126033270124E-06i</v>
      </c>
      <c r="H496" t="str">
        <f t="shared" si="140"/>
        <v>1200.00116828343+1.07184403940901i</v>
      </c>
      <c r="I496" t="str">
        <f t="shared" si="141"/>
        <v>89.5363178778612-91051.3870550556i</v>
      </c>
      <c r="K496" t="str">
        <f t="shared" si="142"/>
        <v>0.00999998228622135-0.0000131188996428876i</v>
      </c>
      <c r="L496" t="str">
        <f t="shared" si="143"/>
        <v>0.00015-50.8171774478774i</v>
      </c>
      <c r="M496" t="str">
        <f t="shared" si="144"/>
        <v>0.0004-8.96773719668422i</v>
      </c>
      <c r="N496">
        <f t="shared" si="145"/>
        <v>89.995866034413908</v>
      </c>
      <c r="O496">
        <f t="shared" si="146"/>
        <v>73.36123022570942</v>
      </c>
      <c r="P496" s="3">
        <f t="shared" si="147"/>
        <v>73.36123022570942</v>
      </c>
      <c r="Q496" s="3">
        <f t="shared" si="148"/>
        <v>-90.004133965586092</v>
      </c>
      <c r="R496">
        <f t="shared" si="149"/>
        <v>89.995866034413908</v>
      </c>
      <c r="S496">
        <f t="shared" si="150"/>
        <v>5.5530359926149143E-3</v>
      </c>
      <c r="T496">
        <f t="shared" si="133"/>
        <v>73.36123022570942</v>
      </c>
    </row>
    <row r="497" spans="1:20" x14ac:dyDescent="0.25">
      <c r="A497">
        <f t="shared" si="134"/>
        <v>35.023339024841782</v>
      </c>
      <c r="B497">
        <f t="shared" si="151"/>
        <v>5.5741375293868511</v>
      </c>
      <c r="C497" t="str">
        <f t="shared" si="135"/>
        <v>-0.33597404191901-4638.89260444361i</v>
      </c>
      <c r="D497" t="str">
        <f t="shared" si="136"/>
        <v>3.47812499979584-2855.23892688652i</v>
      </c>
      <c r="E497" t="str">
        <f t="shared" si="137"/>
        <v>162.469535806619+0.00427235363119642i</v>
      </c>
      <c r="F497" t="str">
        <f t="shared" si="138"/>
        <v>2.42492492490589-26794.6593558875i</v>
      </c>
      <c r="G497" t="str">
        <f t="shared" si="139"/>
        <v>0.99999999999215-2.80186712196534E-06i</v>
      </c>
      <c r="H497" t="str">
        <f t="shared" si="140"/>
        <v>1200.00117717925+1.07591704730634i</v>
      </c>
      <c r="I497" t="str">
        <f t="shared" si="141"/>
        <v>89.5363179802616-90706.7022059958i</v>
      </c>
      <c r="K497" t="str">
        <f t="shared" si="142"/>
        <v>0.00999998215134115-0.0000131687512786944i</v>
      </c>
      <c r="L497" t="str">
        <f t="shared" si="143"/>
        <v>0.00015-50.6248031957335i</v>
      </c>
      <c r="M497" t="str">
        <f t="shared" si="144"/>
        <v>0.0004-8.93378879924713i</v>
      </c>
      <c r="N497">
        <f t="shared" si="145"/>
        <v>89.995850325447108</v>
      </c>
      <c r="O497">
        <f t="shared" si="146"/>
        <v>73.328286387415801</v>
      </c>
      <c r="P497" s="3">
        <f t="shared" si="147"/>
        <v>73.328286387415801</v>
      </c>
      <c r="Q497" s="3">
        <f t="shared" si="148"/>
        <v>-90.004149674552892</v>
      </c>
      <c r="R497">
        <f t="shared" si="149"/>
        <v>89.995850325447108</v>
      </c>
      <c r="S497">
        <f t="shared" si="150"/>
        <v>5.574137529386851E-3</v>
      </c>
      <c r="T497">
        <f t="shared" si="133"/>
        <v>73.328286387415801</v>
      </c>
    </row>
    <row r="498" spans="1:20" x14ac:dyDescent="0.25">
      <c r="A498">
        <f t="shared" si="134"/>
        <v>35.156427713136182</v>
      </c>
      <c r="B498">
        <f t="shared" si="151"/>
        <v>5.5953192519985215</v>
      </c>
      <c r="C498" t="str">
        <f t="shared" si="135"/>
        <v>-0.335974033117115-4621.33153838495i</v>
      </c>
      <c r="D498" t="str">
        <f t="shared" si="136"/>
        <v>3.4781249997943-2844.43009273703i</v>
      </c>
      <c r="E498" t="str">
        <f t="shared" si="137"/>
        <v>162.469535797823+0.00428858859999581i</v>
      </c>
      <c r="F498" t="str">
        <f t="shared" si="138"/>
        <v>2.42492492490574-26693.2251005571i</v>
      </c>
      <c r="G498" t="str">
        <f t="shared" si="139"/>
        <v>0.99999999999209-2.81251421702864E-06i</v>
      </c>
      <c r="H498" t="str">
        <f t="shared" si="140"/>
        <v>1200.00118614282+1.08000553263997i</v>
      </c>
      <c r="I498" t="str">
        <f t="shared" si="141"/>
        <v>89.5363180834438-90363.3222033009i</v>
      </c>
      <c r="K498" t="str">
        <f t="shared" si="142"/>
        <v>0.00999998201543389-0.0000132187923486251i</v>
      </c>
      <c r="L498" t="str">
        <f t="shared" si="143"/>
        <v>0.00015-50.4331571983798i</v>
      </c>
      <c r="M498" t="str">
        <f t="shared" si="144"/>
        <v>0.0004-8.89996891736115i</v>
      </c>
      <c r="N498">
        <f t="shared" si="145"/>
        <v>89.995834556787415</v>
      </c>
      <c r="O498">
        <f t="shared" si="146"/>
        <v>73.295342549035624</v>
      </c>
      <c r="P498" s="3">
        <f t="shared" si="147"/>
        <v>73.295342549035624</v>
      </c>
      <c r="Q498" s="3">
        <f t="shared" si="148"/>
        <v>-90.004165443212585</v>
      </c>
      <c r="R498">
        <f t="shared" si="149"/>
        <v>89.995834556787415</v>
      </c>
      <c r="S498">
        <f t="shared" si="150"/>
        <v>5.5953192519985215E-3</v>
      </c>
      <c r="T498">
        <f t="shared" si="133"/>
        <v>73.295342549035624</v>
      </c>
    </row>
    <row r="499" spans="1:20" x14ac:dyDescent="0.25">
      <c r="A499">
        <f t="shared" si="134"/>
        <v>35.290022138446105</v>
      </c>
      <c r="B499">
        <f t="shared" si="151"/>
        <v>5.6165814651561163</v>
      </c>
      <c r="C499" t="str">
        <f t="shared" si="135"/>
        <v>-0.335974024248248-4603.8369517319i</v>
      </c>
      <c r="D499" t="str">
        <f t="shared" si="136"/>
        <v>3.47812499979272-2833.66217666936i</v>
      </c>
      <c r="E499" t="str">
        <f t="shared" si="137"/>
        <v>162.46953578896+0.00430488526196212i</v>
      </c>
      <c r="F499" t="str">
        <f t="shared" si="138"/>
        <v>2.4249249249056-26592.1748362314i</v>
      </c>
      <c r="G499" t="str">
        <f t="shared" si="139"/>
        <v>0.999999999992029-2.82320177105319E-06i</v>
      </c>
      <c r="H499" t="str">
        <f t="shared" si="140"/>
        <v>1200.00119517465+1.08410955422421i</v>
      </c>
      <c r="I499" t="str">
        <f t="shared" si="141"/>
        <v>89.5363181874123-90021.2421073338i</v>
      </c>
      <c r="K499" t="str">
        <f t="shared" si="142"/>
        <v>0.00999998187849166-0.0000132690235725052i</v>
      </c>
      <c r="L499" t="str">
        <f t="shared" si="143"/>
        <v>0.00015-50.2422366989238i</v>
      </c>
      <c r="M499" t="str">
        <f t="shared" si="144"/>
        <v>0.0004-8.86627706451595i</v>
      </c>
      <c r="N499">
        <f t="shared" si="145"/>
        <v>89.995818728207993</v>
      </c>
      <c r="O499">
        <f t="shared" si="146"/>
        <v>73.26239871056805</v>
      </c>
      <c r="P499" s="3">
        <f t="shared" si="147"/>
        <v>73.26239871056805</v>
      </c>
      <c r="Q499" s="3">
        <f t="shared" si="148"/>
        <v>-90.004181271792007</v>
      </c>
      <c r="R499">
        <f t="shared" si="149"/>
        <v>89.995818728207993</v>
      </c>
      <c r="S499">
        <f t="shared" si="150"/>
        <v>5.6165814651561166E-3</v>
      </c>
      <c r="T499">
        <f t="shared" si="133"/>
        <v>73.26239871056805</v>
      </c>
    </row>
    <row r="500" spans="1:20" x14ac:dyDescent="0.25">
      <c r="A500">
        <f t="shared" si="134"/>
        <v>35.424124222572203</v>
      </c>
      <c r="B500">
        <f t="shared" si="151"/>
        <v>5.6379244747237101</v>
      </c>
      <c r="C500" t="str">
        <f t="shared" si="135"/>
        <v>-0.335974015311804-4586.40859281906i</v>
      </c>
      <c r="D500" t="str">
        <f t="shared" si="136"/>
        <v>3.47812499979115-2822.93502378343i</v>
      </c>
      <c r="E500" t="str">
        <f t="shared" si="137"/>
        <v>162.469535780029+0.0043212438515335i</v>
      </c>
      <c r="F500" t="str">
        <f t="shared" si="138"/>
        <v>2.42492492490545-26491.5071092683i</v>
      </c>
      <c r="G500" t="str">
        <f t="shared" si="139"/>
        <v>0.999999999991969-2.83392993778302E-06i</v>
      </c>
      <c r="H500" t="str">
        <f t="shared" si="140"/>
        <v>1200.00120427523+1.08822917109688i</v>
      </c>
      <c r="I500" t="str">
        <f t="shared" si="141"/>
        <v>89.536318292172-89680.4569971549i</v>
      </c>
      <c r="K500" t="str">
        <f t="shared" si="142"/>
        <v>0.00999998174050683-0.0000133194456728958i</v>
      </c>
      <c r="L500" t="str">
        <f t="shared" si="143"/>
        <v>0.00015-50.0520389509104i</v>
      </c>
      <c r="M500" t="str">
        <f t="shared" si="144"/>
        <v>0.0004-8.83271275604299i</v>
      </c>
      <c r="N500">
        <f t="shared" si="145"/>
        <v>89.995802839481186</v>
      </c>
      <c r="O500">
        <f t="shared" si="146"/>
        <v>73.229454872012653</v>
      </c>
      <c r="P500" s="3">
        <f t="shared" si="147"/>
        <v>73.229454872012653</v>
      </c>
      <c r="Q500" s="3">
        <f t="shared" si="148"/>
        <v>-90.004197160518814</v>
      </c>
      <c r="R500">
        <f t="shared" si="149"/>
        <v>89.995802839481186</v>
      </c>
      <c r="S500">
        <f t="shared" si="150"/>
        <v>5.6379244747237099E-3</v>
      </c>
      <c r="T500">
        <f t="shared" si="133"/>
        <v>73.229454872012653</v>
      </c>
    </row>
    <row r="501" spans="1:20" x14ac:dyDescent="0.25">
      <c r="A501">
        <f t="shared" si="134"/>
        <v>35.558735894617975</v>
      </c>
      <c r="B501">
        <f t="shared" si="151"/>
        <v>5.6593485877276599</v>
      </c>
      <c r="C501" t="str">
        <f t="shared" si="135"/>
        <v>-0.335974006307237-4569.04621093356i</v>
      </c>
      <c r="D501" t="str">
        <f t="shared" si="136"/>
        <v>3.47812499978956-2812.24847976554i</v>
      </c>
      <c r="E501" t="str">
        <f t="shared" si="137"/>
        <v>162.46953577103+0.0043376646040392i</v>
      </c>
      <c r="F501" t="str">
        <f t="shared" si="138"/>
        <v>2.4249249249053-26391.2204715288i</v>
      </c>
      <c r="G501" t="str">
        <f t="shared" si="139"/>
        <v>0.999999999991908-2.84469887154642E-06i</v>
      </c>
      <c r="H501" t="str">
        <f t="shared" si="140"/>
        <v>1200.00121344512+1.09236444252013i</v>
      </c>
      <c r="I501" t="str">
        <f t="shared" si="141"/>
        <v>89.5363183977279-89340.9619704587i</v>
      </c>
      <c r="K501" t="str">
        <f t="shared" si="142"/>
        <v>0.00999998160147127-0.0000133700593751028i</v>
      </c>
      <c r="L501" t="str">
        <f t="shared" si="143"/>
        <v>0.00015-49.862561218281i</v>
      </c>
      <c r="M501" t="str">
        <f t="shared" si="144"/>
        <v>0.0004-8.7992755091084i</v>
      </c>
      <c r="N501">
        <f t="shared" si="145"/>
        <v>89.995786890378398</v>
      </c>
      <c r="O501">
        <f t="shared" si="146"/>
        <v>73.196511033368594</v>
      </c>
      <c r="P501" s="3">
        <f t="shared" si="147"/>
        <v>73.196511033368594</v>
      </c>
      <c r="Q501" s="3">
        <f t="shared" si="148"/>
        <v>-90.004213109621602</v>
      </c>
      <c r="R501">
        <f t="shared" si="149"/>
        <v>89.995786890378398</v>
      </c>
      <c r="S501">
        <f t="shared" si="150"/>
        <v>5.6593485877276598E-3</v>
      </c>
      <c r="T501">
        <f t="shared" si="133"/>
        <v>73.196511033368594</v>
      </c>
    </row>
    <row r="502" spans="1:20" x14ac:dyDescent="0.25">
      <c r="A502">
        <f t="shared" si="134"/>
        <v>35.693859091017522</v>
      </c>
      <c r="B502">
        <f t="shared" si="151"/>
        <v>5.6808541123610254</v>
      </c>
      <c r="C502" t="str">
        <f t="shared" si="135"/>
        <v>-0.335973997234212-4551.74955631176i</v>
      </c>
      <c r="D502" t="str">
        <f t="shared" si="136"/>
        <v>3.47812499978795-2801.60239088618i</v>
      </c>
      <c r="E502" t="str">
        <f t="shared" si="137"/>
        <v>162.469535761963+0.0043541477556982i</v>
      </c>
      <c r="F502" t="str">
        <f t="shared" si="138"/>
        <v>2.42492492490515-26291.313480356i</v>
      </c>
      <c r="G502" t="str">
        <f t="shared" si="139"/>
        <v>0.999999999991846-2.85550872725812E-06i</v>
      </c>
      <c r="H502" t="str">
        <f t="shared" si="140"/>
        <v>1200.00122268483+1.09651542798136i</v>
      </c>
      <c r="I502" t="str">
        <f t="shared" si="141"/>
        <v>89.5363185040888-89002.7521434944i</v>
      </c>
      <c r="K502" t="str">
        <f t="shared" si="142"/>
        <v>0.00999998146137701-0.0000134208654071885i</v>
      </c>
      <c r="L502" t="str">
        <f t="shared" si="143"/>
        <v>0.00015-49.6738007753346i</v>
      </c>
      <c r="M502" t="str">
        <f t="shared" si="144"/>
        <v>0.0004-8.76596484270611i</v>
      </c>
      <c r="N502">
        <f t="shared" si="145"/>
        <v>89.995770880670264</v>
      </c>
      <c r="O502">
        <f t="shared" si="146"/>
        <v>73.163567194635291</v>
      </c>
      <c r="P502" s="3">
        <f t="shared" si="147"/>
        <v>73.163567194635291</v>
      </c>
      <c r="Q502" s="3">
        <f t="shared" si="148"/>
        <v>-90.004229119329736</v>
      </c>
      <c r="R502">
        <f t="shared" si="149"/>
        <v>89.995770880670264</v>
      </c>
      <c r="S502">
        <f t="shared" si="150"/>
        <v>5.6808541123610258E-3</v>
      </c>
      <c r="T502">
        <f t="shared" si="133"/>
        <v>73.163567194635291</v>
      </c>
    </row>
    <row r="503" spans="1:20" x14ac:dyDescent="0.25">
      <c r="A503">
        <f t="shared" si="134"/>
        <v>35.829495755563393</v>
      </c>
      <c r="B503">
        <f t="shared" si="151"/>
        <v>5.7024413579879978</v>
      </c>
      <c r="C503" t="str">
        <f t="shared" si="135"/>
        <v>-0.335973988092142-4534.51838013552i</v>
      </c>
      <c r="D503" t="str">
        <f t="shared" si="136"/>
        <v>3.47812499978634-2790.99660399778i</v>
      </c>
      <c r="E503" t="str">
        <f t="shared" si="137"/>
        <v>162.469535752827+0.00437069354363375i</v>
      </c>
      <c r="F503" t="str">
        <f t="shared" si="138"/>
        <v>2.424924924905-26191.7846985542i</v>
      </c>
      <c r="G503" t="str">
        <f t="shared" si="139"/>
        <v>0.999999999991784-2.86635966042152E-06i</v>
      </c>
      <c r="H503" t="str">
        <f t="shared" si="140"/>
        <v>1200.00123199489+1.10068218719398i</v>
      </c>
      <c r="I503" t="str">
        <f t="shared" si="141"/>
        <v>89.5363186112596-88665.8226509995i</v>
      </c>
      <c r="K503" t="str">
        <f t="shared" si="142"/>
        <v>0.00999998132021612-0.0000134718644999817i</v>
      </c>
      <c r="L503" t="str">
        <f t="shared" si="143"/>
        <v>0.00015-49.4857549066891i</v>
      </c>
      <c r="M503" t="str">
        <f t="shared" si="144"/>
        <v>0.0004-8.732780277651i</v>
      </c>
      <c r="N503">
        <f t="shared" si="145"/>
        <v>89.995754810126485</v>
      </c>
      <c r="O503">
        <f t="shared" si="146"/>
        <v>73.130623355812162</v>
      </c>
      <c r="P503" s="3">
        <f t="shared" si="147"/>
        <v>73.130623355812162</v>
      </c>
      <c r="Q503" s="3">
        <f t="shared" si="148"/>
        <v>-90.004245189873515</v>
      </c>
      <c r="R503">
        <f t="shared" si="149"/>
        <v>89.995754810126485</v>
      </c>
      <c r="S503">
        <f t="shared" si="150"/>
        <v>5.7024413579879977E-3</v>
      </c>
      <c r="T503">
        <f t="shared" si="133"/>
        <v>73.130623355812162</v>
      </c>
    </row>
    <row r="504" spans="1:20" x14ac:dyDescent="0.25">
      <c r="A504">
        <f t="shared" si="134"/>
        <v>35.965647839434538</v>
      </c>
      <c r="B504">
        <f t="shared" si="151"/>
        <v>5.7241106351483522</v>
      </c>
      <c r="C504" t="str">
        <f t="shared" si="135"/>
        <v>-0.335973978880308-4517.35243452847i</v>
      </c>
      <c r="D504" t="str">
        <f t="shared" si="136"/>
        <v>3.47812499978472-2780.43096653253i</v>
      </c>
      <c r="E504" t="str">
        <f t="shared" si="137"/>
        <v>162.469535743621+0.00438730220586752i</v>
      </c>
      <c r="F504" t="str">
        <f t="shared" si="138"/>
        <v>2.42492492490485-26092.6326943686i</v>
      </c>
      <c r="G504" t="str">
        <f t="shared" si="139"/>
        <v>0.999999999991722-2.87725182713094E-06i</v>
      </c>
      <c r="H504" t="str">
        <f t="shared" si="140"/>
        <v>1200.00124137585+1.10486478009831i</v>
      </c>
      <c r="I504" t="str">
        <f t="shared" si="141"/>
        <v>89.5363187192463-88330.1686461317i</v>
      </c>
      <c r="K504" t="str">
        <f t="shared" si="142"/>
        <v>0.0099999811779803-0.0000135230573870871i</v>
      </c>
      <c r="L504" t="str">
        <f t="shared" si="143"/>
        <v>0.00015-49.2984209072416i</v>
      </c>
      <c r="M504" t="str">
        <f t="shared" si="144"/>
        <v>0.0004-8.69972133657204i</v>
      </c>
      <c r="N504">
        <f t="shared" si="145"/>
        <v>89.995738678515892</v>
      </c>
      <c r="O504">
        <f t="shared" si="146"/>
        <v>73.097679516898296</v>
      </c>
      <c r="P504" s="3">
        <f t="shared" si="147"/>
        <v>73.097679516898296</v>
      </c>
      <c r="Q504" s="3">
        <f t="shared" si="148"/>
        <v>-90.004261321484108</v>
      </c>
      <c r="R504">
        <f t="shared" si="149"/>
        <v>89.995738678515892</v>
      </c>
      <c r="S504">
        <f t="shared" si="150"/>
        <v>5.7241106351483525E-3</v>
      </c>
      <c r="T504">
        <f t="shared" si="133"/>
        <v>73.097679516898296</v>
      </c>
    </row>
    <row r="505" spans="1:20" x14ac:dyDescent="0.25">
      <c r="A505">
        <f t="shared" si="134"/>
        <v>36.102317301224389</v>
      </c>
      <c r="B505">
        <f t="shared" si="151"/>
        <v>5.7458622555619163</v>
      </c>
      <c r="C505" t="str">
        <f t="shared" si="135"/>
        <v>-0.335973969598479-4500.25147255276i</v>
      </c>
      <c r="D505" t="str">
        <f t="shared" si="136"/>
        <v>3.47812499978306-2769.90532650019i</v>
      </c>
      <c r="E505" t="str">
        <f t="shared" si="137"/>
        <v>162.469535734345+0.00440397398132283i</v>
      </c>
      <c r="F505" t="str">
        <f t="shared" si="138"/>
        <v>2.4249249249047-25993.8560414641i</v>
      </c>
      <c r="G505" t="str">
        <f t="shared" si="139"/>
        <v>0.999999999991658-2.88818538407386E-06i</v>
      </c>
      <c r="H505" t="str">
        <f t="shared" si="140"/>
        <v>1200.00125082824+1.10906326686247i</v>
      </c>
      <c r="I505" t="str">
        <f t="shared" si="141"/>
        <v>89.5363188280554-87995.7853003939i</v>
      </c>
      <c r="K505" t="str">
        <f t="shared" si="142"/>
        <v>0.00999998103466141-0.0000135744448048979i</v>
      </c>
      <c r="L505" t="str">
        <f t="shared" si="143"/>
        <v>0.00015-49.1117960821295i</v>
      </c>
      <c r="M505" t="str">
        <f t="shared" si="144"/>
        <v>0.0004-8.66678754390523i</v>
      </c>
      <c r="N505">
        <f t="shared" si="145"/>
        <v>89.995722485606436</v>
      </c>
      <c r="O505">
        <f t="shared" si="146"/>
        <v>73.064735677893083</v>
      </c>
      <c r="P505" s="3">
        <f t="shared" si="147"/>
        <v>73.064735677893083</v>
      </c>
      <c r="Q505" s="3">
        <f t="shared" si="148"/>
        <v>-90.004277514393564</v>
      </c>
      <c r="R505">
        <f t="shared" si="149"/>
        <v>89.995722485606436</v>
      </c>
      <c r="S505">
        <f t="shared" si="150"/>
        <v>5.7458622555619163E-3</v>
      </c>
      <c r="T505">
        <f t="shared" si="133"/>
        <v>73.064735677893083</v>
      </c>
    </row>
    <row r="506" spans="1:20" x14ac:dyDescent="0.25">
      <c r="A506">
        <f t="shared" si="134"/>
        <v>36.239506106969039</v>
      </c>
      <c r="B506">
        <f t="shared" si="151"/>
        <v>5.7676965321330513</v>
      </c>
      <c r="C506" t="str">
        <f t="shared" si="135"/>
        <v>-0.335973960245791-4483.21524820535i</v>
      </c>
      <c r="D506" t="str">
        <f t="shared" si="136"/>
        <v>3.47812499978144-2759.4195324859i</v>
      </c>
      <c r="E506" t="str">
        <f t="shared" si="137"/>
        <v>162.469535724999+0.00442070910983475i</v>
      </c>
      <c r="F506" t="str">
        <f t="shared" si="138"/>
        <v>2.42492492490455-25895.4533189056i</v>
      </c>
      <c r="G506" t="str">
        <f t="shared" si="139"/>
        <v>0.999999999991595-2.89916048853315E-06i</v>
      </c>
      <c r="H506" t="str">
        <f t="shared" si="140"/>
        <v>1200.00126035261+1.11327770788317i</v>
      </c>
      <c r="I506" t="str">
        <f t="shared" si="141"/>
        <v>89.5363189376913-87662.6678035706i</v>
      </c>
      <c r="K506" t="str">
        <f t="shared" si="142"/>
        <v>0.00999998089025123-0.0000136260274926045i</v>
      </c>
      <c r="L506" t="str">
        <f t="shared" si="143"/>
        <v>0.00015-48.9258777466922i</v>
      </c>
      <c r="M506" t="str">
        <f t="shared" si="144"/>
        <v>0.0004-8.63397842588686i</v>
      </c>
      <c r="N506">
        <f t="shared" si="145"/>
        <v>89.995706231165229</v>
      </c>
      <c r="O506">
        <f t="shared" si="146"/>
        <v>73.031791838795897</v>
      </c>
      <c r="P506" s="3">
        <f t="shared" si="147"/>
        <v>73.031791838795897</v>
      </c>
      <c r="Q506" s="3">
        <f t="shared" si="148"/>
        <v>-90.004293768834771</v>
      </c>
      <c r="R506">
        <f t="shared" si="149"/>
        <v>89.995706231165229</v>
      </c>
      <c r="S506">
        <f t="shared" si="150"/>
        <v>5.7676965321330513E-3</v>
      </c>
      <c r="T506">
        <f t="shared" si="133"/>
        <v>73.031791838795897</v>
      </c>
    </row>
    <row r="507" spans="1:20" x14ac:dyDescent="0.25">
      <c r="A507">
        <f t="shared" si="134"/>
        <v>36.377216230175527</v>
      </c>
      <c r="B507">
        <f t="shared" si="151"/>
        <v>5.7896137789551574</v>
      </c>
      <c r="C507" t="str">
        <f t="shared" si="135"/>
        <v>-0.335973950822069-4466.24351641441i</v>
      </c>
      <c r="D507" t="str">
        <f t="shared" si="136"/>
        <v>3.47812499977975-2748.97343364799i</v>
      </c>
      <c r="E507" t="str">
        <f t="shared" si="137"/>
        <v>162.469535715581+0.00443750783214928i</v>
      </c>
      <c r="F507" t="str">
        <f t="shared" si="138"/>
        <v>2.42492492490439-25797.4231111368i</v>
      </c>
      <c r="G507" t="str">
        <f t="shared" si="139"/>
        <v>0.999999999991531-2.91017729838939E-06i</v>
      </c>
      <c r="H507" t="str">
        <f t="shared" si="140"/>
        <v>1200.00126994949+1.11750816378672i</v>
      </c>
      <c r="I507" t="str">
        <f t="shared" si="141"/>
        <v>89.536319048164-87330.8113636531i</v>
      </c>
      <c r="K507" t="str">
        <f t="shared" si="142"/>
        <v>0.00999998074474148-0.0000136778061922068i</v>
      </c>
      <c r="L507" t="str">
        <f t="shared" si="143"/>
        <v>0.00015-48.7406632264317i</v>
      </c>
      <c r="M507" t="str">
        <f t="shared" si="144"/>
        <v>0.0004-8.60129351054677i</v>
      </c>
      <c r="N507">
        <f t="shared" si="145"/>
        <v>89.995689914958433</v>
      </c>
      <c r="O507">
        <f t="shared" si="146"/>
        <v>72.998847999605985</v>
      </c>
      <c r="P507" s="3">
        <f t="shared" si="147"/>
        <v>72.998847999605985</v>
      </c>
      <c r="Q507" s="3">
        <f t="shared" si="148"/>
        <v>-90.004310085041567</v>
      </c>
      <c r="R507">
        <f t="shared" si="149"/>
        <v>89.995689914958433</v>
      </c>
      <c r="S507">
        <f t="shared" si="150"/>
        <v>5.7896137789551572E-3</v>
      </c>
      <c r="T507">
        <f t="shared" si="133"/>
        <v>72.998847999605985</v>
      </c>
    </row>
    <row r="508" spans="1:20" x14ac:dyDescent="0.25">
      <c r="A508">
        <f t="shared" si="134"/>
        <v>36.515449651850197</v>
      </c>
      <c r="B508">
        <f t="shared" si="151"/>
        <v>5.8116143113151875</v>
      </c>
      <c r="C508" t="str">
        <f t="shared" si="135"/>
        <v>-0.335973941326433-4449.33603303584i</v>
      </c>
      <c r="D508" t="str">
        <f t="shared" si="136"/>
        <v>3.47812499977809-2738.56687971581i</v>
      </c>
      <c r="E508" t="str">
        <f t="shared" si="137"/>
        <v>162.469535706091+0.00445437038992493i</v>
      </c>
      <c r="F508" t="str">
        <f t="shared" si="138"/>
        <v>2.42492492490423-25699.7640079603i</v>
      </c>
      <c r="G508" t="str">
        <f t="shared" si="139"/>
        <v>0.999999999991466-2.92123597212309E-06i</v>
      </c>
      <c r="H508" t="str">
        <f t="shared" si="140"/>
        <v>1200.00127961945+1.12175469542971i</v>
      </c>
      <c r="I508" t="str">
        <f t="shared" si="141"/>
        <v>89.5363191594769-87000.2112067767i</v>
      </c>
      <c r="K508" t="str">
        <f t="shared" si="142"/>
        <v>0.00999998059812375-0.000013729781648523i</v>
      </c>
      <c r="L508" t="str">
        <f t="shared" si="143"/>
        <v>0.00015-48.5561498569752i</v>
      </c>
      <c r="M508" t="str">
        <f t="shared" si="144"/>
        <v>0.0004-8.56873232770152i</v>
      </c>
      <c r="N508">
        <f t="shared" si="145"/>
        <v>89.995673536751369</v>
      </c>
      <c r="O508">
        <f t="shared" si="146"/>
        <v>72.96590416032258</v>
      </c>
      <c r="P508" s="3">
        <f t="shared" si="147"/>
        <v>72.96590416032258</v>
      </c>
      <c r="Q508" s="3">
        <f t="shared" si="148"/>
        <v>-90.004326463248631</v>
      </c>
      <c r="R508">
        <f t="shared" si="149"/>
        <v>89.995673536751369</v>
      </c>
      <c r="S508">
        <f t="shared" si="150"/>
        <v>5.8116143113151877E-3</v>
      </c>
      <c r="T508">
        <f t="shared" si="133"/>
        <v>72.96590416032258</v>
      </c>
    </row>
    <row r="509" spans="1:20" x14ac:dyDescent="0.25">
      <c r="A509">
        <f t="shared" si="134"/>
        <v>36.654208360527228</v>
      </c>
      <c r="B509">
        <f t="shared" si="151"/>
        <v>5.8336984456981851</v>
      </c>
      <c r="C509" t="str">
        <f t="shared" si="135"/>
        <v>-0.335973931758684-4432.49255484992i</v>
      </c>
      <c r="D509" t="str">
        <f t="shared" si="136"/>
        <v>3.47812499977639-2728.19972098761i</v>
      </c>
      <c r="E509" t="str">
        <f t="shared" si="137"/>
        <v>162.46953569653+0.00447129702574015i</v>
      </c>
      <c r="F509" t="str">
        <f t="shared" si="138"/>
        <v>2.42492492490408-25602.4746045171i</v>
      </c>
      <c r="G509" t="str">
        <f t="shared" si="139"/>
        <v>0.999999999991401-2.93233666881697E-06i</v>
      </c>
      <c r="H509" t="str">
        <f t="shared" si="140"/>
        <v>1200.00128936305+1.12601736390007i</v>
      </c>
      <c r="I509" t="str">
        <f t="shared" si="141"/>
        <v>89.5363192716394-86670.8625771472i</v>
      </c>
      <c r="K509" t="str">
        <f t="shared" si="142"/>
        <v>0.00999998045038961-0.0000137819546092022i</v>
      </c>
      <c r="L509" t="str">
        <f t="shared" si="143"/>
        <v>0.00015-48.3723349840358i</v>
      </c>
      <c r="M509" t="str">
        <f t="shared" si="144"/>
        <v>0.0004-8.53629440894751i</v>
      </c>
      <c r="N509">
        <f t="shared" si="145"/>
        <v>89.995657096308435</v>
      </c>
      <c r="O509">
        <f t="shared" si="146"/>
        <v>72.93296032094517</v>
      </c>
      <c r="P509" s="3">
        <f t="shared" si="147"/>
        <v>72.93296032094517</v>
      </c>
      <c r="Q509" s="3">
        <f t="shared" si="148"/>
        <v>-90.004342903691565</v>
      </c>
      <c r="R509">
        <f t="shared" si="149"/>
        <v>89.995657096308435</v>
      </c>
      <c r="S509">
        <f t="shared" si="150"/>
        <v>5.833698445698185E-3</v>
      </c>
      <c r="T509">
        <f t="shared" si="133"/>
        <v>72.93296032094517</v>
      </c>
    </row>
    <row r="510" spans="1:20" x14ac:dyDescent="0.25">
      <c r="A510">
        <f t="shared" si="134"/>
        <v>36.79349435229723</v>
      </c>
      <c r="B510">
        <f t="shared" si="151"/>
        <v>5.8558664997918379</v>
      </c>
      <c r="C510" t="str">
        <f t="shared" si="135"/>
        <v>-0.335973922118018-4415.7128395575i</v>
      </c>
      <c r="D510" t="str">
        <f t="shared" si="136"/>
        <v>3.47812499977468-2717.87180832831i</v>
      </c>
      <c r="E510" t="str">
        <f t="shared" si="137"/>
        <v>162.469535686896+0.0044882879830951i</v>
      </c>
      <c r="F510" t="str">
        <f t="shared" si="138"/>
        <v>2.42492492490392-25505.5535012664i</v>
      </c>
      <c r="G510" t="str">
        <f t="shared" si="139"/>
        <v>0.999999999991336-2.94347954815828E-06i</v>
      </c>
      <c r="H510" t="str">
        <f t="shared" si="140"/>
        <v>1200.00129918083+1.13029623051778i</v>
      </c>
      <c r="I510" t="str">
        <f t="shared" si="141"/>
        <v>89.536319384654-86342.7607369723i</v>
      </c>
      <c r="K510" t="str">
        <f t="shared" si="142"/>
        <v>0.00999998030153063-0.0000138343258247336i</v>
      </c>
      <c r="L510" t="str">
        <f t="shared" si="143"/>
        <v>0.00015-48.1892159633751i</v>
      </c>
      <c r="M510" t="str">
        <f t="shared" si="144"/>
        <v>0.0004-8.50397928765442i</v>
      </c>
      <c r="N510">
        <f t="shared" si="145"/>
        <v>89.995640593393162</v>
      </c>
      <c r="O510">
        <f t="shared" si="146"/>
        <v>72.900016481472917</v>
      </c>
      <c r="P510" s="3">
        <f t="shared" si="147"/>
        <v>72.900016481472917</v>
      </c>
      <c r="Q510" s="3">
        <f t="shared" si="148"/>
        <v>-90.004359406606838</v>
      </c>
      <c r="R510">
        <f t="shared" si="149"/>
        <v>89.995640593393162</v>
      </c>
      <c r="S510">
        <f t="shared" si="150"/>
        <v>5.8558664997918376E-3</v>
      </c>
      <c r="T510">
        <f t="shared" si="133"/>
        <v>72.900016481472917</v>
      </c>
    </row>
    <row r="511" spans="1:20" x14ac:dyDescent="0.25">
      <c r="A511">
        <f t="shared" si="134"/>
        <v>36.933309630835957</v>
      </c>
      <c r="B511">
        <f t="shared" si="151"/>
        <v>5.8781187924910467</v>
      </c>
      <c r="C511" t="str">
        <f t="shared" si="135"/>
        <v>-0.335973912403849-4398.99664577667i</v>
      </c>
      <c r="D511" t="str">
        <f t="shared" si="136"/>
        <v>3.47812499977297-2707.58299316743i</v>
      </c>
      <c r="E511" t="str">
        <f t="shared" si="137"/>
        <v>162.469535677188+0.00450534350641755i</v>
      </c>
      <c r="F511" t="str">
        <f t="shared" si="138"/>
        <v>2.42492492490375-25408.9993039656i</v>
      </c>
      <c r="G511" t="str">
        <f t="shared" si="139"/>
        <v>0.99999999999127-2.95466477044109E-06i</v>
      </c>
      <c r="H511" t="str">
        <f t="shared" si="140"/>
        <v>1200.00130907337+1.1345913568359i</v>
      </c>
      <c r="I511" t="str">
        <f t="shared" si="141"/>
        <v>89.536319498529-86015.9009663981i</v>
      </c>
      <c r="K511" t="str">
        <f t="shared" si="142"/>
        <v>0.00999998015153807-0.000013886896048458i</v>
      </c>
      <c r="L511" t="str">
        <f t="shared" si="143"/>
        <v>0.00015-48.0067901607641i</v>
      </c>
      <c r="M511" t="str">
        <f t="shared" si="144"/>
        <v>0.0004-8.47178649895836i</v>
      </c>
      <c r="N511">
        <f t="shared" si="145"/>
        <v>89.995624027768173</v>
      </c>
      <c r="O511">
        <f t="shared" si="146"/>
        <v>72.867072641904954</v>
      </c>
      <c r="P511" s="3">
        <f t="shared" si="147"/>
        <v>72.867072641904954</v>
      </c>
      <c r="Q511" s="3">
        <f t="shared" si="148"/>
        <v>-90.004375972231827</v>
      </c>
      <c r="R511">
        <f t="shared" si="149"/>
        <v>89.995624027768173</v>
      </c>
      <c r="S511">
        <f t="shared" si="150"/>
        <v>5.8781187924910466E-3</v>
      </c>
      <c r="T511">
        <f t="shared" si="133"/>
        <v>72.867072641904954</v>
      </c>
    </row>
    <row r="512" spans="1:20" x14ac:dyDescent="0.25">
      <c r="A512">
        <f t="shared" si="134"/>
        <v>37.073656207433132</v>
      </c>
      <c r="B512">
        <f t="shared" si="151"/>
        <v>5.9004556439025126</v>
      </c>
      <c r="C512" t="str">
        <f t="shared" si="135"/>
        <v>-0.335973902615821-4382.34373303954i</v>
      </c>
      <c r="D512" t="str">
        <f t="shared" si="136"/>
        <v>3.47812499977125-2697.33312749691i</v>
      </c>
      <c r="E512" t="str">
        <f t="shared" si="137"/>
        <v>162.469535667407+0.00452246384105999i</v>
      </c>
      <c r="F512" t="str">
        <f t="shared" si="138"/>
        <v>2.4249249249036-25312.8106236504i</v>
      </c>
      <c r="G512" t="str">
        <f t="shared" si="139"/>
        <v>0.999999999991203-2.96589249656856E-06i</v>
      </c>
      <c r="H512" t="str">
        <f t="shared" si="140"/>
        <v>1200.00131904123+1.13890280464139i</v>
      </c>
      <c r="I512" t="str">
        <f t="shared" si="141"/>
        <v>89.5363196132725-85690.278563437i</v>
      </c>
      <c r="K512" t="str">
        <f t="shared" si="142"/>
        <v>0.00999998000040355-0.0000139396660365794i</v>
      </c>
      <c r="L512" t="str">
        <f t="shared" si="143"/>
        <v>0.00015-47.8250549519467i</v>
      </c>
      <c r="M512" t="str">
        <f t="shared" si="144"/>
        <v>0.0004-8.43971557975533i</v>
      </c>
      <c r="N512">
        <f t="shared" si="145"/>
        <v>89.995607399195208</v>
      </c>
      <c r="O512">
        <f t="shared" si="146"/>
        <v>72.834128802240883</v>
      </c>
      <c r="P512" s="3">
        <f t="shared" si="147"/>
        <v>72.834128802240883</v>
      </c>
      <c r="Q512" s="3">
        <f t="shared" si="148"/>
        <v>-90.004392600804792</v>
      </c>
      <c r="R512">
        <f t="shared" si="149"/>
        <v>89.995607399195208</v>
      </c>
      <c r="S512">
        <f t="shared" si="150"/>
        <v>5.9004556439025127E-3</v>
      </c>
      <c r="T512">
        <f t="shared" si="133"/>
        <v>72.834128802240883</v>
      </c>
    </row>
    <row r="513" spans="1:20" x14ac:dyDescent="0.25">
      <c r="A513">
        <f t="shared" si="134"/>
        <v>37.21453610102138</v>
      </c>
      <c r="B513">
        <f t="shared" si="151"/>
        <v>5.9228773753493424</v>
      </c>
      <c r="C513" t="str">
        <f t="shared" si="135"/>
        <v>-0.335973892753154-4365.75386178819i</v>
      </c>
      <c r="D513" t="str">
        <f t="shared" si="136"/>
        <v>3.4781249997695-2687.12206386899i</v>
      </c>
      <c r="E513" t="str">
        <f t="shared" si="137"/>
        <v>162.46953565755+0.00453964923331006i</v>
      </c>
      <c r="F513" t="str">
        <f t="shared" si="138"/>
        <v>2.42492492490343-25216.986076614i</v>
      </c>
      <c r="G513" t="str">
        <f t="shared" si="139"/>
        <v>0.999999999991136-2.97716288805532E-06i</v>
      </c>
      <c r="H513" t="str">
        <f t="shared" si="140"/>
        <v>1200.001329085+1.14323063595595i</v>
      </c>
      <c r="I513" t="str">
        <f t="shared" si="141"/>
        <v>89.5363197288876-85365.8888439017i</v>
      </c>
      <c r="K513" t="str">
        <f t="shared" si="142"/>
        <v>0.00999997984811812-0.0000139926365481736i</v>
      </c>
      <c r="L513" t="str">
        <f t="shared" si="143"/>
        <v>0.00015-47.6440077226008i</v>
      </c>
      <c r="M513" t="str">
        <f t="shared" si="144"/>
        <v>0.0004-8.40776606869429i</v>
      </c>
      <c r="N513">
        <f t="shared" si="145"/>
        <v>89.995590707435014</v>
      </c>
      <c r="O513">
        <f t="shared" si="146"/>
        <v>72.801184962479624</v>
      </c>
      <c r="P513" s="3">
        <f t="shared" si="147"/>
        <v>72.801184962479624</v>
      </c>
      <c r="Q513" s="3">
        <f t="shared" si="148"/>
        <v>-90.004409292564986</v>
      </c>
      <c r="R513">
        <f t="shared" si="149"/>
        <v>89.995590707435014</v>
      </c>
      <c r="S513">
        <f t="shared" si="150"/>
        <v>5.9228773753493428E-3</v>
      </c>
      <c r="T513">
        <f t="shared" si="133"/>
        <v>72.801184962479624</v>
      </c>
    </row>
    <row r="514" spans="1:20" x14ac:dyDescent="0.25">
      <c r="A514">
        <f t="shared" si="134"/>
        <v>37.355951338205259</v>
      </c>
      <c r="B514">
        <f t="shared" si="151"/>
        <v>5.9453843093756698</v>
      </c>
      <c r="C514" t="str">
        <f t="shared" si="135"/>
        <v>-0.335973882815537-4349.22679337186i</v>
      </c>
      <c r="D514" t="str">
        <f t="shared" si="136"/>
        <v>3.47812499976773-2676.94965539409i</v>
      </c>
      <c r="E514" t="str">
        <f t="shared" si="137"/>
        <v>162.469535647619+0.00455689993038838i</v>
      </c>
      <c r="F514" t="str">
        <f t="shared" si="138"/>
        <v>2.42492492490326-25121.5242843882i</v>
      </c>
      <c r="G514" t="str">
        <f t="shared" si="139"/>
        <v>0.999999999991069-2.98847610702973E-06i</v>
      </c>
      <c r="H514" t="str">
        <f t="shared" si="140"/>
        <v>1200.00133920524+1.14757491303705i</v>
      </c>
      <c r="I514" t="str">
        <f t="shared" si="141"/>
        <v>89.5363198453848-85042.727141336i</v>
      </c>
      <c r="K514" t="str">
        <f t="shared" si="142"/>
        <v>0.00999997969467317-0.0000140458083452021i</v>
      </c>
      <c r="L514" t="str">
        <f t="shared" si="143"/>
        <v>0.00015-47.4636458683012i</v>
      </c>
      <c r="M514" t="str">
        <f t="shared" si="144"/>
        <v>0.0004-8.37593750617082i</v>
      </c>
      <c r="N514">
        <f t="shared" si="145"/>
        <v>89.995573952247568</v>
      </c>
      <c r="O514">
        <f t="shared" si="146"/>
        <v>72.768241122620651</v>
      </c>
      <c r="P514" s="3">
        <f t="shared" si="147"/>
        <v>72.768241122620651</v>
      </c>
      <c r="Q514" s="3">
        <f t="shared" si="148"/>
        <v>-90.004426047752432</v>
      </c>
      <c r="R514">
        <f t="shared" si="149"/>
        <v>89.995573952247568</v>
      </c>
      <c r="S514">
        <f t="shared" si="150"/>
        <v>5.9453843093756698E-3</v>
      </c>
      <c r="T514">
        <f t="shared" si="133"/>
        <v>72.768241122620651</v>
      </c>
    </row>
    <row r="515" spans="1:20" x14ac:dyDescent="0.25">
      <c r="A515">
        <f t="shared" si="134"/>
        <v>37.497903953290439</v>
      </c>
      <c r="B515">
        <f t="shared" si="151"/>
        <v>5.9679767697512975</v>
      </c>
      <c r="C515" t="str">
        <f t="shared" si="135"/>
        <v>-0.335973872802059-4332.76229004304i</v>
      </c>
      <c r="D515" t="str">
        <f t="shared" si="136"/>
        <v>3.478124999766-2666.8157557387i</v>
      </c>
      <c r="E515" t="str">
        <f t="shared" si="137"/>
        <v>162.469535637612+0.00457421618045964i</v>
      </c>
      <c r="F515" t="str">
        <f t="shared" si="138"/>
        <v>2.42492492490311-25026.4238737233i</v>
      </c>
      <c r="G515" t="str">
        <f t="shared" si="139"/>
        <v>0.999999999991001-2.99983231623623E-06i</v>
      </c>
      <c r="H515" t="str">
        <f t="shared" si="140"/>
        <v>1200.00134940256+1.15193569837864i</v>
      </c>
      <c r="I515" t="str">
        <f t="shared" si="141"/>
        <v>89.5363199627681-84720.7888069531i</v>
      </c>
      <c r="K515" t="str">
        <f t="shared" si="142"/>
        <v>0.00999997954005971-0.0000140991821925202i</v>
      </c>
      <c r="L515" t="str">
        <f t="shared" si="143"/>
        <v>0.00015-47.2839667944823i</v>
      </c>
      <c r="M515" t="str">
        <f t="shared" si="144"/>
        <v>0.0004-8.34422943432042i</v>
      </c>
      <c r="N515">
        <f t="shared" si="145"/>
        <v>89.995557133391813</v>
      </c>
      <c r="O515">
        <f t="shared" si="146"/>
        <v>72.735297282663055</v>
      </c>
      <c r="P515" s="3">
        <f t="shared" si="147"/>
        <v>72.735297282663055</v>
      </c>
      <c r="Q515" s="3">
        <f t="shared" si="148"/>
        <v>-90.004442866608187</v>
      </c>
      <c r="R515">
        <f t="shared" si="149"/>
        <v>89.995557133391813</v>
      </c>
      <c r="S515">
        <f t="shared" si="150"/>
        <v>5.9679767697512973E-3</v>
      </c>
      <c r="T515">
        <f t="shared" si="133"/>
        <v>72.735297282663055</v>
      </c>
    </row>
    <row r="516" spans="1:20" x14ac:dyDescent="0.25">
      <c r="A516">
        <f t="shared" si="134"/>
        <v>37.640395988312946</v>
      </c>
      <c r="B516">
        <f t="shared" si="151"/>
        <v>5.9906550814763531</v>
      </c>
      <c r="C516" t="str">
        <f t="shared" si="135"/>
        <v>-0.335973862712468-4316.36011495445i</v>
      </c>
      <c r="D516" t="str">
        <f t="shared" si="136"/>
        <v>3.47812499976419-2656.72021912327i</v>
      </c>
      <c r="E516" t="str">
        <f t="shared" si="137"/>
        <v>162.469535627529+0.00459159823262895i</v>
      </c>
      <c r="F516" t="str">
        <f t="shared" si="138"/>
        <v>2.42492492490295-24931.6834765678i</v>
      </c>
      <c r="G516" t="str">
        <f t="shared" si="139"/>
        <v>0.999999999990933-3.01123167903774E-06i</v>
      </c>
      <c r="H516" t="str">
        <f t="shared" si="140"/>
        <v>1200.0013596775+1.15631305471223i</v>
      </c>
      <c r="I516" t="str">
        <f t="shared" si="141"/>
        <v>89.5363200810459-84400.0692095582i</v>
      </c>
      <c r="K516" t="str">
        <f t="shared" si="142"/>
        <v>0.00999997938426911-0.0000141527588578906i</v>
      </c>
      <c r="L516" t="str">
        <f t="shared" si="143"/>
        <v>0.00015-47.1049679164i</v>
      </c>
      <c r="M516" t="str">
        <f t="shared" si="144"/>
        <v>0.0004-8.31264139701177i</v>
      </c>
      <c r="N516">
        <f t="shared" si="145"/>
        <v>89.995540250625851</v>
      </c>
      <c r="O516">
        <f t="shared" si="146"/>
        <v>72.702353442606352</v>
      </c>
      <c r="P516" s="3">
        <f t="shared" si="147"/>
        <v>72.702353442606352</v>
      </c>
      <c r="Q516" s="3">
        <f t="shared" si="148"/>
        <v>-90.004459749374149</v>
      </c>
      <c r="R516">
        <f t="shared" si="149"/>
        <v>89.995540250625851</v>
      </c>
      <c r="S516">
        <f t="shared" si="150"/>
        <v>5.9906550814763527E-3</v>
      </c>
      <c r="T516">
        <f t="shared" si="133"/>
        <v>72.702353442606352</v>
      </c>
    </row>
    <row r="517" spans="1:20" x14ac:dyDescent="0.25">
      <c r="A517">
        <f t="shared" si="134"/>
        <v>37.783429493068539</v>
      </c>
      <c r="B517">
        <f t="shared" si="151"/>
        <v>6.0134195707859632</v>
      </c>
      <c r="C517" t="str">
        <f t="shared" si="135"/>
        <v>-0.335973852546015-4300.02003215517i</v>
      </c>
      <c r="D517" t="str">
        <f t="shared" si="136"/>
        <v>3.47812499976241-2646.66290032012i</v>
      </c>
      <c r="E517" t="str">
        <f t="shared" si="137"/>
        <v>162.469535617369+0.00460904633694685i</v>
      </c>
      <c r="F517" t="str">
        <f t="shared" si="138"/>
        <v>2.42492492490278-24837.3017300492i</v>
      </c>
      <c r="G517" t="str">
        <f t="shared" si="139"/>
        <v>0.999999999990864-3.02267435941786E-06i</v>
      </c>
      <c r="H517" t="str">
        <f t="shared" si="140"/>
        <v>1200.0013700307+1.16070704500767i</v>
      </c>
      <c r="I517" t="str">
        <f t="shared" si="141"/>
        <v>89.5363202002245-84080.5637354952i</v>
      </c>
      <c r="K517" t="str">
        <f t="shared" si="142"/>
        <v>0.00999997922729216-0.0000142065391119921i</v>
      </c>
      <c r="L517" t="str">
        <f t="shared" si="143"/>
        <v>0.00015-46.9266466590953i</v>
      </c>
      <c r="M517" t="str">
        <f t="shared" si="144"/>
        <v>0.0004-8.28117293984037i</v>
      </c>
      <c r="N517">
        <f t="shared" si="145"/>
        <v>89.995523303706847</v>
      </c>
      <c r="O517">
        <f t="shared" si="146"/>
        <v>72.669409602449505</v>
      </c>
      <c r="P517" s="3">
        <f t="shared" si="147"/>
        <v>72.669409602449505</v>
      </c>
      <c r="Q517" s="3">
        <f t="shared" si="148"/>
        <v>-90.004476696293153</v>
      </c>
      <c r="R517">
        <f t="shared" si="149"/>
        <v>89.995523303706847</v>
      </c>
      <c r="S517">
        <f t="shared" si="150"/>
        <v>6.0134195707859635E-3</v>
      </c>
      <c r="T517">
        <f t="shared" si="133"/>
        <v>72.669409602449505</v>
      </c>
    </row>
    <row r="518" spans="1:20" x14ac:dyDescent="0.25">
      <c r="A518">
        <f t="shared" si="134"/>
        <v>37.927006525142204</v>
      </c>
      <c r="B518">
        <f t="shared" si="151"/>
        <v>6.0362705651549504</v>
      </c>
      <c r="C518" t="str">
        <f t="shared" si="135"/>
        <v>-0.335973842302149-4283.74180658771i</v>
      </c>
      <c r="D518" t="str">
        <f t="shared" si="136"/>
        <v>3.4781249997606-2636.64365465134i</v>
      </c>
      <c r="E518" t="str">
        <f t="shared" si="137"/>
        <v>162.469535607132+0.00462656074441687i</v>
      </c>
      <c r="F518" t="str">
        <f t="shared" si="138"/>
        <v>2.42492492490261-24743.2772764544i</v>
      </c>
      <c r="G518" t="str">
        <f t="shared" si="139"/>
        <v>0.999999999990794-3.03416052198345E-06i</v>
      </c>
      <c r="H518" t="str">
        <f t="shared" si="140"/>
        <v>1200.00138046272+1.16511773247409i</v>
      </c>
      <c r="I518" t="str">
        <f t="shared" si="141"/>
        <v>89.5363203203094-83762.2677885683i</v>
      </c>
      <c r="K518" t="str">
        <f t="shared" si="142"/>
        <v>0.00999997906911997-0.0000142605237284323i</v>
      </c>
      <c r="L518" t="str">
        <f t="shared" si="143"/>
        <v>0.00015-46.7490004573574i</v>
      </c>
      <c r="M518" t="str">
        <f t="shared" si="144"/>
        <v>0.0004-8.24982361012193i</v>
      </c>
      <c r="N518">
        <f t="shared" si="145"/>
        <v>89.995506292391013</v>
      </c>
      <c r="O518">
        <f t="shared" si="146"/>
        <v>72.63646576219196</v>
      </c>
      <c r="P518" s="3">
        <f t="shared" si="147"/>
        <v>72.63646576219196</v>
      </c>
      <c r="Q518" s="3">
        <f t="shared" si="148"/>
        <v>-90.004493707608987</v>
      </c>
      <c r="R518">
        <f t="shared" si="149"/>
        <v>89.995506292391013</v>
      </c>
      <c r="S518">
        <f t="shared" si="150"/>
        <v>6.0362705651549504E-3</v>
      </c>
      <c r="T518">
        <f t="shared" si="133"/>
        <v>72.63646576219196</v>
      </c>
    </row>
    <row r="519" spans="1:20" x14ac:dyDescent="0.25">
      <c r="A519">
        <f t="shared" si="134"/>
        <v>38.071129149937747</v>
      </c>
      <c r="B519">
        <f t="shared" si="151"/>
        <v>6.0592083933025398</v>
      </c>
      <c r="C519" t="str">
        <f t="shared" si="135"/>
        <v>-0.335973831980336-4267.5252040843i</v>
      </c>
      <c r="D519" t="str">
        <f t="shared" si="136"/>
        <v>3.47812499975877-2626.66233798672i</v>
      </c>
      <c r="E519" t="str">
        <f t="shared" si="137"/>
        <v>162.469535596817+0.00464414170699419i</v>
      </c>
      <c r="F519" t="str">
        <f t="shared" si="138"/>
        <v>2.42492492490243-24649.6087632103i</v>
      </c>
      <c r="G519" t="str">
        <f t="shared" si="139"/>
        <v>0.999999999990724-3.04569033196677E-06i</v>
      </c>
      <c r="H519" t="str">
        <f t="shared" si="140"/>
        <v>1200.00139097418+1.16954518056085i</v>
      </c>
      <c r="I519" t="str">
        <f t="shared" si="141"/>
        <v>89.53632044131-83445.1767899854i</v>
      </c>
      <c r="K519" t="str">
        <f t="shared" si="142"/>
        <v>0.00999997890974341-0.0000143147134837581i</v>
      </c>
      <c r="L519" t="str">
        <f t="shared" si="143"/>
        <v>0.00015-46.5720267556858i</v>
      </c>
      <c r="M519" t="str">
        <f t="shared" si="144"/>
        <v>0.0004-8.21859295688573i</v>
      </c>
      <c r="N519">
        <f t="shared" si="145"/>
        <v>89.995489216433654</v>
      </c>
      <c r="O519">
        <f t="shared" si="146"/>
        <v>72.603521921832865</v>
      </c>
      <c r="P519" s="3">
        <f t="shared" si="147"/>
        <v>72.603521921832865</v>
      </c>
      <c r="Q519" s="3">
        <f t="shared" si="148"/>
        <v>-90.004510783566346</v>
      </c>
      <c r="R519">
        <f t="shared" si="149"/>
        <v>89.995489216433654</v>
      </c>
      <c r="S519">
        <f t="shared" si="150"/>
        <v>6.0592083933025398E-3</v>
      </c>
      <c r="T519">
        <f t="shared" si="133"/>
        <v>72.603521921832865</v>
      </c>
    </row>
    <row r="520" spans="1:20" x14ac:dyDescent="0.25">
      <c r="A520">
        <f t="shared" si="134"/>
        <v>38.215799440707514</v>
      </c>
      <c r="B520">
        <f t="shared" si="151"/>
        <v>6.0822333851970898</v>
      </c>
      <c r="C520" t="str">
        <f t="shared" si="135"/>
        <v>-0.33597382157985-4251.36999136363i</v>
      </c>
      <c r="D520" t="str">
        <f t="shared" si="136"/>
        <v>3.47812499975693-2616.71880674165i</v>
      </c>
      <c r="E520" t="str">
        <f t="shared" si="137"/>
        <v>162.469535586424+0.00466178947759232i</v>
      </c>
      <c r="F520" t="str">
        <f t="shared" si="138"/>
        <v>2.42492492490226-24556.2948428636i</v>
      </c>
      <c r="G520" t="str">
        <f t="shared" si="139"/>
        <v>0.999999999990653-3.05726395522802E-06i</v>
      </c>
      <c r="H520" t="str">
        <f t="shared" si="140"/>
        <v>1200.00140156567+1.17398945295838i</v>
      </c>
      <c r="I520" t="str">
        <f t="shared" si="141"/>
        <v>89.5363205632309-83129.2861782843i</v>
      </c>
      <c r="K520" t="str">
        <f t="shared" si="142"/>
        <v>0.00999997874915326-0.0000143691091574666i</v>
      </c>
      <c r="L520" t="str">
        <f t="shared" si="143"/>
        <v>0.00015-46.3957230082545i</v>
      </c>
      <c r="M520" t="str">
        <f t="shared" si="144"/>
        <v>0.0004-8.18748053086845i</v>
      </c>
      <c r="N520">
        <f t="shared" si="145"/>
        <v>89.995472075589177</v>
      </c>
      <c r="O520">
        <f t="shared" si="146"/>
        <v>72.57057808137138</v>
      </c>
      <c r="P520" s="3">
        <f t="shared" si="147"/>
        <v>72.57057808137138</v>
      </c>
      <c r="Q520" s="3">
        <f t="shared" si="148"/>
        <v>-90.004527924410823</v>
      </c>
      <c r="R520">
        <f t="shared" si="149"/>
        <v>89.995472075589177</v>
      </c>
      <c r="S520">
        <f t="shared" si="150"/>
        <v>6.0822333851970898E-3</v>
      </c>
      <c r="T520">
        <f t="shared" si="133"/>
        <v>72.57057808137138</v>
      </c>
    </row>
    <row r="521" spans="1:20" x14ac:dyDescent="0.25">
      <c r="A521">
        <f t="shared" si="134"/>
        <v>38.3610194785822</v>
      </c>
      <c r="B521">
        <f t="shared" si="151"/>
        <v>6.1053458720608385</v>
      </c>
      <c r="C521" t="str">
        <f t="shared" si="135"/>
        <v>-0.335973811100232-4235.27593602761i</v>
      </c>
      <c r="D521" t="str">
        <f t="shared" si="136"/>
        <v>3.47812499975509-2606.81291787513i</v>
      </c>
      <c r="E521" t="str">
        <f t="shared" si="137"/>
        <v>162.469535575951+0.00467950431008583i</v>
      </c>
      <c r="F521" t="str">
        <f t="shared" si="138"/>
        <v>2.42492492490209-24463.3341730624i</v>
      </c>
      <c r="G521" t="str">
        <f t="shared" si="139"/>
        <v>0.999999999990582-3.06888155825768E-06i</v>
      </c>
      <c r="H521" t="str">
        <f t="shared" si="140"/>
        <v>1200.00141223781+1.17845061359917i</v>
      </c>
      <c r="I521" t="str">
        <f t="shared" si="141"/>
        <v>89.5363206860808-82814.5914092735i</v>
      </c>
      <c r="K521" t="str">
        <f t="shared" si="142"/>
        <v>0.00999997858734035-0.0000144237115320172i</v>
      </c>
      <c r="L521" t="str">
        <f t="shared" si="143"/>
        <v>0.00015-46.2200866788746i</v>
      </c>
      <c r="M521" t="str">
        <f t="shared" si="144"/>
        <v>0.0004-8.15648588450729i</v>
      </c>
      <c r="N521">
        <f t="shared" si="145"/>
        <v>89.995454869611024</v>
      </c>
      <c r="O521">
        <f t="shared" si="146"/>
        <v>72.537634240806867</v>
      </c>
      <c r="P521" s="3">
        <f t="shared" si="147"/>
        <v>72.537634240806867</v>
      </c>
      <c r="Q521" s="3">
        <f t="shared" si="148"/>
        <v>-90.004545130388976</v>
      </c>
      <c r="R521">
        <f t="shared" si="149"/>
        <v>89.995454869611024</v>
      </c>
      <c r="S521">
        <f t="shared" si="150"/>
        <v>6.1053458720608383E-3</v>
      </c>
      <c r="T521">
        <f t="shared" si="133"/>
        <v>72.537634240806867</v>
      </c>
    </row>
    <row r="522" spans="1:20" x14ac:dyDescent="0.25">
      <c r="A522">
        <f t="shared" si="134"/>
        <v>38.506791352600807</v>
      </c>
      <c r="B522">
        <f t="shared" si="151"/>
        <v>6.1285461863746695</v>
      </c>
      <c r="C522" t="str">
        <f t="shared" si="135"/>
        <v>-0.335973800540668-4219.24280655771i</v>
      </c>
      <c r="D522" t="str">
        <f t="shared" si="136"/>
        <v>3.47812499975322-2596.94452888759i</v>
      </c>
      <c r="E522" t="str">
        <f t="shared" si="137"/>
        <v>162.469535565397+0.00469728645931628i</v>
      </c>
      <c r="F522" t="str">
        <f t="shared" si="138"/>
        <v>2.42492492490192-24370.7254165363i</v>
      </c>
      <c r="G522" t="str">
        <f t="shared" si="139"/>
        <v>0.99999999999051-3.08054330817883E-06i</v>
      </c>
      <c r="H522" t="str">
        <f t="shared" si="140"/>
        <v>1200.00142299123+1.1829287266586i</v>
      </c>
      <c r="I522" t="str">
        <f t="shared" si="141"/>
        <v>89.5363208098646-82501.0879559646i</v>
      </c>
      <c r="K522" t="str">
        <f t="shared" si="142"/>
        <v>0.00999997842429524-0.0000144785213928415i</v>
      </c>
      <c r="L522" t="str">
        <f t="shared" si="143"/>
        <v>0.00015-46.045115240959i</v>
      </c>
      <c r="M522" t="str">
        <f t="shared" si="144"/>
        <v>0.0004-8.12560857193397i</v>
      </c>
      <c r="N522">
        <f t="shared" si="145"/>
        <v>89.995437598251684</v>
      </c>
      <c r="O522">
        <f t="shared" si="146"/>
        <v>72.504690400138244</v>
      </c>
      <c r="P522" s="3">
        <f t="shared" si="147"/>
        <v>72.504690400138244</v>
      </c>
      <c r="Q522" s="3">
        <f t="shared" si="148"/>
        <v>-90.004562401748316</v>
      </c>
      <c r="R522">
        <f t="shared" si="149"/>
        <v>89.995437598251684</v>
      </c>
      <c r="S522">
        <f t="shared" si="150"/>
        <v>6.1285461863746695E-3</v>
      </c>
      <c r="T522">
        <f t="shared" si="133"/>
        <v>72.504690400138244</v>
      </c>
    </row>
    <row r="523" spans="1:20" x14ac:dyDescent="0.25">
      <c r="A523">
        <f t="shared" si="134"/>
        <v>38.653117159740695</v>
      </c>
      <c r="B523">
        <f t="shared" si="151"/>
        <v>6.1518346618828934</v>
      </c>
      <c r="C523" t="str">
        <f t="shared" si="135"/>
        <v>-0.33597378990087-4203.27037231216i</v>
      </c>
      <c r="D523" t="str">
        <f t="shared" si="136"/>
        <v>3.47812499975133-2587.11349781896i</v>
      </c>
      <c r="E523" t="str">
        <f t="shared" si="137"/>
        <v>162.469535554764+0.0047151361810886i</v>
      </c>
      <c r="F523" t="str">
        <f t="shared" si="138"/>
        <v>2.42492492490173-24278.467241077i</v>
      </c>
      <c r="G523" t="str">
        <f t="shared" si="139"/>
        <v>0.999999999990438-3.09224937274969E-06i</v>
      </c>
      <c r="H523" t="str">
        <f t="shared" si="140"/>
        <v>1200.00143382652+1.18742385655602i</v>
      </c>
      <c r="I523" t="str">
        <f t="shared" si="141"/>
        <v>89.5363209345928-82188.7713085022i</v>
      </c>
      <c r="K523" t="str">
        <f t="shared" si="142"/>
        <v>0.0099999782600087-0.0000145335395283566i</v>
      </c>
      <c r="L523" t="str">
        <f t="shared" si="143"/>
        <v>0.00015-45.8708061774847i</v>
      </c>
      <c r="M523" t="str">
        <f t="shared" si="144"/>
        <v>0.0004-8.09484814896789i</v>
      </c>
      <c r="N523">
        <f t="shared" si="145"/>
        <v>89.995420261262737</v>
      </c>
      <c r="O523">
        <f t="shared" si="146"/>
        <v>72.471746559365101</v>
      </c>
      <c r="P523" s="3">
        <f t="shared" si="147"/>
        <v>72.471746559365101</v>
      </c>
      <c r="Q523" s="3">
        <f t="shared" si="148"/>
        <v>-90.004579738737263</v>
      </c>
      <c r="R523">
        <f t="shared" si="149"/>
        <v>89.995420261262737</v>
      </c>
      <c r="S523">
        <f t="shared" si="150"/>
        <v>6.1518346618828932E-3</v>
      </c>
      <c r="T523">
        <f t="shared" si="133"/>
        <v>72.471746559365101</v>
      </c>
    </row>
    <row r="524" spans="1:20" x14ac:dyDescent="0.25">
      <c r="A524">
        <f t="shared" si="134"/>
        <v>38.799999004947708</v>
      </c>
      <c r="B524">
        <f t="shared" si="151"/>
        <v>6.1752116335980487</v>
      </c>
      <c r="C524" t="str">
        <f t="shared" si="135"/>
        <v>-0.335973779180059-4187.35840352211i</v>
      </c>
      <c r="D524" t="str">
        <f t="shared" si="136"/>
        <v>3.47812499974945-2577.31968324656i</v>
      </c>
      <c r="E524" t="str">
        <f t="shared" si="137"/>
        <v>162.469535544051+0.00473305373218324i</v>
      </c>
      <c r="F524" t="str">
        <f t="shared" si="138"/>
        <v>2.42492492490157-24186.55831952i</v>
      </c>
      <c r="G524" t="str">
        <f t="shared" si="139"/>
        <v>0.999999999990365-3.10399992036591E-06i</v>
      </c>
      <c r="H524" t="str">
        <f t="shared" si="140"/>
        <v>1200.00144474431+1.19193606795548i</v>
      </c>
      <c r="I524" t="str">
        <f t="shared" si="141"/>
        <v>89.5363210602718-81877.6369741081i</v>
      </c>
      <c r="K524" t="str">
        <f t="shared" si="142"/>
        <v>0.00999997809447125-0.0000145887667299742i</v>
      </c>
      <c r="L524" t="str">
        <f t="shared" si="143"/>
        <v>0.00015-45.697156980957i</v>
      </c>
      <c r="M524" t="str">
        <f t="shared" si="144"/>
        <v>0.0004-8.06420417311005i</v>
      </c>
      <c r="N524">
        <f t="shared" si="145"/>
        <v>89.995402858394783</v>
      </c>
      <c r="O524">
        <f t="shared" si="146"/>
        <v>72.438802718486585</v>
      </c>
      <c r="P524" s="3">
        <f t="shared" si="147"/>
        <v>72.438802718486585</v>
      </c>
      <c r="Q524" s="3">
        <f t="shared" si="148"/>
        <v>-90.004597141605217</v>
      </c>
      <c r="R524">
        <f t="shared" si="149"/>
        <v>89.995402858394783</v>
      </c>
      <c r="S524">
        <f t="shared" si="150"/>
        <v>6.1752116335980489E-3</v>
      </c>
      <c r="T524">
        <f t="shared" si="133"/>
        <v>72.438802718486585</v>
      </c>
    </row>
    <row r="525" spans="1:20" x14ac:dyDescent="0.25">
      <c r="A525">
        <f t="shared" si="134"/>
        <v>38.947439001166515</v>
      </c>
      <c r="B525">
        <f t="shared" si="151"/>
        <v>6.1986774378057214</v>
      </c>
      <c r="C525" t="str">
        <f t="shared" si="135"/>
        <v>-0.335973768377522-4171.50667128848i</v>
      </c>
      <c r="D525" t="str">
        <f t="shared" si="136"/>
        <v>3.47812499974754-2567.56294428307i</v>
      </c>
      <c r="E525" t="str">
        <f t="shared" si="137"/>
        <v>162.469535533256+0.00475103937035697i</v>
      </c>
      <c r="F525" t="str">
        <f t="shared" si="138"/>
        <v>2.42492492490139-24094.9973297243i</v>
      </c>
      <c r="G525" t="str">
        <f t="shared" si="139"/>
        <v>0.999999999990292-3.11579512006307E-06i</v>
      </c>
      <c r="H525" t="str">
        <f t="shared" si="140"/>
        <v>1200.00145574523+1.19646542576674i</v>
      </c>
      <c r="I525" t="str">
        <f t="shared" si="141"/>
        <v>89.5363211869046-81567.6804770095i</v>
      </c>
      <c r="K525" t="str">
        <f t="shared" si="142"/>
        <v>0.00999997792767333-0.000014644203792113i</v>
      </c>
      <c r="L525" t="str">
        <f t="shared" si="143"/>
        <v>0.00015-45.5241651533742i</v>
      </c>
      <c r="M525" t="str">
        <f t="shared" si="144"/>
        <v>0.0004-8.03367620353663i</v>
      </c>
      <c r="N525">
        <f t="shared" si="145"/>
        <v>89.995385389397569</v>
      </c>
      <c r="O525">
        <f t="shared" si="146"/>
        <v>72.405858877501771</v>
      </c>
      <c r="P525" s="3">
        <f t="shared" si="147"/>
        <v>72.405858877501771</v>
      </c>
      <c r="Q525" s="3">
        <f t="shared" si="148"/>
        <v>-90.004614610602431</v>
      </c>
      <c r="R525">
        <f t="shared" si="149"/>
        <v>89.995385389397569</v>
      </c>
      <c r="S525">
        <f t="shared" si="150"/>
        <v>6.198677437805721E-3</v>
      </c>
      <c r="T525">
        <f t="shared" si="133"/>
        <v>72.405858877501771</v>
      </c>
    </row>
    <row r="526" spans="1:20" x14ac:dyDescent="0.25">
      <c r="A526">
        <f t="shared" si="134"/>
        <v>39.095439269370942</v>
      </c>
      <c r="B526">
        <f t="shared" si="151"/>
        <v>6.222232412069383</v>
      </c>
      <c r="C526" t="str">
        <f t="shared" si="135"/>
        <v>-0.335973757492781-4155.71494757868i</v>
      </c>
      <c r="D526" t="str">
        <f t="shared" si="136"/>
        <v>3.47812499974561-2557.84314057452i</v>
      </c>
      <c r="E526" t="str">
        <f t="shared" si="137"/>
        <v>162.469535522377+0.00476909335434541i</v>
      </c>
      <c r="F526" t="str">
        <f t="shared" si="138"/>
        <v>2.4249249249012-24003.7829545546i</v>
      </c>
      <c r="G526" t="str">
        <f t="shared" si="139"/>
        <v>0.999999999990218-3.12763514151908E-06i</v>
      </c>
      <c r="H526" t="str">
        <f t="shared" si="140"/>
        <v>1200.00146682993+1.20101199514633i</v>
      </c>
      <c r="I526" t="str">
        <f t="shared" si="141"/>
        <v>89.5363213145042-81258.8973583802i</v>
      </c>
      <c r="K526" t="str">
        <f t="shared" si="142"/>
        <v>0.00999997775960523-0.0000146998515122107i</v>
      </c>
      <c r="L526" t="str">
        <f t="shared" si="143"/>
        <v>0.00015-45.3518282061907i</v>
      </c>
      <c r="M526" t="str">
        <f t="shared" si="144"/>
        <v>0.0004-8.00326380109244i</v>
      </c>
      <c r="N526">
        <f t="shared" si="145"/>
        <v>89.995367854019733</v>
      </c>
      <c r="O526">
        <f t="shared" si="146"/>
        <v>72.372915036409637</v>
      </c>
      <c r="P526" s="3">
        <f t="shared" si="147"/>
        <v>72.372915036409637</v>
      </c>
      <c r="Q526" s="3">
        <f t="shared" si="148"/>
        <v>-90.004632145980267</v>
      </c>
      <c r="R526">
        <f t="shared" si="149"/>
        <v>89.995367854019733</v>
      </c>
      <c r="S526">
        <f t="shared" si="150"/>
        <v>6.2222324120693832E-3</v>
      </c>
      <c r="T526">
        <f t="shared" si="133"/>
        <v>72.372915036409637</v>
      </c>
    </row>
    <row r="527" spans="1:20" x14ac:dyDescent="0.25">
      <c r="A527">
        <f t="shared" si="134"/>
        <v>39.244001938594558</v>
      </c>
      <c r="B527">
        <f t="shared" si="151"/>
        <v>6.2458768952352468</v>
      </c>
      <c r="C527" t="str">
        <f t="shared" si="135"/>
        <v>-0.335973746525139-4139.98300522369i</v>
      </c>
      <c r="D527" t="str">
        <f t="shared" si="136"/>
        <v>3.47812499974367-2548.16013229828i</v>
      </c>
      <c r="E527" t="str">
        <f t="shared" si="137"/>
        <v>162.469535511417+0.00478721594386564i</v>
      </c>
      <c r="F527" t="str">
        <f t="shared" si="138"/>
        <v>2.42492492490102-23912.9138818612i</v>
      </c>
      <c r="G527" t="str">
        <f t="shared" si="139"/>
        <v>0.999999999990143-3.13952015505661E-06i</v>
      </c>
      <c r="H527" t="str">
        <f t="shared" si="140"/>
        <v>1200.00147799902+1.20557584149826i</v>
      </c>
      <c r="I527" t="str">
        <f t="shared" si="141"/>
        <v>89.5363214430736-80951.2831762686i</v>
      </c>
      <c r="K527" t="str">
        <f t="shared" si="142"/>
        <v>0.00999997759025755-0.0000147557106907347i</v>
      </c>
      <c r="L527" t="str">
        <f t="shared" si="143"/>
        <v>0.00015-45.1801436602816i</v>
      </c>
      <c r="M527" t="str">
        <f t="shared" si="144"/>
        <v>0.0004-7.972966528285i</v>
      </c>
      <c r="N527">
        <f t="shared" si="145"/>
        <v>89.995350252009132</v>
      </c>
      <c r="O527">
        <f t="shared" si="146"/>
        <v>72.339971195209827</v>
      </c>
      <c r="P527" s="3">
        <f t="shared" si="147"/>
        <v>72.339971195209827</v>
      </c>
      <c r="Q527" s="3">
        <f t="shared" si="148"/>
        <v>-90.004649747990868</v>
      </c>
      <c r="R527">
        <f t="shared" si="149"/>
        <v>89.995350252009132</v>
      </c>
      <c r="S527">
        <f t="shared" si="150"/>
        <v>6.2458768952352471E-3</v>
      </c>
      <c r="T527">
        <f t="shared" si="133"/>
        <v>72.339971195209827</v>
      </c>
    </row>
    <row r="528" spans="1:20" x14ac:dyDescent="0.25">
      <c r="A528">
        <f t="shared" si="134"/>
        <v>39.393129145961211</v>
      </c>
      <c r="B528">
        <f t="shared" si="151"/>
        <v>6.2696112274371405</v>
      </c>
      <c r="C528" t="str">
        <f t="shared" si="135"/>
        <v>-0.33597373547404-4124.3106179141i</v>
      </c>
      <c r="D528" t="str">
        <f t="shared" si="136"/>
        <v>3.47812499974172-2538.51378016103i</v>
      </c>
      <c r="E528" t="str">
        <f t="shared" si="137"/>
        <v>162.469535500373+0.00480540739962532i</v>
      </c>
      <c r="F528" t="str">
        <f t="shared" si="138"/>
        <v>2.42492492490085-23822.3888044622i</v>
      </c>
      <c r="G528" t="str">
        <f t="shared" si="139"/>
        <v>0.999999999990068-0.0000031514503316456i</v>
      </c>
      <c r="H528" t="str">
        <f t="shared" si="140"/>
        <v>1200.00148925316+1.21015703047517i</v>
      </c>
      <c r="I528" t="str">
        <f t="shared" si="141"/>
        <v>89.536321572624-80644.8335055432i</v>
      </c>
      <c r="K528" t="str">
        <f t="shared" si="142"/>
        <v>0.00999997741962031-0.0000148117821311937i</v>
      </c>
      <c r="L528" t="str">
        <f t="shared" si="143"/>
        <v>0.00015-45.0091090459072i</v>
      </c>
      <c r="M528" t="str">
        <f t="shared" si="144"/>
        <v>0.0004-7.94278394927773i</v>
      </c>
      <c r="N528">
        <f t="shared" si="145"/>
        <v>89.9953325831125</v>
      </c>
      <c r="O528">
        <f t="shared" si="146"/>
        <v>72.307027353901248</v>
      </c>
      <c r="P528" s="3">
        <f t="shared" si="147"/>
        <v>72.307027353901248</v>
      </c>
      <c r="Q528" s="3">
        <f t="shared" si="148"/>
        <v>-90.0046674168875</v>
      </c>
      <c r="R528">
        <f t="shared" si="149"/>
        <v>89.9953325831125</v>
      </c>
      <c r="S528">
        <f t="shared" si="150"/>
        <v>6.2696112274371408E-3</v>
      </c>
      <c r="T528">
        <f t="shared" si="133"/>
        <v>72.307027353901248</v>
      </c>
    </row>
    <row r="529" spans="1:20" x14ac:dyDescent="0.25">
      <c r="A529">
        <f t="shared" si="134"/>
        <v>39.542823036715866</v>
      </c>
      <c r="B529">
        <f t="shared" si="151"/>
        <v>6.293435750101402</v>
      </c>
      <c r="C529" t="str">
        <f t="shared" si="135"/>
        <v>-0.335973724338673-4108.69756019731i</v>
      </c>
      <c r="D529" t="str">
        <f t="shared" si="136"/>
        <v>3.47812499973977-2528.90394539673i</v>
      </c>
      <c r="E529" t="str">
        <f t="shared" si="137"/>
        <v>162.469535489245+0.00482366798331744i</v>
      </c>
      <c r="F529" t="str">
        <f t="shared" si="138"/>
        <v>2.42492492490065-23732.2064201239i</v>
      </c>
      <c r="G529" t="str">
        <f t="shared" si="139"/>
        <v>0.999999999989993-3.16342584290561E-06i</v>
      </c>
      <c r="H529" t="str">
        <f t="shared" si="140"/>
        <v>1200.00150059301+1.21475562797907i</v>
      </c>
      <c r="I529" t="str">
        <f t="shared" si="141"/>
        <v>89.5363217031583-80339.5439378233i</v>
      </c>
      <c r="K529" t="str">
        <f t="shared" si="142"/>
        <v>0.00999997724768368-0.0000148680666401489i</v>
      </c>
      <c r="L529" t="str">
        <f t="shared" si="143"/>
        <v>0.00015-44.8387219026771i</v>
      </c>
      <c r="M529" t="str">
        <f t="shared" si="144"/>
        <v>0.0004-7.91271562988416i</v>
      </c>
      <c r="N529">
        <f t="shared" si="145"/>
        <v>89.995314847075761</v>
      </c>
      <c r="O529">
        <f t="shared" si="146"/>
        <v>72.27408351248296</v>
      </c>
      <c r="P529" s="3">
        <f t="shared" si="147"/>
        <v>72.27408351248296</v>
      </c>
      <c r="Q529" s="3">
        <f t="shared" si="148"/>
        <v>-90.004685152924239</v>
      </c>
      <c r="R529">
        <f t="shared" si="149"/>
        <v>89.995314847075761</v>
      </c>
      <c r="S529">
        <f t="shared" si="150"/>
        <v>6.293435750101402E-3</v>
      </c>
      <c r="T529">
        <f t="shared" si="133"/>
        <v>72.27408351248296</v>
      </c>
    </row>
    <row r="530" spans="1:20" x14ac:dyDescent="0.25">
      <c r="A530">
        <f t="shared" si="134"/>
        <v>39.693085764255386</v>
      </c>
      <c r="B530">
        <f t="shared" si="151"/>
        <v>6.3173508059517873</v>
      </c>
      <c r="C530" t="str">
        <f t="shared" si="135"/>
        <v>-0.335973713118621-4093.14360747441i</v>
      </c>
      <c r="D530" t="str">
        <f t="shared" si="136"/>
        <v>3.47812499973778-2519.33048976472i</v>
      </c>
      <c r="E530" t="str">
        <f t="shared" si="137"/>
        <v>162.469535478033+0.00484199795763541i</v>
      </c>
      <c r="F530" t="str">
        <f t="shared" si="138"/>
        <v>2.42492492490046-23642.3654315425i</v>
      </c>
      <c r="G530" t="str">
        <f t="shared" si="139"/>
        <v>0.999999999989917-3.17544686110841E-06i</v>
      </c>
      <c r="H530" t="str">
        <f t="shared" si="140"/>
        <v>1200.00151201919+1.21937170016251i</v>
      </c>
      <c r="I530" t="str">
        <f t="shared" si="141"/>
        <v>89.5363218346871-80035.410081414i</v>
      </c>
      <c r="K530" t="str">
        <f t="shared" si="142"/>
        <v>0.00999997707443795-0.0000149245650272271i</v>
      </c>
      <c r="L530" t="str">
        <f t="shared" si="143"/>
        <v>0.00015-44.6689797795149i</v>
      </c>
      <c r="M530" t="str">
        <f t="shared" si="144"/>
        <v>0.0004-7.88276113756145i</v>
      </c>
      <c r="N530">
        <f t="shared" si="145"/>
        <v>89.99529704364376</v>
      </c>
      <c r="O530">
        <f t="shared" si="146"/>
        <v>72.241139670954496</v>
      </c>
      <c r="P530" s="3">
        <f t="shared" si="147"/>
        <v>72.241139670954496</v>
      </c>
      <c r="Q530" s="3">
        <f t="shared" si="148"/>
        <v>-90.00470295635624</v>
      </c>
      <c r="R530">
        <f t="shared" si="149"/>
        <v>89.99529704364376</v>
      </c>
      <c r="S530">
        <f t="shared" si="150"/>
        <v>6.3173508059517873E-3</v>
      </c>
      <c r="T530">
        <f t="shared" si="133"/>
        <v>72.241139670954496</v>
      </c>
    </row>
    <row r="531" spans="1:20" x14ac:dyDescent="0.25">
      <c r="A531">
        <f t="shared" si="134"/>
        <v>39.843919490159564</v>
      </c>
      <c r="B531">
        <f t="shared" si="151"/>
        <v>6.3413567390144046</v>
      </c>
      <c r="C531" t="str">
        <f t="shared" si="135"/>
        <v>-0.335973701813169-4077.64853599643i</v>
      </c>
      <c r="D531" t="str">
        <f t="shared" si="136"/>
        <v>3.47812499973577-2509.79327554759i</v>
      </c>
      <c r="E531" t="str">
        <f t="shared" si="137"/>
        <v>162.469535466734+0.00486039758626795i</v>
      </c>
      <c r="F531" t="str">
        <f t="shared" si="138"/>
        <v>2.42492492490028-23552.8645463251i</v>
      </c>
      <c r="G531" t="str">
        <f t="shared" si="139"/>
        <v>0.99999999998984-3.18751355918038E-06i</v>
      </c>
      <c r="H531" t="str">
        <f t="shared" si="140"/>
        <v>1200.00152353237+1.2240053134294i</v>
      </c>
      <c r="I531" t="str">
        <f t="shared" si="141"/>
        <v>89.5363219672194-79732.4275612481i</v>
      </c>
      <c r="K531" t="str">
        <f t="shared" si="142"/>
        <v>0.00999997689987313-0.0000149812781051308i</v>
      </c>
      <c r="L531" t="str">
        <f t="shared" si="143"/>
        <v>0.00015-44.4998802346232i</v>
      </c>
      <c r="M531" t="str">
        <f t="shared" si="144"/>
        <v>0.0004-7.8529200414041i</v>
      </c>
      <c r="N531">
        <f t="shared" si="145"/>
        <v>89.99527917256043</v>
      </c>
      <c r="O531">
        <f t="shared" si="146"/>
        <v>72.208195829314704</v>
      </c>
      <c r="P531" s="3">
        <f t="shared" si="147"/>
        <v>72.208195829314704</v>
      </c>
      <c r="Q531" s="3">
        <f t="shared" si="148"/>
        <v>-90.00472082743957</v>
      </c>
      <c r="R531">
        <f t="shared" si="149"/>
        <v>89.99527917256043</v>
      </c>
      <c r="S531">
        <f t="shared" si="150"/>
        <v>6.3413567390144046E-3</v>
      </c>
      <c r="T531">
        <f t="shared" si="133"/>
        <v>72.208195829314704</v>
      </c>
    </row>
    <row r="532" spans="1:20" x14ac:dyDescent="0.25">
      <c r="A532">
        <f t="shared" si="134"/>
        <v>39.995326384222167</v>
      </c>
      <c r="B532">
        <f t="shared" si="151"/>
        <v>6.3654538946226591</v>
      </c>
      <c r="C532" t="str">
        <f t="shared" si="135"/>
        <v>-0.335973690421485-4062.21212286158i</v>
      </c>
      <c r="D532" t="str">
        <f t="shared" si="136"/>
        <v>3.47812499973378-2500.29216554933i</v>
      </c>
      <c r="E532" t="str">
        <f t="shared" si="137"/>
        <v>162.46953545535+0.00487886713390521i</v>
      </c>
      <c r="F532" t="str">
        <f t="shared" si="138"/>
        <v>2.4249249249001-23463.7024769714i</v>
      </c>
      <c r="G532" t="str">
        <f t="shared" si="139"/>
        <v>0.999999999989762-3.19962611070501E-06i</v>
      </c>
      <c r="H532" t="str">
        <f t="shared" si="140"/>
        <v>1200.00153513324+1.2286565344359i</v>
      </c>
      <c r="I532" t="str">
        <f t="shared" si="141"/>
        <v>89.5363221007587-79430.5920188221i</v>
      </c>
      <c r="K532" t="str">
        <f t="shared" si="142"/>
        <v>0.00999997672397896-0.0000150382066896495i</v>
      </c>
      <c r="L532" t="str">
        <f t="shared" si="143"/>
        <v>0.00015-44.3314208354485i</v>
      </c>
      <c r="M532" t="str">
        <f t="shared" si="144"/>
        <v>0.0004-7.82319191213798i</v>
      </c>
      <c r="N532">
        <f t="shared" si="145"/>
        <v>89.995261233568684</v>
      </c>
      <c r="O532">
        <f t="shared" si="146"/>
        <v>72.175251987562788</v>
      </c>
      <c r="P532" s="3">
        <f t="shared" si="147"/>
        <v>72.175251987562788</v>
      </c>
      <c r="Q532" s="3">
        <f t="shared" si="148"/>
        <v>-90.004738766431316</v>
      </c>
      <c r="R532">
        <f t="shared" si="149"/>
        <v>89.995261233568684</v>
      </c>
      <c r="S532">
        <f t="shared" si="150"/>
        <v>6.365453894622659E-3</v>
      </c>
      <c r="T532">
        <f t="shared" si="133"/>
        <v>72.175251987562788</v>
      </c>
    </row>
    <row r="533" spans="1:20" x14ac:dyDescent="0.25">
      <c r="A533">
        <f t="shared" si="134"/>
        <v>40.147308624482214</v>
      </c>
      <c r="B533">
        <f t="shared" si="151"/>
        <v>6.3896426194222258</v>
      </c>
      <c r="C533" t="str">
        <f t="shared" si="135"/>
        <v>-0.33597367894316-4046.83414601195i</v>
      </c>
      <c r="D533" t="str">
        <f t="shared" si="136"/>
        <v>3.47812499973175-2490.82702309329i</v>
      </c>
      <c r="E533" t="str">
        <f t="shared" si="137"/>
        <v>162.46953544388+0.00489740686624584i</v>
      </c>
      <c r="F533" t="str">
        <f t="shared" si="138"/>
        <v>2.42492492489992-23374.8779408553i</v>
      </c>
      <c r="G533" t="str">
        <f t="shared" si="139"/>
        <v>0.999999999989684-3.21178468992545E-06i</v>
      </c>
      <c r="H533" t="str">
        <f t="shared" si="140"/>
        <v>1200.00154682243+1.23332543009158i</v>
      </c>
      <c r="I533" t="str">
        <f t="shared" si="141"/>
        <v>89.5363222353168-79129.8991121286i</v>
      </c>
      <c r="K533" t="str">
        <f t="shared" si="142"/>
        <v>0.00999997654674551-0.0000150953515996738i</v>
      </c>
      <c r="L533" t="str">
        <f t="shared" si="143"/>
        <v>0.00015-44.1635991586456i</v>
      </c>
      <c r="M533" t="str">
        <f t="shared" si="144"/>
        <v>0.0004-7.79357632211395i</v>
      </c>
      <c r="N533">
        <f t="shared" si="145"/>
        <v>89.995243226410537</v>
      </c>
      <c r="O533">
        <f t="shared" si="146"/>
        <v>72.142308145698038</v>
      </c>
      <c r="P533" s="3">
        <f t="shared" si="147"/>
        <v>72.142308145698038</v>
      </c>
      <c r="Q533" s="3">
        <f t="shared" si="148"/>
        <v>-90.004756773589463</v>
      </c>
      <c r="R533">
        <f t="shared" si="149"/>
        <v>89.995243226410537</v>
      </c>
      <c r="S533">
        <f t="shared" si="150"/>
        <v>6.3896426194222254E-3</v>
      </c>
      <c r="T533">
        <f t="shared" si="133"/>
        <v>72.142308145698038</v>
      </c>
    </row>
    <row r="534" spans="1:20" x14ac:dyDescent="0.25">
      <c r="A534">
        <f t="shared" si="134"/>
        <v>40.299868397255246</v>
      </c>
      <c r="B534">
        <f t="shared" si="151"/>
        <v>6.4139232613760306</v>
      </c>
      <c r="C534" t="str">
        <f t="shared" si="135"/>
        <v>-0.335973667377455-4031.5143842301i</v>
      </c>
      <c r="D534" t="str">
        <f t="shared" si="136"/>
        <v>3.47812499972969-2481.3977120202i</v>
      </c>
      <c r="E534" t="str">
        <f t="shared" si="137"/>
        <v>162.469535432321+0.0049160170499948i</v>
      </c>
      <c r="F534" t="str">
        <f t="shared" si="138"/>
        <v>2.42492492489972-23286.3896602058i</v>
      </c>
      <c r="G534" t="str">
        <f t="shared" si="139"/>
        <v>0.999999999989606-3.22398947174691E-06i</v>
      </c>
      <c r="H534" t="str">
        <f t="shared" si="140"/>
        <v>1200.00155860062+1.23801206756019i</v>
      </c>
      <c r="I534" t="str">
        <f t="shared" si="141"/>
        <v>89.5363223708991-78830.344515599i</v>
      </c>
      <c r="K534" t="str">
        <f t="shared" si="142"/>
        <v>0.00999997636816257-0.0000151527136572048i</v>
      </c>
      <c r="L534" t="str">
        <f t="shared" si="143"/>
        <v>0.00015-43.9964127900434i</v>
      </c>
      <c r="M534" t="str">
        <f t="shared" si="144"/>
        <v>0.0004-7.76407284530178i</v>
      </c>
      <c r="N534">
        <f t="shared" si="145"/>
        <v>89.995225150826954</v>
      </c>
      <c r="O534">
        <f t="shared" si="146"/>
        <v>72.109364303719431</v>
      </c>
      <c r="P534" s="3">
        <f t="shared" si="147"/>
        <v>72.109364303719431</v>
      </c>
      <c r="Q534" s="3">
        <f t="shared" si="148"/>
        <v>-90.004774849173046</v>
      </c>
      <c r="R534">
        <f t="shared" si="149"/>
        <v>89.995225150826954</v>
      </c>
      <c r="S534">
        <f t="shared" si="150"/>
        <v>6.4139232613760304E-3</v>
      </c>
      <c r="T534">
        <f t="shared" si="133"/>
        <v>72.109364303719431</v>
      </c>
    </row>
    <row r="535" spans="1:20" x14ac:dyDescent="0.25">
      <c r="A535">
        <f t="shared" si="134"/>
        <v>40.453007897164817</v>
      </c>
      <c r="B535">
        <f t="shared" si="151"/>
        <v>6.4382961697692593</v>
      </c>
      <c r="C535" t="str">
        <f t="shared" si="135"/>
        <v>-0.335973655723682-4016.25261713617i</v>
      </c>
      <c r="D535" t="str">
        <f t="shared" si="136"/>
        <v>3.47812499972764-2472.00409668626i</v>
      </c>
      <c r="E535" t="str">
        <f t="shared" si="137"/>
        <v>162.469535420675+0.00493469795287216i</v>
      </c>
      <c r="F535" t="str">
        <f t="shared" si="138"/>
        <v>2.42492492489953-23198.2363620894i</v>
      </c>
      <c r="G535" t="str">
        <f t="shared" si="139"/>
        <v>0.999999999989527-0.0000032362406317393i</v>
      </c>
      <c r="H535" t="str">
        <f t="shared" si="140"/>
        <v>1200.00157046849+1.24271651426072i</v>
      </c>
      <c r="I535" t="str">
        <f t="shared" si="141"/>
        <v>89.5363225075133-78531.9239200402i</v>
      </c>
      <c r="K535" t="str">
        <f t="shared" si="142"/>
        <v>0.00999997618821985-0.000015210293687367i</v>
      </c>
      <c r="L535" t="str">
        <f t="shared" si="143"/>
        <v>0.00015-43.8298593246099i</v>
      </c>
      <c r="M535" t="str">
        <f t="shared" si="144"/>
        <v>0.0004-7.7346810572841i</v>
      </c>
      <c r="N535">
        <f t="shared" si="145"/>
        <v>89.995207006557919</v>
      </c>
      <c r="O535">
        <f t="shared" si="146"/>
        <v>72.076420461626242</v>
      </c>
      <c r="P535" s="3">
        <f t="shared" si="147"/>
        <v>72.076420461626242</v>
      </c>
      <c r="Q535" s="3">
        <f t="shared" si="148"/>
        <v>-90.004792993442081</v>
      </c>
      <c r="R535">
        <f t="shared" si="149"/>
        <v>89.995207006557919</v>
      </c>
      <c r="S535">
        <f t="shared" si="150"/>
        <v>6.438296169769259E-3</v>
      </c>
      <c r="T535">
        <f t="shared" si="133"/>
        <v>72.076420461626242</v>
      </c>
    </row>
    <row r="536" spans="1:20" x14ac:dyDescent="0.25">
      <c r="A536">
        <f t="shared" si="134"/>
        <v>40.606729327174044</v>
      </c>
      <c r="B536">
        <f t="shared" si="151"/>
        <v>6.4627616952143825</v>
      </c>
      <c r="C536" t="str">
        <f t="shared" si="135"/>
        <v>-0.335973643981069-4001.04862518446i</v>
      </c>
      <c r="D536" t="str">
        <f t="shared" si="136"/>
        <v>3.47812499972557-2462.64604196117i</v>
      </c>
      <c r="E536" t="str">
        <f t="shared" si="137"/>
        <v>162.46953540894+0.00495344984361796i</v>
      </c>
      <c r="F536" t="str">
        <f t="shared" si="138"/>
        <v>2.42492492489933-23110.4167783913i</v>
      </c>
      <c r="G536" t="str">
        <f t="shared" si="139"/>
        <v>0.999999999989447-3.24853834613964E-06i</v>
      </c>
      <c r="H536" t="str">
        <f t="shared" si="140"/>
        <v>1200.00158242674+1.24743883786835i</v>
      </c>
      <c r="I536" t="str">
        <f t="shared" si="141"/>
        <v>89.5363226451667-78234.6330325731i</v>
      </c>
      <c r="K536" t="str">
        <f t="shared" si="142"/>
        <v>0.0099999760069069-0.0000152680925184195i</v>
      </c>
      <c r="L536" t="str">
        <f t="shared" si="143"/>
        <v>0.00015-43.6639363664175i</v>
      </c>
      <c r="M536" t="str">
        <f t="shared" si="144"/>
        <v>0.0004-7.70540053525018i</v>
      </c>
      <c r="N536">
        <f t="shared" si="145"/>
        <v>89.995188793342493</v>
      </c>
      <c r="O536">
        <f t="shared" si="146"/>
        <v>72.043476619417447</v>
      </c>
      <c r="P536" s="3">
        <f t="shared" si="147"/>
        <v>72.043476619417447</v>
      </c>
      <c r="Q536" s="3">
        <f t="shared" si="148"/>
        <v>-90.004811206657507</v>
      </c>
      <c r="R536">
        <f t="shared" si="149"/>
        <v>89.995188793342493</v>
      </c>
      <c r="S536">
        <f t="shared" si="150"/>
        <v>6.4627616952143826E-3</v>
      </c>
      <c r="T536">
        <f t="shared" si="133"/>
        <v>72.043476619417447</v>
      </c>
    </row>
    <row r="537" spans="1:20" x14ac:dyDescent="0.25">
      <c r="A537">
        <f t="shared" si="134"/>
        <v>40.761034898617304</v>
      </c>
      <c r="B537">
        <f t="shared" si="151"/>
        <v>6.4873201896561969</v>
      </c>
      <c r="C537" t="str">
        <f t="shared" si="135"/>
        <v>-0.335973632149148-3985.90218966049i</v>
      </c>
      <c r="D537" t="str">
        <f t="shared" si="136"/>
        <v>3.47812499972349-2453.32341322616i</v>
      </c>
      <c r="E537" t="str">
        <f t="shared" si="137"/>
        <v>162.469535397116+0.00497227299198702i</v>
      </c>
      <c r="F537" t="str">
        <f t="shared" si="138"/>
        <v>2.42492492489916-23022.9296457972i</v>
      </c>
      <c r="G537" t="str">
        <f t="shared" si="139"/>
        <v>0.999999999989367-3.26088279185471E-06i</v>
      </c>
      <c r="H537" t="str">
        <f t="shared" si="140"/>
        <v>1200.00159447605+1.25217910631547i</v>
      </c>
      <c r="I537" t="str">
        <f t="shared" si="141"/>
        <v>89.5363227838691-77938.4675765673i</v>
      </c>
      <c r="K537" t="str">
        <f t="shared" si="142"/>
        <v>0.00999997582421338-0.0000153261109817693i</v>
      </c>
      <c r="L537" t="str">
        <f t="shared" si="143"/>
        <v>0.00015-43.4986415286088i</v>
      </c>
      <c r="M537" t="str">
        <f t="shared" si="144"/>
        <v>0.0004-7.6762308579898i</v>
      </c>
      <c r="N537">
        <f t="shared" si="145"/>
        <v>89.995170510918655</v>
      </c>
      <c r="O537">
        <f t="shared" si="146"/>
        <v>72.010532777092266</v>
      </c>
      <c r="P537" s="3">
        <f t="shared" si="147"/>
        <v>72.010532777092266</v>
      </c>
      <c r="Q537" s="3">
        <f t="shared" si="148"/>
        <v>-90.004829489081345</v>
      </c>
      <c r="R537">
        <f t="shared" si="149"/>
        <v>89.995170510918655</v>
      </c>
      <c r="S537">
        <f t="shared" si="150"/>
        <v>6.4873201896561965E-3</v>
      </c>
      <c r="T537">
        <f t="shared" si="133"/>
        <v>72.010532777092266</v>
      </c>
    </row>
    <row r="538" spans="1:20" x14ac:dyDescent="0.25">
      <c r="A538">
        <f t="shared" si="134"/>
        <v>40.915926831232049</v>
      </c>
      <c r="B538">
        <f t="shared" si="151"/>
        <v>6.5119720063768902</v>
      </c>
      <c r="C538" t="str">
        <f t="shared" si="135"/>
        <v>-0.335973620227106-3970.81309267766i</v>
      </c>
      <c r="D538" t="str">
        <f t="shared" si="136"/>
        <v>3.47812499972137-2444.03607637209i</v>
      </c>
      <c r="E538" t="str">
        <f t="shared" si="137"/>
        <v>162.469535385201+0.0049911676687677i</v>
      </c>
      <c r="F538" t="str">
        <f t="shared" si="138"/>
        <v>2.42492492489894-22935.7737057755i</v>
      </c>
      <c r="G538" t="str">
        <f t="shared" si="139"/>
        <v>0.999999999989286-3.27327414646349E-06i</v>
      </c>
      <c r="H538" t="str">
        <f t="shared" si="140"/>
        <v>1200.0016066171+1.25693738779257i</v>
      </c>
      <c r="I538" t="str">
        <f t="shared" si="141"/>
        <v>89.536322923628-77643.4232915833i</v>
      </c>
      <c r="K538" t="str">
        <f t="shared" si="142"/>
        <v>0.00999997564012877-0.0000153843499119816i</v>
      </c>
      <c r="L538" t="str">
        <f t="shared" si="143"/>
        <v>0.00015-43.3339724333621i</v>
      </c>
      <c r="M538" t="str">
        <f t="shared" si="144"/>
        <v>0.0004-7.64717160588741i</v>
      </c>
      <c r="N538">
        <f t="shared" si="145"/>
        <v>89.995152159023476</v>
      </c>
      <c r="O538">
        <f t="shared" si="146"/>
        <v>71.977588934649759</v>
      </c>
      <c r="P538" s="3">
        <f t="shared" si="147"/>
        <v>71.977588934649759</v>
      </c>
      <c r="Q538" s="3">
        <f t="shared" si="148"/>
        <v>-90.004847840976524</v>
      </c>
      <c r="R538">
        <f t="shared" si="149"/>
        <v>89.995152159023476</v>
      </c>
      <c r="S538">
        <f t="shared" si="150"/>
        <v>6.5119720063768899E-3</v>
      </c>
      <c r="T538">
        <f t="shared" si="133"/>
        <v>71.977588934649759</v>
      </c>
    </row>
    <row r="539" spans="1:20" x14ac:dyDescent="0.25">
      <c r="A539">
        <f t="shared" si="134"/>
        <v>41.071407353190729</v>
      </c>
      <c r="B539">
        <f t="shared" si="151"/>
        <v>6.5367175000011226</v>
      </c>
      <c r="C539" t="str">
        <f t="shared" si="135"/>
        <v>-0.335973608214303-3955.78111717429i</v>
      </c>
      <c r="D539" t="str">
        <f t="shared" si="136"/>
        <v>3.47812499971926-2434.7838977975i</v>
      </c>
      <c r="E539" t="str">
        <f t="shared" si="137"/>
        <v>162.469535373196+0.00501013414577038i</v>
      </c>
      <c r="F539" t="str">
        <f t="shared" si="138"/>
        <v>2.42492492489875-22848.9477045586i</v>
      </c>
      <c r="G539" t="str">
        <f t="shared" si="139"/>
        <v>0.999999999989204-3.28571258821979E-06i</v>
      </c>
      <c r="H539" t="str">
        <f t="shared" si="140"/>
        <v>1200.0016188506+1.26171375074928i</v>
      </c>
      <c r="I539" t="str">
        <f t="shared" si="141"/>
        <v>89.5363230644512-77349.49593331i</v>
      </c>
      <c r="K539" t="str">
        <f t="shared" si="142"/>
        <v>0.00999997545464249-0.0000154428101467929i</v>
      </c>
      <c r="L539" t="str">
        <f t="shared" si="143"/>
        <v>0.00015-43.169926711857i</v>
      </c>
      <c r="M539" t="str">
        <f t="shared" si="144"/>
        <v>0.0004-7.61822236091593i</v>
      </c>
      <c r="N539">
        <f t="shared" si="145"/>
        <v>89.995133737392962</v>
      </c>
      <c r="O539">
        <f t="shared" si="146"/>
        <v>71.944645092089104</v>
      </c>
      <c r="P539" s="3">
        <f t="shared" si="147"/>
        <v>71.944645092089104</v>
      </c>
      <c r="Q539" s="3">
        <f t="shared" si="148"/>
        <v>-90.004866262607038</v>
      </c>
      <c r="R539">
        <f t="shared" si="149"/>
        <v>89.995133737392962</v>
      </c>
      <c r="S539">
        <f t="shared" si="150"/>
        <v>6.536717500001123E-3</v>
      </c>
      <c r="T539">
        <f t="shared" si="133"/>
        <v>71.944645092089104</v>
      </c>
    </row>
    <row r="540" spans="1:20" x14ac:dyDescent="0.25">
      <c r="A540">
        <f t="shared" si="134"/>
        <v>41.22747870113286</v>
      </c>
      <c r="B540">
        <f t="shared" si="151"/>
        <v>6.5615570265011272</v>
      </c>
      <c r="C540" t="str">
        <f t="shared" si="135"/>
        <v>-0.335973596109958-3940.80604691034i</v>
      </c>
      <c r="D540" t="str">
        <f t="shared" si="136"/>
        <v>3.47812499971711-2425.56674440669i</v>
      </c>
      <c r="E540" t="str">
        <f t="shared" si="137"/>
        <v>162.469535361101+0.00502917269584187i</v>
      </c>
      <c r="F540" t="str">
        <f t="shared" si="138"/>
        <v>2.42492492489854-22762.4503931254i</v>
      </c>
      <c r="G540" t="str">
        <f t="shared" si="139"/>
        <v>0.999999999989122-3.29819829605475E-06i</v>
      </c>
      <c r="H540" t="str">
        <f t="shared" si="140"/>
        <v>1200.00163117725+1.26650826389532i</v>
      </c>
      <c r="I540" t="str">
        <f t="shared" si="141"/>
        <v>89.5363232063462-77056.6812735039i</v>
      </c>
      <c r="K540" t="str">
        <f t="shared" si="142"/>
        <v>0.00999997526774376-0.000015501492527122i</v>
      </c>
      <c r="L540" t="str">
        <f t="shared" si="143"/>
        <v>0.00015-43.006502004241i</v>
      </c>
      <c r="M540" t="str">
        <f t="shared" si="144"/>
        <v>0.0004-7.58938270663073i</v>
      </c>
      <c r="N540">
        <f t="shared" si="145"/>
        <v>89.995115245762122</v>
      </c>
      <c r="O540">
        <f t="shared" si="146"/>
        <v>71.911701249409361</v>
      </c>
      <c r="P540" s="3">
        <f t="shared" si="147"/>
        <v>71.911701249409361</v>
      </c>
      <c r="Q540" s="3">
        <f t="shared" si="148"/>
        <v>-90.004884754237878</v>
      </c>
      <c r="R540">
        <f t="shared" si="149"/>
        <v>89.995115245762122</v>
      </c>
      <c r="S540">
        <f t="shared" si="150"/>
        <v>6.5615570265011268E-3</v>
      </c>
      <c r="T540">
        <f t="shared" si="133"/>
        <v>71.911701249409361</v>
      </c>
    </row>
    <row r="541" spans="1:20" x14ac:dyDescent="0.25">
      <c r="A541">
        <f t="shared" si="134"/>
        <v>41.384143120197166</v>
      </c>
      <c r="B541">
        <f t="shared" si="151"/>
        <v>6.5864909432018317</v>
      </c>
      <c r="C541" t="str">
        <f t="shared" si="135"/>
        <v>-0.335973583913471-3925.88766646439i</v>
      </c>
      <c r="D541" t="str">
        <f t="shared" si="136"/>
        <v>3.47812499971495-2416.38448360783i</v>
      </c>
      <c r="E541" t="str">
        <f t="shared" si="137"/>
        <v>162.469535348912+0.00504828359286503i</v>
      </c>
      <c r="F541" t="str">
        <f t="shared" si="138"/>
        <v>2.42492492489835-22676.280527183i</v>
      </c>
      <c r="G541" t="str">
        <f t="shared" si="139"/>
        <v>0.999999999989039-3.31073144957948E-06i</v>
      </c>
      <c r="H541" t="str">
        <f t="shared" si="140"/>
        <v>1200.00164359777+1.27132099620151i</v>
      </c>
      <c r="I541" t="str">
        <f t="shared" si="141"/>
        <v>89.5363233493199-76764.9750999283i</v>
      </c>
      <c r="K541" t="str">
        <f t="shared" si="142"/>
        <v>0.00999997507942194-0.0000155603978970837i</v>
      </c>
      <c r="L541" t="str">
        <f t="shared" si="143"/>
        <v>0.00015-42.8436959595945i</v>
      </c>
      <c r="M541" t="str">
        <f t="shared" si="144"/>
        <v>0.0004-7.56065222816374i</v>
      </c>
      <c r="N541">
        <f t="shared" si="145"/>
        <v>89.995096683865015</v>
      </c>
      <c r="O541">
        <f t="shared" si="146"/>
        <v>71.878757406609594</v>
      </c>
      <c r="P541" s="3">
        <f t="shared" si="147"/>
        <v>71.878757406609594</v>
      </c>
      <c r="Q541" s="3">
        <f t="shared" si="148"/>
        <v>-90.004903316134985</v>
      </c>
      <c r="R541">
        <f t="shared" si="149"/>
        <v>89.995096683865015</v>
      </c>
      <c r="S541">
        <f t="shared" si="150"/>
        <v>6.5864909432018313E-3</v>
      </c>
      <c r="T541">
        <f t="shared" si="133"/>
        <v>71.878757406609594</v>
      </c>
    </row>
    <row r="542" spans="1:20" x14ac:dyDescent="0.25">
      <c r="A542">
        <f t="shared" si="134"/>
        <v>41.541402864053914</v>
      </c>
      <c r="B542">
        <f t="shared" si="151"/>
        <v>6.6115196087859989</v>
      </c>
      <c r="C542" t="str">
        <f t="shared" si="135"/>
        <v>-0.335973571624097-3911.02576123054i</v>
      </c>
      <c r="D542" t="str">
        <f t="shared" si="136"/>
        <v>3.4781249997128-2407.23698331101i</v>
      </c>
      <c r="E542" t="str">
        <f t="shared" si="137"/>
        <v>162.46953533663+0.0050674671117642i</v>
      </c>
      <c r="F542" t="str">
        <f t="shared" si="138"/>
        <v>2.42492492489815-22590.436867149i</v>
      </c>
      <c r="G542" t="str">
        <f t="shared" si="139"/>
        <v>0.999999999988956-3.32331222908761E-06i</v>
      </c>
      <c r="H542" t="str">
        <f t="shared" si="140"/>
        <v>1200.00165611285+1.27615201690083i</v>
      </c>
      <c r="I542" t="str">
        <f t="shared" si="141"/>
        <v>89.5363234933842-76474.3732162904i</v>
      </c>
      <c r="K542" t="str">
        <f t="shared" si="142"/>
        <v>0.00999997488966619-0.0000156195271039996i</v>
      </c>
      <c r="L542" t="str">
        <f t="shared" si="143"/>
        <v>0.00015-42.6815062358981i</v>
      </c>
      <c r="M542" t="str">
        <f t="shared" si="144"/>
        <v>0.0004-7.53203051221732i</v>
      </c>
      <c r="N542">
        <f t="shared" si="145"/>
        <v>89.995078051434632</v>
      </c>
      <c r="O542">
        <f t="shared" si="146"/>
        <v>71.845813563688935</v>
      </c>
      <c r="P542" s="3">
        <f t="shared" si="147"/>
        <v>71.845813563688935</v>
      </c>
      <c r="Q542" s="3">
        <f t="shared" si="148"/>
        <v>-90.004921948565368</v>
      </c>
      <c r="R542">
        <f t="shared" si="149"/>
        <v>89.995078051434632</v>
      </c>
      <c r="S542">
        <f t="shared" si="150"/>
        <v>6.6115196087859988E-3</v>
      </c>
      <c r="T542">
        <f t="shared" si="133"/>
        <v>71.845813563688935</v>
      </c>
    </row>
    <row r="543" spans="1:20" x14ac:dyDescent="0.25">
      <c r="A543">
        <f t="shared" si="134"/>
        <v>41.699260194937317</v>
      </c>
      <c r="B543">
        <f t="shared" si="151"/>
        <v>6.6366433832993854</v>
      </c>
      <c r="C543" t="str">
        <f t="shared" si="135"/>
        <v>-0.335973559241264-3896.22011741533i</v>
      </c>
      <c r="D543" t="str">
        <f t="shared" si="136"/>
        <v>3.47812499971061-2398.12411192635i</v>
      </c>
      <c r="E543" t="str">
        <f t="shared" si="137"/>
        <v>162.469535324256+0.00508672352850635i</v>
      </c>
      <c r="F543" t="str">
        <f t="shared" si="138"/>
        <v>2.42492492489793-22504.9181781334i</v>
      </c>
      <c r="G543" t="str">
        <f t="shared" si="139"/>
        <v>0.999999999988872-3.33594081555787E-06i</v>
      </c>
      <c r="H543" t="str">
        <f t="shared" si="140"/>
        <v>1200.00166872323+1.28100139548928i</v>
      </c>
      <c r="I543" t="str">
        <f t="shared" si="141"/>
        <v>89.5363236385461-76184.8714421856i</v>
      </c>
      <c r="K543" t="str">
        <f t="shared" si="142"/>
        <v>0.00999997469846562-0.0000156788809984108i</v>
      </c>
      <c r="L543" t="str">
        <f t="shared" si="143"/>
        <v>0.00015-42.5199304999982i</v>
      </c>
      <c r="M543" t="str">
        <f t="shared" si="144"/>
        <v>0.0004-7.50351714705847i</v>
      </c>
      <c r="N543">
        <f t="shared" si="145"/>
        <v>89.995059348202957</v>
      </c>
      <c r="O543">
        <f t="shared" si="146"/>
        <v>71.812869720646518</v>
      </c>
      <c r="P543" s="3">
        <f t="shared" si="147"/>
        <v>71.812869720646518</v>
      </c>
      <c r="Q543" s="3">
        <f t="shared" si="148"/>
        <v>-90.004940651797043</v>
      </c>
      <c r="R543">
        <f t="shared" si="149"/>
        <v>89.995059348202957</v>
      </c>
      <c r="S543">
        <f t="shared" si="150"/>
        <v>6.6366433832993855E-3</v>
      </c>
      <c r="T543">
        <f t="shared" si="133"/>
        <v>71.812869720646518</v>
      </c>
    </row>
    <row r="544" spans="1:20" x14ac:dyDescent="0.25">
      <c r="A544">
        <f t="shared" si="134"/>
        <v>41.857717383678079</v>
      </c>
      <c r="B544">
        <f t="shared" si="151"/>
        <v>6.661862628155923</v>
      </c>
      <c r="C544" t="str">
        <f t="shared" si="135"/>
        <v>-0.335973546764063-3881.47052203451i</v>
      </c>
      <c r="D544" t="str">
        <f t="shared" si="136"/>
        <v>3.47812499970839-2389.04573836215i</v>
      </c>
      <c r="E544" t="str">
        <f t="shared" si="137"/>
        <v>162.469535311786+0.00510605312010963i</v>
      </c>
      <c r="F544" t="str">
        <f t="shared" si="138"/>
        <v>2.42492492489773-22419.7232299213i</v>
      </c>
      <c r="G544" t="str">
        <f t="shared" si="139"/>
        <v>0.999999999988787-0.0000033486173906567i</v>
      </c>
      <c r="H544" t="str">
        <f t="shared" si="140"/>
        <v>1200.00168142963+1.28586920172692i</v>
      </c>
      <c r="I544" t="str">
        <f t="shared" si="141"/>
        <v>89.5363237848122-75896.4656130338i</v>
      </c>
      <c r="K544" t="str">
        <f t="shared" si="142"/>
        <v>0.00999997450580912-0.0000157384604340892i</v>
      </c>
      <c r="L544" t="str">
        <f t="shared" si="143"/>
        <v>0.00015-42.3589664275734i</v>
      </c>
      <c r="M544" t="str">
        <f t="shared" si="144"/>
        <v>0.0004-7.47511172251294i</v>
      </c>
      <c r="N544">
        <f t="shared" si="145"/>
        <v>89.995040573900994</v>
      </c>
      <c r="O544">
        <f t="shared" si="146"/>
        <v>71.779925877481233</v>
      </c>
      <c r="P544" s="3">
        <f t="shared" si="147"/>
        <v>71.779925877481233</v>
      </c>
      <c r="Q544" s="3">
        <f t="shared" si="148"/>
        <v>-90.004959426099006</v>
      </c>
      <c r="R544">
        <f t="shared" si="149"/>
        <v>89.995040573900994</v>
      </c>
      <c r="S544">
        <f t="shared" si="150"/>
        <v>6.6618626281559233E-3</v>
      </c>
      <c r="T544">
        <f t="shared" si="133"/>
        <v>71.779925877481233</v>
      </c>
    </row>
    <row r="545" spans="1:20" x14ac:dyDescent="0.25">
      <c r="A545">
        <f t="shared" si="134"/>
        <v>42.016776709736057</v>
      </c>
      <c r="B545">
        <f t="shared" si="151"/>
        <v>6.6871777061429158</v>
      </c>
      <c r="C545" t="str">
        <f t="shared" si="135"/>
        <v>-0.335973534191829-3866.77676291027i</v>
      </c>
      <c r="D545" t="str">
        <f t="shared" si="136"/>
        <v>3.47812499970617-2380.00173202296i</v>
      </c>
      <c r="E545" t="str">
        <f t="shared" si="137"/>
        <v>162.469535299222+0.00512545616464414i</v>
      </c>
      <c r="F545" t="str">
        <f t="shared" si="138"/>
        <v>2.42492492489752-22334.8507969547i</v>
      </c>
      <c r="G545" t="str">
        <f t="shared" si="139"/>
        <v>0.999999999988701-0.0000033613421367409i</v>
      </c>
      <c r="H545" t="str">
        <f t="shared" si="140"/>
        <v>1200.00169423279+1.29075550563897i</v>
      </c>
      <c r="I545" t="str">
        <f t="shared" si="141"/>
        <v>89.5363239321927-75609.1515800205i</v>
      </c>
      <c r="K545" t="str">
        <f t="shared" si="142"/>
        <v>0.00999997431168563-0.0000157982662680515i</v>
      </c>
      <c r="L545" t="str">
        <f t="shared" si="143"/>
        <v>0.00015-42.1986117031016i</v>
      </c>
      <c r="M545" t="str">
        <f t="shared" si="144"/>
        <v>0.0004-7.44681382995911i</v>
      </c>
      <c r="N545">
        <f t="shared" si="145"/>
        <v>89.995021728258678</v>
      </c>
      <c r="O545">
        <f t="shared" si="146"/>
        <v>71.746982034192285</v>
      </c>
      <c r="P545" s="3">
        <f t="shared" si="147"/>
        <v>71.746982034192285</v>
      </c>
      <c r="Q545" s="3">
        <f t="shared" si="148"/>
        <v>-90.004978271741322</v>
      </c>
      <c r="R545">
        <f t="shared" si="149"/>
        <v>89.995021728258678</v>
      </c>
      <c r="S545">
        <f t="shared" si="150"/>
        <v>6.6871777061429157E-3</v>
      </c>
      <c r="T545">
        <f t="shared" si="133"/>
        <v>71.746982034192285</v>
      </c>
    </row>
    <row r="546" spans="1:20" x14ac:dyDescent="0.25">
      <c r="A546">
        <f t="shared" si="134"/>
        <v>42.176440461233057</v>
      </c>
      <c r="B546">
        <f t="shared" si="151"/>
        <v>6.7125889814262587</v>
      </c>
      <c r="C546" t="str">
        <f t="shared" si="135"/>
        <v>-0.335973521523933-3852.13862866795i</v>
      </c>
      <c r="D546" t="str">
        <f t="shared" si="136"/>
        <v>3.47812499970394-2370.99196280771i</v>
      </c>
      <c r="E546" t="str">
        <f t="shared" si="137"/>
        <v>162.469535286563+0.005144932941236i</v>
      </c>
      <c r="F546" t="str">
        <f t="shared" si="138"/>
        <v>2.42492492489732-22250.2996583152i</v>
      </c>
      <c r="G546" t="str">
        <f t="shared" si="139"/>
        <v>0.999999999988615-3.37411523686023E-06i</v>
      </c>
      <c r="H546" t="str">
        <f t="shared" si="140"/>
        <v>1200.00170713344+1.29566037751671i</v>
      </c>
      <c r="I546" t="str">
        <f t="shared" si="141"/>
        <v>89.5363240806958-75322.9252100367i</v>
      </c>
      <c r="K546" t="str">
        <f t="shared" si="142"/>
        <v>0.009999974116084-0.0000158582993605705i</v>
      </c>
      <c r="L546" t="str">
        <f t="shared" si="143"/>
        <v>0.00015-42.0388640198262i</v>
      </c>
      <c r="M546" t="str">
        <f t="shared" si="144"/>
        <v>0.0004-7.41862306232226i</v>
      </c>
      <c r="N546">
        <f t="shared" si="145"/>
        <v>89.995002811004952</v>
      </c>
      <c r="O546">
        <f t="shared" si="146"/>
        <v>71.714038190778737</v>
      </c>
      <c r="P546" s="3">
        <f t="shared" si="147"/>
        <v>71.714038190778737</v>
      </c>
      <c r="Q546" s="3">
        <f t="shared" si="148"/>
        <v>-90.004997188995048</v>
      </c>
      <c r="R546">
        <f t="shared" si="149"/>
        <v>89.995002811004952</v>
      </c>
      <c r="S546">
        <f t="shared" si="150"/>
        <v>6.7125889814262591E-3</v>
      </c>
      <c r="T546">
        <f t="shared" si="133"/>
        <v>71.714038190778737</v>
      </c>
    </row>
    <row r="547" spans="1:20" x14ac:dyDescent="0.25">
      <c r="A547">
        <f t="shared" si="134"/>
        <v>42.336710934985739</v>
      </c>
      <c r="B547">
        <f t="shared" si="151"/>
        <v>6.738096819555679</v>
      </c>
      <c r="C547" t="str">
        <f t="shared" si="135"/>
        <v>-0.335973508759476-3837.55590873305i</v>
      </c>
      <c r="D547" t="str">
        <f t="shared" si="136"/>
        <v>3.47812499970169-2362.01630110785i</v>
      </c>
      <c r="E547" t="str">
        <f t="shared" si="137"/>
        <v>162.469535273807+0.00516448373007244i</v>
      </c>
      <c r="F547" t="str">
        <f t="shared" si="138"/>
        <v>2.4249249248971-22166.0685977062i</v>
      </c>
      <c r="G547" t="str">
        <f t="shared" si="139"/>
        <v>0.999999999988529-3.38693687476001E-06i</v>
      </c>
      <c r="H547" t="str">
        <f t="shared" si="140"/>
        <v>1200.00172013232+1.30058388791849i</v>
      </c>
      <c r="I547" t="str">
        <f t="shared" si="141"/>
        <v>89.5363242303271-75037.7823856196i</v>
      </c>
      <c r="K547" t="str">
        <f t="shared" si="142"/>
        <v>0.00999997391899299-0.0000159185605751869i</v>
      </c>
      <c r="L547" t="str">
        <f t="shared" si="143"/>
        <v>0.00015-41.8797210797231i</v>
      </c>
      <c r="M547" t="str">
        <f t="shared" si="144"/>
        <v>0.0004-7.39053901406883i</v>
      </c>
      <c r="N547">
        <f t="shared" si="145"/>
        <v>89.994983821867692</v>
      </c>
      <c r="O547">
        <f t="shared" si="146"/>
        <v>71.681094347239579</v>
      </c>
      <c r="P547" s="3">
        <f t="shared" si="147"/>
        <v>71.681094347239579</v>
      </c>
      <c r="Q547" s="3">
        <f t="shared" si="148"/>
        <v>-90.005016178132308</v>
      </c>
      <c r="R547">
        <f t="shared" si="149"/>
        <v>89.994983821867692</v>
      </c>
      <c r="S547">
        <f t="shared" si="150"/>
        <v>6.7380968195556792E-3</v>
      </c>
      <c r="T547">
        <f t="shared" si="133"/>
        <v>71.681094347239579</v>
      </c>
    </row>
    <row r="548" spans="1:20" x14ac:dyDescent="0.25">
      <c r="A548">
        <f t="shared" si="134"/>
        <v>42.497590436538694</v>
      </c>
      <c r="B548">
        <f t="shared" si="151"/>
        <v>6.7637015874699911</v>
      </c>
      <c r="C548" t="str">
        <f t="shared" si="135"/>
        <v>-0.335973495897961-3823.02839332825i</v>
      </c>
      <c r="D548" t="str">
        <f t="shared" si="136"/>
        <v>3.4781249996994-2353.07461780546i</v>
      </c>
      <c r="E548" t="str">
        <f t="shared" si="137"/>
        <v>162.469535260953+0.00518410881240712i</v>
      </c>
      <c r="F548" t="str">
        <f t="shared" si="138"/>
        <v>2.4249249248969-22082.1564034357i</v>
      </c>
      <c r="G548" t="str">
        <f t="shared" si="139"/>
        <v>0.999999999988441-0.0000033998072348838i</v>
      </c>
      <c r="H548" t="str">
        <f t="shared" si="140"/>
        <v>1200.00173323017+1.30552610767092i</v>
      </c>
      <c r="I548" t="str">
        <f t="shared" si="141"/>
        <v>89.5363243811012-74753.7190048936i</v>
      </c>
      <c r="K548" t="str">
        <f t="shared" si="142"/>
        <v>0.00999997372040128-0.0000159790507787236i</v>
      </c>
      <c r="L548" t="str">
        <f t="shared" si="143"/>
        <v>0.00015-41.7211805934681i</v>
      </c>
      <c r="M548" t="str">
        <f t="shared" si="144"/>
        <v>0.0004-7.36256128120022i</v>
      </c>
      <c r="N548">
        <f t="shared" si="145"/>
        <v>89.994964760573779</v>
      </c>
      <c r="O548">
        <f t="shared" si="146"/>
        <v>71.648150503573873</v>
      </c>
      <c r="P548" s="3">
        <f t="shared" si="147"/>
        <v>71.648150503573873</v>
      </c>
      <c r="Q548" s="3">
        <f t="shared" si="148"/>
        <v>-90.005035239426221</v>
      </c>
      <c r="R548">
        <f t="shared" si="149"/>
        <v>89.994964760573779</v>
      </c>
      <c r="S548">
        <f t="shared" si="150"/>
        <v>6.7637015874699915E-3</v>
      </c>
      <c r="T548">
        <f t="shared" si="133"/>
        <v>71.648150503573873</v>
      </c>
    </row>
    <row r="549" spans="1:20" x14ac:dyDescent="0.25">
      <c r="A549">
        <f t="shared" si="134"/>
        <v>42.65908128019754</v>
      </c>
      <c r="B549">
        <f t="shared" si="151"/>
        <v>6.7894036535023776</v>
      </c>
      <c r="C549" t="str">
        <f t="shared" si="135"/>
        <v>-0.335973482938354-3808.55587347039i</v>
      </c>
      <c r="D549" t="str">
        <f t="shared" si="136"/>
        <v>3.47812499969712-2344.16678427143i</v>
      </c>
      <c r="E549" t="str">
        <f t="shared" si="137"/>
        <v>162.469535248003+0.00520380847055985i</v>
      </c>
      <c r="F549" t="str">
        <f t="shared" si="138"/>
        <v>2.42492492489669-21998.5618683986i</v>
      </c>
      <c r="G549" t="str">
        <f t="shared" si="139"/>
        <v>0.999999999988353-3.41272650237605E-06i</v>
      </c>
      <c r="H549" t="str">
        <f t="shared" si="140"/>
        <v>1200.00174642776+1.31048710786956i</v>
      </c>
      <c r="I549" t="str">
        <f t="shared" si="141"/>
        <v>89.5363245330208-74470.7309815127i</v>
      </c>
      <c r="K549" t="str">
        <f t="shared" si="142"/>
        <v>0.00999997352029737-0.0000160397708412954i</v>
      </c>
      <c r="L549" t="str">
        <f t="shared" si="143"/>
        <v>0.00015-41.5632402804025i</v>
      </c>
      <c r="M549" t="str">
        <f t="shared" si="144"/>
        <v>0.0004-7.33468946124752i</v>
      </c>
      <c r="N549">
        <f t="shared" si="145"/>
        <v>89.994945626849059</v>
      </c>
      <c r="O549">
        <f t="shared" si="146"/>
        <v>71.615206659780711</v>
      </c>
      <c r="P549" s="3">
        <f t="shared" si="147"/>
        <v>71.615206659780711</v>
      </c>
      <c r="Q549" s="3">
        <f t="shared" si="148"/>
        <v>-90.005054373150941</v>
      </c>
      <c r="R549">
        <f t="shared" si="149"/>
        <v>89.994945626849059</v>
      </c>
      <c r="S549">
        <f t="shared" si="150"/>
        <v>6.7894036535023775E-3</v>
      </c>
      <c r="T549">
        <f t="shared" si="133"/>
        <v>71.615206659780711</v>
      </c>
    </row>
    <row r="550" spans="1:20" x14ac:dyDescent="0.25">
      <c r="A550">
        <f t="shared" si="134"/>
        <v>42.821185789062291</v>
      </c>
      <c r="B550">
        <f t="shared" si="151"/>
        <v>6.8152033873856865</v>
      </c>
      <c r="C550" t="str">
        <f t="shared" si="135"/>
        <v>-0.335973469880179-3794.1381409674i</v>
      </c>
      <c r="D550" t="str">
        <f t="shared" si="136"/>
        <v>3.47812499969482-2335.29267236359i</v>
      </c>
      <c r="E550" t="str">
        <f t="shared" si="137"/>
        <v>162.469535234953+0.00522358298792415i</v>
      </c>
      <c r="F550" t="str">
        <f t="shared" si="138"/>
        <v>2.42492492489647-21915.2837900593i</v>
      </c>
      <c r="G550" t="str">
        <f t="shared" si="139"/>
        <v>0.999999999988265-3.42569486308478E-06i</v>
      </c>
      <c r="H550" t="str">
        <f t="shared" si="140"/>
        <v>1200.00175972584+1.3154669598803i</v>
      </c>
      <c r="I550" t="str">
        <f t="shared" si="141"/>
        <v>89.536324686098-74188.814244598i</v>
      </c>
      <c r="K550" t="str">
        <f t="shared" si="142"/>
        <v>0.00999997331866987-0.0000161007216363246i</v>
      </c>
      <c r="L550" t="str">
        <f t="shared" si="143"/>
        <v>0.00015-41.4058978685023i</v>
      </c>
      <c r="M550" t="str">
        <f t="shared" si="144"/>
        <v>0.0004-7.3069231532651i</v>
      </c>
      <c r="N550">
        <f t="shared" si="145"/>
        <v>89.994926420418295</v>
      </c>
      <c r="O550">
        <f t="shared" si="146"/>
        <v>71.582262815859082</v>
      </c>
      <c r="P550" s="3">
        <f t="shared" si="147"/>
        <v>71.582262815859082</v>
      </c>
      <c r="Q550" s="3">
        <f t="shared" si="148"/>
        <v>-90.005073579581705</v>
      </c>
      <c r="R550">
        <f t="shared" si="149"/>
        <v>89.994926420418295</v>
      </c>
      <c r="S550">
        <f t="shared" si="150"/>
        <v>6.8152033873856866E-3</v>
      </c>
      <c r="T550">
        <f t="shared" si="133"/>
        <v>71.582262815859082</v>
      </c>
    </row>
    <row r="551" spans="1:20" x14ac:dyDescent="0.25">
      <c r="A551">
        <f t="shared" si="134"/>
        <v>42.983906295060727</v>
      </c>
      <c r="B551">
        <f t="shared" si="151"/>
        <v>6.8411011602577521</v>
      </c>
      <c r="C551" t="str">
        <f t="shared" si="135"/>
        <v>-0.33597345672256-3779.77498841531i</v>
      </c>
      <c r="D551" t="str">
        <f t="shared" si="136"/>
        <v>3.47812499969251-2326.45215442485i</v>
      </c>
      <c r="E551" t="str">
        <f t="shared" si="137"/>
        <v>162.469535221804+0.00524343264897121i</v>
      </c>
      <c r="F551" t="str">
        <f t="shared" si="138"/>
        <v>2.42492492489626-21832.3209704349i</v>
      </c>
      <c r="G551" t="str">
        <f t="shared" si="139"/>
        <v>0.999999999988175-0.0000034387125035642i</v>
      </c>
      <c r="H551" t="str">
        <f t="shared" si="140"/>
        <v>1200.00177312518+1.32046573534014i</v>
      </c>
      <c r="I551" t="str">
        <f t="shared" si="141"/>
        <v>89.5363248403415-73907.9647386836i</v>
      </c>
      <c r="K551" t="str">
        <f t="shared" si="142"/>
        <v>0.00999997311550701-0.0000161619040405508i</v>
      </c>
      <c r="L551" t="str">
        <f t="shared" si="143"/>
        <v>0.00015-41.2491510943438i</v>
      </c>
      <c r="M551" t="str">
        <f t="shared" si="144"/>
        <v>0.0004-7.27926195782536i</v>
      </c>
      <c r="N551">
        <f t="shared" si="145"/>
        <v>89.994907141005228</v>
      </c>
      <c r="O551">
        <f t="shared" si="146"/>
        <v>71.549318971807892</v>
      </c>
      <c r="P551" s="3">
        <f t="shared" si="147"/>
        <v>71.549318971807892</v>
      </c>
      <c r="Q551" s="3">
        <f t="shared" si="148"/>
        <v>-90.005092858994772</v>
      </c>
      <c r="R551">
        <f t="shared" si="149"/>
        <v>89.994907141005228</v>
      </c>
      <c r="S551">
        <f t="shared" si="150"/>
        <v>6.841101160257752E-3</v>
      </c>
      <c r="T551">
        <f t="shared" si="133"/>
        <v>71.549318971807892</v>
      </c>
    </row>
    <row r="552" spans="1:20" x14ac:dyDescent="0.25">
      <c r="A552">
        <f t="shared" si="134"/>
        <v>43.147245138981958</v>
      </c>
      <c r="B552">
        <f t="shared" si="151"/>
        <v>6.8670973446667318</v>
      </c>
      <c r="C552" t="str">
        <f t="shared" si="135"/>
        <v>-0.335973443464734-3765.46620919543i</v>
      </c>
      <c r="D552" t="str">
        <f t="shared" si="136"/>
        <v>3.47812499969015-2317.6451032814i</v>
      </c>
      <c r="E552" t="str">
        <f t="shared" si="137"/>
        <v>162.469535208555+0.00526335773925334i</v>
      </c>
      <c r="F552" t="str">
        <f t="shared" si="138"/>
        <v>2.42492492489603-21749.6722160773i</v>
      </c>
      <c r="G552" t="str">
        <f t="shared" si="139"/>
        <v>0.999999999988085-3.45177961107743E-06i</v>
      </c>
      <c r="H552" t="str">
        <f t="shared" si="140"/>
        <v>1200.00178662655+1.3254835061583i</v>
      </c>
      <c r="I552" t="str">
        <f t="shared" si="141"/>
        <v>89.5363249957588-73628.1784236548i</v>
      </c>
      <c r="K552" t="str">
        <f t="shared" si="142"/>
        <v>0.00999997291079724-0.0000162233189340452i</v>
      </c>
      <c r="L552" t="str">
        <f t="shared" si="143"/>
        <v>0.00015-41.0929977030721i</v>
      </c>
      <c r="M552" t="str">
        <f t="shared" si="144"/>
        <v>0.0004-7.25170547701273i</v>
      </c>
      <c r="N552">
        <f t="shared" si="145"/>
        <v>89.994887788332576</v>
      </c>
      <c r="O552">
        <f t="shared" si="146"/>
        <v>71.516375127626361</v>
      </c>
      <c r="P552" s="3">
        <f t="shared" si="147"/>
        <v>71.516375127626361</v>
      </c>
      <c r="Q552" s="3">
        <f t="shared" si="148"/>
        <v>-90.005112211667424</v>
      </c>
      <c r="R552">
        <f t="shared" si="149"/>
        <v>89.994887788332576</v>
      </c>
      <c r="S552">
        <f t="shared" si="150"/>
        <v>6.8670973446667317E-3</v>
      </c>
      <c r="T552">
        <f t="shared" si="133"/>
        <v>71.516375127626361</v>
      </c>
    </row>
    <row r="553" spans="1:20" x14ac:dyDescent="0.25">
      <c r="A553">
        <f t="shared" si="134"/>
        <v>43.311204670510094</v>
      </c>
      <c r="B553">
        <f t="shared" si="151"/>
        <v>6.8931923145764653</v>
      </c>
      <c r="C553" t="str">
        <f t="shared" si="135"/>
        <v>-0.33597343010602-3751.21159747112i</v>
      </c>
      <c r="D553" t="str">
        <f t="shared" si="136"/>
        <v>3.47812499968779-2308.87139224086i</v>
      </c>
      <c r="E553" t="str">
        <f t="shared" si="137"/>
        <v>162.469535195205+0.00528335854540755i</v>
      </c>
      <c r="F553" t="str">
        <f t="shared" si="138"/>
        <v>2.42492492489581-21667.3363380564i</v>
      </c>
      <c r="G553" t="str">
        <f t="shared" si="139"/>
        <v>0.999999999987994-3.46489637359921E-06i</v>
      </c>
      <c r="H553" t="str">
        <f t="shared" si="140"/>
        <v>1200.00180023072+1.33052034451729i</v>
      </c>
      <c r="I553" t="str">
        <f t="shared" si="141"/>
        <v>89.5363251523597-73349.451274691i</v>
      </c>
      <c r="K553" t="str">
        <f t="shared" si="142"/>
        <v>0.0099999727045287-0.000016284967200223i</v>
      </c>
      <c r="L553" t="str">
        <f t="shared" si="143"/>
        <v>0.00015-40.9374354483682i</v>
      </c>
      <c r="M553" t="str">
        <f t="shared" si="144"/>
        <v>0.0004-7.22425331441793i</v>
      </c>
      <c r="N553">
        <f t="shared" si="145"/>
        <v>89.994868362121963</v>
      </c>
      <c r="O553">
        <f t="shared" si="146"/>
        <v>71.483431283313394</v>
      </c>
      <c r="P553" s="3">
        <f t="shared" si="147"/>
        <v>71.483431283313394</v>
      </c>
      <c r="Q553" s="3">
        <f t="shared" si="148"/>
        <v>-90.005131637878037</v>
      </c>
      <c r="R553">
        <f t="shared" si="149"/>
        <v>89.994868362121963</v>
      </c>
      <c r="S553">
        <f t="shared" si="150"/>
        <v>6.8931923145764649E-3</v>
      </c>
      <c r="T553">
        <f t="shared" si="133"/>
        <v>71.483431283313394</v>
      </c>
    </row>
    <row r="554" spans="1:20" x14ac:dyDescent="0.25">
      <c r="A554">
        <f t="shared" si="134"/>
        <v>43.47578724825803</v>
      </c>
      <c r="B554">
        <f t="shared" si="151"/>
        <v>6.9193864453718561</v>
      </c>
      <c r="C554" t="str">
        <f t="shared" si="135"/>
        <v>-0.335973416645494-3737.010948185i</v>
      </c>
      <c r="D554" t="str">
        <f t="shared" si="136"/>
        <v>3.47812499968542-2300.13089509043i</v>
      </c>
      <c r="E554" t="str">
        <f t="shared" si="137"/>
        <v>162.469535181753+0.00530343535515998i</v>
      </c>
      <c r="F554" t="str">
        <f t="shared" si="138"/>
        <v>2.42492492489559-21585.3121519431i</v>
      </c>
      <c r="G554" t="str">
        <f t="shared" si="139"/>
        <v>0.999999999987903-3.47806297981857E-06i</v>
      </c>
      <c r="H554" t="str">
        <f t="shared" si="140"/>
        <v>1200.00181393848+1.33557632287388i</v>
      </c>
      <c r="I554" t="str">
        <f t="shared" si="141"/>
        <v>89.5363253101526-73071.7792822096i</v>
      </c>
      <c r="K554" t="str">
        <f t="shared" si="142"/>
        <v>0.00999997249668957-0.0000163468497258554i</v>
      </c>
      <c r="L554" t="str">
        <f t="shared" si="143"/>
        <v>0.00015-40.7824620924171i</v>
      </c>
      <c r="M554" t="str">
        <f t="shared" si="144"/>
        <v>0.0004-7.1969050751324i</v>
      </c>
      <c r="N554">
        <f t="shared" si="145"/>
        <v>89.994848862093946</v>
      </c>
      <c r="O554">
        <f t="shared" si="146"/>
        <v>71.450487438867953</v>
      </c>
      <c r="P554" s="3">
        <f t="shared" si="147"/>
        <v>71.450487438867953</v>
      </c>
      <c r="Q554" s="3">
        <f t="shared" si="148"/>
        <v>-90.005151137906054</v>
      </c>
      <c r="R554">
        <f t="shared" si="149"/>
        <v>89.994848862093946</v>
      </c>
      <c r="S554">
        <f t="shared" si="150"/>
        <v>6.9193864453718562E-3</v>
      </c>
      <c r="T554">
        <f t="shared" si="133"/>
        <v>71.450487438867953</v>
      </c>
    </row>
    <row r="555" spans="1:20" x14ac:dyDescent="0.25">
      <c r="A555">
        <f t="shared" si="134"/>
        <v>43.640995239801413</v>
      </c>
      <c r="B555">
        <f t="shared" si="151"/>
        <v>6.9456801138642694</v>
      </c>
      <c r="C555" t="str">
        <f t="shared" si="135"/>
        <v>-0.335973403082516-3722.86405705598i</v>
      </c>
      <c r="D555" t="str">
        <f t="shared" si="136"/>
        <v>3.47812499968302-2291.42348609514i</v>
      </c>
      <c r="E555" t="str">
        <f t="shared" si="137"/>
        <v>162.469535168199+0.00532358845733052i</v>
      </c>
      <c r="F555" t="str">
        <f t="shared" si="138"/>
        <v>2.42492492489538-21503.5984777917i</v>
      </c>
      <c r="G555" t="str">
        <f t="shared" si="139"/>
        <v>0.999999999987811-3.49127961914155E-06i</v>
      </c>
      <c r="H555" t="str">
        <f t="shared" si="140"/>
        <v>1200.00182775062+1.34065151396023i</v>
      </c>
      <c r="I555" t="str">
        <f t="shared" si="141"/>
        <v>89.5363254691477-72795.1584518048i</v>
      </c>
      <c r="K555" t="str">
        <f t="shared" si="142"/>
        <v>0.00999997228726783-0.0000164089674010831i</v>
      </c>
      <c r="L555" t="str">
        <f t="shared" si="143"/>
        <v>0.00015-40.6280754058747i</v>
      </c>
      <c r="M555" t="str">
        <f t="shared" si="144"/>
        <v>0.0004-7.16966036574261i</v>
      </c>
      <c r="N555">
        <f t="shared" si="145"/>
        <v>89.994829287968088</v>
      </c>
      <c r="O555">
        <f t="shared" si="146"/>
        <v>71.417543594289086</v>
      </c>
      <c r="P555" s="3">
        <f t="shared" si="147"/>
        <v>71.417543594289086</v>
      </c>
      <c r="Q555" s="3">
        <f t="shared" si="148"/>
        <v>-90.005170712031912</v>
      </c>
      <c r="R555">
        <f t="shared" si="149"/>
        <v>89.994829287968088</v>
      </c>
      <c r="S555">
        <f t="shared" si="150"/>
        <v>6.9456801138642697E-3</v>
      </c>
      <c r="T555">
        <f t="shared" si="133"/>
        <v>71.417543594289086</v>
      </c>
    </row>
    <row r="556" spans="1:20" x14ac:dyDescent="0.25">
      <c r="A556">
        <f t="shared" si="134"/>
        <v>43.806831021712661</v>
      </c>
      <c r="B556">
        <f t="shared" si="151"/>
        <v>6.9720736982969536</v>
      </c>
      <c r="C556" t="str">
        <f t="shared" si="135"/>
        <v>-0.33597338941624-3708.77072057624i</v>
      </c>
      <c r="D556" t="str">
        <f t="shared" si="136"/>
        <v>3.4781249996806-2282.74903999598i</v>
      </c>
      <c r="E556" t="str">
        <f t="shared" si="137"/>
        <v>162.469535154541+0.00534381814183724i</v>
      </c>
      <c r="F556" t="str">
        <f t="shared" si="138"/>
        <v>2.42492492489515-21422.1941401236i</v>
      </c>
      <c r="G556" t="str">
        <f t="shared" si="139"/>
        <v>0.999999999987718-3.50454648169397E-06i</v>
      </c>
      <c r="H556" t="str">
        <f t="shared" si="140"/>
        <v>1200.00184166794+1.34574599078483i</v>
      </c>
      <c r="I556" t="str">
        <f t="shared" si="141"/>
        <v>89.5363256293531-72519.5848041937i</v>
      </c>
      <c r="K556" t="str">
        <f t="shared" si="142"/>
        <v>0.00999997207625146-0.0000164713211194288i</v>
      </c>
      <c r="L556" t="str">
        <f t="shared" si="143"/>
        <v>0.00015-40.474273167837i</v>
      </c>
      <c r="M556" t="str">
        <f t="shared" si="144"/>
        <v>0.0004-7.14251879432415i</v>
      </c>
      <c r="N556">
        <f t="shared" si="145"/>
        <v>89.994809639462801</v>
      </c>
      <c r="O556">
        <f t="shared" si="146"/>
        <v>71.384599749575671</v>
      </c>
      <c r="P556" s="3">
        <f t="shared" si="147"/>
        <v>71.384599749575671</v>
      </c>
      <c r="Q556" s="3">
        <f t="shared" si="148"/>
        <v>-90.005190360537199</v>
      </c>
      <c r="R556">
        <f t="shared" si="149"/>
        <v>89.994809639462801</v>
      </c>
      <c r="S556">
        <f t="shared" si="150"/>
        <v>6.9720736982969538E-3</v>
      </c>
      <c r="T556">
        <f t="shared" ref="T556:T619" si="152">P556</f>
        <v>71.384599749575671</v>
      </c>
    </row>
    <row r="557" spans="1:20" x14ac:dyDescent="0.25">
      <c r="A557">
        <f t="shared" ref="A557:A620" si="153">2*PI()*B557</f>
        <v>43.973296979595169</v>
      </c>
      <c r="B557">
        <f t="shared" si="151"/>
        <v>6.9985675783504826</v>
      </c>
      <c r="C557" t="str">
        <f t="shared" ref="C557:C620" si="154">IMPRODUCT(D557,E557,$C$40,,K557,$C$41)</f>
        <v>-0.335973375645894-3694.73073600849i</v>
      </c>
      <c r="D557" t="str">
        <f t="shared" ref="D557:D620" si="155">IMDIV(IMPRODUCT($C$37,$C$38,COMPLEX(1,A557/$C$38)),IMSUM(-1*A557*A557/$C$39,COMPLEX(0,1*A557)))</f>
        <v>3.47812499967817-2274.10743200814i</v>
      </c>
      <c r="E557" t="str">
        <f t="shared" ref="E557:E620" si="156">IMDIV(IMPRODUCT(IMSUM(F557,G557),$C$29,H557),IMSUM(1,I557))</f>
        <v>162.46953514078+0.00536412469969879i</v>
      </c>
      <c r="F557" t="str">
        <f t="shared" ref="F557:F620" si="157">IMDIV(IMPRODUCT($C$14,$C$15,COMPLEX(1,A557/$C$15)),IMSUM(-1*A557*A557/$C$16,COMPLEX(0,A557)))</f>
        <v>2.42492492489492-21341.0979679103i</v>
      </c>
      <c r="G557" t="str">
        <f t="shared" ref="G557:G620" si="158">IMDIV(1,COMPLEX(1,A557*$C$9*$C$10))</f>
        <v>0.999999999987625-3.51786375832408E-06i</v>
      </c>
      <c r="H557" t="str">
        <f t="shared" ref="H557:H620" si="159">IMDIV($C$3,IMSUM(K557,COMPLEX(0,$C$28*A557)))</f>
        <v>1200.00185569122+1.35085982663361i</v>
      </c>
      <c r="I557" t="str">
        <f t="shared" ref="I557:I620" si="160">IMPRODUCT(F557,$C$29,H557,$C$31)</f>
        <v>89.536325790778-72245.0543751563i</v>
      </c>
      <c r="K557" t="str">
        <f t="shared" ref="K557:K620" si="161">IF($C$26&lt;=0,IMDIV(1,IMSUM(IMDIV(1,L557),1/$C$18)),IMDIV(1,IMSUM(IMDIV(1,L557),1/$C$18,IMDIV(1,M557))))</f>
        <v>0.00999997186362838-0.0000165339117778101i</v>
      </c>
      <c r="L557" t="str">
        <f t="shared" ref="L557:L620" si="162">IMSUM($C$21/$C$22,IMDIV(1,COMPLEX(0,$C$20*$C$22*A557)))</f>
        <v>0.00015-40.3210531658068i</v>
      </c>
      <c r="M557" t="str">
        <f t="shared" ref="M557:M620" si="163">IMSUM($C$25/$C$26,IMDIV(1,COMPLEX(0,$C$24*$C$26*A557)))</f>
        <v>0.0004-7.11547997043651i</v>
      </c>
      <c r="N557">
        <f t="shared" ref="N557:N620" si="164">ABS(R557)</f>
        <v>89.994789916295488</v>
      </c>
      <c r="O557">
        <f t="shared" ref="O557:O620" si="165">ABS(P557)</f>
        <v>71.351655904726897</v>
      </c>
      <c r="P557" s="3">
        <f t="shared" ref="P557:P620" si="166">20*LOG10(IMABS(C557))</f>
        <v>71.351655904726897</v>
      </c>
      <c r="Q557" s="3">
        <f t="shared" ref="Q557:Q620" si="167">IMARGUMENT(C557)*180/PI()</f>
        <v>-90.005210083704512</v>
      </c>
      <c r="R557">
        <f t="shared" ref="R557:R620" si="168">IF(Q557&lt;0,Q557+180,Q557-180)</f>
        <v>89.994789916295488</v>
      </c>
      <c r="S557">
        <f t="shared" ref="S557:S620" si="169">B557/1000</f>
        <v>6.9985675783504828E-3</v>
      </c>
      <c r="T557">
        <f t="shared" si="152"/>
        <v>71.351655904726897</v>
      </c>
    </row>
    <row r="558" spans="1:20" x14ac:dyDescent="0.25">
      <c r="A558">
        <f t="shared" si="153"/>
        <v>44.140395508117628</v>
      </c>
      <c r="B558">
        <f t="shared" ref="B558:B621" si="170">B557*(1+B$42)</f>
        <v>7.0251621351482143</v>
      </c>
      <c r="C558" t="str">
        <f t="shared" si="154"/>
        <v>-0.335973361770682-3680.7439013828i</v>
      </c>
      <c r="D558" t="str">
        <f t="shared" si="155"/>
        <v>3.47812499967573-2265.49853781919i</v>
      </c>
      <c r="E558" t="str">
        <f t="shared" si="156"/>
        <v>162.469535126914+0.00538450842303929i</v>
      </c>
      <c r="F558" t="str">
        <f t="shared" si="157"/>
        <v>2.42492492489469-21260.308794556i</v>
      </c>
      <c r="G558" t="str">
        <f t="shared" si="158"/>
        <v>0.99999999998753-3.53123164060538E-06i</v>
      </c>
      <c r="H558" t="str">
        <f t="shared" si="159"/>
        <v>1200.00186982128+1.35599309507101i</v>
      </c>
      <c r="I558" t="str">
        <f t="shared" si="160"/>
        <v>89.5363259534315-71971.5632154806i</v>
      </c>
      <c r="K558" t="str">
        <f t="shared" si="161"/>
        <v>0.00999997164938629-0.0000165967402765521i</v>
      </c>
      <c r="L558" t="str">
        <f t="shared" si="162"/>
        <v>0.00015-40.1684131956634i</v>
      </c>
      <c r="M558" t="str">
        <f t="shared" si="163"/>
        <v>0.0004-7.08854350511706i</v>
      </c>
      <c r="N558">
        <f t="shared" si="164"/>
        <v>89.994770118182487</v>
      </c>
      <c r="O558">
        <f t="shared" si="165"/>
        <v>71.318712059741657</v>
      </c>
      <c r="P558" s="3">
        <f t="shared" si="166"/>
        <v>71.318712059741657</v>
      </c>
      <c r="Q558" s="3">
        <f t="shared" si="167"/>
        <v>-90.005229881817513</v>
      </c>
      <c r="R558">
        <f t="shared" si="168"/>
        <v>89.994770118182487</v>
      </c>
      <c r="S558">
        <f t="shared" si="169"/>
        <v>7.0251621351482144E-3</v>
      </c>
      <c r="T558">
        <f t="shared" si="152"/>
        <v>71.318712059741657</v>
      </c>
    </row>
    <row r="559" spans="1:20" x14ac:dyDescent="0.25">
      <c r="A559">
        <f t="shared" si="153"/>
        <v>44.308129011048479</v>
      </c>
      <c r="B559">
        <f t="shared" si="170"/>
        <v>7.0518577512617773</v>
      </c>
      <c r="C559" t="str">
        <f t="shared" si="154"/>
        <v>-0.335973347789919-3666.81001549384i</v>
      </c>
      <c r="D559" t="str">
        <f t="shared" si="155"/>
        <v>3.47812499967326-2256.92223358727i</v>
      </c>
      <c r="E559" t="str">
        <f t="shared" si="156"/>
        <v>162.469535112943+0.0054049696050942i</v>
      </c>
      <c r="F559" t="str">
        <f t="shared" si="157"/>
        <v>2.42492492489445-21179.8254578812i</v>
      </c>
      <c r="G559" t="str">
        <f t="shared" si="158"/>
        <v>0.999999999987435-3.54465032083934E-06i</v>
      </c>
      <c r="H559" t="str">
        <f t="shared" si="159"/>
        <v>1200.00188405893+1.36114586994105i</v>
      </c>
      <c r="I559" t="str">
        <f t="shared" si="160"/>
        <v>89.5363261173251-71699.1073909038i</v>
      </c>
      <c r="K559" t="str">
        <f t="shared" si="161"/>
        <v>0.00999997143351292-0.0000166598075194013i</v>
      </c>
      <c r="L559" t="str">
        <f t="shared" si="162"/>
        <v>0.00015-40.0163510616292i</v>
      </c>
      <c r="M559" t="str">
        <f t="shared" si="163"/>
        <v>0.0004-7.06170901087573i</v>
      </c>
      <c r="N559">
        <f t="shared" si="164"/>
        <v>89.994750244838954</v>
      </c>
      <c r="O559">
        <f t="shared" si="165"/>
        <v>71.285768214618827</v>
      </c>
      <c r="P559" s="3">
        <f t="shared" si="166"/>
        <v>71.285768214618827</v>
      </c>
      <c r="Q559" s="3">
        <f t="shared" si="167"/>
        <v>-90.005249755161046</v>
      </c>
      <c r="R559">
        <f t="shared" si="168"/>
        <v>89.994750244838954</v>
      </c>
      <c r="S559">
        <f t="shared" si="169"/>
        <v>7.0518577512617775E-3</v>
      </c>
      <c r="T559">
        <f t="shared" si="152"/>
        <v>71.285768214618827</v>
      </c>
    </row>
    <row r="560" spans="1:20" x14ac:dyDescent="0.25">
      <c r="A560">
        <f t="shared" si="153"/>
        <v>44.47649990129046</v>
      </c>
      <c r="B560">
        <f t="shared" si="170"/>
        <v>7.0786548107165723</v>
      </c>
      <c r="C560" t="str">
        <f t="shared" si="154"/>
        <v>-0.335973333702669-3652.92887789796i</v>
      </c>
      <c r="D560" t="str">
        <f t="shared" si="155"/>
        <v>3.47812499967077-2248.3783959394i</v>
      </c>
      <c r="E560" t="str">
        <f t="shared" si="156"/>
        <v>162.469535098863+0.0054255085402155i</v>
      </c>
      <c r="F560" t="str">
        <f t="shared" si="157"/>
        <v>2.42492492489422-21099.6468001062i</v>
      </c>
      <c r="G560" t="str">
        <f t="shared" si="158"/>
        <v>0.99999999998734-3.55811999205819E-06i</v>
      </c>
      <c r="H560" t="str">
        <f t="shared" si="159"/>
        <v>1200.001898405+1.36631822536829i</v>
      </c>
      <c r="I560" t="str">
        <f t="shared" si="160"/>
        <v>89.5363262824672-71427.6829820584i</v>
      </c>
      <c r="K560" t="str">
        <f t="shared" si="161"/>
        <v>0.0099999712159958-0.0000167231144135369i</v>
      </c>
      <c r="L560" t="str">
        <f t="shared" si="162"/>
        <v>0.00015-39.8648645762395i</v>
      </c>
      <c r="M560" t="str">
        <f t="shared" si="163"/>
        <v>0.0004-7.03497610168933i</v>
      </c>
      <c r="N560">
        <f t="shared" si="164"/>
        <v>89.994730295979124</v>
      </c>
      <c r="O560">
        <f t="shared" si="165"/>
        <v>71.252824369357327</v>
      </c>
      <c r="P560" s="3">
        <f t="shared" si="166"/>
        <v>71.252824369357327</v>
      </c>
      <c r="Q560" s="3">
        <f t="shared" si="167"/>
        <v>-90.005269704020876</v>
      </c>
      <c r="R560">
        <f t="shared" si="168"/>
        <v>89.994730295979124</v>
      </c>
      <c r="S560">
        <f t="shared" si="169"/>
        <v>7.0786548107165722E-3</v>
      </c>
      <c r="T560">
        <f t="shared" si="152"/>
        <v>71.252824369357327</v>
      </c>
    </row>
    <row r="561" spans="1:20" x14ac:dyDescent="0.25">
      <c r="A561">
        <f t="shared" si="153"/>
        <v>44.645510600915365</v>
      </c>
      <c r="B561">
        <f t="shared" si="170"/>
        <v>7.1055536989972952</v>
      </c>
      <c r="C561" t="str">
        <f t="shared" si="154"/>
        <v>-0.335973319508135-3639.10028891037i</v>
      </c>
      <c r="D561" t="str">
        <f t="shared" si="155"/>
        <v>3.47812499966826-2239.86690196958i</v>
      </c>
      <c r="E561" t="str">
        <f t="shared" si="156"/>
        <v>162.469535084678+0.00544612552386741i</v>
      </c>
      <c r="F561" t="str">
        <f t="shared" si="157"/>
        <v>2.424924924894-21019.7716678342i</v>
      </c>
      <c r="G561" t="str">
        <f t="shared" si="158"/>
        <v>0.999999999987243-3.57164084802767E-06i</v>
      </c>
      <c r="H561" t="str">
        <f t="shared" si="159"/>
        <v>1200.0019128603+1.37151023575896i</v>
      </c>
      <c r="I561" t="str">
        <f t="shared" si="160"/>
        <v>89.5363264488655-71157.2860844128i</v>
      </c>
      <c r="K561" t="str">
        <f t="shared" si="161"/>
        <v>0.00999997099682237-0.0000167866618695852i</v>
      </c>
      <c r="L561" t="str">
        <f t="shared" si="162"/>
        <v>0.00015-39.7139515603102i</v>
      </c>
      <c r="M561" t="str">
        <f t="shared" si="163"/>
        <v>0.0004-7.0083443929959i</v>
      </c>
      <c r="N561">
        <f t="shared" si="164"/>
        <v>89.994710271316023</v>
      </c>
      <c r="O561">
        <f t="shared" si="165"/>
        <v>71.219880523956206</v>
      </c>
      <c r="P561" s="3">
        <f t="shared" si="166"/>
        <v>71.219880523956206</v>
      </c>
      <c r="Q561" s="3">
        <f t="shared" si="167"/>
        <v>-90.005289728683977</v>
      </c>
      <c r="R561">
        <f t="shared" si="168"/>
        <v>89.994710271316023</v>
      </c>
      <c r="S561">
        <f t="shared" si="169"/>
        <v>7.1055536989972955E-3</v>
      </c>
      <c r="T561">
        <f t="shared" si="152"/>
        <v>71.219880523956206</v>
      </c>
    </row>
    <row r="562" spans="1:20" x14ac:dyDescent="0.25">
      <c r="A562">
        <f t="shared" si="153"/>
        <v>44.815163541198842</v>
      </c>
      <c r="B562">
        <f t="shared" si="170"/>
        <v>7.1325548030534849</v>
      </c>
      <c r="C562" t="str">
        <f t="shared" si="154"/>
        <v>-0.335973305205484-3625.32404960222i</v>
      </c>
      <c r="D562" t="str">
        <f t="shared" si="155"/>
        <v>3.47812499966574-2231.38762923713i</v>
      </c>
      <c r="E562" t="str">
        <f t="shared" si="156"/>
        <v>162.469535070386+0.00546682085264284i</v>
      </c>
      <c r="F562" t="str">
        <f t="shared" si="157"/>
        <v>2.42492492489376-20940.1989120344i</v>
      </c>
      <c r="G562" t="str">
        <f t="shared" si="158"/>
        <v>0.999999999987146-3.58521308324983E-06i</v>
      </c>
      <c r="H562" t="str">
        <f t="shared" si="159"/>
        <v>1200.00192742568+1.37672197580207i</v>
      </c>
      <c r="I562" t="str">
        <f t="shared" si="160"/>
        <v>89.5363266165292-70887.912808217i</v>
      </c>
      <c r="K562" t="str">
        <f t="shared" si="161"/>
        <v>0.00999997077598007-0.0000168504508016325i</v>
      </c>
      <c r="L562" t="str">
        <f t="shared" si="162"/>
        <v>0.00015-39.5636098429073i</v>
      </c>
      <c r="M562" t="str">
        <f t="shared" si="163"/>
        <v>0.0004-6.98181350168953i</v>
      </c>
      <c r="N562">
        <f t="shared" si="164"/>
        <v>89.99469017056164</v>
      </c>
      <c r="O562">
        <f t="shared" si="165"/>
        <v>71.186936678414469</v>
      </c>
      <c r="P562" s="3">
        <f t="shared" si="166"/>
        <v>71.186936678414469</v>
      </c>
      <c r="Q562" s="3">
        <f t="shared" si="167"/>
        <v>-90.00530982943836</v>
      </c>
      <c r="R562">
        <f t="shared" si="168"/>
        <v>89.99469017056164</v>
      </c>
      <c r="S562">
        <f t="shared" si="169"/>
        <v>7.132554803053485E-3</v>
      </c>
      <c r="T562">
        <f t="shared" si="152"/>
        <v>71.186936678414469</v>
      </c>
    </row>
    <row r="563" spans="1:20" x14ac:dyDescent="0.25">
      <c r="A563">
        <f t="shared" si="153"/>
        <v>44.985461162655398</v>
      </c>
      <c r="B563">
        <f t="shared" si="170"/>
        <v>7.1596585113050883</v>
      </c>
      <c r="C563" t="str">
        <f t="shared" si="154"/>
        <v>-0.335973290793925-3611.59996179755i</v>
      </c>
      <c r="D563" t="str">
        <f t="shared" si="155"/>
        <v>3.47812499966319-2222.94045576485i</v>
      </c>
      <c r="E563" t="str">
        <f t="shared" si="156"/>
        <v>162.469535055983+0.00548759482426172i</v>
      </c>
      <c r="F563" t="str">
        <f t="shared" si="157"/>
        <v>2.42492492489353-20860.9273880261i</v>
      </c>
      <c r="G563" t="str">
        <f t="shared" si="158"/>
        <v>0.999999999987048-3.59883689296582E-06i</v>
      </c>
      <c r="H563" t="str">
        <f t="shared" si="159"/>
        <v>1200.00194210196+1.3819535204705i</v>
      </c>
      <c r="I563" t="str">
        <f t="shared" si="160"/>
        <v>89.5363267854711-70619.5592784454i</v>
      </c>
      <c r="K563" t="str">
        <f t="shared" si="161"/>
        <v>0.00999997055345616-0.0000169144821272382i</v>
      </c>
      <c r="L563" t="str">
        <f t="shared" si="162"/>
        <v>0.00015-39.4138372613143i</v>
      </c>
      <c r="M563" t="str">
        <f t="shared" si="163"/>
        <v>0.0004-6.95538304611426i</v>
      </c>
      <c r="N563">
        <f t="shared" si="164"/>
        <v>89.994669993426825</v>
      </c>
      <c r="O563">
        <f t="shared" si="165"/>
        <v>71.153992832730751</v>
      </c>
      <c r="P563" s="3">
        <f t="shared" si="166"/>
        <v>71.153992832730751</v>
      </c>
      <c r="Q563" s="3">
        <f t="shared" si="167"/>
        <v>-90.005330006573175</v>
      </c>
      <c r="R563">
        <f t="shared" si="168"/>
        <v>89.994669993426825</v>
      </c>
      <c r="S563">
        <f t="shared" si="169"/>
        <v>7.1596585113050887E-3</v>
      </c>
      <c r="T563">
        <f t="shared" si="152"/>
        <v>71.153992832730751</v>
      </c>
    </row>
    <row r="564" spans="1:20" x14ac:dyDescent="0.25">
      <c r="A564">
        <f t="shared" si="153"/>
        <v>45.156405915073492</v>
      </c>
      <c r="B564">
        <f t="shared" si="170"/>
        <v>7.1868652136480478</v>
      </c>
      <c r="C564" t="str">
        <f t="shared" si="154"/>
        <v>-0.335973276272745-3597.9278280709i</v>
      </c>
      <c r="D564" t="str">
        <f t="shared" si="155"/>
        <v>3.47812499966062-2214.52526003733i</v>
      </c>
      <c r="E564" t="str">
        <f t="shared" si="156"/>
        <v>162.469535041472+0.00550844773757089i</v>
      </c>
      <c r="F564" t="str">
        <f t="shared" si="157"/>
        <v>2.42492492489328-20781.9559554618i</v>
      </c>
      <c r="G564" t="str">
        <f t="shared" si="158"/>
        <v>0.99999999998695-3.61251247315874E-06i</v>
      </c>
      <c r="H564" t="str">
        <f t="shared" si="159"/>
        <v>1200.00195689+1.38720494502197i</v>
      </c>
      <c r="I564" t="str">
        <f t="shared" si="160"/>
        <v>89.5363269557008-70352.2216347432i</v>
      </c>
      <c r="K564" t="str">
        <f t="shared" si="161"/>
        <v>0.0099999703292379-0.0000169787567674478i</v>
      </c>
      <c r="L564" t="str">
        <f t="shared" si="162"/>
        <v>0.00015-39.2646316610025i</v>
      </c>
      <c r="M564" t="str">
        <f t="shared" si="163"/>
        <v>0.0004-6.92905264605924i</v>
      </c>
      <c r="N564">
        <f t="shared" si="164"/>
        <v>89.994649739621394</v>
      </c>
      <c r="O564">
        <f t="shared" si="165"/>
        <v>71.121048986904327</v>
      </c>
      <c r="P564" s="3">
        <f t="shared" si="166"/>
        <v>71.121048986904327</v>
      </c>
      <c r="Q564" s="3">
        <f t="shared" si="167"/>
        <v>-90.005350260378606</v>
      </c>
      <c r="R564">
        <f t="shared" si="168"/>
        <v>89.994649739621394</v>
      </c>
      <c r="S564">
        <f t="shared" si="169"/>
        <v>7.1868652136480478E-3</v>
      </c>
      <c r="T564">
        <f t="shared" si="152"/>
        <v>71.121048986904327</v>
      </c>
    </row>
    <row r="565" spans="1:20" x14ac:dyDescent="0.25">
      <c r="A565">
        <f t="shared" si="153"/>
        <v>45.328000257550769</v>
      </c>
      <c r="B565">
        <f t="shared" si="170"/>
        <v>7.2141753014599104</v>
      </c>
      <c r="C565" t="str">
        <f t="shared" si="154"/>
        <v>-0.335973261640831-3584.30745174393i</v>
      </c>
      <c r="D565" t="str">
        <f t="shared" si="155"/>
        <v>3.47812499965805-2206.14192099914i</v>
      </c>
      <c r="E565" t="str">
        <f t="shared" si="156"/>
        <v>162.469535026849+0.00552937989255787i</v>
      </c>
      <c r="F565" t="str">
        <f t="shared" si="157"/>
        <v>2.42492492489304-20703.2834783109i</v>
      </c>
      <c r="G565" t="str">
        <f t="shared" si="158"/>
        <v>0.99999999998685-3.62624002055638E-06i</v>
      </c>
      <c r="H565" t="str">
        <f t="shared" si="159"/>
        <v>1200.00197179064+1.39247632500013i</v>
      </c>
      <c r="I565" t="str">
        <f t="shared" si="160"/>
        <v>89.5363271272244-70085.896031368i</v>
      </c>
      <c r="K565" t="str">
        <f t="shared" si="161"/>
        <v>0.00999997010331235-0.0000170432756468056i</v>
      </c>
      <c r="L565" t="str">
        <f t="shared" si="162"/>
        <v>0.00015-39.1159908955992i</v>
      </c>
      <c r="M565" t="str">
        <f t="shared" si="163"/>
        <v>0.0004-6.9028219227528i</v>
      </c>
      <c r="N565">
        <f t="shared" si="164"/>
        <v>89.99462940885401</v>
      </c>
      <c r="O565">
        <f t="shared" si="165"/>
        <v>71.088105140933848</v>
      </c>
      <c r="P565" s="3">
        <f t="shared" si="166"/>
        <v>71.088105140933848</v>
      </c>
      <c r="Q565" s="3">
        <f t="shared" si="167"/>
        <v>-90.00537059114599</v>
      </c>
      <c r="R565">
        <f t="shared" si="168"/>
        <v>89.99462940885401</v>
      </c>
      <c r="S565">
        <f t="shared" si="169"/>
        <v>7.2141753014599106E-3</v>
      </c>
      <c r="T565">
        <f t="shared" si="152"/>
        <v>71.088105140933848</v>
      </c>
    </row>
    <row r="566" spans="1:20" x14ac:dyDescent="0.25">
      <c r="A566">
        <f t="shared" si="153"/>
        <v>45.500246658529463</v>
      </c>
      <c r="B566">
        <f t="shared" si="170"/>
        <v>7.2415891676054578</v>
      </c>
      <c r="C566" t="str">
        <f t="shared" si="154"/>
        <v>-0.335973246897622-3570.73863688304i</v>
      </c>
      <c r="D566" t="str">
        <f t="shared" si="155"/>
        <v>3.47812499965543-2197.79031805314i</v>
      </c>
      <c r="E566" t="str">
        <f t="shared" si="156"/>
        <v>162.469535012116+0.005550391590347i</v>
      </c>
      <c r="F566" t="str">
        <f t="shared" si="157"/>
        <v>2.4249249248928-20624.9088248434i</v>
      </c>
      <c r="G566" t="str">
        <f t="shared" si="158"/>
        <v>0.99999999998675-3.64001973263413E-06i</v>
      </c>
      <c r="H566" t="str">
        <f t="shared" si="159"/>
        <v>1200.00198680472+1.39776773623581i</v>
      </c>
      <c r="I566" t="str">
        <f t="shared" si="160"/>
        <v>89.536327300055-69820.5786371354i</v>
      </c>
      <c r="K566" t="str">
        <f t="shared" si="161"/>
        <v>0.00999996987566659-0.0000171080396933696i</v>
      </c>
      <c r="L566" t="str">
        <f t="shared" si="162"/>
        <v>0.00015-38.9679128268571i</v>
      </c>
      <c r="M566" t="str">
        <f t="shared" si="163"/>
        <v>0.0004-6.87669049885714i</v>
      </c>
      <c r="N566">
        <f t="shared" si="164"/>
        <v>89.994609000832241</v>
      </c>
      <c r="O566">
        <f t="shared" si="165"/>
        <v>71.055161294818433</v>
      </c>
      <c r="P566" s="3">
        <f t="shared" si="166"/>
        <v>71.055161294818433</v>
      </c>
      <c r="Q566" s="3">
        <f t="shared" si="167"/>
        <v>-90.005390999167759</v>
      </c>
      <c r="R566">
        <f t="shared" si="168"/>
        <v>89.994609000832241</v>
      </c>
      <c r="S566">
        <f t="shared" si="169"/>
        <v>7.2415891676054578E-3</v>
      </c>
      <c r="T566">
        <f t="shared" si="152"/>
        <v>71.055161294818433</v>
      </c>
    </row>
    <row r="567" spans="1:20" x14ac:dyDescent="0.25">
      <c r="A567">
        <f t="shared" si="153"/>
        <v>45.673147595831871</v>
      </c>
      <c r="B567">
        <f t="shared" si="170"/>
        <v>7.2691072064423583</v>
      </c>
      <c r="C567" t="str">
        <f t="shared" si="154"/>
        <v>-0.335973232042162-3557.22118829618i</v>
      </c>
      <c r="D567" t="str">
        <f t="shared" si="155"/>
        <v>3.47812499965282-2189.47033105872i</v>
      </c>
      <c r="E567" t="str">
        <f t="shared" si="156"/>
        <v>162.469534997269+0.00557148313320763i</v>
      </c>
      <c r="F567" t="str">
        <f t="shared" si="157"/>
        <v>2.42492492489256-20546.8308676137i</v>
      </c>
      <c r="G567" t="str">
        <f t="shared" si="158"/>
        <v>0.999999999986649-3.65385180761777E-06i</v>
      </c>
      <c r="H567" t="str">
        <f t="shared" si="159"/>
        <v>1200.00200193314+1.40307925484794i</v>
      </c>
      <c r="I567" t="str">
        <f t="shared" si="160"/>
        <v>89.5363274742028-69556.2656353682i</v>
      </c>
      <c r="K567" t="str">
        <f t="shared" si="161"/>
        <v>0.00999996964628738-0.000017173049838723i</v>
      </c>
      <c r="L567" t="str">
        <f t="shared" si="162"/>
        <v>0.00015-38.8203953246235i</v>
      </c>
      <c r="M567" t="str">
        <f t="shared" si="163"/>
        <v>0.0004-6.85065799846296i</v>
      </c>
      <c r="N567">
        <f t="shared" si="164"/>
        <v>89.994588515262564</v>
      </c>
      <c r="O567">
        <f t="shared" si="165"/>
        <v>71.022217448556759</v>
      </c>
      <c r="P567" s="3">
        <f t="shared" si="166"/>
        <v>71.022217448556759</v>
      </c>
      <c r="Q567" s="3">
        <f t="shared" si="167"/>
        <v>-90.005411484737436</v>
      </c>
      <c r="R567">
        <f t="shared" si="168"/>
        <v>89.994588515262564</v>
      </c>
      <c r="S567">
        <f t="shared" si="169"/>
        <v>7.2691072064423583E-3</v>
      </c>
      <c r="T567">
        <f t="shared" si="152"/>
        <v>71.022217448556759</v>
      </c>
    </row>
    <row r="568" spans="1:20" x14ac:dyDescent="0.25">
      <c r="A568">
        <f t="shared" si="153"/>
        <v>45.846705556696037</v>
      </c>
      <c r="B568">
        <f t="shared" si="170"/>
        <v>7.2967298138268397</v>
      </c>
      <c r="C568" t="str">
        <f t="shared" si="154"/>
        <v>-0.335973217073446-3543.75491153033i</v>
      </c>
      <c r="D568" t="str">
        <f t="shared" si="155"/>
        <v>3.47812499965017-2181.18184033006i</v>
      </c>
      <c r="E568" t="str">
        <f t="shared" si="156"/>
        <v>162.46953498231+0.00559265482455929i</v>
      </c>
      <c r="F568" t="str">
        <f t="shared" si="157"/>
        <v>2.4249249248923-20469.0484834441i</v>
      </c>
      <c r="G568" t="str">
        <f t="shared" si="158"/>
        <v>0.999999999986548-3.66773644448634E-06i</v>
      </c>
      <c r="H568" t="str">
        <f t="shared" si="159"/>
        <v>1200.00201717677+1.40841095724466i</v>
      </c>
      <c r="I568" t="str">
        <f t="shared" si="160"/>
        <v>89.5363276496748-69292.9532238348i</v>
      </c>
      <c r="K568" t="str">
        <f t="shared" si="161"/>
        <v>0.00999996941516151-0.0000172383070179882i</v>
      </c>
      <c r="L568" t="str">
        <f t="shared" si="162"/>
        <v>0.00015-38.6734362668096i</v>
      </c>
      <c r="M568" t="str">
        <f t="shared" si="163"/>
        <v>0.0004-6.82472404708403i</v>
      </c>
      <c r="N568">
        <f t="shared" si="164"/>
        <v>89.994567951850328</v>
      </c>
      <c r="O568">
        <f t="shared" si="165"/>
        <v>70.989273602147748</v>
      </c>
      <c r="P568" s="3">
        <f t="shared" si="166"/>
        <v>70.989273602147748</v>
      </c>
      <c r="Q568" s="3">
        <f t="shared" si="167"/>
        <v>-90.005432048149672</v>
      </c>
      <c r="R568">
        <f t="shared" si="168"/>
        <v>89.994567951850328</v>
      </c>
      <c r="S568">
        <f t="shared" si="169"/>
        <v>7.2967298138268393E-3</v>
      </c>
      <c r="T568">
        <f t="shared" si="152"/>
        <v>70.989273602147748</v>
      </c>
    </row>
    <row r="569" spans="1:20" x14ac:dyDescent="0.25">
      <c r="A569">
        <f t="shared" si="153"/>
        <v>46.020923037811478</v>
      </c>
      <c r="B569">
        <f t="shared" si="170"/>
        <v>7.3244573871193817</v>
      </c>
      <c r="C569" t="str">
        <f t="shared" si="154"/>
        <v>-0.335973201990835-3530.33961286868i</v>
      </c>
      <c r="D569" t="str">
        <f t="shared" si="155"/>
        <v>3.4781249996475-2172.92472663446i</v>
      </c>
      <c r="E569" t="str">
        <f t="shared" si="156"/>
        <v>162.469534967238+0.0056139069689705i</v>
      </c>
      <c r="F569" t="str">
        <f t="shared" si="157"/>
        <v>2.42492492489206-20391.5605534089i</v>
      </c>
      <c r="G569" t="str">
        <f t="shared" si="158"/>
        <v>0.999999999986445-3.68167384297502E-06i</v>
      </c>
      <c r="H569" t="str">
        <f t="shared" si="159"/>
        <v>1200.00203253646+1.41376292012453i</v>
      </c>
      <c r="I569" t="str">
        <f t="shared" si="160"/>
        <v>89.5363278264821-69030.6376146961i</v>
      </c>
      <c r="K569" t="str">
        <f t="shared" si="161"/>
        <v>0.00999996918227584-0.0000173038121698416i</v>
      </c>
      <c r="L569" t="str">
        <f t="shared" si="162"/>
        <v>0.00015-38.52703353936i</v>
      </c>
      <c r="M569" t="str">
        <f t="shared" si="163"/>
        <v>0.0004-6.7988882716518i</v>
      </c>
      <c r="N569">
        <f t="shared" si="164"/>
        <v>89.994547310299751</v>
      </c>
      <c r="O569">
        <f t="shared" si="165"/>
        <v>70.956329755590502</v>
      </c>
      <c r="P569" s="3">
        <f t="shared" si="166"/>
        <v>70.956329755590502</v>
      </c>
      <c r="Q569" s="3">
        <f t="shared" si="167"/>
        <v>-90.005452689700249</v>
      </c>
      <c r="R569">
        <f t="shared" si="168"/>
        <v>89.994547310299751</v>
      </c>
      <c r="S569">
        <f t="shared" si="169"/>
        <v>7.3244573871193821E-3</v>
      </c>
      <c r="T569">
        <f t="shared" si="152"/>
        <v>70.956329755590502</v>
      </c>
    </row>
    <row r="570" spans="1:20" x14ac:dyDescent="0.25">
      <c r="A570">
        <f t="shared" si="153"/>
        <v>46.195802545355164</v>
      </c>
      <c r="B570">
        <f t="shared" si="170"/>
        <v>7.3522903251904355</v>
      </c>
      <c r="C570" t="str">
        <f t="shared" si="154"/>
        <v>-0.335973186793363-3516.97509932754i</v>
      </c>
      <c r="D570" t="str">
        <f t="shared" si="155"/>
        <v>3.47812499964482-2164.69887119055i</v>
      </c>
      <c r="E570" t="str">
        <f t="shared" si="156"/>
        <v>162.46953495205+0.00563523987217361i</v>
      </c>
      <c r="F570" t="str">
        <f t="shared" si="157"/>
        <v>2.42492492489181-20314.3659628181i</v>
      </c>
      <c r="G570" t="str">
        <f t="shared" si="158"/>
        <v>0.999999999986342-3.69566420357793E-06i</v>
      </c>
      <c r="H570" t="str">
        <f t="shared" si="159"/>
        <v>1200.0020480131+1.4191352204776i</v>
      </c>
      <c r="I570" t="str">
        <f t="shared" si="160"/>
        <v>89.5363280046376-68769.3150344542i</v>
      </c>
      <c r="K570" t="str">
        <f t="shared" si="161"/>
        <v>0.00999996894761687-0.0000173695662365253i</v>
      </c>
      <c r="L570" t="str">
        <f t="shared" si="162"/>
        <v>0.00015-38.3811850362224i</v>
      </c>
      <c r="M570" t="str">
        <f t="shared" si="163"/>
        <v>0.0004-6.77315030050984i</v>
      </c>
      <c r="N570">
        <f t="shared" si="164"/>
        <v>89.994526590313953</v>
      </c>
      <c r="O570">
        <f t="shared" si="165"/>
        <v>70.923385908883645</v>
      </c>
      <c r="P570" s="3">
        <f t="shared" si="166"/>
        <v>70.923385908883645</v>
      </c>
      <c r="Q570" s="3">
        <f t="shared" si="167"/>
        <v>-90.005473409686047</v>
      </c>
      <c r="R570">
        <f t="shared" si="168"/>
        <v>89.994526590313953</v>
      </c>
      <c r="S570">
        <f t="shared" si="169"/>
        <v>7.3522903251904354E-3</v>
      </c>
      <c r="T570">
        <f t="shared" si="152"/>
        <v>70.923385908883645</v>
      </c>
    </row>
    <row r="571" spans="1:20" x14ac:dyDescent="0.25">
      <c r="A571">
        <f t="shared" si="153"/>
        <v>46.371346595027518</v>
      </c>
      <c r="B571">
        <f t="shared" si="170"/>
        <v>7.3802290284261591</v>
      </c>
      <c r="C571" t="str">
        <f t="shared" si="154"/>
        <v>-0.335973171480299-3503.66117865398i</v>
      </c>
      <c r="D571" t="str">
        <f t="shared" si="155"/>
        <v>3.47812499964211-2156.50415566665i</v>
      </c>
      <c r="E571" t="str">
        <f t="shared" si="156"/>
        <v>162.469534936747+0.00565665384105836i</v>
      </c>
      <c r="F571" t="str">
        <f t="shared" si="157"/>
        <v>2.42492492489154-20237.4636012018i</v>
      </c>
      <c r="G571" t="str">
        <f t="shared" si="158"/>
        <v>0.999999999986238-3.70970772755115E-06i</v>
      </c>
      <c r="H571" t="str">
        <f t="shared" si="159"/>
        <v>1200.00206360758+1.4245279355864i</v>
      </c>
      <c r="I571" t="str">
        <f t="shared" si="160"/>
        <v>89.5363281841504-68508.9817238965i</v>
      </c>
      <c r="K571" t="str">
        <f t="shared" si="161"/>
        <v>0.00999996871117117-0.0000174355701638616i</v>
      </c>
      <c r="L571" t="str">
        <f t="shared" si="162"/>
        <v>0.00015-38.235888659317i</v>
      </c>
      <c r="M571" t="str">
        <f t="shared" si="163"/>
        <v>0.0004-6.74750976340888i</v>
      </c>
      <c r="N571">
        <f t="shared" si="164"/>
        <v>89.994505791594875</v>
      </c>
      <c r="O571">
        <f t="shared" si="165"/>
        <v>70.890442062026239</v>
      </c>
      <c r="P571" s="3">
        <f t="shared" si="166"/>
        <v>70.890442062026239</v>
      </c>
      <c r="Q571" s="3">
        <f t="shared" si="167"/>
        <v>-90.005494208405125</v>
      </c>
      <c r="R571">
        <f t="shared" si="168"/>
        <v>89.994505791594875</v>
      </c>
      <c r="S571">
        <f t="shared" si="169"/>
        <v>7.3802290284261593E-3</v>
      </c>
      <c r="T571">
        <f t="shared" si="152"/>
        <v>70.890442062026239</v>
      </c>
    </row>
    <row r="572" spans="1:20" x14ac:dyDescent="0.25">
      <c r="A572">
        <f t="shared" si="153"/>
        <v>46.547557712088626</v>
      </c>
      <c r="B572">
        <f t="shared" si="170"/>
        <v>7.408273898734179</v>
      </c>
      <c r="C572" t="str">
        <f t="shared" si="154"/>
        <v>-0.335973156050493-3490.39765932271i</v>
      </c>
      <c r="D572" t="str">
        <f t="shared" si="155"/>
        <v>3.47812499963939-2148.34046217901i</v>
      </c>
      <c r="E572" t="str">
        <f t="shared" si="156"/>
        <v>162.469534921328+0.00567814918367997i</v>
      </c>
      <c r="F572" t="str">
        <f t="shared" si="157"/>
        <v>2.42492492489129-20160.8523622936i</v>
      </c>
      <c r="G572" t="str">
        <f t="shared" si="158"/>
        <v>0.999999999986133-3.72380461691545E-06i</v>
      </c>
      <c r="H572" t="str">
        <f t="shared" si="159"/>
        <v>1200.00207932082+1.42994114302713i</v>
      </c>
      <c r="I572" t="str">
        <f t="shared" si="160"/>
        <v>89.5363283650286-68249.633938042i</v>
      </c>
      <c r="K572" t="str">
        <f t="shared" si="161"/>
        <v>0.00999996847292502-0.0000175018249012652i</v>
      </c>
      <c r="L572" t="str">
        <f t="shared" si="162"/>
        <v>0.00015-38.0911423185067i</v>
      </c>
      <c r="M572" t="str">
        <f t="shared" si="163"/>
        <v>0.0004-6.72196629150119i</v>
      </c>
      <c r="N572">
        <f t="shared" si="164"/>
        <v>89.994484913843422</v>
      </c>
      <c r="O572">
        <f t="shared" si="165"/>
        <v>70.857498215016946</v>
      </c>
      <c r="P572" s="3">
        <f t="shared" si="166"/>
        <v>70.857498215016946</v>
      </c>
      <c r="Q572" s="3">
        <f t="shared" si="167"/>
        <v>-90.005515086156578</v>
      </c>
      <c r="R572">
        <f t="shared" si="168"/>
        <v>89.994484913843422</v>
      </c>
      <c r="S572">
        <f t="shared" si="169"/>
        <v>7.408273898734179E-3</v>
      </c>
      <c r="T572">
        <f t="shared" si="152"/>
        <v>70.857498215016946</v>
      </c>
    </row>
    <row r="573" spans="1:20" x14ac:dyDescent="0.25">
      <c r="A573">
        <f t="shared" si="153"/>
        <v>46.72443843139456</v>
      </c>
      <c r="B573">
        <f t="shared" si="170"/>
        <v>7.4364253395493689</v>
      </c>
      <c r="C573" t="str">
        <f t="shared" si="154"/>
        <v>-0.335973140503328-3477.18435053362i</v>
      </c>
      <c r="D573" t="str">
        <f t="shared" si="155"/>
        <v>3.47812499963664-2140.20767329018i</v>
      </c>
      <c r="E573" t="str">
        <f t="shared" si="156"/>
        <v>162.469534905792+0.00569972620926721i</v>
      </c>
      <c r="F573" t="str">
        <f t="shared" si="157"/>
        <v>2.42492492489103-20084.5311440151i</v>
      </c>
      <c r="G573" t="str">
        <f t="shared" si="158"/>
        <v>0.999999999986028-3.73795507445933E-06i</v>
      </c>
      <c r="H573" t="str">
        <f t="shared" si="159"/>
        <v>1200.00209515369+1.43537492067087i</v>
      </c>
      <c r="I573" t="str">
        <f t="shared" si="160"/>
        <v>89.5363285472853-67991.2679460837i</v>
      </c>
      <c r="K573" t="str">
        <f t="shared" si="161"/>
        <v>0.00999996823286481-0.0000175683314017595i</v>
      </c>
      <c r="L573" t="str">
        <f t="shared" si="162"/>
        <v>0.00015-37.9469439315668i</v>
      </c>
      <c r="M573" t="str">
        <f t="shared" si="163"/>
        <v>0.0004-6.69651951733531i</v>
      </c>
      <c r="N573">
        <f t="shared" si="164"/>
        <v>89.994463956759247</v>
      </c>
      <c r="O573">
        <f t="shared" si="165"/>
        <v>70.824554367854788</v>
      </c>
      <c r="P573" s="3">
        <f t="shared" si="166"/>
        <v>70.824554367854788</v>
      </c>
      <c r="Q573" s="3">
        <f t="shared" si="167"/>
        <v>-90.005536043240753</v>
      </c>
      <c r="R573">
        <f t="shared" si="168"/>
        <v>89.994463956759247</v>
      </c>
      <c r="S573">
        <f t="shared" si="169"/>
        <v>7.4364253395493686E-3</v>
      </c>
      <c r="T573">
        <f t="shared" si="152"/>
        <v>70.824554367854788</v>
      </c>
    </row>
    <row r="574" spans="1:20" x14ac:dyDescent="0.25">
      <c r="A574">
        <f t="shared" si="153"/>
        <v>46.90199129743386</v>
      </c>
      <c r="B574">
        <f t="shared" si="170"/>
        <v>7.4646837558396566</v>
      </c>
      <c r="C574" t="str">
        <f t="shared" si="154"/>
        <v>-0.33597312483758-3464.02106220869i</v>
      </c>
      <c r="D574" t="str">
        <f t="shared" si="155"/>
        <v>3.47812499963389-2132.10567200724i</v>
      </c>
      <c r="E574" t="str">
        <f t="shared" si="156"/>
        <v>162.469534890135+0.00572138522822686i</v>
      </c>
      <c r="F574" t="str">
        <f t="shared" si="157"/>
        <v>2.42492492489079-20008.49884846i</v>
      </c>
      <c r="G574" t="str">
        <f t="shared" si="158"/>
        <v>0.999999999985921-3.75215930374188E-06i</v>
      </c>
      <c r="H574" t="str">
        <f t="shared" si="159"/>
        <v>1200.00211110714+1.4408293466845i</v>
      </c>
      <c r="I574" t="str">
        <f t="shared" si="160"/>
        <v>89.5363287309282-67733.8800313424i</v>
      </c>
      <c r="K574" t="str">
        <f t="shared" si="161"/>
        <v>0.00999996799097661-0.0000176350906219875i</v>
      </c>
      <c r="L574" t="str">
        <f t="shared" si="162"/>
        <v>0.00015-37.8032914241549i</v>
      </c>
      <c r="M574" t="str">
        <f t="shared" si="163"/>
        <v>0.0004-6.67116907485085i</v>
      </c>
      <c r="N574">
        <f t="shared" si="164"/>
        <v>89.994442920040925</v>
      </c>
      <c r="O574">
        <f t="shared" si="165"/>
        <v>70.791610520538271</v>
      </c>
      <c r="P574" s="3">
        <f t="shared" si="166"/>
        <v>70.791610520538271</v>
      </c>
      <c r="Q574" s="3">
        <f t="shared" si="167"/>
        <v>-90.005557079959075</v>
      </c>
      <c r="R574">
        <f t="shared" si="168"/>
        <v>89.994442920040925</v>
      </c>
      <c r="S574">
        <f t="shared" si="169"/>
        <v>7.4646837558396562E-3</v>
      </c>
      <c r="T574">
        <f t="shared" si="152"/>
        <v>70.791610520538271</v>
      </c>
    </row>
    <row r="575" spans="1:20" x14ac:dyDescent="0.25">
      <c r="A575">
        <f t="shared" si="153"/>
        <v>47.080218864364106</v>
      </c>
      <c r="B575">
        <f t="shared" si="170"/>
        <v>7.4930495541118471</v>
      </c>
      <c r="C575" t="str">
        <f t="shared" si="154"/>
        <v>-0.335973109052756-3450.9076049898i</v>
      </c>
      <c r="D575" t="str">
        <f t="shared" si="155"/>
        <v>3.47812499963108-2124.0343417802i</v>
      </c>
      <c r="E575" t="str">
        <f t="shared" si="156"/>
        <v>162.469534874361+0.0057431265521353i</v>
      </c>
      <c r="F575" t="str">
        <f t="shared" si="157"/>
        <v>2.42492492489052-19932.7543818781i</v>
      </c>
      <c r="G575" t="str">
        <f t="shared" si="158"/>
        <v>0.999999999985814-0.0000037664175090957i</v>
      </c>
      <c r="H575" t="str">
        <f t="shared" si="159"/>
        <v>1200.00212718205+1.44630449953206i</v>
      </c>
      <c r="I575" t="str">
        <f t="shared" si="160"/>
        <v>89.5363289159705-67477.4664912042i</v>
      </c>
      <c r="K575" t="str">
        <f t="shared" si="161"/>
        <v>0.0099999677472467-0.000017702103522228i</v>
      </c>
      <c r="L575" t="str">
        <f t="shared" si="162"/>
        <v>0.00015-37.6601827297817i</v>
      </c>
      <c r="M575" t="str">
        <f t="shared" si="163"/>
        <v>0.0004-6.64591459937324i</v>
      </c>
      <c r="N575">
        <f t="shared" si="164"/>
        <v>89.99442180338589</v>
      </c>
      <c r="O575">
        <f t="shared" si="165"/>
        <v>70.758666673066713</v>
      </c>
      <c r="P575" s="3">
        <f t="shared" si="166"/>
        <v>70.758666673066713</v>
      </c>
      <c r="Q575" s="3">
        <f t="shared" si="167"/>
        <v>-90.00557819661411</v>
      </c>
      <c r="R575">
        <f t="shared" si="168"/>
        <v>89.99442180338589</v>
      </c>
      <c r="S575">
        <f t="shared" si="169"/>
        <v>7.4930495541118474E-3</v>
      </c>
      <c r="T575">
        <f t="shared" si="152"/>
        <v>70.758666673066713</v>
      </c>
    </row>
    <row r="576" spans="1:20" x14ac:dyDescent="0.25">
      <c r="A576">
        <f t="shared" si="153"/>
        <v>47.259123696048697</v>
      </c>
      <c r="B576">
        <f t="shared" si="170"/>
        <v>7.5215231424174727</v>
      </c>
      <c r="C576" t="str">
        <f t="shared" si="154"/>
        <v>-0.335973093147664-3437.8437902353i</v>
      </c>
      <c r="D576" t="str">
        <f t="shared" si="155"/>
        <v>3.47812499962827-2115.99356650025i</v>
      </c>
      <c r="E576" t="str">
        <f t="shared" si="156"/>
        <v>162.469534858466+0.00576495049376038i</v>
      </c>
      <c r="F576" t="str">
        <f t="shared" si="157"/>
        <v>2.42492492489027-19857.29665466i</v>
      </c>
      <c r="G576" t="str">
        <f t="shared" si="158"/>
        <v>0.999999999985706-3.78072989562986E-06i</v>
      </c>
      <c r="H576" t="str">
        <f t="shared" si="159"/>
        <v>1200.00214337937+1.45180045797566i</v>
      </c>
      <c r="I576" t="str">
        <f t="shared" si="160"/>
        <v>89.5363291024223-67222.023637076i</v>
      </c>
      <c r="K576" t="str">
        <f t="shared" si="161"/>
        <v>0.00999996750166086-0.0000177693710664069i</v>
      </c>
      <c r="L576" t="str">
        <f t="shared" si="162"/>
        <v>0.00015-37.5176157897805i</v>
      </c>
      <c r="M576" t="str">
        <f t="shared" si="163"/>
        <v>0.0004-6.62075572760832i</v>
      </c>
      <c r="N576">
        <f t="shared" si="164"/>
        <v>89.994400606490416</v>
      </c>
      <c r="O576">
        <f t="shared" si="165"/>
        <v>70.72572282543851</v>
      </c>
      <c r="P576" s="3">
        <f t="shared" si="166"/>
        <v>70.72572282543851</v>
      </c>
      <c r="Q576" s="3">
        <f t="shared" si="167"/>
        <v>-90.005599393509584</v>
      </c>
      <c r="R576">
        <f t="shared" si="168"/>
        <v>89.994400606490416</v>
      </c>
      <c r="S576">
        <f t="shared" si="169"/>
        <v>7.5215231424174724E-3</v>
      </c>
      <c r="T576">
        <f t="shared" si="152"/>
        <v>70.72572282543851</v>
      </c>
    </row>
    <row r="577" spans="1:20" x14ac:dyDescent="0.25">
      <c r="A577">
        <f t="shared" si="153"/>
        <v>47.438708366093685</v>
      </c>
      <c r="B577">
        <f t="shared" si="170"/>
        <v>7.5501049303586596</v>
      </c>
      <c r="C577" t="str">
        <f t="shared" si="154"/>
        <v>-0.335973077121301-3424.82943001788i</v>
      </c>
      <c r="D577" t="str">
        <f t="shared" si="155"/>
        <v>3.47812499962545-2107.98323049815i</v>
      </c>
      <c r="E577" t="str">
        <f t="shared" si="156"/>
        <v>162.46953484245+0.00578685736706086i</v>
      </c>
      <c r="F577" t="str">
        <f t="shared" si="157"/>
        <v>2.42492492489002-19782.1245813207i</v>
      </c>
      <c r="G577" t="str">
        <f t="shared" si="158"/>
        <v>0.999999999985597-3.79509666923283E-06i</v>
      </c>
      <c r="H577" t="str">
        <f t="shared" si="159"/>
        <v>1200.00215970003+1.4573173010767i</v>
      </c>
      <c r="I577" t="str">
        <f t="shared" si="160"/>
        <v>89.5363292902909-66967.5477943258i</v>
      </c>
      <c r="K577" t="str">
        <f t="shared" si="161"/>
        <v>0.00999996725420495-0.0000178368942221128i</v>
      </c>
      <c r="L577" t="str">
        <f t="shared" si="162"/>
        <v>0.00015-37.3755885532782i</v>
      </c>
      <c r="M577" t="str">
        <f t="shared" si="163"/>
        <v>0.0004-6.59569209763734i</v>
      </c>
      <c r="N577">
        <f t="shared" si="164"/>
        <v>89.994379329049622</v>
      </c>
      <c r="O577">
        <f t="shared" si="165"/>
        <v>70.692778977652594</v>
      </c>
      <c r="P577" s="3">
        <f t="shared" si="166"/>
        <v>70.692778977652594</v>
      </c>
      <c r="Q577" s="3">
        <f t="shared" si="167"/>
        <v>-90.005620670950378</v>
      </c>
      <c r="R577">
        <f t="shared" si="168"/>
        <v>89.994379329049622</v>
      </c>
      <c r="S577">
        <f t="shared" si="169"/>
        <v>7.5501049303586592E-3</v>
      </c>
      <c r="T577">
        <f t="shared" si="152"/>
        <v>70.692778977652594</v>
      </c>
    </row>
    <row r="578" spans="1:20" x14ac:dyDescent="0.25">
      <c r="A578">
        <f t="shared" si="153"/>
        <v>47.618975457884837</v>
      </c>
      <c r="B578">
        <f t="shared" si="170"/>
        <v>7.5787953290940226</v>
      </c>
      <c r="C578" t="str">
        <f t="shared" si="154"/>
        <v>-0.335973060973092-3411.86433712167i</v>
      </c>
      <c r="D578" t="str">
        <f t="shared" si="155"/>
        <v>3.4781249996226-2100.00321854252i</v>
      </c>
      <c r="E578" t="str">
        <f t="shared" si="156"/>
        <v>162.469534826313+0.00580884748718125i</v>
      </c>
      <c r="F578" t="str">
        <f t="shared" si="157"/>
        <v>2.42492492488973-19707.237080485i</v>
      </c>
      <c r="G578" t="str">
        <f t="shared" si="158"/>
        <v>0.999999999985488-0.0000038095180365755i</v>
      </c>
      <c r="H578" t="str">
        <f t="shared" si="159"/>
        <v>1200.00217614495+1.46285510819712i</v>
      </c>
      <c r="I578" t="str">
        <f t="shared" si="160"/>
        <v>89.5363294795918-66714.035302233i</v>
      </c>
      <c r="K578" t="str">
        <f t="shared" si="161"/>
        <v>0.00999996700486495-0.0000179046739606118i</v>
      </c>
      <c r="L578" t="str">
        <f t="shared" si="162"/>
        <v>0.00015-37.234098977165i</v>
      </c>
      <c r="M578" t="str">
        <f t="shared" si="163"/>
        <v>0.0004-6.57072334891145i</v>
      </c>
      <c r="N578">
        <f t="shared" si="164"/>
        <v>89.994357970757463</v>
      </c>
      <c r="O578">
        <f t="shared" si="165"/>
        <v>70.659835129707972</v>
      </c>
      <c r="P578" s="3">
        <f t="shared" si="166"/>
        <v>70.659835129707972</v>
      </c>
      <c r="Q578" s="3">
        <f t="shared" si="167"/>
        <v>-90.005642029242537</v>
      </c>
      <c r="R578">
        <f t="shared" si="168"/>
        <v>89.994357970757463</v>
      </c>
      <c r="S578">
        <f t="shared" si="169"/>
        <v>7.578795329094023E-3</v>
      </c>
      <c r="T578">
        <f t="shared" si="152"/>
        <v>70.659835129707972</v>
      </c>
    </row>
    <row r="579" spans="1:20" x14ac:dyDescent="0.25">
      <c r="A579">
        <f t="shared" si="153"/>
        <v>47.799927564624802</v>
      </c>
      <c r="B579">
        <f t="shared" si="170"/>
        <v>7.6075947513445801</v>
      </c>
      <c r="C579" t="str">
        <f t="shared" si="154"/>
        <v>-0.33597304470187-3398.94832503933i</v>
      </c>
      <c r="D579" t="str">
        <f t="shared" si="155"/>
        <v>3.47812499961973-2092.0534158382i</v>
      </c>
      <c r="E579" t="str">
        <f t="shared" si="156"/>
        <v>162.469534810052+0.00583092117046937i</v>
      </c>
      <c r="F579" t="str">
        <f t="shared" si="157"/>
        <v>2.42492492488947-19632.6330748708i</v>
      </c>
      <c r="G579" t="str">
        <f t="shared" si="158"/>
        <v>0.999999999985377-3.82399420511406E-06i</v>
      </c>
      <c r="H579" t="str">
        <f t="shared" si="159"/>
        <v>1200.0021927151+1.46841395900036i</v>
      </c>
      <c r="I579" t="str">
        <f t="shared" si="160"/>
        <v>89.5363296703346-66461.4825139359i</v>
      </c>
      <c r="K579" t="str">
        <f t="shared" si="161"/>
        <v>0.0099999667536263-0.0000179727112568582i</v>
      </c>
      <c r="L579" t="str">
        <f t="shared" si="162"/>
        <v>0.00015-37.0931450260658i</v>
      </c>
      <c r="M579" t="str">
        <f t="shared" si="163"/>
        <v>0.0004-6.54584912224691i</v>
      </c>
      <c r="N579">
        <f t="shared" si="164"/>
        <v>89.994336531306743</v>
      </c>
      <c r="O579">
        <f t="shared" si="165"/>
        <v>70.626891281603093</v>
      </c>
      <c r="P579" s="3">
        <f t="shared" si="166"/>
        <v>70.626891281603093</v>
      </c>
      <c r="Q579" s="3">
        <f t="shared" si="167"/>
        <v>-90.005663468693257</v>
      </c>
      <c r="R579">
        <f t="shared" si="168"/>
        <v>89.994336531306743</v>
      </c>
      <c r="S579">
        <f t="shared" si="169"/>
        <v>7.6075947513445799E-3</v>
      </c>
      <c r="T579">
        <f t="shared" si="152"/>
        <v>70.626891281603093</v>
      </c>
    </row>
    <row r="580" spans="1:20" x14ac:dyDescent="0.25">
      <c r="A580">
        <f t="shared" si="153"/>
        <v>47.981567289370375</v>
      </c>
      <c r="B580">
        <f t="shared" si="170"/>
        <v>7.6365036113996894</v>
      </c>
      <c r="C580" t="str">
        <f t="shared" si="154"/>
        <v>-0.335973028306785-3386.0812079698i</v>
      </c>
      <c r="D580" t="str">
        <f t="shared" si="155"/>
        <v>3.47812499961682-2084.13370802463i</v>
      </c>
      <c r="E580" t="str">
        <f t="shared" si="156"/>
        <v>162.469534793668+0.00585307873447359i</v>
      </c>
      <c r="F580" t="str">
        <f t="shared" si="157"/>
        <v>2.4249249248892-19558.3114912746i</v>
      </c>
      <c r="G580" t="str">
        <f t="shared" si="158"/>
        <v>0.999999999985266-3.83852538309307E-06i</v>
      </c>
      <c r="H580" t="str">
        <f t="shared" si="159"/>
        <v>1200.00220941141+1.47399393345258i</v>
      </c>
      <c r="I580" t="str">
        <f t="shared" si="160"/>
        <v>89.5363298625298-66209.885796377i</v>
      </c>
      <c r="K580" t="str">
        <f t="shared" si="161"/>
        <v>0.00999996650047468-0.0000180410070895115i</v>
      </c>
      <c r="L580" t="str">
        <f t="shared" si="162"/>
        <v>0.00015-36.9527246723111i</v>
      </c>
      <c r="M580" t="str">
        <f t="shared" si="163"/>
        <v>0.0004-6.52106905981959i</v>
      </c>
      <c r="N580">
        <f t="shared" si="164"/>
        <v>89.994315010389087</v>
      </c>
      <c r="O580">
        <f t="shared" si="165"/>
        <v>70.593947433337036</v>
      </c>
      <c r="P580" s="3">
        <f t="shared" si="166"/>
        <v>70.593947433337036</v>
      </c>
      <c r="Q580" s="3">
        <f t="shared" si="167"/>
        <v>-90.005684989610913</v>
      </c>
      <c r="R580">
        <f t="shared" si="168"/>
        <v>89.994315010389087</v>
      </c>
      <c r="S580">
        <f t="shared" si="169"/>
        <v>7.6365036113996898E-3</v>
      </c>
      <c r="T580">
        <f t="shared" si="152"/>
        <v>70.593947433337036</v>
      </c>
    </row>
    <row r="581" spans="1:20" x14ac:dyDescent="0.25">
      <c r="A581">
        <f t="shared" si="153"/>
        <v>48.16389724506999</v>
      </c>
      <c r="B581">
        <f t="shared" si="170"/>
        <v>7.6655223251230087</v>
      </c>
      <c r="C581" t="str">
        <f t="shared" si="154"/>
        <v>-0.335973011786843-3373.26280081523i</v>
      </c>
      <c r="D581" t="str">
        <f t="shared" si="155"/>
        <v>3.47812499961391-2076.24398117415i</v>
      </c>
      <c r="E581" t="str">
        <f t="shared" si="156"/>
        <v>162.469534777159+0.00587532049794819i</v>
      </c>
      <c r="F581" t="str">
        <f t="shared" si="157"/>
        <v>2.42492492488892-19484.2712605553i</v>
      </c>
      <c r="G581" t="str">
        <f t="shared" si="158"/>
        <v>0.999999999985153-3.85311177954839E-06i</v>
      </c>
      <c r="H581" t="str">
        <f t="shared" si="159"/>
        <v>1200.00222623486+1.47959511182383i</v>
      </c>
      <c r="I581" t="str">
        <f t="shared" si="160"/>
        <v>89.5363300561881-65959.2415302536i</v>
      </c>
      <c r="K581" t="str">
        <f t="shared" si="161"/>
        <v>0.00999996624539541-0.000018109562440949i</v>
      </c>
      <c r="L581" t="str">
        <f t="shared" si="162"/>
        <v>0.00015-36.8128358959066i</v>
      </c>
      <c r="M581" t="str">
        <f t="shared" si="163"/>
        <v>0.0004-6.49638280515998i</v>
      </c>
      <c r="N581">
        <f t="shared" si="164"/>
        <v>89.994293407694954</v>
      </c>
      <c r="O581">
        <f t="shared" si="165"/>
        <v>70.561003584908406</v>
      </c>
      <c r="P581" s="3">
        <f t="shared" si="166"/>
        <v>70.561003584908406</v>
      </c>
      <c r="Q581" s="3">
        <f t="shared" si="167"/>
        <v>-90.005706592305046</v>
      </c>
      <c r="R581">
        <f t="shared" si="168"/>
        <v>89.994293407694954</v>
      </c>
      <c r="S581">
        <f t="shared" si="169"/>
        <v>7.6655223251230085E-3</v>
      </c>
      <c r="T581">
        <f t="shared" si="152"/>
        <v>70.561003584908406</v>
      </c>
    </row>
    <row r="582" spans="1:20" x14ac:dyDescent="0.25">
      <c r="A582">
        <f t="shared" si="153"/>
        <v>48.346920054601256</v>
      </c>
      <c r="B582">
        <f t="shared" si="170"/>
        <v>7.6946513099584761</v>
      </c>
      <c r="C582" t="str">
        <f t="shared" si="154"/>
        <v>-0.335972995141196-3360.49291917856i</v>
      </c>
      <c r="D582" t="str">
        <f t="shared" si="155"/>
        <v>3.47812499961096-2068.38412179037i</v>
      </c>
      <c r="E582" t="str">
        <f t="shared" si="156"/>
        <v>162.469534760525+0.00589764678085839i</v>
      </c>
      <c r="F582" t="str">
        <f t="shared" si="157"/>
        <v>2.42492492488864-19410.5113176195i</v>
      </c>
      <c r="G582" t="str">
        <f t="shared" si="158"/>
        <v>0.99999999998504-3.86775360431024E-06i</v>
      </c>
      <c r="H582" t="str">
        <f t="shared" si="159"/>
        <v>1200.00224318641+1.48521757468921i</v>
      </c>
      <c r="I582" t="str">
        <f t="shared" si="160"/>
        <v>89.5363302513225-65709.5461099639i</v>
      </c>
      <c r="K582" t="str">
        <f t="shared" si="161"/>
        <v>0.00999996598837395-0.000018178378297281i</v>
      </c>
      <c r="L582" t="str">
        <f t="shared" si="162"/>
        <v>0.00015-36.6734766845055i</v>
      </c>
      <c r="M582" t="str">
        <f t="shared" si="163"/>
        <v>0.0004-6.47179000314801i</v>
      </c>
      <c r="N582">
        <f t="shared" si="164"/>
        <v>89.994271722913638</v>
      </c>
      <c r="O582">
        <f t="shared" si="165"/>
        <v>70.528059736316095</v>
      </c>
      <c r="P582" s="3">
        <f t="shared" si="166"/>
        <v>70.528059736316095</v>
      </c>
      <c r="Q582" s="3">
        <f t="shared" si="167"/>
        <v>-90.005728277086362</v>
      </c>
      <c r="R582">
        <f t="shared" si="168"/>
        <v>89.994271722913638</v>
      </c>
      <c r="S582">
        <f t="shared" si="169"/>
        <v>7.6946513099584758E-3</v>
      </c>
      <c r="T582">
        <f t="shared" si="152"/>
        <v>70.528059736316095</v>
      </c>
    </row>
    <row r="583" spans="1:20" x14ac:dyDescent="0.25">
      <c r="A583">
        <f t="shared" si="153"/>
        <v>48.530638350808736</v>
      </c>
      <c r="B583">
        <f t="shared" si="170"/>
        <v>7.7238909849363182</v>
      </c>
      <c r="C583" t="str">
        <f t="shared" si="154"/>
        <v>-0.335972978368643-3347.77137936069i</v>
      </c>
      <c r="D583" t="str">
        <f t="shared" si="155"/>
        <v>3.47812499960802-2060.5540168066i</v>
      </c>
      <c r="E583" t="str">
        <f t="shared" si="156"/>
        <v>162.469534743762+0.00592005790439176i</v>
      </c>
      <c r="F583" t="str">
        <f t="shared" si="157"/>
        <v>2.42492492488838-19337.0306014056i</v>
      </c>
      <c r="G583" t="str">
        <f t="shared" si="158"/>
        <v>0.999999999984927-3.88245106800618E-06i</v>
      </c>
      <c r="H583" t="str">
        <f t="shared" si="159"/>
        <v>1200.00226026703+1.49086140292992i</v>
      </c>
      <c r="I583" t="str">
        <f t="shared" si="160"/>
        <v>89.5363304479405-65460.795943555i</v>
      </c>
      <c r="K583" t="str">
        <f t="shared" si="161"/>
        <v>0.00999996572939542-0.0000182474556483633i</v>
      </c>
      <c r="L583" t="str">
        <f t="shared" si="162"/>
        <v>0.00015-36.5346450333787i</v>
      </c>
      <c r="M583" t="str">
        <f t="shared" si="163"/>
        <v>0.0004-6.44729030000799i</v>
      </c>
      <c r="N583">
        <f t="shared" si="164"/>
        <v>89.994249955733238</v>
      </c>
      <c r="O583">
        <f t="shared" si="165"/>
        <v>70.49511588755864</v>
      </c>
      <c r="P583" s="3">
        <f t="shared" si="166"/>
        <v>70.49511588755864</v>
      </c>
      <c r="Q583" s="3">
        <f t="shared" si="167"/>
        <v>-90.005750044266762</v>
      </c>
      <c r="R583">
        <f t="shared" si="168"/>
        <v>89.994249955733238</v>
      </c>
      <c r="S583">
        <f t="shared" si="169"/>
        <v>7.723890984936318E-3</v>
      </c>
      <c r="T583">
        <f t="shared" si="152"/>
        <v>70.49511588755864</v>
      </c>
    </row>
    <row r="584" spans="1:20" x14ac:dyDescent="0.25">
      <c r="A584">
        <f t="shared" si="153"/>
        <v>48.715054776541812</v>
      </c>
      <c r="B584">
        <f t="shared" si="170"/>
        <v>7.7532417706790762</v>
      </c>
      <c r="C584" t="str">
        <f t="shared" si="154"/>
        <v>-0.335972961468482-3335.09799835807i</v>
      </c>
      <c r="D584" t="str">
        <f t="shared" si="155"/>
        <v>3.47812499960502-2052.75355358414i</v>
      </c>
      <c r="E584" t="str">
        <f t="shared" si="156"/>
        <v>162.469534726874+0.00594255419094212i</v>
      </c>
      <c r="F584" t="str">
        <f t="shared" si="157"/>
        <v>2.42492492488808-19263.8280548688i</v>
      </c>
      <c r="G584" t="str">
        <f t="shared" si="158"/>
        <v>0.999999999984812-3.89720438206416E-06i</v>
      </c>
      <c r="H584" t="str">
        <f t="shared" si="159"/>
        <v>1200.00227747772+1.49652667773463i</v>
      </c>
      <c r="I584" t="str">
        <f t="shared" si="160"/>
        <v>89.5363306460563-65212.9874526731i</v>
      </c>
      <c r="K584" t="str">
        <f t="shared" si="161"/>
        <v>0.00999996546844485-0.0000183167954878128i</v>
      </c>
      <c r="L584" t="str">
        <f t="shared" si="162"/>
        <v>0.00015-36.3963389453862i</v>
      </c>
      <c r="M584" t="str">
        <f t="shared" si="163"/>
        <v>0.0004-6.42288334330343i</v>
      </c>
      <c r="N584">
        <f t="shared" si="164"/>
        <v>89.994228105840676</v>
      </c>
      <c r="O584">
        <f t="shared" si="165"/>
        <v>70.462172038635003</v>
      </c>
      <c r="P584" s="3">
        <f t="shared" si="166"/>
        <v>70.462172038635003</v>
      </c>
      <c r="Q584" s="3">
        <f t="shared" si="167"/>
        <v>-90.005771894159324</v>
      </c>
      <c r="R584">
        <f t="shared" si="168"/>
        <v>89.994228105840676</v>
      </c>
      <c r="S584">
        <f t="shared" si="169"/>
        <v>7.7532417706790762E-3</v>
      </c>
      <c r="T584">
        <f t="shared" si="152"/>
        <v>70.462172038635003</v>
      </c>
    </row>
    <row r="585" spans="1:20" x14ac:dyDescent="0.25">
      <c r="A585">
        <f t="shared" si="153"/>
        <v>48.900171984692669</v>
      </c>
      <c r="B585">
        <f t="shared" si="170"/>
        <v>7.7827040894076571</v>
      </c>
      <c r="C585" t="str">
        <f t="shared" si="154"/>
        <v>-0.335972944439597-3322.47259385978i</v>
      </c>
      <c r="D585" t="str">
        <f t="shared" si="155"/>
        <v>3.47812499960201-2044.9826199107i</v>
      </c>
      <c r="E585" t="str">
        <f t="shared" si="156"/>
        <v>162.469534709855+0.00596513596414532i</v>
      </c>
      <c r="F585" t="str">
        <f t="shared" si="157"/>
        <v>2.4249249248878-19190.9026249659i</v>
      </c>
      <c r="G585" t="str">
        <f t="shared" si="158"/>
        <v>0.999999999984696-3.91201375871554E-06i</v>
      </c>
      <c r="H585" t="str">
        <f t="shared" si="159"/>
        <v>1200.00229481946+1.50221348060047i</v>
      </c>
      <c r="I585" t="str">
        <f t="shared" si="160"/>
        <v>89.5363308456812-64966.1170725092i</v>
      </c>
      <c r="K585" t="str">
        <f t="shared" si="161"/>
        <v>0.00999996520550734-0.0000183863988130222i</v>
      </c>
      <c r="L585" t="str">
        <f t="shared" si="162"/>
        <v>0.00015-36.2585564309486i</v>
      </c>
      <c r="M585" t="str">
        <f t="shared" si="163"/>
        <v>0.0004-6.3985687819321i</v>
      </c>
      <c r="N585">
        <f t="shared" si="164"/>
        <v>89.994206172921665</v>
      </c>
      <c r="O585">
        <f t="shared" si="165"/>
        <v>70.429228189543679</v>
      </c>
      <c r="P585" s="3">
        <f t="shared" si="166"/>
        <v>70.429228189543679</v>
      </c>
      <c r="Q585" s="3">
        <f t="shared" si="167"/>
        <v>-90.005793827078335</v>
      </c>
      <c r="R585">
        <f t="shared" si="168"/>
        <v>89.994206172921665</v>
      </c>
      <c r="S585">
        <f t="shared" si="169"/>
        <v>7.7827040894076572E-3</v>
      </c>
      <c r="T585">
        <f t="shared" si="152"/>
        <v>70.429228189543679</v>
      </c>
    </row>
    <row r="586" spans="1:20" x14ac:dyDescent="0.25">
      <c r="A586">
        <f t="shared" si="153"/>
        <v>49.085992638234508</v>
      </c>
      <c r="B586">
        <f t="shared" si="170"/>
        <v>7.8122783649474066</v>
      </c>
      <c r="C586" t="str">
        <f t="shared" si="154"/>
        <v>-0.335972927280961-3309.89498424523i</v>
      </c>
      <c r="D586" t="str">
        <f t="shared" si="155"/>
        <v>3.47812499959899-2037.2411039988i</v>
      </c>
      <c r="E586" t="str">
        <f t="shared" si="156"/>
        <v>162.469534692708+0.00598780354885615i</v>
      </c>
      <c r="F586" t="str">
        <f t="shared" si="157"/>
        <v>2.42492492488753-19118.2532626401i</v>
      </c>
      <c r="G586" t="str">
        <f t="shared" si="158"/>
        <v>0.99999999998458-3.92687941099821E-06i</v>
      </c>
      <c r="H586" t="str">
        <f t="shared" si="159"/>
        <v>1200.00231229325+1.50792189333423i</v>
      </c>
      <c r="I586" t="str">
        <f t="shared" si="160"/>
        <v>89.5363310468248-64720.1812517503i</v>
      </c>
      <c r="K586" t="str">
        <f t="shared" si="161"/>
        <v>0.0099999649405677-0.0000184562666251724i</v>
      </c>
      <c r="L586" t="str">
        <f t="shared" si="162"/>
        <v>0.00015-36.1212955080181i</v>
      </c>
      <c r="M586" t="str">
        <f t="shared" si="163"/>
        <v>0.0004-6.37434626612087i</v>
      </c>
      <c r="N586">
        <f t="shared" si="164"/>
        <v>89.994184156660751</v>
      </c>
      <c r="O586">
        <f t="shared" si="165"/>
        <v>70.396284340283671</v>
      </c>
      <c r="P586" s="3">
        <f t="shared" si="166"/>
        <v>70.396284340283671</v>
      </c>
      <c r="Q586" s="3">
        <f t="shared" si="167"/>
        <v>-90.005815843339249</v>
      </c>
      <c r="R586">
        <f t="shared" si="168"/>
        <v>89.994184156660751</v>
      </c>
      <c r="S586">
        <f t="shared" si="169"/>
        <v>7.8122783649474063E-3</v>
      </c>
      <c r="T586">
        <f t="shared" si="152"/>
        <v>70.396284340283671</v>
      </c>
    </row>
    <row r="587" spans="1:20" x14ac:dyDescent="0.25">
      <c r="A587">
        <f t="shared" si="153"/>
        <v>49.272519410259797</v>
      </c>
      <c r="B587">
        <f t="shared" si="170"/>
        <v>7.8419650227342066</v>
      </c>
      <c r="C587" t="str">
        <f t="shared" si="154"/>
        <v>-0.335972909991795-3297.36498858122i</v>
      </c>
      <c r="D587" t="str">
        <f t="shared" si="155"/>
        <v>3.47812499959593-2029.52889448413i</v>
      </c>
      <c r="E587" t="str">
        <f t="shared" si="156"/>
        <v>162.46953467543+0.00601055727116713i</v>
      </c>
      <c r="F587" t="str">
        <f t="shared" si="157"/>
        <v>2.42492492488724-19045.8789228059i</v>
      </c>
      <c r="G587" t="str">
        <f t="shared" si="158"/>
        <v>0.999999999984462-3.94180155275953E-06i</v>
      </c>
      <c r="H587" t="str">
        <f t="shared" si="159"/>
        <v>1200.00232990009+1.51365199805365i</v>
      </c>
      <c r="I587" t="str">
        <f t="shared" si="160"/>
        <v>89.5363312495008-64475.1764525264i</v>
      </c>
      <c r="K587" t="str">
        <f t="shared" si="161"/>
        <v>0.00999996467361072-0.0000185263999292492i</v>
      </c>
      <c r="L587" t="str">
        <f t="shared" si="162"/>
        <v>0.00015-35.9845542020504i</v>
      </c>
      <c r="M587" t="str">
        <f t="shared" si="163"/>
        <v>0.0004-6.35021544742066i</v>
      </c>
      <c r="N587">
        <f t="shared" si="164"/>
        <v>89.994162056741274</v>
      </c>
      <c r="O587">
        <f t="shared" si="165"/>
        <v>70.363340490853489</v>
      </c>
      <c r="P587" s="3">
        <f t="shared" si="166"/>
        <v>70.363340490853489</v>
      </c>
      <c r="Q587" s="3">
        <f t="shared" si="167"/>
        <v>-90.005837943258726</v>
      </c>
      <c r="R587">
        <f t="shared" si="168"/>
        <v>89.994162056741274</v>
      </c>
      <c r="S587">
        <f t="shared" si="169"/>
        <v>7.8419650227342062E-3</v>
      </c>
      <c r="T587">
        <f t="shared" si="152"/>
        <v>70.363340490853489</v>
      </c>
    </row>
    <row r="588" spans="1:20" x14ac:dyDescent="0.25">
      <c r="A588">
        <f t="shared" si="153"/>
        <v>49.459754984018787</v>
      </c>
      <c r="B588">
        <f t="shared" si="170"/>
        <v>7.8717644898205972</v>
      </c>
      <c r="C588" t="str">
        <f t="shared" si="154"/>
        <v>-0.335972892571004-3284.88242661964i</v>
      </c>
      <c r="D588" t="str">
        <f t="shared" si="155"/>
        <v>3.47812499959286-2021.84588042398i</v>
      </c>
      <c r="E588" t="str">
        <f t="shared" si="156"/>
        <v>162.469534658022+0.0060333974584089i</v>
      </c>
      <c r="F588" t="str">
        <f t="shared" si="157"/>
        <v>2.42492492488696-18973.7785643342i</v>
      </c>
      <c r="G588" t="str">
        <f t="shared" si="158"/>
        <v>0.999999999984344-3.95678039865955E-06i</v>
      </c>
      <c r="H588" t="str">
        <f t="shared" si="159"/>
        <v>1200.00234764099+1.51940387718845i</v>
      </c>
      <c r="I588" t="str">
        <f t="shared" si="160"/>
        <v>89.5363314537201-64231.0991503615i</v>
      </c>
      <c r="K588" t="str">
        <f t="shared" si="161"/>
        <v>0.00999996440462106-0.0000185967997340557i</v>
      </c>
      <c r="L588" t="str">
        <f t="shared" si="162"/>
        <v>0.00015-35.8483305459756i</v>
      </c>
      <c r="M588" t="str">
        <f t="shared" si="163"/>
        <v>0.0004-6.32617597870158i</v>
      </c>
      <c r="N588">
        <f t="shared" si="164"/>
        <v>89.994139872845381</v>
      </c>
      <c r="O588">
        <f t="shared" si="165"/>
        <v>70.330396641252094</v>
      </c>
      <c r="P588" s="3">
        <f t="shared" si="166"/>
        <v>70.330396641252094</v>
      </c>
      <c r="Q588" s="3">
        <f t="shared" si="167"/>
        <v>-90.005860127154619</v>
      </c>
      <c r="R588">
        <f t="shared" si="168"/>
        <v>89.994139872845381</v>
      </c>
      <c r="S588">
        <f t="shared" si="169"/>
        <v>7.8717644898205971E-3</v>
      </c>
      <c r="T588">
        <f t="shared" si="152"/>
        <v>70.330396641252094</v>
      </c>
    </row>
    <row r="589" spans="1:20" x14ac:dyDescent="0.25">
      <c r="A589">
        <f t="shared" si="153"/>
        <v>49.64770205295806</v>
      </c>
      <c r="B589">
        <f t="shared" si="170"/>
        <v>7.9016771948819153</v>
      </c>
      <c r="C589" t="str">
        <f t="shared" si="154"/>
        <v>-0.335972875017481-3272.44711879448i</v>
      </c>
      <c r="D589" t="str">
        <f t="shared" si="155"/>
        <v>3.47812499958975-2014.19195129559i</v>
      </c>
      <c r="E589" t="str">
        <f t="shared" si="156"/>
        <v>162.469534640478+0.00605632443916201i</v>
      </c>
      <c r="F589" t="str">
        <f t="shared" si="157"/>
        <v>2.42492492488667-18901.9511500371i</v>
      </c>
      <c r="G589" t="str">
        <f t="shared" si="158"/>
        <v>0.999999999984225-3.97181616417398E-06i</v>
      </c>
      <c r="H589" t="str">
        <f t="shared" si="159"/>
        <v>1200.00236551698+1.5251776134816i</v>
      </c>
      <c r="I589" t="str">
        <f t="shared" si="160"/>
        <v>89.5363316594938-63987.9458341219i</v>
      </c>
      <c r="K589" t="str">
        <f t="shared" si="161"/>
        <v>0.0099999641335832-0.000018667467052228i</v>
      </c>
      <c r="L589" t="str">
        <f t="shared" si="162"/>
        <v>0.00015-35.712622580171i</v>
      </c>
      <c r="M589" t="str">
        <f t="shared" si="163"/>
        <v>0.0004-6.30222751414782i</v>
      </c>
      <c r="N589">
        <f t="shared" si="164"/>
        <v>89.994117604653979</v>
      </c>
      <c r="O589">
        <f t="shared" si="165"/>
        <v>70.297452791477724</v>
      </c>
      <c r="P589" s="3">
        <f t="shared" si="166"/>
        <v>70.297452791477724</v>
      </c>
      <c r="Q589" s="3">
        <f t="shared" si="167"/>
        <v>-90.005882395346021</v>
      </c>
      <c r="R589">
        <f t="shared" si="168"/>
        <v>89.994117604653979</v>
      </c>
      <c r="S589">
        <f t="shared" si="169"/>
        <v>7.9016771948819155E-3</v>
      </c>
      <c r="T589">
        <f t="shared" si="152"/>
        <v>70.297452791477724</v>
      </c>
    </row>
    <row r="590" spans="1:20" x14ac:dyDescent="0.25">
      <c r="A590">
        <f t="shared" si="153"/>
        <v>49.836363320759304</v>
      </c>
      <c r="B590">
        <f t="shared" si="170"/>
        <v>7.931703568222467</v>
      </c>
      <c r="C590" t="str">
        <f t="shared" si="154"/>
        <v>-0.335972857330336-3260.05888621982i</v>
      </c>
      <c r="D590" t="str">
        <f t="shared" si="155"/>
        <v>3.47812499958664-2006.56699699464i</v>
      </c>
      <c r="E590" t="str">
        <f t="shared" si="156"/>
        <v>162.469534622803+0.00607933854324625i</v>
      </c>
      <c r="F590" t="str">
        <f t="shared" si="157"/>
        <v>2.42492492488637-18830.3956466532i</v>
      </c>
      <c r="G590" t="str">
        <f t="shared" si="158"/>
        <v>0.999999999984104-3.98690906559737E-06i</v>
      </c>
      <c r="H590" t="str">
        <f t="shared" si="159"/>
        <v>1200.0023835291+1.53097328999054i</v>
      </c>
      <c r="I590" t="str">
        <f t="shared" si="160"/>
        <v>89.5363318668362-63745.7130059664i</v>
      </c>
      <c r="K590" t="str">
        <f t="shared" si="161"/>
        <v>0.00999996386048148-0.0000187384029002494i</v>
      </c>
      <c r="L590" t="str">
        <f t="shared" si="162"/>
        <v>0.00015-35.5774283524318i</v>
      </c>
      <c r="M590" t="str">
        <f t="shared" si="163"/>
        <v>0.0004-6.27836970925265i</v>
      </c>
      <c r="N590">
        <f t="shared" si="164"/>
        <v>89.994095251846787</v>
      </c>
      <c r="O590">
        <f t="shared" si="165"/>
        <v>70.264508941529485</v>
      </c>
      <c r="P590" s="3">
        <f t="shared" si="166"/>
        <v>70.264508941529485</v>
      </c>
      <c r="Q590" s="3">
        <f t="shared" si="167"/>
        <v>-90.005904748153213</v>
      </c>
      <c r="R590">
        <f t="shared" si="168"/>
        <v>89.994095251846787</v>
      </c>
      <c r="S590">
        <f t="shared" si="169"/>
        <v>7.9317035682224674E-3</v>
      </c>
      <c r="T590">
        <f t="shared" si="152"/>
        <v>70.264508941529485</v>
      </c>
    </row>
    <row r="591" spans="1:20" x14ac:dyDescent="0.25">
      <c r="A591">
        <f t="shared" si="153"/>
        <v>50.025741501378185</v>
      </c>
      <c r="B591">
        <f t="shared" si="170"/>
        <v>7.9618440417817125</v>
      </c>
      <c r="C591" t="str">
        <f t="shared" si="154"/>
        <v>-0.335972839508512-3247.71755068674i</v>
      </c>
      <c r="D591" t="str">
        <f t="shared" si="155"/>
        <v>3.47812499958349-1998.97090783359i</v>
      </c>
      <c r="E591" t="str">
        <f t="shared" si="156"/>
        <v>162.469534604994+0.00610244010173929i</v>
      </c>
      <c r="F591" t="str">
        <f t="shared" si="157"/>
        <v>2.42492492488608-18759.1110248325i</v>
      </c>
      <c r="G591" t="str">
        <f t="shared" si="158"/>
        <v>0.999999999983983-4.00205932004615E-06i</v>
      </c>
      <c r="H591" t="str">
        <f t="shared" si="159"/>
        <v>1200.00240167835+1.53679099008823i</v>
      </c>
      <c r="I591" t="str">
        <f t="shared" si="160"/>
        <v>89.5363320757552-63504.3971812924i</v>
      </c>
      <c r="K591" t="str">
        <f t="shared" si="161"/>
        <v>0.00999996358530034-0.0000188096082984652i</v>
      </c>
      <c r="L591" t="str">
        <f t="shared" si="162"/>
        <v>0.00015-35.4427459179435i</v>
      </c>
      <c r="M591" t="str">
        <f t="shared" si="163"/>
        <v>0.0004-6.25460222081356i</v>
      </c>
      <c r="N591">
        <f t="shared" si="164"/>
        <v>89.994072814102282</v>
      </c>
      <c r="O591">
        <f t="shared" si="165"/>
        <v>70.231565091405969</v>
      </c>
      <c r="P591" s="3">
        <f t="shared" si="166"/>
        <v>70.231565091405969</v>
      </c>
      <c r="Q591" s="3">
        <f t="shared" si="167"/>
        <v>-90.005927185897718</v>
      </c>
      <c r="R591">
        <f t="shared" si="168"/>
        <v>89.994072814102282</v>
      </c>
      <c r="S591">
        <f t="shared" si="169"/>
        <v>7.9618440417817127E-3</v>
      </c>
      <c r="T591">
        <f t="shared" si="152"/>
        <v>70.231565091405969</v>
      </c>
    </row>
    <row r="592" spans="1:20" x14ac:dyDescent="0.25">
      <c r="A592">
        <f t="shared" si="153"/>
        <v>50.215839319083429</v>
      </c>
      <c r="B592">
        <f t="shared" si="170"/>
        <v>7.9920990491404833</v>
      </c>
      <c r="C592" t="str">
        <f t="shared" si="154"/>
        <v>-0.335972821551013-3235.42293466093i</v>
      </c>
      <c r="D592" t="str">
        <f t="shared" si="155"/>
        <v>3.47812499958032-1991.40357454016i</v>
      </c>
      <c r="E592" t="str">
        <f t="shared" si="156"/>
        <v>162.469534587047+0.00612562944698307i</v>
      </c>
      <c r="F592" t="str">
        <f t="shared" si="157"/>
        <v>2.42492492488578-18688.0962591217i</v>
      </c>
      <c r="G592" t="str">
        <f t="shared" si="158"/>
        <v>0.999999999983862-4.01726714546184E-06i</v>
      </c>
      <c r="H592" t="str">
        <f t="shared" si="159"/>
        <v>1200.00241996581+1.5426307974646i</v>
      </c>
      <c r="I592" t="str">
        <f t="shared" si="160"/>
        <v>89.5363322862672-63263.9948886922i</v>
      </c>
      <c r="K592" t="str">
        <f t="shared" si="161"/>
        <v>0.00999996330802388-0.0000188810842710975i</v>
      </c>
      <c r="L592" t="str">
        <f t="shared" si="162"/>
        <v>0.00015-35.3085733392543i</v>
      </c>
      <c r="M592" t="str">
        <f t="shared" si="163"/>
        <v>0.0004-6.23092470692723i</v>
      </c>
      <c r="N592">
        <f t="shared" si="164"/>
        <v>89.994050291097778</v>
      </c>
      <c r="O592">
        <f t="shared" si="165"/>
        <v>70.19862124110567</v>
      </c>
      <c r="P592" s="3">
        <f t="shared" si="166"/>
        <v>70.19862124110567</v>
      </c>
      <c r="Q592" s="3">
        <f t="shared" si="167"/>
        <v>-90.005949708902222</v>
      </c>
      <c r="R592">
        <f t="shared" si="168"/>
        <v>89.994050291097778</v>
      </c>
      <c r="S592">
        <f t="shared" si="169"/>
        <v>7.9920990491404841E-3</v>
      </c>
      <c r="T592">
        <f t="shared" si="152"/>
        <v>70.19862124110567</v>
      </c>
    </row>
    <row r="593" spans="1:20" x14ac:dyDescent="0.25">
      <c r="A593">
        <f t="shared" si="153"/>
        <v>50.406659508495942</v>
      </c>
      <c r="B593">
        <f t="shared" si="170"/>
        <v>8.0224690255272169</v>
      </c>
      <c r="C593" t="str">
        <f t="shared" si="154"/>
        <v>-0.335972803456753-3223.17486128026i</v>
      </c>
      <c r="D593" t="str">
        <f t="shared" si="155"/>
        <v>3.47812499957713-1983.86488825571i</v>
      </c>
      <c r="E593" t="str">
        <f t="shared" si="156"/>
        <v>162.469534568964+0.00614890691256935i</v>
      </c>
      <c r="F593" t="str">
        <f t="shared" si="157"/>
        <v>2.4249249248855-18617.3503279497i</v>
      </c>
      <c r="G593" t="str">
        <f t="shared" si="158"/>
        <v>0.999999999983739-4.03253276061411E-06i</v>
      </c>
      <c r="H593" t="str">
        <f t="shared" si="159"/>
        <v>1200.00243839251+1.54849279612744i</v>
      </c>
      <c r="I593" t="str">
        <f t="shared" si="160"/>
        <v>89.5363324983809-63024.5026698975i</v>
      </c>
      <c r="K593" t="str">
        <f t="shared" si="161"/>
        <v>0.00999996302863611-0.0000189528318462587i</v>
      </c>
      <c r="L593" t="str">
        <f t="shared" si="162"/>
        <v>0.00015-35.1749086862467i</v>
      </c>
      <c r="M593" t="str">
        <f t="shared" si="163"/>
        <v>0.0004-6.2073368269847i</v>
      </c>
      <c r="N593">
        <f t="shared" si="164"/>
        <v>89.994027682509326</v>
      </c>
      <c r="O593">
        <f t="shared" si="165"/>
        <v>70.165677390627394</v>
      </c>
      <c r="P593" s="3">
        <f t="shared" si="166"/>
        <v>70.165677390627394</v>
      </c>
      <c r="Q593" s="3">
        <f t="shared" si="167"/>
        <v>-90.005972317490674</v>
      </c>
      <c r="R593">
        <f t="shared" si="168"/>
        <v>89.994027682509326</v>
      </c>
      <c r="S593">
        <f t="shared" si="169"/>
        <v>8.0224690255272166E-3</v>
      </c>
      <c r="T593">
        <f t="shared" si="152"/>
        <v>70.165677390627394</v>
      </c>
    </row>
    <row r="594" spans="1:20" x14ac:dyDescent="0.25">
      <c r="A594">
        <f t="shared" si="153"/>
        <v>50.598204814628225</v>
      </c>
      <c r="B594">
        <f t="shared" si="170"/>
        <v>8.0529544078242203</v>
      </c>
      <c r="C594" t="str">
        <f t="shared" si="154"/>
        <v>-0.335972785224696-3210.97315435205i</v>
      </c>
      <c r="D594" t="str">
        <f t="shared" si="155"/>
        <v>3.47812499957391-1976.3547405337i</v>
      </c>
      <c r="E594" t="str">
        <f t="shared" si="156"/>
        <v>162.469534550745+0.00617227283336711i</v>
      </c>
      <c r="F594" t="str">
        <f t="shared" si="157"/>
        <v>2.4249249248852-18546.8722136124i</v>
      </c>
      <c r="G594" t="str">
        <f t="shared" si="158"/>
        <v>0.999999999983615-4.04785638510394E-06i</v>
      </c>
      <c r="H594" t="str">
        <f t="shared" si="159"/>
        <v>1200.00245695954+1.55437707040388i</v>
      </c>
      <c r="I594" t="str">
        <f t="shared" si="160"/>
        <v>89.5363327121096-62785.9170797334i</v>
      </c>
      <c r="K594" t="str">
        <f t="shared" si="161"/>
        <v>0.0099999627471209-0.0000190248520559679i</v>
      </c>
      <c r="L594" t="str">
        <f t="shared" si="162"/>
        <v>0.00015-35.0417500361094i</v>
      </c>
      <c r="M594" t="str">
        <f t="shared" si="163"/>
        <v>0.0004-6.18383824166636i</v>
      </c>
      <c r="N594">
        <f t="shared" si="164"/>
        <v>89.994004988011724</v>
      </c>
      <c r="O594">
        <f t="shared" si="165"/>
        <v>70.132733539969706</v>
      </c>
      <c r="P594" s="3">
        <f t="shared" si="166"/>
        <v>70.132733539969706</v>
      </c>
      <c r="Q594" s="3">
        <f t="shared" si="167"/>
        <v>-90.005995011988276</v>
      </c>
      <c r="R594">
        <f t="shared" si="168"/>
        <v>89.994004988011724</v>
      </c>
      <c r="S594">
        <f t="shared" si="169"/>
        <v>8.0529544078242199E-3</v>
      </c>
      <c r="T594">
        <f t="shared" si="152"/>
        <v>70.132733539969706</v>
      </c>
    </row>
    <row r="595" spans="1:20" x14ac:dyDescent="0.25">
      <c r="A595">
        <f t="shared" si="153"/>
        <v>50.790477992923819</v>
      </c>
      <c r="B595">
        <f t="shared" si="170"/>
        <v>8.083555634573953</v>
      </c>
      <c r="C595" t="str">
        <f t="shared" si="154"/>
        <v>-0.335972766853902-3198.8176383507i</v>
      </c>
      <c r="D595" t="str">
        <f t="shared" si="155"/>
        <v>3.47812499957065-1968.87302333815i</v>
      </c>
      <c r="E595" t="str">
        <f t="shared" si="156"/>
        <v>162.469534532386+0.0061957275455177i</v>
      </c>
      <c r="F595" t="str">
        <f t="shared" si="157"/>
        <v>2.42492492488488-18476.6609022586i</v>
      </c>
      <c r="G595" t="str">
        <f t="shared" si="158"/>
        <v>0.99999999998349-4.06323823936683E-06i</v>
      </c>
      <c r="H595" t="str">
        <f t="shared" si="159"/>
        <v>1200.00247566793+1.56028370494147i</v>
      </c>
      <c r="I595" t="str">
        <f t="shared" si="160"/>
        <v>89.5363329274661-62548.2346860646i</v>
      </c>
      <c r="K595" t="str">
        <f t="shared" si="161"/>
        <v>0.00999996246346223-0.0000190971459361656i</v>
      </c>
      <c r="L595" t="str">
        <f t="shared" si="162"/>
        <v>0.00015-34.9090954733109i</v>
      </c>
      <c r="M595" t="str">
        <f t="shared" si="163"/>
        <v>0.0004-6.16042861293719i</v>
      </c>
      <c r="N595">
        <f t="shared" si="164"/>
        <v>89.993982207278563</v>
      </c>
      <c r="O595">
        <f t="shared" si="165"/>
        <v>70.099789689131342</v>
      </c>
      <c r="P595" s="3">
        <f t="shared" si="166"/>
        <v>70.099789689131342</v>
      </c>
      <c r="Q595" s="3">
        <f t="shared" si="167"/>
        <v>-90.006017792721437</v>
      </c>
      <c r="R595">
        <f t="shared" si="168"/>
        <v>89.993982207278563</v>
      </c>
      <c r="S595">
        <f t="shared" si="169"/>
        <v>8.0835556345739534E-3</v>
      </c>
      <c r="T595">
        <f t="shared" si="152"/>
        <v>70.099789689131342</v>
      </c>
    </row>
    <row r="596" spans="1:20" x14ac:dyDescent="0.25">
      <c r="A596">
        <f t="shared" si="153"/>
        <v>50.983481809296933</v>
      </c>
      <c r="B596">
        <f t="shared" si="170"/>
        <v>8.1142731459853348</v>
      </c>
      <c r="C596" t="str">
        <f t="shared" si="154"/>
        <v>-0.335972748343123-3186.70813841497i</v>
      </c>
      <c r="D596" t="str">
        <f t="shared" si="155"/>
        <v>3.47812499956738-1961.41962904204i</v>
      </c>
      <c r="E596" t="str">
        <f t="shared" si="156"/>
        <v>162.469534513887+0.00621927138643794i</v>
      </c>
      <c r="F596" t="str">
        <f t="shared" si="157"/>
        <v>2.42492492488458-18406.7153838749i</v>
      </c>
      <c r="G596" t="str">
        <f t="shared" si="158"/>
        <v>0.999999999983364-0.0000040786785446759i</v>
      </c>
      <c r="H596" t="str">
        <f t="shared" si="159"/>
        <v>1200.00249451878+1.5662127847094i</v>
      </c>
      <c r="I596" t="str">
        <f t="shared" si="160"/>
        <v>89.5363331444616-62311.4520697509i</v>
      </c>
      <c r="K596" t="str">
        <f t="shared" si="161"/>
        <v>0.00999996217764362-0.0000191697145267268i</v>
      </c>
      <c r="L596" t="str">
        <f t="shared" si="162"/>
        <v>0.00015-34.7769430895704i</v>
      </c>
      <c r="M596" t="str">
        <f t="shared" si="163"/>
        <v>0.0004-6.13710760404185i</v>
      </c>
      <c r="N596">
        <f t="shared" si="164"/>
        <v>89.993959339982197</v>
      </c>
      <c r="O596">
        <f t="shared" si="165"/>
        <v>70.066845838110808</v>
      </c>
      <c r="P596" s="3">
        <f t="shared" si="166"/>
        <v>70.066845838110808</v>
      </c>
      <c r="Q596" s="3">
        <f t="shared" si="167"/>
        <v>-90.006040660017803</v>
      </c>
      <c r="R596">
        <f t="shared" si="168"/>
        <v>89.993959339982197</v>
      </c>
      <c r="S596">
        <f t="shared" si="169"/>
        <v>8.1142731459853349E-3</v>
      </c>
      <c r="T596">
        <f t="shared" si="152"/>
        <v>70.066845838110808</v>
      </c>
    </row>
    <row r="597" spans="1:20" x14ac:dyDescent="0.25">
      <c r="A597">
        <f t="shared" si="153"/>
        <v>51.177219040172261</v>
      </c>
      <c r="B597">
        <f t="shared" si="170"/>
        <v>8.1451073839400792</v>
      </c>
      <c r="C597" t="str">
        <f t="shared" si="154"/>
        <v>-0.335972729691415-3174.64448034567i</v>
      </c>
      <c r="D597" t="str">
        <f t="shared" si="155"/>
        <v>3.47812499956409-1953.99445042579i</v>
      </c>
      <c r="E597" t="str">
        <f t="shared" si="156"/>
        <v>162.469534495248+0.0062429046948264i</v>
      </c>
      <c r="F597" t="str">
        <f t="shared" si="157"/>
        <v>2.42492492488428-18337.0346522715i</v>
      </c>
      <c r="G597" t="str">
        <f t="shared" si="158"/>
        <v>0.999999999983238-4.09417752314515E-06i</v>
      </c>
      <c r="H597" t="str">
        <f t="shared" si="159"/>
        <v>1200.00251351317+1.57216439499979i</v>
      </c>
      <c r="I597" t="str">
        <f t="shared" si="160"/>
        <v>89.5363333631097-62075.5658245945i</v>
      </c>
      <c r="K597" t="str">
        <f t="shared" si="161"/>
        <v>0.00999996188964861-0.0000192425588714781i</v>
      </c>
      <c r="L597" t="str">
        <f t="shared" si="162"/>
        <v>0.00015-34.6452909838319i</v>
      </c>
      <c r="M597" t="str">
        <f t="shared" si="163"/>
        <v>0.0004-6.11387487949973i</v>
      </c>
      <c r="N597">
        <f t="shared" si="164"/>
        <v>89.993936385793717</v>
      </c>
      <c r="O597">
        <f t="shared" si="165"/>
        <v>70.033901986906756</v>
      </c>
      <c r="P597" s="3">
        <f t="shared" si="166"/>
        <v>70.033901986906756</v>
      </c>
      <c r="Q597" s="3">
        <f t="shared" si="167"/>
        <v>-90.006063614206283</v>
      </c>
      <c r="R597">
        <f t="shared" si="168"/>
        <v>89.993936385793717</v>
      </c>
      <c r="S597">
        <f t="shared" si="169"/>
        <v>8.1451073839400798E-3</v>
      </c>
      <c r="T597">
        <f t="shared" si="152"/>
        <v>70.033901986906756</v>
      </c>
    </row>
    <row r="598" spans="1:20" x14ac:dyDescent="0.25">
      <c r="A598">
        <f t="shared" si="153"/>
        <v>51.37169247252492</v>
      </c>
      <c r="B598">
        <f t="shared" si="170"/>
        <v>8.1760587919990524</v>
      </c>
      <c r="C598" t="str">
        <f t="shared" si="154"/>
        <v>-0.33597271089767-3162.626490603i</v>
      </c>
      <c r="D598" t="str">
        <f t="shared" si="155"/>
        <v>3.47812499956077-1946.59738067571i</v>
      </c>
      <c r="E598" t="str">
        <f t="shared" si="156"/>
        <v>162.469534476465+0.00626662781066991i</v>
      </c>
      <c r="F598" t="str">
        <f t="shared" si="157"/>
        <v>2.42492492488396-18267.6177050679i</v>
      </c>
      <c r="G598" t="str">
        <f t="shared" si="158"/>
        <v>0.99999999998311-4.10973539773258E-06i</v>
      </c>
      <c r="H598" t="str">
        <f t="shared" si="159"/>
        <v>1200.00253265219+1.57813862142883i</v>
      </c>
      <c r="I598" t="str">
        <f t="shared" si="160"/>
        <v>89.536333583423-61840.5725572932i</v>
      </c>
      <c r="K598" t="str">
        <f t="shared" si="161"/>
        <v>0.00999996159946079-0.0000193156800182118i</v>
      </c>
      <c r="L598" t="str">
        <f t="shared" si="162"/>
        <v>0.00015-34.5141372622354i</v>
      </c>
      <c r="M598" t="str">
        <f t="shared" si="163"/>
        <v>0.0004-6.09073010510035i</v>
      </c>
      <c r="N598">
        <f t="shared" si="164"/>
        <v>89.99391334438296</v>
      </c>
      <c r="O598">
        <f t="shared" si="165"/>
        <v>70.000958135517749</v>
      </c>
      <c r="P598" s="3">
        <f t="shared" si="166"/>
        <v>70.000958135517749</v>
      </c>
      <c r="Q598" s="3">
        <f t="shared" si="167"/>
        <v>-90.00608665561704</v>
      </c>
      <c r="R598">
        <f t="shared" si="168"/>
        <v>89.99391334438296</v>
      </c>
      <c r="S598">
        <f t="shared" si="169"/>
        <v>8.1760587919990531E-3</v>
      </c>
      <c r="T598">
        <f t="shared" si="152"/>
        <v>70.000958135517749</v>
      </c>
    </row>
    <row r="599" spans="1:20" x14ac:dyDescent="0.25">
      <c r="A599">
        <f t="shared" si="153"/>
        <v>51.566904903920516</v>
      </c>
      <c r="B599">
        <f t="shared" si="170"/>
        <v>8.2071278154086489</v>
      </c>
      <c r="C599" t="str">
        <f t="shared" si="154"/>
        <v>-0.335972691960862-3150.65399630424i</v>
      </c>
      <c r="D599" t="str">
        <f t="shared" si="155"/>
        <v>3.47812499955743-1939.22831338247i</v>
      </c>
      <c r="E599" t="str">
        <f t="shared" si="156"/>
        <v>162.469534457543+0.00629044107524282i</v>
      </c>
      <c r="F599" t="str">
        <f t="shared" si="157"/>
        <v>2.42492492488365-18198.4635436778i</v>
      </c>
      <c r="G599" t="str">
        <f t="shared" si="158"/>
        <v>0.999999999982981-4.12535239224343E-06i</v>
      </c>
      <c r="H599" t="str">
        <f t="shared" si="159"/>
        <v>1200.00255193695+1.58413554993807i</v>
      </c>
      <c r="I599" t="str">
        <f t="shared" si="160"/>
        <v>89.5363338054134-61606.4688873896i</v>
      </c>
      <c r="K599" t="str">
        <f t="shared" si="161"/>
        <v>0.00999996130706334-0.0000193890790187004i</v>
      </c>
      <c r="L599" t="str">
        <f t="shared" si="162"/>
        <v>0.00015-34.3834800380906i</v>
      </c>
      <c r="M599" t="str">
        <f t="shared" si="163"/>
        <v>0.0004-6.06767294789835i</v>
      </c>
      <c r="N599">
        <f t="shared" si="164"/>
        <v>89.993890215418574</v>
      </c>
      <c r="O599">
        <f t="shared" si="165"/>
        <v>69.968014283942608</v>
      </c>
      <c r="P599" s="3">
        <f t="shared" si="166"/>
        <v>69.968014283942608</v>
      </c>
      <c r="Q599" s="3">
        <f t="shared" si="167"/>
        <v>-90.006109784581426</v>
      </c>
      <c r="R599">
        <f t="shared" si="168"/>
        <v>89.993890215418574</v>
      </c>
      <c r="S599">
        <f t="shared" si="169"/>
        <v>8.2071278154086484E-3</v>
      </c>
      <c r="T599">
        <f t="shared" si="152"/>
        <v>69.968014283942608</v>
      </c>
    </row>
    <row r="600" spans="1:20" x14ac:dyDescent="0.25">
      <c r="A600">
        <f t="shared" si="153"/>
        <v>51.762859142555421</v>
      </c>
      <c r="B600">
        <f t="shared" si="170"/>
        <v>8.2383149011072021</v>
      </c>
      <c r="C600" t="str">
        <f t="shared" si="154"/>
        <v>-0.335972672879818-3138.72682522092i</v>
      </c>
      <c r="D600" t="str">
        <f t="shared" si="155"/>
        <v>3.47812499955406-1931.88714253957i</v>
      </c>
      <c r="E600" t="str">
        <f t="shared" si="156"/>
        <v>162.469534438473+0.00631434483112766i</v>
      </c>
      <c r="F600" t="str">
        <f t="shared" si="157"/>
        <v>2.42492492488335-18129.5711732954i</v>
      </c>
      <c r="G600" t="str">
        <f t="shared" si="158"/>
        <v>0.999999999982852-4.14102873133342E-06i</v>
      </c>
      <c r="H600" t="str">
        <f t="shared" si="159"/>
        <v>1200.00257136854+1.59015526679564i</v>
      </c>
      <c r="I600" t="str">
        <f t="shared" si="160"/>
        <v>89.5363340290936-61373.2514472229i</v>
      </c>
      <c r="K600" t="str">
        <f t="shared" si="161"/>
        <v>0.00999996101243951-0.0000194627569287129i</v>
      </c>
      <c r="L600" t="str">
        <f t="shared" si="162"/>
        <v>0.00015-34.2533174318496i</v>
      </c>
      <c r="M600" t="str">
        <f t="shared" si="163"/>
        <v>0.0004-6.04470307620876i</v>
      </c>
      <c r="N600">
        <f t="shared" si="164"/>
        <v>89.993866998567839</v>
      </c>
      <c r="O600">
        <f t="shared" si="165"/>
        <v>69.935070432179614</v>
      </c>
      <c r="P600" s="3">
        <f t="shared" si="166"/>
        <v>69.935070432179614</v>
      </c>
      <c r="Q600" s="3">
        <f t="shared" si="167"/>
        <v>-90.006133001432161</v>
      </c>
      <c r="R600">
        <f t="shared" si="168"/>
        <v>89.993866998567839</v>
      </c>
      <c r="S600">
        <f t="shared" si="169"/>
        <v>8.2383149011072028E-3</v>
      </c>
      <c r="T600">
        <f t="shared" si="152"/>
        <v>69.935070432179614</v>
      </c>
    </row>
    <row r="601" spans="1:20" x14ac:dyDescent="0.25">
      <c r="A601">
        <f t="shared" si="153"/>
        <v>51.959558007297133</v>
      </c>
      <c r="B601">
        <f t="shared" si="170"/>
        <v>8.2696204977314096</v>
      </c>
      <c r="C601" t="str">
        <f t="shared" si="154"/>
        <v>-0.335972653653487-3126.84480577673i</v>
      </c>
      <c r="D601" t="str">
        <f t="shared" si="155"/>
        <v>3.47812499955067-1924.57376254179i</v>
      </c>
      <c r="E601" t="str">
        <f t="shared" si="156"/>
        <v>162.46953441926+0.00633833942219675i</v>
      </c>
      <c r="F601" t="str">
        <f t="shared" si="157"/>
        <v>2.42492492488303-18060.9396028809i</v>
      </c>
      <c r="G601" t="str">
        <f t="shared" si="158"/>
        <v>0.999999999982721-4.15676464051195E-06i</v>
      </c>
      <c r="H601" t="str">
        <f t="shared" si="159"/>
        <v>1200.0025909481+1.59619785859751i</v>
      </c>
      <c r="I601" t="str">
        <f t="shared" si="160"/>
        <v>89.5363342544777-61140.9168818834i</v>
      </c>
      <c r="K601" t="str">
        <f t="shared" si="161"/>
        <v>0.00999996071557223-0.0000195367148080288i</v>
      </c>
      <c r="L601" t="str">
        <f t="shared" si="162"/>
        <v>0.00015-34.1236475710795i</v>
      </c>
      <c r="M601" t="str">
        <f t="shared" si="163"/>
        <v>0.0004-6.02182015960226i</v>
      </c>
      <c r="N601">
        <f t="shared" si="164"/>
        <v>89.993843693496871</v>
      </c>
      <c r="O601">
        <f t="shared" si="165"/>
        <v>69.902126580227474</v>
      </c>
      <c r="P601" s="3">
        <f t="shared" si="166"/>
        <v>69.902126580227474</v>
      </c>
      <c r="Q601" s="3">
        <f t="shared" si="167"/>
        <v>-90.006156306503129</v>
      </c>
      <c r="R601">
        <f t="shared" si="168"/>
        <v>89.993843693496871</v>
      </c>
      <c r="S601">
        <f t="shared" si="169"/>
        <v>8.26962049773141E-3</v>
      </c>
      <c r="T601">
        <f t="shared" si="152"/>
        <v>69.902126580227474</v>
      </c>
    </row>
    <row r="602" spans="1:20" x14ac:dyDescent="0.25">
      <c r="A602">
        <f t="shared" si="153"/>
        <v>52.157004327724856</v>
      </c>
      <c r="B602">
        <f t="shared" si="170"/>
        <v>8.3010450556227884</v>
      </c>
      <c r="C602" t="str">
        <f t="shared" si="154"/>
        <v>-0.335972634280877-3115.00776704486i</v>
      </c>
      <c r="D602" t="str">
        <f t="shared" si="155"/>
        <v>3.47812499954724-1917.28806818371i</v>
      </c>
      <c r="E602" t="str">
        <f t="shared" si="156"/>
        <v>162.4695343999+0.00636242519363504i</v>
      </c>
      <c r="F602" t="str">
        <f t="shared" si="157"/>
        <v>2.4249249248827-17992.5678451461i</v>
      </c>
      <c r="G602" t="str">
        <f t="shared" si="158"/>
        <v>0.99999999998259-4.17256034614534E-06i</v>
      </c>
      <c r="H602" t="str">
        <f t="shared" si="159"/>
        <v>1200.00261067673+1.60226341226872i</v>
      </c>
      <c r="I602" t="str">
        <f t="shared" si="160"/>
        <v>89.5363344815796-60909.4618491589i</v>
      </c>
      <c r="K602" t="str">
        <f t="shared" si="161"/>
        <v>0.00999996041644461-0.0000196109537204548i</v>
      </c>
      <c r="L602" t="str">
        <f t="shared" si="162"/>
        <v>0.00015-33.9944685904359i</v>
      </c>
      <c r="M602" t="str">
        <f t="shared" si="163"/>
        <v>0.0004-5.99902386890044i</v>
      </c>
      <c r="N602">
        <f t="shared" si="164"/>
        <v>89.99382029987045</v>
      </c>
      <c r="O602">
        <f t="shared" si="165"/>
        <v>69.869182728084823</v>
      </c>
      <c r="P602" s="3">
        <f t="shared" si="166"/>
        <v>69.869182728084823</v>
      </c>
      <c r="Q602" s="3">
        <f t="shared" si="167"/>
        <v>-90.00617970012955</v>
      </c>
      <c r="R602">
        <f t="shared" si="168"/>
        <v>89.99382029987045</v>
      </c>
      <c r="S602">
        <f t="shared" si="169"/>
        <v>8.3010450556227876E-3</v>
      </c>
      <c r="T602">
        <f t="shared" si="152"/>
        <v>69.869182728084823</v>
      </c>
    </row>
    <row r="603" spans="1:20" x14ac:dyDescent="0.25">
      <c r="A603">
        <f t="shared" si="153"/>
        <v>52.355200944170207</v>
      </c>
      <c r="B603">
        <f t="shared" si="170"/>
        <v>8.3325890268341549</v>
      </c>
      <c r="C603" t="str">
        <f t="shared" si="154"/>
        <v>-0.335972614760602-3103.21553874546i</v>
      </c>
      <c r="D603" t="str">
        <f t="shared" si="155"/>
        <v>3.4781249995438-1910.02995465817i</v>
      </c>
      <c r="E603" t="str">
        <f t="shared" si="156"/>
        <v>162.469534380392+0.00638660249193973i</v>
      </c>
      <c r="F603" t="str">
        <f t="shared" si="157"/>
        <v>2.42492492488237-17924.4549165403i</v>
      </c>
      <c r="G603" t="str">
        <f t="shared" si="158"/>
        <v>0.999999999982457-4.18841607546014E-06i</v>
      </c>
      <c r="H603" t="str">
        <f t="shared" si="159"/>
        <v>1200.00263055561+1.60835201506454i</v>
      </c>
      <c r="I603" t="str">
        <f t="shared" si="160"/>
        <v>89.536334710409-60678.8830194933i</v>
      </c>
      <c r="K603" t="str">
        <f t="shared" si="161"/>
        <v>0.00999996011503922-0.0000196854747338375i</v>
      </c>
      <c r="L603" t="str">
        <f t="shared" si="162"/>
        <v>0.00015-33.8657786316357i</v>
      </c>
      <c r="M603" t="str">
        <f t="shared" si="163"/>
        <v>0.0004-5.976313876171i</v>
      </c>
      <c r="N603">
        <f t="shared" si="164"/>
        <v>89.993796817352134</v>
      </c>
      <c r="O603">
        <f t="shared" si="165"/>
        <v>69.836238875749984</v>
      </c>
      <c r="P603" s="3">
        <f t="shared" si="166"/>
        <v>69.836238875749984</v>
      </c>
      <c r="Q603" s="3">
        <f t="shared" si="167"/>
        <v>-90.006203182647866</v>
      </c>
      <c r="R603">
        <f t="shared" si="168"/>
        <v>89.993796817352134</v>
      </c>
      <c r="S603">
        <f t="shared" si="169"/>
        <v>8.3325890268341543E-3</v>
      </c>
      <c r="T603">
        <f t="shared" si="152"/>
        <v>69.836238875749984</v>
      </c>
    </row>
    <row r="604" spans="1:20" x14ac:dyDescent="0.25">
      <c r="A604">
        <f t="shared" si="153"/>
        <v>52.554150707758055</v>
      </c>
      <c r="B604">
        <f t="shared" si="170"/>
        <v>8.364252865136125</v>
      </c>
      <c r="C604" t="str">
        <f t="shared" si="154"/>
        <v>-0.335972595091826-3091.46795124342i</v>
      </c>
      <c r="D604" t="str">
        <f t="shared" si="155"/>
        <v>3.47812499954031-1902.79931755478i</v>
      </c>
      <c r="E604" t="str">
        <f t="shared" si="156"/>
        <v>162.469534360736+0.00641087166492165i</v>
      </c>
      <c r="F604" t="str">
        <f t="shared" si="157"/>
        <v>2.42492492488206-17856.5998372362i</v>
      </c>
      <c r="G604" t="str">
        <f t="shared" si="158"/>
        <v>0.999999999982324-4.20433205654632E-06i</v>
      </c>
      <c r="H604" t="str">
        <f t="shared" si="159"/>
        <v>1200.00265058584+1.61446375457192i</v>
      </c>
      <c r="I604" t="str">
        <f t="shared" si="160"/>
        <v>89.5363349409813-60449.1770759306i</v>
      </c>
      <c r="K604" t="str">
        <f t="shared" si="161"/>
        <v>0.0099999598113388-0.0000197602789200821i</v>
      </c>
      <c r="L604" t="str">
        <f t="shared" si="162"/>
        <v>0.00015-33.7375758434307i</v>
      </c>
      <c r="M604" t="str">
        <f t="shared" si="163"/>
        <v>0.0004-5.95368985472304i</v>
      </c>
      <c r="N604">
        <f t="shared" si="164"/>
        <v>89.99377324560416</v>
      </c>
      <c r="O604">
        <f t="shared" si="165"/>
        <v>69.803295023221679</v>
      </c>
      <c r="P604" s="3">
        <f t="shared" si="166"/>
        <v>69.803295023221679</v>
      </c>
      <c r="Q604" s="3">
        <f t="shared" si="167"/>
        <v>-90.00622675439584</v>
      </c>
      <c r="R604">
        <f t="shared" si="168"/>
        <v>89.99377324560416</v>
      </c>
      <c r="S604">
        <f t="shared" si="169"/>
        <v>8.364252865136125E-3</v>
      </c>
      <c r="T604">
        <f t="shared" si="152"/>
        <v>69.803295023221679</v>
      </c>
    </row>
    <row r="605" spans="1:20" x14ac:dyDescent="0.25">
      <c r="A605">
        <f t="shared" si="153"/>
        <v>52.753856480447531</v>
      </c>
      <c r="B605">
        <f t="shared" si="170"/>
        <v>8.3960370260236417</v>
      </c>
      <c r="C605" t="str">
        <f t="shared" si="154"/>
        <v>-0.335972575273204-3079.76483554578i</v>
      </c>
      <c r="D605" t="str">
        <f t="shared" si="155"/>
        <v>3.47812499953682-1895.59605285838i</v>
      </c>
      <c r="E605" t="str">
        <f t="shared" si="156"/>
        <v>162.469534340931+0.00643523306171704i</v>
      </c>
      <c r="F605" t="str">
        <f t="shared" si="157"/>
        <v>2.42492492488174-17789.0016311156i</v>
      </c>
      <c r="G605" t="str">
        <f t="shared" si="158"/>
        <v>0.999999999982189-4.22030851836063E-06i</v>
      </c>
      <c r="H605" t="str">
        <f t="shared" si="159"/>
        <v>1200.00267076859+1.6205987187106i</v>
      </c>
      <c r="I605" t="str">
        <f t="shared" si="160"/>
        <v>89.536335173309-60220.3407140744i</v>
      </c>
      <c r="K605" t="str">
        <f t="shared" si="161"/>
        <v>0.009999959505326-0.0000198353673551656i</v>
      </c>
      <c r="L605" t="str">
        <f t="shared" si="162"/>
        <v>0.00015-33.6098583815806i</v>
      </c>
      <c r="M605" t="str">
        <f t="shared" si="163"/>
        <v>0.0004-5.93115147910247i</v>
      </c>
      <c r="N605">
        <f t="shared" si="164"/>
        <v>89.993749584287499</v>
      </c>
      <c r="O605">
        <f t="shared" si="165"/>
        <v>69.7703511704985</v>
      </c>
      <c r="P605" s="3">
        <f t="shared" si="166"/>
        <v>69.7703511704985</v>
      </c>
      <c r="Q605" s="3">
        <f t="shared" si="167"/>
        <v>-90.006250415712501</v>
      </c>
      <c r="R605">
        <f t="shared" si="168"/>
        <v>89.993749584287499</v>
      </c>
      <c r="S605">
        <f t="shared" si="169"/>
        <v>8.3960370260236419E-3</v>
      </c>
      <c r="T605">
        <f t="shared" si="152"/>
        <v>69.7703511704985</v>
      </c>
    </row>
    <row r="606" spans="1:20" x14ac:dyDescent="0.25">
      <c r="A606">
        <f t="shared" si="153"/>
        <v>52.954321135073236</v>
      </c>
      <c r="B606">
        <f t="shared" si="170"/>
        <v>8.4279419667225319</v>
      </c>
      <c r="C606" t="str">
        <f t="shared" si="154"/>
        <v>-0.33597255530371-3068.10602329921i</v>
      </c>
      <c r="D606" t="str">
        <f t="shared" si="155"/>
        <v>3.47812499953329-1888.42005694761i</v>
      </c>
      <c r="E606" t="str">
        <f t="shared" si="156"/>
        <v>162.469534320974+0.00645968703278721i</v>
      </c>
      <c r="F606" t="str">
        <f t="shared" si="157"/>
        <v>2.42492492488141-17721.6593257556i</v>
      </c>
      <c r="G606" t="str">
        <f t="shared" si="158"/>
        <v>0.999999999982053-4.23634569072983E-06i</v>
      </c>
      <c r="H606" t="str">
        <f t="shared" si="159"/>
        <v>1200.00269110503+1.62675699573443i</v>
      </c>
      <c r="I606" t="str">
        <f t="shared" si="160"/>
        <v>89.536335407406-59992.3706420369i</v>
      </c>
      <c r="K606" t="str">
        <f t="shared" si="161"/>
        <v>0.00999995919698298-0.0000199107411191522i</v>
      </c>
      <c r="L606" t="str">
        <f t="shared" si="162"/>
        <v>0.00015-33.4826244088271i</v>
      </c>
      <c r="M606" t="str">
        <f t="shared" si="163"/>
        <v>0.0004-5.90869842508713i</v>
      </c>
      <c r="N606">
        <f t="shared" si="164"/>
        <v>89.993725833061845</v>
      </c>
      <c r="O606">
        <f t="shared" si="165"/>
        <v>69.737407317578729</v>
      </c>
      <c r="P606" s="3">
        <f t="shared" si="166"/>
        <v>69.737407317578729</v>
      </c>
      <c r="Q606" s="3">
        <f t="shared" si="167"/>
        <v>-90.006274166938155</v>
      </c>
      <c r="R606">
        <f t="shared" si="168"/>
        <v>89.993725833061845</v>
      </c>
      <c r="S606">
        <f t="shared" si="169"/>
        <v>8.4279419667225314E-3</v>
      </c>
      <c r="T606">
        <f t="shared" si="152"/>
        <v>69.737407317578729</v>
      </c>
    </row>
    <row r="607" spans="1:20" x14ac:dyDescent="0.25">
      <c r="A607">
        <f t="shared" si="153"/>
        <v>53.155547555386512</v>
      </c>
      <c r="B607">
        <f t="shared" si="170"/>
        <v>8.4599681461960774</v>
      </c>
      <c r="C607" t="str">
        <f t="shared" si="154"/>
        <v>-0.335972535182057-3056.49134678781i</v>
      </c>
      <c r="D607" t="str">
        <f t="shared" si="155"/>
        <v>3.47812499952974-1881.27122659333i</v>
      </c>
      <c r="E607" t="str">
        <f t="shared" si="156"/>
        <v>162.469534300866+0.0064842339299252i</v>
      </c>
      <c r="F607" t="str">
        <f t="shared" si="157"/>
        <v>2.42492492488109-17654.5719524147i</v>
      </c>
      <c r="G607" t="str">
        <f t="shared" si="158"/>
        <v>0.999999999981917-4.25244380435402E-06i</v>
      </c>
      <c r="H607" t="str">
        <f t="shared" si="159"/>
        <v>1200.00271159632+1.63293867423258i</v>
      </c>
      <c r="I607" t="str">
        <f t="shared" si="160"/>
        <v>89.5363356432845-59765.2635803924i</v>
      </c>
      <c r="K607" t="str">
        <f t="shared" si="161"/>
        <v>0.00999995888629213-0.0000199864012962101i</v>
      </c>
      <c r="L607" t="str">
        <f t="shared" si="162"/>
        <v>0.00015-33.3558720948666i</v>
      </c>
      <c r="M607" t="str">
        <f t="shared" si="163"/>
        <v>0.0004-5.88633036968235i</v>
      </c>
      <c r="N607">
        <f t="shared" si="164"/>
        <v>89.993701991585567</v>
      </c>
      <c r="O607">
        <f t="shared" si="165"/>
        <v>69.704463464460943</v>
      </c>
      <c r="P607" s="3">
        <f t="shared" si="166"/>
        <v>69.704463464460943</v>
      </c>
      <c r="Q607" s="3">
        <f t="shared" si="167"/>
        <v>-90.006298008414433</v>
      </c>
      <c r="R607">
        <f t="shared" si="168"/>
        <v>89.993701991585567</v>
      </c>
      <c r="S607">
        <f t="shared" si="169"/>
        <v>8.4599681461960778E-3</v>
      </c>
      <c r="T607">
        <f t="shared" si="152"/>
        <v>69.704463464460943</v>
      </c>
    </row>
    <row r="608" spans="1:20" x14ac:dyDescent="0.25">
      <c r="A608">
        <f t="shared" si="153"/>
        <v>53.357538636096983</v>
      </c>
      <c r="B608">
        <f t="shared" si="170"/>
        <v>8.4921160251516223</v>
      </c>
      <c r="C608" t="str">
        <f t="shared" si="154"/>
        <v>-0.335972514907383-3044.92063893064i</v>
      </c>
      <c r="D608" t="str">
        <f t="shared" si="155"/>
        <v>3.47812499952615-1874.14945895725i</v>
      </c>
      <c r="E608" t="str">
        <f t="shared" si="156"/>
        <v>162.469534280605+0.00650887410625983i</v>
      </c>
      <c r="F608" t="str">
        <f t="shared" si="157"/>
        <v>2.42492492488073-17587.7385460183i</v>
      </c>
      <c r="G608" t="str">
        <f t="shared" si="158"/>
        <v>0.999999999981779-4.26860309080998E-06i</v>
      </c>
      <c r="H608" t="str">
        <f t="shared" si="159"/>
        <v>1200.00273224363+1.63914384313097i</v>
      </c>
      <c r="I608" t="str">
        <f t="shared" si="160"/>
        <v>89.5363358809605-59539.0162621283i</v>
      </c>
      <c r="K608" t="str">
        <f t="shared" si="161"/>
        <v>0.00999995857323566-0.0000200623489746268i</v>
      </c>
      <c r="L608" t="str">
        <f t="shared" si="162"/>
        <v>0.00015-33.2295996163245i</v>
      </c>
      <c r="M608" t="str">
        <f t="shared" si="163"/>
        <v>0.0004-5.8640469911161i</v>
      </c>
      <c r="N608">
        <f t="shared" si="164"/>
        <v>89.993678059515801</v>
      </c>
      <c r="O608">
        <f t="shared" si="165"/>
        <v>69.671519611143893</v>
      </c>
      <c r="P608" s="3">
        <f t="shared" si="166"/>
        <v>69.671519611143893</v>
      </c>
      <c r="Q608" s="3">
        <f t="shared" si="167"/>
        <v>-90.006321940484199</v>
      </c>
      <c r="R608">
        <f t="shared" si="168"/>
        <v>89.993678059515801</v>
      </c>
      <c r="S608">
        <f t="shared" si="169"/>
        <v>8.492116025151623E-3</v>
      </c>
      <c r="T608">
        <f t="shared" si="152"/>
        <v>69.671519611143893</v>
      </c>
    </row>
    <row r="609" spans="1:20" x14ac:dyDescent="0.25">
      <c r="A609">
        <f t="shared" si="153"/>
        <v>53.560297282914156</v>
      </c>
      <c r="B609">
        <f t="shared" si="170"/>
        <v>8.5243860660471995</v>
      </c>
      <c r="C609" t="str">
        <f t="shared" si="154"/>
        <v>-0.335972494478122-3033.39373327905i</v>
      </c>
      <c r="D609" t="str">
        <f t="shared" si="155"/>
        <v>3.47812499952256-1867.05465159032i</v>
      </c>
      <c r="E609" t="str">
        <f t="shared" si="156"/>
        <v>162.469534260189+0.00653360791626548i</v>
      </c>
      <c r="F609" t="str">
        <f t="shared" si="157"/>
        <v>2.42492492488039-17521.1581451456i</v>
      </c>
      <c r="G609" t="str">
        <f t="shared" si="158"/>
        <v>0.99999999998164-4.28482378255446E-06i</v>
      </c>
      <c r="H609" t="str">
        <f t="shared" si="159"/>
        <v>1200.00275304817+1.64537259169329i</v>
      </c>
      <c r="I609" t="str">
        <f t="shared" si="160"/>
        <v>89.5363361204447-59313.6254326028i</v>
      </c>
      <c r="K609" t="str">
        <f t="shared" si="161"/>
        <v>0.00999995825779538-0.0000201385852468228i</v>
      </c>
      <c r="L609" t="str">
        <f t="shared" si="162"/>
        <v>0.00015-33.103805156729i</v>
      </c>
      <c r="M609" t="str">
        <f t="shared" si="163"/>
        <v>0.0004-5.84184796883451i</v>
      </c>
      <c r="N609">
        <f t="shared" si="164"/>
        <v>89.993654036508303</v>
      </c>
      <c r="O609">
        <f t="shared" si="165"/>
        <v>69.638575757625659</v>
      </c>
      <c r="P609" s="3">
        <f t="shared" si="166"/>
        <v>69.638575757625659</v>
      </c>
      <c r="Q609" s="3">
        <f t="shared" si="167"/>
        <v>-90.006345963491697</v>
      </c>
      <c r="R609">
        <f t="shared" si="168"/>
        <v>89.993654036508303</v>
      </c>
      <c r="S609">
        <f t="shared" si="169"/>
        <v>8.5243860660471991E-3</v>
      </c>
      <c r="T609">
        <f t="shared" si="152"/>
        <v>69.638575757625659</v>
      </c>
    </row>
    <row r="610" spans="1:20" x14ac:dyDescent="0.25">
      <c r="A610">
        <f t="shared" si="153"/>
        <v>53.763826412589232</v>
      </c>
      <c r="B610">
        <f t="shared" si="170"/>
        <v>8.556778733098179</v>
      </c>
      <c r="C610" t="str">
        <f t="shared" si="154"/>
        <v>-0.335972473893478-3021.91046401473i</v>
      </c>
      <c r="D610" t="str">
        <f t="shared" si="155"/>
        <v>3.47812499951891-1859.98670243138i</v>
      </c>
      <c r="E610" t="str">
        <f t="shared" si="156"/>
        <v>162.469534239618+0.00655843571576119i</v>
      </c>
      <c r="F610" t="str">
        <f t="shared" si="157"/>
        <v>2.42492492488006-17454.829792015i</v>
      </c>
      <c r="G610" t="str">
        <f t="shared" si="158"/>
        <v>0.999999999981501-4.30110611292757E-06i</v>
      </c>
      <c r="H610" t="str">
        <f t="shared" si="159"/>
        <v>1200.00277401112+1.6516250095226i</v>
      </c>
      <c r="I610" t="str">
        <f t="shared" si="160"/>
        <v>89.5363363617541-59089.0878494915i</v>
      </c>
      <c r="K610" t="str">
        <f t="shared" si="161"/>
        <v>0.00999995793995324-0.0000202151112093706i</v>
      </c>
      <c r="L610" t="str">
        <f t="shared" si="162"/>
        <v>0.00015-32.9784869064844i</v>
      </c>
      <c r="M610" t="str">
        <f t="shared" si="163"/>
        <v>0.0004-5.81973298349724i</v>
      </c>
      <c r="N610">
        <f t="shared" si="164"/>
        <v>89.993629922217579</v>
      </c>
      <c r="O610">
        <f t="shared" si="165"/>
        <v>69.605631903904992</v>
      </c>
      <c r="P610" s="3">
        <f t="shared" si="166"/>
        <v>69.605631903904992</v>
      </c>
      <c r="Q610" s="3">
        <f t="shared" si="167"/>
        <v>-90.006370077782421</v>
      </c>
      <c r="R610">
        <f t="shared" si="168"/>
        <v>89.993629922217579</v>
      </c>
      <c r="S610">
        <f t="shared" si="169"/>
        <v>8.5567787330981786E-3</v>
      </c>
      <c r="T610">
        <f t="shared" si="152"/>
        <v>69.605631903904992</v>
      </c>
    </row>
    <row r="611" spans="1:20" x14ac:dyDescent="0.25">
      <c r="A611">
        <f t="shared" si="153"/>
        <v>53.968128952957073</v>
      </c>
      <c r="B611">
        <f t="shared" si="170"/>
        <v>8.5892944922839529</v>
      </c>
      <c r="C611" t="str">
        <f t="shared" si="154"/>
        <v>-0.335972453152039-3010.47066594696i</v>
      </c>
      <c r="D611" t="str">
        <f t="shared" si="155"/>
        <v>3.47812499951525-1852.94550980559i</v>
      </c>
      <c r="E611" t="str">
        <f t="shared" si="156"/>
        <v>162.46953421889+0.00658335786191809i</v>
      </c>
      <c r="F611" t="str">
        <f t="shared" si="157"/>
        <v>2.42492492487973-17388.752532471i</v>
      </c>
      <c r="G611" t="str">
        <f t="shared" si="158"/>
        <v>0.99999999998136-4.31745031615609E-06i</v>
      </c>
      <c r="H611" t="str">
        <f t="shared" si="159"/>
        <v>1200.00279513368+1.65790118656232i</v>
      </c>
      <c r="I611" t="str">
        <f t="shared" si="160"/>
        <v>89.5363366049005-58865.4002827462i</v>
      </c>
      <c r="K611" t="str">
        <f t="shared" si="161"/>
        <v>0.00999995761969099-0.0000202919279630077i</v>
      </c>
      <c r="L611" t="str">
        <f t="shared" si="162"/>
        <v>0.00015-32.8536430628455i</v>
      </c>
      <c r="M611" t="str">
        <f t="shared" si="163"/>
        <v>0.0004-5.79770171697273i</v>
      </c>
      <c r="N611">
        <f t="shared" si="164"/>
        <v>89.993605716296756</v>
      </c>
      <c r="O611">
        <f t="shared" si="165"/>
        <v>69.572688049980243</v>
      </c>
      <c r="P611" s="3">
        <f t="shared" si="166"/>
        <v>69.572688049980243</v>
      </c>
      <c r="Q611" s="3">
        <f t="shared" si="167"/>
        <v>-90.006394283703244</v>
      </c>
      <c r="R611">
        <f t="shared" si="168"/>
        <v>89.993605716296756</v>
      </c>
      <c r="S611">
        <f t="shared" si="169"/>
        <v>8.5892944922839522E-3</v>
      </c>
      <c r="T611">
        <f t="shared" si="152"/>
        <v>69.572688049980243</v>
      </c>
    </row>
    <row r="612" spans="1:20" x14ac:dyDescent="0.25">
      <c r="A612">
        <f t="shared" si="153"/>
        <v>54.173207842978314</v>
      </c>
      <c r="B612">
        <f t="shared" si="170"/>
        <v>8.6219338113546318</v>
      </c>
      <c r="C612" t="str">
        <f t="shared" si="154"/>
        <v>-0.335972432252587-2999.07417451038i</v>
      </c>
      <c r="D612" t="str">
        <f t="shared" si="155"/>
        <v>3.47812499951156-1845.93097242304i</v>
      </c>
      <c r="E612" t="str">
        <f t="shared" si="156"/>
        <v>162.469534198004+0.0066083747132657i</v>
      </c>
      <c r="F612" t="str">
        <f t="shared" si="157"/>
        <v>2.42492492487938-17322.9254159701i</v>
      </c>
      <c r="G612" t="str">
        <f t="shared" si="158"/>
        <v>0.999999999981218-4.33385662735687E-06i</v>
      </c>
      <c r="H612" t="str">
        <f t="shared" si="159"/>
        <v>1200.0028164171+1.66420121309769i</v>
      </c>
      <c r="I612" t="str">
        <f t="shared" si="160"/>
        <v>89.5363368498976-58642.5595145479i</v>
      </c>
      <c r="K612" t="str">
        <f t="shared" si="161"/>
        <v>0.00999995729699002-0.000020369036612653i</v>
      </c>
      <c r="L612" t="str">
        <f t="shared" si="162"/>
        <v>0.00015-32.7292718298919i</v>
      </c>
      <c r="M612" t="str">
        <f t="shared" si="163"/>
        <v>0.0004-5.77575385233386i</v>
      </c>
      <c r="N612">
        <f t="shared" si="164"/>
        <v>89.993581418397753</v>
      </c>
      <c r="O612">
        <f t="shared" si="165"/>
        <v>69.539744195849806</v>
      </c>
      <c r="P612" s="3">
        <f t="shared" si="166"/>
        <v>69.539744195849806</v>
      </c>
      <c r="Q612" s="3">
        <f t="shared" si="167"/>
        <v>-90.006418581602247</v>
      </c>
      <c r="R612">
        <f t="shared" si="168"/>
        <v>89.993581418397753</v>
      </c>
      <c r="S612">
        <f t="shared" si="169"/>
        <v>8.6219338113546311E-3</v>
      </c>
      <c r="T612">
        <f t="shared" si="152"/>
        <v>69.539744195849806</v>
      </c>
    </row>
    <row r="613" spans="1:20" x14ac:dyDescent="0.25">
      <c r="A613">
        <f t="shared" si="153"/>
        <v>54.37906603278163</v>
      </c>
      <c r="B613">
        <f t="shared" si="170"/>
        <v>8.6546971598377791</v>
      </c>
      <c r="C613" t="str">
        <f t="shared" si="154"/>
        <v>-0.335972411194069-2987.72082576269i</v>
      </c>
      <c r="D613" t="str">
        <f t="shared" si="155"/>
        <v>3.47812499950785-1838.94298937725i</v>
      </c>
      <c r="E613" t="str">
        <f t="shared" si="156"/>
        <v>162.469534176959+0.00663348662969439i</v>
      </c>
      <c r="F613" t="str">
        <f t="shared" si="157"/>
        <v>2.42492492487903-17257.347495567i</v>
      </c>
      <c r="G613" t="str">
        <f t="shared" si="158"/>
        <v>0.999999999981075-0.0000043503252825402i</v>
      </c>
      <c r="H613" t="str">
        <f t="shared" si="159"/>
        <v>1200.00283786257+1.67052517975711i</v>
      </c>
      <c r="I613" t="str">
        <f t="shared" si="160"/>
        <v>89.5363370967611-58420.5623392553i</v>
      </c>
      <c r="K613" t="str">
        <f t="shared" si="161"/>
        <v>0.00999995697183198-0.0000204464382674247i</v>
      </c>
      <c r="L613" t="str">
        <f t="shared" si="162"/>
        <v>0.00015-32.6053714185017i</v>
      </c>
      <c r="M613" t="str">
        <f t="shared" si="163"/>
        <v>0.0004-5.75388907385323i</v>
      </c>
      <c r="N613">
        <f t="shared" si="164"/>
        <v>89.993557028171068</v>
      </c>
      <c r="O613">
        <f t="shared" si="165"/>
        <v>69.506800341512246</v>
      </c>
      <c r="P613" s="3">
        <f t="shared" si="166"/>
        <v>69.506800341512246</v>
      </c>
      <c r="Q613" s="3">
        <f t="shared" si="167"/>
        <v>-90.006442971828932</v>
      </c>
      <c r="R613">
        <f t="shared" si="168"/>
        <v>89.993557028171068</v>
      </c>
      <c r="S613">
        <f t="shared" si="169"/>
        <v>8.6546971598377796E-3</v>
      </c>
      <c r="T613">
        <f t="shared" si="152"/>
        <v>69.506800341512246</v>
      </c>
    </row>
    <row r="614" spans="1:20" x14ac:dyDescent="0.25">
      <c r="A614">
        <f t="shared" si="153"/>
        <v>54.585706483706204</v>
      </c>
      <c r="B614">
        <f t="shared" si="170"/>
        <v>8.6875850090451632</v>
      </c>
      <c r="C614" t="str">
        <f t="shared" si="154"/>
        <v>-0.335972389975155-2976.41045638213i</v>
      </c>
      <c r="D614" t="str">
        <f t="shared" si="155"/>
        <v>3.4781249995041-1831.98146014374i</v>
      </c>
      <c r="E614" t="str">
        <f t="shared" si="156"/>
        <v>162.469534155755+0.00665869397246477i</v>
      </c>
      <c r="F614" t="str">
        <f t="shared" si="157"/>
        <v>2.42492492487867-17192.0178279013i</v>
      </c>
      <c r="G614" t="str">
        <f t="shared" si="158"/>
        <v>0.999999999980931-4.36685651861323E-06i</v>
      </c>
      <c r="H614" t="str">
        <f t="shared" si="159"/>
        <v>1200.00285947133+1.67687317751327i</v>
      </c>
      <c r="I614" t="str">
        <f t="shared" si="160"/>
        <v>89.5363373455033-58199.4055633648i</v>
      </c>
      <c r="K614" t="str">
        <f t="shared" si="161"/>
        <v>0.00999995664419801-0.0000205241340406529i</v>
      </c>
      <c r="L614" t="str">
        <f t="shared" si="162"/>
        <v>0.00015-32.4819400463256i</v>
      </c>
      <c r="M614" t="str">
        <f t="shared" si="163"/>
        <v>0.0004-5.73210706699863i</v>
      </c>
      <c r="N614">
        <f t="shared" si="164"/>
        <v>89.993532545265907</v>
      </c>
      <c r="O614">
        <f t="shared" si="165"/>
        <v>69.473856486965943</v>
      </c>
      <c r="P614" s="3">
        <f t="shared" si="166"/>
        <v>69.473856486965943</v>
      </c>
      <c r="Q614" s="3">
        <f t="shared" si="167"/>
        <v>-90.006467454734093</v>
      </c>
      <c r="R614">
        <f t="shared" si="168"/>
        <v>89.993532545265907</v>
      </c>
      <c r="S614">
        <f t="shared" si="169"/>
        <v>8.6875850090451633E-3</v>
      </c>
      <c r="T614">
        <f t="shared" si="152"/>
        <v>69.473856486965943</v>
      </c>
    </row>
    <row r="615" spans="1:20" x14ac:dyDescent="0.25">
      <c r="A615">
        <f t="shared" si="153"/>
        <v>54.793132168344293</v>
      </c>
      <c r="B615">
        <f t="shared" si="170"/>
        <v>8.7205978320795356</v>
      </c>
      <c r="C615" t="str">
        <f t="shared" si="154"/>
        <v>-0.33597236859474-2965.14290366524i</v>
      </c>
      <c r="D615" t="str">
        <f t="shared" si="155"/>
        <v>3.47812499950032-1825.04628457858i</v>
      </c>
      <c r="E615" t="str">
        <f t="shared" si="156"/>
        <v>162.469534134388+0.00668399710420941i</v>
      </c>
      <c r="F615" t="str">
        <f t="shared" si="157"/>
        <v>2.42492492487834-17126.9354731838i</v>
      </c>
      <c r="G615" t="str">
        <f t="shared" si="158"/>
        <v>0.999999999980785-4.38345057338331E-06i</v>
      </c>
      <c r="H615" t="str">
        <f t="shared" si="159"/>
        <v>1200.00288124464+1.68324529768464i</v>
      </c>
      <c r="I615" t="str">
        <f t="shared" si="160"/>
        <v>89.5363375961401-57979.0860054628i</v>
      </c>
      <c r="K615" t="str">
        <f t="shared" si="161"/>
        <v>0.00999995631406937-0.0000206021250498988i</v>
      </c>
      <c r="L615" t="str">
        <f t="shared" si="162"/>
        <v>0.00015-32.3589759377621i</v>
      </c>
      <c r="M615" t="str">
        <f t="shared" si="163"/>
        <v>0.0004-5.71040751842862i</v>
      </c>
      <c r="N615">
        <f t="shared" si="164"/>
        <v>89.993507969330153</v>
      </c>
      <c r="O615">
        <f t="shared" si="165"/>
        <v>69.44091263220929</v>
      </c>
      <c r="P615" s="3">
        <f t="shared" si="166"/>
        <v>69.44091263220929</v>
      </c>
      <c r="Q615" s="3">
        <f t="shared" si="167"/>
        <v>-90.006492030669847</v>
      </c>
      <c r="R615">
        <f t="shared" si="168"/>
        <v>89.993507969330153</v>
      </c>
      <c r="S615">
        <f t="shared" si="169"/>
        <v>8.7205978320795356E-3</v>
      </c>
      <c r="T615">
        <f t="shared" si="152"/>
        <v>69.44091263220929</v>
      </c>
    </row>
    <row r="616" spans="1:20" x14ac:dyDescent="0.25">
      <c r="A616">
        <f t="shared" si="153"/>
        <v>55.001346070584006</v>
      </c>
      <c r="B616">
        <f t="shared" si="170"/>
        <v>8.7537361038414385</v>
      </c>
      <c r="C616" t="str">
        <f t="shared" si="154"/>
        <v>-0.335972347051553-2953.91800552449i</v>
      </c>
      <c r="D616" t="str">
        <f t="shared" si="155"/>
        <v>3.47812499949651-1818.13736291693i</v>
      </c>
      <c r="E616" t="str">
        <f t="shared" si="156"/>
        <v>162.469534112859+0.00670939638893546i</v>
      </c>
      <c r="F616" t="str">
        <f t="shared" si="157"/>
        <v>2.42492492487798-17062.099495183i</v>
      </c>
      <c r="G616" t="str">
        <f t="shared" si="158"/>
        <v>0.999999999980639-4.40010768556153E-06i</v>
      </c>
      <c r="H616" t="str">
        <f t="shared" si="159"/>
        <v>1200.00290318373+1.68964163193666i</v>
      </c>
      <c r="I616" t="str">
        <f t="shared" si="160"/>
        <v>89.5363378486854-57759.6004961773i</v>
      </c>
      <c r="K616" t="str">
        <f t="shared" si="161"/>
        <v>0.00999995598142702-0.0000206804124169683i</v>
      </c>
      <c r="L616" t="str">
        <f t="shared" si="162"/>
        <v>0.00015-32.2364773239311i</v>
      </c>
      <c r="M616" t="str">
        <f t="shared" si="163"/>
        <v>0.0004-5.68879011598787i</v>
      </c>
      <c r="N616">
        <f t="shared" si="164"/>
        <v>89.993483300010311</v>
      </c>
      <c r="O616">
        <f t="shared" si="165"/>
        <v>69.407968777240669</v>
      </c>
      <c r="P616" s="3">
        <f t="shared" si="166"/>
        <v>69.407968777240669</v>
      </c>
      <c r="Q616" s="3">
        <f t="shared" si="167"/>
        <v>-90.006516699989689</v>
      </c>
      <c r="R616">
        <f t="shared" si="168"/>
        <v>89.993483300010311</v>
      </c>
      <c r="S616">
        <f t="shared" si="169"/>
        <v>8.7537361038414387E-3</v>
      </c>
      <c r="T616">
        <f t="shared" si="152"/>
        <v>69.407968777240669</v>
      </c>
    </row>
    <row r="617" spans="1:20" x14ac:dyDescent="0.25">
      <c r="A617">
        <f t="shared" si="153"/>
        <v>55.210351185652222</v>
      </c>
      <c r="B617">
        <f t="shared" si="170"/>
        <v>8.787000301036036</v>
      </c>
      <c r="C617" t="str">
        <f t="shared" si="154"/>
        <v>-0.335972325344269-2942.73560048595i</v>
      </c>
      <c r="D617" t="str">
        <f t="shared" si="155"/>
        <v>3.47812499949268-1811.25459577164i</v>
      </c>
      <c r="E617" t="str">
        <f t="shared" si="156"/>
        <v>162.469534091166+0.00673489219203924i</v>
      </c>
      <c r="F617" t="str">
        <f t="shared" si="157"/>
        <v>2.42492492487763-16997.5089612117i</v>
      </c>
      <c r="G617" t="str">
        <f t="shared" si="158"/>
        <v>0.999999999980492-4.41682809476601E-06i</v>
      </c>
      <c r="H617" t="str">
        <f t="shared" si="159"/>
        <v>1200.00292528988+1.69606227228309i</v>
      </c>
      <c r="I617" t="str">
        <f t="shared" si="160"/>
        <v>89.5363381031534-57540.9458781368i</v>
      </c>
      <c r="K617" t="str">
        <f t="shared" si="161"/>
        <v>0.00999995564625177-0.0000207589972679292i</v>
      </c>
      <c r="L617" t="str">
        <f t="shared" si="162"/>
        <v>0.00015-32.1144424426491i</v>
      </c>
      <c r="M617" t="str">
        <f t="shared" si="163"/>
        <v>0.0004-5.66725454870276i</v>
      </c>
      <c r="N617">
        <f t="shared" si="164"/>
        <v>89.993458536951607</v>
      </c>
      <c r="O617">
        <f t="shared" si="165"/>
        <v>69.375024922058486</v>
      </c>
      <c r="P617" s="3">
        <f t="shared" si="166"/>
        <v>69.375024922058486</v>
      </c>
      <c r="Q617" s="3">
        <f t="shared" si="167"/>
        <v>-90.006541463048393</v>
      </c>
      <c r="R617">
        <f t="shared" si="168"/>
        <v>89.993458536951607</v>
      </c>
      <c r="S617">
        <f t="shared" si="169"/>
        <v>8.787000301036036E-3</v>
      </c>
      <c r="T617">
        <f t="shared" si="152"/>
        <v>69.375024922058486</v>
      </c>
    </row>
    <row r="618" spans="1:20" x14ac:dyDescent="0.25">
      <c r="A618">
        <f t="shared" si="153"/>
        <v>55.420150520157705</v>
      </c>
      <c r="B618">
        <f t="shared" si="170"/>
        <v>8.8203909021799731</v>
      </c>
      <c r="C618" t="str">
        <f t="shared" si="154"/>
        <v>-0.335972303471703-2931.59552768696i</v>
      </c>
      <c r="D618" t="str">
        <f t="shared" si="155"/>
        <v>3.47812499948882-1804.3978841318i</v>
      </c>
      <c r="E618" t="str">
        <f t="shared" si="156"/>
        <v>162.469534069307+0.00676048488030445i</v>
      </c>
      <c r="F618" t="str">
        <f t="shared" si="157"/>
        <v>2.42492492487725-16933.1629421132i</v>
      </c>
      <c r="G618" t="str">
        <f t="shared" si="158"/>
        <v>0.999999999980343-4.43361204152547E-06i</v>
      </c>
      <c r="H618" t="str">
        <f t="shared" si="159"/>
        <v>1200.00294756436+1.7025073110874i</v>
      </c>
      <c r="I618" t="str">
        <f t="shared" si="160"/>
        <v>89.5363383595594-57323.1190059207i</v>
      </c>
      <c r="K618" t="str">
        <f t="shared" si="161"/>
        <v>0.00999995530852436-0.0000208378807331278i</v>
      </c>
      <c r="L618" t="str">
        <f t="shared" si="162"/>
        <v>0.00015-31.9928695384032i</v>
      </c>
      <c r="M618" t="str">
        <f t="shared" si="163"/>
        <v>0.0004-5.64580050677703i</v>
      </c>
      <c r="N618">
        <f t="shared" si="164"/>
        <v>89.99343367979786</v>
      </c>
      <c r="O618">
        <f t="shared" si="165"/>
        <v>69.342081066661081</v>
      </c>
      <c r="P618" s="3">
        <f t="shared" si="166"/>
        <v>69.342081066661081</v>
      </c>
      <c r="Q618" s="3">
        <f t="shared" si="167"/>
        <v>-90.00656632020214</v>
      </c>
      <c r="R618">
        <f t="shared" si="168"/>
        <v>89.99343367979786</v>
      </c>
      <c r="S618">
        <f t="shared" si="169"/>
        <v>8.820390902179974E-3</v>
      </c>
      <c r="T618">
        <f t="shared" si="152"/>
        <v>69.342081066661081</v>
      </c>
    </row>
    <row r="619" spans="1:20" x14ac:dyDescent="0.25">
      <c r="A619">
        <f t="shared" si="153"/>
        <v>55.6307470921343</v>
      </c>
      <c r="B619">
        <f t="shared" si="170"/>
        <v>8.8539083876082572</v>
      </c>
      <c r="C619" t="str">
        <f t="shared" si="154"/>
        <v>-0.335972281432541-2920.49762687383i</v>
      </c>
      <c r="D619" t="str">
        <f t="shared" si="155"/>
        <v>3.47812499948492-1797.56712936129i</v>
      </c>
      <c r="E619" t="str">
        <f t="shared" si="156"/>
        <v>162.469534047283+0.00678617482190555i</v>
      </c>
      <c r="F619" t="str">
        <f t="shared" si="157"/>
        <v>2.4249249248769-16869.0605122485i</v>
      </c>
      <c r="G619" t="str">
        <f t="shared" si="158"/>
        <v>0.999999999980193-4.45045976728259E-06i</v>
      </c>
      <c r="H619" t="str">
        <f t="shared" si="159"/>
        <v>1200.00297000845+1.70897684106398i</v>
      </c>
      <c r="I619" t="str">
        <f t="shared" si="160"/>
        <v>89.5363386179173-57106.1167460163i</v>
      </c>
      <c r="K619" t="str">
        <f t="shared" si="161"/>
        <v>0.00999995496822532-0.0000209170639472042i</v>
      </c>
      <c r="L619" t="str">
        <f t="shared" si="162"/>
        <v>0.00015-31.8717568623264i</v>
      </c>
      <c r="M619" t="str">
        <f t="shared" si="163"/>
        <v>0.0004-5.624427681587i</v>
      </c>
      <c r="N619">
        <f t="shared" si="164"/>
        <v>89.993408728191582</v>
      </c>
      <c r="O619">
        <f t="shared" si="165"/>
        <v>69.309137211046789</v>
      </c>
      <c r="P619" s="3">
        <f t="shared" si="166"/>
        <v>69.309137211046789</v>
      </c>
      <c r="Q619" s="3">
        <f t="shared" si="167"/>
        <v>-90.006591271808418</v>
      </c>
      <c r="R619">
        <f t="shared" si="168"/>
        <v>89.993408728191582</v>
      </c>
      <c r="S619">
        <f t="shared" si="169"/>
        <v>8.8539083876082569E-3</v>
      </c>
      <c r="T619">
        <f t="shared" si="152"/>
        <v>69.309137211046789</v>
      </c>
    </row>
    <row r="620" spans="1:20" x14ac:dyDescent="0.25">
      <c r="A620">
        <f t="shared" si="153"/>
        <v>55.842143931084422</v>
      </c>
      <c r="B620">
        <f t="shared" si="170"/>
        <v>8.8875532394811696</v>
      </c>
      <c r="C620" t="str">
        <f t="shared" si="154"/>
        <v>-0.335972259225664-2909.4417383996i</v>
      </c>
      <c r="D620" t="str">
        <f t="shared" si="155"/>
        <v>3.47812499948101-1790.76223319743i</v>
      </c>
      <c r="E620" t="str">
        <f t="shared" si="156"/>
        <v>162.469534025091+0.00681196238641713i</v>
      </c>
      <c r="F620" t="str">
        <f t="shared" si="157"/>
        <v>2.42492492487653-16805.2007494827i</v>
      </c>
      <c r="G620" t="str">
        <f t="shared" si="158"/>
        <v>0.999999999980043-4.46737151439759E-06i</v>
      </c>
      <c r="H620" t="str">
        <f t="shared" si="159"/>
        <v>1200.00299262343+1.7154709552796i</v>
      </c>
      <c r="I620" t="str">
        <f t="shared" si="160"/>
        <v>89.5363388782434-56889.935976773i</v>
      </c>
      <c r="K620" t="str">
        <f t="shared" si="161"/>
        <v>0.00999995462533523-0.00002099654804911i</v>
      </c>
      <c r="L620" t="str">
        <f t="shared" si="162"/>
        <v>0.00015-31.7511026721721i</v>
      </c>
      <c r="M620" t="str">
        <f t="shared" si="163"/>
        <v>0.0004-5.60313576567741i</v>
      </c>
      <c r="N620">
        <f t="shared" si="164"/>
        <v>89.993383681773906</v>
      </c>
      <c r="O620">
        <f t="shared" si="165"/>
        <v>69.27619335521419</v>
      </c>
      <c r="P620" s="3">
        <f t="shared" si="166"/>
        <v>69.27619335521419</v>
      </c>
      <c r="Q620" s="3">
        <f t="shared" si="167"/>
        <v>-90.006616318226094</v>
      </c>
      <c r="R620">
        <f t="shared" si="168"/>
        <v>89.993383681773906</v>
      </c>
      <c r="S620">
        <f t="shared" si="169"/>
        <v>8.8875532394811704E-3</v>
      </c>
      <c r="T620">
        <f t="shared" ref="T620:T683" si="171">P620</f>
        <v>69.27619335521419</v>
      </c>
    </row>
    <row r="621" spans="1:20" x14ac:dyDescent="0.25">
      <c r="A621">
        <f t="shared" ref="A621:A684" si="172">2*PI()*B621</f>
        <v>56.054344078022538</v>
      </c>
      <c r="B621">
        <f t="shared" si="170"/>
        <v>8.9213259417911974</v>
      </c>
      <c r="C621" t="str">
        <f t="shared" ref="C621:C684" si="173">IMPRODUCT(D621,E621,$C$40,,K621,$C$41)</f>
        <v>-0.335972236849591-2898.42770322148i</v>
      </c>
      <c r="D621" t="str">
        <f t="shared" ref="D621:D684" si="174">IMDIV(IMPRODUCT($C$37,$C$38,COMPLEX(1,A621/$C$38)),IMSUM(-1*A621*A621/$C$39,COMPLEX(0,1*A621)))</f>
        <v>3.47812499947705-1783.9830977495i</v>
      </c>
      <c r="E621" t="str">
        <f t="shared" ref="E621:E684" si="175">IMDIV(IMPRODUCT(IMSUM(F621,G621),$C$29,H621),IMSUM(1,I621))</f>
        <v>162.469534002729+0.00683784794482165i</v>
      </c>
      <c r="F621" t="str">
        <f t="shared" ref="F621:F684" si="176">IMDIV(IMPRODUCT($C$14,$C$15,COMPLEX(1,A621/$C$15)),IMSUM(-1*A621*A621/$C$16,COMPLEX(0,A621)))</f>
        <v>2.42492492487616-16741.5827351715i</v>
      </c>
      <c r="G621" t="str">
        <f t="shared" ref="G621:G684" si="177">IMDIV(1,COMPLEX(1,A621*$C$9*$C$10))</f>
        <v>0.999999999979891-4.48434752615162E-06i</v>
      </c>
      <c r="H621" t="str">
        <f t="shared" ref="H621:H684" si="178">IMDIV($C$3,IMSUM(K621,COMPLEX(0,$C$28*A621)))</f>
        <v>1200.00301541062+1.72198974715461i</v>
      </c>
      <c r="I621" t="str">
        <f t="shared" ref="I621:I684" si="179">IMPRODUCT(F621,$C$29,H621,$C$31)</f>
        <v>89.5363391405501-56674.5735883583i</v>
      </c>
      <c r="K621" t="str">
        <f t="shared" ref="K621:K684" si="180">IF($C$26&lt;=0,IMDIV(1,IMSUM(IMDIV(1,L621),1/$C$18)),IMDIV(1,IMSUM(IMDIV(1,L621),1/$C$18,IMDIV(1,M621))))</f>
        <v>0.00999995427983412-0.0000210763341821218i</v>
      </c>
      <c r="L621" t="str">
        <f t="shared" ref="L621:L684" si="181">IMSUM($C$21/$C$22,IMDIV(1,COMPLEX(0,$C$20*$C$22*A621)))</f>
        <v>0.00015-31.6309052322894i</v>
      </c>
      <c r="M621" t="str">
        <f t="shared" ref="M621:M684" si="182">IMSUM($C$25/$C$26,IMDIV(1,COMPLEX(0,$C$24*$C$26*A621)))</f>
        <v>0.0004-5.58192445275695i</v>
      </c>
      <c r="N621">
        <f t="shared" ref="N621:N684" si="183">ABS(R621)</f>
        <v>89.993358540184587</v>
      </c>
      <c r="O621">
        <f t="shared" ref="O621:O684" si="184">ABS(P621)</f>
        <v>69.243249499161237</v>
      </c>
      <c r="P621" s="3">
        <f t="shared" ref="P621:P684" si="185">20*LOG10(IMABS(C621))</f>
        <v>69.243249499161237</v>
      </c>
      <c r="Q621" s="3">
        <f t="shared" ref="Q621:Q684" si="186">IMARGUMENT(C621)*180/PI()</f>
        <v>-90.006641459815413</v>
      </c>
      <c r="R621">
        <f t="shared" ref="R621:R684" si="187">IF(Q621&lt;0,Q621+180,Q621-180)</f>
        <v>89.993358540184587</v>
      </c>
      <c r="S621">
        <f t="shared" ref="S621:S684" si="188">B621/1000</f>
        <v>8.9213259417911979E-3</v>
      </c>
      <c r="T621">
        <f t="shared" si="171"/>
        <v>69.243249499161237</v>
      </c>
    </row>
    <row r="622" spans="1:20" x14ac:dyDescent="0.25">
      <c r="A622">
        <f t="shared" si="172"/>
        <v>56.267350585519019</v>
      </c>
      <c r="B622">
        <f t="shared" ref="B622:B685" si="189">B621*(1+B$42)</f>
        <v>8.9552269803700035</v>
      </c>
      <c r="C622" t="str">
        <f t="shared" si="173"/>
        <v>-0.335972214303213-2887.455362899i</v>
      </c>
      <c r="D622" t="str">
        <f t="shared" si="174"/>
        <v>3.47812499947308-1777.22962549735i</v>
      </c>
      <c r="E622" t="str">
        <f t="shared" si="175"/>
        <v>162.469533980198+0.00686383186950679i</v>
      </c>
      <c r="F622" t="str">
        <f t="shared" si="176"/>
        <v>2.4249249248758-16678.2055541485i</v>
      </c>
      <c r="G622" t="str">
        <f t="shared" si="177"/>
        <v>0.999999999979738-4.50138804675031E-06i</v>
      </c>
      <c r="H622" t="str">
        <f t="shared" si="178"/>
        <v>1200.00303837132+1.72853331046446i</v>
      </c>
      <c r="I622" t="str">
        <f t="shared" si="179"/>
        <v>89.5363394048553-56460.0264827115i</v>
      </c>
      <c r="K622" t="str">
        <f t="shared" si="180"/>
        <v>0.00999995393170237-0.0000211564234938621i</v>
      </c>
      <c r="L622" t="str">
        <f t="shared" si="181"/>
        <v>0.00015-31.5111628135977i</v>
      </c>
      <c r="M622" t="str">
        <f t="shared" si="182"/>
        <v>0.0004-5.5607934376937i</v>
      </c>
      <c r="N622">
        <f t="shared" si="183"/>
        <v>89.99333330306203</v>
      </c>
      <c r="O622">
        <f t="shared" si="184"/>
        <v>69.210305642886624</v>
      </c>
      <c r="P622" s="3">
        <f t="shared" si="185"/>
        <v>69.210305642886624</v>
      </c>
      <c r="Q622" s="3">
        <f t="shared" si="186"/>
        <v>-90.00666669693797</v>
      </c>
      <c r="R622">
        <f t="shared" si="187"/>
        <v>89.99333330306203</v>
      </c>
      <c r="S622">
        <f t="shared" si="188"/>
        <v>8.9552269803700041E-3</v>
      </c>
      <c r="T622">
        <f t="shared" si="171"/>
        <v>69.210305642886624</v>
      </c>
    </row>
    <row r="623" spans="1:20" x14ac:dyDescent="0.25">
      <c r="A623">
        <f t="shared" si="172"/>
        <v>56.481166517743993</v>
      </c>
      <c r="B623">
        <f t="shared" si="189"/>
        <v>8.9892568428954096</v>
      </c>
      <c r="C623" t="str">
        <f t="shared" si="173"/>
        <v>-0.335972191585127-2876.52455959129i</v>
      </c>
      <c r="D623" t="str">
        <f t="shared" si="174"/>
        <v>3.47812499946906-1770.50171929003i</v>
      </c>
      <c r="E623" t="str">
        <f t="shared" si="175"/>
        <v>162.469533957495+0.00688991453427835i</v>
      </c>
      <c r="F623" t="str">
        <f t="shared" si="176"/>
        <v>2.42492492487542-16615.0682947117i</v>
      </c>
      <c r="G623" t="str">
        <f t="shared" si="177"/>
        <v>0.999999999979583-4.51849332132727E-06i</v>
      </c>
      <c r="H623" t="str">
        <f t="shared" si="178"/>
        <v>1200.00306150685+1.73510173934084i</v>
      </c>
      <c r="I623" t="str">
        <f t="shared" si="179"/>
        <v>89.5363396711716-56246.2915735007i</v>
      </c>
      <c r="K623" t="str">
        <f t="shared" si="180"/>
        <v>0.00999995358091971-0.0000212368171363107i</v>
      </c>
      <c r="L623" t="str">
        <f t="shared" si="181"/>
        <v>0.00015-31.3918736935622i</v>
      </c>
      <c r="M623" t="str">
        <f t="shared" si="182"/>
        <v>0.0004-5.53974241651096i</v>
      </c>
      <c r="N623">
        <f t="shared" si="183"/>
        <v>89.993307970043276</v>
      </c>
      <c r="O623">
        <f t="shared" si="184"/>
        <v>69.17736178638846</v>
      </c>
      <c r="P623" s="3">
        <f t="shared" si="185"/>
        <v>69.17736178638846</v>
      </c>
      <c r="Q623" s="3">
        <f t="shared" si="186"/>
        <v>-90.006692029956724</v>
      </c>
      <c r="R623">
        <f t="shared" si="187"/>
        <v>89.993307970043276</v>
      </c>
      <c r="S623">
        <f t="shared" si="188"/>
        <v>8.989256842895409E-3</v>
      </c>
      <c r="T623">
        <f t="shared" si="171"/>
        <v>69.17736178638846</v>
      </c>
    </row>
    <row r="624" spans="1:20" x14ac:dyDescent="0.25">
      <c r="A624">
        <f t="shared" si="172"/>
        <v>56.69579495051142</v>
      </c>
      <c r="B624">
        <f t="shared" si="189"/>
        <v>9.0234160188984127</v>
      </c>
      <c r="C624" t="str">
        <f t="shared" si="173"/>
        <v>-0.33597216869411-2865.63513605509i</v>
      </c>
      <c r="D624" t="str">
        <f t="shared" si="174"/>
        <v>3.47812499946501-1763.79928234434i</v>
      </c>
      <c r="E624" t="str">
        <f t="shared" si="175"/>
        <v>162.469533934619+0.00691609631436296i</v>
      </c>
      <c r="F624" t="str">
        <f t="shared" si="176"/>
        <v>2.42492492487503-16552.1700486105i</v>
      </c>
      <c r="G624" t="str">
        <f t="shared" si="177"/>
        <v>0.999999999979428-0.0000045356635959476i</v>
      </c>
      <c r="H624" t="str">
        <f t="shared" si="178"/>
        <v>1200.00308481855+1.74169512827326i</v>
      </c>
      <c r="I624" t="str">
        <f t="shared" si="179"/>
        <v>89.5363399395176-56033.365786078i</v>
      </c>
      <c r="K624" t="str">
        <f t="shared" si="180"/>
        <v>0.00999995322746615-0.000021317516265826i</v>
      </c>
      <c r="L624" t="str">
        <f t="shared" si="181"/>
        <v>0.00015-31.2730361561687i</v>
      </c>
      <c r="M624" t="str">
        <f t="shared" si="182"/>
        <v>0.0004-5.51877108638273i</v>
      </c>
      <c r="N624">
        <f t="shared" si="183"/>
        <v>89.993282540763957</v>
      </c>
      <c r="O624">
        <f t="shared" si="184"/>
        <v>69.144417929665096</v>
      </c>
      <c r="P624" s="3">
        <f t="shared" si="185"/>
        <v>69.144417929665096</v>
      </c>
      <c r="Q624" s="3">
        <f t="shared" si="186"/>
        <v>-90.006717459236043</v>
      </c>
      <c r="R624">
        <f t="shared" si="187"/>
        <v>89.993282540763957</v>
      </c>
      <c r="S624">
        <f t="shared" si="188"/>
        <v>9.0234160188984135E-3</v>
      </c>
      <c r="T624">
        <f t="shared" si="171"/>
        <v>69.144417929665096</v>
      </c>
    </row>
    <row r="625" spans="1:20" x14ac:dyDescent="0.25">
      <c r="A625">
        <f t="shared" si="172"/>
        <v>56.911238971323364</v>
      </c>
      <c r="B625">
        <f t="shared" si="189"/>
        <v>9.0577049997702268</v>
      </c>
      <c r="C625" t="str">
        <f t="shared" si="173"/>
        <v>-0.335972145628722-2854.78693564236i</v>
      </c>
      <c r="D625" t="str">
        <f t="shared" si="174"/>
        <v>3.47812499946094-1757.12221824347i</v>
      </c>
      <c r="E625" t="str">
        <f t="shared" si="175"/>
        <v>162.469533911568+0.00694237758641192i</v>
      </c>
      <c r="F625" t="str">
        <f t="shared" si="176"/>
        <v>2.42492492487465-16489.5099110323i</v>
      </c>
      <c r="G625" t="str">
        <f t="shared" si="177"/>
        <v>0.999999999979271-4.55289911761149E-06i</v>
      </c>
      <c r="H625" t="str">
        <f t="shared" si="178"/>
        <v>1200.00310830775+1.74831357211021i</v>
      </c>
      <c r="I625" t="str">
        <f t="shared" si="179"/>
        <v>89.5363402099065-55821.2460574333i</v>
      </c>
      <c r="K625" t="str">
        <f t="shared" si="180"/>
        <v>0.00999995287132121-0.0000213985220431578i</v>
      </c>
      <c r="L625" t="str">
        <f t="shared" si="181"/>
        <v>0.00015-31.1546484918995i</v>
      </c>
      <c r="M625" t="str">
        <f t="shared" si="182"/>
        <v>0.0004-5.49787914562934i</v>
      </c>
      <c r="N625">
        <f t="shared" si="183"/>
        <v>89.993257014858372</v>
      </c>
      <c r="O625">
        <f t="shared" si="184"/>
        <v>69.111474072714699</v>
      </c>
      <c r="P625" s="3">
        <f t="shared" si="185"/>
        <v>69.111474072714699</v>
      </c>
      <c r="Q625" s="3">
        <f t="shared" si="186"/>
        <v>-90.006742985141628</v>
      </c>
      <c r="R625">
        <f t="shared" si="187"/>
        <v>89.993257014858372</v>
      </c>
      <c r="S625">
        <f t="shared" si="188"/>
        <v>9.0577049997702264E-3</v>
      </c>
      <c r="T625">
        <f t="shared" si="171"/>
        <v>69.111474072714699</v>
      </c>
    </row>
    <row r="626" spans="1:20" x14ac:dyDescent="0.25">
      <c r="A626">
        <f t="shared" si="172"/>
        <v>57.127501679414401</v>
      </c>
      <c r="B626">
        <f t="shared" si="189"/>
        <v>9.0921242787693544</v>
      </c>
      <c r="C626" t="str">
        <f t="shared" si="173"/>
        <v>-0.335972122387757-2843.97980229816i</v>
      </c>
      <c r="D626" t="str">
        <f t="shared" si="174"/>
        <v>3.47812499945683-1750.47043093562i</v>
      </c>
      <c r="E626" t="str">
        <f t="shared" si="175"/>
        <v>162.469533888343+0.00696875872850782i</v>
      </c>
      <c r="F626" t="str">
        <f t="shared" si="176"/>
        <v>2.42492492487428-16427.0869805901i</v>
      </c>
      <c r="G626" t="str">
        <f t="shared" si="177"/>
        <v>0.999999999979113-4.57020013425769E-06i</v>
      </c>
      <c r="H626" t="str">
        <f t="shared" si="178"/>
        <v>1200.00313197581+1.75495716606062i</v>
      </c>
      <c r="I626" t="str">
        <f t="shared" si="179"/>
        <v>89.5363404823541-55609.9293361537i</v>
      </c>
      <c r="K626" t="str">
        <f t="shared" si="180"/>
        <v>0.0099999525124645-0.0000214798356334666i</v>
      </c>
      <c r="L626" t="str">
        <f t="shared" si="181"/>
        <v>0.00015-31.0367089977082i</v>
      </c>
      <c r="M626" t="str">
        <f t="shared" si="182"/>
        <v>0.0004-5.47706629371322i</v>
      </c>
      <c r="N626">
        <f t="shared" si="183"/>
        <v>89.993231391959341</v>
      </c>
      <c r="O626">
        <f t="shared" si="184"/>
        <v>69.078530215535793</v>
      </c>
      <c r="P626" s="3">
        <f t="shared" si="185"/>
        <v>69.078530215535793</v>
      </c>
      <c r="Q626" s="3">
        <f t="shared" si="186"/>
        <v>-90.006768608040659</v>
      </c>
      <c r="R626">
        <f t="shared" si="187"/>
        <v>89.993231391959341</v>
      </c>
      <c r="S626">
        <f t="shared" si="188"/>
        <v>9.0921242787693549E-3</v>
      </c>
      <c r="T626">
        <f t="shared" si="171"/>
        <v>69.078530215535793</v>
      </c>
    </row>
    <row r="627" spans="1:20" x14ac:dyDescent="0.25">
      <c r="A627">
        <f t="shared" si="172"/>
        <v>57.344586185796175</v>
      </c>
      <c r="B627">
        <f t="shared" si="189"/>
        <v>9.1266743510286776</v>
      </c>
      <c r="C627" t="str">
        <f t="shared" si="173"/>
        <v>-0.335972098969793-2833.21358055817i</v>
      </c>
      <c r="D627" t="str">
        <f t="shared" si="174"/>
        <v>3.4781249994527-1743.8438247326i</v>
      </c>
      <c r="E627" t="str">
        <f t="shared" si="175"/>
        <v>162.46953386494+0.00699524012017053i</v>
      </c>
      <c r="F627" t="str">
        <f t="shared" si="176"/>
        <v>2.42492492487388-16364.9003593091i</v>
      </c>
      <c r="G627" t="str">
        <f t="shared" si="177"/>
        <v>0.999999999978954-4.58756689476714E-06i</v>
      </c>
      <c r="H627" t="str">
        <f t="shared" si="178"/>
        <v>1200.00315582409+1.76162600569522i</v>
      </c>
      <c r="I627" t="str">
        <f t="shared" si="179"/>
        <v>89.5363407568755-55399.4125823774i</v>
      </c>
      <c r="K627" t="str">
        <f t="shared" si="180"/>
        <v>0.00999995215087524-0.0000215614582063385i</v>
      </c>
      <c r="L627" t="str">
        <f t="shared" si="181"/>
        <v>0.00015-30.9192159769957i</v>
      </c>
      <c r="M627" t="str">
        <f t="shared" si="182"/>
        <v>0.0004-5.45633223123451i</v>
      </c>
      <c r="N627">
        <f t="shared" si="183"/>
        <v>89.993205671698391</v>
      </c>
      <c r="O627">
        <f t="shared" si="184"/>
        <v>69.045586358126357</v>
      </c>
      <c r="P627" s="3">
        <f t="shared" si="185"/>
        <v>69.045586358126357</v>
      </c>
      <c r="Q627" s="3">
        <f t="shared" si="186"/>
        <v>-90.006794328301609</v>
      </c>
      <c r="R627">
        <f t="shared" si="187"/>
        <v>89.993205671698391</v>
      </c>
      <c r="S627">
        <f t="shared" si="188"/>
        <v>9.1266743510286779E-3</v>
      </c>
      <c r="T627">
        <f t="shared" si="171"/>
        <v>69.045586358126357</v>
      </c>
    </row>
    <row r="628" spans="1:20" x14ac:dyDescent="0.25">
      <c r="A628">
        <f t="shared" si="172"/>
        <v>57.562495613302204</v>
      </c>
      <c r="B628">
        <f t="shared" si="189"/>
        <v>9.1613557135625872</v>
      </c>
      <c r="C628" t="str">
        <f t="shared" si="173"/>
        <v>-0.335972075373563-2822.48811554677i</v>
      </c>
      <c r="D628" t="str">
        <f t="shared" si="174"/>
        <v>3.47812499944854-1737.24230430845i</v>
      </c>
      <c r="E628" t="str">
        <f t="shared" si="175"/>
        <v>162.46953384136+0.00702182214236398i</v>
      </c>
      <c r="F628" t="str">
        <f t="shared" si="176"/>
        <v>2.42492492487349-16302.9491526139i</v>
      </c>
      <c r="G628" t="str">
        <f t="shared" si="177"/>
        <v>0.999999999978794-4.60499964896653E-06i</v>
      </c>
      <c r="H628" t="str">
        <f t="shared" si="178"/>
        <v>1200.00317985396+1.76832018694795i</v>
      </c>
      <c r="I628" t="str">
        <f t="shared" si="179"/>
        <v>89.536341033488-55189.69276775i</v>
      </c>
      <c r="K628" t="str">
        <f t="shared" si="180"/>
        <v>0.00999995178653282-0.0000216433909358041i</v>
      </c>
      <c r="L628" t="str">
        <f t="shared" si="181"/>
        <v>0.00015-30.8021677395852i</v>
      </c>
      <c r="M628" t="str">
        <f t="shared" si="182"/>
        <v>0.0004-5.43567665992679i</v>
      </c>
      <c r="N628">
        <f t="shared" si="183"/>
        <v>89.993179853705584</v>
      </c>
      <c r="O628">
        <f t="shared" si="184"/>
        <v>69.01264250048493</v>
      </c>
      <c r="P628" s="3">
        <f t="shared" si="185"/>
        <v>69.01264250048493</v>
      </c>
      <c r="Q628" s="3">
        <f t="shared" si="186"/>
        <v>-90.006820146294416</v>
      </c>
      <c r="R628">
        <f t="shared" si="187"/>
        <v>89.993179853705584</v>
      </c>
      <c r="S628">
        <f t="shared" si="188"/>
        <v>9.161355713562587E-3</v>
      </c>
      <c r="T628">
        <f t="shared" si="171"/>
        <v>69.01264250048493</v>
      </c>
    </row>
    <row r="629" spans="1:20" x14ac:dyDescent="0.25">
      <c r="A629">
        <f t="shared" si="172"/>
        <v>57.781233096632747</v>
      </c>
      <c r="B629">
        <f t="shared" si="189"/>
        <v>9.1961688652741245</v>
      </c>
      <c r="C629" t="str">
        <f t="shared" si="173"/>
        <v>-0.335972051597575-2811.80325297442i</v>
      </c>
      <c r="D629" t="str">
        <f t="shared" si="174"/>
        <v>3.47812499944434-1730.66577469807i</v>
      </c>
      <c r="E629" t="str">
        <f t="shared" si="175"/>
        <v>162.469533817599+0.00704850517749844i</v>
      </c>
      <c r="F629" t="str">
        <f t="shared" si="176"/>
        <v>2.42492492487311-16241.2324693155i</v>
      </c>
      <c r="G629" t="str">
        <f t="shared" si="177"/>
        <v>0.999999999978632-4.62249864763185E-06i</v>
      </c>
      <c r="H629" t="str">
        <f t="shared" si="178"/>
        <v>1200.00320406681+1.77503980611726i</v>
      </c>
      <c r="I629" t="str">
        <f t="shared" si="179"/>
        <v>89.5363413122066-54980.7668753818i</v>
      </c>
      <c r="K629" t="str">
        <f t="shared" si="180"/>
        <v>0.00999995141941607-0.0000217256350003526i</v>
      </c>
      <c r="L629" t="str">
        <f t="shared" si="181"/>
        <v>0.00015-30.6855626016987i</v>
      </c>
      <c r="M629" t="str">
        <f t="shared" si="182"/>
        <v>0.0004-5.41509928265272i</v>
      </c>
      <c r="N629">
        <f t="shared" si="183"/>
        <v>89.993153937609648</v>
      </c>
      <c r="O629">
        <f t="shared" si="184"/>
        <v>68.979698642609364</v>
      </c>
      <c r="P629" s="3">
        <f t="shared" si="185"/>
        <v>68.979698642609364</v>
      </c>
      <c r="Q629" s="3">
        <f t="shared" si="186"/>
        <v>-90.006846062390352</v>
      </c>
      <c r="R629">
        <f t="shared" si="187"/>
        <v>89.993153937609648</v>
      </c>
      <c r="S629">
        <f t="shared" si="188"/>
        <v>9.1961688652741243E-3</v>
      </c>
      <c r="T629">
        <f t="shared" si="171"/>
        <v>68.979698642609364</v>
      </c>
    </row>
    <row r="630" spans="1:20" x14ac:dyDescent="0.25">
      <c r="A630">
        <f t="shared" si="172"/>
        <v>58.000801782399947</v>
      </c>
      <c r="B630">
        <f t="shared" si="189"/>
        <v>9.2311143069621657</v>
      </c>
      <c r="C630" t="str">
        <f t="shared" si="173"/>
        <v>-0.335972027640589-2801.15883913591i</v>
      </c>
      <c r="D630" t="str">
        <f t="shared" si="174"/>
        <v>3.47812499944011-1724.1141412959i</v>
      </c>
      <c r="E630" t="str">
        <f t="shared" si="175"/>
        <v>162.469533793658+0.00707528960943586i</v>
      </c>
      <c r="F630" t="str">
        <f t="shared" si="176"/>
        <v>2.4249249248727-16179.7494215988i</v>
      </c>
      <c r="G630" t="str">
        <f t="shared" si="177"/>
        <v>0.99999999997847-0.0000046400641424921i</v>
      </c>
      <c r="H630" t="str">
        <f t="shared" si="178"/>
        <v>1200.00322846403+1.78178495986753i</v>
      </c>
      <c r="I630" t="str">
        <f t="shared" si="179"/>
        <v>89.5363415930467-54772.6318998037i</v>
      </c>
      <c r="K630" t="str">
        <f t="shared" si="180"/>
        <v>0.00999995104950397-0.0000218081915829513i</v>
      </c>
      <c r="L630" t="str">
        <f t="shared" si="181"/>
        <v>0.00015-30.5693988859322i</v>
      </c>
      <c r="M630" t="str">
        <f t="shared" si="182"/>
        <v>0.0004-5.3945998033998i</v>
      </c>
      <c r="N630">
        <f t="shared" si="183"/>
        <v>89.993127923037775</v>
      </c>
      <c r="O630">
        <f t="shared" si="184"/>
        <v>68.946754784498268</v>
      </c>
      <c r="P630" s="3">
        <f t="shared" si="185"/>
        <v>68.946754784498268</v>
      </c>
      <c r="Q630" s="3">
        <f t="shared" si="186"/>
        <v>-90.006872076962225</v>
      </c>
      <c r="R630">
        <f t="shared" si="187"/>
        <v>89.993127923037775</v>
      </c>
      <c r="S630">
        <f t="shared" si="188"/>
        <v>9.2311143069621661E-3</v>
      </c>
      <c r="T630">
        <f t="shared" si="171"/>
        <v>68.946754784498268</v>
      </c>
    </row>
    <row r="631" spans="1:20" x14ac:dyDescent="0.25">
      <c r="A631">
        <f t="shared" si="172"/>
        <v>58.221204829173075</v>
      </c>
      <c r="B631">
        <f t="shared" si="189"/>
        <v>9.266192541328623</v>
      </c>
      <c r="C631" t="str">
        <f t="shared" si="173"/>
        <v>-0.33597200350124-2790.55472090768i</v>
      </c>
      <c r="D631" t="str">
        <f t="shared" si="174"/>
        <v>3.47812499943584-1717.58730985447i</v>
      </c>
      <c r="E631" t="str">
        <f t="shared" si="175"/>
        <v>162.469533769534+0.00710217582349877i</v>
      </c>
      <c r="F631" t="str">
        <f t="shared" si="176"/>
        <v>2.42492492487232-16118.4991250094i</v>
      </c>
      <c r="G631" t="str">
        <f t="shared" si="177"/>
        <v>0.999999999978306-4.65769638623281E-06i</v>
      </c>
      <c r="H631" t="str">
        <f t="shared" si="178"/>
        <v>1200.00325304701+1.78855574523054i</v>
      </c>
      <c r="I631" t="str">
        <f t="shared" si="179"/>
        <v>89.5363418760263-54565.2848469232i</v>
      </c>
      <c r="K631" t="str">
        <f t="shared" si="180"/>
        <v>0.00999995067677524-0.0000218910618710616i</v>
      </c>
      <c r="L631" t="str">
        <f t="shared" si="181"/>
        <v>0.00015-30.4536749212315i</v>
      </c>
      <c r="M631" t="str">
        <f t="shared" si="182"/>
        <v>0.0004-5.37417792727615i</v>
      </c>
      <c r="N631">
        <f t="shared" si="183"/>
        <v>89.993101809615865</v>
      </c>
      <c r="O631">
        <f t="shared" si="184"/>
        <v>68.913810926149566</v>
      </c>
      <c r="P631" s="3">
        <f t="shared" si="185"/>
        <v>68.913810926149566</v>
      </c>
      <c r="Q631" s="3">
        <f t="shared" si="186"/>
        <v>-90.006898190384135</v>
      </c>
      <c r="R631">
        <f t="shared" si="187"/>
        <v>89.993101809615865</v>
      </c>
      <c r="S631">
        <f t="shared" si="188"/>
        <v>9.2661925413286238E-3</v>
      </c>
      <c r="T631">
        <f t="shared" si="171"/>
        <v>68.913810926149566</v>
      </c>
    </row>
    <row r="632" spans="1:20" x14ac:dyDescent="0.25">
      <c r="A632">
        <f t="shared" si="172"/>
        <v>58.442445407523934</v>
      </c>
      <c r="B632">
        <f t="shared" si="189"/>
        <v>9.3014040729856724</v>
      </c>
      <c r="C632" t="str">
        <f t="shared" si="173"/>
        <v>-0.335971979178032-2779.990745746i</v>
      </c>
      <c r="D632" t="str">
        <f t="shared" si="174"/>
        <v>3.47812499943155-1711.08518648313i</v>
      </c>
      <c r="E632" t="str">
        <f t="shared" si="175"/>
        <v>162.469533745227+0.00712916420647525i</v>
      </c>
      <c r="F632" t="str">
        <f t="shared" si="176"/>
        <v>2.42492492487192-16057.4806984414i</v>
      </c>
      <c r="G632" t="str">
        <f t="shared" si="177"/>
        <v>0.999999999978141-4.67539563249971E-06i</v>
      </c>
      <c r="H632" t="str">
        <f t="shared" si="178"/>
        <v>1200.00327781718+1.79535225960671i</v>
      </c>
      <c r="I632" t="str">
        <f t="shared" si="179"/>
        <v>89.5363421611609-54358.7227339848i</v>
      </c>
      <c r="K632" t="str">
        <f t="shared" si="180"/>
        <v>0.00999995030120845-0.0000219742470566554i</v>
      </c>
      <c r="L632" t="str">
        <f t="shared" si="181"/>
        <v>0.00015-30.3383890428686i</v>
      </c>
      <c r="M632" t="str">
        <f t="shared" si="182"/>
        <v>0.0004-5.35383336050621i</v>
      </c>
      <c r="N632">
        <f t="shared" si="183"/>
        <v>89.993075596968339</v>
      </c>
      <c r="O632">
        <f t="shared" si="184"/>
        <v>68.880867067561653</v>
      </c>
      <c r="P632" s="3">
        <f t="shared" si="185"/>
        <v>68.880867067561653</v>
      </c>
      <c r="Q632" s="3">
        <f t="shared" si="186"/>
        <v>-90.006924403031661</v>
      </c>
      <c r="R632">
        <f t="shared" si="187"/>
        <v>89.993075596968339</v>
      </c>
      <c r="S632">
        <f t="shared" si="188"/>
        <v>9.3014040729856723E-3</v>
      </c>
      <c r="T632">
        <f t="shared" si="171"/>
        <v>68.880867067561653</v>
      </c>
    </row>
    <row r="633" spans="1:20" x14ac:dyDescent="0.25">
      <c r="A633">
        <f t="shared" si="172"/>
        <v>58.664526700072521</v>
      </c>
      <c r="B633">
        <f t="shared" si="189"/>
        <v>9.3367494084630174</v>
      </c>
      <c r="C633" t="str">
        <f t="shared" si="173"/>
        <v>-0.335971954669644-2769.46676168451i</v>
      </c>
      <c r="D633" t="str">
        <f t="shared" si="174"/>
        <v>3.47812499942722-1704.60767764665i</v>
      </c>
      <c r="E633" t="str">
        <f t="shared" si="175"/>
        <v>162.469533720735+0.00715625514661943i</v>
      </c>
      <c r="F633" t="str">
        <f t="shared" si="176"/>
        <v>2.42492492487151-15996.693264124i</v>
      </c>
      <c r="G633" t="str">
        <f t="shared" si="177"/>
        <v>0.999999999977974-4.69316213590243E-06i</v>
      </c>
      <c r="H633" t="str">
        <f t="shared" si="178"/>
        <v>1200.00330277596+1.80217460076661i</v>
      </c>
      <c r="I633" t="str">
        <f t="shared" si="179"/>
        <v>89.5363424484652-54152.9425895219i</v>
      </c>
      <c r="K633" t="str">
        <f t="shared" si="180"/>
        <v>0.00999994992278199-0.0000220577483362332i</v>
      </c>
      <c r="L633" t="str">
        <f t="shared" si="181"/>
        <v>0.00015-30.2235395924174i</v>
      </c>
      <c r="M633" t="str">
        <f t="shared" si="182"/>
        <v>0.0004-5.3335658104266i</v>
      </c>
      <c r="N633">
        <f t="shared" si="183"/>
        <v>89.993049284718211</v>
      </c>
      <c r="O633">
        <f t="shared" si="184"/>
        <v>68.84792320873261</v>
      </c>
      <c r="P633" s="3">
        <f t="shared" si="185"/>
        <v>68.84792320873261</v>
      </c>
      <c r="Q633" s="3">
        <f t="shared" si="186"/>
        <v>-90.006950715281789</v>
      </c>
      <c r="R633">
        <f t="shared" si="187"/>
        <v>89.993049284718211</v>
      </c>
      <c r="S633">
        <f t="shared" si="188"/>
        <v>9.336749408463017E-3</v>
      </c>
      <c r="T633">
        <f t="shared" si="171"/>
        <v>68.84792320873261</v>
      </c>
    </row>
    <row r="634" spans="1:20" x14ac:dyDescent="0.25">
      <c r="A634">
        <f t="shared" si="172"/>
        <v>58.887451901532799</v>
      </c>
      <c r="B634">
        <f t="shared" si="189"/>
        <v>9.3722290562151773</v>
      </c>
      <c r="C634" t="str">
        <f t="shared" si="173"/>
        <v>-0.335971929974595-2758.98261733212i</v>
      </c>
      <c r="D634" t="str">
        <f t="shared" si="174"/>
        <v>3.47812499942286-1698.15469016389i</v>
      </c>
      <c r="E634" t="str">
        <f t="shared" si="175"/>
        <v>162.469533696056+0.0071834490336665i</v>
      </c>
      <c r="F634" t="str">
        <f t="shared" si="176"/>
        <v>2.42492492487111-15936.1359476098i</v>
      </c>
      <c r="G634" t="str">
        <f t="shared" si="177"/>
        <v>0.999999999977806-4.71099615201807E-06i</v>
      </c>
      <c r="H634" t="str">
        <f t="shared" si="178"/>
        <v>1200.0033279248+1.80902286685238i</v>
      </c>
      <c r="I634" t="str">
        <f t="shared" si="179"/>
        <v>89.5363427379586-53947.9414533196i</v>
      </c>
      <c r="K634" t="str">
        <f t="shared" si="180"/>
        <v>0.0099999495414739-0.0000221415669108405i</v>
      </c>
      <c r="L634" t="str">
        <f t="shared" si="181"/>
        <v>0.00015-30.10912491773i</v>
      </c>
      <c r="M634" t="str">
        <f t="shared" si="182"/>
        <v>0.0004-5.31337498548177i</v>
      </c>
      <c r="N634">
        <f t="shared" si="183"/>
        <v>89.993022872487018</v>
      </c>
      <c r="O634">
        <f t="shared" si="184"/>
        <v>68.814979349660476</v>
      </c>
      <c r="P634" s="3">
        <f t="shared" si="185"/>
        <v>68.814979349660476</v>
      </c>
      <c r="Q634" s="3">
        <f t="shared" si="186"/>
        <v>-90.006977127512982</v>
      </c>
      <c r="R634">
        <f t="shared" si="187"/>
        <v>89.993022872487018</v>
      </c>
      <c r="S634">
        <f t="shared" si="188"/>
        <v>9.3722290562151776E-3</v>
      </c>
      <c r="T634">
        <f t="shared" si="171"/>
        <v>68.814979349660476</v>
      </c>
    </row>
    <row r="635" spans="1:20" x14ac:dyDescent="0.25">
      <c r="A635">
        <f t="shared" si="172"/>
        <v>59.111224218758629</v>
      </c>
      <c r="B635">
        <f t="shared" si="189"/>
        <v>9.4078435266287954</v>
      </c>
      <c r="C635" t="str">
        <f t="shared" si="173"/>
        <v>-0.33597190509158-2748.53816187101i</v>
      </c>
      <c r="D635" t="str">
        <f t="shared" si="174"/>
        <v>3.47812499941846-1691.72613120647i</v>
      </c>
      <c r="E635" t="str">
        <f t="shared" si="175"/>
        <v>162.469533671189+0.00721074625883064i</v>
      </c>
      <c r="F635" t="str">
        <f t="shared" si="176"/>
        <v>2.42492492487071-15875.8078777613i</v>
      </c>
      <c r="G635" t="str">
        <f t="shared" si="177"/>
        <v>0.999999999977637-4.72889793739494E-06i</v>
      </c>
      <c r="H635" t="str">
        <f t="shared" si="178"/>
        <v>1200.00335326512+1.81589715637905i</v>
      </c>
      <c r="I635" t="str">
        <f t="shared" si="179"/>
        <v>89.5363430296555-53743.716376366i</v>
      </c>
      <c r="K635" t="str">
        <f t="shared" si="180"/>
        <v>0.00999994915726259-0.0000222257039860869i</v>
      </c>
      <c r="L635" t="str">
        <f t="shared" si="181"/>
        <v>0.00015-29.9951433729129i</v>
      </c>
      <c r="M635" t="str">
        <f t="shared" si="182"/>
        <v>0.0004-5.29326059521992i</v>
      </c>
      <c r="N635">
        <f t="shared" si="183"/>
        <v>89.992996359894917</v>
      </c>
      <c r="O635">
        <f t="shared" si="184"/>
        <v>68.782035490343759</v>
      </c>
      <c r="P635" s="3">
        <f t="shared" si="185"/>
        <v>68.782035490343759</v>
      </c>
      <c r="Q635" s="3">
        <f t="shared" si="186"/>
        <v>-90.007003640105083</v>
      </c>
      <c r="R635">
        <f t="shared" si="187"/>
        <v>89.992996359894917</v>
      </c>
      <c r="S635">
        <f t="shared" si="188"/>
        <v>9.4078435266287952E-3</v>
      </c>
      <c r="T635">
        <f t="shared" si="171"/>
        <v>68.782035490343759</v>
      </c>
    </row>
    <row r="636" spans="1:20" x14ac:dyDescent="0.25">
      <c r="A636">
        <f t="shared" si="172"/>
        <v>59.335846870789915</v>
      </c>
      <c r="B636">
        <f t="shared" si="189"/>
        <v>9.4435933320299856</v>
      </c>
      <c r="C636" t="str">
        <f t="shared" si="173"/>
        <v>-0.335971880019072-2738.13324505408i</v>
      </c>
      <c r="D636" t="str">
        <f t="shared" si="174"/>
        <v>3.47812499941404-1685.32190829739i</v>
      </c>
      <c r="E636" t="str">
        <f t="shared" si="175"/>
        <v>162.469533646134+0.00723814721480712i</v>
      </c>
      <c r="F636" t="str">
        <f t="shared" si="176"/>
        <v>2.42492492487027-15815.708186739i</v>
      </c>
      <c r="G636" t="str">
        <f t="shared" si="177"/>
        <v>0.999999999977467-4.74686774955623E-06i</v>
      </c>
      <c r="H636" t="str">
        <f t="shared" si="178"/>
        <v>1200.0033787984+1.82279756823605i</v>
      </c>
      <c r="I636" t="str">
        <f t="shared" si="179"/>
        <v>89.5363433235734-53540.2644208157i</v>
      </c>
      <c r="K636" t="str">
        <f t="shared" si="180"/>
        <v>0.00999994877012565-0.0000223101607721601i</v>
      </c>
      <c r="L636" t="str">
        <f t="shared" si="181"/>
        <v>0.00015-29.8815933183034i</v>
      </c>
      <c r="M636" t="str">
        <f t="shared" si="182"/>
        <v>0.0004-5.27322235028883i</v>
      </c>
      <c r="N636">
        <f t="shared" si="183"/>
        <v>89.992969746560618</v>
      </c>
      <c r="O636">
        <f t="shared" si="184"/>
        <v>68.749091630780271</v>
      </c>
      <c r="P636" s="3">
        <f t="shared" si="185"/>
        <v>68.749091630780271</v>
      </c>
      <c r="Q636" s="3">
        <f t="shared" si="186"/>
        <v>-90.007030253439382</v>
      </c>
      <c r="R636">
        <f t="shared" si="187"/>
        <v>89.992969746560618</v>
      </c>
      <c r="S636">
        <f t="shared" si="188"/>
        <v>9.4435933320299852E-3</v>
      </c>
      <c r="T636">
        <f t="shared" si="171"/>
        <v>68.749091630780271</v>
      </c>
    </row>
    <row r="637" spans="1:20" x14ac:dyDescent="0.25">
      <c r="A637">
        <f t="shared" si="172"/>
        <v>59.561323088898916</v>
      </c>
      <c r="B637">
        <f t="shared" si="189"/>
        <v>9.4794789866916993</v>
      </c>
      <c r="C637" t="str">
        <f t="shared" si="173"/>
        <v>-0.335971854755595-2727.76771720309i</v>
      </c>
      <c r="D637" t="str">
        <f t="shared" si="174"/>
        <v>3.47812499940957-1678.94192930977i</v>
      </c>
      <c r="E637" t="str">
        <f t="shared" si="175"/>
        <v>162.469533620886+0.0072656522957941i</v>
      </c>
      <c r="F637" t="str">
        <f t="shared" si="176"/>
        <v>2.42492492486988-15755.8360099887i</v>
      </c>
      <c r="G637" t="str">
        <f t="shared" si="177"/>
        <v>0.999999999977296-4.76490584700373E-06i</v>
      </c>
      <c r="H637" t="str">
        <f t="shared" si="178"/>
        <v>1200.00340452611+1.82972420168856i</v>
      </c>
      <c r="I637" t="str">
        <f t="shared" si="179"/>
        <v>89.5363436197289-53337.5826599444i</v>
      </c>
      <c r="K637" t="str">
        <f t="shared" si="180"/>
        <v>0.00999994838004085-0.0000223949384838461i</v>
      </c>
      <c r="L637" t="str">
        <f t="shared" si="181"/>
        <v>0.00015-29.7684731204457i</v>
      </c>
      <c r="M637" t="str">
        <f t="shared" si="182"/>
        <v>0.0004-5.2532599624316i</v>
      </c>
      <c r="N637">
        <f t="shared" si="183"/>
        <v>89.992943032101337</v>
      </c>
      <c r="O637">
        <f t="shared" si="184"/>
        <v>68.716147770968064</v>
      </c>
      <c r="P637" s="3">
        <f t="shared" si="185"/>
        <v>68.716147770968064</v>
      </c>
      <c r="Q637" s="3">
        <f t="shared" si="186"/>
        <v>-90.007056967898663</v>
      </c>
      <c r="R637">
        <f t="shared" si="187"/>
        <v>89.992943032101337</v>
      </c>
      <c r="S637">
        <f t="shared" si="188"/>
        <v>9.4794789866917001E-3</v>
      </c>
      <c r="T637">
        <f t="shared" si="171"/>
        <v>68.716147770968064</v>
      </c>
    </row>
    <row r="638" spans="1:20" x14ac:dyDescent="0.25">
      <c r="A638">
        <f t="shared" si="172"/>
        <v>59.787656116636732</v>
      </c>
      <c r="B638">
        <f t="shared" si="189"/>
        <v>9.5155010068411272</v>
      </c>
      <c r="C638" t="str">
        <f t="shared" si="173"/>
        <v>-0.335971829299791-2717.44142920655i</v>
      </c>
      <c r="D638" t="str">
        <f t="shared" si="174"/>
        <v>3.47812499940508-1672.58610246546i</v>
      </c>
      <c r="E638" t="str">
        <f t="shared" si="175"/>
        <v>162.469533595448+0.00729326189747852i</v>
      </c>
      <c r="F638" t="str">
        <f t="shared" si="176"/>
        <v>2.42492492486945-15696.190486229i</v>
      </c>
      <c r="G638" t="str">
        <f t="shared" si="177"/>
        <v>0.999999999977123-4.78301248922152E-06i</v>
      </c>
      <c r="H638" t="str">
        <f t="shared" si="178"/>
        <v>1200.00343044971+1.83667715637903i</v>
      </c>
      <c r="I638" t="str">
        <f t="shared" si="179"/>
        <v>89.5363439181401-53135.6681781057i</v>
      </c>
      <c r="K638" t="str">
        <f t="shared" si="180"/>
        <v>0.00999994798698589-0.0000224800383405465i</v>
      </c>
      <c r="L638" t="str">
        <f t="shared" si="181"/>
        <v>0.00015-29.6557811520679i</v>
      </c>
      <c r="M638" t="str">
        <f t="shared" si="182"/>
        <v>0.0004-5.23337314448257i</v>
      </c>
      <c r="N638">
        <f t="shared" si="183"/>
        <v>89.992916216132869</v>
      </c>
      <c r="O638">
        <f t="shared" si="184"/>
        <v>68.683203910905604</v>
      </c>
      <c r="P638" s="3">
        <f t="shared" si="185"/>
        <v>68.683203910905604</v>
      </c>
      <c r="Q638" s="3">
        <f t="shared" si="186"/>
        <v>-90.007083783867131</v>
      </c>
      <c r="R638">
        <f t="shared" si="187"/>
        <v>89.992916216132869</v>
      </c>
      <c r="S638">
        <f t="shared" si="188"/>
        <v>9.5155010068411275E-3</v>
      </c>
      <c r="T638">
        <f t="shared" si="171"/>
        <v>68.683203910905604</v>
      </c>
    </row>
    <row r="639" spans="1:20" x14ac:dyDescent="0.25">
      <c r="A639">
        <f t="shared" si="172"/>
        <v>60.014849209879948</v>
      </c>
      <c r="B639">
        <f t="shared" si="189"/>
        <v>9.5516599106671229</v>
      </c>
      <c r="C639" t="str">
        <f t="shared" si="173"/>
        <v>-0.335971803650194-2707.15423251726i</v>
      </c>
      <c r="D639" t="str">
        <f t="shared" si="174"/>
        <v>3.47812499940055-1666.25433633376i</v>
      </c>
      <c r="E639" t="str">
        <f t="shared" si="175"/>
        <v>162.469533569815+0.0073209764170578i</v>
      </c>
      <c r="F639" t="str">
        <f t="shared" si="176"/>
        <v>2.42492492486903-15636.770757439i</v>
      </c>
      <c r="G639" t="str">
        <f t="shared" si="177"/>
        <v>0.999999999976949-4.80118793667973E-06i</v>
      </c>
      <c r="H639" t="str">
        <f t="shared" si="178"/>
        <v>1200.00345657071+1.84365653232851i</v>
      </c>
      <c r="I639" t="str">
        <f t="shared" si="179"/>
        <v>89.536344218824-52934.5180706929i</v>
      </c>
      <c r="K639" t="str">
        <f t="shared" si="180"/>
        <v>0.00999994759093808-0.0000225654615662945i</v>
      </c>
      <c r="L639" t="str">
        <f t="shared" si="181"/>
        <v>0.00015-29.543515792058i</v>
      </c>
      <c r="M639" t="str">
        <f t="shared" si="182"/>
        <v>0.0004-5.21356161036319i</v>
      </c>
      <c r="N639">
        <f t="shared" si="183"/>
        <v>89.992889298269574</v>
      </c>
      <c r="O639">
        <f t="shared" si="184"/>
        <v>68.650260050590731</v>
      </c>
      <c r="P639" s="3">
        <f t="shared" si="185"/>
        <v>68.650260050590731</v>
      </c>
      <c r="Q639" s="3">
        <f t="shared" si="186"/>
        <v>-90.007110701730426</v>
      </c>
      <c r="R639">
        <f t="shared" si="187"/>
        <v>89.992889298269574</v>
      </c>
      <c r="S639">
        <f t="shared" si="188"/>
        <v>9.5516599106671221E-3</v>
      </c>
      <c r="T639">
        <f t="shared" si="171"/>
        <v>68.650260050590731</v>
      </c>
    </row>
    <row r="640" spans="1:20" x14ac:dyDescent="0.25">
      <c r="A640">
        <f t="shared" si="172"/>
        <v>60.242905636877495</v>
      </c>
      <c r="B640">
        <f t="shared" si="189"/>
        <v>9.5879562183276583</v>
      </c>
      <c r="C640" t="str">
        <f t="shared" si="173"/>
        <v>-0.335971777805279-2696.90597915046i</v>
      </c>
      <c r="D640" t="str">
        <f t="shared" si="174"/>
        <v>3.47812499939597-1659.9465398301i</v>
      </c>
      <c r="E640" t="str">
        <f t="shared" si="175"/>
        <v>162.469533543986+0.00734879625323274i</v>
      </c>
      <c r="F640" t="str">
        <f t="shared" si="176"/>
        <v>2.42492492486861-15577.575968846i</v>
      </c>
      <c r="G640" t="str">
        <f t="shared" si="177"/>
        <v>0.999999999976773-4.81943245083826E-06i</v>
      </c>
      <c r="H640" t="str">
        <f t="shared" si="178"/>
        <v>1200.00348289061+1.85066242993809i</v>
      </c>
      <c r="I640" t="str">
        <f t="shared" si="179"/>
        <v>89.536344521796-52734.1294440941i</v>
      </c>
      <c r="K640" t="str">
        <f t="shared" si="180"/>
        <v>0.0099999471918746-0.0000226512093897727i</v>
      </c>
      <c r="L640" t="str">
        <f t="shared" si="181"/>
        <v>0.00015-29.4316754254414i</v>
      </c>
      <c r="M640" t="str">
        <f t="shared" si="182"/>
        <v>0.0004-5.1938250750779i</v>
      </c>
      <c r="N640">
        <f t="shared" si="183"/>
        <v>89.992862278124278</v>
      </c>
      <c r="O640">
        <f t="shared" si="184"/>
        <v>68.617316190021555</v>
      </c>
      <c r="P640" s="3">
        <f t="shared" si="185"/>
        <v>68.617316190021555</v>
      </c>
      <c r="Q640" s="3">
        <f t="shared" si="186"/>
        <v>-90.007137721875722</v>
      </c>
      <c r="R640">
        <f t="shared" si="187"/>
        <v>89.992862278124278</v>
      </c>
      <c r="S640">
        <f t="shared" si="188"/>
        <v>9.5879562183276579E-3</v>
      </c>
      <c r="T640">
        <f t="shared" si="171"/>
        <v>68.617316190021555</v>
      </c>
    </row>
    <row r="641" spans="1:20" x14ac:dyDescent="0.25">
      <c r="A641">
        <f t="shared" si="172"/>
        <v>60.471828678297626</v>
      </c>
      <c r="B641">
        <f t="shared" si="189"/>
        <v>9.6243904519573036</v>
      </c>
      <c r="C641" t="str">
        <f t="shared" si="173"/>
        <v>-0.335971751763519-2686.6965216816i</v>
      </c>
      <c r="D641" t="str">
        <f t="shared" si="174"/>
        <v>3.47812499939138-1653.66262221469i</v>
      </c>
      <c r="E641" t="str">
        <f t="shared" si="175"/>
        <v>162.469533517962+0.00737672180622724i</v>
      </c>
      <c r="F641" t="str">
        <f t="shared" si="176"/>
        <v>2.42492492486817-15518.6052689132i</v>
      </c>
      <c r="G641" t="str">
        <f t="shared" si="177"/>
        <v>0.999999999976596-4.83774629415059E-06i</v>
      </c>
      <c r="H641" t="str">
        <f t="shared" si="178"/>
        <v>1200.00350941091+1.8576949499905i</v>
      </c>
      <c r="I641" t="str">
        <f t="shared" si="179"/>
        <v>89.5363448270763-52534.4994156513i</v>
      </c>
      <c r="K641" t="str">
        <f t="shared" si="180"/>
        <v>0.00999994678977252-0.0000227372830443327i</v>
      </c>
      <c r="L641" t="str">
        <f t="shared" si="181"/>
        <v>0.00015-29.3202584433566i</v>
      </c>
      <c r="M641" t="str">
        <f t="shared" si="182"/>
        <v>0.0004-5.17416325471i</v>
      </c>
      <c r="N641">
        <f t="shared" si="183"/>
        <v>89.992835155308398</v>
      </c>
      <c r="O641">
        <f t="shared" si="184"/>
        <v>68.584372329196228</v>
      </c>
      <c r="P641" s="3">
        <f t="shared" si="185"/>
        <v>68.584372329196228</v>
      </c>
      <c r="Q641" s="3">
        <f t="shared" si="186"/>
        <v>-90.007164844691602</v>
      </c>
      <c r="R641">
        <f t="shared" si="187"/>
        <v>89.992835155308398</v>
      </c>
      <c r="S641">
        <f t="shared" si="188"/>
        <v>9.6243904519573032E-3</v>
      </c>
      <c r="T641">
        <f t="shared" si="171"/>
        <v>68.584372329196228</v>
      </c>
    </row>
    <row r="642" spans="1:20" x14ac:dyDescent="0.25">
      <c r="A642">
        <f t="shared" si="172"/>
        <v>60.701621627275159</v>
      </c>
      <c r="B642">
        <f t="shared" si="189"/>
        <v>9.6609631356747414</v>
      </c>
      <c r="C642" t="str">
        <f t="shared" si="173"/>
        <v>-0.335971725523521-2676.52571324418i</v>
      </c>
      <c r="D642" t="str">
        <f t="shared" si="174"/>
        <v>3.47812499938674-1647.40249309128i</v>
      </c>
      <c r="E642" t="str">
        <f t="shared" si="175"/>
        <v>162.469533491739+0.00740475347777623i</v>
      </c>
      <c r="F642" t="str">
        <f t="shared" si="176"/>
        <v>2.42492492486774-15459.857809327i</v>
      </c>
      <c r="G642" t="str">
        <f t="shared" si="177"/>
        <v>0.999999999976418-4.85612973006749E-06i</v>
      </c>
      <c r="H642" t="str">
        <f t="shared" si="178"/>
        <v>1200.00353613316+1.86475419365136i</v>
      </c>
      <c r="I642" t="str">
        <f t="shared" si="179"/>
        <v>89.5363451346804-52335.6251136198i</v>
      </c>
      <c r="K642" t="str">
        <f t="shared" si="180"/>
        <v>0.00999994638460866-0.0000228236837680103i</v>
      </c>
      <c r="L642" t="str">
        <f t="shared" si="181"/>
        <v>0.00015-29.2092632430331i</v>
      </c>
      <c r="M642" t="str">
        <f t="shared" si="182"/>
        <v>0.0004-5.15457586641762i</v>
      </c>
      <c r="N642">
        <f t="shared" si="183"/>
        <v>89.992807929431848</v>
      </c>
      <c r="O642">
        <f t="shared" si="184"/>
        <v>68.55142846811269</v>
      </c>
      <c r="P642" s="3">
        <f t="shared" si="185"/>
        <v>68.55142846811269</v>
      </c>
      <c r="Q642" s="3">
        <f t="shared" si="186"/>
        <v>-90.007192070568152</v>
      </c>
      <c r="R642">
        <f t="shared" si="187"/>
        <v>89.992807929431848</v>
      </c>
      <c r="S642">
        <f t="shared" si="188"/>
        <v>9.6609631356747421E-3</v>
      </c>
      <c r="T642">
        <f t="shared" si="171"/>
        <v>68.55142846811269</v>
      </c>
    </row>
    <row r="643" spans="1:20" x14ac:dyDescent="0.25">
      <c r="A643">
        <f t="shared" si="172"/>
        <v>60.932287789458805</v>
      </c>
      <c r="B643">
        <f t="shared" si="189"/>
        <v>9.6976747955903058</v>
      </c>
      <c r="C643" t="str">
        <f t="shared" si="173"/>
        <v>-0.335971699083652-2666.39340752771i</v>
      </c>
      <c r="D643" t="str">
        <f t="shared" si="174"/>
        <v>3.47812499938208-1641.1660624058i</v>
      </c>
      <c r="E643" t="str">
        <f t="shared" si="175"/>
        <v>162.469533465317+0.00743289167115256i</v>
      </c>
      <c r="F643" t="str">
        <f t="shared" si="176"/>
        <v>2.42492492486731-15401.3327449858i</v>
      </c>
      <c r="G643" t="str">
        <f t="shared" si="177"/>
        <v>0.999999999976238-4.87458302304087E-06i</v>
      </c>
      <c r="H643" t="str">
        <f t="shared" si="178"/>
        <v>1200.00356305889+1.87184026247075i</v>
      </c>
      <c r="I643" t="str">
        <f t="shared" si="179"/>
        <v>89.5363454446273-52137.5036771267i</v>
      </c>
      <c r="K643" t="str">
        <f t="shared" si="180"/>
        <v>0.00999994597635969-0.0000229104128035451i</v>
      </c>
      <c r="L643" t="str">
        <f t="shared" si="181"/>
        <v>0.00015-29.0986882277675i</v>
      </c>
      <c r="M643" t="str">
        <f t="shared" si="182"/>
        <v>0.0004-5.13506262842958i</v>
      </c>
      <c r="N643">
        <f t="shared" si="183"/>
        <v>89.992780600103075</v>
      </c>
      <c r="O643">
        <f t="shared" si="184"/>
        <v>68.518484606768979</v>
      </c>
      <c r="P643" s="3">
        <f t="shared" si="185"/>
        <v>68.518484606768979</v>
      </c>
      <c r="Q643" s="3">
        <f t="shared" si="186"/>
        <v>-90.007219399896925</v>
      </c>
      <c r="R643">
        <f t="shared" si="187"/>
        <v>89.992780600103075</v>
      </c>
      <c r="S643">
        <f t="shared" si="188"/>
        <v>9.6976747955903053E-3</v>
      </c>
      <c r="T643">
        <f t="shared" si="171"/>
        <v>68.518484606768979</v>
      </c>
    </row>
    <row r="644" spans="1:20" x14ac:dyDescent="0.25">
      <c r="A644">
        <f t="shared" si="172"/>
        <v>61.163830483058753</v>
      </c>
      <c r="B644">
        <f t="shared" si="189"/>
        <v>9.7345259598135492</v>
      </c>
      <c r="C644" t="str">
        <f t="shared" si="173"/>
        <v>-0.33597167244255-2656.29945877562i</v>
      </c>
      <c r="D644" t="str">
        <f t="shared" si="174"/>
        <v>3.47812499937737-1634.95324044511i</v>
      </c>
      <c r="E644" t="str">
        <f t="shared" si="175"/>
        <v>162.469533438694+0.00746113679115096i</v>
      </c>
      <c r="F644" t="str">
        <f t="shared" si="176"/>
        <v>2.42492492486687-15343.0292339866i</v>
      </c>
      <c r="G644" t="str">
        <f t="shared" si="177"/>
        <v>0.999999999976058-4.89310643852755E-06i</v>
      </c>
      <c r="H644" t="str">
        <f t="shared" si="178"/>
        <v>1200.00359018963+1.87895325838467i</v>
      </c>
      <c r="I644" t="str">
        <f t="shared" si="179"/>
        <v>89.5363457569343-51940.1322561266i</v>
      </c>
      <c r="K644" t="str">
        <f t="shared" si="180"/>
        <v>0.00999994556500227-0.0000229974713983978i</v>
      </c>
      <c r="L644" t="str">
        <f t="shared" si="181"/>
        <v>0.00015-28.9885318069014i</v>
      </c>
      <c r="M644" t="str">
        <f t="shared" si="182"/>
        <v>0.0004-5.11562326004141i</v>
      </c>
      <c r="N644">
        <f t="shared" si="183"/>
        <v>89.99275316692902</v>
      </c>
      <c r="O644">
        <f t="shared" si="184"/>
        <v>68.485540745163291</v>
      </c>
      <c r="P644" s="3">
        <f t="shared" si="185"/>
        <v>68.485540745163291</v>
      </c>
      <c r="Q644" s="3">
        <f t="shared" si="186"/>
        <v>-90.00724683307098</v>
      </c>
      <c r="R644">
        <f t="shared" si="187"/>
        <v>89.99275316692902</v>
      </c>
      <c r="S644">
        <f t="shared" si="188"/>
        <v>9.7345259598135489E-3</v>
      </c>
      <c r="T644">
        <f t="shared" si="171"/>
        <v>68.485540745163291</v>
      </c>
    </row>
    <row r="645" spans="1:20" x14ac:dyDescent="0.25">
      <c r="A645">
        <f t="shared" si="172"/>
        <v>61.396253038894372</v>
      </c>
      <c r="B645">
        <f t="shared" si="189"/>
        <v>9.7715171584608402</v>
      </c>
      <c r="C645" t="str">
        <f t="shared" si="173"/>
        <v>-0.33597164559855-2646.24372178301i</v>
      </c>
      <c r="D645" t="str">
        <f t="shared" si="174"/>
        <v>3.47812499937262-1628.76393783568i</v>
      </c>
      <c r="E645" t="str">
        <f t="shared" si="175"/>
        <v>162.469533411867+0.00748948924411326i</v>
      </c>
      <c r="F645" t="str">
        <f t="shared" si="176"/>
        <v>2.42492492486642-15284.946437614i</v>
      </c>
      <c r="G645" t="str">
        <f t="shared" si="177"/>
        <v>0.999999999975875-4.91170024299306E-06i</v>
      </c>
      <c r="H645" t="str">
        <f t="shared" si="178"/>
        <v>1200.00361752696+1.88609328371641i</v>
      </c>
      <c r="I645" t="str">
        <f t="shared" si="179"/>
        <v>89.5363460716184-51743.508011367i</v>
      </c>
      <c r="K645" t="str">
        <f t="shared" si="180"/>
        <v>0.00999994515051261-0.0000230848608047673i</v>
      </c>
      <c r="L645" t="str">
        <f t="shared" si="181"/>
        <v>0.00015-28.8787923957973i</v>
      </c>
      <c r="M645" t="str">
        <f t="shared" si="182"/>
        <v>0.0004-5.0962574816113i</v>
      </c>
      <c r="N645">
        <f t="shared" si="183"/>
        <v>89.992725629515164</v>
      </c>
      <c r="O645">
        <f t="shared" si="184"/>
        <v>68.452596883293438</v>
      </c>
      <c r="P645" s="3">
        <f t="shared" si="185"/>
        <v>68.452596883293438</v>
      </c>
      <c r="Q645" s="3">
        <f t="shared" si="186"/>
        <v>-90.007274370484836</v>
      </c>
      <c r="R645">
        <f t="shared" si="187"/>
        <v>89.992725629515164</v>
      </c>
      <c r="S645">
        <f t="shared" si="188"/>
        <v>9.7715171584608403E-3</v>
      </c>
      <c r="T645">
        <f t="shared" si="171"/>
        <v>68.452596883293438</v>
      </c>
    </row>
    <row r="646" spans="1:20" x14ac:dyDescent="0.25">
      <c r="A646">
        <f t="shared" si="172"/>
        <v>61.629558800442169</v>
      </c>
      <c r="B646">
        <f t="shared" si="189"/>
        <v>9.8086489236629912</v>
      </c>
      <c r="C646" t="str">
        <f t="shared" si="173"/>
        <v>-0.335971618550109-2636.22605189474i</v>
      </c>
      <c r="D646" t="str">
        <f t="shared" si="174"/>
        <v>3.47812499936786-1622.59806554231i</v>
      </c>
      <c r="E646" t="str">
        <f t="shared" si="175"/>
        <v>162.469533384837+0.00751794943791904i</v>
      </c>
      <c r="F646" t="str">
        <f t="shared" si="176"/>
        <v>2.42492492486597-15227.0835203275i</v>
      </c>
      <c r="G646" t="str">
        <f t="shared" si="177"/>
        <v>0.999999999975691-4.93036470391552E-06i</v>
      </c>
      <c r="H646" t="str">
        <f t="shared" si="178"/>
        <v>1200.00364507246+1.89326044117815i</v>
      </c>
      <c r="I646" t="str">
        <f t="shared" si="179"/>
        <v>89.5363463886984-51547.6281143424i</v>
      </c>
      <c r="K646" t="str">
        <f t="shared" si="180"/>
        <v>0.00999994473286683-0.0000231725822796098i</v>
      </c>
      <c r="L646" t="str">
        <f t="shared" si="181"/>
        <v>0.00015-28.7694684158172i</v>
      </c>
      <c r="M646" t="str">
        <f t="shared" si="182"/>
        <v>0.0004-5.07696501455598i</v>
      </c>
      <c r="N646">
        <f t="shared" si="183"/>
        <v>89.992697987465434</v>
      </c>
      <c r="O646">
        <f t="shared" si="184"/>
        <v>68.419653021157444</v>
      </c>
      <c r="P646" s="3">
        <f t="shared" si="185"/>
        <v>68.419653021157444</v>
      </c>
      <c r="Q646" s="3">
        <f t="shared" si="186"/>
        <v>-90.007302012534566</v>
      </c>
      <c r="R646">
        <f t="shared" si="187"/>
        <v>89.992697987465434</v>
      </c>
      <c r="S646">
        <f t="shared" si="188"/>
        <v>9.8086489236629913E-3</v>
      </c>
      <c r="T646">
        <f t="shared" si="171"/>
        <v>68.419653021157444</v>
      </c>
    </row>
    <row r="647" spans="1:20" x14ac:dyDescent="0.25">
      <c r="A647">
        <f t="shared" si="172"/>
        <v>61.863751123883851</v>
      </c>
      <c r="B647">
        <f t="shared" si="189"/>
        <v>9.8459217895729108</v>
      </c>
      <c r="C647" t="str">
        <f t="shared" si="173"/>
        <v>-0.335971591295825-2626.24630500328i</v>
      </c>
      <c r="D647" t="str">
        <f t="shared" si="174"/>
        <v>3.47812499936304-1616.45553486686i</v>
      </c>
      <c r="E647" t="str">
        <f t="shared" si="175"/>
        <v>162.4695333576+0.00754651778200259i</v>
      </c>
      <c r="F647" t="str">
        <f t="shared" si="176"/>
        <v>2.42492492486553-15169.4396497495i</v>
      </c>
      <c r="G647" t="str">
        <f t="shared" si="177"/>
        <v>0.999999999975506-4.94910008978949E-06i</v>
      </c>
      <c r="H647" t="str">
        <f t="shared" si="178"/>
        <v>1200.00367282769+1.90045483387243i</v>
      </c>
      <c r="I647" t="str">
        <f t="shared" si="179"/>
        <v>89.5363467081943-51352.4897472533i</v>
      </c>
      <c r="K647" t="str">
        <f t="shared" si="180"/>
        <v>0.00999994431204099-0.0000232606370846571i</v>
      </c>
      <c r="L647" t="str">
        <f t="shared" si="181"/>
        <v>0.00015-28.6605582942989i</v>
      </c>
      <c r="M647" t="str">
        <f t="shared" si="182"/>
        <v>0.0004-5.05774558134686i</v>
      </c>
      <c r="N647">
        <f t="shared" si="183"/>
        <v>89.99267024038231</v>
      </c>
      <c r="O647">
        <f t="shared" si="184"/>
        <v>68.386709158753334</v>
      </c>
      <c r="P647" s="3">
        <f t="shared" si="185"/>
        <v>68.386709158753334</v>
      </c>
      <c r="Q647" s="3">
        <f t="shared" si="186"/>
        <v>-90.00732975961769</v>
      </c>
      <c r="R647">
        <f t="shared" si="187"/>
        <v>89.99267024038231</v>
      </c>
      <c r="S647">
        <f t="shared" si="188"/>
        <v>9.8459217895729111E-3</v>
      </c>
      <c r="T647">
        <f t="shared" si="171"/>
        <v>68.386709158753334</v>
      </c>
    </row>
    <row r="648" spans="1:20" x14ac:dyDescent="0.25">
      <c r="A648">
        <f t="shared" si="172"/>
        <v>62.098833378154609</v>
      </c>
      <c r="B648">
        <f t="shared" si="189"/>
        <v>9.8833362923732881</v>
      </c>
      <c r="C648" t="str">
        <f t="shared" si="173"/>
        <v>-0.335971563833877-2616.30433754659i</v>
      </c>
      <c r="D648" t="str">
        <f t="shared" si="174"/>
        <v>3.47812499935819-1610.33625744696i</v>
      </c>
      <c r="E648" t="str">
        <f t="shared" si="175"/>
        <v>162.469533330156+0.00757519468735356i</v>
      </c>
      <c r="F648" t="str">
        <f t="shared" si="176"/>
        <v>2.42492492486509-15112.0139966536i</v>
      </c>
      <c r="G648" t="str">
        <f t="shared" si="177"/>
        <v>0.99999999997532-4.96790667012976E-06i</v>
      </c>
      <c r="H648" t="str">
        <f t="shared" si="178"/>
        <v>1200.00370079428+1.90767656529346i</v>
      </c>
      <c r="I648" t="str">
        <f t="shared" si="179"/>
        <v>89.5363470301221-51158.0901029703i</v>
      </c>
      <c r="K648" t="str">
        <f t="shared" si="180"/>
        <v>0.00999994388801076-0.0000233490264864326i</v>
      </c>
      <c r="L648" t="str">
        <f t="shared" si="181"/>
        <v>0.00015-28.5520604645337i</v>
      </c>
      <c r="M648" t="str">
        <f t="shared" si="182"/>
        <v>0.0004-5.03859890550594i</v>
      </c>
      <c r="N648">
        <f t="shared" si="183"/>
        <v>89.992642387866724</v>
      </c>
      <c r="O648">
        <f t="shared" si="184"/>
        <v>68.353765296078961</v>
      </c>
      <c r="P648" s="3">
        <f t="shared" si="185"/>
        <v>68.353765296078961</v>
      </c>
      <c r="Q648" s="3">
        <f t="shared" si="186"/>
        <v>-90.007357612133276</v>
      </c>
      <c r="R648">
        <f t="shared" si="187"/>
        <v>89.992642387866724</v>
      </c>
      <c r="S648">
        <f t="shared" si="188"/>
        <v>9.8833362923732883E-3</v>
      </c>
      <c r="T648">
        <f t="shared" si="171"/>
        <v>68.353765296078961</v>
      </c>
    </row>
    <row r="649" spans="1:20" x14ac:dyDescent="0.25">
      <c r="A649">
        <f t="shared" si="172"/>
        <v>62.3348089449916</v>
      </c>
      <c r="B649">
        <f t="shared" si="189"/>
        <v>9.9208929702843065</v>
      </c>
      <c r="C649" t="str">
        <f t="shared" si="173"/>
        <v>-0.335971536162964-2606.40000650621i</v>
      </c>
      <c r="D649" t="str">
        <f t="shared" si="174"/>
        <v>3.47812499935331-1604.24014525476i</v>
      </c>
      <c r="E649" t="str">
        <f t="shared" si="175"/>
        <v>162.469533302504+0.00760398056652206i</v>
      </c>
      <c r="F649" t="str">
        <f t="shared" si="176"/>
        <v>2.42492492486462-15054.8057349525i</v>
      </c>
      <c r="G649" t="str">
        <f t="shared" si="177"/>
        <v>0.999999999975132-4.98678471547532E-06i</v>
      </c>
      <c r="H649" t="str">
        <f t="shared" si="178"/>
        <v>1200.0037289738+1.91492573932884i</v>
      </c>
      <c r="I649" t="str">
        <f t="shared" si="179"/>
        <v>89.5363473545018-50964.4263849875i</v>
      </c>
      <c r="K649" t="str">
        <f t="shared" si="180"/>
        <v>0.00999994346075193-0.0000234377517562732i</v>
      </c>
      <c r="L649" t="str">
        <f t="shared" si="181"/>
        <v>0.00015-28.4439733657438i</v>
      </c>
      <c r="M649" t="str">
        <f t="shared" si="182"/>
        <v>0.0004-5.01952471160186i</v>
      </c>
      <c r="N649">
        <f t="shared" si="183"/>
        <v>89.992614429518113</v>
      </c>
      <c r="O649">
        <f t="shared" si="184"/>
        <v>68.320821433132551</v>
      </c>
      <c r="P649" s="3">
        <f t="shared" si="185"/>
        <v>68.320821433132551</v>
      </c>
      <c r="Q649" s="3">
        <f t="shared" si="186"/>
        <v>-90.007385570481887</v>
      </c>
      <c r="R649">
        <f t="shared" si="187"/>
        <v>89.992614429518113</v>
      </c>
      <c r="S649">
        <f t="shared" si="188"/>
        <v>9.9208929702843066E-3</v>
      </c>
      <c r="T649">
        <f t="shared" si="171"/>
        <v>68.320821433132551</v>
      </c>
    </row>
    <row r="650" spans="1:20" x14ac:dyDescent="0.25">
      <c r="A650">
        <f t="shared" si="172"/>
        <v>62.571681218982569</v>
      </c>
      <c r="B650">
        <f t="shared" si="189"/>
        <v>9.9585923635713876</v>
      </c>
      <c r="C650" t="str">
        <f t="shared" si="173"/>
        <v>-0.335971508281304-2596.5331694049i</v>
      </c>
      <c r="D650" t="str">
        <f t="shared" si="174"/>
        <v>3.47812499934837-1598.16711059562i</v>
      </c>
      <c r="E650" t="str">
        <f t="shared" si="175"/>
        <v>162.46953327464+0.00763287583362354i</v>
      </c>
      <c r="F650" t="str">
        <f t="shared" si="176"/>
        <v>2.42492492486417-14997.8140416861i</v>
      </c>
      <c r="G650" t="str">
        <f t="shared" si="177"/>
        <v>0.999999999974943-5.00573449739318E-06i</v>
      </c>
      <c r="H650" t="str">
        <f t="shared" si="178"/>
        <v>1200.0037573679+1.92220246026086i</v>
      </c>
      <c r="I650" t="str">
        <f t="shared" si="179"/>
        <v>89.5363476813504-50771.4958073884i</v>
      </c>
      <c r="K650" t="str">
        <f t="shared" si="180"/>
        <v>0.00999994303023973-0.0000235268141703429i</v>
      </c>
      <c r="L650" t="str">
        <f t="shared" si="181"/>
        <v>0.00015-28.3362954430602i</v>
      </c>
      <c r="M650" t="str">
        <f t="shared" si="182"/>
        <v>0.0004-5.00052272524592i</v>
      </c>
      <c r="N650">
        <f t="shared" si="183"/>
        <v>89.992586364934397</v>
      </c>
      <c r="O650">
        <f t="shared" si="184"/>
        <v>68.287877569911629</v>
      </c>
      <c r="P650" s="3">
        <f t="shared" si="185"/>
        <v>68.287877569911629</v>
      </c>
      <c r="Q650" s="3">
        <f t="shared" si="186"/>
        <v>-90.007413635065603</v>
      </c>
      <c r="R650">
        <f t="shared" si="187"/>
        <v>89.992586364934397</v>
      </c>
      <c r="S650">
        <f t="shared" si="188"/>
        <v>9.958592363571387E-3</v>
      </c>
      <c r="T650">
        <f t="shared" si="171"/>
        <v>68.287877569911629</v>
      </c>
    </row>
    <row r="651" spans="1:20" x14ac:dyDescent="0.25">
      <c r="A651">
        <f t="shared" si="172"/>
        <v>62.809453607614707</v>
      </c>
      <c r="B651">
        <f t="shared" si="189"/>
        <v>9.9964350145529597</v>
      </c>
      <c r="C651" t="str">
        <f t="shared" si="173"/>
        <v>-0.335971480187359-2586.703684305i</v>
      </c>
      <c r="D651" t="str">
        <f t="shared" si="174"/>
        <v>3.47812499934341-1592.11706610692i</v>
      </c>
      <c r="E651" t="str">
        <f t="shared" si="175"/>
        <v>162.469533246566+0.0076618809043566i</v>
      </c>
      <c r="F651" t="str">
        <f t="shared" si="176"/>
        <v>2.4249249248637-14941.0380970099i</v>
      </c>
      <c r="G651" t="str">
        <f t="shared" si="177"/>
        <v>0.999999999974752-5.02475628848231E-06i</v>
      </c>
      <c r="H651" t="str">
        <f t="shared" si="178"/>
        <v>1200.00378597821+1.92950683276818i</v>
      </c>
      <c r="I651" t="str">
        <f t="shared" si="179"/>
        <v>89.5363480106891-50579.2955948023i</v>
      </c>
      <c r="K651" t="str">
        <f t="shared" si="180"/>
        <v>0.00999994259644947-0.0000236162150096555i</v>
      </c>
      <c r="L651" t="str">
        <f t="shared" si="181"/>
        <v>0.00015-28.2290251474997i</v>
      </c>
      <c r="M651" t="str">
        <f t="shared" si="182"/>
        <v>0.0004-4.98159267308817i</v>
      </c>
      <c r="N651">
        <f t="shared" si="183"/>
        <v>89.992558193711929</v>
      </c>
      <c r="O651">
        <f t="shared" si="184"/>
        <v>68.254933706414462</v>
      </c>
      <c r="P651" s="3">
        <f t="shared" si="185"/>
        <v>68.254933706414462</v>
      </c>
      <c r="Q651" s="3">
        <f t="shared" si="186"/>
        <v>-90.007441806288071</v>
      </c>
      <c r="R651">
        <f t="shared" si="187"/>
        <v>89.992558193711929</v>
      </c>
      <c r="S651">
        <f t="shared" si="188"/>
        <v>9.9964350145529592E-3</v>
      </c>
      <c r="T651">
        <f t="shared" si="171"/>
        <v>68.254933706414462</v>
      </c>
    </row>
    <row r="652" spans="1:20" x14ac:dyDescent="0.25">
      <c r="A652">
        <f t="shared" si="172"/>
        <v>63.048129531323646</v>
      </c>
      <c r="B652">
        <f t="shared" si="189"/>
        <v>10.034421467608261</v>
      </c>
      <c r="C652" t="str">
        <f t="shared" si="173"/>
        <v>-0.335971451879377-2576.91140980594i</v>
      </c>
      <c r="D652" t="str">
        <f t="shared" si="174"/>
        <v>3.47812499933842-1586.08992475672i</v>
      </c>
      <c r="E652" t="str">
        <f t="shared" si="175"/>
        <v>162.469533218275+0.00769099619598595i</v>
      </c>
      <c r="F652" t="str">
        <f t="shared" si="176"/>
        <v>2.42492492486323-14884.4770841828i</v>
      </c>
      <c r="G652" t="str">
        <f t="shared" si="177"/>
        <v>0.99999999997456-5.04385036237757E-06i</v>
      </c>
      <c r="H652" t="str">
        <f t="shared" si="178"/>
        <v>1200.00381480638+1.93683896192712i</v>
      </c>
      <c r="I652" t="str">
        <f t="shared" si="179"/>
        <v>89.5363483425337-50387.8229823643i</v>
      </c>
      <c r="K652" t="str">
        <f t="shared" si="180"/>
        <v>0.00999994215935612-0.0000237059555600895i</v>
      </c>
      <c r="L652" t="str">
        <f t="shared" si="181"/>
        <v>0.00015-28.1221609359431i</v>
      </c>
      <c r="M652" t="str">
        <f t="shared" si="182"/>
        <v>0.0004-4.9627342828135i</v>
      </c>
      <c r="N652">
        <f t="shared" si="183"/>
        <v>89.992529915445587</v>
      </c>
      <c r="O652">
        <f t="shared" si="184"/>
        <v>68.221989842638521</v>
      </c>
      <c r="P652" s="3">
        <f t="shared" si="185"/>
        <v>68.221989842638521</v>
      </c>
      <c r="Q652" s="3">
        <f t="shared" si="186"/>
        <v>-90.007470084554413</v>
      </c>
      <c r="R652">
        <f t="shared" si="187"/>
        <v>89.992529915445587</v>
      </c>
      <c r="S652">
        <f t="shared" si="188"/>
        <v>1.0034421467608261E-2</v>
      </c>
      <c r="T652">
        <f t="shared" si="171"/>
        <v>68.221989842638521</v>
      </c>
    </row>
    <row r="653" spans="1:20" x14ac:dyDescent="0.25">
      <c r="A653">
        <f t="shared" si="172"/>
        <v>63.287712423542686</v>
      </c>
      <c r="B653">
        <f t="shared" si="189"/>
        <v>10.072552269185174</v>
      </c>
      <c r="C653" t="str">
        <f t="shared" si="173"/>
        <v>-0.335971423355997-2567.15620504273i</v>
      </c>
      <c r="D653" t="str">
        <f t="shared" si="174"/>
        <v>3.47812499933337-1580.08559984258i</v>
      </c>
      <c r="E653" t="str">
        <f t="shared" si="175"/>
        <v>162.469533189771+0.0077202221273767i</v>
      </c>
      <c r="F653" t="str">
        <f t="shared" si="176"/>
        <v>2.42492492486277-14828.1301895556i</v>
      </c>
      <c r="G653" t="str">
        <f t="shared" si="177"/>
        <v>0.999999999974366-5.06301699375362E-06i</v>
      </c>
      <c r="H653" t="str">
        <f t="shared" si="178"/>
        <v>1200.00384385404+1.94419895321346i</v>
      </c>
      <c r="I653" t="str">
        <f t="shared" si="179"/>
        <v>89.5363486769065-50197.0752156754i</v>
      </c>
      <c r="K653" t="str">
        <f t="shared" si="180"/>
        <v>0.00999994171893473-0.0000237960371124106i</v>
      </c>
      <c r="L653" t="str">
        <f t="shared" si="181"/>
        <v>0.00015-28.0157012711129i</v>
      </c>
      <c r="M653" t="str">
        <f t="shared" si="182"/>
        <v>0.0004-4.94394728313758i</v>
      </c>
      <c r="N653">
        <f t="shared" si="183"/>
        <v>89.992501529728656</v>
      </c>
      <c r="O653">
        <f t="shared" si="184"/>
        <v>68.189045978582257</v>
      </c>
      <c r="P653" s="3">
        <f t="shared" si="185"/>
        <v>68.189045978582257</v>
      </c>
      <c r="Q653" s="3">
        <f t="shared" si="186"/>
        <v>-90.007498470271344</v>
      </c>
      <c r="R653">
        <f t="shared" si="187"/>
        <v>89.992501529728656</v>
      </c>
      <c r="S653">
        <f t="shared" si="188"/>
        <v>1.0072552269185174E-2</v>
      </c>
      <c r="T653">
        <f t="shared" si="171"/>
        <v>68.189045978582257</v>
      </c>
    </row>
    <row r="654" spans="1:20" x14ac:dyDescent="0.25">
      <c r="A654">
        <f t="shared" si="172"/>
        <v>63.528205730752148</v>
      </c>
      <c r="B654">
        <f t="shared" si="189"/>
        <v>10.110827967808078</v>
      </c>
      <c r="C654" t="str">
        <f t="shared" si="173"/>
        <v>-0.335971394615329-2557.43792968336i</v>
      </c>
      <c r="D654" t="str">
        <f t="shared" si="174"/>
        <v>3.47812499932831-1574.10400499027i</v>
      </c>
      <c r="E654" t="str">
        <f t="shared" si="175"/>
        <v>162.46953316105+0.00774955911897455i</v>
      </c>
      <c r="F654" t="str">
        <f t="shared" si="176"/>
        <v>2.4249249248623-14771.9966025594i</v>
      </c>
      <c r="G654" t="str">
        <f t="shared" si="177"/>
        <v>0.999999999974171-0.0000050822564583289i</v>
      </c>
      <c r="H654" t="str">
        <f t="shared" si="178"/>
        <v>1200.0038731229+1.95158691250363i</v>
      </c>
      <c r="I654" t="str">
        <f t="shared" si="179"/>
        <v>89.5363490138244-50007.0495507668i</v>
      </c>
      <c r="K654" t="str">
        <f t="shared" si="180"/>
        <v>0.00999994127515969-0.0000238864609622848i</v>
      </c>
      <c r="L654" t="str">
        <f t="shared" si="181"/>
        <v>0.00015-27.909644621551i</v>
      </c>
      <c r="M654" t="str">
        <f t="shared" si="182"/>
        <v>0.0004-4.92523140380311i</v>
      </c>
      <c r="N654">
        <f t="shared" si="183"/>
        <v>89.99247303615293</v>
      </c>
      <c r="O654">
        <f t="shared" si="184"/>
        <v>68.15610211424314</v>
      </c>
      <c r="P654" s="3">
        <f t="shared" si="185"/>
        <v>68.15610211424314</v>
      </c>
      <c r="Q654" s="3">
        <f t="shared" si="186"/>
        <v>-90.00752696384707</v>
      </c>
      <c r="R654">
        <f t="shared" si="187"/>
        <v>89.99247303615293</v>
      </c>
      <c r="S654">
        <f t="shared" si="188"/>
        <v>1.0110827967808078E-2</v>
      </c>
      <c r="T654">
        <f t="shared" si="171"/>
        <v>68.15610211424314</v>
      </c>
    </row>
    <row r="655" spans="1:20" x14ac:dyDescent="0.25">
      <c r="A655">
        <f t="shared" si="172"/>
        <v>63.769612912529006</v>
      </c>
      <c r="B655">
        <f t="shared" si="189"/>
        <v>10.149249114085748</v>
      </c>
      <c r="C655" t="str">
        <f t="shared" si="173"/>
        <v>-0.335971365655911-2547.7564439272i</v>
      </c>
      <c r="D655" t="str">
        <f t="shared" si="174"/>
        <v>3.4781249993232-1568.14505415253i</v>
      </c>
      <c r="E655" t="str">
        <f t="shared" si="175"/>
        <v>162.46953313211+0.00777900759282682i</v>
      </c>
      <c r="F655" t="str">
        <f t="shared" si="176"/>
        <v>2.42492492486181-14716.0755156936i</v>
      </c>
      <c r="G655" t="str">
        <f t="shared" si="177"/>
        <v>0.999999999973974-5.10156903286955E-06i</v>
      </c>
      <c r="H655" t="str">
        <f t="shared" si="178"/>
        <v>1200.00390261462+1.95900294607654i</v>
      </c>
      <c r="I655" t="str">
        <f t="shared" si="179"/>
        <v>89.5363493533091-49817.7432540541i</v>
      </c>
      <c r="K655" t="str">
        <f t="shared" si="180"/>
        <v>0.00999994082800567-0.0000239772284103026i</v>
      </c>
      <c r="L655" t="str">
        <f t="shared" si="181"/>
        <v>0.00015-27.8039894615969i</v>
      </c>
      <c r="M655" t="str">
        <f t="shared" si="182"/>
        <v>0.0004-4.90658637557592i</v>
      </c>
      <c r="N655">
        <f t="shared" si="183"/>
        <v>89.992444434308624</v>
      </c>
      <c r="O655">
        <f t="shared" si="184"/>
        <v>68.123158249619081</v>
      </c>
      <c r="P655" s="3">
        <f t="shared" si="185"/>
        <v>68.123158249619081</v>
      </c>
      <c r="Q655" s="3">
        <f t="shared" si="186"/>
        <v>-90.007555565691376</v>
      </c>
      <c r="R655">
        <f t="shared" si="187"/>
        <v>89.992444434308624</v>
      </c>
      <c r="S655">
        <f t="shared" si="188"/>
        <v>1.0149249114085749E-2</v>
      </c>
      <c r="T655">
        <f t="shared" si="171"/>
        <v>68.123158249619081</v>
      </c>
    </row>
    <row r="656" spans="1:20" x14ac:dyDescent="0.25">
      <c r="A656">
        <f t="shared" si="172"/>
        <v>64.011937441596615</v>
      </c>
      <c r="B656">
        <f t="shared" si="189"/>
        <v>10.187816260719273</v>
      </c>
      <c r="C656" t="str">
        <f t="shared" si="173"/>
        <v>-0.335971336475938-2538.11160850281i</v>
      </c>
      <c r="D656" t="str">
        <f t="shared" si="174"/>
        <v>3.47812499931803-1562.20866160786i</v>
      </c>
      <c r="E656" t="str">
        <f t="shared" si="175"/>
        <v>162.469533102949+0.00780856797258805i</v>
      </c>
      <c r="F656" t="str">
        <f t="shared" si="176"/>
        <v>2.42492492486133-14660.3661245147i</v>
      </c>
      <c r="G656" t="str">
        <f t="shared" si="177"/>
        <v>0.999999999973776-5.12095499519344E-06i</v>
      </c>
      <c r="H656" t="str">
        <f t="shared" si="178"/>
        <v>1200.00393233091+1.96644716061482i</v>
      </c>
      <c r="I656" t="str">
        <f t="shared" si="179"/>
        <v>89.536349695378-49629.1536023037i</v>
      </c>
      <c r="K656" t="str">
        <f t="shared" si="180"/>
        <v>0.0099999403774468-0.0000240683407619932i</v>
      </c>
      <c r="L656" t="str">
        <f t="shared" si="181"/>
        <v>0.00015-27.6987342713657i</v>
      </c>
      <c r="M656" t="str">
        <f t="shared" si="182"/>
        <v>0.0004-4.888011930241i</v>
      </c>
      <c r="N656">
        <f t="shared" si="183"/>
        <v>89.992415723784347</v>
      </c>
      <c r="O656">
        <f t="shared" si="184"/>
        <v>68.090214384707878</v>
      </c>
      <c r="P656" s="3">
        <f t="shared" si="185"/>
        <v>68.090214384707878</v>
      </c>
      <c r="Q656" s="3">
        <f t="shared" si="186"/>
        <v>-90.007584276215653</v>
      </c>
      <c r="R656">
        <f t="shared" si="187"/>
        <v>89.992415723784347</v>
      </c>
      <c r="S656">
        <f t="shared" si="188"/>
        <v>1.0187816260719273E-2</v>
      </c>
      <c r="T656">
        <f t="shared" si="171"/>
        <v>68.090214384707878</v>
      </c>
    </row>
    <row r="657" spans="1:20" x14ac:dyDescent="0.25">
      <c r="A657">
        <f t="shared" si="172"/>
        <v>64.255182803874675</v>
      </c>
      <c r="B657">
        <f t="shared" si="189"/>
        <v>10.226529962510007</v>
      </c>
      <c r="C657" t="str">
        <f t="shared" si="173"/>
        <v>-0.335971307073761-2528.50328466603i</v>
      </c>
      <c r="D657" t="str">
        <f t="shared" si="174"/>
        <v>3.47812499931282-1556.29474195926i</v>
      </c>
      <c r="E657" t="str">
        <f t="shared" si="175"/>
        <v>162.469533073566+0.00783824068351994i</v>
      </c>
      <c r="F657" t="str">
        <f t="shared" si="176"/>
        <v>2.42492492486085-14604.8676276242i</v>
      </c>
      <c r="G657" t="str">
        <f t="shared" si="177"/>
        <v>0.999999999973576-5.14041462417414E-06i</v>
      </c>
      <c r="H657" t="str">
        <f t="shared" si="178"/>
        <v>1200.00396227346+1.97391966320658i</v>
      </c>
      <c r="I657" t="str">
        <f t="shared" si="179"/>
        <v>89.5363500400497-49441.2778825886i</v>
      </c>
      <c r="K657" t="str">
        <f t="shared" si="180"/>
        <v>0.00999993992345727-0.0000241597993278465i</v>
      </c>
      <c r="L657" t="str">
        <f t="shared" si="181"/>
        <v>0.00015-27.5938775367262i</v>
      </c>
      <c r="M657" t="str">
        <f t="shared" si="182"/>
        <v>0.0004-4.86950780059875i</v>
      </c>
      <c r="N657">
        <f t="shared" si="183"/>
        <v>89.992386904167276</v>
      </c>
      <c r="O657">
        <f t="shared" si="184"/>
        <v>68.057270519507455</v>
      </c>
      <c r="P657" s="3">
        <f t="shared" si="185"/>
        <v>68.057270519507455</v>
      </c>
      <c r="Q657" s="3">
        <f t="shared" si="186"/>
        <v>-90.007613095832724</v>
      </c>
      <c r="R657">
        <f t="shared" si="187"/>
        <v>89.992386904167276</v>
      </c>
      <c r="S657">
        <f t="shared" si="188"/>
        <v>1.0226529962510007E-2</v>
      </c>
      <c r="T657">
        <f t="shared" si="171"/>
        <v>68.057270519507455</v>
      </c>
    </row>
    <row r="658" spans="1:20" x14ac:dyDescent="0.25">
      <c r="A658">
        <f t="shared" si="172"/>
        <v>64.499352498529404</v>
      </c>
      <c r="B658">
        <f t="shared" si="189"/>
        <v>10.265390776367544</v>
      </c>
      <c r="C658" t="str">
        <f t="shared" si="173"/>
        <v>-0.335971277447743-2518.93133419788i</v>
      </c>
      <c r="D658" t="str">
        <f t="shared" si="174"/>
        <v>3.47812499930761-1550.40321013301i</v>
      </c>
      <c r="E658" t="str">
        <f t="shared" si="175"/>
        <v>162.469533043959+0.00786802615249988i</v>
      </c>
      <c r="F658" t="str">
        <f t="shared" si="176"/>
        <v>2.42492492486035-14549.5792266578i</v>
      </c>
      <c r="G658" t="str">
        <f t="shared" si="177"/>
        <v>0.999999999973375-5.15994819974497E-06i</v>
      </c>
      <c r="H658" t="str">
        <f t="shared" si="178"/>
        <v>1200.00399244401+1.98142056134695i</v>
      </c>
      <c r="I658" t="str">
        <f t="shared" si="179"/>
        <v>89.536350387349-49254.1133922548i</v>
      </c>
      <c r="K658" t="str">
        <f t="shared" si="180"/>
        <v>0.00999993946601091-0.0000242516054233305i</v>
      </c>
      <c r="L658" t="str">
        <f t="shared" si="181"/>
        <v>0.00015-27.4894177492789i</v>
      </c>
      <c r="M658" t="str">
        <f t="shared" si="182"/>
        <v>0.0004-4.85107372046098i</v>
      </c>
      <c r="N658">
        <f t="shared" si="183"/>
        <v>89.992357975042864</v>
      </c>
      <c r="O658">
        <f t="shared" si="184"/>
        <v>68.024326654015553</v>
      </c>
      <c r="P658" s="3">
        <f t="shared" si="185"/>
        <v>68.024326654015553</v>
      </c>
      <c r="Q658" s="3">
        <f t="shared" si="186"/>
        <v>-90.007642024957136</v>
      </c>
      <c r="R658">
        <f t="shared" si="187"/>
        <v>89.992357975042864</v>
      </c>
      <c r="S658">
        <f t="shared" si="188"/>
        <v>1.0265390776367544E-2</v>
      </c>
      <c r="T658">
        <f t="shared" si="171"/>
        <v>68.024326654015553</v>
      </c>
    </row>
    <row r="659" spans="1:20" x14ac:dyDescent="0.25">
      <c r="A659">
        <f t="shared" si="172"/>
        <v>64.744450038023814</v>
      </c>
      <c r="B659">
        <f t="shared" si="189"/>
        <v>10.304399261317741</v>
      </c>
      <c r="C659" t="str">
        <f t="shared" si="173"/>
        <v>-0.335971247596068-2509.39561940264i</v>
      </c>
      <c r="D659" t="str">
        <f t="shared" si="174"/>
        <v>3.47812499930233-1544.53398137744i</v>
      </c>
      <c r="E659" t="str">
        <f t="shared" si="175"/>
        <v>162.469533014128+0.00789792480802876i</v>
      </c>
      <c r="F659" t="str">
        <f t="shared" si="176"/>
        <v>2.42492492485986-14494.5001262733i</v>
      </c>
      <c r="G659" t="str">
        <f t="shared" si="177"/>
        <v>0.999999999973172-5.17955600290295E-06i</v>
      </c>
      <c r="H659" t="str">
        <f t="shared" si="178"/>
        <v>1200.00402284431+1.98894996293933i</v>
      </c>
      <c r="I659" t="str">
        <f t="shared" si="179"/>
        <v>89.5363507372908-49067.6574388791i</v>
      </c>
      <c r="K659" t="str">
        <f t="shared" si="180"/>
        <v>0.00999993900508134-0.000024343760368909i</v>
      </c>
      <c r="L659" t="str">
        <f t="shared" si="181"/>
        <v>0.00015-27.3853534063349i</v>
      </c>
      <c r="M659" t="str">
        <f t="shared" si="182"/>
        <v>0.0004-4.83270942464733i</v>
      </c>
      <c r="N659">
        <f t="shared" si="183"/>
        <v>89.992328935995118</v>
      </c>
      <c r="O659">
        <f t="shared" si="184"/>
        <v>67.991382788229942</v>
      </c>
      <c r="P659" s="3">
        <f t="shared" si="185"/>
        <v>67.991382788229942</v>
      </c>
      <c r="Q659" s="3">
        <f t="shared" si="186"/>
        <v>-90.007671064004882</v>
      </c>
      <c r="R659">
        <f t="shared" si="187"/>
        <v>89.992328935995118</v>
      </c>
      <c r="S659">
        <f t="shared" si="188"/>
        <v>1.0304399261317741E-2</v>
      </c>
      <c r="T659">
        <f t="shared" si="171"/>
        <v>67.991382788229942</v>
      </c>
    </row>
    <row r="660" spans="1:20" x14ac:dyDescent="0.25">
      <c r="A660">
        <f t="shared" si="172"/>
        <v>64.990478948168303</v>
      </c>
      <c r="B660">
        <f t="shared" si="189"/>
        <v>10.343555978510748</v>
      </c>
      <c r="C660" t="str">
        <f t="shared" si="173"/>
        <v>-0.335971217517238-2499.89600310587i</v>
      </c>
      <c r="D660" t="str">
        <f t="shared" si="174"/>
        <v>3.47812499929702-1538.68697126174i</v>
      </c>
      <c r="E660" t="str">
        <f t="shared" si="175"/>
        <v>162.469532984068+0.00792793708023509i</v>
      </c>
      <c r="F660" t="str">
        <f t="shared" si="176"/>
        <v>2.42492492485936-14439.6295341392i</v>
      </c>
      <c r="G660" t="str">
        <f t="shared" si="177"/>
        <v>0.999999999972968-5.19923831571291E-06i</v>
      </c>
      <c r="H660" t="str">
        <f t="shared" si="178"/>
        <v>1200.00405347607+1.9965079762974i</v>
      </c>
      <c r="I660" t="str">
        <f t="shared" si="179"/>
        <v>89.5363510898989-48881.9073402276i</v>
      </c>
      <c r="K660" t="str">
        <f t="shared" si="180"/>
        <v>0.0099999385406422-0.0000244362654900641i</v>
      </c>
      <c r="L660" t="str">
        <f t="shared" si="181"/>
        <v>0.00015-27.2816830108935i</v>
      </c>
      <c r="M660" t="str">
        <f t="shared" si="182"/>
        <v>0.0004-4.81441464898119i</v>
      </c>
      <c r="N660">
        <f t="shared" si="183"/>
        <v>89.992299786606409</v>
      </c>
      <c r="O660">
        <f t="shared" si="184"/>
        <v>67.958438922148488</v>
      </c>
      <c r="P660" s="3">
        <f t="shared" si="185"/>
        <v>67.958438922148488</v>
      </c>
      <c r="Q660" s="3">
        <f t="shared" si="186"/>
        <v>-90.007700213393591</v>
      </c>
      <c r="R660">
        <f t="shared" si="187"/>
        <v>89.992299786606409</v>
      </c>
      <c r="S660">
        <f t="shared" si="188"/>
        <v>1.0343555978510749E-2</v>
      </c>
      <c r="T660">
        <f t="shared" si="171"/>
        <v>67.958438922148488</v>
      </c>
    </row>
    <row r="661" spans="1:20" x14ac:dyDescent="0.25">
      <c r="A661">
        <f t="shared" si="172"/>
        <v>65.237442768171348</v>
      </c>
      <c r="B661">
        <f t="shared" si="189"/>
        <v>10.38286149122909</v>
      </c>
      <c r="C661" t="str">
        <f t="shared" si="173"/>
        <v>-0.335971187209221-2490.43234865236i</v>
      </c>
      <c r="D661" t="str">
        <f t="shared" si="174"/>
        <v>3.47812499929168-1532.86209567469i</v>
      </c>
      <c r="E661" t="str">
        <f t="shared" si="175"/>
        <v>162.469532953781+0.00795806340088286i</v>
      </c>
      <c r="F661" t="str">
        <f t="shared" si="176"/>
        <v>2.42492492485887-14384.9666609237i</v>
      </c>
      <c r="G661" t="str">
        <f t="shared" si="177"/>
        <v>0.999999999972762-5.21899542131156E-06i</v>
      </c>
      <c r="H661" t="str">
        <f t="shared" si="178"/>
        <v>1200.00408434109+2.00409471014622i</v>
      </c>
      <c r="I661" t="str">
        <f t="shared" si="179"/>
        <v>89.5363514451901-48696.8604242248i</v>
      </c>
      <c r="K661" t="str">
        <f t="shared" si="180"/>
        <v>0.00999993807266652-0.0000245291221173102i</v>
      </c>
      <c r="L661" t="str">
        <f t="shared" si="181"/>
        <v>0.00015-27.1784050716213i</v>
      </c>
      <c r="M661" t="str">
        <f t="shared" si="182"/>
        <v>0.0004-4.7961891302861i</v>
      </c>
      <c r="N661">
        <f t="shared" si="183"/>
        <v>89.992270526457503</v>
      </c>
      <c r="O661">
        <f t="shared" si="184"/>
        <v>67.925495055768749</v>
      </c>
      <c r="P661" s="3">
        <f t="shared" si="185"/>
        <v>67.925495055768749</v>
      </c>
      <c r="Q661" s="3">
        <f t="shared" si="186"/>
        <v>-90.007729473542497</v>
      </c>
      <c r="R661">
        <f t="shared" si="187"/>
        <v>89.992270526457503</v>
      </c>
      <c r="S661">
        <f t="shared" si="188"/>
        <v>1.0382861491229089E-2</v>
      </c>
      <c r="T661">
        <f t="shared" si="171"/>
        <v>67.925495055768749</v>
      </c>
    </row>
    <row r="662" spans="1:20" x14ac:dyDescent="0.25">
      <c r="A662">
        <f t="shared" si="172"/>
        <v>65.485345050690398</v>
      </c>
      <c r="B662">
        <f t="shared" si="189"/>
        <v>10.42231636489576</v>
      </c>
      <c r="C662" t="str">
        <f t="shared" si="173"/>
        <v>-0.335971156670498-2481.00451990429i</v>
      </c>
      <c r="D662" t="str">
        <f t="shared" si="174"/>
        <v>3.47812499928627-1527.0592708235i</v>
      </c>
      <c r="E662" t="str">
        <f t="shared" si="175"/>
        <v>162.469532923262+0.00798830420337957i</v>
      </c>
      <c r="F662" t="str">
        <f t="shared" si="176"/>
        <v>2.42492492485837-14330.510720283i</v>
      </c>
      <c r="G662" t="str">
        <f t="shared" si="177"/>
        <v>0.999999999972555-5.23882760391145E-06i</v>
      </c>
      <c r="H662" t="str">
        <f t="shared" si="178"/>
        <v>1200.00411544112+2.0117102736242i</v>
      </c>
      <c r="I662" t="str">
        <f t="shared" si="179"/>
        <v>89.5363518031881-48512.5140289075i</v>
      </c>
      <c r="K662" t="str">
        <f t="shared" si="180"/>
        <v>0.00999993760112764-0.0000246223315862189i</v>
      </c>
      <c r="L662" t="str">
        <f t="shared" si="181"/>
        <v>0.00015-27.0755181028305i</v>
      </c>
      <c r="M662" t="str">
        <f t="shared" si="182"/>
        <v>0.0004-4.77803260638185i</v>
      </c>
      <c r="N662">
        <f t="shared" si="183"/>
        <v>89.992241155127587</v>
      </c>
      <c r="O662">
        <f t="shared" si="184"/>
        <v>67.892551189088607</v>
      </c>
      <c r="P662" s="3">
        <f t="shared" si="185"/>
        <v>67.892551189088607</v>
      </c>
      <c r="Q662" s="3">
        <f t="shared" si="186"/>
        <v>-90.007758844872413</v>
      </c>
      <c r="R662">
        <f t="shared" si="187"/>
        <v>89.992241155127587</v>
      </c>
      <c r="S662">
        <f t="shared" si="188"/>
        <v>1.042231636489576E-2</v>
      </c>
      <c r="T662">
        <f t="shared" si="171"/>
        <v>67.892551189088607</v>
      </c>
    </row>
    <row r="663" spans="1:20" x14ac:dyDescent="0.25">
      <c r="A663">
        <f t="shared" si="172"/>
        <v>65.734189361883026</v>
      </c>
      <c r="B663">
        <f t="shared" si="189"/>
        <v>10.461921167082364</v>
      </c>
      <c r="C663" t="str">
        <f t="shared" si="173"/>
        <v>-0.335971125899182-2471.61238123915i</v>
      </c>
      <c r="D663" t="str">
        <f t="shared" si="174"/>
        <v>3.47812499928085-1521.2784132326i</v>
      </c>
      <c r="E663" t="str">
        <f t="shared" si="175"/>
        <v>162.46953289251+0.00801865992277194i</v>
      </c>
      <c r="F663" t="str">
        <f t="shared" si="176"/>
        <v>2.42492492485786-14276.2609288501i</v>
      </c>
      <c r="G663" t="str">
        <f t="shared" si="177"/>
        <v>0.999999999972346-5.25873514880521E-06i</v>
      </c>
      <c r="H663" t="str">
        <f t="shared" si="178"/>
        <v>1200.00414677797+2.0193547762843i</v>
      </c>
      <c r="I663" t="str">
        <f t="shared" si="179"/>
        <v>89.5363521639097-48328.8655023918i</v>
      </c>
      <c r="K663" t="str">
        <f t="shared" si="180"/>
        <v>0.0099999371259982-0.0000247158952374326i</v>
      </c>
      <c r="L663" t="str">
        <f t="shared" si="181"/>
        <v>0.00015-26.9730206244576i</v>
      </c>
      <c r="M663" t="str">
        <f t="shared" si="182"/>
        <v>0.0004-4.75994481608075i</v>
      </c>
      <c r="N663">
        <f t="shared" si="183"/>
        <v>89.992211672194315</v>
      </c>
      <c r="O663">
        <f t="shared" si="184"/>
        <v>67.859607322105617</v>
      </c>
      <c r="P663" s="3">
        <f t="shared" si="185"/>
        <v>67.859607322105617</v>
      </c>
      <c r="Q663" s="3">
        <f t="shared" si="186"/>
        <v>-90.007788327805685</v>
      </c>
      <c r="R663">
        <f t="shared" si="187"/>
        <v>89.992211672194315</v>
      </c>
      <c r="S663">
        <f t="shared" si="188"/>
        <v>1.0461921167082364E-2</v>
      </c>
      <c r="T663">
        <f t="shared" si="171"/>
        <v>67.859607322105617</v>
      </c>
    </row>
    <row r="664" spans="1:20" x14ac:dyDescent="0.25">
      <c r="A664">
        <f t="shared" si="172"/>
        <v>65.983979281458176</v>
      </c>
      <c r="B664">
        <f t="shared" si="189"/>
        <v>10.501676467517278</v>
      </c>
      <c r="C664" t="str">
        <f t="shared" si="173"/>
        <v>-0.335971094893652-2462.25579754794i</v>
      </c>
      <c r="D664" t="str">
        <f t="shared" si="174"/>
        <v>3.47812499927537-1515.5194397424i</v>
      </c>
      <c r="E664" t="str">
        <f t="shared" si="175"/>
        <v>162.469532861526+0.00804913099576858i</v>
      </c>
      <c r="F664" t="str">
        <f t="shared" si="176"/>
        <v>2.42492492485736-14222.2165062235i</v>
      </c>
      <c r="G664" t="str">
        <f t="shared" si="177"/>
        <v>0.999999999972135-5.27871834236956E-06i</v>
      </c>
      <c r="H664" t="str">
        <f t="shared" si="178"/>
        <v>1200.00417835343+2.02702832809599i</v>
      </c>
      <c r="I664" t="str">
        <f t="shared" si="179"/>
        <v>89.5363525273799-48145.9122028312i</v>
      </c>
      <c r="K664" t="str">
        <f t="shared" si="180"/>
        <v>0.00999993664725103-0.0000248098144166886i</v>
      </c>
      <c r="L664" t="str">
        <f t="shared" si="181"/>
        <v>0.00015-26.8709111620418i</v>
      </c>
      <c r="M664" t="str">
        <f t="shared" si="182"/>
        <v>0.0004-4.74192549918386i</v>
      </c>
      <c r="N664">
        <f t="shared" si="183"/>
        <v>89.992182077233608</v>
      </c>
      <c r="O664">
        <f t="shared" si="184"/>
        <v>67.826663454817734</v>
      </c>
      <c r="P664" s="3">
        <f t="shared" si="185"/>
        <v>67.826663454817734</v>
      </c>
      <c r="Q664" s="3">
        <f t="shared" si="186"/>
        <v>-90.007817922766392</v>
      </c>
      <c r="R664">
        <f t="shared" si="187"/>
        <v>89.992182077233608</v>
      </c>
      <c r="S664">
        <f t="shared" si="188"/>
        <v>1.0501676467517278E-2</v>
      </c>
      <c r="T664">
        <f t="shared" si="171"/>
        <v>67.826663454817734</v>
      </c>
    </row>
    <row r="665" spans="1:20" x14ac:dyDescent="0.25">
      <c r="A665">
        <f t="shared" si="172"/>
        <v>66.234718402727722</v>
      </c>
      <c r="B665">
        <f t="shared" si="189"/>
        <v>10.541582838093843</v>
      </c>
      <c r="C665" t="str">
        <f t="shared" si="173"/>
        <v>-0.335971063651996-2452.93463423299i</v>
      </c>
      <c r="D665" t="str">
        <f t="shared" si="174"/>
        <v>3.47812499926985-1509.78226750814i</v>
      </c>
      <c r="E665" t="str">
        <f t="shared" si="175"/>
        <v>162.469532830305+0.00807971786073406i</v>
      </c>
      <c r="F665" t="str">
        <f t="shared" si="176"/>
        <v>2.42492492485685-14168.3766749562i</v>
      </c>
      <c r="G665" t="str">
        <f t="shared" si="177"/>
        <v>0.999999999971923-5.29877747206945E-06i</v>
      </c>
      <c r="H665" t="str">
        <f t="shared" si="178"/>
        <v>1200.00421016932+2.03473103944645i</v>
      </c>
      <c r="I665" t="str">
        <f t="shared" si="179"/>
        <v>89.5363528936176-47963.6514983818i</v>
      </c>
      <c r="K665" t="str">
        <f t="shared" si="180"/>
        <v>0.00999993616485847-0.0000249040904748344i</v>
      </c>
      <c r="L665" t="str">
        <f t="shared" si="181"/>
        <v>0.00015-26.7691882467044i</v>
      </c>
      <c r="M665" t="str">
        <f t="shared" si="182"/>
        <v>0.0004-4.72397439647723i</v>
      </c>
      <c r="N665">
        <f t="shared" si="183"/>
        <v>89.992152369819905</v>
      </c>
      <c r="O665">
        <f t="shared" si="184"/>
        <v>67.793719587222398</v>
      </c>
      <c r="P665" s="3">
        <f t="shared" si="185"/>
        <v>67.793719587222398</v>
      </c>
      <c r="Q665" s="3">
        <f t="shared" si="186"/>
        <v>-90.007847630180095</v>
      </c>
      <c r="R665">
        <f t="shared" si="187"/>
        <v>89.992152369819905</v>
      </c>
      <c r="S665">
        <f t="shared" si="188"/>
        <v>1.0541582838093843E-2</v>
      </c>
      <c r="T665">
        <f t="shared" si="171"/>
        <v>67.793719587222398</v>
      </c>
    </row>
    <row r="666" spans="1:20" x14ac:dyDescent="0.25">
      <c r="A666">
        <f t="shared" si="172"/>
        <v>66.486410332658082</v>
      </c>
      <c r="B666">
        <f t="shared" si="189"/>
        <v>10.5816408528786</v>
      </c>
      <c r="C666" t="str">
        <f t="shared" si="173"/>
        <v>-0.335971032172452-2443.64875720626i</v>
      </c>
      <c r="D666" t="str">
        <f t="shared" si="174"/>
        <v>3.47812499926428-1504.06681399866i</v>
      </c>
      <c r="E666" t="str">
        <f t="shared" si="175"/>
        <v>162.469532798846+0.00811042095770009i</v>
      </c>
      <c r="F666" t="str">
        <f t="shared" si="176"/>
        <v>2.42492492485632-14114.7406605439i</v>
      </c>
      <c r="G666" t="str">
        <f t="shared" si="177"/>
        <v>0.999999999971709-5.31891282646217E-06i</v>
      </c>
      <c r="H666" t="str">
        <f t="shared" si="178"/>
        <v>1200.00424222747+2.04246302114242i</v>
      </c>
      <c r="I666" t="str">
        <f t="shared" si="179"/>
        <v>89.536353262643-47782.0807671613i</v>
      </c>
      <c r="K666" t="str">
        <f t="shared" si="180"/>
        <v>0.00999993567879286-0.0000249987247678502i</v>
      </c>
      <c r="L666" t="str">
        <f t="shared" si="181"/>
        <v>0.00015-26.6678504151268i</v>
      </c>
      <c r="M666" t="str">
        <f t="shared" si="182"/>
        <v>0.0004-4.70609124972828i</v>
      </c>
      <c r="N666">
        <f t="shared" si="183"/>
        <v>89.992122549525959</v>
      </c>
      <c r="O666">
        <f t="shared" si="184"/>
        <v>67.760775719317337</v>
      </c>
      <c r="P666" s="3">
        <f t="shared" si="185"/>
        <v>67.760775719317337</v>
      </c>
      <c r="Q666" s="3">
        <f t="shared" si="186"/>
        <v>-90.007877450474041</v>
      </c>
      <c r="R666">
        <f t="shared" si="187"/>
        <v>89.992122549525959</v>
      </c>
      <c r="S666">
        <f t="shared" si="188"/>
        <v>1.0581640852878599E-2</v>
      </c>
      <c r="T666">
        <f t="shared" si="171"/>
        <v>67.760775719317337</v>
      </c>
    </row>
    <row r="667" spans="1:20" x14ac:dyDescent="0.25">
      <c r="A667">
        <f t="shared" si="172"/>
        <v>66.739058691922196</v>
      </c>
      <c r="B667">
        <f t="shared" si="189"/>
        <v>10.62185108811954</v>
      </c>
      <c r="C667" t="str">
        <f t="shared" si="173"/>
        <v>-0.335971000453167-2434.3980328873i</v>
      </c>
      <c r="D667" t="str">
        <f t="shared" si="174"/>
        <v>3.47812499925869-1498.37299699526i</v>
      </c>
      <c r="E667" t="str">
        <f t="shared" si="175"/>
        <v>162.469532767148+0.00814124072836946i</v>
      </c>
      <c r="F667" t="str">
        <f t="shared" si="176"/>
        <v>2.42492492485581-14061.3076914148i</v>
      </c>
      <c r="G667" t="str">
        <f t="shared" si="177"/>
        <v>0.999999999971494-5.33912469520158E-06i</v>
      </c>
      <c r="H667" t="str">
        <f t="shared" si="178"/>
        <v>1200.00427452973+2.05022438441169i</v>
      </c>
      <c r="I667" t="str">
        <f t="shared" si="179"/>
        <v>89.5363536344788-47601.1973972149i</v>
      </c>
      <c r="K667" t="str">
        <f t="shared" si="180"/>
        <v>0.00999993518902612-0.000025093718656866i</v>
      </c>
      <c r="L667" t="str">
        <f t="shared" si="181"/>
        <v>0.00015-26.5668962095307i</v>
      </c>
      <c r="M667" t="str">
        <f t="shared" si="182"/>
        <v>0.0004-4.68827580168189i</v>
      </c>
      <c r="N667">
        <f t="shared" si="183"/>
        <v>89.992092615922928</v>
      </c>
      <c r="O667">
        <f t="shared" si="184"/>
        <v>67.727831851100206</v>
      </c>
      <c r="P667" s="3">
        <f t="shared" si="185"/>
        <v>67.727831851100206</v>
      </c>
      <c r="Q667" s="3">
        <f t="shared" si="186"/>
        <v>-90.007907384077072</v>
      </c>
      <c r="R667">
        <f t="shared" si="187"/>
        <v>89.992092615922928</v>
      </c>
      <c r="S667">
        <f t="shared" si="188"/>
        <v>1.0621851088119539E-2</v>
      </c>
      <c r="T667">
        <f t="shared" si="171"/>
        <v>67.727831851100206</v>
      </c>
    </row>
    <row r="668" spans="1:20" x14ac:dyDescent="0.25">
      <c r="A668">
        <f t="shared" si="172"/>
        <v>66.992667114951502</v>
      </c>
      <c r="B668">
        <f t="shared" si="189"/>
        <v>10.662214122254394</v>
      </c>
      <c r="C668" t="str">
        <f t="shared" si="173"/>
        <v>-0.335970968492449-2425.18232820134i</v>
      </c>
      <c r="D668" t="str">
        <f t="shared" si="174"/>
        <v>3.47812499925304-1492.70073459046i</v>
      </c>
      <c r="E668" t="str">
        <f t="shared" si="175"/>
        <v>162.469532735208+0.0081721776161237i</v>
      </c>
      <c r="F668" t="str">
        <f t="shared" si="176"/>
        <v>2.42492492485528-14008.0769989175i</v>
      </c>
      <c r="G668" t="str">
        <f t="shared" si="177"/>
        <v>0.999999999971277-5.35941336904218E-06i</v>
      </c>
      <c r="H668" t="str">
        <f t="shared" si="178"/>
        <v>1200.00430707795+2.05801524090477i</v>
      </c>
      <c r="I668" t="str">
        <f t="shared" si="179"/>
        <v>89.5363540091466-47420.9987864736i</v>
      </c>
      <c r="K668" t="str">
        <f t="shared" si="180"/>
        <v>0.00999993469553017-0.0000251890735081835i</v>
      </c>
      <c r="L668" t="str">
        <f t="shared" si="181"/>
        <v>0.00015-26.4663241776556i</v>
      </c>
      <c r="M668" t="str">
        <f t="shared" si="182"/>
        <v>0.0004-4.67052779605686i</v>
      </c>
      <c r="N668">
        <f t="shared" si="183"/>
        <v>89.992062568580295</v>
      </c>
      <c r="O668">
        <f t="shared" si="184"/>
        <v>67.694887982568673</v>
      </c>
      <c r="P668" s="3">
        <f t="shared" si="185"/>
        <v>67.694887982568673</v>
      </c>
      <c r="Q668" s="3">
        <f t="shared" si="186"/>
        <v>-90.007937431419705</v>
      </c>
      <c r="R668">
        <f t="shared" si="187"/>
        <v>89.992062568580295</v>
      </c>
      <c r="S668">
        <f t="shared" si="188"/>
        <v>1.0662214122254394E-2</v>
      </c>
      <c r="T668">
        <f t="shared" si="171"/>
        <v>67.694887982568673</v>
      </c>
    </row>
    <row r="669" spans="1:20" x14ac:dyDescent="0.25">
      <c r="A669">
        <f t="shared" si="172"/>
        <v>67.247239249988311</v>
      </c>
      <c r="B669">
        <f t="shared" si="189"/>
        <v>10.702730535918962</v>
      </c>
      <c r="C669" t="str">
        <f t="shared" si="173"/>
        <v>-0.335970936288394-2416.00151057739i</v>
      </c>
      <c r="D669" t="str">
        <f t="shared" si="174"/>
        <v>3.47812499924735-1487.04994518687i</v>
      </c>
      <c r="E669" t="str">
        <f t="shared" si="175"/>
        <v>162.469532703026+0.00820323206603237i</v>
      </c>
      <c r="F669" t="str">
        <f t="shared" si="176"/>
        <v>2.42492492485475-13955.0478173106i</v>
      </c>
      <c r="G669" t="str">
        <f t="shared" si="177"/>
        <v>0.999999999971058-5.37977913984336E-06i</v>
      </c>
      <c r="H669" t="str">
        <f t="shared" si="178"/>
        <v>1200.004339874+2.06583570269638i</v>
      </c>
      <c r="I669" t="str">
        <f t="shared" si="179"/>
        <v>89.5363543866668-47241.4823427197i</v>
      </c>
      <c r="K669" t="str">
        <f t="shared" si="180"/>
        <v>0.00999993419827662-0.0000252847906932936i</v>
      </c>
      <c r="L669" t="str">
        <f t="shared" si="181"/>
        <v>0.00015-26.3661328727392i</v>
      </c>
      <c r="M669" t="str">
        <f t="shared" si="182"/>
        <v>0.0004-4.65284697754219i</v>
      </c>
      <c r="N669">
        <f t="shared" si="183"/>
        <v>89.992032407065977</v>
      </c>
      <c r="O669">
        <f t="shared" si="184"/>
        <v>67.661944113720395</v>
      </c>
      <c r="P669" s="3">
        <f t="shared" si="185"/>
        <v>67.661944113720395</v>
      </c>
      <c r="Q669" s="3">
        <f t="shared" si="186"/>
        <v>-90.007967592934023</v>
      </c>
      <c r="R669">
        <f t="shared" si="187"/>
        <v>89.992032407065977</v>
      </c>
      <c r="S669">
        <f t="shared" si="188"/>
        <v>1.0702730535918961E-2</v>
      </c>
      <c r="T669">
        <f t="shared" si="171"/>
        <v>67.661944113720395</v>
      </c>
    </row>
    <row r="670" spans="1:20" x14ac:dyDescent="0.25">
      <c r="A670">
        <f t="shared" si="172"/>
        <v>67.50277875913828</v>
      </c>
      <c r="B670">
        <f t="shared" si="189"/>
        <v>10.743400911955455</v>
      </c>
      <c r="C670" t="str">
        <f t="shared" si="173"/>
        <v>-0.335970903839091-2406.85544794624i</v>
      </c>
      <c r="D670" t="str">
        <f t="shared" si="174"/>
        <v>3.47812499924162-1481.42054749597i</v>
      </c>
      <c r="E670" t="str">
        <f t="shared" si="175"/>
        <v>162.469532670597+0.00823440452485147i</v>
      </c>
      <c r="F670" t="str">
        <f t="shared" si="176"/>
        <v>2.4249249248542-13902.2193837517i</v>
      </c>
      <c r="G670" t="str">
        <f t="shared" si="177"/>
        <v>0.999999999970838-5.40022230057358E-06i</v>
      </c>
      <c r="H670" t="str">
        <f t="shared" si="178"/>
        <v>1200.00437291978+2.07368588228715i</v>
      </c>
      <c r="I670" t="str">
        <f t="shared" si="179"/>
        <v>89.536354767062-47062.64548355i</v>
      </c>
      <c r="K670" t="str">
        <f t="shared" si="180"/>
        <v>0.00999993369723678-0.0000253808715888969i</v>
      </c>
      <c r="L670" t="str">
        <f t="shared" si="181"/>
        <v>0.00015-26.2663208534958i</v>
      </c>
      <c r="M670" t="str">
        <f t="shared" si="182"/>
        <v>0.0004-4.63523309179338i</v>
      </c>
      <c r="N670">
        <f t="shared" si="183"/>
        <v>89.992002130946176</v>
      </c>
      <c r="O670">
        <f t="shared" si="184"/>
        <v>67.629000244552714</v>
      </c>
      <c r="P670" s="3">
        <f t="shared" si="185"/>
        <v>67.629000244552714</v>
      </c>
      <c r="Q670" s="3">
        <f t="shared" si="186"/>
        <v>-90.007997869053824</v>
      </c>
      <c r="R670">
        <f t="shared" si="187"/>
        <v>89.992002130946176</v>
      </c>
      <c r="S670">
        <f t="shared" si="188"/>
        <v>1.0743400911955454E-2</v>
      </c>
      <c r="T670">
        <f t="shared" si="171"/>
        <v>67.629000244552714</v>
      </c>
    </row>
    <row r="671" spans="1:20" x14ac:dyDescent="0.25">
      <c r="A671">
        <f t="shared" si="172"/>
        <v>67.759289318423001</v>
      </c>
      <c r="B671">
        <f t="shared" si="189"/>
        <v>10.784225835420886</v>
      </c>
      <c r="C671" t="str">
        <f t="shared" si="173"/>
        <v>-0.335970871142633-2397.74400873876i</v>
      </c>
      <c r="D671" t="str">
        <f t="shared" si="174"/>
        <v>3.47812499923586-1475.812460537i</v>
      </c>
      <c r="E671" t="str">
        <f t="shared" si="175"/>
        <v>162.469532637922+0.00826569544103934i</v>
      </c>
      <c r="F671" t="str">
        <f t="shared" si="176"/>
        <v>2.42492492485368-13849.5909382859i</v>
      </c>
      <c r="G671" t="str">
        <f t="shared" si="177"/>
        <v>0.999999999970616-5.42074314531455E-06i</v>
      </c>
      <c r="H671" t="str">
        <f t="shared" si="178"/>
        <v>1200.00440621719+2.08156589260519i</v>
      </c>
      <c r="I671" t="str">
        <f t="shared" si="179"/>
        <v>89.5363551503521-46884.4856363357i</v>
      </c>
      <c r="K671" t="str">
        <f t="shared" si="180"/>
        <v>0.00999993319238182-0.0000254773175769235i</v>
      </c>
      <c r="L671" t="str">
        <f t="shared" si="181"/>
        <v>0.00015-26.1668866840963i</v>
      </c>
      <c r="M671" t="str">
        <f t="shared" si="182"/>
        <v>0.0004-4.61768588542876i</v>
      </c>
      <c r="N671">
        <f t="shared" si="183"/>
        <v>89.991971739785541</v>
      </c>
      <c r="O671">
        <f t="shared" si="184"/>
        <v>67.596056375063384</v>
      </c>
      <c r="P671" s="3">
        <f t="shared" si="185"/>
        <v>67.596056375063384</v>
      </c>
      <c r="Q671" s="3">
        <f t="shared" si="186"/>
        <v>-90.008028260214459</v>
      </c>
      <c r="R671">
        <f t="shared" si="187"/>
        <v>89.991971739785541</v>
      </c>
      <c r="S671">
        <f t="shared" si="188"/>
        <v>1.0784225835420885E-2</v>
      </c>
      <c r="T671">
        <f t="shared" si="171"/>
        <v>67.596056375063384</v>
      </c>
    </row>
    <row r="672" spans="1:20" x14ac:dyDescent="0.25">
      <c r="A672">
        <f t="shared" si="172"/>
        <v>68.016774617833022</v>
      </c>
      <c r="B672">
        <f t="shared" si="189"/>
        <v>10.825205893595486</v>
      </c>
      <c r="C672" t="str">
        <f t="shared" si="173"/>
        <v>-0.335970838197246-2388.66706188383i</v>
      </c>
      <c r="D672" t="str">
        <f t="shared" si="174"/>
        <v>3.47812499923004-1470.22560363574i</v>
      </c>
      <c r="E672" t="str">
        <f t="shared" si="175"/>
        <v>162.469532604999+0.00829710526475777i</v>
      </c>
      <c r="F672" t="str">
        <f t="shared" si="176"/>
        <v>2.42492492485312-13797.1617238355i</v>
      </c>
      <c r="G672" t="str">
        <f t="shared" si="177"/>
        <v>0.999999999970392-5.44134196926553E-06i</v>
      </c>
      <c r="H672" t="str">
        <f t="shared" si="178"/>
        <v>1200.00443976815+2.08947584700783i</v>
      </c>
      <c r="I672" t="str">
        <f t="shared" si="179"/>
        <v>89.5363555365618-46707.0002381882i</v>
      </c>
      <c r="K672" t="str">
        <f t="shared" si="180"/>
        <v>0.00999993268368274-0.0000255741300445537i</v>
      </c>
      <c r="L672" t="str">
        <f t="shared" si="181"/>
        <v>0.00015-26.0678289341465i</v>
      </c>
      <c r="M672" t="str">
        <f t="shared" si="182"/>
        <v>0.0004-4.60020510602587i</v>
      </c>
      <c r="N672">
        <f t="shared" si="183"/>
        <v>89.991941233146974</v>
      </c>
      <c r="O672">
        <f t="shared" si="184"/>
        <v>67.563112505249933</v>
      </c>
      <c r="P672" s="3">
        <f t="shared" si="185"/>
        <v>67.563112505249933</v>
      </c>
      <c r="Q672" s="3">
        <f t="shared" si="186"/>
        <v>-90.008058766853026</v>
      </c>
      <c r="R672">
        <f t="shared" si="187"/>
        <v>89.991941233146974</v>
      </c>
      <c r="S672">
        <f t="shared" si="188"/>
        <v>1.0825205893595487E-2</v>
      </c>
      <c r="T672">
        <f t="shared" si="171"/>
        <v>67.563112505249933</v>
      </c>
    </row>
    <row r="673" spans="1:20" x14ac:dyDescent="0.25">
      <c r="A673">
        <f t="shared" si="172"/>
        <v>68.275238361380787</v>
      </c>
      <c r="B673">
        <f t="shared" si="189"/>
        <v>10.86634167599115</v>
      </c>
      <c r="C673" t="str">
        <f t="shared" si="173"/>
        <v>-0.335970805001042-2379.62447680652i</v>
      </c>
      <c r="D673" t="str">
        <f t="shared" si="174"/>
        <v>3.47812499922417-1464.65989642337i</v>
      </c>
      <c r="E673" t="str">
        <f t="shared" si="175"/>
        <v>162.469532571825+0.0083286344478772i</v>
      </c>
      <c r="F673" t="str">
        <f t="shared" si="176"/>
        <v>2.42492492485258-13744.9309861884i</v>
      </c>
      <c r="G673" t="str">
        <f t="shared" si="177"/>
        <v>0.999999999970166-5.46201906874751E-06i</v>
      </c>
      <c r="H673" t="str">
        <f t="shared" si="178"/>
        <v>1200.00447357457+2.09741585928312i</v>
      </c>
      <c r="I673" t="str">
        <f t="shared" si="179"/>
        <v>89.5363559257124-46530.1867359189i</v>
      </c>
      <c r="K673" t="str">
        <f t="shared" si="180"/>
        <v>0.00999993217111028-0.0000256713103842368i</v>
      </c>
      <c r="L673" t="str">
        <f t="shared" si="181"/>
        <v>0.00015-25.9691461786676i</v>
      </c>
      <c r="M673" t="str">
        <f t="shared" si="182"/>
        <v>0.0004-4.58279050211781i</v>
      </c>
      <c r="N673">
        <f t="shared" si="183"/>
        <v>89.991910610591773</v>
      </c>
      <c r="O673">
        <f t="shared" si="184"/>
        <v>67.530168635109888</v>
      </c>
      <c r="P673" s="3">
        <f t="shared" si="185"/>
        <v>67.530168635109888</v>
      </c>
      <c r="Q673" s="3">
        <f t="shared" si="186"/>
        <v>-90.008089389408227</v>
      </c>
      <c r="R673">
        <f t="shared" si="187"/>
        <v>89.991910610591773</v>
      </c>
      <c r="S673">
        <f t="shared" si="188"/>
        <v>1.086634167599115E-2</v>
      </c>
      <c r="T673">
        <f t="shared" si="171"/>
        <v>67.530168635109888</v>
      </c>
    </row>
    <row r="674" spans="1:20" x14ac:dyDescent="0.25">
      <c r="A674">
        <f t="shared" si="172"/>
        <v>68.534684267154034</v>
      </c>
      <c r="B674">
        <f t="shared" si="189"/>
        <v>10.907633774359915</v>
      </c>
      <c r="C674" t="str">
        <f t="shared" si="173"/>
        <v>-0.33597077155204-2370.61612342622i</v>
      </c>
      <c r="D674" t="str">
        <f t="shared" si="174"/>
        <v>3.47812499921826-1459.11525883534i</v>
      </c>
      <c r="E674" t="str">
        <f t="shared" si="175"/>
        <v>162.469532538399+0.00836028344398893i</v>
      </c>
      <c r="F674" t="str">
        <f t="shared" si="176"/>
        <v>2.42492492485203-13692.8979739881i</v>
      </c>
      <c r="G674" t="str">
        <f t="shared" si="177"/>
        <v>0.999999999969939-0.0000054827747412075i</v>
      </c>
      <c r="H674" t="str">
        <f t="shared" si="178"/>
        <v>1200.00450763841+2.10538604365146i</v>
      </c>
      <c r="I674" t="str">
        <f t="shared" si="179"/>
        <v>89.5363563178258-46354.0425860074i</v>
      </c>
      <c r="K674" t="str">
        <f t="shared" si="180"/>
        <v>0.0099999316546349-0.0000257688599937107i</v>
      </c>
      <c r="L674" t="str">
        <f t="shared" si="181"/>
        <v>0.00015-25.8708369980749i</v>
      </c>
      <c r="M674" t="str">
        <f t="shared" si="182"/>
        <v>0.0004-4.5654418231897i</v>
      </c>
      <c r="N674">
        <f t="shared" si="183"/>
        <v>89.991879871679544</v>
      </c>
      <c r="O674">
        <f t="shared" si="184"/>
        <v>67.497224764640791</v>
      </c>
      <c r="P674" s="3">
        <f t="shared" si="185"/>
        <v>67.497224764640791</v>
      </c>
      <c r="Q674" s="3">
        <f t="shared" si="186"/>
        <v>-90.008120128320456</v>
      </c>
      <c r="R674">
        <f t="shared" si="187"/>
        <v>89.991879871679544</v>
      </c>
      <c r="S674">
        <f t="shared" si="188"/>
        <v>1.0907633774359915E-2</v>
      </c>
      <c r="T674">
        <f t="shared" si="171"/>
        <v>67.497224764640791</v>
      </c>
    </row>
    <row r="675" spans="1:20" x14ac:dyDescent="0.25">
      <c r="A675">
        <f t="shared" si="172"/>
        <v>68.795116067369221</v>
      </c>
      <c r="B675">
        <f t="shared" si="189"/>
        <v>10.949082782702483</v>
      </c>
      <c r="C675" t="str">
        <f t="shared" si="173"/>
        <v>-0.335970737848378-2361.64187215472i</v>
      </c>
      <c r="D675" t="str">
        <f t="shared" si="174"/>
        <v>3.47812499921231-1453.59161111017i</v>
      </c>
      <c r="E675" t="str">
        <f t="shared" si="175"/>
        <v>162.469532504717+0.00839205270840382i</v>
      </c>
      <c r="F675" t="str">
        <f t="shared" si="176"/>
        <v>2.42492492485147-13641.0619387222i</v>
      </c>
      <c r="G675" t="str">
        <f t="shared" si="177"/>
        <v>0.99999999996971-5.50360928522284E-06i</v>
      </c>
      <c r="H675" t="str">
        <f t="shared" si="178"/>
        <v>1200.00454196163+2.11338651476736i</v>
      </c>
      <c r="I675" t="str">
        <f t="shared" si="179"/>
        <v>89.5363567129253-46178.5652545608i</v>
      </c>
      <c r="K675" t="str">
        <f t="shared" si="180"/>
        <v>0.00999993113422692-0.0000258667802760236i</v>
      </c>
      <c r="L675" t="str">
        <f t="shared" si="181"/>
        <v>0.00015-25.7728999781579i</v>
      </c>
      <c r="M675" t="str">
        <f t="shared" si="182"/>
        <v>0.0004-4.54815881967493i</v>
      </c>
      <c r="N675">
        <f t="shared" si="183"/>
        <v>89.991849015968214</v>
      </c>
      <c r="O675">
        <f t="shared" si="184"/>
        <v>67.464280893840083</v>
      </c>
      <c r="P675" s="3">
        <f t="shared" si="185"/>
        <v>67.464280893840083</v>
      </c>
      <c r="Q675" s="3">
        <f t="shared" si="186"/>
        <v>-90.008150984031786</v>
      </c>
      <c r="R675">
        <f t="shared" si="187"/>
        <v>89.991849015968214</v>
      </c>
      <c r="S675">
        <f t="shared" si="188"/>
        <v>1.0949082782702483E-2</v>
      </c>
      <c r="T675">
        <f t="shared" si="171"/>
        <v>67.464280893840083</v>
      </c>
    </row>
    <row r="676" spans="1:20" x14ac:dyDescent="0.25">
      <c r="A676">
        <f t="shared" si="172"/>
        <v>69.056537508425222</v>
      </c>
      <c r="B676">
        <f t="shared" si="189"/>
        <v>10.990689297276752</v>
      </c>
      <c r="C676" t="str">
        <f t="shared" si="173"/>
        <v>-0.335970703888034-2352.7015938944i</v>
      </c>
      <c r="D676" t="str">
        <f t="shared" si="174"/>
        <v>3.47812499920631-1448.08887378833i</v>
      </c>
      <c r="E676" t="str">
        <f t="shared" si="175"/>
        <v>162.469532470779+0.0084239426981692i</v>
      </c>
      <c r="F676" t="str">
        <f t="shared" si="176"/>
        <v>2.42492492485092-13589.4221347119i</v>
      </c>
      <c r="G676" t="str">
        <f t="shared" si="177"/>
        <v>0.99999999996948-5.52452300050541E-06i</v>
      </c>
      <c r="H676" t="str">
        <f t="shared" si="178"/>
        <v>1200.00457654621+2.12141738772098i</v>
      </c>
      <c r="I676" t="str">
        <f t="shared" si="179"/>
        <v>89.5363571110327-46003.7522172789i</v>
      </c>
      <c r="K676" t="str">
        <f t="shared" si="180"/>
        <v>0.00999993060985635-0.0000259650726395526i</v>
      </c>
      <c r="L676" t="str">
        <f t="shared" si="181"/>
        <v>0.00015-25.6753337100597i</v>
      </c>
      <c r="M676" t="str">
        <f t="shared" si="182"/>
        <v>0.0004-4.53094124295171i</v>
      </c>
      <c r="N676">
        <f t="shared" si="183"/>
        <v>89.991818043014064</v>
      </c>
      <c r="O676">
        <f t="shared" si="184"/>
        <v>67.431337022705193</v>
      </c>
      <c r="P676" s="3">
        <f t="shared" si="185"/>
        <v>67.431337022705193</v>
      </c>
      <c r="Q676" s="3">
        <f t="shared" si="186"/>
        <v>-90.008181956985936</v>
      </c>
      <c r="R676">
        <f t="shared" si="187"/>
        <v>89.991818043014064</v>
      </c>
      <c r="S676">
        <f t="shared" si="188"/>
        <v>1.0990689297276751E-2</v>
      </c>
      <c r="T676">
        <f t="shared" si="171"/>
        <v>67.431337022705193</v>
      </c>
    </row>
    <row r="677" spans="1:20" x14ac:dyDescent="0.25">
      <c r="A677">
        <f t="shared" si="172"/>
        <v>69.318952350957233</v>
      </c>
      <c r="B677">
        <f t="shared" si="189"/>
        <v>11.032453916606404</v>
      </c>
      <c r="C677" t="str">
        <f t="shared" si="173"/>
        <v>-0.33597066966917-2343.79516003639i</v>
      </c>
      <c r="D677" t="str">
        <f t="shared" si="174"/>
        <v>3.47812499920026-1442.6069677111i</v>
      </c>
      <c r="E677" t="str">
        <f t="shared" si="175"/>
        <v>162.469532436583+0.00845595387206211i</v>
      </c>
      <c r="F677" t="str">
        <f t="shared" si="176"/>
        <v>2.42492492485035-13537.9778191013i</v>
      </c>
      <c r="G677" t="str">
        <f t="shared" si="177"/>
        <v>0.999999999969247-5.54551618790604E-06i</v>
      </c>
      <c r="H677" t="str">
        <f t="shared" si="178"/>
        <v>1200.00461139413+2.12947877803985i</v>
      </c>
      <c r="I677" t="str">
        <f t="shared" si="179"/>
        <v>89.5363575121712-45829.6009594171i</v>
      </c>
      <c r="K677" t="str">
        <f t="shared" si="180"/>
        <v>0.00999993008149307-0.0000260637384980252i</v>
      </c>
      <c r="L677" t="str">
        <f t="shared" si="181"/>
        <v>0.00015-25.5781367902567i</v>
      </c>
      <c r="M677" t="str">
        <f t="shared" si="182"/>
        <v>0.0004-4.51378884533943i</v>
      </c>
      <c r="N677">
        <f t="shared" si="183"/>
        <v>89.991786952371697</v>
      </c>
      <c r="O677">
        <f t="shared" si="184"/>
        <v>67.398393151233734</v>
      </c>
      <c r="P677" s="3">
        <f t="shared" si="185"/>
        <v>67.398393151233734</v>
      </c>
      <c r="Q677" s="3">
        <f t="shared" si="186"/>
        <v>-90.008213047628303</v>
      </c>
      <c r="R677">
        <f t="shared" si="187"/>
        <v>89.991786952371697</v>
      </c>
      <c r="S677">
        <f t="shared" si="188"/>
        <v>1.1032453916606403E-2</v>
      </c>
      <c r="T677">
        <f t="shared" si="171"/>
        <v>67.398393151233734</v>
      </c>
    </row>
    <row r="678" spans="1:20" x14ac:dyDescent="0.25">
      <c r="A678">
        <f t="shared" si="172"/>
        <v>69.582364369890868</v>
      </c>
      <c r="B678">
        <f t="shared" si="189"/>
        <v>11.074377241489508</v>
      </c>
      <c r="C678" t="str">
        <f t="shared" si="173"/>
        <v>-0.335970635189706-2334.9224424586i</v>
      </c>
      <c r="D678" t="str">
        <f t="shared" si="174"/>
        <v>3.47812499919417-1437.14581401941i</v>
      </c>
      <c r="E678" t="str">
        <f t="shared" si="175"/>
        <v>162.469532402126+0.00848808669060899i</v>
      </c>
      <c r="F678" t="str">
        <f t="shared" si="176"/>
        <v>2.42492492484978-13486.7282518467i</v>
      </c>
      <c r="G678" t="str">
        <f t="shared" si="177"/>
        <v>0.999999999969013-5.56658914941878E-06i</v>
      </c>
      <c r="H678" t="str">
        <f t="shared" si="178"/>
        <v>1200.0046465074+2.13757080169054i</v>
      </c>
      <c r="I678" t="str">
        <f t="shared" si="179"/>
        <v>89.5363579163653-45656.1089757515i</v>
      </c>
      <c r="K678" t="str">
        <f t="shared" si="180"/>
        <v>0.00999992954910665-0.0000261627792705385i</v>
      </c>
      <c r="L678" t="str">
        <f t="shared" si="181"/>
        <v>0.00015-25.4813078205387i</v>
      </c>
      <c r="M678" t="str">
        <f t="shared" si="182"/>
        <v>0.0004-4.49670138009506i</v>
      </c>
      <c r="N678">
        <f t="shared" si="183"/>
        <v>89.991755743593956</v>
      </c>
      <c r="O678">
        <f t="shared" si="184"/>
        <v>67.365449279422933</v>
      </c>
      <c r="P678" s="3">
        <f t="shared" si="185"/>
        <v>67.365449279422933</v>
      </c>
      <c r="Q678" s="3">
        <f t="shared" si="186"/>
        <v>-90.008244256406044</v>
      </c>
      <c r="R678">
        <f t="shared" si="187"/>
        <v>89.991755743593956</v>
      </c>
      <c r="S678">
        <f t="shared" si="188"/>
        <v>1.1074377241489507E-2</v>
      </c>
      <c r="T678">
        <f t="shared" si="171"/>
        <v>67.365449279422933</v>
      </c>
    </row>
    <row r="679" spans="1:20" x14ac:dyDescent="0.25">
      <c r="A679">
        <f t="shared" si="172"/>
        <v>69.846777354496453</v>
      </c>
      <c r="B679">
        <f t="shared" si="189"/>
        <v>11.116459875007168</v>
      </c>
      <c r="C679" t="str">
        <f t="shared" si="173"/>
        <v>-0.335970600447695-2326.08331352405i</v>
      </c>
      <c r="D679" t="str">
        <f t="shared" si="174"/>
        <v>3.47812499918804-1431.70533415275i</v>
      </c>
      <c r="E679" t="str">
        <f t="shared" si="175"/>
        <v>162.469532367407+0.0085203416160854i</v>
      </c>
      <c r="F679" t="str">
        <f t="shared" si="176"/>
        <v>2.42492492484922-13435.6726957058i</v>
      </c>
      <c r="G679" t="str">
        <f t="shared" si="177"/>
        <v>0.999999999968777-5.58774218818525E-06i</v>
      </c>
      <c r="H679" t="str">
        <f t="shared" si="178"/>
        <v>1200.00468188804+2.14569357508022i</v>
      </c>
      <c r="I679" t="str">
        <f t="shared" si="179"/>
        <v>89.5363583236363-45483.2737705414i</v>
      </c>
      <c r="K679" t="str">
        <f t="shared" si="180"/>
        <v>0.00999992901266642-0.00002626219638158i</v>
      </c>
      <c r="L679" t="str">
        <f t="shared" si="181"/>
        <v>0.00015-25.3848454079883i</v>
      </c>
      <c r="M679" t="str">
        <f t="shared" si="182"/>
        <v>0.0004-4.47967860140969i</v>
      </c>
      <c r="N679">
        <f t="shared" si="183"/>
        <v>89.991724416232074</v>
      </c>
      <c r="O679">
        <f t="shared" si="184"/>
        <v>67.332505407270389</v>
      </c>
      <c r="P679" s="3">
        <f t="shared" si="185"/>
        <v>67.332505407270389</v>
      </c>
      <c r="Q679" s="3">
        <f t="shared" si="186"/>
        <v>-90.008275583767926</v>
      </c>
      <c r="R679">
        <f t="shared" si="187"/>
        <v>89.991724416232074</v>
      </c>
      <c r="S679">
        <f t="shared" si="188"/>
        <v>1.1116459875007168E-2</v>
      </c>
      <c r="T679">
        <f t="shared" si="171"/>
        <v>67.332505407270389</v>
      </c>
    </row>
    <row r="680" spans="1:20" x14ac:dyDescent="0.25">
      <c r="A680">
        <f t="shared" si="172"/>
        <v>70.112195108443544</v>
      </c>
      <c r="B680">
        <f t="shared" si="189"/>
        <v>11.158702422532196</v>
      </c>
      <c r="C680" t="str">
        <f t="shared" si="173"/>
        <v>-0.33597056544119-2317.2776460789i</v>
      </c>
      <c r="D680" t="str">
        <f t="shared" si="174"/>
        <v>3.47812499918185-1426.28544984798i</v>
      </c>
      <c r="E680" t="str">
        <f t="shared" si="175"/>
        <v>162.469532332424+0.00855271911252233i</v>
      </c>
      <c r="F680" t="str">
        <f t="shared" si="176"/>
        <v>2.42492492484864-13384.8104162273i</v>
      </c>
      <c r="G680" t="str">
        <f t="shared" si="177"/>
        <v>0.999999999968539-5.60897560849902E-06i</v>
      </c>
      <c r="H680" t="str">
        <f t="shared" si="178"/>
        <v>1200.00471753808+2.15384721505849i</v>
      </c>
      <c r="I680" t="str">
        <f t="shared" si="179"/>
        <v>89.5363587340085-45311.0928574941i</v>
      </c>
      <c r="K680" t="str">
        <f t="shared" si="180"/>
        <v>0.0099999284721416-0.0000263619912610488i</v>
      </c>
      <c r="L680" t="str">
        <f t="shared" si="181"/>
        <v>0.00015-25.2887481649614i</v>
      </c>
      <c r="M680" t="str">
        <f t="shared" si="182"/>
        <v>0.0004-4.46272026440495i</v>
      </c>
      <c r="N680">
        <f t="shared" si="183"/>
        <v>89.991692969835498</v>
      </c>
      <c r="O680">
        <f t="shared" si="184"/>
        <v>67.299561534773474</v>
      </c>
      <c r="P680" s="3">
        <f t="shared" si="185"/>
        <v>67.299561534773474</v>
      </c>
      <c r="Q680" s="3">
        <f t="shared" si="186"/>
        <v>-90.008307030164502</v>
      </c>
      <c r="R680">
        <f t="shared" si="187"/>
        <v>89.991692969835498</v>
      </c>
      <c r="S680">
        <f t="shared" si="188"/>
        <v>1.1158702422532196E-2</v>
      </c>
      <c r="T680">
        <f t="shared" si="171"/>
        <v>67.299561534773474</v>
      </c>
    </row>
    <row r="681" spans="1:20" x14ac:dyDescent="0.25">
      <c r="A681">
        <f t="shared" si="172"/>
        <v>70.378621449855629</v>
      </c>
      <c r="B681">
        <f t="shared" si="189"/>
        <v>11.201105491737819</v>
      </c>
      <c r="C681" t="str">
        <f t="shared" si="173"/>
        <v>-0.335970530168096-2308.50531345065i</v>
      </c>
      <c r="D681" t="str">
        <f t="shared" si="174"/>
        <v>3.47812499917563-1420.88608313824i</v>
      </c>
      <c r="E681" t="str">
        <f t="shared" si="175"/>
        <v>162.469532297174+0.00858521964571321i</v>
      </c>
      <c r="F681" t="str">
        <f t="shared" si="176"/>
        <v>2.42492492484805-13334.1406817403i</v>
      </c>
      <c r="G681" t="str">
        <f t="shared" si="177"/>
        <v>0.9999999999683-5.63028971580997E-06i</v>
      </c>
      <c r="H681" t="str">
        <f t="shared" si="178"/>
        <v>1200.00475345958+2.16203183891894i</v>
      </c>
      <c r="I681" t="str">
        <f t="shared" si="179"/>
        <v>89.5363591475056-45139.5637597299i</v>
      </c>
      <c r="K681" t="str">
        <f t="shared" si="180"/>
        <v>0.00999992792750106-0.0000264621653442748i</v>
      </c>
      <c r="L681" t="str">
        <f t="shared" si="181"/>
        <v>0.00015-25.193014709067i</v>
      </c>
      <c r="M681" t="str">
        <f t="shared" si="182"/>
        <v>0.0004-4.44582612512946i</v>
      </c>
      <c r="N681">
        <f t="shared" si="183"/>
        <v>89.991661403952023</v>
      </c>
      <c r="O681">
        <f t="shared" si="184"/>
        <v>67.266617661929502</v>
      </c>
      <c r="P681" s="3">
        <f t="shared" si="185"/>
        <v>67.266617661929502</v>
      </c>
      <c r="Q681" s="3">
        <f t="shared" si="186"/>
        <v>-90.008338596047977</v>
      </c>
      <c r="R681">
        <f t="shared" si="187"/>
        <v>89.991661403952023</v>
      </c>
      <c r="S681">
        <f t="shared" si="188"/>
        <v>1.1201105491737818E-2</v>
      </c>
      <c r="T681">
        <f t="shared" si="171"/>
        <v>67.266617661929502</v>
      </c>
    </row>
    <row r="682" spans="1:20" x14ac:dyDescent="0.25">
      <c r="A682">
        <f t="shared" si="172"/>
        <v>70.646060211365082</v>
      </c>
      <c r="B682">
        <f t="shared" si="189"/>
        <v>11.243669692606423</v>
      </c>
      <c r="C682" t="str">
        <f t="shared" si="173"/>
        <v>-0.33597049462643-2299.76618944636i</v>
      </c>
      <c r="D682" t="str">
        <f t="shared" si="174"/>
        <v>3.47812499916935-1415.50715635183i</v>
      </c>
      <c r="E682" t="str">
        <f t="shared" si="175"/>
        <v>162.469532261656+0.00861784368322643i</v>
      </c>
      <c r="F682" t="str">
        <f t="shared" si="176"/>
        <v>2.42492492484747-13283.6627633435i</v>
      </c>
      <c r="G682" t="str">
        <f t="shared" si="177"/>
        <v>0.999999999968058-5.65168481672869E-06i</v>
      </c>
      <c r="H682" t="str">
        <f t="shared" si="178"/>
        <v>1200.0047896546+2.17024756440091i</v>
      </c>
      <c r="I682" t="str">
        <f t="shared" si="179"/>
        <v>89.5363595641508-44968.6840097445i</v>
      </c>
      <c r="K682" t="str">
        <f t="shared" si="180"/>
        <v>0.00999992737871346-0.0000265627200720403i</v>
      </c>
      <c r="L682" t="str">
        <f t="shared" si="181"/>
        <v>0.00015-25.097643663147i</v>
      </c>
      <c r="M682" t="str">
        <f t="shared" si="182"/>
        <v>0.0004-4.42899594055536i</v>
      </c>
      <c r="N682">
        <f t="shared" si="183"/>
        <v>89.991629718127683</v>
      </c>
      <c r="O682">
        <f t="shared" si="184"/>
        <v>67.233673788735871</v>
      </c>
      <c r="P682" s="3">
        <f t="shared" si="185"/>
        <v>67.233673788735871</v>
      </c>
      <c r="Q682" s="3">
        <f t="shared" si="186"/>
        <v>-90.008370281872317</v>
      </c>
      <c r="R682">
        <f t="shared" si="187"/>
        <v>89.991629718127683</v>
      </c>
      <c r="S682">
        <f t="shared" si="188"/>
        <v>1.1243669692606423E-2</v>
      </c>
      <c r="T682">
        <f t="shared" si="171"/>
        <v>67.233673788735871</v>
      </c>
    </row>
    <row r="683" spans="1:20" x14ac:dyDescent="0.25">
      <c r="A683">
        <f t="shared" si="172"/>
        <v>70.914515240168271</v>
      </c>
      <c r="B683">
        <f t="shared" si="189"/>
        <v>11.286395637438327</v>
      </c>
      <c r="C683" t="str">
        <f t="shared" si="173"/>
        <v>-0.335970458814163-2291.0601483508i</v>
      </c>
      <c r="D683" t="str">
        <f t="shared" si="174"/>
        <v>3.47812499916303-1410.14859211109i</v>
      </c>
      <c r="E683" t="str">
        <f t="shared" si="175"/>
        <v>162.469532225868+0.00865059169440384i</v>
      </c>
      <c r="F683" t="str">
        <f t="shared" si="176"/>
        <v>2.42492492484687-13233.3759348953i</v>
      </c>
      <c r="G683" t="str">
        <f t="shared" si="177"/>
        <v>0.999999999967815-5.67316121903087E-06i</v>
      </c>
      <c r="H683" t="str">
        <f t="shared" si="178"/>
        <v>1200.00482612522+2.17849450969114i</v>
      </c>
      <c r="I683" t="str">
        <f t="shared" si="179"/>
        <v>89.5363599839691-44798.4511493758i</v>
      </c>
      <c r="K683" t="str">
        <f t="shared" si="180"/>
        <v>0.00999992682574722-0.0000266636568906003i</v>
      </c>
      <c r="L683" t="str">
        <f t="shared" si="181"/>
        <v>0.00015-25.0026336552571i</v>
      </c>
      <c r="M683" t="str">
        <f t="shared" si="182"/>
        <v>0.0004-4.41222946857477i</v>
      </c>
      <c r="N683">
        <f t="shared" si="183"/>
        <v>89.991597911906851</v>
      </c>
      <c r="O683">
        <f t="shared" si="184"/>
        <v>67.20072991518991</v>
      </c>
      <c r="P683" s="3">
        <f t="shared" si="185"/>
        <v>67.20072991518991</v>
      </c>
      <c r="Q683" s="3">
        <f t="shared" si="186"/>
        <v>-90.008402088093149</v>
      </c>
      <c r="R683">
        <f t="shared" si="187"/>
        <v>89.991597911906851</v>
      </c>
      <c r="S683">
        <f t="shared" si="188"/>
        <v>1.1286395637438327E-2</v>
      </c>
      <c r="T683">
        <f t="shared" si="171"/>
        <v>67.20072991518991</v>
      </c>
    </row>
    <row r="684" spans="1:20" x14ac:dyDescent="0.25">
      <c r="A684">
        <f t="shared" si="172"/>
        <v>71.183990398080923</v>
      </c>
      <c r="B684">
        <f t="shared" si="189"/>
        <v>11.329283940860593</v>
      </c>
      <c r="C684" t="str">
        <f t="shared" si="173"/>
        <v>-0.335970422729228-2282.38706492463i</v>
      </c>
      <c r="D684" t="str">
        <f t="shared" si="174"/>
        <v>3.47812499915665-1404.81031333126i</v>
      </c>
      <c r="E684" t="str">
        <f t="shared" si="175"/>
        <v>162.469532189807+0.00868346415036998i</v>
      </c>
      <c r="F684" t="str">
        <f t="shared" si="176"/>
        <v>2.4249249248463-13183.2794730026i</v>
      </c>
      <c r="G684" t="str">
        <f t="shared" si="177"/>
        <v>0.99999999996757-5.69471923166179E-06i</v>
      </c>
      <c r="H684" t="str">
        <f t="shared" si="178"/>
        <v>1200.00486287355+2.18677279342549i</v>
      </c>
      <c r="I684" t="str">
        <f t="shared" si="179"/>
        <v>89.5363604069838-44628.8627297667i</v>
      </c>
      <c r="K684" t="str">
        <f t="shared" si="180"/>
        <v>0.00999992626857052-0.0000267649772517033i</v>
      </c>
      <c r="L684" t="str">
        <f t="shared" si="181"/>
        <v>0.00015-24.9079833186462i</v>
      </c>
      <c r="M684" t="str">
        <f t="shared" si="182"/>
        <v>0.0004-4.39552646799638i</v>
      </c>
      <c r="N684">
        <f t="shared" si="183"/>
        <v>89.991565984832107</v>
      </c>
      <c r="O684">
        <f t="shared" si="184"/>
        <v>67.167786041288906</v>
      </c>
      <c r="P684" s="3">
        <f t="shared" si="185"/>
        <v>67.167786041288906</v>
      </c>
      <c r="Q684" s="3">
        <f t="shared" si="186"/>
        <v>-90.008434015167893</v>
      </c>
      <c r="R684">
        <f t="shared" si="187"/>
        <v>89.991565984832107</v>
      </c>
      <c r="S684">
        <f t="shared" si="188"/>
        <v>1.1329283940860593E-2</v>
      </c>
      <c r="T684">
        <f t="shared" ref="T684:T747" si="190">P684</f>
        <v>67.167786041288906</v>
      </c>
    </row>
    <row r="685" spans="1:20" x14ac:dyDescent="0.25">
      <c r="A685">
        <f t="shared" ref="A685:A748" si="191">2*PI()*B685</f>
        <v>71.454489561593618</v>
      </c>
      <c r="B685">
        <f t="shared" si="189"/>
        <v>11.372335219835863</v>
      </c>
      <c r="C685" t="str">
        <f t="shared" ref="C685:C748" si="192">IMPRODUCT(D685,E685,$C$40,,K685,$C$41)</f>
        <v>-0.335970386369429-2273.74681440264i</v>
      </c>
      <c r="D685" t="str">
        <f t="shared" ref="D685:D748" si="193">IMDIV(IMPRODUCT($C$37,$C$38,COMPLEX(1,A685/$C$38)),IMSUM(-1*A685*A685/$C$39,COMPLEX(0,1*A685)))</f>
        <v>3.47812499915024-1399.49224321942i</v>
      </c>
      <c r="E685" t="str">
        <f t="shared" ref="E685:E748" si="194">IMDIV(IMPRODUCT(IMSUM(F685,G685),$C$29,H685),IMSUM(1,I685))</f>
        <v>162.469532153472+0.00871646152404419i</v>
      </c>
      <c r="F685" t="str">
        <f t="shared" ref="F685:F748" si="195">IMDIV(IMPRODUCT($C$14,$C$15,COMPLEX(1,A685/$C$15)),IMSUM(-1*A685*A685/$C$16,COMPLEX(0,A685)))</f>
        <v>2.42492492484569-13133.3726570111i</v>
      </c>
      <c r="G685" t="str">
        <f t="shared" ref="G685:G748" si="196">IMDIV(1,COMPLEX(1,A685*$C$9*$C$10))</f>
        <v>0.999999999967323-0.0000057163591647407i</v>
      </c>
      <c r="H685" t="str">
        <f t="shared" ref="H685:H748" si="197">IMDIV($C$3,IMSUM(K685,COMPLEX(0,$C$28*A685)))</f>
        <v>1200.0048999017+2.19508253469062i</v>
      </c>
      <c r="I685" t="str">
        <f t="shared" ref="I685:I748" si="198">IMPRODUCT(F685,$C$29,H685,$C$31)</f>
        <v>89.5363608332188-44459.9163113312i</v>
      </c>
      <c r="K685" t="str">
        <f t="shared" ref="K685:K748" si="199">IF($C$26&lt;=0,IMDIV(1,IMSUM(IMDIV(1,L685),1/$C$18)),IMDIV(1,IMSUM(IMDIV(1,L685),1/$C$18,IMDIV(1,M685))))</f>
        <v>0.00999992570715122-0.0000268666826126116i</v>
      </c>
      <c r="L685" t="str">
        <f t="shared" ref="L685:L748" si="200">IMSUM($C$21/$C$22,IMDIV(1,COMPLEX(0,$C$20*$C$22*A685)))</f>
        <v>0.00015-24.8136912917376i</v>
      </c>
      <c r="M685" t="str">
        <f t="shared" ref="M685:M748" si="201">IMSUM($C$25/$C$26,IMDIV(1,COMPLEX(0,$C$24*$C$26*A685)))</f>
        <v>0.0004-4.37888669854193i</v>
      </c>
      <c r="N685">
        <f t="shared" ref="N685:N748" si="202">ABS(R685)</f>
        <v>89.991533936444327</v>
      </c>
      <c r="O685">
        <f t="shared" ref="O685:O748" si="203">ABS(P685)</f>
        <v>67.134842167030172</v>
      </c>
      <c r="P685" s="3">
        <f t="shared" ref="P685:P748" si="204">20*LOG10(IMABS(C685))</f>
        <v>67.134842167030172</v>
      </c>
      <c r="Q685" s="3">
        <f t="shared" ref="Q685:Q748" si="205">IMARGUMENT(C685)*180/PI()</f>
        <v>-90.008466063555673</v>
      </c>
      <c r="R685">
        <f t="shared" ref="R685:R748" si="206">IF(Q685&lt;0,Q685+180,Q685-180)</f>
        <v>89.991533936444327</v>
      </c>
      <c r="S685">
        <f t="shared" ref="S685:S748" si="207">B685/1000</f>
        <v>1.1372335219835862E-2</v>
      </c>
      <c r="T685">
        <f t="shared" si="190"/>
        <v>67.134842167030172</v>
      </c>
    </row>
    <row r="686" spans="1:20" x14ac:dyDescent="0.25">
      <c r="A686">
        <f t="shared" si="191"/>
        <v>71.726016621927684</v>
      </c>
      <c r="B686">
        <f t="shared" ref="B686:B749" si="208">B685*(1+B$42)</f>
        <v>11.415550093671239</v>
      </c>
      <c r="C686" t="str">
        <f t="shared" si="192"/>
        <v>-0.335970349732922-2265.13927249193i</v>
      </c>
      <c r="D686" t="str">
        <f t="shared" si="193"/>
        <v>3.47812499914376-1394.19430527335i</v>
      </c>
      <c r="E686" t="str">
        <f t="shared" si="194"/>
        <v>162.469532116859+0.00874958429014059i</v>
      </c>
      <c r="F686" t="str">
        <f t="shared" si="195"/>
        <v>2.42492492484508-13083.6547689945i</v>
      </c>
      <c r="G686" t="str">
        <f t="shared" si="196"/>
        <v>0.999999999967074-5.73808132956528E-06i</v>
      </c>
      <c r="H686" t="str">
        <f t="shared" si="197"/>
        <v>1200.00493721181+2.2034238530258i</v>
      </c>
      <c r="I686" t="str">
        <f t="shared" si="198"/>
        <v>89.5363612627007-44291.6094637187i</v>
      </c>
      <c r="K686" t="str">
        <f t="shared" si="199"/>
        <v>0.00999992514145713-0.0000269687744361245i</v>
      </c>
      <c r="L686" t="str">
        <f t="shared" si="200"/>
        <v>0.00015-24.7197562181088i</v>
      </c>
      <c r="M686" t="str">
        <f t="shared" si="201"/>
        <v>0.0004-4.36230992084272i</v>
      </c>
      <c r="N686">
        <f t="shared" si="202"/>
        <v>89.99150176628261</v>
      </c>
      <c r="O686">
        <f t="shared" si="203"/>
        <v>67.101898292410993</v>
      </c>
      <c r="P686" s="3">
        <f t="shared" si="204"/>
        <v>67.101898292410993</v>
      </c>
      <c r="Q686" s="3">
        <f t="shared" si="205"/>
        <v>-90.00849823371739</v>
      </c>
      <c r="R686">
        <f t="shared" si="206"/>
        <v>89.99150176628261</v>
      </c>
      <c r="S686">
        <f t="shared" si="207"/>
        <v>1.1415550093671239E-2</v>
      </c>
      <c r="T686">
        <f t="shared" si="190"/>
        <v>67.101898292410993</v>
      </c>
    </row>
    <row r="687" spans="1:20" x14ac:dyDescent="0.25">
      <c r="A687">
        <f t="shared" si="191"/>
        <v>71.99857548509101</v>
      </c>
      <c r="B687">
        <f t="shared" si="208"/>
        <v>11.458929184027191</v>
      </c>
      <c r="C687" t="str">
        <f t="shared" si="192"/>
        <v>-0.335970312817355-2256.56431537014i</v>
      </c>
      <c r="D687" t="str">
        <f t="shared" si="193"/>
        <v>3.47812499913725-1388.91642328042i</v>
      </c>
      <c r="E687" t="str">
        <f t="shared" si="194"/>
        <v>162.469532079968+0.00878283292517848i</v>
      </c>
      <c r="F687" t="str">
        <f t="shared" si="195"/>
        <v>2.42492492484447-13034.1250937442i</v>
      </c>
      <c r="G687" t="str">
        <f t="shared" si="196"/>
        <v>0.999999999966824-5.75988603861619E-06i</v>
      </c>
      <c r="H687" t="str">
        <f t="shared" si="197"/>
        <v>1200.004974806+2.21179686842445i</v>
      </c>
      <c r="I687" t="str">
        <f t="shared" si="198"/>
        <v>89.5363616954515-44123.9397657773i</v>
      </c>
      <c r="K687" t="str">
        <f t="shared" si="199"/>
        <v>0.00999992457145573-0.0000270712541905961i</v>
      </c>
      <c r="L687" t="str">
        <f t="shared" si="200"/>
        <v>0.00015-24.6261767464722i</v>
      </c>
      <c r="M687" t="str">
        <f t="shared" si="201"/>
        <v>0.0004-4.34579589643627i</v>
      </c>
      <c r="N687">
        <f t="shared" si="202"/>
        <v>89.991469473884351</v>
      </c>
      <c r="O687">
        <f t="shared" si="203"/>
        <v>67.068954417428699</v>
      </c>
      <c r="P687" s="3">
        <f t="shared" si="204"/>
        <v>67.068954417428699</v>
      </c>
      <c r="Q687" s="3">
        <f t="shared" si="205"/>
        <v>-90.008530526115649</v>
      </c>
      <c r="R687">
        <f t="shared" si="206"/>
        <v>89.991469473884351</v>
      </c>
      <c r="S687">
        <f t="shared" si="207"/>
        <v>1.1458929184027191E-2</v>
      </c>
      <c r="T687">
        <f t="shared" si="190"/>
        <v>67.068954417428699</v>
      </c>
    </row>
    <row r="688" spans="1:20" x14ac:dyDescent="0.25">
      <c r="A688">
        <f t="shared" si="191"/>
        <v>72.272170071934369</v>
      </c>
      <c r="B688">
        <f t="shared" si="208"/>
        <v>11.502473114926495</v>
      </c>
      <c r="C688" t="str">
        <f t="shared" si="192"/>
        <v>-0.335970275620668-2248.02181968357i</v>
      </c>
      <c r="D688" t="str">
        <f t="shared" si="193"/>
        <v>3.47812499913067-1383.65852131653i</v>
      </c>
      <c r="E688" t="str">
        <f t="shared" si="194"/>
        <v>162.469532042796+0.00881620790748723i</v>
      </c>
      <c r="F688" t="str">
        <f t="shared" si="195"/>
        <v>2.42492492484386-12984.7829187593i</v>
      </c>
      <c r="G688" t="str">
        <f t="shared" si="196"/>
        <v>0.999999999966571-5.78177360556147E-06i</v>
      </c>
      <c r="H688" t="str">
        <f t="shared" si="197"/>
        <v>1200.00501268646+2.22020170133605i</v>
      </c>
      <c r="I688" t="str">
        <f t="shared" si="198"/>
        <v>89.5363621314978-43956.9048055235i</v>
      </c>
      <c r="K688" t="str">
        <f t="shared" si="199"/>
        <v>0.00999992399711405-0.0000271741233499579i</v>
      </c>
      <c r="L688" t="str">
        <f t="shared" si="200"/>
        <v>0.00015-24.5329515306557i</v>
      </c>
      <c r="M688" t="str">
        <f t="shared" si="201"/>
        <v>0.0004-4.32934438776277i</v>
      </c>
      <c r="N688">
        <f t="shared" si="202"/>
        <v>89.991437058785181</v>
      </c>
      <c r="O688">
        <f t="shared" si="203"/>
        <v>67.036010542080277</v>
      </c>
      <c r="P688" s="3">
        <f t="shared" si="204"/>
        <v>67.036010542080277</v>
      </c>
      <c r="Q688" s="3">
        <f t="shared" si="205"/>
        <v>-90.008562941214819</v>
      </c>
      <c r="R688">
        <f t="shared" si="206"/>
        <v>89.991437058785181</v>
      </c>
      <c r="S688">
        <f t="shared" si="207"/>
        <v>1.1502473114926495E-2</v>
      </c>
      <c r="T688">
        <f t="shared" si="190"/>
        <v>67.036010542080277</v>
      </c>
    </row>
    <row r="689" spans="1:20" x14ac:dyDescent="0.25">
      <c r="A689">
        <f t="shared" si="191"/>
        <v>72.54680431820772</v>
      </c>
      <c r="B689">
        <f t="shared" si="208"/>
        <v>11.546182512763217</v>
      </c>
      <c r="C689" t="str">
        <f t="shared" si="192"/>
        <v>-0.335970238140833-2239.5116625456i</v>
      </c>
      <c r="D689" t="str">
        <f t="shared" si="193"/>
        <v>3.47812499912405-1378.420523745i</v>
      </c>
      <c r="E689" t="str">
        <f t="shared" si="194"/>
        <v>162.46953200534+0.00884970971721205i</v>
      </c>
      <c r="F689" t="str">
        <f t="shared" si="195"/>
        <v>2.42492492484324-12935.627534236i</v>
      </c>
      <c r="G689" t="str">
        <f t="shared" si="196"/>
        <v>0.999999999966316-5.80374434526113E-06i</v>
      </c>
      <c r="H689" t="str">
        <f t="shared" si="197"/>
        <v>1200.00505085536+2.22863847266779i</v>
      </c>
      <c r="I689" t="str">
        <f t="shared" si="198"/>
        <v>89.536362570865-43790.5021801028i</v>
      </c>
      <c r="K689" t="str">
        <f t="shared" si="199"/>
        <v>0.00999992341839918-0.0000272773833937413i</v>
      </c>
      <c r="L689" t="str">
        <f t="shared" si="200"/>
        <v>0.00015-24.4400792295833i</v>
      </c>
      <c r="M689" t="str">
        <f t="shared" si="201"/>
        <v>0.0004-4.31295515816175i</v>
      </c>
      <c r="N689">
        <f t="shared" si="202"/>
        <v>89.991404520518927</v>
      </c>
      <c r="O689">
        <f t="shared" si="203"/>
        <v>67.003066666363154</v>
      </c>
      <c r="P689" s="3">
        <f t="shared" si="204"/>
        <v>67.003066666363154</v>
      </c>
      <c r="Q689" s="3">
        <f t="shared" si="205"/>
        <v>-90.008595479481073</v>
      </c>
      <c r="R689">
        <f t="shared" si="206"/>
        <v>89.991404520518927</v>
      </c>
      <c r="S689">
        <f t="shared" si="207"/>
        <v>1.1546182512763216E-2</v>
      </c>
      <c r="T689">
        <f t="shared" si="190"/>
        <v>67.003066666363154</v>
      </c>
    </row>
    <row r="690" spans="1:20" x14ac:dyDescent="0.25">
      <c r="A690">
        <f t="shared" si="191"/>
        <v>72.822482174616908</v>
      </c>
      <c r="B690">
        <f t="shared" si="208"/>
        <v>11.590058006311716</v>
      </c>
      <c r="C690" t="str">
        <f t="shared" si="192"/>
        <v>-0.335970200375597-2231.0337215348i</v>
      </c>
      <c r="D690" t="str">
        <f t="shared" si="193"/>
        <v>3.47812499911738-1373.20235521547i</v>
      </c>
      <c r="E690" t="str">
        <f t="shared" si="194"/>
        <v>162.469531967601+0.00888333883632973i</v>
      </c>
      <c r="F690" t="str">
        <f t="shared" si="195"/>
        <v>2.42492492484262-12886.6582330575i</v>
      </c>
      <c r="G690" t="str">
        <f t="shared" si="196"/>
        <v>0.99999999996606-5.82579857377162E-06i</v>
      </c>
      <c r="H690" t="str">
        <f t="shared" si="197"/>
        <v>1200.00508931489+2.23710730378628i</v>
      </c>
      <c r="I690" t="str">
        <f t="shared" si="198"/>
        <v>89.5363630135771-43624.7294957571i</v>
      </c>
      <c r="K690" t="str">
        <f t="shared" si="199"/>
        <v>0.00999992283527787-0.0000273810358070967i</v>
      </c>
      <c r="L690" t="str">
        <f t="shared" si="200"/>
        <v>0.00015-24.3475585072557i</v>
      </c>
      <c r="M690" t="str">
        <f t="shared" si="201"/>
        <v>0.0004-4.29662797186865i</v>
      </c>
      <c r="N690">
        <f t="shared" si="202"/>
        <v>89.991371858617654</v>
      </c>
      <c r="O690">
        <f t="shared" si="203"/>
        <v>66.970122790274644</v>
      </c>
      <c r="P690" s="3">
        <f t="shared" si="204"/>
        <v>66.970122790274644</v>
      </c>
      <c r="Q690" s="3">
        <f t="shared" si="205"/>
        <v>-90.008628141382346</v>
      </c>
      <c r="R690">
        <f t="shared" si="206"/>
        <v>89.991371858617654</v>
      </c>
      <c r="S690">
        <f t="shared" si="207"/>
        <v>1.1590058006311717E-2</v>
      </c>
      <c r="T690">
        <f t="shared" si="190"/>
        <v>66.970122790274644</v>
      </c>
    </row>
    <row r="691" spans="1:20" x14ac:dyDescent="0.25">
      <c r="A691">
        <f t="shared" si="191"/>
        <v>73.099207606880441</v>
      </c>
      <c r="B691">
        <f t="shared" si="208"/>
        <v>11.634100226735701</v>
      </c>
      <c r="C691" t="str">
        <f t="shared" si="192"/>
        <v>-0.33597016232278-2222.58787469307i</v>
      </c>
      <c r="D691" t="str">
        <f t="shared" si="193"/>
        <v>3.47812499911067-1368.00394066284i</v>
      </c>
      <c r="E691" t="str">
        <f t="shared" si="194"/>
        <v>162.469531929573+0.00891709574864205i</v>
      </c>
      <c r="F691" t="str">
        <f t="shared" si="195"/>
        <v>2.42492492484201-12837.8743107841i</v>
      </c>
      <c r="G691" t="str">
        <f t="shared" si="196"/>
        <v>0.999999999965802-5.84793660835045E-06i</v>
      </c>
      <c r="H691" t="str">
        <f t="shared" si="197"/>
        <v>1200.00512806727+2.24560831651935i</v>
      </c>
      <c r="I691" t="str">
        <f t="shared" si="198"/>
        <v>89.5363634596606-43459.5843677913i</v>
      </c>
      <c r="K691" t="str">
        <f t="shared" si="199"/>
        <v>0.00999992224771642-0.0000274850820808151i</v>
      </c>
      <c r="L691" t="str">
        <f t="shared" si="200"/>
        <v>0.00015-24.2553880327313i</v>
      </c>
      <c r="M691" t="str">
        <f t="shared" si="201"/>
        <v>0.0004-4.28036259401141i</v>
      </c>
      <c r="N691">
        <f t="shared" si="202"/>
        <v>89.991339072611723</v>
      </c>
      <c r="O691">
        <f t="shared" si="203"/>
        <v>66.937178913811664</v>
      </c>
      <c r="P691" s="3">
        <f t="shared" si="204"/>
        <v>66.937178913811664</v>
      </c>
      <c r="Q691" s="3">
        <f t="shared" si="205"/>
        <v>-90.008660927388277</v>
      </c>
      <c r="R691">
        <f t="shared" si="206"/>
        <v>89.991339072611723</v>
      </c>
      <c r="S691">
        <f t="shared" si="207"/>
        <v>1.1634100226735701E-2</v>
      </c>
      <c r="T691">
        <f t="shared" si="190"/>
        <v>66.937178913811664</v>
      </c>
    </row>
    <row r="692" spans="1:20" x14ac:dyDescent="0.25">
      <c r="A692">
        <f t="shared" si="191"/>
        <v>73.376984595786595</v>
      </c>
      <c r="B692">
        <f t="shared" si="208"/>
        <v>11.678309807597296</v>
      </c>
      <c r="C692" t="str">
        <f t="shared" si="192"/>
        <v>-0.335970123980216-2214.17400052409i</v>
      </c>
      <c r="D692" t="str">
        <f t="shared" si="193"/>
        <v>3.47812499910389-1362.82520530616i</v>
      </c>
      <c r="E692" t="str">
        <f t="shared" si="194"/>
        <v>162.469531891257+0.00895098093979193i</v>
      </c>
      <c r="F692" t="str">
        <f t="shared" si="195"/>
        <v>2.42492492484137-12789.2750656426i</v>
      </c>
      <c r="G692" t="str">
        <f t="shared" si="196"/>
        <v>0.999999999965541-5.87015876746065E-06i</v>
      </c>
      <c r="H692" t="str">
        <f t="shared" si="197"/>
        <v>1200.00516711474+2.25414163315776i</v>
      </c>
      <c r="I692" t="str">
        <f t="shared" si="198"/>
        <v>89.5363639091398-43295.0644205373i</v>
      </c>
      <c r="K692" t="str">
        <f t="shared" si="199"/>
        <v>0.00999992165568108-0.0000275895237113509i</v>
      </c>
      <c r="L692" t="str">
        <f t="shared" si="200"/>
        <v>0.00015-24.1635664801069i</v>
      </c>
      <c r="M692" t="str">
        <f t="shared" si="201"/>
        <v>0.0004-4.2641587906071i</v>
      </c>
      <c r="N692">
        <f t="shared" si="202"/>
        <v>89.991306162029602</v>
      </c>
      <c r="O692">
        <f t="shared" si="203"/>
        <v>66.904235036971414</v>
      </c>
      <c r="P692" s="3">
        <f t="shared" si="204"/>
        <v>66.904235036971414</v>
      </c>
      <c r="Q692" s="3">
        <f t="shared" si="205"/>
        <v>-90.008693837970398</v>
      </c>
      <c r="R692">
        <f t="shared" si="206"/>
        <v>89.991306162029602</v>
      </c>
      <c r="S692">
        <f t="shared" si="207"/>
        <v>1.1678309807597296E-2</v>
      </c>
      <c r="T692">
        <f t="shared" si="190"/>
        <v>66.904235036971414</v>
      </c>
    </row>
    <row r="693" spans="1:20" x14ac:dyDescent="0.25">
      <c r="A693">
        <f t="shared" si="191"/>
        <v>73.65581713725058</v>
      </c>
      <c r="B693">
        <f t="shared" si="208"/>
        <v>11.722687384866166</v>
      </c>
      <c r="C693" t="str">
        <f t="shared" si="192"/>
        <v>-0.335970085345658-2205.79197799145i</v>
      </c>
      <c r="D693" t="str">
        <f t="shared" si="193"/>
        <v>3.47812499909707-1357.6660746476i</v>
      </c>
      <c r="E693" t="str">
        <f t="shared" si="194"/>
        <v>162.469531852648+0.00898499489727001i</v>
      </c>
      <c r="F693" t="str">
        <f t="shared" si="195"/>
        <v>2.42492492484074-12740.8597985167i</v>
      </c>
      <c r="G693" t="str">
        <f t="shared" si="196"/>
        <v>0.999999999965279-5.89246537077546E-06i</v>
      </c>
      <c r="H693" t="str">
        <f t="shared" si="197"/>
        <v>1200.00520645953+2.262707376457i</v>
      </c>
      <c r="I693" t="str">
        <f t="shared" si="198"/>
        <v>89.5363643620416-43131.1672873205i</v>
      </c>
      <c r="K693" t="str">
        <f t="shared" si="199"/>
        <v>0.00999992105913777-0.0000276943622008421i</v>
      </c>
      <c r="L693" t="str">
        <f t="shared" si="200"/>
        <v>0.00015-24.0720925284986i</v>
      </c>
      <c r="M693" t="str">
        <f t="shared" si="201"/>
        <v>0.0004-4.24801632855858i</v>
      </c>
      <c r="N693">
        <f t="shared" si="202"/>
        <v>89.99127312639807</v>
      </c>
      <c r="O693">
        <f t="shared" si="203"/>
        <v>66.871291159751024</v>
      </c>
      <c r="P693" s="3">
        <f t="shared" si="204"/>
        <v>66.871291159751024</v>
      </c>
      <c r="Q693" s="3">
        <f t="shared" si="205"/>
        <v>-90.00872687360193</v>
      </c>
      <c r="R693">
        <f t="shared" si="206"/>
        <v>89.99127312639807</v>
      </c>
      <c r="S693">
        <f t="shared" si="207"/>
        <v>1.1722687384866166E-2</v>
      </c>
      <c r="T693">
        <f t="shared" si="190"/>
        <v>66.871291159751024</v>
      </c>
    </row>
    <row r="694" spans="1:20" x14ac:dyDescent="0.25">
      <c r="A694">
        <f t="shared" si="191"/>
        <v>73.935709242372141</v>
      </c>
      <c r="B694">
        <f t="shared" si="208"/>
        <v>11.767233596928659</v>
      </c>
      <c r="C694" t="str">
        <f t="shared" si="192"/>
        <v>-0.335970046416961-2197.44168651698i</v>
      </c>
      <c r="D694" t="str">
        <f t="shared" si="193"/>
        <v>3.4781249990902-1352.52647447133i</v>
      </c>
      <c r="E694" t="str">
        <f t="shared" si="194"/>
        <v>162.469531813745+0.00901913811041739i</v>
      </c>
      <c r="F694" t="str">
        <f t="shared" si="195"/>
        <v>2.42492492484008-12692.6278129363i</v>
      </c>
      <c r="G694" t="str">
        <f t="shared" si="196"/>
        <v>0.999999999965014-5.91485673918284E-06i</v>
      </c>
      <c r="H694" t="str">
        <f t="shared" si="197"/>
        <v>1200.00524610391+2.27130566963907i</v>
      </c>
      <c r="I694" t="str">
        <f t="shared" si="198"/>
        <v>89.5363648183915-42967.8906104249i</v>
      </c>
      <c r="K694" t="str">
        <f t="shared" si="199"/>
        <v>0.00999992045805222-0.000027799599057133i</v>
      </c>
      <c r="L694" t="str">
        <f t="shared" si="200"/>
        <v>0.00015-23.9809648620229i</v>
      </c>
      <c r="M694" t="str">
        <f t="shared" si="201"/>
        <v>0.0004-4.23193497565111i</v>
      </c>
      <c r="N694">
        <f t="shared" si="202"/>
        <v>89.991239965242031</v>
      </c>
      <c r="O694">
        <f t="shared" si="203"/>
        <v>66.838347282147737</v>
      </c>
      <c r="P694" s="3">
        <f t="shared" si="204"/>
        <v>66.838347282147737</v>
      </c>
      <c r="Q694" s="3">
        <f t="shared" si="205"/>
        <v>-90.008760034757969</v>
      </c>
      <c r="R694">
        <f t="shared" si="206"/>
        <v>89.991239965242031</v>
      </c>
      <c r="S694">
        <f t="shared" si="207"/>
        <v>1.1767233596928658E-2</v>
      </c>
      <c r="T694">
        <f t="shared" si="190"/>
        <v>66.838347282147737</v>
      </c>
    </row>
    <row r="695" spans="1:20" x14ac:dyDescent="0.25">
      <c r="A695">
        <f t="shared" si="191"/>
        <v>74.21666493749315</v>
      </c>
      <c r="B695">
        <f t="shared" si="208"/>
        <v>11.811949084596987</v>
      </c>
      <c r="C695" t="str">
        <f t="shared" si="192"/>
        <v>-0.335970007191911-2189.12300597887i</v>
      </c>
      <c r="D695" t="str">
        <f t="shared" si="193"/>
        <v>3.47812499908327-1347.40633084246i</v>
      </c>
      <c r="E695" t="str">
        <f t="shared" si="194"/>
        <v>162.469531774545+0.0090534110704343i</v>
      </c>
      <c r="F695" t="str">
        <f t="shared" si="195"/>
        <v>2.42492492483944-12644.5784150683i</v>
      </c>
      <c r="G695" t="str">
        <f t="shared" si="196"/>
        <v>0.999999999964748-5.93733319479015E-06i</v>
      </c>
      <c r="H695" t="str">
        <f t="shared" si="197"/>
        <v>1200.00528605016+2.27993663639423i</v>
      </c>
      <c r="I695" t="str">
        <f t="shared" si="198"/>
        <v>89.5363652782185-42805.2320410614i</v>
      </c>
      <c r="K695" t="str">
        <f t="shared" si="199"/>
        <v>0.00999991985238983-0.000027905235793795i</v>
      </c>
      <c r="L695" t="str">
        <f t="shared" si="200"/>
        <v>0.00015-23.8901821697778i</v>
      </c>
      <c r="M695" t="str">
        <f t="shared" si="201"/>
        <v>0.0004-4.21591450054902i</v>
      </c>
      <c r="N695">
        <f t="shared" si="202"/>
        <v>89.991206678084623</v>
      </c>
      <c r="O695">
        <f t="shared" si="203"/>
        <v>66.805403404158398</v>
      </c>
      <c r="P695" s="3">
        <f t="shared" si="204"/>
        <v>66.805403404158398</v>
      </c>
      <c r="Q695" s="3">
        <f t="shared" si="205"/>
        <v>-90.008793321915377</v>
      </c>
      <c r="R695">
        <f t="shared" si="206"/>
        <v>89.991206678084623</v>
      </c>
      <c r="S695">
        <f t="shared" si="207"/>
        <v>1.1811949084596988E-2</v>
      </c>
      <c r="T695">
        <f t="shared" si="190"/>
        <v>66.805403404158398</v>
      </c>
    </row>
    <row r="696" spans="1:20" x14ac:dyDescent="0.25">
      <c r="A696">
        <f t="shared" si="191"/>
        <v>74.498688264255634</v>
      </c>
      <c r="B696">
        <f t="shared" si="208"/>
        <v>11.856834491118457</v>
      </c>
      <c r="C696" t="str">
        <f t="shared" si="192"/>
        <v>-0.335969967668133-2180.83581671018i</v>
      </c>
      <c r="D696" t="str">
        <f t="shared" si="193"/>
        <v>3.47812499907629-1342.30557010602i</v>
      </c>
      <c r="E696" t="str">
        <f t="shared" si="194"/>
        <v>162.469531735048+0.00908781427039117i</v>
      </c>
      <c r="F696" t="str">
        <f t="shared" si="195"/>
        <v>2.42492492483879-12596.7109137058i</v>
      </c>
      <c r="G696" t="str">
        <f t="shared" si="196"/>
        <v>0.99999999996448-5.95989506092875E-06i</v>
      </c>
      <c r="H696" t="str">
        <f t="shared" si="197"/>
        <v>1200.00532630058+2.28860040088264i</v>
      </c>
      <c r="I696" t="str">
        <f t="shared" si="198"/>
        <v>89.5363657415447-42643.1892393313i</v>
      </c>
      <c r="K696" t="str">
        <f t="shared" si="199"/>
        <v>0.00999991924211575-0.0000280112739301476i</v>
      </c>
      <c r="L696" t="str">
        <f t="shared" si="200"/>
        <v>0.00015-23.7997431458236i</v>
      </c>
      <c r="M696" t="str">
        <f t="shared" si="201"/>
        <v>0.0004-4.19995467279241i</v>
      </c>
      <c r="N696">
        <f t="shared" si="202"/>
        <v>89.99117326444717</v>
      </c>
      <c r="O696">
        <f t="shared" si="203"/>
        <v>66.772459525780349</v>
      </c>
      <c r="P696" s="3">
        <f t="shared" si="204"/>
        <v>66.772459525780349</v>
      </c>
      <c r="Q696" s="3">
        <f t="shared" si="205"/>
        <v>-90.00882673555283</v>
      </c>
      <c r="R696">
        <f t="shared" si="206"/>
        <v>89.99117326444717</v>
      </c>
      <c r="S696">
        <f t="shared" si="207"/>
        <v>1.1856834491118457E-2</v>
      </c>
      <c r="T696">
        <f t="shared" si="190"/>
        <v>66.772459525780349</v>
      </c>
    </row>
    <row r="697" spans="1:20" x14ac:dyDescent="0.25">
      <c r="A697">
        <f t="shared" si="191"/>
        <v>74.78178327965982</v>
      </c>
      <c r="B697">
        <f t="shared" si="208"/>
        <v>11.901890462184708</v>
      </c>
      <c r="C697" t="str">
        <f t="shared" si="192"/>
        <v>-0.335969927843447-2172.57999949687i</v>
      </c>
      <c r="D697" t="str">
        <f t="shared" si="193"/>
        <v>3.47812499906925-1337.22411888586i</v>
      </c>
      <c r="E697" t="str">
        <f t="shared" si="194"/>
        <v>162.469531695249+0.00912234820523257i</v>
      </c>
      <c r="F697" t="str">
        <f t="shared" si="195"/>
        <v>2.42492492483814-12549.0246202589i</v>
      </c>
      <c r="G697" t="str">
        <f t="shared" si="196"/>
        <v>0.999999999964209-5.98254266215867E-06i</v>
      </c>
      <c r="H697" t="str">
        <f t="shared" si="197"/>
        <v>1200.00536685749+2.29729708773643i</v>
      </c>
      <c r="I697" t="str">
        <f t="shared" si="198"/>
        <v>89.5363662083999-42481.7598741953i</v>
      </c>
      <c r="K697" t="str">
        <f t="shared" si="199"/>
        <v>0.00999991862719486-0.0000281177149912822i</v>
      </c>
      <c r="L697" t="str">
        <f t="shared" si="200"/>
        <v>0.00015-23.7096464891648i</v>
      </c>
      <c r="M697" t="str">
        <f t="shared" si="201"/>
        <v>0.0004-4.18405526279379i</v>
      </c>
      <c r="N697">
        <f t="shared" si="202"/>
        <v>89.991139723849187</v>
      </c>
      <c r="O697">
        <f t="shared" si="203"/>
        <v>66.73951564701045</v>
      </c>
      <c r="P697" s="3">
        <f t="shared" si="204"/>
        <v>66.73951564701045</v>
      </c>
      <c r="Q697" s="3">
        <f t="shared" si="205"/>
        <v>-90.008860276150813</v>
      </c>
      <c r="R697">
        <f t="shared" si="206"/>
        <v>89.991139723849187</v>
      </c>
      <c r="S697">
        <f t="shared" si="207"/>
        <v>1.1901890462184709E-2</v>
      </c>
      <c r="T697">
        <f t="shared" si="190"/>
        <v>66.73951564701045</v>
      </c>
    </row>
    <row r="698" spans="1:20" x14ac:dyDescent="0.25">
      <c r="A698">
        <f t="shared" si="191"/>
        <v>75.065954056122521</v>
      </c>
      <c r="B698">
        <f t="shared" si="208"/>
        <v>11.94711764594101</v>
      </c>
      <c r="C698" t="str">
        <f t="shared" si="192"/>
        <v>-0.335969887715539-2164.35543557626i</v>
      </c>
      <c r="D698" t="str">
        <f t="shared" si="193"/>
        <v>3.47812499906217-1332.16190408358i</v>
      </c>
      <c r="E698" t="str">
        <f t="shared" si="194"/>
        <v>162.469531655149+0.00915701337177719i</v>
      </c>
      <c r="F698" t="str">
        <f t="shared" si="195"/>
        <v>2.42492492483747-12501.5188487441i</v>
      </c>
      <c r="G698" t="str">
        <f t="shared" si="196"/>
        <v>0.999999999963937-6.00527632427323E-06i</v>
      </c>
      <c r="H698" t="str">
        <f t="shared" si="197"/>
        <v>1200.00540772321+2.30602682206128i</v>
      </c>
      <c r="I698" t="str">
        <f t="shared" si="198"/>
        <v>89.5363666788101-42320.9416234367i</v>
      </c>
      <c r="K698" t="str">
        <f t="shared" si="199"/>
        <v>0.00999991800759178-0.0000282245605080826i</v>
      </c>
      <c r="L698" t="str">
        <f t="shared" si="200"/>
        <v>0.00015-23.6198909037306i</v>
      </c>
      <c r="M698" t="str">
        <f t="shared" si="201"/>
        <v>0.0004-4.16821604183481i</v>
      </c>
      <c r="N698">
        <f t="shared" si="202"/>
        <v>89.991106055808331</v>
      </c>
      <c r="O698">
        <f t="shared" si="203"/>
        <v>66.706571767845844</v>
      </c>
      <c r="P698" s="3">
        <f t="shared" si="204"/>
        <v>66.706571767845844</v>
      </c>
      <c r="Q698" s="3">
        <f t="shared" si="205"/>
        <v>-90.008893944191669</v>
      </c>
      <c r="R698">
        <f t="shared" si="206"/>
        <v>89.991106055808331</v>
      </c>
      <c r="S698">
        <f t="shared" si="207"/>
        <v>1.1947117645941009E-2</v>
      </c>
      <c r="T698">
        <f t="shared" si="190"/>
        <v>66.706571767845844</v>
      </c>
    </row>
    <row r="699" spans="1:20" x14ac:dyDescent="0.25">
      <c r="A699">
        <f t="shared" si="191"/>
        <v>75.351204681535791</v>
      </c>
      <c r="B699">
        <f t="shared" si="208"/>
        <v>11.992516692995586</v>
      </c>
      <c r="C699" t="str">
        <f t="shared" si="192"/>
        <v>-0.335969847282021-2156.16200663518i</v>
      </c>
      <c r="D699" t="str">
        <f t="shared" si="193"/>
        <v>3.47812499905502-1327.11885287753i</v>
      </c>
      <c r="E699" t="str">
        <f t="shared" si="194"/>
        <v>162.469531614742+0.00919181026873977i</v>
      </c>
      <c r="F699" t="str">
        <f t="shared" si="195"/>
        <v>2.4249249248368-12454.192915775i</v>
      </c>
      <c r="G699" t="str">
        <f t="shared" si="196"/>
        <v>0.999999999963662-6.02809637430381E-06i</v>
      </c>
      <c r="H699" t="str">
        <f t="shared" si="197"/>
        <v>1200.00544890011+2.31478972943821i</v>
      </c>
      <c r="I699" t="str">
        <f t="shared" si="198"/>
        <v>89.5363671528005-42160.7321736318i</v>
      </c>
      <c r="K699" t="str">
        <f t="shared" si="199"/>
        <v>0.00999991738327077-0.0000283318120172465i</v>
      </c>
      <c r="L699" t="str">
        <f t="shared" si="200"/>
        <v>0.00015-23.5304750983569i</v>
      </c>
      <c r="M699" t="str">
        <f t="shared" si="201"/>
        <v>0.0004-4.15243678206299i</v>
      </c>
      <c r="N699">
        <f t="shared" si="202"/>
        <v>89.99107225984045</v>
      </c>
      <c r="O699">
        <f t="shared" si="203"/>
        <v>66.673627888283292</v>
      </c>
      <c r="P699" s="3">
        <f t="shared" si="204"/>
        <v>66.673627888283292</v>
      </c>
      <c r="Q699" s="3">
        <f t="shared" si="205"/>
        <v>-90.00892774015955</v>
      </c>
      <c r="R699">
        <f t="shared" si="206"/>
        <v>89.99107225984045</v>
      </c>
      <c r="S699">
        <f t="shared" si="207"/>
        <v>1.1992516692995586E-2</v>
      </c>
      <c r="T699">
        <f t="shared" si="190"/>
        <v>66.673627888283292</v>
      </c>
    </row>
    <row r="700" spans="1:20" x14ac:dyDescent="0.25">
      <c r="A700">
        <f t="shared" si="191"/>
        <v>75.637539259325635</v>
      </c>
      <c r="B700">
        <f t="shared" si="208"/>
        <v>12.038088256428971</v>
      </c>
      <c r="C700" t="str">
        <f t="shared" si="192"/>
        <v>-0.335969806540632-2147.99959480845i</v>
      </c>
      <c r="D700" t="str">
        <f t="shared" si="193"/>
        <v>3.47812499904783-1322.09489272172i</v>
      </c>
      <c r="E700" t="str">
        <f t="shared" si="194"/>
        <v>162.469531574028+0.00922673939672822i</v>
      </c>
      <c r="F700" t="str">
        <f t="shared" si="195"/>
        <v>2.42492492483615-12407.0461405522i</v>
      </c>
      <c r="G700" t="str">
        <f t="shared" si="196"/>
        <v>0.999999999963385-6.05100314052449E-06i</v>
      </c>
      <c r="H700" t="str">
        <f t="shared" si="197"/>
        <v>1200.00549039055+2.32358593592561i</v>
      </c>
      <c r="I700" t="str">
        <f t="shared" si="198"/>
        <v>89.5363676304015-42001.1292201138i</v>
      </c>
      <c r="K700" t="str">
        <f t="shared" si="199"/>
        <v>0.00999991675419603-0.0000284394710613101i</v>
      </c>
      <c r="L700" t="str">
        <f t="shared" si="200"/>
        <v>0.00015-23.4413977867671i</v>
      </c>
      <c r="M700" t="str">
        <f t="shared" si="201"/>
        <v>0.0004-4.13671725648832i</v>
      </c>
      <c r="N700">
        <f t="shared" si="202"/>
        <v>89.991038335459592</v>
      </c>
      <c r="O700">
        <f t="shared" si="203"/>
        <v>66.640684008319909</v>
      </c>
      <c r="P700" s="3">
        <f t="shared" si="204"/>
        <v>66.640684008319909</v>
      </c>
      <c r="Q700" s="3">
        <f t="shared" si="205"/>
        <v>-90.008961664540408</v>
      </c>
      <c r="R700">
        <f t="shared" si="206"/>
        <v>89.991038335459592</v>
      </c>
      <c r="S700">
        <f t="shared" si="207"/>
        <v>1.2038088256428971E-2</v>
      </c>
      <c r="T700">
        <f t="shared" si="190"/>
        <v>66.640684008319909</v>
      </c>
    </row>
    <row r="701" spans="1:20" x14ac:dyDescent="0.25">
      <c r="A701">
        <f t="shared" si="191"/>
        <v>75.924961908511079</v>
      </c>
      <c r="B701">
        <f t="shared" si="208"/>
        <v>12.083832991803401</v>
      </c>
      <c r="C701" t="str">
        <f t="shared" si="192"/>
        <v>-0.335969765488983-2139.86808267703i</v>
      </c>
      <c r="D701" t="str">
        <f t="shared" si="193"/>
        <v>3.47812499904058-1317.08995134481i</v>
      </c>
      <c r="E701" t="str">
        <f t="shared" si="194"/>
        <v>162.469531533003+0.00926180125825406i</v>
      </c>
      <c r="F701" t="str">
        <f t="shared" si="195"/>
        <v>2.42492492483546-12360.0778448535i</v>
      </c>
      <c r="G701" t="str">
        <f t="shared" si="196"/>
        <v>0.999999999963107-0.0000060739969524568i</v>
      </c>
      <c r="H701" t="str">
        <f t="shared" si="197"/>
        <v>1200.00553219692+2.33241556806074i</v>
      </c>
      <c r="I701" t="str">
        <f t="shared" si="198"/>
        <v>89.536368111638-41842.1304669407i</v>
      </c>
      <c r="K701" t="str">
        <f t="shared" si="199"/>
        <v>0.0099999161203313-0.0000285475391886669i</v>
      </c>
      <c r="L701" t="str">
        <f t="shared" si="200"/>
        <v>0.00015-23.3526576875545i</v>
      </c>
      <c r="M701" t="str">
        <f t="shared" si="201"/>
        <v>0.0004-4.12105723898021i</v>
      </c>
      <c r="N701">
        <f t="shared" si="202"/>
        <v>89.991004282177869</v>
      </c>
      <c r="O701">
        <f t="shared" si="203"/>
        <v>66.607740127952667</v>
      </c>
      <c r="P701" s="3">
        <f t="shared" si="204"/>
        <v>66.607740127952667</v>
      </c>
      <c r="Q701" s="3">
        <f t="shared" si="205"/>
        <v>-90.008995717822131</v>
      </c>
      <c r="R701">
        <f t="shared" si="206"/>
        <v>89.991004282177869</v>
      </c>
      <c r="S701">
        <f t="shared" si="207"/>
        <v>1.2083832991803401E-2</v>
      </c>
      <c r="T701">
        <f t="shared" si="190"/>
        <v>66.607740127952667</v>
      </c>
    </row>
    <row r="702" spans="1:20" x14ac:dyDescent="0.25">
      <c r="A702">
        <f t="shared" si="191"/>
        <v>76.21347676376341</v>
      </c>
      <c r="B702">
        <f t="shared" si="208"/>
        <v>12.129751557172254</v>
      </c>
      <c r="C702" t="str">
        <f t="shared" si="192"/>
        <v>-0.335969724124901-2131.76735326641i</v>
      </c>
      <c r="D702" t="str">
        <f t="shared" si="193"/>
        <v>3.47812499903327-1312.10395674902i</v>
      </c>
      <c r="E702" t="str">
        <f t="shared" si="194"/>
        <v>162.469531491667+0.00929699635773307i</v>
      </c>
      <c r="F702" t="str">
        <f t="shared" si="195"/>
        <v>2.42492492483479-12313.2873530242i</v>
      </c>
      <c r="G702" t="str">
        <f t="shared" si="196"/>
        <v>0.999999999962826-6.09707814087442E-06i</v>
      </c>
      <c r="H702" t="str">
        <f t="shared" si="197"/>
        <v>1200.00557432161+2.34127875286189i</v>
      </c>
      <c r="I702" t="str">
        <f t="shared" si="198"/>
        <v>89.5363685965413-41683.7336268613i</v>
      </c>
      <c r="K702" t="str">
        <f t="shared" si="199"/>
        <v>0.00999991548164024-0.0000286560179535936i</v>
      </c>
      <c r="L702" t="str">
        <f t="shared" si="200"/>
        <v>0.00015-23.2642535241626i</v>
      </c>
      <c r="M702" t="str">
        <f t="shared" si="201"/>
        <v>0.0004-4.10545650426399i</v>
      </c>
      <c r="N702">
        <f t="shared" si="202"/>
        <v>89.990970099505631</v>
      </c>
      <c r="O702">
        <f t="shared" si="203"/>
        <v>66.574796247178554</v>
      </c>
      <c r="P702" s="3">
        <f t="shared" si="204"/>
        <v>66.574796247178554</v>
      </c>
      <c r="Q702" s="3">
        <f t="shared" si="205"/>
        <v>-90.009029900494369</v>
      </c>
      <c r="R702">
        <f t="shared" si="206"/>
        <v>89.990970099505631</v>
      </c>
      <c r="S702">
        <f t="shared" si="207"/>
        <v>1.2129751557172254E-2</v>
      </c>
      <c r="T702">
        <f t="shared" si="190"/>
        <v>66.574796247178554</v>
      </c>
    </row>
    <row r="703" spans="1:20" x14ac:dyDescent="0.25">
      <c r="A703">
        <f t="shared" si="191"/>
        <v>76.503087975465718</v>
      </c>
      <c r="B703">
        <f t="shared" si="208"/>
        <v>12.175844613089509</v>
      </c>
      <c r="C703" t="str">
        <f t="shared" si="192"/>
        <v>-0.335969682445697-2123.69729004483i</v>
      </c>
      <c r="D703" t="str">
        <f t="shared" si="193"/>
        <v>3.47812499902591-1307.13683720916i</v>
      </c>
      <c r="E703" t="str">
        <f t="shared" si="194"/>
        <v>162.469531450015+0.00933232520150479i</v>
      </c>
      <c r="F703" t="str">
        <f t="shared" si="195"/>
        <v>2.4249249248341-12266.6739919673i</v>
      </c>
      <c r="G703" t="str">
        <f t="shared" si="196"/>
        <v>0.999999999962543-6.12024703780801E-06i</v>
      </c>
      <c r="H703" t="str">
        <f t="shared" si="197"/>
        <v>1200.00561676708+2.35017561782976i</v>
      </c>
      <c r="I703" t="str">
        <f t="shared" si="198"/>
        <v>89.5363690851335-41525.9364212851i</v>
      </c>
      <c r="K703" t="str">
        <f t="shared" si="199"/>
        <v>0.00999991483808584-0.0000287649089162668i</v>
      </c>
      <c r="L703" t="str">
        <f t="shared" si="200"/>
        <v>0.00015-23.1761840248681i</v>
      </c>
      <c r="M703" t="str">
        <f t="shared" si="201"/>
        <v>0.0004-4.08991482791792i</v>
      </c>
      <c r="N703">
        <f t="shared" si="202"/>
        <v>89.990935786951312</v>
      </c>
      <c r="O703">
        <f t="shared" si="203"/>
        <v>66.541852365994288</v>
      </c>
      <c r="P703" s="3">
        <f t="shared" si="204"/>
        <v>66.541852365994288</v>
      </c>
      <c r="Q703" s="3">
        <f t="shared" si="205"/>
        <v>-90.009064213048688</v>
      </c>
      <c r="R703">
        <f t="shared" si="206"/>
        <v>89.990935786951312</v>
      </c>
      <c r="S703">
        <f t="shared" si="207"/>
        <v>1.217584461308951E-2</v>
      </c>
      <c r="T703">
        <f t="shared" si="190"/>
        <v>66.541852365994288</v>
      </c>
    </row>
    <row r="704" spans="1:20" x14ac:dyDescent="0.25">
      <c r="A704">
        <f t="shared" si="191"/>
        <v>76.793799709772486</v>
      </c>
      <c r="B704">
        <f t="shared" si="208"/>
        <v>12.22211282261925</v>
      </c>
      <c r="C704" t="str">
        <f t="shared" si="192"/>
        <v>-0.335969640449293-2115.65777692177i</v>
      </c>
      <c r="D704" t="str">
        <f t="shared" si="193"/>
        <v>3.4781249990185-1302.18852127154i</v>
      </c>
      <c r="E704" t="str">
        <f t="shared" si="194"/>
        <v>162.469531408047+0.00936778829782988i</v>
      </c>
      <c r="F704" t="str">
        <f t="shared" si="195"/>
        <v>2.4249249248334-12220.237091134i</v>
      </c>
      <c r="G704" t="str">
        <f t="shared" si="196"/>
        <v>0.999999999962257-6.14350397654993E-06i</v>
      </c>
      <c r="H704" t="str">
        <f t="shared" si="197"/>
        <v>1200.00565953573+2.3591062909499i</v>
      </c>
      <c r="I704" t="str">
        <f t="shared" si="198"/>
        <v>89.5363695774489-41368.736580245i</v>
      </c>
      <c r="K704" t="str">
        <f t="shared" si="199"/>
        <v>0.00999991418963132-0.0000288742136427935i</v>
      </c>
      <c r="L704" t="str">
        <f t="shared" si="200"/>
        <v>0.00015-23.0884479227616i</v>
      </c>
      <c r="M704" t="str">
        <f t="shared" si="201"/>
        <v>0.0004-4.0744319863697i</v>
      </c>
      <c r="N704">
        <f t="shared" si="202"/>
        <v>89.990901344021495</v>
      </c>
      <c r="O704">
        <f t="shared" si="203"/>
        <v>66.50890848439694</v>
      </c>
      <c r="P704" s="3">
        <f t="shared" si="204"/>
        <v>66.50890848439694</v>
      </c>
      <c r="Q704" s="3">
        <f t="shared" si="205"/>
        <v>-90.009098655978505</v>
      </c>
      <c r="R704">
        <f t="shared" si="206"/>
        <v>89.990901344021495</v>
      </c>
      <c r="S704">
        <f t="shared" si="207"/>
        <v>1.2222112822619251E-2</v>
      </c>
      <c r="T704">
        <f t="shared" si="190"/>
        <v>66.50890848439694</v>
      </c>
    </row>
    <row r="705" spans="1:20" x14ac:dyDescent="0.25">
      <c r="A705">
        <f t="shared" si="191"/>
        <v>77.085616148669629</v>
      </c>
      <c r="B705">
        <f t="shared" si="208"/>
        <v>12.268556851345204</v>
      </c>
      <c r="C705" t="str">
        <f t="shared" si="192"/>
        <v>-0.33596959813304-2107.64869824608i</v>
      </c>
      <c r="D705" t="str">
        <f t="shared" si="193"/>
        <v>3.47812499901102-1297.25893775297i</v>
      </c>
      <c r="E705" t="str">
        <f t="shared" si="194"/>
        <v>162.469531365758+0.00940338615690267i</v>
      </c>
      <c r="F705" t="str">
        <f t="shared" si="195"/>
        <v>2.4249249248327-12173.9759825139i</v>
      </c>
      <c r="G705" t="str">
        <f t="shared" si="196"/>
        <v>0.99999999996197-6.16684929165904E-06i</v>
      </c>
      <c r="H705" t="str">
        <f t="shared" si="197"/>
        <v>1200.00570263005+2.36807090069391i</v>
      </c>
      <c r="I705" t="str">
        <f t="shared" si="198"/>
        <v>89.5363700735117-41212.1318423695i</v>
      </c>
      <c r="K705" t="str">
        <f t="shared" si="199"/>
        <v>0.00999991353623924-0.0000289839337052254i</v>
      </c>
      <c r="L705" t="str">
        <f t="shared" si="200"/>
        <v>0.00015-23.0010439557299i</v>
      </c>
      <c r="M705" t="str">
        <f t="shared" si="201"/>
        <v>0.0004-4.05900775689351i</v>
      </c>
      <c r="N705">
        <f t="shared" si="202"/>
        <v>89.990866770220919</v>
      </c>
      <c r="O705">
        <f t="shared" si="203"/>
        <v>66.475964602383144</v>
      </c>
      <c r="P705" s="3">
        <f t="shared" si="204"/>
        <v>66.475964602383144</v>
      </c>
      <c r="Q705" s="3">
        <f t="shared" si="205"/>
        <v>-90.009133229779081</v>
      </c>
      <c r="R705">
        <f t="shared" si="206"/>
        <v>89.990866770220919</v>
      </c>
      <c r="S705">
        <f t="shared" si="207"/>
        <v>1.2268556851345204E-2</v>
      </c>
      <c r="T705">
        <f t="shared" si="190"/>
        <v>66.475964602383144</v>
      </c>
    </row>
    <row r="706" spans="1:20" x14ac:dyDescent="0.25">
      <c r="A706">
        <f t="shared" si="191"/>
        <v>77.378541490034578</v>
      </c>
      <c r="B706">
        <f t="shared" si="208"/>
        <v>12.315177367380317</v>
      </c>
      <c r="C706" t="str">
        <f t="shared" si="192"/>
        <v>-0.335969555494524-2099.66993880453i</v>
      </c>
      <c r="D706" t="str">
        <f t="shared" si="193"/>
        <v>3.47812499900349-1292.34801573975i</v>
      </c>
      <c r="E706" t="str">
        <f t="shared" si="194"/>
        <v>162.469531323149+0.009439119290858i</v>
      </c>
      <c r="F706" t="str">
        <f t="shared" si="195"/>
        <v>2.424924924832-12127.8900006254i</v>
      </c>
      <c r="G706" t="str">
        <f t="shared" si="196"/>
        <v>0.99999999996168-6.19028331896556E-06i</v>
      </c>
      <c r="H706" t="str">
        <f t="shared" si="197"/>
        <v>1200.00574605252+2.37706957602174i</v>
      </c>
      <c r="I706" t="str">
        <f t="shared" si="198"/>
        <v>89.5363705733512-41056.1199548468i</v>
      </c>
      <c r="K706" t="str">
        <f t="shared" si="199"/>
        <v>0.00999991287787197-0.0000290940706815865i</v>
      </c>
      <c r="L706" t="str">
        <f t="shared" si="200"/>
        <v>0.00015-22.9139708664374i</v>
      </c>
      <c r="M706" t="str">
        <f t="shared" si="201"/>
        <v>0.0004-4.04364191760659i</v>
      </c>
      <c r="N706">
        <f t="shared" si="202"/>
        <v>89.990832065052373</v>
      </c>
      <c r="O706">
        <f t="shared" si="203"/>
        <v>66.443020719949942</v>
      </c>
      <c r="P706" s="3">
        <f t="shared" si="204"/>
        <v>66.443020719949942</v>
      </c>
      <c r="Q706" s="3">
        <f t="shared" si="205"/>
        <v>-90.009167934947627</v>
      </c>
      <c r="R706">
        <f t="shared" si="206"/>
        <v>89.990832065052373</v>
      </c>
      <c r="S706">
        <f t="shared" si="207"/>
        <v>1.2315177367380317E-2</v>
      </c>
      <c r="T706">
        <f t="shared" si="190"/>
        <v>66.443020719949942</v>
      </c>
    </row>
    <row r="707" spans="1:20" x14ac:dyDescent="0.25">
      <c r="A707">
        <f t="shared" si="191"/>
        <v>77.672579947696718</v>
      </c>
      <c r="B707">
        <f t="shared" si="208"/>
        <v>12.361975041376363</v>
      </c>
      <c r="C707" t="str">
        <f t="shared" si="192"/>
        <v>-0.335969512531429-2091.72138381995i</v>
      </c>
      <c r="D707" t="str">
        <f t="shared" si="193"/>
        <v>3.47812499899591-1287.4556845866i</v>
      </c>
      <c r="E707" t="str">
        <f t="shared" si="194"/>
        <v>162.469531280214+0.00947498821376982i</v>
      </c>
      <c r="F707" t="str">
        <f t="shared" si="195"/>
        <v>2.4249249248313-12081.9784825061i</v>
      </c>
      <c r="G707" t="str">
        <f t="shared" si="196"/>
        <v>0.999999999961389-6.21380639557582E-06i</v>
      </c>
      <c r="H707" t="str">
        <f t="shared" si="197"/>
        <v>1200.00578980562+2.38610244638342i</v>
      </c>
      <c r="I707" t="str">
        <f t="shared" si="198"/>
        <v>89.536371076997-40900.6986733926i</v>
      </c>
      <c r="K707" t="str">
        <f t="shared" si="199"/>
        <v>0.00999991221449179-0.0000292046261558957i</v>
      </c>
      <c r="L707" t="str">
        <f t="shared" si="200"/>
        <v>0.00015-22.8272274023087i</v>
      </c>
      <c r="M707" t="str">
        <f t="shared" si="201"/>
        <v>0.0004-4.02833424746623i</v>
      </c>
      <c r="N707">
        <f t="shared" si="202"/>
        <v>89.990797228016845</v>
      </c>
      <c r="O707">
        <f t="shared" si="203"/>
        <v>66.410076837094024</v>
      </c>
      <c r="P707" s="3">
        <f t="shared" si="204"/>
        <v>66.410076837094024</v>
      </c>
      <c r="Q707" s="3">
        <f t="shared" si="205"/>
        <v>-90.009202771983155</v>
      </c>
      <c r="R707">
        <f t="shared" si="206"/>
        <v>89.990797228016845</v>
      </c>
      <c r="S707">
        <f t="shared" si="207"/>
        <v>1.2361975041376363E-2</v>
      </c>
      <c r="T707">
        <f t="shared" si="190"/>
        <v>66.410076837094024</v>
      </c>
    </row>
    <row r="708" spans="1:20" x14ac:dyDescent="0.25">
      <c r="A708">
        <f t="shared" si="191"/>
        <v>77.967735751497983</v>
      </c>
      <c r="B708">
        <f t="shared" si="208"/>
        <v>12.408950546533594</v>
      </c>
      <c r="C708" t="str">
        <f t="shared" si="192"/>
        <v>-0.335969469241162-2083.80291894972i</v>
      </c>
      <c r="D708" t="str">
        <f t="shared" si="193"/>
        <v>3.47812499898826-1282.58187391571i</v>
      </c>
      <c r="E708" t="str">
        <f t="shared" si="194"/>
        <v>162.469531236953+0.0095109934416766i</v>
      </c>
      <c r="F708" t="str">
        <f t="shared" si="195"/>
        <v>2.42492492483058-12036.2407677036i</v>
      </c>
      <c r="G708" t="str">
        <f t="shared" si="196"/>
        <v>0.999999999961095-6.23741885987717E-06i</v>
      </c>
      <c r="H708" t="str">
        <f t="shared" si="197"/>
        <v>1200.00583389188+2.3951696417208i</v>
      </c>
      <c r="I708" t="str">
        <f t="shared" si="198"/>
        <v>89.5363715844778-40745.8657622208i</v>
      </c>
      <c r="K708" t="str">
        <f t="shared" si="199"/>
        <v>0.00999991154606034-0.0000293156017181857i</v>
      </c>
      <c r="L708" t="str">
        <f t="shared" si="200"/>
        <v>0.00015-22.7408123155097i</v>
      </c>
      <c r="M708" t="str">
        <f t="shared" si="201"/>
        <v>0.0004-4.01308452626641i</v>
      </c>
      <c r="N708">
        <f t="shared" si="202"/>
        <v>89.990762258613358</v>
      </c>
      <c r="O708">
        <f t="shared" si="203"/>
        <v>66.377132953812193</v>
      </c>
      <c r="P708" s="3">
        <f t="shared" si="204"/>
        <v>66.377132953812193</v>
      </c>
      <c r="Q708" s="3">
        <f t="shared" si="205"/>
        <v>-90.009237741386642</v>
      </c>
      <c r="R708">
        <f t="shared" si="206"/>
        <v>89.990762258613358</v>
      </c>
      <c r="S708">
        <f t="shared" si="207"/>
        <v>1.2408950546533595E-2</v>
      </c>
      <c r="T708">
        <f t="shared" si="190"/>
        <v>66.377132953812193</v>
      </c>
    </row>
    <row r="709" spans="1:20" x14ac:dyDescent="0.25">
      <c r="A709">
        <f t="shared" si="191"/>
        <v>78.264013147353666</v>
      </c>
      <c r="B709">
        <f t="shared" si="208"/>
        <v>12.456104558610422</v>
      </c>
      <c r="C709" t="str">
        <f t="shared" si="192"/>
        <v>-0.335969425621258-2075.91443028406i</v>
      </c>
      <c r="D709" t="str">
        <f t="shared" si="193"/>
        <v>3.47812499898055-1277.72651361566i</v>
      </c>
      <c r="E709" t="str">
        <f t="shared" si="194"/>
        <v>162.469531193362+0.00954713549256799i</v>
      </c>
      <c r="F709" t="str">
        <f t="shared" si="195"/>
        <v>2.42492492482986-11990.6761982654i</v>
      </c>
      <c r="G709" t="str">
        <f t="shared" si="196"/>
        <v>0.999999999960798-6.26112105154284E-06i</v>
      </c>
      <c r="H709" t="str">
        <f t="shared" si="197"/>
        <v>1200.00587831383+2.40427129246961i</v>
      </c>
      <c r="I709" t="str">
        <f t="shared" si="198"/>
        <v>89.5363720958234-40591.6189940072i</v>
      </c>
      <c r="K709" t="str">
        <f t="shared" si="199"/>
        <v>0.00999991087253933-0.0000294269989645305i</v>
      </c>
      <c r="L709" t="str">
        <f t="shared" si="200"/>
        <v>0.00015-22.6547243629305i</v>
      </c>
      <c r="M709" t="str">
        <f t="shared" si="201"/>
        <v>0.0004-3.99789253463481i</v>
      </c>
      <c r="N709">
        <f t="shared" si="202"/>
        <v>89.990727156339091</v>
      </c>
      <c r="O709">
        <f t="shared" si="203"/>
        <v>66.34418907010118</v>
      </c>
      <c r="P709" s="3">
        <f t="shared" si="204"/>
        <v>66.34418907010118</v>
      </c>
      <c r="Q709" s="3">
        <f t="shared" si="205"/>
        <v>-90.009272843660909</v>
      </c>
      <c r="R709">
        <f t="shared" si="206"/>
        <v>89.990727156339091</v>
      </c>
      <c r="S709">
        <f t="shared" si="207"/>
        <v>1.2456104558610421E-2</v>
      </c>
      <c r="T709">
        <f t="shared" si="190"/>
        <v>66.34418907010118</v>
      </c>
    </row>
    <row r="710" spans="1:20" x14ac:dyDescent="0.25">
      <c r="A710">
        <f t="shared" si="191"/>
        <v>78.561416397313607</v>
      </c>
      <c r="B710">
        <f t="shared" si="208"/>
        <v>12.503437755933142</v>
      </c>
      <c r="C710" t="str">
        <f t="shared" si="192"/>
        <v>-0.33596938166926-2068.05580434442i</v>
      </c>
      <c r="D710" t="str">
        <f t="shared" si="193"/>
        <v>3.47812499897279-1272.88953384048i</v>
      </c>
      <c r="E710" t="str">
        <f t="shared" si="194"/>
        <v>162.469531149439+0.00958341488640952i</v>
      </c>
      <c r="F710" t="str">
        <f t="shared" si="195"/>
        <v>2.42492492482914-11945.2841187298i</v>
      </c>
      <c r="G710" t="str">
        <f t="shared" si="196"/>
        <v>0.9999999999605-6.28491331153683E-06i</v>
      </c>
      <c r="H710" t="str">
        <f t="shared" si="197"/>
        <v>1200.00592307403+2.41340752956118i</v>
      </c>
      <c r="I710" t="str">
        <f t="shared" si="198"/>
        <v>89.5363726110618-40437.9561498603i</v>
      </c>
      <c r="K710" t="str">
        <f t="shared" si="199"/>
        <v>0.00999991019388992-0.0000295388194970652i</v>
      </c>
      <c r="L710" t="str">
        <f t="shared" si="200"/>
        <v>0.00015-22.5689623061671i</v>
      </c>
      <c r="M710" t="str">
        <f t="shared" si="201"/>
        <v>0.0004-3.9827580540295i</v>
      </c>
      <c r="N710">
        <f t="shared" si="202"/>
        <v>89.990691920689244</v>
      </c>
      <c r="O710">
        <f t="shared" si="203"/>
        <v>66.311245185957773</v>
      </c>
      <c r="P710" s="3">
        <f t="shared" si="204"/>
        <v>66.311245185957773</v>
      </c>
      <c r="Q710" s="3">
        <f t="shared" si="205"/>
        <v>-90.009308079310756</v>
      </c>
      <c r="R710">
        <f t="shared" si="206"/>
        <v>89.990691920689244</v>
      </c>
      <c r="S710">
        <f t="shared" si="207"/>
        <v>1.2503437755933142E-2</v>
      </c>
      <c r="T710">
        <f t="shared" si="190"/>
        <v>66.311245185957773</v>
      </c>
    </row>
    <row r="711" spans="1:20" x14ac:dyDescent="0.25">
      <c r="A711">
        <f t="shared" si="191"/>
        <v>78.859949779623406</v>
      </c>
      <c r="B711">
        <f t="shared" si="208"/>
        <v>12.550950819405688</v>
      </c>
      <c r="C711" t="str">
        <f t="shared" si="192"/>
        <v>-0.335969337382544-2060.22692808183i</v>
      </c>
      <c r="D711" t="str">
        <f t="shared" si="193"/>
        <v>3.47812499896497-1268.07086500858i</v>
      </c>
      <c r="E711" t="str">
        <f t="shared" si="194"/>
        <v>162.469531105182+0.00961983214514038i</v>
      </c>
      <c r="F711" t="str">
        <f t="shared" si="195"/>
        <v>2.42492492482842-11900.0638761166i</v>
      </c>
      <c r="G711" t="str">
        <f t="shared" si="196"/>
        <v>0.999999999960199-6.30879598211877E-06i</v>
      </c>
      <c r="H711" t="str">
        <f t="shared" si="197"/>
        <v>1200.00596817506+2.4225784844244i</v>
      </c>
      <c r="I711" t="str">
        <f t="shared" si="198"/>
        <v>89.5363731302231-40284.8750192889i</v>
      </c>
      <c r="K711" t="str">
        <f t="shared" si="199"/>
        <v>0.00999990951007307-0.0000296510649240099i</v>
      </c>
      <c r="L711" t="str">
        <f t="shared" si="200"/>
        <v>0.00015-22.4835249115034i</v>
      </c>
      <c r="M711" t="str">
        <f t="shared" si="201"/>
        <v>0.0004-3.9676808667359i</v>
      </c>
      <c r="N711">
        <f t="shared" si="202"/>
        <v>89.990656551157144</v>
      </c>
      <c r="O711">
        <f t="shared" si="203"/>
        <v>66.27830130137869</v>
      </c>
      <c r="P711" s="3">
        <f t="shared" si="204"/>
        <v>66.27830130137869</v>
      </c>
      <c r="Q711" s="3">
        <f t="shared" si="205"/>
        <v>-90.009343448842856</v>
      </c>
      <c r="R711">
        <f t="shared" si="206"/>
        <v>89.990656551157144</v>
      </c>
      <c r="S711">
        <f t="shared" si="207"/>
        <v>1.2550950819405689E-2</v>
      </c>
      <c r="T711">
        <f t="shared" si="190"/>
        <v>66.27830130137869</v>
      </c>
    </row>
    <row r="712" spans="1:20" x14ac:dyDescent="0.25">
      <c r="A712">
        <f t="shared" si="191"/>
        <v>79.159617588785977</v>
      </c>
      <c r="B712">
        <f t="shared" si="208"/>
        <v>12.59864443251943</v>
      </c>
      <c r="C712" t="str">
        <f t="shared" si="192"/>
        <v>-0.335969292758681-2052.42768887529i</v>
      </c>
      <c r="D712" t="str">
        <f t="shared" si="193"/>
        <v>3.47812499895709-1263.2704378018i</v>
      </c>
      <c r="E712" t="str">
        <f t="shared" si="194"/>
        <v>162.469531060589+0.00965638779268436i</v>
      </c>
      <c r="F712" t="str">
        <f t="shared" si="195"/>
        <v>2.42492492482768-11855.0148199174i</v>
      </c>
      <c r="G712" t="str">
        <f t="shared" si="196"/>
        <v>0.999999999959896-6.33276940684891E-06i</v>
      </c>
      <c r="H712" t="str">
        <f t="shared" si="197"/>
        <v>1200.0060136195+2.43178428898767i</v>
      </c>
      <c r="I712" t="str">
        <f t="shared" si="198"/>
        <v>89.5363736533387-40132.373400169i</v>
      </c>
      <c r="K712" t="str">
        <f t="shared" si="199"/>
        <v>0.00999990882104944-0.0000297637368596936i</v>
      </c>
      <c r="L712" t="str">
        <f t="shared" si="200"/>
        <v>0.00015-22.3984109498938i</v>
      </c>
      <c r="M712" t="str">
        <f t="shared" si="201"/>
        <v>0.0004-3.95266075586361i</v>
      </c>
      <c r="N712">
        <f t="shared" si="202"/>
        <v>89.990621047234242</v>
      </c>
      <c r="O712">
        <f t="shared" si="203"/>
        <v>66.245357416360648</v>
      </c>
      <c r="P712" s="3">
        <f t="shared" si="204"/>
        <v>66.245357416360648</v>
      </c>
      <c r="Q712" s="3">
        <f t="shared" si="205"/>
        <v>-90.009378952765758</v>
      </c>
      <c r="R712">
        <f t="shared" si="206"/>
        <v>89.990621047234242</v>
      </c>
      <c r="S712">
        <f t="shared" si="207"/>
        <v>1.2598644432519431E-2</v>
      </c>
      <c r="T712">
        <f t="shared" si="190"/>
        <v>66.245357416360648</v>
      </c>
    </row>
    <row r="713" spans="1:20" x14ac:dyDescent="0.25">
      <c r="A713">
        <f t="shared" si="191"/>
        <v>79.46042413562337</v>
      </c>
      <c r="B713">
        <f t="shared" si="208"/>
        <v>12.646519281363004</v>
      </c>
      <c r="C713" t="str">
        <f t="shared" si="192"/>
        <v>-0.335969247794969-2044.65797453007i</v>
      </c>
      <c r="D713" t="str">
        <f t="shared" si="193"/>
        <v>3.47812499894915-1258.48818316438i</v>
      </c>
      <c r="E713" t="str">
        <f t="shared" si="194"/>
        <v>162.469531015654+0.00969308235495278i</v>
      </c>
      <c r="F713" t="str">
        <f t="shared" si="195"/>
        <v>2.42492492482694-11810.1363020864i</v>
      </c>
      <c r="G713" t="str">
        <f t="shared" si="196"/>
        <v>0.999999999959591-0.000006356833930593i</v>
      </c>
      <c r="H713" t="str">
        <f t="shared" si="197"/>
        <v>1200.00605940999+2.44102507568057i</v>
      </c>
      <c r="I713" t="str">
        <f t="shared" si="198"/>
        <v>89.5363741804356-39980.4490987143i</v>
      </c>
      <c r="K713" t="str">
        <f t="shared" si="199"/>
        <v>0.00999990812677933-0.0000298768369245753i</v>
      </c>
      <c r="L713" t="str">
        <f t="shared" si="200"/>
        <v>0.00015-22.3136191969454i</v>
      </c>
      <c r="M713" t="str">
        <f t="shared" si="201"/>
        <v>0.0004-3.93769750534331i</v>
      </c>
      <c r="N713">
        <f t="shared" si="202"/>
        <v>89.990585408409913</v>
      </c>
      <c r="O713">
        <f t="shared" si="203"/>
        <v>66.212413530900079</v>
      </c>
      <c r="P713" s="3">
        <f t="shared" si="204"/>
        <v>66.212413530900079</v>
      </c>
      <c r="Q713" s="3">
        <f t="shared" si="205"/>
        <v>-90.009414591590087</v>
      </c>
      <c r="R713">
        <f t="shared" si="206"/>
        <v>89.990585408409913</v>
      </c>
      <c r="S713">
        <f t="shared" si="207"/>
        <v>1.2646519281363004E-2</v>
      </c>
      <c r="T713">
        <f t="shared" si="190"/>
        <v>66.212413530900079</v>
      </c>
    </row>
    <row r="714" spans="1:20" x14ac:dyDescent="0.25">
      <c r="A714">
        <f t="shared" si="191"/>
        <v>79.762373747338728</v>
      </c>
      <c r="B714">
        <f t="shared" si="208"/>
        <v>12.694576054632183</v>
      </c>
      <c r="C714" t="str">
        <f t="shared" si="192"/>
        <v>-0.335969202489019-2036.91767327629i</v>
      </c>
      <c r="D714" t="str">
        <f t="shared" si="193"/>
        <v>3.47812499894115-1253.72403230198i</v>
      </c>
      <c r="E714" t="str">
        <f t="shared" si="194"/>
        <v>162.469530970379+0.00972991635986033i</v>
      </c>
      <c r="F714" t="str">
        <f t="shared" si="195"/>
        <v>2.42492492482618-11765.4276770311i</v>
      </c>
      <c r="G714" t="str">
        <f t="shared" si="196"/>
        <v>0.999999999959283-6.38098989952729E-06i</v>
      </c>
      <c r="H714" t="str">
        <f t="shared" si="197"/>
        <v>1200.00610554914+2.45030097743614i</v>
      </c>
      <c r="I714" t="str">
        <f t="shared" si="198"/>
        <v>89.5363747115483-39829.0999294423i</v>
      </c>
      <c r="K714" t="str">
        <f t="shared" si="199"/>
        <v>0.00999990742722291-0.0000299903667452709i</v>
      </c>
      <c r="L714" t="str">
        <f t="shared" si="200"/>
        <v>0.00015-22.2291484329004i</v>
      </c>
      <c r="M714" t="str">
        <f t="shared" si="201"/>
        <v>0.0004-3.92279089992359i</v>
      </c>
      <c r="N714">
        <f t="shared" si="202"/>
        <v>89.990549634171785</v>
      </c>
      <c r="O714">
        <f t="shared" si="203"/>
        <v>66.179469644993929</v>
      </c>
      <c r="P714" s="3">
        <f t="shared" si="204"/>
        <v>66.179469644993929</v>
      </c>
      <c r="Q714" s="3">
        <f t="shared" si="205"/>
        <v>-90.009450365828215</v>
      </c>
      <c r="R714">
        <f t="shared" si="206"/>
        <v>89.990549634171785</v>
      </c>
      <c r="S714">
        <f t="shared" si="207"/>
        <v>1.2694576054632183E-2</v>
      </c>
      <c r="T714">
        <f t="shared" si="190"/>
        <v>66.179469644993929</v>
      </c>
    </row>
    <row r="715" spans="1:20" x14ac:dyDescent="0.25">
      <c r="A715">
        <f t="shared" si="191"/>
        <v>80.065470767578617</v>
      </c>
      <c r="B715">
        <f t="shared" si="208"/>
        <v>12.742815443639785</v>
      </c>
      <c r="C715" t="str">
        <f t="shared" si="192"/>
        <v>-0.335969156837923-2029.20667376704i</v>
      </c>
      <c r="D715" t="str">
        <f t="shared" si="193"/>
        <v>3.47812499893308-1248.97791668068i</v>
      </c>
      <c r="E715" t="str">
        <f t="shared" si="194"/>
        <v>162.469530924758+0.00976689033732999i</v>
      </c>
      <c r="F715" t="str">
        <f t="shared" si="195"/>
        <v>2.42492492482543-11720.8883016028i</v>
      </c>
      <c r="G715" t="str">
        <f t="shared" si="196"/>
        <v>0.999999999958973-0.0000064052376611435i</v>
      </c>
      <c r="H715" t="str">
        <f t="shared" si="197"/>
        <v>1200.00615203963+2.45961212769235i</v>
      </c>
      <c r="I715" t="str">
        <f t="shared" si="198"/>
        <v>89.5363752467031-39678.3237151445i</v>
      </c>
      <c r="K715" t="str">
        <f t="shared" si="199"/>
        <v>0.00999990672233978-0.0000301043279545714i</v>
      </c>
      <c r="L715" t="str">
        <f t="shared" si="200"/>
        <v>0.00015-22.1449974426185i</v>
      </c>
      <c r="M715" t="str">
        <f t="shared" si="201"/>
        <v>0.0004-3.90794072516797i</v>
      </c>
      <c r="N715">
        <f t="shared" si="202"/>
        <v>89.990513724005382</v>
      </c>
      <c r="O715">
        <f t="shared" si="203"/>
        <v>66.146525758638447</v>
      </c>
      <c r="P715" s="3">
        <f t="shared" si="204"/>
        <v>66.146525758638447</v>
      </c>
      <c r="Q715" s="3">
        <f t="shared" si="205"/>
        <v>-90.009486275994618</v>
      </c>
      <c r="R715">
        <f t="shared" si="206"/>
        <v>89.990513724005382</v>
      </c>
      <c r="S715">
        <f t="shared" si="207"/>
        <v>1.2742815443639784E-2</v>
      </c>
      <c r="T715">
        <f t="shared" si="190"/>
        <v>66.146525758638447</v>
      </c>
    </row>
    <row r="716" spans="1:20" x14ac:dyDescent="0.25">
      <c r="A716">
        <f t="shared" si="191"/>
        <v>80.369719556495411</v>
      </c>
      <c r="B716">
        <f t="shared" si="208"/>
        <v>12.791238142325616</v>
      </c>
      <c r="C716" t="str">
        <f t="shared" si="192"/>
        <v>-0.335969110839331-2021.5248650771i</v>
      </c>
      <c r="D716" t="str">
        <f t="shared" si="193"/>
        <v>3.47812499892496-1244.24976802603i</v>
      </c>
      <c r="E716" t="str">
        <f t="shared" si="194"/>
        <v>162.469530878791+0.00980400481929148i</v>
      </c>
      <c r="F716" t="str">
        <f t="shared" si="195"/>
        <v>2.42492492482469-11676.5175350877i</v>
      </c>
      <c r="G716" t="str">
        <f t="shared" si="196"/>
        <v>0.999999999958661-6.42957756425384E-06i</v>
      </c>
      <c r="H716" t="str">
        <f t="shared" si="197"/>
        <v>1200.00619888411+2.4689586603944i</v>
      </c>
      <c r="I716" t="str">
        <f t="shared" si="198"/>
        <v>89.5363757859331-39528.1182868541i</v>
      </c>
      <c r="K716" t="str">
        <f t="shared" si="199"/>
        <v>0.00999990601208955-0.000030218722191472i</v>
      </c>
      <c r="L716" t="str">
        <f t="shared" si="200"/>
        <v>0.00015-22.0611650155593i</v>
      </c>
      <c r="M716" t="str">
        <f t="shared" si="201"/>
        <v>0.0004-3.89314676745165i</v>
      </c>
      <c r="N716">
        <f t="shared" si="202"/>
        <v>89.990477677394352</v>
      </c>
      <c r="O716">
        <f t="shared" si="203"/>
        <v>66.113581871830618</v>
      </c>
      <c r="P716" s="3">
        <f t="shared" si="204"/>
        <v>66.113581871830618</v>
      </c>
      <c r="Q716" s="3">
        <f t="shared" si="205"/>
        <v>-90.009522322605648</v>
      </c>
      <c r="R716">
        <f t="shared" si="206"/>
        <v>89.990477677394352</v>
      </c>
      <c r="S716">
        <f t="shared" si="207"/>
        <v>1.2791238142325616E-2</v>
      </c>
      <c r="T716">
        <f t="shared" si="190"/>
        <v>66.113581871830618</v>
      </c>
    </row>
    <row r="717" spans="1:20" x14ac:dyDescent="0.25">
      <c r="A717">
        <f t="shared" si="191"/>
        <v>80.675124490810106</v>
      </c>
      <c r="B717">
        <f t="shared" si="208"/>
        <v>12.839844847266454</v>
      </c>
      <c r="C717" t="str">
        <f t="shared" si="192"/>
        <v>-0.335969064490481-2013.87213670097i</v>
      </c>
      <c r="D717" t="str">
        <f t="shared" si="193"/>
        <v>3.47812499891677-1239.53951832202i</v>
      </c>
      <c r="E717" t="str">
        <f t="shared" si="194"/>
        <v>162.469530832472+0.00984126033970194i</v>
      </c>
      <c r="F717" t="str">
        <f t="shared" si="195"/>
        <v>2.42492492482391-11632.3147391975i</v>
      </c>
      <c r="G717" t="str">
        <f t="shared" si="196"/>
        <v>0.999999999958346-6.45400995899597E-06i</v>
      </c>
      <c r="H717" t="str">
        <f t="shared" si="197"/>
        <v>1200.0062460853+2.47834070999645i</v>
      </c>
      <c r="I717" t="str">
        <f t="shared" si="198"/>
        <v>89.5363763292698-39378.4814838165i</v>
      </c>
      <c r="K717" t="str">
        <f t="shared" si="199"/>
        <v>0.00999990529643118-0.0000303335511011906i</v>
      </c>
      <c r="L717" t="str">
        <f t="shared" si="200"/>
        <v>0.00015-21.9776499457654i</v>
      </c>
      <c r="M717" t="str">
        <f t="shared" si="201"/>
        <v>0.0004-3.8784088139586i</v>
      </c>
      <c r="N717">
        <f t="shared" si="202"/>
        <v>89.990441493820356</v>
      </c>
      <c r="O717">
        <f t="shared" si="203"/>
        <v>66.080637984566579</v>
      </c>
      <c r="P717" s="3">
        <f t="shared" si="204"/>
        <v>66.080637984566579</v>
      </c>
      <c r="Q717" s="3">
        <f t="shared" si="205"/>
        <v>-90.009558506179644</v>
      </c>
      <c r="R717">
        <f t="shared" si="206"/>
        <v>89.990441493820356</v>
      </c>
      <c r="S717">
        <f t="shared" si="207"/>
        <v>1.2839844847266454E-2</v>
      </c>
      <c r="T717">
        <f t="shared" si="190"/>
        <v>66.080637984566579</v>
      </c>
    </row>
    <row r="718" spans="1:20" x14ac:dyDescent="0.25">
      <c r="A718">
        <f t="shared" si="191"/>
        <v>80.981689963875183</v>
      </c>
      <c r="B718">
        <f t="shared" si="208"/>
        <v>12.888636257686066</v>
      </c>
      <c r="C718" t="str">
        <f t="shared" si="192"/>
        <v>-0.33596901778866-2006.24837855165i</v>
      </c>
      <c r="D718" t="str">
        <f t="shared" si="193"/>
        <v>3.47812499890852-1234.84709981012i</v>
      </c>
      <c r="E718" t="str">
        <f t="shared" si="194"/>
        <v>162.469530785801+0.00987865743454927i</v>
      </c>
      <c r="F718" t="str">
        <f t="shared" si="195"/>
        <v>2.42492492482315-11588.27927806i</v>
      </c>
      <c r="G718" t="str">
        <f t="shared" si="196"/>
        <v>0.999999999958029-0.0000064785351968381i</v>
      </c>
      <c r="H718" t="str">
        <f t="shared" si="197"/>
        <v>1200.0062936459+2.48775841146357i</v>
      </c>
      <c r="I718" t="str">
        <f t="shared" si="198"/>
        <v>89.5363768767432-39229.4111534552i</v>
      </c>
      <c r="K718" t="str">
        <f t="shared" si="199"/>
        <v>0.00999990457532359-0.000030448816335195i</v>
      </c>
      <c r="L718" t="str">
        <f t="shared" si="200"/>
        <v>0.00015-21.8944510318444i</v>
      </c>
      <c r="M718" t="str">
        <f t="shared" si="201"/>
        <v>0.0004-3.86372665267843i</v>
      </c>
      <c r="N718">
        <f t="shared" si="202"/>
        <v>89.990405172763104</v>
      </c>
      <c r="O718">
        <f t="shared" si="203"/>
        <v>66.047694096843145</v>
      </c>
      <c r="P718" s="3">
        <f t="shared" si="204"/>
        <v>66.047694096843145</v>
      </c>
      <c r="Q718" s="3">
        <f t="shared" si="205"/>
        <v>-90.009594827236896</v>
      </c>
      <c r="R718">
        <f t="shared" si="206"/>
        <v>89.990405172763104</v>
      </c>
      <c r="S718">
        <f t="shared" si="207"/>
        <v>1.2888636257686065E-2</v>
      </c>
      <c r="T718">
        <f t="shared" si="190"/>
        <v>66.047694096843145</v>
      </c>
    </row>
    <row r="719" spans="1:20" x14ac:dyDescent="0.25">
      <c r="A719">
        <f t="shared" si="191"/>
        <v>81.289420385737913</v>
      </c>
      <c r="B719">
        <f t="shared" si="208"/>
        <v>12.937613075465274</v>
      </c>
      <c r="C719" t="str">
        <f t="shared" si="192"/>
        <v>-0.335968970731281-1998.65348095884i</v>
      </c>
      <c r="D719" t="str">
        <f t="shared" si="193"/>
        <v>3.47812499890021-1230.17244498832i</v>
      </c>
      <c r="E719" t="str">
        <f t="shared" si="194"/>
        <v>162.469530738777+0.00991619664185216i</v>
      </c>
      <c r="F719" t="str">
        <f t="shared" si="195"/>
        <v>2.42492492482238-11544.4105182105i</v>
      </c>
      <c r="G719" t="str">
        <f t="shared" si="196"/>
        <v>0.999999999957709-0.000006503153630584i</v>
      </c>
      <c r="H719" t="str">
        <f t="shared" si="197"/>
        <v>1200.00634156863+2.4972119002737i</v>
      </c>
      <c r="I719" t="str">
        <f t="shared" si="198"/>
        <v>89.5363774283852-39080.9051513433i</v>
      </c>
      <c r="K719" t="str">
        <f t="shared" si="199"/>
        <v>0.00999990384872536-0.0000305645195512252i</v>
      </c>
      <c r="L719" t="str">
        <f t="shared" si="200"/>
        <v>0.00015-21.811567076952i</v>
      </c>
      <c r="M719" t="str">
        <f t="shared" si="201"/>
        <v>0.0004-3.8491000724033i</v>
      </c>
      <c r="N719">
        <f t="shared" si="202"/>
        <v>89.990368713700335</v>
      </c>
      <c r="O719">
        <f t="shared" si="203"/>
        <v>66.014750208656892</v>
      </c>
      <c r="P719" s="3">
        <f t="shared" si="204"/>
        <v>66.014750208656892</v>
      </c>
      <c r="Q719" s="3">
        <f t="shared" si="205"/>
        <v>-90.009631286299665</v>
      </c>
      <c r="R719">
        <f t="shared" si="206"/>
        <v>89.990368713700335</v>
      </c>
      <c r="S719">
        <f t="shared" si="207"/>
        <v>1.2937613075465274E-2</v>
      </c>
      <c r="T719">
        <f t="shared" si="190"/>
        <v>66.014750208656892</v>
      </c>
    </row>
    <row r="720" spans="1:20" x14ac:dyDescent="0.25">
      <c r="A720">
        <f t="shared" si="191"/>
        <v>81.598320183203711</v>
      </c>
      <c r="B720">
        <f t="shared" si="208"/>
        <v>12.986776005152041</v>
      </c>
      <c r="C720" t="str">
        <f t="shared" si="192"/>
        <v>-0.33596892331563-1991.08733466733i</v>
      </c>
      <c r="D720" t="str">
        <f t="shared" si="193"/>
        <v>3.47812499889184-1225.51548661014i</v>
      </c>
      <c r="E720" t="str">
        <f t="shared" si="194"/>
        <v>162.469530691393+0.00995387850167875i</v>
      </c>
      <c r="F720" t="str">
        <f t="shared" si="195"/>
        <v>2.4249249248216-11500.7078285819i</v>
      </c>
      <c r="G720" t="str">
        <f t="shared" si="196"/>
        <v>0.999999999957387-6.52786561437813E-06i</v>
      </c>
      <c r="H720" t="str">
        <f t="shared" si="197"/>
        <v>1200.00638985628+2.50670131241971i</v>
      </c>
      <c r="I720" t="str">
        <f t="shared" si="198"/>
        <v>89.5363779842284-38932.9613411725i</v>
      </c>
      <c r="K720" t="str">
        <f t="shared" si="199"/>
        <v>0.00999990311659457-0.0000306806624133167i</v>
      </c>
      <c r="L720" t="str">
        <f t="shared" si="200"/>
        <v>0.00015-21.7289968887746i</v>
      </c>
      <c r="M720" t="str">
        <f t="shared" si="201"/>
        <v>0.0004-3.83452886272494i</v>
      </c>
      <c r="N720">
        <f t="shared" si="202"/>
        <v>89.99033211610778</v>
      </c>
      <c r="O720">
        <f t="shared" si="203"/>
        <v>65.981806320004054</v>
      </c>
      <c r="P720" s="3">
        <f t="shared" si="204"/>
        <v>65.981806320004054</v>
      </c>
      <c r="Q720" s="3">
        <f t="shared" si="205"/>
        <v>-90.00966788389222</v>
      </c>
      <c r="R720">
        <f t="shared" si="206"/>
        <v>89.99033211610778</v>
      </c>
      <c r="S720">
        <f t="shared" si="207"/>
        <v>1.298677600515204E-2</v>
      </c>
      <c r="T720">
        <f t="shared" si="190"/>
        <v>65.981806320004054</v>
      </c>
    </row>
    <row r="721" spans="1:20" x14ac:dyDescent="0.25">
      <c r="A721">
        <f t="shared" si="191"/>
        <v>81.908393799899883</v>
      </c>
      <c r="B721">
        <f t="shared" si="208"/>
        <v>13.03612575397162</v>
      </c>
      <c r="C721" t="str">
        <f t="shared" si="192"/>
        <v>-0.335968875538895-1983.54983083558i</v>
      </c>
      <c r="D721" t="str">
        <f t="shared" si="193"/>
        <v>3.4781249988834-1220.87615768367i</v>
      </c>
      <c r="E721" t="str">
        <f t="shared" si="194"/>
        <v>162.469530643648+0.00999170355614937i</v>
      </c>
      <c r="F721" t="str">
        <f t="shared" si="195"/>
        <v>2.4249249248208-11457.1705804966i</v>
      </c>
      <c r="G721" t="str">
        <f t="shared" si="196"/>
        <v>0.999999999957063-6.55267150371064E-06i</v>
      </c>
      <c r="H721" t="str">
        <f t="shared" si="197"/>
        <v>1200.00643851162+2.51622678441106i</v>
      </c>
      <c r="I721" t="str">
        <f t="shared" si="198"/>
        <v>89.5363785443029-38785.5775947219i</v>
      </c>
      <c r="K721" t="str">
        <f t="shared" si="199"/>
        <v>0.00999990237888909-0.0000307972465918247i</v>
      </c>
      <c r="L721" t="str">
        <f t="shared" si="200"/>
        <v>0.00015-21.6467392795125i</v>
      </c>
      <c r="M721" t="str">
        <f t="shared" si="201"/>
        <v>0.0004-3.82001281403162i</v>
      </c>
      <c r="N721">
        <f t="shared" si="202"/>
        <v>89.990295379459184</v>
      </c>
      <c r="O721">
        <f t="shared" si="203"/>
        <v>65.948862430881135</v>
      </c>
      <c r="P721" s="3">
        <f t="shared" si="204"/>
        <v>65.948862430881135</v>
      </c>
      <c r="Q721" s="3">
        <f t="shared" si="205"/>
        <v>-90.009704620540816</v>
      </c>
      <c r="R721">
        <f t="shared" si="206"/>
        <v>89.990295379459184</v>
      </c>
      <c r="S721">
        <f t="shared" si="207"/>
        <v>1.303612575397162E-2</v>
      </c>
      <c r="T721">
        <f t="shared" si="190"/>
        <v>65.948862430881135</v>
      </c>
    </row>
    <row r="722" spans="1:20" x14ac:dyDescent="0.25">
      <c r="A722">
        <f t="shared" si="191"/>
        <v>82.219645696339498</v>
      </c>
      <c r="B722">
        <f t="shared" si="208"/>
        <v>13.085663031836711</v>
      </c>
      <c r="C722" t="str">
        <f t="shared" si="192"/>
        <v>-0.335968827398399-1976.04086103406i</v>
      </c>
      <c r="D722" t="str">
        <f t="shared" si="193"/>
        <v>3.47812499887489-1216.25439147061i</v>
      </c>
      <c r="E722" t="str">
        <f t="shared" si="194"/>
        <v>162.469530595539+0.0100296723494449i</v>
      </c>
      <c r="F722" t="str">
        <f t="shared" si="195"/>
        <v>2.42492492482-11413.7981476565i</v>
      </c>
      <c r="G722" t="str">
        <f t="shared" si="196"/>
        <v>0.999999999956735-6.57757165542259E-06i</v>
      </c>
      <c r="H722" t="str">
        <f t="shared" si="197"/>
        <v>1200.00648753745+2.52578845327615i</v>
      </c>
      <c r="I722" t="str">
        <f t="shared" si="198"/>
        <v>89.5363791086425-38638.7517918263i</v>
      </c>
      <c r="K722" t="str">
        <f t="shared" si="199"/>
        <v>0.00999990163556648-0.0000309142737634491i</v>
      </c>
      <c r="L722" t="str">
        <f t="shared" si="200"/>
        <v>0.00015-21.5647930658622i</v>
      </c>
      <c r="M722" t="str">
        <f t="shared" si="201"/>
        <v>0.0004-3.8055517175051i</v>
      </c>
      <c r="N722">
        <f t="shared" si="202"/>
        <v>89.990258503226329</v>
      </c>
      <c r="O722">
        <f t="shared" si="203"/>
        <v>65.915918541284512</v>
      </c>
      <c r="P722" s="3">
        <f t="shared" si="204"/>
        <v>65.915918541284512</v>
      </c>
      <c r="Q722" s="3">
        <f t="shared" si="205"/>
        <v>-90.009741496773671</v>
      </c>
      <c r="R722">
        <f t="shared" si="206"/>
        <v>89.990258503226329</v>
      </c>
      <c r="S722">
        <f t="shared" si="207"/>
        <v>1.3085663031836711E-2</v>
      </c>
      <c r="T722">
        <f t="shared" si="190"/>
        <v>65.915918541284512</v>
      </c>
    </row>
    <row r="723" spans="1:20" x14ac:dyDescent="0.25">
      <c r="A723">
        <f t="shared" si="191"/>
        <v>82.532080349985591</v>
      </c>
      <c r="B723">
        <f t="shared" si="208"/>
        <v>13.135388551357691</v>
      </c>
      <c r="C723" t="str">
        <f t="shared" si="192"/>
        <v>-0.33596877889139-1968.56031724378i</v>
      </c>
      <c r="D723" t="str">
        <f t="shared" si="193"/>
        <v>3.47812499886633-1211.6501214853i</v>
      </c>
      <c r="E723" t="str">
        <f t="shared" si="194"/>
        <v>162.469530547065+0.0100677854278147i</v>
      </c>
      <c r="F723" t="str">
        <f t="shared" si="195"/>
        <v>2.42492492481921-11370.5899061346i</v>
      </c>
      <c r="G723" t="str">
        <f t="shared" si="196"/>
        <v>0.999999999956406-6.60256642771102E-06i</v>
      </c>
      <c r="H723" t="str">
        <f t="shared" si="197"/>
        <v>1200.00653693657+2.535386456564i</v>
      </c>
      <c r="I723" t="str">
        <f t="shared" si="198"/>
        <v>89.5363796772791-38492.4818203466i</v>
      </c>
      <c r="K723" t="str">
        <f t="shared" si="199"/>
        <v>0.00999990088658408-0.0000310317456112581i</v>
      </c>
      <c r="L723" t="str">
        <f t="shared" si="200"/>
        <v>0.00015-21.483157069i</v>
      </c>
      <c r="M723" t="str">
        <f t="shared" si="201"/>
        <v>0.0004-3.79114536511765i</v>
      </c>
      <c r="N723">
        <f t="shared" si="202"/>
        <v>89.990221486878966</v>
      </c>
      <c r="O723">
        <f t="shared" si="203"/>
        <v>65.882974651210873</v>
      </c>
      <c r="P723" s="3">
        <f t="shared" si="204"/>
        <v>65.882974651210873</v>
      </c>
      <c r="Q723" s="3">
        <f t="shared" si="205"/>
        <v>-90.009778513121034</v>
      </c>
      <c r="R723">
        <f t="shared" si="206"/>
        <v>89.990221486878966</v>
      </c>
      <c r="S723">
        <f t="shared" si="207"/>
        <v>1.3135388551357692E-2</v>
      </c>
      <c r="T723">
        <f t="shared" si="190"/>
        <v>65.882974651210873</v>
      </c>
    </row>
    <row r="724" spans="1:20" x14ac:dyDescent="0.25">
      <c r="A724">
        <f t="shared" si="191"/>
        <v>82.845702255315544</v>
      </c>
      <c r="B724">
        <f t="shared" si="208"/>
        <v>13.18530302785285</v>
      </c>
      <c r="C724" t="str">
        <f t="shared" si="192"/>
        <v>-0.335968730014891-1961.10809185451i</v>
      </c>
      <c r="D724" t="str">
        <f t="shared" si="193"/>
        <v>3.47812499885769-1207.06328149376i</v>
      </c>
      <c r="E724" t="str">
        <f t="shared" si="194"/>
        <v>162.469530498221+0.0101060433395866i</v>
      </c>
      <c r="F724" t="str">
        <f t="shared" si="195"/>
        <v>2.42492492481841-11327.5452343659i</v>
      </c>
      <c r="G724" t="str">
        <f t="shared" si="196"/>
        <v>0.999999999956074-6.62765618013412E-06i</v>
      </c>
      <c r="H724" t="str">
        <f t="shared" si="197"/>
        <v>1200.00658671185+2.5450209323463i</v>
      </c>
      <c r="I724" t="str">
        <f t="shared" si="198"/>
        <v>89.5363802502444-38346.7655761413i</v>
      </c>
      <c r="K724" t="str">
        <f t="shared" si="199"/>
        <v>0.00999990013189864-0.0000311496638247103i</v>
      </c>
      <c r="L724" t="str">
        <f t="shared" si="200"/>
        <v>0.00015-21.4018301145647i</v>
      </c>
      <c r="M724" t="str">
        <f t="shared" si="201"/>
        <v>0.0004-3.77679354962907i</v>
      </c>
      <c r="N724">
        <f t="shared" si="202"/>
        <v>89.990184329884784</v>
      </c>
      <c r="O724">
        <f t="shared" si="203"/>
        <v>65.850030760656153</v>
      </c>
      <c r="P724" s="3">
        <f t="shared" si="204"/>
        <v>65.850030760656153</v>
      </c>
      <c r="Q724" s="3">
        <f t="shared" si="205"/>
        <v>-90.009815670115216</v>
      </c>
      <c r="R724">
        <f t="shared" si="206"/>
        <v>89.990184329884784</v>
      </c>
      <c r="S724">
        <f t="shared" si="207"/>
        <v>1.3185303027852851E-2</v>
      </c>
      <c r="T724">
        <f t="shared" si="190"/>
        <v>65.850030760656153</v>
      </c>
    </row>
    <row r="725" spans="1:20" x14ac:dyDescent="0.25">
      <c r="A725">
        <f t="shared" si="191"/>
        <v>83.16051592388574</v>
      </c>
      <c r="B725">
        <f t="shared" si="208"/>
        <v>13.235407179358692</v>
      </c>
      <c r="C725" t="str">
        <f t="shared" si="192"/>
        <v>-0.335968680766348-1953.68407766355i</v>
      </c>
      <c r="D725" t="str">
        <f t="shared" si="193"/>
        <v>3.478124998849-1202.49380551277i</v>
      </c>
      <c r="E725" t="str">
        <f t="shared" si="194"/>
        <v>162.469530449005+0.0101444466351623i</v>
      </c>
      <c r="F725" t="str">
        <f t="shared" si="195"/>
        <v>2.42492492481761-11284.6635131384i</v>
      </c>
      <c r="G725" t="str">
        <f t="shared" si="196"/>
        <v>0.99999999995574-0.0000066528412736164i</v>
      </c>
      <c r="H725" t="str">
        <f t="shared" si="197"/>
        <v>1200.00663686615+2.55469201921954i</v>
      </c>
      <c r="I725" t="str">
        <f t="shared" si="198"/>
        <v>89.5363808275741-38201.6009630332i</v>
      </c>
      <c r="K725" t="str">
        <f t="shared" si="199"/>
        <v>0.00999989937146684-0.0000312680300996829i</v>
      </c>
      <c r="L725" t="str">
        <f t="shared" si="200"/>
        <v>0.00015-21.3208110326406i</v>
      </c>
      <c r="M725" t="str">
        <f t="shared" si="201"/>
        <v>0.0004-3.76249606458364i</v>
      </c>
      <c r="N725">
        <f t="shared" si="202"/>
        <v>89.990147031709583</v>
      </c>
      <c r="O725">
        <f t="shared" si="203"/>
        <v>65.817086869616972</v>
      </c>
      <c r="P725" s="3">
        <f t="shared" si="204"/>
        <v>65.817086869616972</v>
      </c>
      <c r="Q725" s="3">
        <f t="shared" si="205"/>
        <v>-90.009852968290417</v>
      </c>
      <c r="R725">
        <f t="shared" si="206"/>
        <v>89.990147031709583</v>
      </c>
      <c r="S725">
        <f t="shared" si="207"/>
        <v>1.3235407179358692E-2</v>
      </c>
      <c r="T725">
        <f t="shared" si="190"/>
        <v>65.817086869616972</v>
      </c>
    </row>
    <row r="726" spans="1:20" x14ac:dyDescent="0.25">
      <c r="A726">
        <f t="shared" si="191"/>
        <v>83.476525884396509</v>
      </c>
      <c r="B726">
        <f t="shared" si="208"/>
        <v>13.285701726640255</v>
      </c>
      <c r="C726" t="str">
        <f t="shared" si="192"/>
        <v>-0.335968631142821-1946.28816787397i</v>
      </c>
      <c r="D726" t="str">
        <f t="shared" si="193"/>
        <v>3.47812499884024-1197.94162780887i</v>
      </c>
      <c r="E726" t="str">
        <f t="shared" si="194"/>
        <v>162.469530399415+0.0101829958670489i</v>
      </c>
      <c r="F726" t="str">
        <f t="shared" si="195"/>
        <v>2.42492492481678-11241.944125584i</v>
      </c>
      <c r="G726" t="str">
        <f t="shared" si="196"/>
        <v>0.999999999955403-6.67812207045389E-06i</v>
      </c>
      <c r="H726" t="str">
        <f t="shared" si="197"/>
        <v>1200.00668740233+2.56439985630679i</v>
      </c>
      <c r="I726" t="str">
        <f t="shared" si="198"/>
        <v>89.5363814092995-38056.9858927794i</v>
      </c>
      <c r="K726" t="str">
        <f t="shared" si="199"/>
        <v>0.00999989860524499-0.000031386846138493i</v>
      </c>
      <c r="L726" t="str">
        <f t="shared" si="200"/>
        <v>0.00015-21.2400986577412i</v>
      </c>
      <c r="M726" t="str">
        <f t="shared" si="201"/>
        <v>0.0004-3.74825270430728i</v>
      </c>
      <c r="N726">
        <f t="shared" si="202"/>
        <v>89.990109591816974</v>
      </c>
      <c r="O726">
        <f t="shared" si="203"/>
        <v>65.784142978089662</v>
      </c>
      <c r="P726" s="3">
        <f t="shared" si="204"/>
        <v>65.784142978089662</v>
      </c>
      <c r="Q726" s="3">
        <f t="shared" si="205"/>
        <v>-90.009890408183026</v>
      </c>
      <c r="R726">
        <f t="shared" si="206"/>
        <v>89.990109591816974</v>
      </c>
      <c r="S726">
        <f t="shared" si="207"/>
        <v>1.3285701726640255E-2</v>
      </c>
      <c r="T726">
        <f t="shared" si="190"/>
        <v>65.784142978089662</v>
      </c>
    </row>
    <row r="727" spans="1:20" x14ac:dyDescent="0.25">
      <c r="A727">
        <f t="shared" si="191"/>
        <v>83.793736682757213</v>
      </c>
      <c r="B727">
        <f t="shared" si="208"/>
        <v>13.336187393201488</v>
      </c>
      <c r="C727" t="str">
        <f t="shared" si="192"/>
        <v>-0.335968581141347-1938.92025609307i</v>
      </c>
      <c r="D727" t="str">
        <f t="shared" si="193"/>
        <v>3.4781249988314-1193.40668289747i</v>
      </c>
      <c r="E727" t="str">
        <f t="shared" si="194"/>
        <v>162.469530349447+0.0102216915898483i</v>
      </c>
      <c r="F727" t="str">
        <f t="shared" si="195"/>
        <v>2.42492492481596-11199.3864571701i</v>
      </c>
      <c r="G727" t="str">
        <f t="shared" si="196"/>
        <v>0.999999999955063-6.70349893431935E-06i</v>
      </c>
      <c r="H727" t="str">
        <f t="shared" si="197"/>
        <v>1200.00673832333+2.57414458325977i</v>
      </c>
      <c r="I727" t="str">
        <f t="shared" si="198"/>
        <v>89.5363819954535-37912.9182850451i</v>
      </c>
      <c r="K727" t="str">
        <f t="shared" si="199"/>
        <v>0.00999989783318876-0.000031506113649921i</v>
      </c>
      <c r="L727" t="str">
        <f t="shared" si="200"/>
        <v>0.00015-21.1596918287918i</v>
      </c>
      <c r="M727" t="str">
        <f t="shared" si="201"/>
        <v>0.0004-3.73406326390444i</v>
      </c>
      <c r="N727">
        <f t="shared" si="202"/>
        <v>89.990072009668665</v>
      </c>
      <c r="O727">
        <f t="shared" si="203"/>
        <v>65.751199086070272</v>
      </c>
      <c r="P727" s="3">
        <f t="shared" si="204"/>
        <v>65.751199086070272</v>
      </c>
      <c r="Q727" s="3">
        <f t="shared" si="205"/>
        <v>-90.009927990331335</v>
      </c>
      <c r="R727">
        <f t="shared" si="206"/>
        <v>89.990072009668665</v>
      </c>
      <c r="S727">
        <f t="shared" si="207"/>
        <v>1.3336187393201488E-2</v>
      </c>
      <c r="T727">
        <f t="shared" si="190"/>
        <v>65.751199086070272</v>
      </c>
    </row>
    <row r="728" spans="1:20" x14ac:dyDescent="0.25">
      <c r="A728">
        <f t="shared" si="191"/>
        <v>84.112152882151705</v>
      </c>
      <c r="B728">
        <f t="shared" si="208"/>
        <v>13.386864905295655</v>
      </c>
      <c r="C728" t="str">
        <f t="shared" si="192"/>
        <v>-0.335968530759213-1931.58023633103i</v>
      </c>
      <c r="D728" t="str">
        <f t="shared" si="193"/>
        <v>3.47812499882251-1188.88890554186i</v>
      </c>
      <c r="E728" t="str">
        <f t="shared" si="194"/>
        <v>162.469530299099+0.010260534360266i</v>
      </c>
      <c r="F728" t="str">
        <f t="shared" si="195"/>
        <v>2.42492492481512-11156.9898956902i</v>
      </c>
      <c r="G728" t="str">
        <f t="shared" si="196"/>
        <v>0.999999999954721-6.72897223026746E-06i</v>
      </c>
      <c r="H728" t="str">
        <f t="shared" si="197"/>
        <v>1200.00678963207+2.58392634026101i</v>
      </c>
      <c r="I728" t="str">
        <f t="shared" si="198"/>
        <v>89.5363825860708-37769.3960673683i</v>
      </c>
      <c r="K728" t="str">
        <f t="shared" si="199"/>
        <v>0.00999989705525397-0.0000316258343492404i</v>
      </c>
      <c r="L728" t="str">
        <f t="shared" si="200"/>
        <v>0.00015-21.0795893891132i</v>
      </c>
      <c r="M728" t="str">
        <f t="shared" si="201"/>
        <v>0.0004-3.71992753925527i</v>
      </c>
      <c r="N728">
        <f t="shared" si="202"/>
        <v>89.990034284724231</v>
      </c>
      <c r="O728">
        <f t="shared" si="203"/>
        <v>65.718255193555351</v>
      </c>
      <c r="P728" s="3">
        <f t="shared" si="204"/>
        <v>65.718255193555351</v>
      </c>
      <c r="Q728" s="3">
        <f t="shared" si="205"/>
        <v>-90.009965715275769</v>
      </c>
      <c r="R728">
        <f t="shared" si="206"/>
        <v>89.990034284724231</v>
      </c>
      <c r="S728">
        <f t="shared" si="207"/>
        <v>1.3386864905295654E-2</v>
      </c>
      <c r="T728">
        <f t="shared" si="190"/>
        <v>65.718255193555351</v>
      </c>
    </row>
    <row r="729" spans="1:20" x14ac:dyDescent="0.25">
      <c r="A729">
        <f t="shared" si="191"/>
        <v>84.431779063103875</v>
      </c>
      <c r="B729">
        <f t="shared" si="208"/>
        <v>13.437734991935779</v>
      </c>
      <c r="C729" t="str">
        <f t="shared" si="192"/>
        <v>-0.335968479993463-1924.26800299913i</v>
      </c>
      <c r="D729" t="str">
        <f t="shared" si="193"/>
        <v>3.47812499881354-1184.38823075229i</v>
      </c>
      <c r="E729" t="str">
        <f t="shared" si="194"/>
        <v>162.469530248366+0.0102995247371305i</v>
      </c>
      <c r="F729" t="str">
        <f t="shared" si="195"/>
        <v>2.42492492481429-11114.7538312557i</v>
      </c>
      <c r="G729" t="str">
        <f t="shared" si="196"/>
        <v>0.999999999954376-6.75454232474014E-06i</v>
      </c>
      <c r="H729" t="str">
        <f t="shared" si="197"/>
        <v>1200.00684133149+2.59374526802566i</v>
      </c>
      <c r="I729" t="str">
        <f t="shared" si="198"/>
        <v>89.5363831811863-37626.4171751342i</v>
      </c>
      <c r="K729" t="str">
        <f t="shared" si="199"/>
        <v>0.00999989627139574-0.0000317460099582368i</v>
      </c>
      <c r="L729" t="str">
        <f t="shared" si="200"/>
        <v>0.00015-20.9997901864048i</v>
      </c>
      <c r="M729" t="str">
        <f t="shared" si="201"/>
        <v>0.0004-3.70584532701262i</v>
      </c>
      <c r="N729">
        <f t="shared" si="202"/>
        <v>89.989996416441244</v>
      </c>
      <c r="O729">
        <f t="shared" si="203"/>
        <v>65.685311300540789</v>
      </c>
      <c r="P729" s="3">
        <f t="shared" si="204"/>
        <v>65.685311300540789</v>
      </c>
      <c r="Q729" s="3">
        <f t="shared" si="205"/>
        <v>-90.010003583558756</v>
      </c>
      <c r="R729">
        <f t="shared" si="206"/>
        <v>89.989996416441244</v>
      </c>
      <c r="S729">
        <f t="shared" si="207"/>
        <v>1.3437734991935778E-2</v>
      </c>
      <c r="T729">
        <f t="shared" si="190"/>
        <v>65.685311300540789</v>
      </c>
    </row>
    <row r="730" spans="1:20" x14ac:dyDescent="0.25">
      <c r="A730">
        <f t="shared" si="191"/>
        <v>84.752619823543668</v>
      </c>
      <c r="B730">
        <f t="shared" si="208"/>
        <v>13.488798384905134</v>
      </c>
      <c r="C730" t="str">
        <f t="shared" si="192"/>
        <v>-0.335968428841231-1916.98345090855i</v>
      </c>
      <c r="D730" t="str">
        <f t="shared" si="193"/>
        <v>3.47812499880451-1179.90459378506i</v>
      </c>
      <c r="E730" t="str">
        <f t="shared" si="194"/>
        <v>162.469530197249+0.0103386632813889i</v>
      </c>
      <c r="F730" t="str">
        <f t="shared" si="195"/>
        <v>2.42492492481345-11072.6776562865i</v>
      </c>
      <c r="G730" t="str">
        <f t="shared" si="196"/>
        <v>0.999999999954029-0.0000067802095855718i</v>
      </c>
      <c r="H730" t="str">
        <f t="shared" si="197"/>
        <v>1200.00689342458+2.60360150780361i</v>
      </c>
      <c r="I730" t="str">
        <f t="shared" si="198"/>
        <v>89.5363837808329-37483.9795515433i</v>
      </c>
      <c r="K730" t="str">
        <f t="shared" si="199"/>
        <v>0.00999989548156906-0.0000318666422052354i</v>
      </c>
      <c r="L730" t="str">
        <f t="shared" si="200"/>
        <v>0.00015-20.9202930727285i</v>
      </c>
      <c r="M730" t="str">
        <f t="shared" si="201"/>
        <v>0.0004-3.69181642459914i</v>
      </c>
      <c r="N730">
        <f t="shared" si="202"/>
        <v>89.9899584042752</v>
      </c>
      <c r="O730">
        <f t="shared" si="203"/>
        <v>65.652367407023291</v>
      </c>
      <c r="P730" s="3">
        <f t="shared" si="204"/>
        <v>65.652367407023291</v>
      </c>
      <c r="Q730" s="3">
        <f t="shared" si="205"/>
        <v>-90.0100415957248</v>
      </c>
      <c r="R730">
        <f t="shared" si="206"/>
        <v>89.9899584042752</v>
      </c>
      <c r="S730">
        <f t="shared" si="207"/>
        <v>1.3488798384905135E-2</v>
      </c>
      <c r="T730">
        <f t="shared" si="190"/>
        <v>65.652367407023291</v>
      </c>
    </row>
    <row r="731" spans="1:20" x14ac:dyDescent="0.25">
      <c r="A731">
        <f t="shared" si="191"/>
        <v>85.074679778873147</v>
      </c>
      <c r="B731">
        <f t="shared" si="208"/>
        <v>13.540055818767774</v>
      </c>
      <c r="C731" t="str">
        <f t="shared" si="192"/>
        <v>-0.335968377299439-1909.72647526844i</v>
      </c>
      <c r="D731" t="str">
        <f t="shared" si="193"/>
        <v>3.4781249987954-1175.43793014152i</v>
      </c>
      <c r="E731" t="str">
        <f t="shared" si="194"/>
        <v>162.469530145742+0.0103779505561227i</v>
      </c>
      <c r="F731" t="str">
        <f t="shared" si="195"/>
        <v>2.4249249248126-11030.7607655028i</v>
      </c>
      <c r="G731" t="str">
        <f t="shared" si="196"/>
        <v>0.999999999953679-6.80597438199459E-06i</v>
      </c>
      <c r="H731" t="str">
        <f t="shared" si="197"/>
        <v>1200.00694591433+2.61349520138148i</v>
      </c>
      <c r="I731" t="str">
        <f t="shared" si="198"/>
        <v>89.536384385045-37342.0811475826i</v>
      </c>
      <c r="K731" t="str">
        <f t="shared" si="199"/>
        <v>0.00999989468572836-0.0000319877328251247i</v>
      </c>
      <c r="L731" t="str">
        <f t="shared" si="200"/>
        <v>0.00015-20.8410969044914i</v>
      </c>
      <c r="M731" t="str">
        <f t="shared" si="201"/>
        <v>0.0004-3.67784063020436i</v>
      </c>
      <c r="N731">
        <f t="shared" si="202"/>
        <v>89.989920247679549</v>
      </c>
      <c r="O731">
        <f t="shared" si="203"/>
        <v>65.619423512998466</v>
      </c>
      <c r="P731" s="3">
        <f t="shared" si="204"/>
        <v>65.619423512998466</v>
      </c>
      <c r="Q731" s="3">
        <f t="shared" si="205"/>
        <v>-90.010079752320451</v>
      </c>
      <c r="R731">
        <f t="shared" si="206"/>
        <v>89.989920247679549</v>
      </c>
      <c r="S731">
        <f t="shared" si="207"/>
        <v>1.3540055818767775E-2</v>
      </c>
      <c r="T731">
        <f t="shared" si="190"/>
        <v>65.619423512998466</v>
      </c>
    </row>
    <row r="732" spans="1:20" x14ac:dyDescent="0.25">
      <c r="A732">
        <f t="shared" si="191"/>
        <v>85.397963562032857</v>
      </c>
      <c r="B732">
        <f t="shared" si="208"/>
        <v>13.591508030879092</v>
      </c>
      <c r="C732" t="str">
        <f t="shared" si="192"/>
        <v>-0.335968325365133-1902.4969716848i</v>
      </c>
      <c r="D732" t="str">
        <f t="shared" si="193"/>
        <v>3.47812499878623-1170.98817556723i</v>
      </c>
      <c r="E732" t="str">
        <f t="shared" si="194"/>
        <v>162.469530093842+0.0104173871265556i</v>
      </c>
      <c r="F732" t="str">
        <f t="shared" si="195"/>
        <v>2.42492492481175-10989.002555916i</v>
      </c>
      <c r="G732" t="str">
        <f t="shared" si="196"/>
        <v>0.999999999953326-6.83183708464376E-06i</v>
      </c>
      <c r="H732" t="str">
        <f t="shared" si="197"/>
        <v>1200.00699880377+2.62342649108475i</v>
      </c>
      <c r="I732" t="str">
        <f t="shared" si="198"/>
        <v>89.5363849938577-37200.7199219963i</v>
      </c>
      <c r="K732" t="str">
        <f t="shared" si="199"/>
        <v>0.00999989388382786-0.0000321092835593824i</v>
      </c>
      <c r="L732" t="str">
        <f t="shared" si="200"/>
        <v>0.00015-20.7622005424302i</v>
      </c>
      <c r="M732" t="str">
        <f t="shared" si="201"/>
        <v>0.0004-3.6639177427818i</v>
      </c>
      <c r="N732">
        <f t="shared" si="202"/>
        <v>89.989881946105626</v>
      </c>
      <c r="O732">
        <f t="shared" si="203"/>
        <v>65.586479618462604</v>
      </c>
      <c r="P732" s="3">
        <f t="shared" si="204"/>
        <v>65.586479618462604</v>
      </c>
      <c r="Q732" s="3">
        <f t="shared" si="205"/>
        <v>-90.010118053894374</v>
      </c>
      <c r="R732">
        <f t="shared" si="206"/>
        <v>89.989881946105626</v>
      </c>
      <c r="S732">
        <f t="shared" si="207"/>
        <v>1.3591508030879093E-2</v>
      </c>
      <c r="T732">
        <f t="shared" si="190"/>
        <v>65.586479618462604</v>
      </c>
    </row>
    <row r="733" spans="1:20" x14ac:dyDescent="0.25">
      <c r="A733">
        <f t="shared" si="191"/>
        <v>85.722475823568601</v>
      </c>
      <c r="B733">
        <f t="shared" si="208"/>
        <v>13.643155761396434</v>
      </c>
      <c r="C733" t="str">
        <f t="shared" si="192"/>
        <v>-0.335968273035443-1895.29483615886i</v>
      </c>
      <c r="D733" t="str">
        <f t="shared" si="193"/>
        <v>3.47812499877699-1166.55526605098i</v>
      </c>
      <c r="E733" t="str">
        <f t="shared" si="194"/>
        <v>162.469530041548+0.0104569735600573i</v>
      </c>
      <c r="F733" t="str">
        <f t="shared" si="195"/>
        <v>2.42492492481089-10947.4024268202i</v>
      </c>
      <c r="G733" t="str">
        <f t="shared" si="196"/>
        <v>0.999999999952971-6.85779806556297E-06i</v>
      </c>
      <c r="H733" t="str">
        <f t="shared" si="197"/>
        <v>1200.00705209594+2.63339551977974i</v>
      </c>
      <c r="I733" t="str">
        <f t="shared" si="198"/>
        <v>89.5363856073061-37059.8938412552i</v>
      </c>
      <c r="K733" t="str">
        <f t="shared" si="199"/>
        <v>0.00999989307582153-0.0000322312961561007i</v>
      </c>
      <c r="L733" t="str">
        <f t="shared" si="200"/>
        <v>0.00015-20.6836028515941i</v>
      </c>
      <c r="M733" t="str">
        <f t="shared" si="201"/>
        <v>0.0004-3.65004756204602i</v>
      </c>
      <c r="N733">
        <f t="shared" si="202"/>
        <v>89.989843499002717</v>
      </c>
      <c r="O733">
        <f t="shared" si="203"/>
        <v>65.553535723412125</v>
      </c>
      <c r="P733" s="3">
        <f t="shared" si="204"/>
        <v>65.553535723412125</v>
      </c>
      <c r="Q733" s="3">
        <f t="shared" si="205"/>
        <v>-90.010156500997283</v>
      </c>
      <c r="R733">
        <f t="shared" si="206"/>
        <v>89.989843499002717</v>
      </c>
      <c r="S733">
        <f t="shared" si="207"/>
        <v>1.3643155761396434E-2</v>
      </c>
      <c r="T733">
        <f t="shared" si="190"/>
        <v>65.553535723412125</v>
      </c>
    </row>
    <row r="734" spans="1:20" x14ac:dyDescent="0.25">
      <c r="A734">
        <f t="shared" si="191"/>
        <v>86.048221231698165</v>
      </c>
      <c r="B734">
        <f t="shared" si="208"/>
        <v>13.694999753289741</v>
      </c>
      <c r="C734" t="str">
        <f t="shared" si="192"/>
        <v>-0.335968220307295-1888.11996508542i</v>
      </c>
      <c r="D734" t="str">
        <f t="shared" si="193"/>
        <v>3.47812499876768-1162.13913782387i</v>
      </c>
      <c r="E734" t="str">
        <f t="shared" si="194"/>
        <v>162.469529988856+0.010496710426152i</v>
      </c>
      <c r="F734" t="str">
        <f t="shared" si="195"/>
        <v>2.42492492481001-10905.9597797837i</v>
      </c>
      <c r="G734" t="str">
        <f t="shared" si="196"/>
        <v>0.999999999952613-6.88385769820964E-06i</v>
      </c>
      <c r="H734" t="str">
        <f t="shared" si="197"/>
        <v>1200.00710579389+2.64340243087563i</v>
      </c>
      <c r="I734" t="str">
        <f t="shared" si="198"/>
        <v>89.5363862254255-36919.6008795289i</v>
      </c>
      <c r="K734" t="str">
        <f t="shared" si="199"/>
        <v>0.0099998922616628-0.0000323537723700094i</v>
      </c>
      <c r="L734" t="str">
        <f t="shared" si="200"/>
        <v>0.00015-20.605302701329i</v>
      </c>
      <c r="M734" t="str">
        <f t="shared" si="201"/>
        <v>0.0004-3.63622988846984i</v>
      </c>
      <c r="N734">
        <f t="shared" si="202"/>
        <v>89.989804905817991</v>
      </c>
      <c r="O734">
        <f t="shared" si="203"/>
        <v>65.520591827842779</v>
      </c>
      <c r="P734" s="3">
        <f t="shared" si="204"/>
        <v>65.520591827842779</v>
      </c>
      <c r="Q734" s="3">
        <f t="shared" si="205"/>
        <v>-90.010195094182009</v>
      </c>
      <c r="R734">
        <f t="shared" si="206"/>
        <v>89.989804905817991</v>
      </c>
      <c r="S734">
        <f t="shared" si="207"/>
        <v>1.3694999753289741E-2</v>
      </c>
      <c r="T734">
        <f t="shared" si="190"/>
        <v>65.520591827842779</v>
      </c>
    </row>
    <row r="735" spans="1:20" x14ac:dyDescent="0.25">
      <c r="A735">
        <f t="shared" si="191"/>
        <v>86.375204472378613</v>
      </c>
      <c r="B735">
        <f t="shared" si="208"/>
        <v>13.747040752352243</v>
      </c>
      <c r="C735" t="str">
        <f t="shared" si="192"/>
        <v>-0.335968167177722-1880.97225525158i</v>
      </c>
      <c r="D735" t="str">
        <f t="shared" si="193"/>
        <v>3.47812499875829-1157.73972735842i</v>
      </c>
      <c r="E735" t="str">
        <f t="shared" si="194"/>
        <v>162.469529935761+0.0105365982965335i</v>
      </c>
      <c r="F735" t="str">
        <f t="shared" si="195"/>
        <v>2.42492492480914-10864.6740186399i</v>
      </c>
      <c r="G735" t="str">
        <f t="shared" si="196"/>
        <v>0.999999999952252-6.91001635746035E-06i</v>
      </c>
      <c r="H735" t="str">
        <f t="shared" si="197"/>
        <v>1200.00715990072+2.65344736832664i</v>
      </c>
      <c r="I735" t="str">
        <f t="shared" si="198"/>
        <v>89.5363868482516-36779.8390186556i</v>
      </c>
      <c r="K735" t="str">
        <f t="shared" si="199"/>
        <v>0.00999989144130495-0.0000324767139625034i</v>
      </c>
      <c r="L735" t="str">
        <f t="shared" si="200"/>
        <v>0.00015-20.5272989652611i</v>
      </c>
      <c r="M735" t="str">
        <f t="shared" si="201"/>
        <v>0.0004-3.62246452328137i</v>
      </c>
      <c r="N735">
        <f t="shared" si="202"/>
        <v>89.989766165996571</v>
      </c>
      <c r="O735">
        <f t="shared" si="203"/>
        <v>65.4876479317508</v>
      </c>
      <c r="P735" s="3">
        <f t="shared" si="204"/>
        <v>65.4876479317508</v>
      </c>
      <c r="Q735" s="3">
        <f t="shared" si="205"/>
        <v>-90.010233834003429</v>
      </c>
      <c r="R735">
        <f t="shared" si="206"/>
        <v>89.989766165996571</v>
      </c>
      <c r="S735">
        <f t="shared" si="207"/>
        <v>1.3747040752352243E-2</v>
      </c>
      <c r="T735">
        <f t="shared" si="190"/>
        <v>65.4876479317508</v>
      </c>
    </row>
    <row r="736" spans="1:20" x14ac:dyDescent="0.25">
      <c r="A736">
        <f t="shared" si="191"/>
        <v>86.703430249373653</v>
      </c>
      <c r="B736">
        <f t="shared" si="208"/>
        <v>13.799279507211182</v>
      </c>
      <c r="C736" t="str">
        <f t="shared" si="192"/>
        <v>-0.335968113643546-1873.85160383511i</v>
      </c>
      <c r="D736" t="str">
        <f t="shared" si="193"/>
        <v>3.47812499874884-1153.35697136763i</v>
      </c>
      <c r="E736" t="str">
        <f t="shared" si="194"/>
        <v>162.469529882263+0.0105766377450645i</v>
      </c>
      <c r="F736" t="str">
        <f t="shared" si="195"/>
        <v>2.42492492480825-10823.5445494795i</v>
      </c>
      <c r="G736" t="str">
        <f t="shared" si="196"/>
        <v>0.999999999951888-6.93627441961617E-06i</v>
      </c>
      <c r="H736" t="str">
        <f t="shared" si="197"/>
        <v>1200.00721441956+2.66353047663393i</v>
      </c>
      <c r="I736" t="str">
        <f t="shared" si="198"/>
        <v>89.5363874758201-36640.6062481154i</v>
      </c>
      <c r="K736" t="str">
        <f t="shared" si="199"/>
        <v>0.00999989061470052-0.000032600122701665i</v>
      </c>
      <c r="L736" t="str">
        <f t="shared" si="200"/>
        <v>0.00015-20.4495905212802i</v>
      </c>
      <c r="M736" t="str">
        <f t="shared" si="201"/>
        <v>0.0004-3.60875126846122i</v>
      </c>
      <c r="N736">
        <f t="shared" si="202"/>
        <v>89.989727278981377</v>
      </c>
      <c r="O736">
        <f t="shared" si="203"/>
        <v>65.454704035132053</v>
      </c>
      <c r="P736" s="3">
        <f t="shared" si="204"/>
        <v>65.454704035132053</v>
      </c>
      <c r="Q736" s="3">
        <f t="shared" si="205"/>
        <v>-90.010272721018623</v>
      </c>
      <c r="R736">
        <f t="shared" si="206"/>
        <v>89.989727278981377</v>
      </c>
      <c r="S736">
        <f t="shared" si="207"/>
        <v>1.3799279507211182E-2</v>
      </c>
      <c r="T736">
        <f t="shared" si="190"/>
        <v>65.454704035132053</v>
      </c>
    </row>
    <row r="737" spans="1:20" x14ac:dyDescent="0.25">
      <c r="A737">
        <f t="shared" si="191"/>
        <v>87.032903284321279</v>
      </c>
      <c r="B737">
        <f t="shared" si="208"/>
        <v>13.851716769338585</v>
      </c>
      <c r="C737" t="str">
        <f t="shared" si="192"/>
        <v>-0.335968059701795-1866.75790840306i</v>
      </c>
      <c r="D737" t="str">
        <f t="shared" si="193"/>
        <v>3.4781249987393-1148.99080680408i</v>
      </c>
      <c r="E737" t="str">
        <f t="shared" si="194"/>
        <v>162.469529828357+0.0106168293477933i</v>
      </c>
      <c r="F737" t="str">
        <f t="shared" si="195"/>
        <v>2.42492492480737-10782.5707806411i</v>
      </c>
      <c r="G737" t="str">
        <f t="shared" si="196"/>
        <v>0.999999999951522-6.96263226240816E-06i</v>
      </c>
      <c r="H737" t="str">
        <f t="shared" si="197"/>
        <v>1200.00726935353+2.67365190084786i</v>
      </c>
      <c r="I737" t="str">
        <f t="shared" si="198"/>
        <v>89.5363881081669-36501.900564997i</v>
      </c>
      <c r="K737" t="str">
        <f t="shared" si="199"/>
        <v>0.00999988978180221-0.0000327240003622938i</v>
      </c>
      <c r="L737" t="str">
        <f t="shared" si="200"/>
        <v>0.00015-20.3721762515244i</v>
      </c>
      <c r="M737" t="str">
        <f t="shared" si="201"/>
        <v>0.0004-3.5950899267396i</v>
      </c>
      <c r="N737">
        <f t="shared" si="202"/>
        <v>89.98968824421334</v>
      </c>
      <c r="O737">
        <f t="shared" si="203"/>
        <v>65.421760137982616</v>
      </c>
      <c r="P737" s="3">
        <f t="shared" si="204"/>
        <v>65.421760137982616</v>
      </c>
      <c r="Q737" s="3">
        <f t="shared" si="205"/>
        <v>-90.01031175578666</v>
      </c>
      <c r="R737">
        <f t="shared" si="206"/>
        <v>89.98968824421334</v>
      </c>
      <c r="S737">
        <f t="shared" si="207"/>
        <v>1.3851716769338586E-2</v>
      </c>
      <c r="T737">
        <f t="shared" si="190"/>
        <v>65.421760137982616</v>
      </c>
    </row>
    <row r="738" spans="1:20" x14ac:dyDescent="0.25">
      <c r="A738">
        <f t="shared" si="191"/>
        <v>87.363628316801709</v>
      </c>
      <c r="B738">
        <f t="shared" si="208"/>
        <v>13.904353293062073</v>
      </c>
      <c r="C738" t="str">
        <f t="shared" si="192"/>
        <v>-0.335968005349279-1859.69106691025i</v>
      </c>
      <c r="D738" t="str">
        <f t="shared" si="193"/>
        <v>3.47812499872971-1144.64117085903i</v>
      </c>
      <c r="E738" t="str">
        <f t="shared" si="194"/>
        <v>162.469529774041+0.0106571736829497i</v>
      </c>
      <c r="F738" t="str">
        <f t="shared" si="195"/>
        <v>2.42492492480647-10741.7521227034i</v>
      </c>
      <c r="G738" t="str">
        <f t="shared" si="196"/>
        <v>0.999999999951153-6.98909026500274E-06i</v>
      </c>
      <c r="H738" t="str">
        <f t="shared" si="197"/>
        <v>1200.00732470579+2.68381178656996i</v>
      </c>
      <c r="I738" t="str">
        <f t="shared" si="198"/>
        <v>89.5363887453291-36363.7199739729i</v>
      </c>
      <c r="K738" t="str">
        <f t="shared" si="199"/>
        <v>0.00999988894256195-0.0000328483487259272i</v>
      </c>
      <c r="L738" t="str">
        <f t="shared" si="200"/>
        <v>0.00015-20.2950550423634i</v>
      </c>
      <c r="M738" t="str">
        <f t="shared" si="201"/>
        <v>0.0004-3.58148030159355i</v>
      </c>
      <c r="N738">
        <f t="shared" si="202"/>
        <v>89.989649061131175</v>
      </c>
      <c r="O738">
        <f t="shared" si="203"/>
        <v>65.388816240298482</v>
      </c>
      <c r="P738" s="3">
        <f t="shared" si="204"/>
        <v>65.388816240298482</v>
      </c>
      <c r="Q738" s="3">
        <f t="shared" si="205"/>
        <v>-90.010350938868825</v>
      </c>
      <c r="R738">
        <f t="shared" si="206"/>
        <v>89.989649061131175</v>
      </c>
      <c r="S738">
        <f t="shared" si="207"/>
        <v>1.3904353293062072E-2</v>
      </c>
      <c r="T738">
        <f t="shared" si="190"/>
        <v>65.388816240298482</v>
      </c>
    </row>
    <row r="739" spans="1:20" x14ac:dyDescent="0.25">
      <c r="A739">
        <f t="shared" si="191"/>
        <v>87.69561010440556</v>
      </c>
      <c r="B739">
        <f t="shared" si="208"/>
        <v>13.95718983557571</v>
      </c>
      <c r="C739" t="str">
        <f t="shared" si="192"/>
        <v>-0.335967950582813-1852.65097769775i</v>
      </c>
      <c r="D739" t="str">
        <f t="shared" si="193"/>
        <v>3.47812499872004-1140.3080009615i</v>
      </c>
      <c r="E739" t="str">
        <f t="shared" si="194"/>
        <v>162.469529719311+0.010697671330972i</v>
      </c>
      <c r="F739" t="str">
        <f t="shared" si="195"/>
        <v>2.42492492480556-10701.0879884763i</v>
      </c>
      <c r="G739" t="str">
        <f t="shared" si="196"/>
        <v>0.999999999950781-7.01564880800714E-06i</v>
      </c>
      <c r="H739" t="str">
        <f t="shared" si="197"/>
        <v>1200.00738047954+2.69401027995503i</v>
      </c>
      <c r="I739" t="str">
        <f t="shared" si="198"/>
        <v>89.5363893873424-36226.0624872693i</v>
      </c>
      <c r="K739" t="str">
        <f t="shared" si="199"/>
        <v>0.00999988809693143-0.0000329731695808691i</v>
      </c>
      <c r="L739" t="str">
        <f t="shared" si="200"/>
        <v>0.00015-20.2182257843828i</v>
      </c>
      <c r="M739" t="str">
        <f t="shared" si="201"/>
        <v>0.0004-3.56792219724402i</v>
      </c>
      <c r="N739">
        <f t="shared" si="202"/>
        <v>89.989609729171463</v>
      </c>
      <c r="O739">
        <f t="shared" si="203"/>
        <v>65.355872342075372</v>
      </c>
      <c r="P739" s="3">
        <f t="shared" si="204"/>
        <v>65.355872342075372</v>
      </c>
      <c r="Q739" s="3">
        <f t="shared" si="205"/>
        <v>-90.010390270828537</v>
      </c>
      <c r="R739">
        <f t="shared" si="206"/>
        <v>89.989609729171463</v>
      </c>
      <c r="S739">
        <f t="shared" si="207"/>
        <v>1.3957189835575709E-2</v>
      </c>
      <c r="T739">
        <f t="shared" si="190"/>
        <v>65.355872342075372</v>
      </c>
    </row>
    <row r="740" spans="1:20" x14ac:dyDescent="0.25">
      <c r="A740">
        <f t="shared" si="191"/>
        <v>88.0288534228023</v>
      </c>
      <c r="B740">
        <f t="shared" si="208"/>
        <v>14.010227156950897</v>
      </c>
      <c r="C740" t="str">
        <f t="shared" si="192"/>
        <v>-0.3359678953995-1845.6375394916i</v>
      </c>
      <c r="D740" t="str">
        <f t="shared" si="193"/>
        <v>3.47812499871029-1135.9912347774i</v>
      </c>
      <c r="E740" t="str">
        <f t="shared" si="194"/>
        <v>162.469529664166+0.0107383228744945i</v>
      </c>
      <c r="F740" t="str">
        <f t="shared" si="195"/>
        <v>2.42492492480465-10660.5777929924i</v>
      </c>
      <c r="G740" t="str">
        <f t="shared" si="196"/>
        <v>0.999999999950406-7.04230827347492E-06i</v>
      </c>
      <c r="H740" t="str">
        <f t="shared" si="197"/>
        <v>1200.00743667796+2.70424752771336i</v>
      </c>
      <c r="I740" t="str">
        <f t="shared" si="198"/>
        <v>89.5363900342441-36088.9261246357i</v>
      </c>
      <c r="K740" t="str">
        <f t="shared" si="199"/>
        <v>0.00999988724486217-0.0000330984647222161i</v>
      </c>
      <c r="L740" t="str">
        <f t="shared" si="200"/>
        <v>0.00015-20.1416873723678i</v>
      </c>
      <c r="M740" t="str">
        <f t="shared" si="201"/>
        <v>0.0004-3.55441541865314i</v>
      </c>
      <c r="N740">
        <f t="shared" si="202"/>
        <v>89.989570247768725</v>
      </c>
      <c r="O740">
        <f t="shared" si="203"/>
        <v>65.322928443309593</v>
      </c>
      <c r="P740" s="3">
        <f t="shared" si="204"/>
        <v>65.322928443309593</v>
      </c>
      <c r="Q740" s="3">
        <f t="shared" si="205"/>
        <v>-90.010429752231275</v>
      </c>
      <c r="R740">
        <f t="shared" si="206"/>
        <v>89.989570247768725</v>
      </c>
      <c r="S740">
        <f t="shared" si="207"/>
        <v>1.4010227156950897E-2</v>
      </c>
      <c r="T740">
        <f t="shared" si="190"/>
        <v>65.322928443309593</v>
      </c>
    </row>
    <row r="741" spans="1:20" x14ac:dyDescent="0.25">
      <c r="A741">
        <f t="shared" si="191"/>
        <v>88.363363065808954</v>
      </c>
      <c r="B741">
        <f t="shared" si="208"/>
        <v>14.063466020147311</v>
      </c>
      <c r="C741" t="str">
        <f t="shared" si="192"/>
        <v>-0.335967839795928-1838.65065140105i</v>
      </c>
      <c r="D741" t="str">
        <f t="shared" si="193"/>
        <v>3.47812499870047-1131.69081020859i</v>
      </c>
      <c r="E741" t="str">
        <f t="shared" si="194"/>
        <v>162.4695296086+0.0107791288983746i</v>
      </c>
      <c r="F741" t="str">
        <f t="shared" si="195"/>
        <v>2.42492492480374-10620.2209534992i</v>
      </c>
      <c r="G741" t="str">
        <f t="shared" si="196"/>
        <v>0.999999999950028-7.06906904491147E-06i</v>
      </c>
      <c r="H741" t="str">
        <f t="shared" si="197"/>
        <v>1200.00749330432+2.71452367711264i</v>
      </c>
      <c r="I741" t="str">
        <f t="shared" si="198"/>
        <v>89.536390686072-35952.3089133214i</v>
      </c>
      <c r="K741" t="str">
        <f t="shared" si="199"/>
        <v>0.00999988638630494-0.0000332242359518794i</v>
      </c>
      <c r="L741" t="str">
        <f t="shared" si="200"/>
        <v>0.00015-20.0654387052877i</v>
      </c>
      <c r="M741" t="str">
        <f t="shared" si="201"/>
        <v>0.0004-3.54095977152136i</v>
      </c>
      <c r="N741">
        <f t="shared" si="202"/>
        <v>89.989530616355253</v>
      </c>
      <c r="O741">
        <f t="shared" si="203"/>
        <v>65.28998454399661</v>
      </c>
      <c r="P741" s="3">
        <f t="shared" si="204"/>
        <v>65.28998454399661</v>
      </c>
      <c r="Q741" s="3">
        <f t="shared" si="205"/>
        <v>-90.010469383644747</v>
      </c>
      <c r="R741">
        <f t="shared" si="206"/>
        <v>89.989530616355253</v>
      </c>
      <c r="S741">
        <f t="shared" si="207"/>
        <v>1.4063466020147311E-2</v>
      </c>
      <c r="T741">
        <f t="shared" si="190"/>
        <v>65.28998454399661</v>
      </c>
    </row>
    <row r="742" spans="1:20" x14ac:dyDescent="0.25">
      <c r="A742">
        <f t="shared" si="191"/>
        <v>88.699143845459034</v>
      </c>
      <c r="B742">
        <f t="shared" si="208"/>
        <v>14.116907191023872</v>
      </c>
      <c r="C742" t="str">
        <f t="shared" si="192"/>
        <v>-0.335967783769033-1831.69021291741i</v>
      </c>
      <c r="D742" t="str">
        <f t="shared" si="193"/>
        <v>3.47812499869058-1127.40666539202i</v>
      </c>
      <c r="E742" t="str">
        <f t="shared" si="194"/>
        <v>162.469529552609+0.0108200899896886i</v>
      </c>
      <c r="F742" t="str">
        <f t="shared" si="195"/>
        <v>2.42492492480283-10580.0168894498i</v>
      </c>
      <c r="G742" t="str">
        <f t="shared" si="196"/>
        <v>0.999999999949648-7.09593150727942E-06i</v>
      </c>
      <c r="H742" t="str">
        <f t="shared" si="197"/>
        <v>1200.00755036185+2.72483887598031i</v>
      </c>
      <c r="I742" t="str">
        <f t="shared" si="198"/>
        <v>89.5363913428638-35816.2088880404i</v>
      </c>
      <c r="K742" t="str">
        <f t="shared" si="199"/>
        <v>0.00999988552121055-0.0000333504850786158i</v>
      </c>
      <c r="L742" t="str">
        <f t="shared" si="200"/>
        <v>0.00015-19.9894786862798i</v>
      </c>
      <c r="M742" t="str">
        <f t="shared" si="201"/>
        <v>0.0004-3.52755506228467i</v>
      </c>
      <c r="N742">
        <f t="shared" si="202"/>
        <v>89.989490834361249</v>
      </c>
      <c r="O742">
        <f t="shared" si="203"/>
        <v>65.257040644132459</v>
      </c>
      <c r="P742" s="3">
        <f t="shared" si="204"/>
        <v>65.257040644132459</v>
      </c>
      <c r="Q742" s="3">
        <f t="shared" si="205"/>
        <v>-90.010509165638751</v>
      </c>
      <c r="R742">
        <f t="shared" si="206"/>
        <v>89.989490834361249</v>
      </c>
      <c r="S742">
        <f t="shared" si="207"/>
        <v>1.4116907191023872E-2</v>
      </c>
      <c r="T742">
        <f t="shared" si="190"/>
        <v>65.257040644132459</v>
      </c>
    </row>
    <row r="743" spans="1:20" x14ac:dyDescent="0.25">
      <c r="A743">
        <f t="shared" si="191"/>
        <v>89.036200592071779</v>
      </c>
      <c r="B743">
        <f t="shared" si="208"/>
        <v>14.170551438349763</v>
      </c>
      <c r="C743" t="str">
        <f t="shared" si="192"/>
        <v>-0.335967727315531-1824.75612391246i</v>
      </c>
      <c r="D743" t="str">
        <f t="shared" si="193"/>
        <v>3.4781249986806-1123.13873869884i</v>
      </c>
      <c r="E743" t="str">
        <f t="shared" si="194"/>
        <v>162.469529496195+0.0108612067377434i</v>
      </c>
      <c r="F743" t="str">
        <f t="shared" si="195"/>
        <v>2.42492492480189-10539.9650224953i</v>
      </c>
      <c r="G743" t="str">
        <f t="shared" si="196"/>
        <v>0.999999999949264-7.12289604700436E-06i</v>
      </c>
      <c r="H743" t="str">
        <f t="shared" si="197"/>
        <v>1200.00760785385+2.73519327270541i</v>
      </c>
      <c r="I743" t="str">
        <f t="shared" si="198"/>
        <v>89.5363920046548-35680.6240909487i</v>
      </c>
      <c r="K743" t="str">
        <f t="shared" si="199"/>
        <v>0.00999988464952903-0.0000334772139180481i</v>
      </c>
      <c r="L743" t="str">
        <f t="shared" si="200"/>
        <v>0.00015-19.9138062226338i</v>
      </c>
      <c r="M743" t="str">
        <f t="shared" si="201"/>
        <v>0.0004-3.51420109811185i</v>
      </c>
      <c r="N743">
        <f t="shared" si="202"/>
        <v>89.989450901214681</v>
      </c>
      <c r="O743">
        <f t="shared" si="203"/>
        <v>65.224096743713034</v>
      </c>
      <c r="P743" s="3">
        <f t="shared" si="204"/>
        <v>65.224096743713034</v>
      </c>
      <c r="Q743" s="3">
        <f t="shared" si="205"/>
        <v>-90.010549098785319</v>
      </c>
      <c r="R743">
        <f t="shared" si="206"/>
        <v>89.989450901214681</v>
      </c>
      <c r="S743">
        <f t="shared" si="207"/>
        <v>1.4170551438349763E-2</v>
      </c>
      <c r="T743">
        <f t="shared" si="190"/>
        <v>65.224096743713034</v>
      </c>
    </row>
    <row r="744" spans="1:20" x14ac:dyDescent="0.25">
      <c r="A744">
        <f t="shared" si="191"/>
        <v>89.374538154321669</v>
      </c>
      <c r="B744">
        <f t="shared" si="208"/>
        <v>14.224399533815493</v>
      </c>
      <c r="C744" t="str">
        <f t="shared" si="192"/>
        <v>-0.335967670432077-1817.84828463693i</v>
      </c>
      <c r="D744" t="str">
        <f t="shared" si="193"/>
        <v>3.47812499867056-1118.88696873347i</v>
      </c>
      <c r="E744" t="str">
        <f t="shared" si="194"/>
        <v>162.46952943935+0.0109024797340898i</v>
      </c>
      <c r="F744" t="str">
        <f t="shared" si="195"/>
        <v>2.42492492480096-10500.0647764762i</v>
      </c>
      <c r="G744" t="str">
        <f t="shared" si="196"/>
        <v>0.999999999948878-7.14996305198021E-06i</v>
      </c>
      <c r="H744" t="str">
        <f t="shared" si="197"/>
        <v>1200.00766578362+2.74558701624102i</v>
      </c>
      <c r="I744" t="str">
        <f t="shared" si="198"/>
        <v>89.5363926714855-35545.5525716136i</v>
      </c>
      <c r="K744" t="str">
        <f t="shared" si="199"/>
        <v>0.00999988377121025-0.0000336044242926963i</v>
      </c>
      <c r="L744" t="str">
        <f t="shared" si="200"/>
        <v>0.00015-19.8384202257759i</v>
      </c>
      <c r="M744" t="str">
        <f t="shared" si="201"/>
        <v>0.0004-3.50089768690162i</v>
      </c>
      <c r="N744">
        <f t="shared" si="202"/>
        <v>89.989410816341447</v>
      </c>
      <c r="O744">
        <f t="shared" si="203"/>
        <v>65.191152842733786</v>
      </c>
      <c r="P744" s="3">
        <f t="shared" si="204"/>
        <v>65.191152842733786</v>
      </c>
      <c r="Q744" s="3">
        <f t="shared" si="205"/>
        <v>-90.010589183658553</v>
      </c>
      <c r="R744">
        <f t="shared" si="206"/>
        <v>89.989410816341447</v>
      </c>
      <c r="S744">
        <f t="shared" si="207"/>
        <v>1.4224399533815494E-2</v>
      </c>
      <c r="T744">
        <f t="shared" si="190"/>
        <v>65.191152842733786</v>
      </c>
    </row>
    <row r="745" spans="1:20" x14ac:dyDescent="0.25">
      <c r="A745">
        <f t="shared" si="191"/>
        <v>89.714161399308082</v>
      </c>
      <c r="B745">
        <f t="shared" si="208"/>
        <v>14.278452252043992</v>
      </c>
      <c r="C745" t="str">
        <f t="shared" si="192"/>
        <v>-0.335967613115611-1810.96659571927i</v>
      </c>
      <c r="D745" t="str">
        <f t="shared" si="193"/>
        <v>3.47812499866043-1114.65129433278i</v>
      </c>
      <c r="E745" t="str">
        <f t="shared" si="194"/>
        <v>162.469529382071+0.0109439095725196i</v>
      </c>
      <c r="F745" t="str">
        <f t="shared" si="195"/>
        <v>2.42492492480001-10460.3155774141i</v>
      </c>
      <c r="G745" t="str">
        <f t="shared" si="196"/>
        <v>0.999999999948489-7.17713291157495E-06i</v>
      </c>
      <c r="H745" t="str">
        <f t="shared" si="197"/>
        <v>1200.0077241545+2.75602025610623i</v>
      </c>
      <c r="I745" t="str">
        <f t="shared" si="198"/>
        <v>89.5363933433954-35410.9923869861i</v>
      </c>
      <c r="K745" t="str">
        <f t="shared" si="199"/>
        <v>0.00999988288620381-0.0000337321180320017i</v>
      </c>
      <c r="L745" t="str">
        <f t="shared" si="200"/>
        <v>0.00015-19.7633196112531i</v>
      </c>
      <c r="M745" t="str">
        <f t="shared" si="201"/>
        <v>0.0004-3.48764463727995i</v>
      </c>
      <c r="N745">
        <f t="shared" si="202"/>
        <v>89.989370579165154</v>
      </c>
      <c r="O745">
        <f t="shared" si="203"/>
        <v>65.158208941190608</v>
      </c>
      <c r="P745" s="3">
        <f t="shared" si="204"/>
        <v>65.158208941190608</v>
      </c>
      <c r="Q745" s="3">
        <f t="shared" si="205"/>
        <v>-90.010629420834846</v>
      </c>
      <c r="R745">
        <f t="shared" si="206"/>
        <v>89.989370579165154</v>
      </c>
      <c r="S745">
        <f t="shared" si="207"/>
        <v>1.4278452252043992E-2</v>
      </c>
      <c r="T745">
        <f t="shared" si="190"/>
        <v>65.158208941190608</v>
      </c>
    </row>
    <row r="746" spans="1:20" x14ac:dyDescent="0.25">
      <c r="A746">
        <f t="shared" si="191"/>
        <v>90.055075212625454</v>
      </c>
      <c r="B746">
        <f t="shared" si="208"/>
        <v>14.33271037060176</v>
      </c>
      <c r="C746" t="str">
        <f t="shared" si="192"/>
        <v>-0.33596755536264-1804.1109581641i</v>
      </c>
      <c r="D746" t="str">
        <f t="shared" si="193"/>
        <v>3.47812499865023-1110.43165456518i</v>
      </c>
      <c r="E746" t="str">
        <f t="shared" si="194"/>
        <v>162.469529324358+0.0109854968490895i</v>
      </c>
      <c r="F746" t="str">
        <f t="shared" si="195"/>
        <v>2.42492492479905-10420.7168535033i</v>
      </c>
      <c r="G746" t="str">
        <f t="shared" si="196"/>
        <v>0.999999999948097-7.20440601663611E-06i</v>
      </c>
      <c r="H746" t="str">
        <f t="shared" si="197"/>
        <v>1200.00778296984+2.76649314238817i</v>
      </c>
      <c r="I746" t="str">
        <f t="shared" si="198"/>
        <v>89.5363940204187-35276.9416013722i</v>
      </c>
      <c r="K746" t="str">
        <f t="shared" si="199"/>
        <v>0.00999988199445865-0.0000338602969723507i</v>
      </c>
      <c r="L746" t="str">
        <f t="shared" si="200"/>
        <v>0.00015-19.688503298718i</v>
      </c>
      <c r="M746" t="str">
        <f t="shared" si="201"/>
        <v>0.0004-3.47444175859729i</v>
      </c>
      <c r="N746">
        <f t="shared" si="202"/>
        <v>89.989330189107307</v>
      </c>
      <c r="O746">
        <f t="shared" si="203"/>
        <v>65.125265039079366</v>
      </c>
      <c r="P746" s="3">
        <f t="shared" si="204"/>
        <v>65.125265039079366</v>
      </c>
      <c r="Q746" s="3">
        <f t="shared" si="205"/>
        <v>-90.010669810892693</v>
      </c>
      <c r="R746">
        <f t="shared" si="206"/>
        <v>89.989330189107307</v>
      </c>
      <c r="S746">
        <f t="shared" si="207"/>
        <v>1.433271037060176E-2</v>
      </c>
      <c r="T746">
        <f t="shared" si="190"/>
        <v>65.125265039079366</v>
      </c>
    </row>
    <row r="747" spans="1:20" x14ac:dyDescent="0.25">
      <c r="A747">
        <f t="shared" si="191"/>
        <v>90.397284498433436</v>
      </c>
      <c r="B747">
        <f t="shared" si="208"/>
        <v>14.387174670010047</v>
      </c>
      <c r="C747" t="str">
        <f t="shared" si="192"/>
        <v>-0.335967497169943-1797.28127335074i</v>
      </c>
      <c r="D747" t="str">
        <f t="shared" si="193"/>
        <v>3.47812499863996-1106.22798872973i</v>
      </c>
      <c r="E747" t="str">
        <f t="shared" si="194"/>
        <v>162.469529266205+0.0110272421621196i</v>
      </c>
      <c r="F747" t="str">
        <f t="shared" si="195"/>
        <v>2.42492492479811-10381.2680351029i</v>
      </c>
      <c r="G747" t="str">
        <f t="shared" si="196"/>
        <v>0.999999999947701-7.23178275949646E-06i</v>
      </c>
      <c r="H747" t="str">
        <f t="shared" si="197"/>
        <v>1200.00784223304+2.77700582574455i</v>
      </c>
      <c r="I747" t="str">
        <f t="shared" si="198"/>
        <v>89.5363947025985-35143.3982864069i</v>
      </c>
      <c r="K747" t="str">
        <f t="shared" si="199"/>
        <v>0.0099998810959235-0.0000339889629571058i</v>
      </c>
      <c r="L747" t="str">
        <f t="shared" si="200"/>
        <v>0.00015-19.6139702119127i</v>
      </c>
      <c r="M747" t="str">
        <f t="shared" si="201"/>
        <v>0.0004-3.46128886092577i</v>
      </c>
      <c r="N747">
        <f t="shared" si="202"/>
        <v>89.989289645587135</v>
      </c>
      <c r="O747">
        <f t="shared" si="203"/>
        <v>65.092321136395526</v>
      </c>
      <c r="P747" s="3">
        <f t="shared" si="204"/>
        <v>65.092321136395526</v>
      </c>
      <c r="Q747" s="3">
        <f t="shared" si="205"/>
        <v>-90.010710354412865</v>
      </c>
      <c r="R747">
        <f t="shared" si="206"/>
        <v>89.989289645587135</v>
      </c>
      <c r="S747">
        <f t="shared" si="207"/>
        <v>1.4387174670010047E-2</v>
      </c>
      <c r="T747">
        <f t="shared" si="190"/>
        <v>65.092321136395526</v>
      </c>
    </row>
    <row r="748" spans="1:20" x14ac:dyDescent="0.25">
      <c r="A748">
        <f t="shared" si="191"/>
        <v>90.740794179527498</v>
      </c>
      <c r="B748">
        <f t="shared" si="208"/>
        <v>14.441845933756086</v>
      </c>
      <c r="C748" t="str">
        <f t="shared" si="192"/>
        <v>-0.335967438534236-1790.47744303191i</v>
      </c>
      <c r="D748" t="str">
        <f t="shared" si="193"/>
        <v>3.4781249986296-1102.04023635529i</v>
      </c>
      <c r="E748" t="str">
        <f t="shared" si="194"/>
        <v>162.469529207609+0.0110691461122031i</v>
      </c>
      <c r="F748" t="str">
        <f t="shared" si="195"/>
        <v>2.42492492479713-10341.9685547285i</v>
      </c>
      <c r="G748" t="str">
        <f t="shared" si="196"/>
        <v>0.999999999947303-7.25926353397966E-06i</v>
      </c>
      <c r="H748" t="str">
        <f t="shared" si="197"/>
        <v>1200.00790194749+2.78755845740543i</v>
      </c>
      <c r="I748" t="str">
        <f t="shared" si="198"/>
        <v>89.5363953899733-35010.3605210245i</v>
      </c>
      <c r="K748" t="str">
        <f t="shared" si="199"/>
        <v>0.00999988019054673-0.000034118117836629i</v>
      </c>
      <c r="L748" t="str">
        <f t="shared" si="200"/>
        <v>0.00015-19.5397192786538i</v>
      </c>
      <c r="M748" t="str">
        <f t="shared" si="201"/>
        <v>0.0004-3.44818575505655i</v>
      </c>
      <c r="N748">
        <f t="shared" si="202"/>
        <v>89.989248948021753</v>
      </c>
      <c r="O748">
        <f t="shared" si="203"/>
        <v>65.059377233134924</v>
      </c>
      <c r="P748" s="3">
        <f t="shared" si="204"/>
        <v>65.059377233134924</v>
      </c>
      <c r="Q748" s="3">
        <f t="shared" si="205"/>
        <v>-90.010751051978247</v>
      </c>
      <c r="R748">
        <f t="shared" si="206"/>
        <v>89.989248948021753</v>
      </c>
      <c r="S748">
        <f t="shared" si="207"/>
        <v>1.4441845933756086E-2</v>
      </c>
      <c r="T748">
        <f t="shared" ref="T748:T811" si="209">P748</f>
        <v>65.059377233134924</v>
      </c>
    </row>
    <row r="749" spans="1:20" x14ac:dyDescent="0.25">
      <c r="A749">
        <f t="shared" ref="A749:A812" si="210">2*PI()*B749</f>
        <v>91.085609197409696</v>
      </c>
      <c r="B749">
        <f t="shared" si="208"/>
        <v>14.49672494830436</v>
      </c>
      <c r="C749" t="str">
        <f t="shared" ref="C749:C812" si="211">IMPRODUCT(D749,E749,$C$40,,K749,$C$41)</f>
        <v>-0.335967379451893-1783.69936933215i</v>
      </c>
      <c r="D749" t="str">
        <f t="shared" ref="D749:D812" si="212">IMDIV(IMPRODUCT($C$37,$C$38,COMPLEX(1,A749/$C$38)),IMSUM(-1*A749*A749/$C$39,COMPLEX(0,1*A749)))</f>
        <v>3.47812499861917-1097.86833719962i</v>
      </c>
      <c r="E749" t="str">
        <f t="shared" ref="E749:E812" si="213">IMDIV(IMPRODUCT(IMSUM(F749,G749),$C$29,H749),IMSUM(1,I749))</f>
        <v>162.469529148565+0.0111112093022182i</v>
      </c>
      <c r="F749" t="str">
        <f t="shared" ref="F749:F812" si="214">IMDIV(IMPRODUCT($C$14,$C$15,COMPLEX(1,A749/$C$15)),IMSUM(-1*A749*A749/$C$16,COMPLEX(0,A749)))</f>
        <v>2.42492492479616-10302.8178470438i</v>
      </c>
      <c r="G749" t="str">
        <f t="shared" ref="G749:G812" si="215">IMDIV(1,COMPLEX(1,A749*$C$9*$C$10))</f>
        <v>0.999999999946902-7.28684873540586E-06i</v>
      </c>
      <c r="H749" t="str">
        <f t="shared" ref="H749:H812" si="216">IMDIV($C$3,IMSUM(K749,COMPLEX(0,$C$28*A749)))</f>
        <v>1200.00796211664+2.79815118917556i</v>
      </c>
      <c r="I749" t="str">
        <f t="shared" ref="I749:I812" si="217">IMPRODUCT(F749,$C$29,H749,$C$31)</f>
        <v>89.5363960825809-34877.8263914323i</v>
      </c>
      <c r="K749" t="str">
        <f t="shared" ref="K749:K812" si="218">IF($C$26&lt;=0,IMDIV(1,IMSUM(IMDIV(1,L749),1/$C$18)),IMDIV(1,IMSUM(IMDIV(1,L749),1/$C$18,IMDIV(1,M749))))</f>
        <v>0.00999987927827614-0.0000342477634683078i</v>
      </c>
      <c r="L749" t="str">
        <f t="shared" ref="L749:L812" si="219">IMSUM($C$21/$C$22,IMDIV(1,COMPLEX(0,$C$20*$C$22*A749)))</f>
        <v>0.00015-19.4657494308167i</v>
      </c>
      <c r="M749" t="str">
        <f t="shared" ref="M749:M812" si="220">IMSUM($C$25/$C$26,IMDIV(1,COMPLEX(0,$C$24*$C$26*A749)))</f>
        <v>0.0004-3.43513225249707i</v>
      </c>
      <c r="N749">
        <f t="shared" ref="N749:N812" si="221">ABS(R749)</f>
        <v>89.989208095826029</v>
      </c>
      <c r="O749">
        <f t="shared" ref="O749:O812" si="222">ABS(P749)</f>
        <v>65.026433329292743</v>
      </c>
      <c r="P749" s="3">
        <f t="shared" ref="P749:P812" si="223">20*LOG10(IMABS(C749))</f>
        <v>65.026433329292743</v>
      </c>
      <c r="Q749" s="3">
        <f t="shared" ref="Q749:Q812" si="224">IMARGUMENT(C749)*180/PI()</f>
        <v>-90.010791904173971</v>
      </c>
      <c r="R749">
        <f t="shared" ref="R749:R812" si="225">IF(Q749&lt;0,Q749+180,Q749-180)</f>
        <v>89.989208095826029</v>
      </c>
      <c r="S749">
        <f t="shared" ref="S749:S812" si="226">B749/1000</f>
        <v>1.4496724948304359E-2</v>
      </c>
      <c r="T749">
        <f t="shared" si="209"/>
        <v>65.026433329292743</v>
      </c>
    </row>
    <row r="750" spans="1:20" x14ac:dyDescent="0.25">
      <c r="A750">
        <f t="shared" si="210"/>
        <v>91.431734512359853</v>
      </c>
      <c r="B750">
        <f t="shared" ref="B750:B813" si="227">B749*(1+B$42)</f>
        <v>14.551812503107916</v>
      </c>
      <c r="C750" t="str">
        <f t="shared" si="211"/>
        <v>-0.335967319919778-1776.9469547467i</v>
      </c>
      <c r="D750" t="str">
        <f t="shared" si="212"/>
        <v>3.47812499860866-1093.71223124857i</v>
      </c>
      <c r="E750" t="str">
        <f t="shared" si="213"/>
        <v>162.469529089073+0.0111534323373271i</v>
      </c>
      <c r="F750" t="str">
        <f t="shared" si="214"/>
        <v>2.42492492479519-10263.8153488527i</v>
      </c>
      <c r="G750" t="str">
        <f t="shared" si="215"/>
        <v>0.999999999946497-7.31453876059744E-06i</v>
      </c>
      <c r="H750" t="str">
        <f t="shared" si="216"/>
        <v>1200.00802274395+2.80878417343664i</v>
      </c>
      <c r="I750" t="str">
        <f t="shared" si="217"/>
        <v>89.5363967804622-34745.793991082i</v>
      </c>
      <c r="K750" t="str">
        <f t="shared" si="218"/>
        <v>0.00999987835905933-0.0000343779017165847i</v>
      </c>
      <c r="L750" t="str">
        <f t="shared" si="219"/>
        <v>0.00015-19.3920596043203i</v>
      </c>
      <c r="M750" t="str">
        <f t="shared" si="220"/>
        <v>0.0004-3.42212816546829i</v>
      </c>
      <c r="N750">
        <f t="shared" si="221"/>
        <v>89.989167088412543</v>
      </c>
      <c r="O750">
        <f t="shared" si="222"/>
        <v>64.993489424865118</v>
      </c>
      <c r="P750" s="3">
        <f t="shared" si="223"/>
        <v>64.993489424865118</v>
      </c>
      <c r="Q750" s="3">
        <f t="shared" si="224"/>
        <v>-90.010832911587457</v>
      </c>
      <c r="R750">
        <f t="shared" si="225"/>
        <v>89.989167088412543</v>
      </c>
      <c r="S750">
        <f t="shared" si="226"/>
        <v>1.4551812503107915E-2</v>
      </c>
      <c r="T750">
        <f t="shared" si="209"/>
        <v>64.993489424865118</v>
      </c>
    </row>
    <row r="751" spans="1:20" x14ac:dyDescent="0.25">
      <c r="A751">
        <f t="shared" si="210"/>
        <v>91.77917510350683</v>
      </c>
      <c r="B751">
        <f t="shared" si="227"/>
        <v>14.607109390619726</v>
      </c>
      <c r="C751" t="str">
        <f t="shared" si="211"/>
        <v>-0.335967259934422-1770.22010213976i</v>
      </c>
      <c r="D751" t="str">
        <f t="shared" si="212"/>
        <v>3.47812499859806-1089.57185871515i</v>
      </c>
      <c r="E751" t="str">
        <f t="shared" si="213"/>
        <v>162.469529029128+0.0111958158250019i</v>
      </c>
      <c r="F751" t="str">
        <f t="shared" si="214"/>
        <v>2.4249249247942-10224.9604990912i</v>
      </c>
      <c r="G751" t="str">
        <f t="shared" si="215"/>
        <v>0.99999999994609-7.34233400788473E-06i</v>
      </c>
      <c r="H751" t="str">
        <f t="shared" si="216"/>
        <v>1200.0080838329+2.81945756314943i</v>
      </c>
      <c r="I751" t="str">
        <f t="shared" si="217"/>
        <v>89.5363974836583-34614.2614206432i</v>
      </c>
      <c r="K751" t="str">
        <f t="shared" si="218"/>
        <v>0.00999987743284341-0.0000345085344529819i</v>
      </c>
      <c r="L751" t="str">
        <f t="shared" si="219"/>
        <v>0.00015-19.3186487391117i</v>
      </c>
      <c r="M751" t="str">
        <f t="shared" si="220"/>
        <v>0.0004-3.40917330690206i</v>
      </c>
      <c r="N751">
        <f t="shared" si="221"/>
        <v>89.989125925191772</v>
      </c>
      <c r="O751">
        <f t="shared" si="222"/>
        <v>64.960545519847315</v>
      </c>
      <c r="P751" s="3">
        <f t="shared" si="223"/>
        <v>64.960545519847315</v>
      </c>
      <c r="Q751" s="3">
        <f t="shared" si="224"/>
        <v>-90.010874074808228</v>
      </c>
      <c r="R751">
        <f t="shared" si="225"/>
        <v>89.989125925191772</v>
      </c>
      <c r="S751">
        <f t="shared" si="226"/>
        <v>1.4607109390619726E-2</v>
      </c>
      <c r="T751">
        <f t="shared" si="209"/>
        <v>64.960545519847315</v>
      </c>
    </row>
    <row r="752" spans="1:20" x14ac:dyDescent="0.25">
      <c r="A752">
        <f t="shared" si="210"/>
        <v>92.127935968900147</v>
      </c>
      <c r="B752">
        <f t="shared" si="227"/>
        <v>14.662616406304082</v>
      </c>
      <c r="C752" t="str">
        <f t="shared" si="211"/>
        <v>-0.335967199492241-1763.51871474329i</v>
      </c>
      <c r="D752" t="str">
        <f t="shared" si="212"/>
        <v>3.47812499858739-1085.44716003872i</v>
      </c>
      <c r="E752" t="str">
        <f t="shared" si="213"/>
        <v>162.469528968726+0.0112383603750235i</v>
      </c>
      <c r="F752" t="str">
        <f t="shared" si="214"/>
        <v>2.4249249247932-10186.2527388192i</v>
      </c>
      <c r="G752" t="str">
        <f t="shared" si="215"/>
        <v>0.99999999994568-7.37023487711166E-06i</v>
      </c>
      <c r="H752" t="str">
        <f t="shared" si="216"/>
        <v>1200.00814538702+2.83017151185584i</v>
      </c>
      <c r="I752" t="str">
        <f t="shared" si="217"/>
        <v>89.5363981922072-34483.226787976i</v>
      </c>
      <c r="K752" t="str">
        <f t="shared" si="218"/>
        <v>0.009999876499575-0.0000346396635561274i</v>
      </c>
      <c r="L752" t="str">
        <f t="shared" si="219"/>
        <v>0.00015-19.2455157791509i</v>
      </c>
      <c r="M752" t="str">
        <f t="shared" si="220"/>
        <v>0.0004-3.39626749043839i</v>
      </c>
      <c r="N752">
        <f t="shared" si="221"/>
        <v>89.989084605571861</v>
      </c>
      <c r="O752">
        <f t="shared" si="222"/>
        <v>64.927601614234831</v>
      </c>
      <c r="P752" s="3">
        <f t="shared" si="223"/>
        <v>64.927601614234831</v>
      </c>
      <c r="Q752" s="3">
        <f t="shared" si="224"/>
        <v>-90.010915394428139</v>
      </c>
      <c r="R752">
        <f t="shared" si="225"/>
        <v>89.989084605571861</v>
      </c>
      <c r="S752">
        <f t="shared" si="226"/>
        <v>1.4662616406304082E-2</v>
      </c>
      <c r="T752">
        <f t="shared" si="209"/>
        <v>64.927601614234831</v>
      </c>
    </row>
    <row r="753" spans="1:20" x14ac:dyDescent="0.25">
      <c r="A753">
        <f t="shared" si="210"/>
        <v>92.478022125581973</v>
      </c>
      <c r="B753">
        <f t="shared" si="227"/>
        <v>14.718334348648037</v>
      </c>
      <c r="C753" t="str">
        <f t="shared" si="211"/>
        <v>-0.335967138589948-1756.84269615561i</v>
      </c>
      <c r="D753" t="str">
        <f t="shared" si="212"/>
        <v>3.47812499857663-1081.33807588409i</v>
      </c>
      <c r="E753" t="str">
        <f t="shared" si="213"/>
        <v>162.469528907865+0.0112810665994784i</v>
      </c>
      <c r="F753" t="str">
        <f t="shared" si="214"/>
        <v>2.4249249247922-10147.6915112127i</v>
      </c>
      <c r="G753" t="str">
        <f t="shared" si="215"/>
        <v>0.999999999945266-7.39824176964162E-06i</v>
      </c>
      <c r="H753" t="str">
        <f t="shared" si="216"/>
        <v>1200.00820740983+2.84092617368143i</v>
      </c>
      <c r="I753" t="str">
        <f t="shared" si="217"/>
        <v>89.5363989061532-34352.6882081029i</v>
      </c>
      <c r="K753" t="str">
        <f t="shared" si="218"/>
        <v>0.00999987555920052-0.0000347712909117852i</v>
      </c>
      <c r="L753" t="str">
        <f t="shared" si="219"/>
        <v>0.00015-19.1726596723958i</v>
      </c>
      <c r="M753" t="str">
        <f t="shared" si="220"/>
        <v>0.0004-3.38341053042279i</v>
      </c>
      <c r="N753">
        <f t="shared" si="221"/>
        <v>89.989043128958699</v>
      </c>
      <c r="O753">
        <f t="shared" si="222"/>
        <v>64.89465770802326</v>
      </c>
      <c r="P753" s="3">
        <f t="shared" si="223"/>
        <v>64.89465770802326</v>
      </c>
      <c r="Q753" s="3">
        <f t="shared" si="224"/>
        <v>-90.010956871041301</v>
      </c>
      <c r="R753">
        <f t="shared" si="225"/>
        <v>89.989043128958699</v>
      </c>
      <c r="S753">
        <f t="shared" si="226"/>
        <v>1.4718334348648037E-2</v>
      </c>
      <c r="T753">
        <f t="shared" si="209"/>
        <v>64.89465770802326</v>
      </c>
    </row>
    <row r="754" spans="1:20" x14ac:dyDescent="0.25">
      <c r="A754">
        <f t="shared" si="210"/>
        <v>92.829438609659192</v>
      </c>
      <c r="B754">
        <f t="shared" si="227"/>
        <v>14.7742640191729</v>
      </c>
      <c r="C754" t="str">
        <f t="shared" si="211"/>
        <v>-0.335967077223817-1750.19195033992i</v>
      </c>
      <c r="D754" t="str">
        <f t="shared" si="212"/>
        <v>3.47812499856579-1077.24454714071i</v>
      </c>
      <c r="E754" t="str">
        <f t="shared" si="213"/>
        <v>162.469528846542+0.0113239351127964i</v>
      </c>
      <c r="F754" t="str">
        <f t="shared" si="214"/>
        <v>2.42492492479119-10109.2762615554i</v>
      </c>
      <c r="G754" t="str">
        <f t="shared" si="215"/>
        <v>0.999999999944849-7.42635508836316E-06i</v>
      </c>
      <c r="H754" t="str">
        <f t="shared" si="216"/>
        <v>1200.00826990493+2.85172170333727i</v>
      </c>
      <c r="I754" t="str">
        <f t="shared" si="217"/>
        <v>89.5363996255343-34222.6438031833i</v>
      </c>
      <c r="K754" t="str">
        <f t="shared" si="218"/>
        <v>0.00999987461166572-0.0000349034184128778i</v>
      </c>
      <c r="L754" t="str">
        <f t="shared" si="219"/>
        <v>0.00015-19.1000793707868i</v>
      </c>
      <c r="M754" t="str">
        <f t="shared" si="220"/>
        <v>0.0004-3.37060224190355i</v>
      </c>
      <c r="N754">
        <f t="shared" si="221"/>
        <v>89.989001494755996</v>
      </c>
      <c r="O754">
        <f t="shared" si="222"/>
        <v>64.861713801207884</v>
      </c>
      <c r="P754" s="3">
        <f t="shared" si="223"/>
        <v>64.861713801207884</v>
      </c>
      <c r="Q754" s="3">
        <f t="shared" si="224"/>
        <v>-90.010998505244004</v>
      </c>
      <c r="R754">
        <f t="shared" si="225"/>
        <v>89.989001494755996</v>
      </c>
      <c r="S754">
        <f t="shared" si="226"/>
        <v>1.47742640191729E-2</v>
      </c>
      <c r="T754">
        <f t="shared" si="209"/>
        <v>64.861713801207884</v>
      </c>
    </row>
    <row r="755" spans="1:20" x14ac:dyDescent="0.25">
      <c r="A755">
        <f t="shared" si="210"/>
        <v>93.182190476375894</v>
      </c>
      <c r="B755">
        <f t="shared" si="227"/>
        <v>14.830406222445758</v>
      </c>
      <c r="C755" t="str">
        <f t="shared" si="211"/>
        <v>-0.33596701539045-1743.56638162301i</v>
      </c>
      <c r="D755" t="str">
        <f t="shared" si="212"/>
        <v>3.47812499855487-1073.1665149218i</v>
      </c>
      <c r="E755" t="str">
        <f t="shared" si="213"/>
        <v>162.46952878475+0.0113669665317304i</v>
      </c>
      <c r="F755" t="str">
        <f t="shared" si="214"/>
        <v>2.42492492479016-10071.0064372311i</v>
      </c>
      <c r="G755" t="str">
        <f t="shared" si="215"/>
        <v>0.999999999944429-7.45457523769581E-06i</v>
      </c>
      <c r="H755" t="str">
        <f t="shared" si="216"/>
        <v>1200.00833287588+2.86255825612247i</v>
      </c>
      <c r="I755" t="str">
        <f t="shared" si="217"/>
        <v>89.5364003503931-34093.0917024839i</v>
      </c>
      <c r="K755" t="str">
        <f t="shared" si="218"/>
        <v>0.00999987365691621-0.0000350360479595179i</v>
      </c>
      <c r="L755" t="str">
        <f t="shared" si="219"/>
        <v>0.00015-19.0277738302319i</v>
      </c>
      <c r="M755" t="str">
        <f t="shared" si="220"/>
        <v>0.0004-3.35784244062917i</v>
      </c>
      <c r="N755">
        <f t="shared" si="221"/>
        <v>89.98895970236515</v>
      </c>
      <c r="O755">
        <f t="shared" si="222"/>
        <v>64.828769893784127</v>
      </c>
      <c r="P755" s="3">
        <f t="shared" si="223"/>
        <v>64.828769893784127</v>
      </c>
      <c r="Q755" s="3">
        <f t="shared" si="224"/>
        <v>-90.01104029763485</v>
      </c>
      <c r="R755">
        <f t="shared" si="225"/>
        <v>89.98895970236515</v>
      </c>
      <c r="S755">
        <f t="shared" si="226"/>
        <v>1.4830406222445757E-2</v>
      </c>
      <c r="T755">
        <f t="shared" si="209"/>
        <v>64.828769893784127</v>
      </c>
    </row>
    <row r="756" spans="1:20" x14ac:dyDescent="0.25">
      <c r="A756">
        <f t="shared" si="210"/>
        <v>93.536282800186129</v>
      </c>
      <c r="B756">
        <f t="shared" si="227"/>
        <v>14.886761766091052</v>
      </c>
      <c r="C756" t="str">
        <f t="shared" si="211"/>
        <v>-0.335966953086303-1736.96589469386i</v>
      </c>
      <c r="D756" t="str">
        <f t="shared" si="212"/>
        <v>3.47812499854386-1069.1039205635i</v>
      </c>
      <c r="E756" t="str">
        <f t="shared" si="213"/>
        <v>162.469528722488+0.011410161475382i</v>
      </c>
      <c r="F756" t="str">
        <f t="shared" si="214"/>
        <v>2.42492492478914-10032.8814877154i</v>
      </c>
      <c r="G756" t="str">
        <f t="shared" si="215"/>
        <v>0.999999999944006-7.48290262359589E-06i</v>
      </c>
      <c r="H756" t="str">
        <f t="shared" si="216"/>
        <v>1200.00839632634+2.87343598792627i</v>
      </c>
      <c r="I756" t="str">
        <f t="shared" si="217"/>
        <v>89.536401080771-33964.0300423548i</v>
      </c>
      <c r="K756" t="str">
        <f t="shared" si="218"/>
        <v>0.00999987269489694-0.0000351691814590323i</v>
      </c>
      <c r="L756" t="str">
        <f t="shared" si="219"/>
        <v>0.00015-18.9557420105917i</v>
      </c>
      <c r="M756" t="str">
        <f t="shared" si="220"/>
        <v>0.0004-3.34513094304559i</v>
      </c>
      <c r="N756">
        <f t="shared" si="221"/>
        <v>89.988917751185298</v>
      </c>
      <c r="O756">
        <f t="shared" si="222"/>
        <v>64.795825985747385</v>
      </c>
      <c r="P756" s="3">
        <f t="shared" si="223"/>
        <v>64.795825985747385</v>
      </c>
      <c r="Q756" s="3">
        <f t="shared" si="224"/>
        <v>-90.011082248814702</v>
      </c>
      <c r="R756">
        <f t="shared" si="225"/>
        <v>89.988917751185298</v>
      </c>
      <c r="S756">
        <f t="shared" si="226"/>
        <v>1.4886761766091052E-2</v>
      </c>
      <c r="T756">
        <f t="shared" si="209"/>
        <v>64.795825985747385</v>
      </c>
    </row>
    <row r="757" spans="1:20" x14ac:dyDescent="0.25">
      <c r="A757">
        <f t="shared" si="210"/>
        <v>93.891720674826843</v>
      </c>
      <c r="B757">
        <f t="shared" si="227"/>
        <v>14.943331460802199</v>
      </c>
      <c r="C757" t="str">
        <f t="shared" si="211"/>
        <v>-0.335966890307751-1730.39039460227i</v>
      </c>
      <c r="D757" t="str">
        <f t="shared" si="212"/>
        <v>3.47812499853278-1065.05670562402i</v>
      </c>
      <c r="E757" t="str">
        <f t="shared" si="213"/>
        <v>162.469528659752+0.0114535205652094i</v>
      </c>
      <c r="F757" t="str">
        <f t="shared" si="214"/>
        <v>2.42492492478811-9994.9008645682i</v>
      </c>
      <c r="G757" t="str">
        <f t="shared" si="215"/>
        <v>0.99999999994358-7.51133765356236E-06i</v>
      </c>
      <c r="H757" t="str">
        <f t="shared" si="216"/>
        <v>1200.00846025994+2.88435505523029i</v>
      </c>
      <c r="I757" t="str">
        <f t="shared" si="217"/>
        <v>89.5364018167107-33835.4569662006i</v>
      </c>
      <c r="K757" t="str">
        <f t="shared" si="218"/>
        <v>0.00999987172555271-0.0000353028208259919i</v>
      </c>
      <c r="L757" t="str">
        <f t="shared" si="219"/>
        <v>0.00015-18.8839828756642i</v>
      </c>
      <c r="M757" t="str">
        <f t="shared" si="220"/>
        <v>0.0004-3.33246756629367i</v>
      </c>
      <c r="N757">
        <f t="shared" si="221"/>
        <v>89.988875640613287</v>
      </c>
      <c r="O757">
        <f t="shared" si="222"/>
        <v>64.76288207709311</v>
      </c>
      <c r="P757" s="3">
        <f t="shared" si="223"/>
        <v>64.76288207709311</v>
      </c>
      <c r="Q757" s="3">
        <f t="shared" si="224"/>
        <v>-90.011124359386713</v>
      </c>
      <c r="R757">
        <f t="shared" si="225"/>
        <v>89.988875640613287</v>
      </c>
      <c r="S757">
        <f t="shared" si="226"/>
        <v>1.4943331460802199E-2</v>
      </c>
      <c r="T757">
        <f t="shared" si="209"/>
        <v>64.76288207709311</v>
      </c>
    </row>
    <row r="758" spans="1:20" x14ac:dyDescent="0.25">
      <c r="A758">
        <f t="shared" si="210"/>
        <v>94.248509213391188</v>
      </c>
      <c r="B758">
        <f t="shared" si="227"/>
        <v>15.000116120353248</v>
      </c>
      <c r="C758" t="str">
        <f t="shared" si="211"/>
        <v>-0.335966827051191-1723.83978675742i</v>
      </c>
      <c r="D758" t="str">
        <f t="shared" si="212"/>
        <v>3.4781249985216-1061.02481188281i</v>
      </c>
      <c r="E758" t="str">
        <f t="shared" si="213"/>
        <v>162.469528596538+0.0114970444250246i</v>
      </c>
      <c r="F758" t="str">
        <f t="shared" si="214"/>
        <v>2.42492492478707-9957.06402142547i</v>
      </c>
      <c r="G758" t="str">
        <f t="shared" si="215"/>
        <v>0.99999999994315-7.53988073664266E-06i</v>
      </c>
      <c r="H758" t="str">
        <f t="shared" si="216"/>
        <v>1200.00852468036+2.89531561511078i</v>
      </c>
      <c r="I758" t="str">
        <f t="shared" si="217"/>
        <v>89.5364025582538-33707.3706244542i</v>
      </c>
      <c r="K758" t="str">
        <f t="shared" si="218"/>
        <v>0.00999987074882764-0.0000354369679822362i</v>
      </c>
      <c r="L758" t="str">
        <f t="shared" si="219"/>
        <v>0.00015-18.8124953931701i</v>
      </c>
      <c r="M758" t="str">
        <f t="shared" si="220"/>
        <v>0.0004-3.31985212820649i</v>
      </c>
      <c r="N758">
        <f t="shared" si="221"/>
        <v>89.988833370043665</v>
      </c>
      <c r="O758">
        <f t="shared" si="222"/>
        <v>64.729938167816371</v>
      </c>
      <c r="P758" s="3">
        <f t="shared" si="223"/>
        <v>64.729938167816371</v>
      </c>
      <c r="Q758" s="3">
        <f t="shared" si="224"/>
        <v>-90.011166629956335</v>
      </c>
      <c r="R758">
        <f t="shared" si="225"/>
        <v>89.988833370043665</v>
      </c>
      <c r="S758">
        <f t="shared" si="226"/>
        <v>1.5000116120353247E-2</v>
      </c>
      <c r="T758">
        <f t="shared" si="209"/>
        <v>64.729938167816371</v>
      </c>
    </row>
    <row r="759" spans="1:20" x14ac:dyDescent="0.25">
      <c r="A759">
        <f t="shared" si="210"/>
        <v>94.606653548402065</v>
      </c>
      <c r="B759">
        <f t="shared" si="227"/>
        <v>15.05711656161059</v>
      </c>
      <c r="C759" t="str">
        <f t="shared" si="211"/>
        <v>-0.335966763312972-1717.31397692666i</v>
      </c>
      <c r="D759" t="str">
        <f t="shared" si="212"/>
        <v>3.47812499851035-1057.00818133974i</v>
      </c>
      <c r="E759" t="str">
        <f t="shared" si="213"/>
        <v>162.469528532843+0.011540733681022i</v>
      </c>
      <c r="F759" t="str">
        <f t="shared" si="214"/>
        <v>2.42492492478602-9919.37041399152i</v>
      </c>
      <c r="G759" t="str">
        <f t="shared" si="215"/>
        <v>0.999999999942717-7.56853228343862E-06i</v>
      </c>
      <c r="H759" t="str">
        <f t="shared" si="216"/>
        <v>1200.00858959131+2.90631782524091i</v>
      </c>
      <c r="I759" t="str">
        <f t="shared" si="217"/>
        <v>89.536403305443-33579.7691745508i</v>
      </c>
      <c r="K759" t="str">
        <f t="shared" si="218"/>
        <v>0.00999986976466553-0.0000355716248569033i</v>
      </c>
      <c r="L759" t="str">
        <f t="shared" si="219"/>
        <v>0.00015-18.7412785347381i</v>
      </c>
      <c r="M759" t="str">
        <f t="shared" si="220"/>
        <v>0.0004-3.30728444730672i</v>
      </c>
      <c r="N759">
        <f t="shared" si="221"/>
        <v>89.988790938868746</v>
      </c>
      <c r="O759">
        <f t="shared" si="222"/>
        <v>64.69699425791265</v>
      </c>
      <c r="P759" s="3">
        <f t="shared" si="223"/>
        <v>64.69699425791265</v>
      </c>
      <c r="Q759" s="3">
        <f t="shared" si="224"/>
        <v>-90.011209061131254</v>
      </c>
      <c r="R759">
        <f t="shared" si="225"/>
        <v>89.988790938868746</v>
      </c>
      <c r="S759">
        <f t="shared" si="226"/>
        <v>1.505711656161059E-2</v>
      </c>
      <c r="T759">
        <f t="shared" si="209"/>
        <v>64.69699425791265</v>
      </c>
    </row>
    <row r="760" spans="1:20" x14ac:dyDescent="0.25">
      <c r="A760">
        <f t="shared" si="210"/>
        <v>94.966158831885991</v>
      </c>
      <c r="B760">
        <f t="shared" si="227"/>
        <v>15.11433360454471</v>
      </c>
      <c r="C760" t="str">
        <f t="shared" si="211"/>
        <v>-0.335966699089441-1710.812871234i</v>
      </c>
      <c r="D760" t="str">
        <f t="shared" si="212"/>
        <v>3.47812499849901-1053.00675621422i</v>
      </c>
      <c r="E760" t="str">
        <f t="shared" si="213"/>
        <v>162.469528468663+0.0115845889617674i</v>
      </c>
      <c r="F760" t="str">
        <f t="shared" si="214"/>
        <v>2.42492492478496-9881.81950003115i</v>
      </c>
      <c r="G760" t="str">
        <f t="shared" si="215"/>
        <v>0.999999999942281-7.59729270611237E-06i</v>
      </c>
      <c r="H760" t="str">
        <f t="shared" si="216"/>
        <v>1200.00865499653+2.91736184389305i</v>
      </c>
      <c r="I760" t="str">
        <f t="shared" si="217"/>
        <v>89.536404058322-33452.6507809007i</v>
      </c>
      <c r="K760" t="str">
        <f t="shared" si="218"/>
        <v>0.00999986877300976-0.0000357067933864568i</v>
      </c>
      <c r="L760" t="str">
        <f t="shared" si="219"/>
        <v>0.00015-18.6703312758897i</v>
      </c>
      <c r="M760" t="str">
        <f t="shared" si="220"/>
        <v>0.0004-3.29476434280406i</v>
      </c>
      <c r="N760">
        <f t="shared" si="221"/>
        <v>89.988748346478459</v>
      </c>
      <c r="O760">
        <f t="shared" si="222"/>
        <v>64.664050347377056</v>
      </c>
      <c r="P760" s="3">
        <f t="shared" si="223"/>
        <v>64.664050347377056</v>
      </c>
      <c r="Q760" s="3">
        <f t="shared" si="224"/>
        <v>-90.011251653521541</v>
      </c>
      <c r="R760">
        <f t="shared" si="225"/>
        <v>89.988748346478459</v>
      </c>
      <c r="S760">
        <f t="shared" si="226"/>
        <v>1.511433360454471E-2</v>
      </c>
      <c r="T760">
        <f t="shared" si="209"/>
        <v>64.664050347377056</v>
      </c>
    </row>
    <row r="761" spans="1:20" x14ac:dyDescent="0.25">
      <c r="A761">
        <f t="shared" si="210"/>
        <v>95.327030235447168</v>
      </c>
      <c r="B761">
        <f t="shared" si="227"/>
        <v>15.17176807224198</v>
      </c>
      <c r="C761" t="str">
        <f t="shared" si="211"/>
        <v>-0.335966634376836-1704.33637615884i</v>
      </c>
      <c r="D761" t="str">
        <f t="shared" si="212"/>
        <v>3.47812499848758-1049.0204789444i</v>
      </c>
      <c r="E761" t="str">
        <f t="shared" si="213"/>
        <v>162.469528403994+0.0116286108982155i</v>
      </c>
      <c r="F761" t="str">
        <f t="shared" si="214"/>
        <v>2.4249249247839-9844.41073936185i</v>
      </c>
      <c r="G761" t="str">
        <f t="shared" si="215"/>
        <v>0.999999999941842-7.62616241839224E-06i</v>
      </c>
      <c r="H761" t="str">
        <f t="shared" si="216"/>
        <v>1200.00872089977+2.92844782994094i</v>
      </c>
      <c r="I761" t="str">
        <f t="shared" si="217"/>
        <v>89.5364048169325-33326.0136148629i</v>
      </c>
      <c r="K761" t="str">
        <f t="shared" si="218"/>
        <v>0.0099998677738033-0.0000358424755147131i</v>
      </c>
      <c r="L761" t="str">
        <f t="shared" si="219"/>
        <v>0.00015-18.5996525960248i</v>
      </c>
      <c r="M761" t="str">
        <f t="shared" si="220"/>
        <v>0.0004-3.28229163459262i</v>
      </c>
      <c r="N761">
        <f t="shared" si="221"/>
        <v>89.988705592260473</v>
      </c>
      <c r="O761">
        <f t="shared" si="222"/>
        <v>64.631106436204703</v>
      </c>
      <c r="P761" s="3">
        <f t="shared" si="223"/>
        <v>64.631106436204703</v>
      </c>
      <c r="Q761" s="3">
        <f t="shared" si="224"/>
        <v>-90.011294407739527</v>
      </c>
      <c r="R761">
        <f t="shared" si="225"/>
        <v>89.988705592260473</v>
      </c>
      <c r="S761">
        <f t="shared" si="226"/>
        <v>1.517176807224198E-2</v>
      </c>
      <c r="T761">
        <f t="shared" si="209"/>
        <v>64.631106436204703</v>
      </c>
    </row>
    <row r="762" spans="1:20" x14ac:dyDescent="0.25">
      <c r="A762">
        <f t="shared" si="210"/>
        <v>95.689272950341859</v>
      </c>
      <c r="B762">
        <f t="shared" si="227"/>
        <v>15.2294207909165</v>
      </c>
      <c r="C762" t="str">
        <f t="shared" si="211"/>
        <v>-0.335966569171573-1697.88439853467i</v>
      </c>
      <c r="D762" t="str">
        <f t="shared" si="212"/>
        <v>3.47812499847606-1045.04929218636i</v>
      </c>
      <c r="E762" t="str">
        <f t="shared" si="213"/>
        <v>162.469528338833+0.0116728001237283i</v>
      </c>
      <c r="F762" t="str">
        <f t="shared" si="214"/>
        <v>2.42492492478282-9807.14359384605i</v>
      </c>
      <c r="G762" t="str">
        <f t="shared" si="215"/>
        <v>0.999999999941399-7.65514183557875E-06i</v>
      </c>
      <c r="H762" t="str">
        <f t="shared" si="216"/>
        <v>1200.00878730483+2.93957594286221i</v>
      </c>
      <c r="I762" t="str">
        <f t="shared" si="217"/>
        <v>89.5364055813207-33199.8558547194i</v>
      </c>
      <c r="K762" t="str">
        <f t="shared" si="218"/>
        <v>0.00999986676698868-0.0000359786731928707i</v>
      </c>
      <c r="L762" t="str">
        <f t="shared" si="219"/>
        <v>0.00015-18.5292414784069i</v>
      </c>
      <c r="M762" t="str">
        <f t="shared" si="220"/>
        <v>0.0004-3.26986614324827i</v>
      </c>
      <c r="N762">
        <f t="shared" si="221"/>
        <v>89.988662675600068</v>
      </c>
      <c r="O762">
        <f t="shared" si="222"/>
        <v>64.598162524390986</v>
      </c>
      <c r="P762" s="3">
        <f t="shared" si="223"/>
        <v>64.598162524390986</v>
      </c>
      <c r="Q762" s="3">
        <f t="shared" si="224"/>
        <v>-90.011337324399932</v>
      </c>
      <c r="R762">
        <f t="shared" si="225"/>
        <v>89.988662675600068</v>
      </c>
      <c r="S762">
        <f t="shared" si="226"/>
        <v>1.5229420790916499E-2</v>
      </c>
      <c r="T762">
        <f t="shared" si="209"/>
        <v>64.598162524390986</v>
      </c>
    </row>
    <row r="763" spans="1:20" x14ac:dyDescent="0.25">
      <c r="A763">
        <f t="shared" si="210"/>
        <v>96.052892187553169</v>
      </c>
      <c r="B763">
        <f t="shared" si="227"/>
        <v>15.287292589921982</v>
      </c>
      <c r="C763" t="str">
        <f t="shared" si="211"/>
        <v>-0.33596650346983-1691.45684554758i</v>
      </c>
      <c r="D763" t="str">
        <f t="shared" si="212"/>
        <v>3.47812499846445-1041.09313881323i</v>
      </c>
      <c r="E763" t="str">
        <f t="shared" si="213"/>
        <v>162.469528273176+0.011717157274063i</v>
      </c>
      <c r="F763" t="str">
        <f t="shared" si="214"/>
        <v>2.42492492478174-9770.01752738334i</v>
      </c>
      <c r="G763" t="str">
        <f t="shared" si="215"/>
        <v>0.999999999940953-7.68423137455052E-06i</v>
      </c>
      <c r="H763" t="str">
        <f t="shared" si="216"/>
        <v>1200.00885421554+2.95074634274035i</v>
      </c>
      <c r="I763" t="str">
        <f t="shared" si="217"/>
        <v>89.5364063515288-33074.1756856487i</v>
      </c>
      <c r="K763" t="str">
        <f t="shared" si="218"/>
        <v>0.00999986575250793-0.000036115388379536i</v>
      </c>
      <c r="L763" t="str">
        <f t="shared" si="219"/>
        <v>0.00015-18.4590969101483i</v>
      </c>
      <c r="M763" t="str">
        <f t="shared" si="220"/>
        <v>0.0004-3.25748769002617i</v>
      </c>
      <c r="N763">
        <f t="shared" si="221"/>
        <v>89.988619595880252</v>
      </c>
      <c r="O763">
        <f t="shared" si="222"/>
        <v>64.565218611930788</v>
      </c>
      <c r="P763" s="3">
        <f t="shared" si="223"/>
        <v>64.565218611930788</v>
      </c>
      <c r="Q763" s="3">
        <f t="shared" si="224"/>
        <v>-90.011380404119748</v>
      </c>
      <c r="R763">
        <f t="shared" si="225"/>
        <v>89.988619595880252</v>
      </c>
      <c r="S763">
        <f t="shared" si="226"/>
        <v>1.5287292589921982E-2</v>
      </c>
      <c r="T763">
        <f t="shared" si="209"/>
        <v>64.565218611930788</v>
      </c>
    </row>
    <row r="764" spans="1:20" x14ac:dyDescent="0.25">
      <c r="A764">
        <f t="shared" si="210"/>
        <v>96.417893177865878</v>
      </c>
      <c r="B764">
        <f t="shared" si="227"/>
        <v>15.345384301763687</v>
      </c>
      <c r="C764" t="str">
        <f t="shared" si="211"/>
        <v>-0.335966437267793-1685.05362473511i</v>
      </c>
      <c r="D764" t="str">
        <f t="shared" si="212"/>
        <v>3.47812499845277-1037.15196191443i</v>
      </c>
      <c r="E764" t="str">
        <f t="shared" si="213"/>
        <v>162.469528207019+0.0117616829874066i</v>
      </c>
      <c r="F764" t="str">
        <f t="shared" si="214"/>
        <v>2.42492492478065-9733.0320059028i</v>
      </c>
      <c r="G764" t="str">
        <f t="shared" si="215"/>
        <v>0.999999999940503-7.71343145377034E-06i</v>
      </c>
      <c r="H764" t="str">
        <f t="shared" si="216"/>
        <v>1200.00892163573+2.96195919026728i</v>
      </c>
      <c r="I764" t="str">
        <f t="shared" si="217"/>
        <v>89.5364071276015-32948.9712996989i</v>
      </c>
      <c r="K764" t="str">
        <f t="shared" si="218"/>
        <v>0.00999986473030273-0.0000362526230407532i</v>
      </c>
      <c r="L764" t="str">
        <f t="shared" si="219"/>
        <v>0.00015-18.389217882196i</v>
      </c>
      <c r="M764" t="str">
        <f t="shared" si="220"/>
        <v>0.0004-3.24515609685811i</v>
      </c>
      <c r="N764">
        <f t="shared" si="221"/>
        <v>89.988576352481701</v>
      </c>
      <c r="O764">
        <f t="shared" si="222"/>
        <v>64.532274698819407</v>
      </c>
      <c r="P764" s="3">
        <f t="shared" si="223"/>
        <v>64.532274698819407</v>
      </c>
      <c r="Q764" s="3">
        <f t="shared" si="224"/>
        <v>-90.011423647518299</v>
      </c>
      <c r="R764">
        <f t="shared" si="225"/>
        <v>89.988576352481701</v>
      </c>
      <c r="S764">
        <f t="shared" si="226"/>
        <v>1.5345384301763687E-2</v>
      </c>
      <c r="T764">
        <f t="shared" si="209"/>
        <v>64.532274698819407</v>
      </c>
    </row>
    <row r="765" spans="1:20" x14ac:dyDescent="0.25">
      <c r="A765">
        <f t="shared" si="210"/>
        <v>96.784281171941757</v>
      </c>
      <c r="B765">
        <f t="shared" si="227"/>
        <v>15.403696762110389</v>
      </c>
      <c r="C765" t="str">
        <f t="shared" si="211"/>
        <v>-0.335966370561628-1678.67464398469i</v>
      </c>
      <c r="D765" t="str">
        <f t="shared" si="212"/>
        <v>3.47812499844098-1033.22570479479i</v>
      </c>
      <c r="E765" t="str">
        <f t="shared" si="213"/>
        <v>162.469528140357+0.0118063779043607i</v>
      </c>
      <c r="F765" t="str">
        <f t="shared" si="214"/>
        <v>2.42492492477956-9696.18649735527i</v>
      </c>
      <c r="G765" t="str">
        <f t="shared" si="215"/>
        <v>0.99999999994005-7.74274249329116E-06i</v>
      </c>
      <c r="H765" t="str">
        <f t="shared" si="216"/>
        <v>1200.00898956931+2.97321464674552i</v>
      </c>
      <c r="I765" t="str">
        <f t="shared" si="217"/>
        <v>89.5364079095828-32824.2408957636i</v>
      </c>
      <c r="K765" t="str">
        <f t="shared" si="218"/>
        <v>0.00999986370031414-0.0000363903791500311i</v>
      </c>
      <c r="L765" t="str">
        <f t="shared" si="219"/>
        <v>0.00015-18.3196033893166i</v>
      </c>
      <c r="M765" t="str">
        <f t="shared" si="220"/>
        <v>0.0004-3.23287118634998i</v>
      </c>
      <c r="N765">
        <f t="shared" si="221"/>
        <v>89.98853294478269</v>
      </c>
      <c r="O765">
        <f t="shared" si="222"/>
        <v>64.49933078505147</v>
      </c>
      <c r="P765" s="3">
        <f t="shared" si="223"/>
        <v>64.49933078505147</v>
      </c>
      <c r="Q765" s="3">
        <f t="shared" si="224"/>
        <v>-90.01146705521731</v>
      </c>
      <c r="R765">
        <f t="shared" si="225"/>
        <v>89.98853294478269</v>
      </c>
      <c r="S765">
        <f t="shared" si="226"/>
        <v>1.5403696762110388E-2</v>
      </c>
      <c r="T765">
        <f t="shared" si="209"/>
        <v>64.49933078505147</v>
      </c>
    </row>
    <row r="766" spans="1:20" x14ac:dyDescent="0.25">
      <c r="A766">
        <f t="shared" si="210"/>
        <v>97.152061440395144</v>
      </c>
      <c r="B766">
        <f t="shared" si="227"/>
        <v>15.462230809806409</v>
      </c>
      <c r="C766" t="str">
        <f t="shared" si="211"/>
        <v>-0.335966303347657-1672.31981153265i</v>
      </c>
      <c r="D766" t="str">
        <f t="shared" si="212"/>
        <v>3.47812499842911-1029.3143109738i</v>
      </c>
      <c r="E766" t="str">
        <f t="shared" si="213"/>
        <v>162.469528073189+0.011851242667968i</v>
      </c>
      <c r="F766" t="str">
        <f t="shared" si="214"/>
        <v>2.42492492477845-9659.48047170576i</v>
      </c>
      <c r="G766" t="str">
        <f t="shared" si="215"/>
        <v>0.999999999939593-7.77216491476212E-06i</v>
      </c>
      <c r="H766" t="str">
        <f t="shared" si="216"/>
        <v>1200.00905802015+2.98451287409064i</v>
      </c>
      <c r="I766" t="str">
        <f t="shared" si="217"/>
        <v>89.5364086975194-32699.982679553i</v>
      </c>
      <c r="K766" t="str">
        <f t="shared" si="218"/>
        <v>0.00999986266248309-0.0000365286586883742i</v>
      </c>
      <c r="L766" t="str">
        <f t="shared" si="219"/>
        <v>0.00015-18.2502524300822i</v>
      </c>
      <c r="M766" t="str">
        <f t="shared" si="220"/>
        <v>0.0004-3.22063278177922i</v>
      </c>
      <c r="N766">
        <f t="shared" si="221"/>
        <v>89.988489372159137</v>
      </c>
      <c r="O766">
        <f t="shared" si="222"/>
        <v>64.466386870622514</v>
      </c>
      <c r="P766" s="3">
        <f t="shared" si="223"/>
        <v>64.466386870622514</v>
      </c>
      <c r="Q766" s="3">
        <f t="shared" si="224"/>
        <v>-90.011510627840863</v>
      </c>
      <c r="R766">
        <f t="shared" si="225"/>
        <v>89.988489372159137</v>
      </c>
      <c r="S766">
        <f t="shared" si="226"/>
        <v>1.5462230809806408E-2</v>
      </c>
      <c r="T766">
        <f t="shared" si="209"/>
        <v>64.466386870622514</v>
      </c>
    </row>
    <row r="767" spans="1:20" x14ac:dyDescent="0.25">
      <c r="A767">
        <f t="shared" si="210"/>
        <v>97.521239273868645</v>
      </c>
      <c r="B767">
        <f t="shared" si="227"/>
        <v>15.520987286883674</v>
      </c>
      <c r="C767" t="str">
        <f t="shared" si="211"/>
        <v>-0.33596623562173-1665.98903596251i</v>
      </c>
      <c r="D767" t="str">
        <f t="shared" si="212"/>
        <v>3.47812499841715-1025.41772418473i</v>
      </c>
      <c r="E767" t="str">
        <f t="shared" si="213"/>
        <v>162.469528005509+0.0118962779237159i</v>
      </c>
      <c r="F767" t="str">
        <f t="shared" si="214"/>
        <v>2.42492492477733-9622.91340092575i</v>
      </c>
      <c r="G767" t="str">
        <f t="shared" si="215"/>
        <v>0.999999999939134-7.80169914143463E-06i</v>
      </c>
      <c r="H767" t="str">
        <f t="shared" si="216"/>
        <v>1200.00912699223+2.99585403483337i</v>
      </c>
      <c r="I767" t="str">
        <f t="shared" si="217"/>
        <v>89.5364094914545-32576.1948635722i</v>
      </c>
      <c r="K767" t="str">
        <f t="shared" si="218"/>
        <v>0.00999986161674964-0.0000366674636443059i</v>
      </c>
      <c r="L767" t="str">
        <f t="shared" si="219"/>
        <v>0.00015-18.1811640068562i</v>
      </c>
      <c r="M767" t="str">
        <f t="shared" si="220"/>
        <v>0.0004-3.20844070709227i</v>
      </c>
      <c r="N767">
        <f t="shared" si="221"/>
        <v>89.988445633984639</v>
      </c>
      <c r="O767">
        <f t="shared" si="222"/>
        <v>64.433442955527084</v>
      </c>
      <c r="P767" s="3">
        <f t="shared" si="223"/>
        <v>64.433442955527084</v>
      </c>
      <c r="Q767" s="3">
        <f t="shared" si="224"/>
        <v>-90.011554366015361</v>
      </c>
      <c r="R767">
        <f t="shared" si="225"/>
        <v>89.988445633984639</v>
      </c>
      <c r="S767">
        <f t="shared" si="226"/>
        <v>1.5520987286883675E-2</v>
      </c>
      <c r="T767">
        <f t="shared" si="209"/>
        <v>64.433442955527084</v>
      </c>
    </row>
    <row r="768" spans="1:20" x14ac:dyDescent="0.25">
      <c r="A768">
        <f t="shared" si="210"/>
        <v>97.891819983109357</v>
      </c>
      <c r="B768">
        <f t="shared" si="227"/>
        <v>15.579967038573832</v>
      </c>
      <c r="C768" t="str">
        <f t="shared" si="211"/>
        <v>-0.335966167380308-1659.682226204i</v>
      </c>
      <c r="D768" t="str">
        <f t="shared" si="212"/>
        <v>3.4781249984051-1021.53588837389i</v>
      </c>
      <c r="E768" t="str">
        <f t="shared" si="213"/>
        <v>162.469527937314+0.0119414843195391i</v>
      </c>
      <c r="F768" t="str">
        <f t="shared" si="214"/>
        <v>2.4249249247762-9586.48475898565i</v>
      </c>
      <c r="G768" t="str">
        <f t="shared" si="215"/>
        <v>0.99999999993867-7.83134559816845E-06i</v>
      </c>
      <c r="H768" t="str">
        <f t="shared" si="216"/>
        <v>1200.00919648949+3.00723829212223i</v>
      </c>
      <c r="I768" t="str">
        <f t="shared" si="217"/>
        <v>89.5364102914358-32452.8756670909i</v>
      </c>
      <c r="K768" t="str">
        <f t="shared" si="218"/>
        <v>0.00999986056305385-0.000036806796013904i</v>
      </c>
      <c r="L768" t="str">
        <f t="shared" si="219"/>
        <v>0.00015-18.1123371257782i</v>
      </c>
      <c r="M768" t="str">
        <f t="shared" si="220"/>
        <v>0.0004-3.19629478690204i</v>
      </c>
      <c r="N768">
        <f t="shared" si="221"/>
        <v>89.988401729630397</v>
      </c>
      <c r="O768">
        <f t="shared" si="222"/>
        <v>64.400499039760433</v>
      </c>
      <c r="P768" s="3">
        <f t="shared" si="223"/>
        <v>64.400499039760433</v>
      </c>
      <c r="Q768" s="3">
        <f t="shared" si="224"/>
        <v>-90.011598270369603</v>
      </c>
      <c r="R768">
        <f t="shared" si="225"/>
        <v>89.988401729630397</v>
      </c>
      <c r="S768">
        <f t="shared" si="226"/>
        <v>1.5579967038573832E-2</v>
      </c>
      <c r="T768">
        <f t="shared" si="209"/>
        <v>64.400499039760433</v>
      </c>
    </row>
    <row r="769" spans="1:20" x14ac:dyDescent="0.25">
      <c r="A769">
        <f t="shared" si="210"/>
        <v>98.263808899045173</v>
      </c>
      <c r="B769">
        <f t="shared" si="227"/>
        <v>15.639170913320413</v>
      </c>
      <c r="C769" t="str">
        <f t="shared" si="211"/>
        <v>-0.335966098619126-1653.39929153149i</v>
      </c>
      <c r="D769" t="str">
        <f t="shared" si="212"/>
        <v>3.47812499839295-1017.66874769975i</v>
      </c>
      <c r="E769" t="str">
        <f t="shared" si="213"/>
        <v>162.4695278686+0.0119868625058458i</v>
      </c>
      <c r="F769" t="str">
        <f t="shared" si="214"/>
        <v>2.42492492477507-9550.19402184723i</v>
      </c>
      <c r="G769" t="str">
        <f t="shared" si="215"/>
        <v>0.999999999938203-7.86110471143782E-06i</v>
      </c>
      <c r="H769" t="str">
        <f t="shared" si="216"/>
        <v>1200.00926651594+3.01866580972556i</v>
      </c>
      <c r="I769" t="str">
        <f t="shared" si="217"/>
        <v>89.5364110975073-32330.0233161215i</v>
      </c>
      <c r="K769" t="str">
        <f t="shared" si="218"/>
        <v>0.00999985950133492-0.0000369466578008219i</v>
      </c>
      <c r="L769" t="str">
        <f t="shared" si="219"/>
        <v>0.00015-18.0437707967506i</v>
      </c>
      <c r="M769" t="str">
        <f t="shared" si="220"/>
        <v>0.0004-3.1841948464854i</v>
      </c>
      <c r="N769">
        <f t="shared" si="221"/>
        <v>89.988357658465191</v>
      </c>
      <c r="O769">
        <f t="shared" si="222"/>
        <v>64.367555123317175</v>
      </c>
      <c r="P769" s="3">
        <f t="shared" si="223"/>
        <v>64.367555123317175</v>
      </c>
      <c r="Q769" s="3">
        <f t="shared" si="224"/>
        <v>-90.011642341534809</v>
      </c>
      <c r="R769">
        <f t="shared" si="225"/>
        <v>89.988357658465191</v>
      </c>
      <c r="S769">
        <f t="shared" si="226"/>
        <v>1.5639170913320413E-2</v>
      </c>
      <c r="T769">
        <f t="shared" si="209"/>
        <v>64.367555123317175</v>
      </c>
    </row>
    <row r="770" spans="1:20" x14ac:dyDescent="0.25">
      <c r="A770">
        <f t="shared" si="210"/>
        <v>98.637211372861543</v>
      </c>
      <c r="B770">
        <f t="shared" si="227"/>
        <v>15.698599762791032</v>
      </c>
      <c r="C770" t="str">
        <f t="shared" si="211"/>
        <v>-0.335966029334545-1647.14014156289i</v>
      </c>
      <c r="D770" t="str">
        <f t="shared" si="212"/>
        <v>3.47812499838071-1013.81624653221i</v>
      </c>
      <c r="E770" t="str">
        <f t="shared" si="213"/>
        <v>162.469527799362+0.0120324131355043i</v>
      </c>
      <c r="F770" t="str">
        <f t="shared" si="214"/>
        <v>2.42492492477393-9514.04066745606i</v>
      </c>
      <c r="G770" t="str">
        <f t="shared" si="215"/>
        <v>0.999999999937732-7.89097690933757E-06i</v>
      </c>
      <c r="H770" t="str">
        <f t="shared" si="216"/>
        <v>1200.0093370756+3.03013675203422i</v>
      </c>
      <c r="I770" t="str">
        <f t="shared" si="217"/>
        <v>89.536411909718-32207.6360433915i</v>
      </c>
      <c r="K770" t="str">
        <f t="shared" si="218"/>
        <v>0.00999985843153188-0.0000370870510163241i</v>
      </c>
      <c r="L770" t="str">
        <f t="shared" si="219"/>
        <v>0.00015-17.9754640334236i</v>
      </c>
      <c r="M770" t="str">
        <f t="shared" si="220"/>
        <v>0.0004-3.17214071178062i</v>
      </c>
      <c r="N770">
        <f t="shared" si="221"/>
        <v>89.988313419855444</v>
      </c>
      <c r="O770">
        <f t="shared" si="222"/>
        <v>64.334611206192321</v>
      </c>
      <c r="P770" s="3">
        <f t="shared" si="223"/>
        <v>64.334611206192321</v>
      </c>
      <c r="Q770" s="3">
        <f t="shared" si="224"/>
        <v>-90.011686580144556</v>
      </c>
      <c r="R770">
        <f t="shared" si="225"/>
        <v>89.988313419855444</v>
      </c>
      <c r="S770">
        <f t="shared" si="226"/>
        <v>1.5698599762791032E-2</v>
      </c>
      <c r="T770">
        <f t="shared" si="209"/>
        <v>64.334611206192321</v>
      </c>
    </row>
    <row r="771" spans="1:20" x14ac:dyDescent="0.25">
      <c r="A771">
        <f t="shared" si="210"/>
        <v>99.012032776078428</v>
      </c>
      <c r="B771">
        <f t="shared" si="227"/>
        <v>15.758254441889639</v>
      </c>
      <c r="C771" t="str">
        <f t="shared" si="211"/>
        <v>-0.335965959522354-1640.90468625822i</v>
      </c>
      <c r="D771" t="str">
        <f t="shared" si="212"/>
        <v>3.47812499836839-1009.97832945174i</v>
      </c>
      <c r="E771" t="str">
        <f t="shared" si="213"/>
        <v>162.469527729597+0.0120781368638747i</v>
      </c>
      <c r="F771" t="str">
        <f t="shared" si="214"/>
        <v>2.42492492477278-9478.02417573397i</v>
      </c>
      <c r="G771" t="str">
        <f t="shared" si="215"/>
        <v>0.999999999937258-7.92096262158931E-06i</v>
      </c>
      <c r="H771" t="str">
        <f t="shared" si="216"/>
        <v>1200.00940817254+3.04165128406359i</v>
      </c>
      <c r="I771" t="str">
        <f t="shared" si="217"/>
        <v>89.5364127281122-32085.712088319i</v>
      </c>
      <c r="K771" t="str">
        <f t="shared" si="218"/>
        <v>0.00999985735358314-0.0000372279776793096i</v>
      </c>
      <c r="L771" t="str">
        <f t="shared" si="219"/>
        <v>0.00015-17.9074158531815i</v>
      </c>
      <c r="M771" t="str">
        <f t="shared" si="220"/>
        <v>0.0004-3.16013220938496i</v>
      </c>
      <c r="N771">
        <f t="shared" si="221"/>
        <v>89.988269013165166</v>
      </c>
      <c r="O771">
        <f t="shared" si="222"/>
        <v>64.301667288380656</v>
      </c>
      <c r="P771" s="3">
        <f t="shared" si="223"/>
        <v>64.301667288380656</v>
      </c>
      <c r="Q771" s="3">
        <f t="shared" si="224"/>
        <v>-90.011730986834834</v>
      </c>
      <c r="R771">
        <f t="shared" si="225"/>
        <v>89.988269013165166</v>
      </c>
      <c r="S771">
        <f t="shared" si="226"/>
        <v>1.5758254441889639E-2</v>
      </c>
      <c r="T771">
        <f t="shared" si="209"/>
        <v>64.301667288380656</v>
      </c>
    </row>
    <row r="772" spans="1:20" x14ac:dyDescent="0.25">
      <c r="A772">
        <f t="shared" si="210"/>
        <v>99.388278500627521</v>
      </c>
      <c r="B772">
        <f t="shared" si="227"/>
        <v>15.818135808768819</v>
      </c>
      <c r="C772" t="str">
        <f t="shared" si="211"/>
        <v>-0.335965889178565-1634.69283591834i</v>
      </c>
      <c r="D772" t="str">
        <f t="shared" si="212"/>
        <v>3.47812499835596-1006.1549412486i</v>
      </c>
      <c r="E772" t="str">
        <f t="shared" si="213"/>
        <v>162.469527659301+0.0121240343488018i</v>
      </c>
      <c r="F772" t="str">
        <f t="shared" si="214"/>
        <v>2.42492492477163-9442.14402857165i</v>
      </c>
      <c r="G772" t="str">
        <f t="shared" si="215"/>
        <v>0.999999999936781-7.95106227954754E-06i</v>
      </c>
      <c r="H772" t="str">
        <f t="shared" si="216"/>
        <v>1200.00947981085+3.05320957145625i</v>
      </c>
      <c r="I772" t="str">
        <f t="shared" si="217"/>
        <v>89.5364135527383-31964.2496969871i</v>
      </c>
      <c r="K772" t="str">
        <f t="shared" si="218"/>
        <v>0.00999985626742663-0.0000373694398163441i</v>
      </c>
      <c r="L772" t="str">
        <f t="shared" si="219"/>
        <v>0.00015-17.8396252771284i</v>
      </c>
      <c r="M772" t="str">
        <f t="shared" si="220"/>
        <v>0.0004-3.14816916655206i</v>
      </c>
      <c r="N772">
        <f t="shared" si="221"/>
        <v>89.98822443775596</v>
      </c>
      <c r="O772">
        <f t="shared" si="222"/>
        <v>64.268723369876838</v>
      </c>
      <c r="P772" s="3">
        <f t="shared" si="223"/>
        <v>64.268723369876838</v>
      </c>
      <c r="Q772" s="3">
        <f t="shared" si="224"/>
        <v>-90.01177556224404</v>
      </c>
      <c r="R772">
        <f t="shared" si="225"/>
        <v>89.98822443775596</v>
      </c>
      <c r="S772">
        <f t="shared" si="226"/>
        <v>1.581813580876882E-2</v>
      </c>
      <c r="T772">
        <f t="shared" si="209"/>
        <v>64.268723369876838</v>
      </c>
    </row>
    <row r="773" spans="1:20" x14ac:dyDescent="0.25">
      <c r="A773">
        <f t="shared" si="210"/>
        <v>99.765953958929913</v>
      </c>
      <c r="B773">
        <f t="shared" si="227"/>
        <v>15.878244724842141</v>
      </c>
      <c r="C773" t="str">
        <f t="shared" si="211"/>
        <v>-0.335965818299123-1628.50450118372i</v>
      </c>
      <c r="D773" t="str">
        <f t="shared" si="212"/>
        <v>3.47812499834345-1002.34602692209i</v>
      </c>
      <c r="E773" t="str">
        <f t="shared" si="213"/>
        <v>162.46952758847+0.0121701062506363i</v>
      </c>
      <c r="F773" t="str">
        <f t="shared" si="214"/>
        <v>2.42492492477045-9406.39970982115i</v>
      </c>
      <c r="G773" t="str">
        <f t="shared" si="215"/>
        <v>0.999999999936299-7.98127631620597E-06i</v>
      </c>
      <c r="H773" t="str">
        <f t="shared" si="216"/>
        <v>1200.00955199465+3.06481178048415i</v>
      </c>
      <c r="I773" t="str">
        <f t="shared" si="217"/>
        <v>89.5364143836422-31843.2471221183i</v>
      </c>
      <c r="K773" t="str">
        <f t="shared" si="218"/>
        <v>0.00999985517299984-0.0000375114394616876i</v>
      </c>
      <c r="L773" t="str">
        <f t="shared" si="219"/>
        <v>0.00015-17.7720913300741i</v>
      </c>
      <c r="M773" t="str">
        <f t="shared" si="220"/>
        <v>0.0004-3.13625141118955i</v>
      </c>
      <c r="N773">
        <f t="shared" si="221"/>
        <v>89.988179692986975</v>
      </c>
      <c r="O773">
        <f t="shared" si="222"/>
        <v>64.235779450675722</v>
      </c>
      <c r="P773" s="3">
        <f t="shared" si="223"/>
        <v>64.235779450675722</v>
      </c>
      <c r="Q773" s="3">
        <f t="shared" si="224"/>
        <v>-90.011820307013025</v>
      </c>
      <c r="R773">
        <f t="shared" si="225"/>
        <v>89.988179692986975</v>
      </c>
      <c r="S773">
        <f t="shared" si="226"/>
        <v>1.5878244724842141E-2</v>
      </c>
      <c r="T773">
        <f t="shared" si="209"/>
        <v>64.235779450675722</v>
      </c>
    </row>
    <row r="774" spans="1:20" x14ac:dyDescent="0.25">
      <c r="A774">
        <f t="shared" si="210"/>
        <v>100.14506458397385</v>
      </c>
      <c r="B774">
        <f t="shared" si="227"/>
        <v>15.938582054796541</v>
      </c>
      <c r="C774" t="str">
        <f t="shared" si="211"/>
        <v>-0.335965746880026-1622.33959303309i</v>
      </c>
      <c r="D774" t="str">
        <f t="shared" si="212"/>
        <v>3.47812499833082-998.551531679689i</v>
      </c>
      <c r="E774" t="str">
        <f t="shared" si="213"/>
        <v>162.4695275171+0.0122163532322378i</v>
      </c>
      <c r="F774" t="str">
        <f t="shared" si="214"/>
        <v>2.42492492476927-9370.7907052884i</v>
      </c>
      <c r="G774" t="str">
        <f t="shared" si="215"/>
        <v>0.999999999935814-8.01160516620368E-06i</v>
      </c>
      <c r="H774" t="str">
        <f t="shared" si="216"/>
        <v>1200.0096247281+3.07645807805119i</v>
      </c>
      <c r="I774" t="str">
        <f t="shared" si="217"/>
        <v>89.5364152208729-31722.7026230502i</v>
      </c>
      <c r="K774" t="str">
        <f t="shared" si="218"/>
        <v>0.00999985407023989-0.0000376539786573254i</v>
      </c>
      <c r="L774" t="str">
        <f t="shared" si="219"/>
        <v>0.00015-17.7048130405201i</v>
      </c>
      <c r="M774" t="str">
        <f t="shared" si="220"/>
        <v>0.0004-3.1243787718565i</v>
      </c>
      <c r="N774">
        <f t="shared" si="221"/>
        <v>89.988134778214942</v>
      </c>
      <c r="O774">
        <f t="shared" si="222"/>
        <v>64.202835530771992</v>
      </c>
      <c r="P774" s="3">
        <f t="shared" si="223"/>
        <v>64.202835530771992</v>
      </c>
      <c r="Q774" s="3">
        <f t="shared" si="224"/>
        <v>-90.011865221785058</v>
      </c>
      <c r="R774">
        <f t="shared" si="225"/>
        <v>89.988134778214942</v>
      </c>
      <c r="S774">
        <f t="shared" si="226"/>
        <v>1.5938582054796542E-2</v>
      </c>
      <c r="T774">
        <f t="shared" si="209"/>
        <v>64.202835530771992</v>
      </c>
    </row>
    <row r="775" spans="1:20" x14ac:dyDescent="0.25">
      <c r="A775">
        <f t="shared" si="210"/>
        <v>100.52561582939295</v>
      </c>
      <c r="B775">
        <f t="shared" si="227"/>
        <v>15.999148666604768</v>
      </c>
      <c r="C775" t="str">
        <f t="shared" si="211"/>
        <v>-0.335965674917167-1616.19802278217i</v>
      </c>
      <c r="D775" t="str">
        <f t="shared" si="212"/>
        <v>3.47812499831812-994.77140093631i</v>
      </c>
      <c r="E775" t="str">
        <f t="shared" si="213"/>
        <v>162.469527445186+0.01226277595898i</v>
      </c>
      <c r="F775" t="str">
        <f t="shared" si="214"/>
        <v>2.4249249247681-9335.31650272598i</v>
      </c>
      <c r="G775" t="str">
        <f t="shared" si="215"/>
        <v>0.999999999935326-8.04204926583133E-06i</v>
      </c>
      <c r="H775" t="str">
        <f t="shared" si="216"/>
        <v>1200.00969801537+3.08814863169551i</v>
      </c>
      <c r="I775" t="str">
        <f t="shared" si="217"/>
        <v>89.5364160644799-31602.6144657093i</v>
      </c>
      <c r="K775" t="str">
        <f t="shared" si="218"/>
        <v>0.00999985295908333-0.0000377970594529955i</v>
      </c>
      <c r="L775" t="str">
        <f t="shared" si="219"/>
        <v>0.00015-17.6377894406457i</v>
      </c>
      <c r="M775" t="str">
        <f t="shared" si="220"/>
        <v>0.0004-3.112551077761i</v>
      </c>
      <c r="N775">
        <f t="shared" si="221"/>
        <v>89.988089692794205</v>
      </c>
      <c r="O775">
        <f t="shared" si="222"/>
        <v>64.169891610160278</v>
      </c>
      <c r="P775" s="3">
        <f t="shared" si="223"/>
        <v>64.169891610160278</v>
      </c>
      <c r="Q775" s="3">
        <f t="shared" si="224"/>
        <v>-90.011910307205795</v>
      </c>
      <c r="R775">
        <f t="shared" si="225"/>
        <v>89.988089692794205</v>
      </c>
      <c r="S775">
        <f t="shared" si="226"/>
        <v>1.5999148666604769E-2</v>
      </c>
      <c r="T775">
        <f t="shared" si="209"/>
        <v>64.169891610160278</v>
      </c>
    </row>
    <row r="776" spans="1:20" x14ac:dyDescent="0.25">
      <c r="A776">
        <f t="shared" si="210"/>
        <v>100.90761316954463</v>
      </c>
      <c r="B776">
        <f t="shared" si="227"/>
        <v>16.059945431537866</v>
      </c>
      <c r="C776" t="str">
        <f t="shared" si="211"/>
        <v>-0.335965602406348-1610.07970208239i</v>
      </c>
      <c r="D776" t="str">
        <f t="shared" si="212"/>
        <v>3.4781249983053-991.005580313497i</v>
      </c>
      <c r="E776" t="str">
        <f t="shared" si="213"/>
        <v>162.469527372724+0.0123093750987698i</v>
      </c>
      <c r="F776" t="str">
        <f t="shared" si="214"/>
        <v>2.4249249247669-9299.97659182551i</v>
      </c>
      <c r="G776" t="str">
        <f t="shared" si="215"/>
        <v>0.999999999934833-0.0000080726090530375i</v>
      </c>
      <c r="H776" t="str">
        <f t="shared" si="216"/>
        <v>1200.0097718607+3.09988360959181i</v>
      </c>
      <c r="I776" t="str">
        <f t="shared" si="217"/>
        <v>89.5364169145094-31482.9809225877i</v>
      </c>
      <c r="K776" t="str">
        <f t="shared" si="218"/>
        <v>0.00999985183946615-0.0000379406839062174i</v>
      </c>
      <c r="L776" t="str">
        <f t="shared" si="219"/>
        <v>0.00015-17.5710195662938i</v>
      </c>
      <c r="M776" t="str">
        <f t="shared" si="220"/>
        <v>0.0004-3.10076815875772i</v>
      </c>
      <c r="N776">
        <f t="shared" si="221"/>
        <v>89.988044436076578</v>
      </c>
      <c r="O776">
        <f t="shared" si="222"/>
        <v>64.136947688835093</v>
      </c>
      <c r="P776" s="3">
        <f t="shared" si="223"/>
        <v>64.136947688835093</v>
      </c>
      <c r="Q776" s="3">
        <f t="shared" si="224"/>
        <v>-90.011955563923422</v>
      </c>
      <c r="R776">
        <f t="shared" si="225"/>
        <v>89.988044436076578</v>
      </c>
      <c r="S776">
        <f t="shared" si="226"/>
        <v>1.6059945431537867E-2</v>
      </c>
      <c r="T776">
        <f t="shared" si="209"/>
        <v>64.136947688835093</v>
      </c>
    </row>
    <row r="777" spans="1:20" x14ac:dyDescent="0.25">
      <c r="A777">
        <f t="shared" si="210"/>
        <v>101.29106209958891</v>
      </c>
      <c r="B777">
        <f t="shared" si="227"/>
        <v>16.12097322417771</v>
      </c>
      <c r="C777" t="str">
        <f t="shared" si="211"/>
        <v>-0.335965529343447-1603.9845429197i</v>
      </c>
      <c r="D777" t="str">
        <f t="shared" si="212"/>
        <v>3.4781249982924-987.254015638668i</v>
      </c>
      <c r="E777" t="str">
        <f t="shared" si="213"/>
        <v>162.469527299711+0.0123561513220566i</v>
      </c>
      <c r="F777" t="str">
        <f t="shared" si="214"/>
        <v>2.42492492476569-9264.77046421059i</v>
      </c>
      <c r="G777" t="str">
        <f t="shared" si="215"/>
        <v>0.999999999934337-8.10328496743502E-06i</v>
      </c>
      <c r="H777" t="str">
        <f t="shared" si="216"/>
        <v>1200.00984626831+3.11166318055398i</v>
      </c>
      <c r="I777" t="str">
        <f t="shared" si="217"/>
        <v>89.5364177710118-31363.8002727161i</v>
      </c>
      <c r="K777" t="str">
        <f t="shared" si="218"/>
        <v>0.00999985071132405-0.0000380848540823246i</v>
      </c>
      <c r="L777" t="str">
        <f t="shared" si="219"/>
        <v>0.00015-17.5045024569573i</v>
      </c>
      <c r="M777" t="str">
        <f t="shared" si="220"/>
        <v>0.0004-3.08902984534541i</v>
      </c>
      <c r="N777">
        <f t="shared" si="221"/>
        <v>89.987999007411432</v>
      </c>
      <c r="O777">
        <f t="shared" si="222"/>
        <v>64.104003766791237</v>
      </c>
      <c r="P777" s="3">
        <f t="shared" si="223"/>
        <v>64.104003766791237</v>
      </c>
      <c r="Q777" s="3">
        <f t="shared" si="224"/>
        <v>-90.012000992588568</v>
      </c>
      <c r="R777">
        <f t="shared" si="225"/>
        <v>89.987999007411432</v>
      </c>
      <c r="S777">
        <f t="shared" si="226"/>
        <v>1.6120973224177711E-2</v>
      </c>
      <c r="T777">
        <f t="shared" si="209"/>
        <v>64.104003766791237</v>
      </c>
    </row>
    <row r="778" spans="1:20" x14ac:dyDescent="0.25">
      <c r="A778">
        <f t="shared" si="210"/>
        <v>101.67596813556736</v>
      </c>
      <c r="B778">
        <f t="shared" si="227"/>
        <v>16.182232922429588</v>
      </c>
      <c r="C778" t="str">
        <f t="shared" si="211"/>
        <v>-0.335965455724178-1597.91245761315i</v>
      </c>
      <c r="D778" t="str">
        <f t="shared" si="212"/>
        <v>3.47812499827942-983.5166529443i</v>
      </c>
      <c r="E778" t="str">
        <f t="shared" si="213"/>
        <v>162.469527226142+0.0124031053018339i</v>
      </c>
      <c r="F778" t="str">
        <f t="shared" si="214"/>
        <v>2.42492492476449-9229.69761342922i</v>
      </c>
      <c r="G778" t="str">
        <f t="shared" si="215"/>
        <v>0.999999999933837-8.13407745030721E-06i</v>
      </c>
      <c r="H778" t="str">
        <f t="shared" si="216"/>
        <v>1200.00992124251+3.12348751403736i</v>
      </c>
      <c r="I778" t="str">
        <f t="shared" si="217"/>
        <v>89.5364186340358-31245.0708016415i</v>
      </c>
      <c r="K778" t="str">
        <f t="shared" si="218"/>
        <v>0.00999984957459198-0.0000382295720544906i</v>
      </c>
      <c r="L778" t="str">
        <f t="shared" si="219"/>
        <v>0.00015-17.4382371557654i</v>
      </c>
      <c r="M778" t="str">
        <f t="shared" si="220"/>
        <v>0.0004-3.07733596866449i</v>
      </c>
      <c r="N778">
        <f t="shared" si="221"/>
        <v>89.987953406145735</v>
      </c>
      <c r="O778">
        <f t="shared" si="222"/>
        <v>64.07105984402304</v>
      </c>
      <c r="P778" s="3">
        <f t="shared" si="223"/>
        <v>64.07105984402304</v>
      </c>
      <c r="Q778" s="3">
        <f t="shared" si="224"/>
        <v>-90.012046593854265</v>
      </c>
      <c r="R778">
        <f t="shared" si="225"/>
        <v>89.987953406145735</v>
      </c>
      <c r="S778">
        <f t="shared" si="226"/>
        <v>1.6182232922429589E-2</v>
      </c>
      <c r="T778">
        <f t="shared" si="209"/>
        <v>64.07105984402304</v>
      </c>
    </row>
    <row r="779" spans="1:20" x14ac:dyDescent="0.25">
      <c r="A779">
        <f t="shared" si="210"/>
        <v>102.06233681448252</v>
      </c>
      <c r="B779">
        <f t="shared" si="227"/>
        <v>16.243725407534821</v>
      </c>
      <c r="C779" t="str">
        <f t="shared" si="211"/>
        <v>-0.335965381544388-1591.86335881374i</v>
      </c>
      <c r="D779" t="str">
        <f t="shared" si="212"/>
        <v>3.47812499826629-979.793438467163i</v>
      </c>
      <c r="E779" t="str">
        <f t="shared" si="213"/>
        <v>162.469527152013+0.0124502377136553i</v>
      </c>
      <c r="F779" t="str">
        <f t="shared" si="214"/>
        <v>2.42492492476325-9194.75753494654i</v>
      </c>
      <c r="G779" t="str">
        <f t="shared" si="215"/>
        <v>0.999999999933333-8.16498694461426E-06i</v>
      </c>
      <c r="H779" t="str">
        <f t="shared" si="216"/>
        <v>1200.0099967876+3.13535678014131i</v>
      </c>
      <c r="I779" t="str">
        <f t="shared" si="217"/>
        <v>89.5364195036307-31126.7908013999i</v>
      </c>
      <c r="K779" t="str">
        <f t="shared" si="218"/>
        <v>0.00999984842920458-0.0000383748399037618i</v>
      </c>
      <c r="L779" t="str">
        <f t="shared" si="219"/>
        <v>0.00015-17.3722227094694i</v>
      </c>
      <c r="M779" t="str">
        <f t="shared" si="220"/>
        <v>0.0004-3.06568636049461i</v>
      </c>
      <c r="N779">
        <f t="shared" si="221"/>
        <v>89.987907631623912</v>
      </c>
      <c r="O779">
        <f t="shared" si="222"/>
        <v>64.038115920524888</v>
      </c>
      <c r="P779" s="3">
        <f t="shared" si="223"/>
        <v>64.038115920524888</v>
      </c>
      <c r="Q779" s="3">
        <f t="shared" si="224"/>
        <v>-90.012092368376088</v>
      </c>
      <c r="R779">
        <f t="shared" si="225"/>
        <v>89.987907631623912</v>
      </c>
      <c r="S779">
        <f t="shared" si="226"/>
        <v>1.6243725407534822E-2</v>
      </c>
      <c r="T779">
        <f t="shared" si="209"/>
        <v>64.038115920524888</v>
      </c>
    </row>
    <row r="780" spans="1:20" x14ac:dyDescent="0.25">
      <c r="A780">
        <f t="shared" si="210"/>
        <v>102.45017369437757</v>
      </c>
      <c r="B780">
        <f t="shared" si="227"/>
        <v>16.305451564083455</v>
      </c>
      <c r="C780" t="str">
        <f t="shared" si="211"/>
        <v>-0.335965306799783-1585.83715950321i</v>
      </c>
      <c r="D780" t="str">
        <f t="shared" si="212"/>
        <v>3.4781249982531-976.084318647588i</v>
      </c>
      <c r="E780" t="str">
        <f t="shared" si="213"/>
        <v>162.469527077319+0.01249754923564i</v>
      </c>
      <c r="F780" t="str">
        <f t="shared" si="214"/>
        <v>2.42492492476202-9159.94972613798i</v>
      </c>
      <c r="G780" t="str">
        <f t="shared" si="215"/>
        <v>0.999999999932825-8.19601389499964E-06i</v>
      </c>
      <c r="H780" t="str">
        <f t="shared" si="216"/>
        <v>1200.01007290793+3.14727114961151i</v>
      </c>
      <c r="I780" t="str">
        <f t="shared" si="217"/>
        <v>89.5364203798476-31008.9585704943i</v>
      </c>
      <c r="K780" t="str">
        <f t="shared" si="218"/>
        <v>0.00999984727509603-0.0000385206597190856i</v>
      </c>
      <c r="L780" t="str">
        <f t="shared" si="219"/>
        <v>0.00015-17.3064581684294i</v>
      </c>
      <c r="M780" t="str">
        <f t="shared" si="220"/>
        <v>0.0004-3.05408085325224i</v>
      </c>
      <c r="N780">
        <f t="shared" si="221"/>
        <v>89.987861683187901</v>
      </c>
      <c r="O780">
        <f t="shared" si="222"/>
        <v>64.005171996291551</v>
      </c>
      <c r="P780" s="3">
        <f t="shared" si="223"/>
        <v>64.005171996291551</v>
      </c>
      <c r="Q780" s="3">
        <f t="shared" si="224"/>
        <v>-90.012138316812099</v>
      </c>
      <c r="R780">
        <f t="shared" si="225"/>
        <v>89.987861683187901</v>
      </c>
      <c r="S780">
        <f t="shared" si="226"/>
        <v>1.6305451564083456E-2</v>
      </c>
      <c r="T780">
        <f t="shared" si="209"/>
        <v>64.005171996291551</v>
      </c>
    </row>
    <row r="781" spans="1:20" x14ac:dyDescent="0.25">
      <c r="A781">
        <f t="shared" si="210"/>
        <v>102.8394843544162</v>
      </c>
      <c r="B781">
        <f t="shared" si="227"/>
        <v>16.367412280026972</v>
      </c>
      <c r="C781" t="str">
        <f t="shared" si="211"/>
        <v>-0.33596523148601-1579.83377299263i</v>
      </c>
      <c r="D781" t="str">
        <f t="shared" si="212"/>
        <v>3.47812499823981-972.389240128637i</v>
      </c>
      <c r="E781" t="str">
        <f t="shared" si="213"/>
        <v>162.469527002057+0.0125450405484906i</v>
      </c>
      <c r="F781" t="str">
        <f t="shared" si="214"/>
        <v>2.4249249247608-9125.2736862815i</v>
      </c>
      <c r="G781" t="str">
        <f t="shared" si="215"/>
        <v>0.999999999932314-8.22715874779644E-06i</v>
      </c>
      <c r="H781" t="str">
        <f t="shared" si="216"/>
        <v>1200.01014960788+3.15923079384249i</v>
      </c>
      <c r="I781" t="str">
        <f t="shared" si="217"/>
        <v>89.5364212627359-30891.5724138686i</v>
      </c>
      <c r="K781" t="str">
        <f t="shared" si="218"/>
        <v>0.00999984611219982-0.0000386670335973398i</v>
      </c>
      <c r="L781" t="str">
        <f t="shared" si="219"/>
        <v>0.00015-17.2409425866003i</v>
      </c>
      <c r="M781" t="str">
        <f t="shared" si="220"/>
        <v>0.0004-3.04251927998829i</v>
      </c>
      <c r="N781">
        <f t="shared" si="221"/>
        <v>89.987815560177168</v>
      </c>
      <c r="O781">
        <f t="shared" si="222"/>
        <v>63.972228071317275</v>
      </c>
      <c r="P781" s="3">
        <f t="shared" si="223"/>
        <v>63.972228071317275</v>
      </c>
      <c r="Q781" s="3">
        <f t="shared" si="224"/>
        <v>-90.012184439822832</v>
      </c>
      <c r="R781">
        <f t="shared" si="225"/>
        <v>89.987815560177168</v>
      </c>
      <c r="S781">
        <f t="shared" si="226"/>
        <v>1.6367412280026972E-2</v>
      </c>
      <c r="T781">
        <f t="shared" si="209"/>
        <v>63.972228071317275</v>
      </c>
    </row>
    <row r="782" spans="1:20" x14ac:dyDescent="0.25">
      <c r="A782">
        <f t="shared" si="210"/>
        <v>103.23027439496298</v>
      </c>
      <c r="B782">
        <f t="shared" si="227"/>
        <v>16.429608446691073</v>
      </c>
      <c r="C782" t="str">
        <f t="shared" si="211"/>
        <v>-0.335965155598847-1573.85311292124i</v>
      </c>
      <c r="D782" t="str">
        <f t="shared" si="212"/>
        <v>3.4781249982264-968.708149755352i</v>
      </c>
      <c r="E782" t="str">
        <f t="shared" si="213"/>
        <v>162.469526926221+0.0125927123354886i</v>
      </c>
      <c r="F782" t="str">
        <f t="shared" si="214"/>
        <v>2.42492492475954-9090.7289165505i</v>
      </c>
      <c r="G782" t="str">
        <f t="shared" si="215"/>
        <v>0.999999999931799-0.0000082584219510338i</v>
      </c>
      <c r="H782" t="str">
        <f t="shared" si="216"/>
        <v>1200.01022689186+3.17123588488021i</v>
      </c>
      <c r="I782" t="str">
        <f t="shared" si="217"/>
        <v>89.5364221523468-30774.630642883i</v>
      </c>
      <c r="K782" t="str">
        <f t="shared" si="218"/>
        <v>0.00999984494044912-0.0000388139636433653i</v>
      </c>
      <c r="L782" t="str">
        <f t="shared" si="219"/>
        <v>0.00015-17.1756750215186i</v>
      </c>
      <c r="M782" t="str">
        <f t="shared" si="220"/>
        <v>0.0004-3.03100147438562i</v>
      </c>
      <c r="N782">
        <f t="shared" si="221"/>
        <v>89.987769261928676</v>
      </c>
      <c r="O782">
        <f t="shared" si="222"/>
        <v>63.939284145596254</v>
      </c>
      <c r="P782" s="3">
        <f t="shared" si="223"/>
        <v>63.939284145596254</v>
      </c>
      <c r="Q782" s="3">
        <f t="shared" si="224"/>
        <v>-90.012230738071324</v>
      </c>
      <c r="R782">
        <f t="shared" si="225"/>
        <v>89.987769261928676</v>
      </c>
      <c r="S782">
        <f t="shared" si="226"/>
        <v>1.6429608446691075E-2</v>
      </c>
      <c r="T782">
        <f t="shared" si="209"/>
        <v>63.939284145596254</v>
      </c>
    </row>
    <row r="783" spans="1:20" x14ac:dyDescent="0.25">
      <c r="A783">
        <f t="shared" si="210"/>
        <v>103.62254943766384</v>
      </c>
      <c r="B783">
        <f t="shared" si="227"/>
        <v>16.4920409587885</v>
      </c>
      <c r="C783" t="str">
        <f t="shared" si="211"/>
        <v>-0.335965079133834-1567.89509325529i</v>
      </c>
      <c r="D783" t="str">
        <f t="shared" si="212"/>
        <v>3.47812499821289-965.04099457402i</v>
      </c>
      <c r="E783" t="str">
        <f t="shared" si="213"/>
        <v>162.469526849809+0.0126405652825191i</v>
      </c>
      <c r="F783" t="str">
        <f t="shared" si="214"/>
        <v>2.42492492475827-9056.31492000695i</v>
      </c>
      <c r="G783" t="str">
        <f t="shared" si="215"/>
        <v>0.999999999931279-8.28980395444343E-06i</v>
      </c>
      <c r="H783" t="str">
        <f t="shared" si="216"/>
        <v>1200.01030476432+3.1832865954243i</v>
      </c>
      <c r="I783" t="str">
        <f t="shared" si="217"/>
        <v>89.5364230487312-30658.1315752911i</v>
      </c>
      <c r="K783" t="str">
        <f t="shared" si="218"/>
        <v>0.00999984375977645-0.0000389614519699927i</v>
      </c>
      <c r="L783" t="str">
        <f t="shared" si="219"/>
        <v>0.00015-17.1106545342883i</v>
      </c>
      <c r="M783" t="str">
        <f t="shared" si="220"/>
        <v>0.0004-3.01952727075675i</v>
      </c>
      <c r="N783">
        <f t="shared" si="221"/>
        <v>89.987722787776846</v>
      </c>
      <c r="O783">
        <f t="shared" si="222"/>
        <v>63.906340219123081</v>
      </c>
      <c r="P783" s="3">
        <f t="shared" si="223"/>
        <v>63.906340219123081</v>
      </c>
      <c r="Q783" s="3">
        <f t="shared" si="224"/>
        <v>-90.012277212223154</v>
      </c>
      <c r="R783">
        <f t="shared" si="225"/>
        <v>89.987722787776846</v>
      </c>
      <c r="S783">
        <f t="shared" si="226"/>
        <v>1.6492040958788499E-2</v>
      </c>
      <c r="T783">
        <f t="shared" si="209"/>
        <v>63.906340219123081</v>
      </c>
    </row>
    <row r="784" spans="1:20" x14ac:dyDescent="0.25">
      <c r="A784">
        <f t="shared" si="210"/>
        <v>104.01631512552697</v>
      </c>
      <c r="B784">
        <f t="shared" si="227"/>
        <v>16.554710714431899</v>
      </c>
      <c r="C784" t="str">
        <f t="shared" si="211"/>
        <v>-0.33596500208661-1561.95962828663i</v>
      </c>
      <c r="D784" t="str">
        <f t="shared" si="212"/>
        <v>3.47812499819928-961.387721831386i</v>
      </c>
      <c r="E784" t="str">
        <f t="shared" si="213"/>
        <v>162.469526772815+0.0126886000780721i</v>
      </c>
      <c r="F784" t="str">
        <f t="shared" si="214"/>
        <v>2.42492492475702-9022.03120159397i</v>
      </c>
      <c r="G784" t="str">
        <f t="shared" si="215"/>
        <v>0.999999999930756-8.32130520946596E-06i</v>
      </c>
      <c r="H784" t="str">
        <f t="shared" si="216"/>
        <v>1200.01038322975+3.19538309883073i</v>
      </c>
      <c r="I784" t="str">
        <f t="shared" si="217"/>
        <v>89.5364239519411-30542.073535215i</v>
      </c>
      <c r="K784" t="str">
        <f t="shared" si="218"/>
        <v>0.0099998425701139-0.0000391095006980754i</v>
      </c>
      <c r="L784" t="str">
        <f t="shared" si="219"/>
        <v>0.00015-17.0458801895679i</v>
      </c>
      <c r="M784" t="str">
        <f t="shared" si="220"/>
        <v>0.0004-3.00809650404139i</v>
      </c>
      <c r="N784">
        <f t="shared" si="221"/>
        <v>89.987676137053612</v>
      </c>
      <c r="O784">
        <f t="shared" si="222"/>
        <v>63.873396291891837</v>
      </c>
      <c r="P784" s="3">
        <f t="shared" si="223"/>
        <v>63.873396291891837</v>
      </c>
      <c r="Q784" s="3">
        <f t="shared" si="224"/>
        <v>-90.012323862946388</v>
      </c>
      <c r="R784">
        <f t="shared" si="225"/>
        <v>89.987676137053612</v>
      </c>
      <c r="S784">
        <f t="shared" si="226"/>
        <v>1.6554710714431899E-2</v>
      </c>
      <c r="T784">
        <f t="shared" si="209"/>
        <v>63.873396291891837</v>
      </c>
    </row>
    <row r="785" spans="1:20" x14ac:dyDescent="0.25">
      <c r="A785">
        <f t="shared" si="210"/>
        <v>104.41157712300398</v>
      </c>
      <c r="B785">
        <f t="shared" si="227"/>
        <v>16.617618615146739</v>
      </c>
      <c r="C785" t="str">
        <f t="shared" si="211"/>
        <v>-0.335964924452735-1556.04663263162i</v>
      </c>
      <c r="D785" t="str">
        <f t="shared" si="212"/>
        <v>3.47812499818558-957.74827897389i</v>
      </c>
      <c r="E785" t="str">
        <f t="shared" si="213"/>
        <v>162.469526695234+0.0127368174132597i</v>
      </c>
      <c r="F785" t="str">
        <f t="shared" si="214"/>
        <v>2.42492492475573-8987.87726812873i</v>
      </c>
      <c r="G785" t="str">
        <f t="shared" si="215"/>
        <v>0.999999999930229-8.35292616925753E-06i</v>
      </c>
      <c r="H785" t="str">
        <f t="shared" si="216"/>
        <v>1200.01046229264+3.20752556911425i</v>
      </c>
      <c r="I785" t="str">
        <f t="shared" si="217"/>
        <v>89.5364248620283-30426.4548531202i</v>
      </c>
      <c r="K785" t="str">
        <f t="shared" si="218"/>
        <v>0.00999984137139307-0.0000392581119565196i</v>
      </c>
      <c r="L785" t="str">
        <f t="shared" si="219"/>
        <v>0.00015-16.9813510555568i</v>
      </c>
      <c r="M785" t="str">
        <f t="shared" si="220"/>
        <v>0.0004-2.99670900980413i</v>
      </c>
      <c r="N785">
        <f t="shared" si="221"/>
        <v>89.987629309088319</v>
      </c>
      <c r="O785">
        <f t="shared" si="222"/>
        <v>63.840452363896823</v>
      </c>
      <c r="P785" s="3">
        <f t="shared" si="223"/>
        <v>63.840452363896823</v>
      </c>
      <c r="Q785" s="3">
        <f t="shared" si="224"/>
        <v>-90.012370690911681</v>
      </c>
      <c r="R785">
        <f t="shared" si="225"/>
        <v>89.987629309088319</v>
      </c>
      <c r="S785">
        <f t="shared" si="226"/>
        <v>1.661761861514674E-2</v>
      </c>
      <c r="T785">
        <f t="shared" si="209"/>
        <v>63.840452363896823</v>
      </c>
    </row>
    <row r="786" spans="1:20" x14ac:dyDescent="0.25">
      <c r="A786">
        <f t="shared" si="210"/>
        <v>104.80834111607139</v>
      </c>
      <c r="B786">
        <f t="shared" si="227"/>
        <v>16.680765565884297</v>
      </c>
      <c r="C786" t="str">
        <f t="shared" si="211"/>
        <v>-0.335964846227681-1550.15602122983i</v>
      </c>
      <c r="D786" t="str">
        <f t="shared" si="212"/>
        <v>3.47812499817177-954.12261364693i</v>
      </c>
      <c r="E786" t="str">
        <f t="shared" si="213"/>
        <v>162.469526617062+0.012785217981819i</v>
      </c>
      <c r="F786" t="str">
        <f t="shared" si="214"/>
        <v>2.42492492475445-8953.85262829548i</v>
      </c>
      <c r="G786" t="str">
        <f t="shared" si="215"/>
        <v>0.999999999929697-8.38466728869625E-06i</v>
      </c>
      <c r="H786" t="str">
        <f t="shared" si="216"/>
        <v>1200.01054195757+3.21971418095084i</v>
      </c>
      <c r="I786" t="str">
        <f t="shared" si="217"/>
        <v>89.5364257790451-30311.273865794i</v>
      </c>
      <c r="K786" t="str">
        <f t="shared" si="218"/>
        <v>0.00999984016354494-0.0000394072878823126i</v>
      </c>
      <c r="L786" t="str">
        <f t="shared" si="219"/>
        <v>0.00015-16.9170662039816i</v>
      </c>
      <c r="M786" t="str">
        <f t="shared" si="220"/>
        <v>0.0004-2.98536462423206i</v>
      </c>
      <c r="N786">
        <f t="shared" si="221"/>
        <v>89.987582303207816</v>
      </c>
      <c r="O786">
        <f t="shared" si="222"/>
        <v>63.807508435132227</v>
      </c>
      <c r="P786" s="3">
        <f t="shared" si="223"/>
        <v>63.807508435132227</v>
      </c>
      <c r="Q786" s="3">
        <f t="shared" si="224"/>
        <v>-90.012417696792184</v>
      </c>
      <c r="R786">
        <f t="shared" si="225"/>
        <v>89.987582303207816</v>
      </c>
      <c r="S786">
        <f t="shared" si="226"/>
        <v>1.6680765565884298E-2</v>
      </c>
      <c r="T786">
        <f t="shared" si="209"/>
        <v>63.807508435132227</v>
      </c>
    </row>
    <row r="787" spans="1:20" x14ac:dyDescent="0.25">
      <c r="A787">
        <f t="shared" si="210"/>
        <v>105.20661281231246</v>
      </c>
      <c r="B787">
        <f t="shared" si="227"/>
        <v>16.744152475034657</v>
      </c>
      <c r="C787" t="str">
        <f t="shared" si="211"/>
        <v>-0.33596476740708-1544.28770934282i</v>
      </c>
      <c r="D787" t="str">
        <f t="shared" si="212"/>
        <v>3.47812499815786-950.510673694086i</v>
      </c>
      <c r="E787" t="str">
        <f t="shared" si="213"/>
        <v>162.469526538295+0.0128338024801122i</v>
      </c>
      <c r="F787" t="str">
        <f t="shared" si="214"/>
        <v>2.42492492475316-8919.95679263827i</v>
      </c>
      <c r="G787" t="str">
        <f t="shared" si="215"/>
        <v>0.999999999929162-8.41652902438879E-06i</v>
      </c>
      <c r="H787" t="str">
        <f t="shared" si="216"/>
        <v>1200.01062222911+3.23194910968036i</v>
      </c>
      <c r="I787" t="str">
        <f t="shared" si="217"/>
        <v>89.536426703045-30196.5289163186i</v>
      </c>
      <c r="K787" t="str">
        <f t="shared" si="218"/>
        <v>0.0099998389465-0.0000395570306205566i</v>
      </c>
      <c r="L787" t="str">
        <f t="shared" si="219"/>
        <v>0.00015-16.8530247100833i</v>
      </c>
      <c r="M787" t="str">
        <f t="shared" si="220"/>
        <v>0.0004-2.97406318413235i</v>
      </c>
      <c r="N787">
        <f t="shared" si="221"/>
        <v>89.987535118736389</v>
      </c>
      <c r="O787">
        <f t="shared" si="222"/>
        <v>63.774564505592089</v>
      </c>
      <c r="P787" s="3">
        <f t="shared" si="223"/>
        <v>63.774564505592089</v>
      </c>
      <c r="Q787" s="3">
        <f t="shared" si="224"/>
        <v>-90.012464881263611</v>
      </c>
      <c r="R787">
        <f t="shared" si="225"/>
        <v>89.987535118736389</v>
      </c>
      <c r="S787">
        <f t="shared" si="226"/>
        <v>1.6744152475034656E-2</v>
      </c>
      <c r="T787">
        <f t="shared" si="209"/>
        <v>63.774564505592089</v>
      </c>
    </row>
    <row r="788" spans="1:20" x14ac:dyDescent="0.25">
      <c r="A788">
        <f t="shared" si="210"/>
        <v>105.60639794099924</v>
      </c>
      <c r="B788">
        <f t="shared" si="227"/>
        <v>16.807780254439788</v>
      </c>
      <c r="C788" t="str">
        <f t="shared" si="211"/>
        <v>-0.335964687986322-1538.44161255299i</v>
      </c>
      <c r="D788" t="str">
        <f t="shared" si="212"/>
        <v>3.47812499814382-946.912407156391i</v>
      </c>
      <c r="E788" t="str">
        <f t="shared" si="213"/>
        <v>162.469526458929+0.0128825716071682i</v>
      </c>
      <c r="F788" t="str">
        <f t="shared" si="214"/>
        <v>2.42492492475184-8886.18927355416i</v>
      </c>
      <c r="G788" t="str">
        <f t="shared" si="215"/>
        <v>0.999999999928623-8.44851183467691E-06i</v>
      </c>
      <c r="H788" t="str">
        <f t="shared" si="216"/>
        <v>1200.01070311187+3.24423053130886i</v>
      </c>
      <c r="I788" t="str">
        <f t="shared" si="217"/>
        <v>89.5364276340796-30082.2183540492i</v>
      </c>
      <c r="K788" t="str">
        <f t="shared" si="218"/>
        <v>0.00999983772018831-0.0000397073423244973i</v>
      </c>
      <c r="L788" t="str">
        <f t="shared" si="219"/>
        <v>0.00015-16.7892256526034i</v>
      </c>
      <c r="M788" t="str">
        <f t="shared" si="220"/>
        <v>0.0004-2.96280452693001i</v>
      </c>
      <c r="N788">
        <f t="shared" si="221"/>
        <v>89.987487754995726</v>
      </c>
      <c r="O788">
        <f t="shared" si="222"/>
        <v>63.741620575270701</v>
      </c>
      <c r="P788" s="3">
        <f t="shared" si="223"/>
        <v>63.741620575270701</v>
      </c>
      <c r="Q788" s="3">
        <f t="shared" si="224"/>
        <v>-90.012512245004274</v>
      </c>
      <c r="R788">
        <f t="shared" si="225"/>
        <v>89.987487754995726</v>
      </c>
      <c r="S788">
        <f t="shared" si="226"/>
        <v>1.6807780254439787E-2</v>
      </c>
      <c r="T788">
        <f t="shared" si="209"/>
        <v>63.741620575270701</v>
      </c>
    </row>
    <row r="789" spans="1:20" x14ac:dyDescent="0.25">
      <c r="A789">
        <f t="shared" si="210"/>
        <v>106.00770225317504</v>
      </c>
      <c r="B789">
        <f t="shared" si="227"/>
        <v>16.87164981940666</v>
      </c>
      <c r="C789" t="str">
        <f t="shared" si="211"/>
        <v>-0.335964607960801-1532.61764676223i</v>
      </c>
      <c r="D789" t="str">
        <f t="shared" si="212"/>
        <v>3.47812499812968-943.327762271574i</v>
      </c>
      <c r="E789" t="str">
        <f t="shared" si="213"/>
        <v>162.469526378958+0.0129315260646626i</v>
      </c>
      <c r="F789" t="str">
        <f t="shared" si="214"/>
        <v>2.42492492475052-8852.54958528605i</v>
      </c>
      <c r="G789" t="str">
        <f t="shared" si="215"/>
        <v>0.999999999928079-8.48061617964407E-06i</v>
      </c>
      <c r="H789" t="str">
        <f t="shared" si="216"/>
        <v>1200.01078461052+3.25655862251133i</v>
      </c>
      <c r="I789" t="str">
        <f t="shared" si="217"/>
        <v>89.5364285722035-29968.3405345905i</v>
      </c>
      <c r="K789" t="str">
        <f t="shared" si="218"/>
        <v>0.00999983648453922-0.0000398582251555551i</v>
      </c>
      <c r="L789" t="str">
        <f t="shared" si="219"/>
        <v>0.00015-16.7256681137711i</v>
      </c>
      <c r="M789" t="str">
        <f t="shared" si="220"/>
        <v>0.0004-2.95158849066549i</v>
      </c>
      <c r="N789">
        <f t="shared" si="221"/>
        <v>89.987440211304985</v>
      </c>
      <c r="O789">
        <f t="shared" si="222"/>
        <v>63.708676644161876</v>
      </c>
      <c r="P789" s="3">
        <f t="shared" si="223"/>
        <v>63.708676644161876</v>
      </c>
      <c r="Q789" s="3">
        <f t="shared" si="224"/>
        <v>-90.012559788695015</v>
      </c>
      <c r="R789">
        <f t="shared" si="225"/>
        <v>89.987440211304985</v>
      </c>
      <c r="S789">
        <f t="shared" si="226"/>
        <v>1.687164981940666E-2</v>
      </c>
      <c r="T789">
        <f t="shared" si="209"/>
        <v>63.708676644161876</v>
      </c>
    </row>
    <row r="790" spans="1:20" x14ac:dyDescent="0.25">
      <c r="A790">
        <f t="shared" si="210"/>
        <v>106.41053152173711</v>
      </c>
      <c r="B790">
        <f t="shared" si="227"/>
        <v>16.935762088720406</v>
      </c>
      <c r="C790" t="str">
        <f t="shared" si="211"/>
        <v>-0.335964527325964-1526.81572819087i</v>
      </c>
      <c r="D790" t="str">
        <f t="shared" si="212"/>
        <v>3.47812499811544-939.756687473318i</v>
      </c>
      <c r="E790" t="str">
        <f t="shared" si="213"/>
        <v>162.469526298378+0.0129806665569351i</v>
      </c>
      <c r="F790" t="str">
        <f t="shared" si="214"/>
        <v>2.4249249247492-8819.03724391577i</v>
      </c>
      <c r="G790" t="str">
        <f t="shared" si="215"/>
        <v>0.999999999927532-8.51284252112206E-06i</v>
      </c>
      <c r="H790" t="str">
        <f t="shared" si="216"/>
        <v>1200.01086672974+3.26893356063408i</v>
      </c>
      <c r="I790" t="str">
        <f t="shared" si="217"/>
        <v>89.53642951747-29854.8938197717i</v>
      </c>
      <c r="K790" t="str">
        <f t="shared" si="218"/>
        <v>0.00999983523948166-0.0000400096812833567i</v>
      </c>
      <c r="L790" t="str">
        <f t="shared" si="219"/>
        <v>0.00015-16.6623511792898i</v>
      </c>
      <c r="M790" t="str">
        <f t="shared" si="220"/>
        <v>0.0004-2.94041491399232i</v>
      </c>
      <c r="N790">
        <f t="shared" si="221"/>
        <v>89.987392486980724</v>
      </c>
      <c r="O790">
        <f t="shared" si="222"/>
        <v>63.675732712259787</v>
      </c>
      <c r="P790" s="3">
        <f t="shared" si="223"/>
        <v>63.675732712259787</v>
      </c>
      <c r="Q790" s="3">
        <f t="shared" si="224"/>
        <v>-90.012607513019276</v>
      </c>
      <c r="R790">
        <f t="shared" si="225"/>
        <v>89.987392486980724</v>
      </c>
      <c r="S790">
        <f t="shared" si="226"/>
        <v>1.6935762088720406E-2</v>
      </c>
      <c r="T790">
        <f t="shared" si="209"/>
        <v>63.675732712259787</v>
      </c>
    </row>
    <row r="791" spans="1:20" x14ac:dyDescent="0.25">
      <c r="A791">
        <f t="shared" si="210"/>
        <v>106.81489154151971</v>
      </c>
      <c r="B791">
        <f t="shared" si="227"/>
        <v>17.000117984657543</v>
      </c>
      <c r="C791" t="str">
        <f t="shared" si="211"/>
        <v>-0.335964446077175-1521.03577337636i</v>
      </c>
      <c r="D791" t="str">
        <f t="shared" si="212"/>
        <v>3.47812499810108-936.199131390506i</v>
      </c>
      <c r="E791" t="str">
        <f t="shared" si="213"/>
        <v>162.469526217185+0.0130299937910127i</v>
      </c>
      <c r="F791" t="str">
        <f t="shared" si="214"/>
        <v>2.42492492474786-8785.65176735696i</v>
      </c>
      <c r="G791" t="str">
        <f t="shared" si="215"/>
        <v>0.99999999992698-8.54519132269761E-06i</v>
      </c>
      <c r="H791" t="str">
        <f t="shared" si="216"/>
        <v>1200.01094947426+3.28135552369747i</v>
      </c>
      <c r="I791" t="str">
        <f t="shared" si="217"/>
        <v>89.5364304699346-29741.8765776235i</v>
      </c>
      <c r="K791" t="str">
        <f t="shared" si="218"/>
        <v>0.00999983398494403-0.0000401617128857664i</v>
      </c>
      <c r="L791" t="str">
        <f t="shared" si="219"/>
        <v>0.00015-16.5992739383242i</v>
      </c>
      <c r="M791" t="str">
        <f t="shared" si="220"/>
        <v>0.0004-2.92928363617485i</v>
      </c>
      <c r="N791">
        <f t="shared" si="221"/>
        <v>89.987344581336913</v>
      </c>
      <c r="O791">
        <f t="shared" si="222"/>
        <v>63.642788779558394</v>
      </c>
      <c r="P791" s="3">
        <f t="shared" si="223"/>
        <v>63.642788779558394</v>
      </c>
      <c r="Q791" s="3">
        <f t="shared" si="224"/>
        <v>-90.012655418663087</v>
      </c>
      <c r="R791">
        <f t="shared" si="225"/>
        <v>89.987344581336913</v>
      </c>
      <c r="S791">
        <f t="shared" si="226"/>
        <v>1.7000117984657542E-2</v>
      </c>
      <c r="T791">
        <f t="shared" si="209"/>
        <v>63.642788779558394</v>
      </c>
    </row>
    <row r="792" spans="1:20" x14ac:dyDescent="0.25">
      <c r="A792">
        <f t="shared" si="210"/>
        <v>107.2207881293775</v>
      </c>
      <c r="B792">
        <f t="shared" si="227"/>
        <v>17.064718432999243</v>
      </c>
      <c r="C792" t="str">
        <f t="shared" si="211"/>
        <v>-0.335964364209695-1515.2776991721i</v>
      </c>
      <c r="D792" t="str">
        <f t="shared" si="212"/>
        <v>3.47812499808664-932.655042846514i</v>
      </c>
      <c r="E792" t="str">
        <f t="shared" si="213"/>
        <v>162.469526135374+0.0130795084766044i</v>
      </c>
      <c r="F792" t="str">
        <f t="shared" si="214"/>
        <v>2.42492492474652-8752.39267534848i</v>
      </c>
      <c r="G792" t="str">
        <f t="shared" si="215"/>
        <v>0.999999999926424-8.57766304971909E-06i</v>
      </c>
      <c r="H792" t="str">
        <f t="shared" si="216"/>
        <v>1200.01103284885+3.2938246903982i</v>
      </c>
      <c r="I792" t="str">
        <f t="shared" si="217"/>
        <v>89.5364314296515-29629.2871823557i</v>
      </c>
      <c r="K792" t="str">
        <f t="shared" si="218"/>
        <v>0.00999983272085408-0.0000403143221489154i</v>
      </c>
      <c r="L792" t="str">
        <f t="shared" si="219"/>
        <v>0.00015-16.5364354834869i</v>
      </c>
      <c r="M792" t="str">
        <f t="shared" si="220"/>
        <v>0.0004-2.91819449708593i</v>
      </c>
      <c r="N792">
        <f t="shared" si="221"/>
        <v>89.98729649368488</v>
      </c>
      <c r="O792">
        <f t="shared" si="222"/>
        <v>63.609844846051537</v>
      </c>
      <c r="P792" s="3">
        <f t="shared" si="223"/>
        <v>63.609844846051537</v>
      </c>
      <c r="Q792" s="3">
        <f t="shared" si="224"/>
        <v>-90.01270350631512</v>
      </c>
      <c r="R792">
        <f t="shared" si="225"/>
        <v>89.98729649368488</v>
      </c>
      <c r="S792">
        <f t="shared" si="226"/>
        <v>1.7064718432999244E-2</v>
      </c>
      <c r="T792">
        <f t="shared" si="209"/>
        <v>63.609844846051537</v>
      </c>
    </row>
    <row r="793" spans="1:20" x14ac:dyDescent="0.25">
      <c r="A793">
        <f t="shared" si="210"/>
        <v>107.62822712426913</v>
      </c>
      <c r="B793">
        <f t="shared" si="227"/>
        <v>17.12956436304464</v>
      </c>
      <c r="C793" t="str">
        <f t="shared" si="211"/>
        <v>-0.335964281718927-1509.54142274627i</v>
      </c>
      <c r="D793" t="str">
        <f t="shared" si="212"/>
        <v>3.47812499807206-929.124370858419i</v>
      </c>
      <c r="E793" t="str">
        <f t="shared" si="213"/>
        <v>162.46952605294+0.0131292113261133i</v>
      </c>
      <c r="F793" t="str">
        <f t="shared" si="214"/>
        <v>2.42492492474515-8719.25948944693i</v>
      </c>
      <c r="G793" t="str">
        <f t="shared" si="215"/>
        <v>0.999999999925864-0.0000086102581693032i</v>
      </c>
      <c r="H793" t="str">
        <f t="shared" si="216"/>
        <v>1200.01111685829+3.3063412401122i</v>
      </c>
      <c r="I793" t="str">
        <f t="shared" si="217"/>
        <v>89.5364323966758-29517.1240143309i</v>
      </c>
      <c r="K793" t="str">
        <f t="shared" si="218"/>
        <v>0.00999983144713918-0.0000404675112672364i</v>
      </c>
      <c r="L793" t="str">
        <f t="shared" si="219"/>
        <v>0.00015-16.4738349108258i</v>
      </c>
      <c r="M793" t="str">
        <f t="shared" si="220"/>
        <v>0.0004-2.90714733720455i</v>
      </c>
      <c r="N793">
        <f t="shared" si="221"/>
        <v>89.987248223333424</v>
      </c>
      <c r="O793">
        <f t="shared" si="222"/>
        <v>63.576900911733162</v>
      </c>
      <c r="P793" s="3">
        <f t="shared" si="223"/>
        <v>63.576900911733162</v>
      </c>
      <c r="Q793" s="3">
        <f t="shared" si="224"/>
        <v>-90.012751776666576</v>
      </c>
      <c r="R793">
        <f t="shared" si="225"/>
        <v>89.987248223333424</v>
      </c>
      <c r="S793">
        <f t="shared" si="226"/>
        <v>1.7129564363044639E-2</v>
      </c>
      <c r="T793">
        <f t="shared" si="209"/>
        <v>63.576900911733162</v>
      </c>
    </row>
    <row r="794" spans="1:20" x14ac:dyDescent="0.25">
      <c r="A794">
        <f t="shared" si="210"/>
        <v>108.03721438734135</v>
      </c>
      <c r="B794">
        <f t="shared" si="227"/>
        <v>17.194656707624208</v>
      </c>
      <c r="C794" t="str">
        <f t="shared" si="211"/>
        <v>-0.335964198600084-1503.8268615806i</v>
      </c>
      <c r="D794" t="str">
        <f t="shared" si="212"/>
        <v>3.47812499805739-925.607064636333i</v>
      </c>
      <c r="E794" t="str">
        <f t="shared" si="213"/>
        <v>162.469525969878+0.0131791030546572i</v>
      </c>
      <c r="F794" t="str">
        <f t="shared" si="214"/>
        <v>2.42492492474378-8686.25173302046i</v>
      </c>
      <c r="G794" t="str">
        <f t="shared" si="215"/>
        <v>0.999999999925299-8.64297715034167E-06i</v>
      </c>
      <c r="H794" t="str">
        <f t="shared" si="216"/>
        <v>1200.01120150742+3.31890535289695i</v>
      </c>
      <c r="I794" t="str">
        <f t="shared" si="217"/>
        <v>89.536433371064-29405.385460045i</v>
      </c>
      <c r="K794" t="str">
        <f t="shared" si="218"/>
        <v>0.009999830163726-0.0000406212824434918i</v>
      </c>
      <c r="L794" t="str">
        <f t="shared" si="219"/>
        <v>0.00015-16.4114713198105i</v>
      </c>
      <c r="M794" t="str">
        <f t="shared" si="220"/>
        <v>0.0004-2.89614199761362i</v>
      </c>
      <c r="N794">
        <f t="shared" si="221"/>
        <v>89.987199769588628</v>
      </c>
      <c r="O794">
        <f t="shared" si="222"/>
        <v>63.543956976597016</v>
      </c>
      <c r="P794" s="3">
        <f t="shared" si="223"/>
        <v>63.543956976597016</v>
      </c>
      <c r="Q794" s="3">
        <f t="shared" si="224"/>
        <v>-90.012800230411372</v>
      </c>
      <c r="R794">
        <f t="shared" si="225"/>
        <v>89.987199769588628</v>
      </c>
      <c r="S794">
        <f t="shared" si="226"/>
        <v>1.7194656707624208E-2</v>
      </c>
      <c r="T794">
        <f t="shared" si="209"/>
        <v>63.543956976597016</v>
      </c>
    </row>
    <row r="795" spans="1:20" x14ac:dyDescent="0.25">
      <c r="A795">
        <f t="shared" si="210"/>
        <v>108.44775580201325</v>
      </c>
      <c r="B795">
        <f t="shared" si="227"/>
        <v>17.259996403113181</v>
      </c>
      <c r="C795" t="str">
        <f t="shared" si="211"/>
        <v>-0.335964114848308-1498.13393346921i</v>
      </c>
      <c r="D795" t="str">
        <f t="shared" si="212"/>
        <v>3.47812499804259-922.103073582617i</v>
      </c>
      <c r="E795" t="str">
        <f t="shared" si="213"/>
        <v>162.469525886184+0.0132291843800778i</v>
      </c>
      <c r="F795" t="str">
        <f t="shared" si="214"/>
        <v>2.42492492474241-8653.36893124132i</v>
      </c>
      <c r="G795" t="str">
        <f t="shared" si="215"/>
        <v>0.99999999992473-8.67582046350803E-06i</v>
      </c>
      <c r="H795" t="str">
        <f t="shared" si="216"/>
        <v>1200.01128680111+3.33151720949419i</v>
      </c>
      <c r="I795" t="str">
        <f t="shared" si="217"/>
        <v>89.5364343528709-29294.0699121011i</v>
      </c>
      <c r="K795" t="str">
        <f t="shared" si="218"/>
        <v>0.0099998288705407-0.0000407756378888069i</v>
      </c>
      <c r="L795" t="str">
        <f t="shared" si="219"/>
        <v>0.00015-16.3493438133199i</v>
      </c>
      <c r="M795" t="str">
        <f t="shared" si="220"/>
        <v>0.0004-2.88517831999763i</v>
      </c>
      <c r="N795">
        <f t="shared" si="221"/>
        <v>89.987151131754018</v>
      </c>
      <c r="O795">
        <f t="shared" si="222"/>
        <v>63.511013040636911</v>
      </c>
      <c r="P795" s="3">
        <f t="shared" si="223"/>
        <v>63.511013040636911</v>
      </c>
      <c r="Q795" s="3">
        <f t="shared" si="224"/>
        <v>-90.012848868245982</v>
      </c>
      <c r="R795">
        <f t="shared" si="225"/>
        <v>89.987151131754018</v>
      </c>
      <c r="S795">
        <f t="shared" si="226"/>
        <v>1.7259996403113181E-2</v>
      </c>
      <c r="T795">
        <f t="shared" si="209"/>
        <v>63.511013040636911</v>
      </c>
    </row>
    <row r="796" spans="1:20" x14ac:dyDescent="0.25">
      <c r="A796">
        <f t="shared" si="210"/>
        <v>108.8598572740609</v>
      </c>
      <c r="B796">
        <f t="shared" si="227"/>
        <v>17.325584389445012</v>
      </c>
      <c r="C796" t="str">
        <f t="shared" si="211"/>
        <v>-0.335964030458819-1492.4625565174i</v>
      </c>
      <c r="D796" t="str">
        <f t="shared" si="212"/>
        <v>3.47812499802768-918.612347291186i</v>
      </c>
      <c r="E796" t="str">
        <f t="shared" si="213"/>
        <v>162.469525801852+0.0132794560229294i</v>
      </c>
      <c r="F796" t="str">
        <f t="shared" si="214"/>
        <v>2.42492492474101-8620.61061107939i</v>
      </c>
      <c r="G796" t="str">
        <f t="shared" si="215"/>
        <v>0.999999999924157-8.70878858126437E-06i</v>
      </c>
      <c r="H796" t="str">
        <f t="shared" si="216"/>
        <v>1200.01137274428+3.34417699133252i</v>
      </c>
      <c r="I796" t="str">
        <f t="shared" si="217"/>
        <v>89.5364353421536-29183.1757691879i</v>
      </c>
      <c r="K796" t="str">
        <f t="shared" si="218"/>
        <v>0.0099998275675088-0.0000409305798227009i</v>
      </c>
      <c r="L796" t="str">
        <f t="shared" si="219"/>
        <v>0.00015-16.2874514976289i</v>
      </c>
      <c r="M796" t="str">
        <f t="shared" si="220"/>
        <v>0.0004-2.87425614664039i</v>
      </c>
      <c r="N796">
        <f t="shared" si="221"/>
        <v>89.987102309130449</v>
      </c>
      <c r="O796">
        <f t="shared" si="222"/>
        <v>63.478069103846451</v>
      </c>
      <c r="P796" s="3">
        <f t="shared" si="223"/>
        <v>63.478069103846451</v>
      </c>
      <c r="Q796" s="3">
        <f t="shared" si="224"/>
        <v>-90.012897690869551</v>
      </c>
      <c r="R796">
        <f t="shared" si="225"/>
        <v>89.987102309130449</v>
      </c>
      <c r="S796">
        <f t="shared" si="226"/>
        <v>1.7325584389445012E-2</v>
      </c>
      <c r="T796">
        <f t="shared" si="209"/>
        <v>63.478069103846451</v>
      </c>
    </row>
    <row r="797" spans="1:20" x14ac:dyDescent="0.25">
      <c r="A797">
        <f t="shared" si="210"/>
        <v>109.27352473170234</v>
      </c>
      <c r="B797">
        <f t="shared" si="227"/>
        <v>17.391421610124905</v>
      </c>
      <c r="C797" t="str">
        <f t="shared" si="211"/>
        <v>-0.335963945426843-1486.81264914055i</v>
      </c>
      <c r="D797" t="str">
        <f t="shared" si="212"/>
        <v>3.47812499801267-915.134835546777i</v>
      </c>
      <c r="E797" t="str">
        <f t="shared" si="213"/>
        <v>162.469525716878+0.0133299187065148i</v>
      </c>
      <c r="F797" t="str">
        <f t="shared" si="214"/>
        <v>2.42492492473962-8587.9763012953i</v>
      </c>
      <c r="G797" t="str">
        <f t="shared" si="215"/>
        <v>0.99999999992358-8.74188197786813E-06i</v>
      </c>
      <c r="H797" t="str">
        <f t="shared" si="216"/>
        <v>1200.01145934186+3.35688488052998i</v>
      </c>
      <c r="I797" t="str">
        <f t="shared" si="217"/>
        <v>89.5364363389694-29072.7014360559i</v>
      </c>
      <c r="K797" t="str">
        <f t="shared" si="218"/>
        <v>0.00999982625455546-0.0000410861104731206i</v>
      </c>
      <c r="L797" t="str">
        <f t="shared" si="219"/>
        <v>0.00015-16.2257934823958i</v>
      </c>
      <c r="M797" t="str">
        <f t="shared" si="220"/>
        <v>0.0004-2.86337532042278i</v>
      </c>
      <c r="N797">
        <f t="shared" si="221"/>
        <v>89.98705330101609</v>
      </c>
      <c r="O797">
        <f t="shared" si="222"/>
        <v>63.445125166219569</v>
      </c>
      <c r="P797" s="3">
        <f t="shared" si="223"/>
        <v>63.445125166219569</v>
      </c>
      <c r="Q797" s="3">
        <f t="shared" si="224"/>
        <v>-90.01294669898391</v>
      </c>
      <c r="R797">
        <f t="shared" si="225"/>
        <v>89.98705330101609</v>
      </c>
      <c r="S797">
        <f t="shared" si="226"/>
        <v>1.7391421610124906E-2</v>
      </c>
      <c r="T797">
        <f t="shared" si="209"/>
        <v>63.445125166219569</v>
      </c>
    </row>
    <row r="798" spans="1:20" x14ac:dyDescent="0.25">
      <c r="A798">
        <f t="shared" si="210"/>
        <v>109.68876412568282</v>
      </c>
      <c r="B798">
        <f t="shared" si="227"/>
        <v>17.457509012243381</v>
      </c>
      <c r="C798" t="str">
        <f t="shared" si="211"/>
        <v>-0.335963859747303-1481.1841300628i</v>
      </c>
      <c r="D798" t="str">
        <f t="shared" si="212"/>
        <v>3.47812499799753-911.670488324202i</v>
      </c>
      <c r="E798" t="str">
        <f t="shared" si="213"/>
        <v>162.469525631258+0.0133805731568891i</v>
      </c>
      <c r="F798" t="str">
        <f t="shared" si="214"/>
        <v>2.4249249247382-8555.46553243343i</v>
      </c>
      <c r="G798" t="str">
        <f t="shared" si="215"/>
        <v>0.999999999922998-8.77510112937893E-06i</v>
      </c>
      <c r="H798" t="str">
        <f t="shared" si="216"/>
        <v>1200.01154659885+3.36964105989665i</v>
      </c>
      <c r="I798" t="str">
        <f t="shared" si="217"/>
        <v>89.5364373433737-28962.6453234946i</v>
      </c>
      <c r="K798" t="str">
        <f t="shared" si="218"/>
        <v>0.00999982493160498-0.0000412422320764685i</v>
      </c>
      <c r="L798" t="str">
        <f t="shared" si="219"/>
        <v>0.00015-16.1643688806493i</v>
      </c>
      <c r="M798" t="str">
        <f t="shared" si="220"/>
        <v>0.0004-2.85253568482047i</v>
      </c>
      <c r="N798">
        <f t="shared" si="221"/>
        <v>89.987004106706493</v>
      </c>
      <c r="O798">
        <f t="shared" si="222"/>
        <v>63.412181227749613</v>
      </c>
      <c r="P798" s="3">
        <f t="shared" si="223"/>
        <v>63.412181227749613</v>
      </c>
      <c r="Q798" s="3">
        <f t="shared" si="224"/>
        <v>-90.012995893293507</v>
      </c>
      <c r="R798">
        <f t="shared" si="225"/>
        <v>89.987004106706493</v>
      </c>
      <c r="S798">
        <f t="shared" si="226"/>
        <v>1.7457509012243383E-2</v>
      </c>
      <c r="T798">
        <f t="shared" si="209"/>
        <v>63.412181227749613</v>
      </c>
    </row>
    <row r="799" spans="1:20" x14ac:dyDescent="0.25">
      <c r="A799">
        <f t="shared" si="210"/>
        <v>110.10558142936043</v>
      </c>
      <c r="B799">
        <f t="shared" si="227"/>
        <v>17.523847546489908</v>
      </c>
      <c r="C799" t="str">
        <f t="shared" si="211"/>
        <v>-0.335963773415451-1475.57691831606i</v>
      </c>
      <c r="D799" t="str">
        <f t="shared" si="212"/>
        <v>3.4781249979823-908.219255787682i</v>
      </c>
      <c r="E799" t="str">
        <f t="shared" si="213"/>
        <v>162.469525544985+0.0134314201028658i</v>
      </c>
      <c r="F799" t="str">
        <f t="shared" si="214"/>
        <v>2.42492492473679-8523.0778368156i</v>
      </c>
      <c r="G799" t="str">
        <f t="shared" si="215"/>
        <v>0.999999999922411-0.0000088084465136654i</v>
      </c>
      <c r="H799" t="str">
        <f t="shared" si="216"/>
        <v>1200.01163452025+3.38244571293743i</v>
      </c>
      <c r="I799" t="str">
        <f t="shared" si="217"/>
        <v>89.5364383554275-28853.00584831i</v>
      </c>
      <c r="K799" t="str">
        <f t="shared" si="218"/>
        <v>0.0099998235985814-0.0000413989468776402i</v>
      </c>
      <c r="L799" t="str">
        <f t="shared" si="219"/>
        <v>0.00015-16.103176808776i</v>
      </c>
      <c r="M799" t="str">
        <f t="shared" si="220"/>
        <v>0.0004-2.84173708390164i</v>
      </c>
      <c r="N799">
        <f t="shared" si="221"/>
        <v>89.986954725494527</v>
      </c>
      <c r="O799">
        <f t="shared" si="222"/>
        <v>63.379237288430438</v>
      </c>
      <c r="P799" s="3">
        <f t="shared" si="223"/>
        <v>63.379237288430438</v>
      </c>
      <c r="Q799" s="3">
        <f t="shared" si="224"/>
        <v>-90.013045274505473</v>
      </c>
      <c r="R799">
        <f t="shared" si="225"/>
        <v>89.986954725494527</v>
      </c>
      <c r="S799">
        <f t="shared" si="226"/>
        <v>1.7523847546489908E-2</v>
      </c>
      <c r="T799">
        <f t="shared" si="209"/>
        <v>63.379237288430438</v>
      </c>
    </row>
    <row r="800" spans="1:20" x14ac:dyDescent="0.25">
      <c r="A800">
        <f t="shared" si="210"/>
        <v>110.52398263879201</v>
      </c>
      <c r="B800">
        <f t="shared" si="227"/>
        <v>17.590438167166571</v>
      </c>
      <c r="C800" t="str">
        <f t="shared" si="211"/>
        <v>-0.335963686426303-1469.99093323867i</v>
      </c>
      <c r="D800" t="str">
        <f t="shared" si="212"/>
        <v>3.47812499796692-904.781088290058i</v>
      </c>
      <c r="E800" t="str">
        <f t="shared" si="213"/>
        <v>162.469525458056+0.0134824602760231i</v>
      </c>
      <c r="F800" t="str">
        <f t="shared" si="214"/>
        <v>2.42492492473535-8490.81274853378i</v>
      </c>
      <c r="G800" t="str">
        <f t="shared" si="215"/>
        <v>0.999999999921821-0.0000088419186104121i</v>
      </c>
      <c r="H800" t="str">
        <f t="shared" si="216"/>
        <v>1200.01172311113+3.39529902385445i</v>
      </c>
      <c r="I800" t="str">
        <f t="shared" si="217"/>
        <v>89.5364393751867-28743.7814333011i</v>
      </c>
      <c r="K800" t="str">
        <f t="shared" si="218"/>
        <v>0.00999982225540802-0.0000415562571300518i</v>
      </c>
      <c r="L800" t="str">
        <f t="shared" si="219"/>
        <v>0.00015-16.0422163865072i</v>
      </c>
      <c r="M800" t="str">
        <f t="shared" si="220"/>
        <v>0.0004-2.83097936232481i</v>
      </c>
      <c r="N800">
        <f t="shared" si="221"/>
        <v>89.986905156670389</v>
      </c>
      <c r="O800">
        <f t="shared" si="222"/>
        <v>63.346293348255372</v>
      </c>
      <c r="P800" s="3">
        <f t="shared" si="223"/>
        <v>63.346293348255372</v>
      </c>
      <c r="Q800" s="3">
        <f t="shared" si="224"/>
        <v>-90.013094843329611</v>
      </c>
      <c r="R800">
        <f t="shared" si="225"/>
        <v>89.986905156670389</v>
      </c>
      <c r="S800">
        <f t="shared" si="226"/>
        <v>1.7590438167166572E-2</v>
      </c>
      <c r="T800">
        <f t="shared" si="209"/>
        <v>63.346293348255372</v>
      </c>
    </row>
    <row r="801" spans="1:20" x14ac:dyDescent="0.25">
      <c r="A801">
        <f t="shared" si="210"/>
        <v>110.94397377281942</v>
      </c>
      <c r="B801">
        <f t="shared" si="227"/>
        <v>17.657281832201804</v>
      </c>
      <c r="C801" t="str">
        <f t="shared" si="211"/>
        <v>-0.33596359877473-1464.42609447438i</v>
      </c>
      <c r="D801" t="str">
        <f t="shared" si="212"/>
        <v>3.47812499795145-901.355936372153i</v>
      </c>
      <c r="E801" t="str">
        <f t="shared" si="213"/>
        <v>162.469525370465+0.0135336944107296i</v>
      </c>
      <c r="F801" t="str">
        <f t="shared" si="214"/>
        <v>2.42492492473392-8458.66980344399i</v>
      </c>
      <c r="G801" t="str">
        <f t="shared" si="215"/>
        <v>0.999999999921225-8.87551790112638E-06i</v>
      </c>
      <c r="H801" t="str">
        <f t="shared" si="216"/>
        <v>1200.01181237659+3.40820117754983i</v>
      </c>
      <c r="I801" t="str">
        <f t="shared" si="217"/>
        <v>89.5364404027107-28634.9705072385i</v>
      </c>
      <c r="K801" t="str">
        <f t="shared" si="218"/>
        <v>0.00999982090200744-0.0000417141650956731i</v>
      </c>
      <c r="L801" t="str">
        <f t="shared" si="219"/>
        <v>0.00015-15.981486736907i</v>
      </c>
      <c r="M801" t="str">
        <f t="shared" si="220"/>
        <v>0.0004-2.82026236533653i</v>
      </c>
      <c r="N801">
        <f t="shared" si="221"/>
        <v>89.986855399521517</v>
      </c>
      <c r="O801">
        <f t="shared" si="222"/>
        <v>63.31334940721802</v>
      </c>
      <c r="P801" s="3">
        <f t="shared" si="223"/>
        <v>63.31334940721802</v>
      </c>
      <c r="Q801" s="3">
        <f t="shared" si="224"/>
        <v>-90.013144600478483</v>
      </c>
      <c r="R801">
        <f t="shared" si="225"/>
        <v>89.986855399521517</v>
      </c>
      <c r="S801">
        <f t="shared" si="226"/>
        <v>1.7657281832201804E-2</v>
      </c>
      <c r="T801">
        <f t="shared" si="209"/>
        <v>63.31334940721802</v>
      </c>
    </row>
    <row r="802" spans="1:20" x14ac:dyDescent="0.25">
      <c r="A802">
        <f t="shared" si="210"/>
        <v>111.36556087315614</v>
      </c>
      <c r="B802">
        <f t="shared" si="227"/>
        <v>17.724379503164172</v>
      </c>
      <c r="C802" t="str">
        <f t="shared" si="211"/>
        <v>-0.335963510455773-1458.88232197109i</v>
      </c>
      <c r="D802" t="str">
        <f t="shared" si="212"/>
        <v>3.47812499793585-897.943750761995i</v>
      </c>
      <c r="E802" t="str">
        <f t="shared" si="213"/>
        <v>162.469525282207+0.0135851232441339i</v>
      </c>
      <c r="F802" t="str">
        <f t="shared" si="214"/>
        <v>2.42492492473245-8426.64853915904i</v>
      </c>
      <c r="G802" t="str">
        <f t="shared" si="215"/>
        <v>0.999999999920625-8.90924486914532E-06i</v>
      </c>
      <c r="H802" t="str">
        <f t="shared" si="216"/>
        <v>1200.01190232177+3.42115235962841i</v>
      </c>
      <c r="I802" t="str">
        <f t="shared" si="217"/>
        <v>89.5364414380578-28526.5715048403i</v>
      </c>
      <c r="K802" t="str">
        <f t="shared" si="218"/>
        <v>0.0099998195383018-0.0000418726730450622i</v>
      </c>
      <c r="L802" t="str">
        <f t="shared" si="219"/>
        <v>0.00015-15.9209869863588i</v>
      </c>
      <c r="M802" t="str">
        <f t="shared" si="220"/>
        <v>0.0004-2.80958593876921i</v>
      </c>
      <c r="N802">
        <f t="shared" si="221"/>
        <v>89.986805453332778</v>
      </c>
      <c r="O802">
        <f t="shared" si="222"/>
        <v>63.280405465311645</v>
      </c>
      <c r="P802" s="3">
        <f t="shared" si="223"/>
        <v>63.280405465311645</v>
      </c>
      <c r="Q802" s="3">
        <f t="shared" si="224"/>
        <v>-90.013194546667222</v>
      </c>
      <c r="R802">
        <f t="shared" si="225"/>
        <v>89.986805453332778</v>
      </c>
      <c r="S802">
        <f t="shared" si="226"/>
        <v>1.7724379503164172E-2</v>
      </c>
      <c r="T802">
        <f t="shared" si="209"/>
        <v>63.280405465311645</v>
      </c>
    </row>
    <row r="803" spans="1:20" x14ac:dyDescent="0.25">
      <c r="A803">
        <f t="shared" si="210"/>
        <v>111.78875000447414</v>
      </c>
      <c r="B803">
        <f t="shared" si="227"/>
        <v>17.791732145276196</v>
      </c>
      <c r="C803" t="str">
        <f t="shared" si="211"/>
        <v>-0.335963421464389-1453.3595359798i</v>
      </c>
      <c r="D803" t="str">
        <f t="shared" si="212"/>
        <v>3.47812499792012-894.544482374155i</v>
      </c>
      <c r="E803" t="str">
        <f t="shared" si="213"/>
        <v>162.469525193276+0.0136367475162015i</v>
      </c>
      <c r="F803" t="str">
        <f t="shared" si="214"/>
        <v>2.42492492473098-8394.74849504238i</v>
      </c>
      <c r="G803" t="str">
        <f t="shared" si="215"/>
        <v>0.999999999920021-8.94309999964267E-06i</v>
      </c>
      <c r="H803" t="str">
        <f t="shared" si="216"/>
        <v>1200.01199295183+3.43415275640034i</v>
      </c>
      <c r="I803" t="str">
        <f t="shared" si="217"/>
        <v>89.5364424812888-28418.5828667502i</v>
      </c>
      <c r="K803" t="str">
        <f t="shared" si="218"/>
        <v>0.00999981816421279-0.0000420317832573975i</v>
      </c>
      <c r="L803" t="str">
        <f t="shared" si="219"/>
        <v>0.00015-15.8607162645535i</v>
      </c>
      <c r="M803" t="str">
        <f t="shared" si="220"/>
        <v>0.0004-2.79894992903886i</v>
      </c>
      <c r="N803">
        <f t="shared" si="221"/>
        <v>89.986755317386184</v>
      </c>
      <c r="O803">
        <f t="shared" si="222"/>
        <v>63.247461522529818</v>
      </c>
      <c r="P803" s="3">
        <f t="shared" si="223"/>
        <v>63.247461522529818</v>
      </c>
      <c r="Q803" s="3">
        <f t="shared" si="224"/>
        <v>-90.013244682613816</v>
      </c>
      <c r="R803">
        <f t="shared" si="225"/>
        <v>89.986755317386184</v>
      </c>
      <c r="S803">
        <f t="shared" si="226"/>
        <v>1.7791732145276195E-2</v>
      </c>
      <c r="T803">
        <f t="shared" si="209"/>
        <v>63.247461522529818</v>
      </c>
    </row>
    <row r="804" spans="1:20" x14ac:dyDescent="0.25">
      <c r="A804">
        <f t="shared" si="210"/>
        <v>112.21354725449115</v>
      </c>
      <c r="B804">
        <f t="shared" si="227"/>
        <v>17.859340727428247</v>
      </c>
      <c r="C804" t="str">
        <f t="shared" si="211"/>
        <v>-0.33596333179534-1447.85765705337i</v>
      </c>
      <c r="D804" t="str">
        <f t="shared" si="212"/>
        <v>3.47812499790429-891.158082309014i</v>
      </c>
      <c r="E804" t="str">
        <f t="shared" si="213"/>
        <v>162.469525103669+0.0136885679697015i</v>
      </c>
      <c r="F804" t="str">
        <f t="shared" si="214"/>
        <v>2.4249249247295-8362.96921220115i</v>
      </c>
      <c r="G804" t="str">
        <f t="shared" si="215"/>
        <v>0.999999999919412-8.97708377963584E-06i</v>
      </c>
      <c r="H804" t="str">
        <f t="shared" si="216"/>
        <v>1200.01208427201+3.44720255488374i</v>
      </c>
      <c r="I804" t="str">
        <f t="shared" si="217"/>
        <v>89.5364435324633-28311.0030395161i</v>
      </c>
      <c r="K804" t="str">
        <f t="shared" si="218"/>
        <v>0.00999981677966118-0.0000421914980205073i</v>
      </c>
      <c r="L804" t="str">
        <f t="shared" si="219"/>
        <v>0.00015-15.8006737044765i</v>
      </c>
      <c r="M804" t="str">
        <f t="shared" si="220"/>
        <v>0.0004-2.78835418314291i</v>
      </c>
      <c r="N804">
        <f t="shared" si="221"/>
        <v>89.986704990961115</v>
      </c>
      <c r="O804">
        <f t="shared" si="222"/>
        <v>63.214517578865824</v>
      </c>
      <c r="P804" s="3">
        <f t="shared" si="223"/>
        <v>63.214517578865824</v>
      </c>
      <c r="Q804" s="3">
        <f t="shared" si="224"/>
        <v>-90.013295009038885</v>
      </c>
      <c r="R804">
        <f t="shared" si="225"/>
        <v>89.986704990961115</v>
      </c>
      <c r="S804">
        <f t="shared" si="226"/>
        <v>1.7859340727428247E-2</v>
      </c>
      <c r="T804">
        <f t="shared" si="209"/>
        <v>63.214517578865824</v>
      </c>
    </row>
    <row r="805" spans="1:20" x14ac:dyDescent="0.25">
      <c r="A805">
        <f t="shared" si="210"/>
        <v>112.63995873405821</v>
      </c>
      <c r="B805">
        <f t="shared" si="227"/>
        <v>17.927206222192474</v>
      </c>
      <c r="C805" t="str">
        <f t="shared" si="211"/>
        <v>-0.335963241443579-1442.37660604542i</v>
      </c>
      <c r="D805" t="str">
        <f t="shared" si="212"/>
        <v>3.47812499788834-887.784501852071i</v>
      </c>
      <c r="E805" t="str">
        <f t="shared" si="213"/>
        <v>162.46952501338+0.0137405853502217i</v>
      </c>
      <c r="F805" t="str">
        <f t="shared" si="214"/>
        <v>2.42492492472802-8331.31023347969i</v>
      </c>
      <c r="G805" t="str">
        <f t="shared" si="215"/>
        <v>0.999999999918798-9.01119669799293E-06i</v>
      </c>
      <c r="H805" t="str">
        <f t="shared" si="216"/>
        <v>1200.01217628755+3.46030194280744i</v>
      </c>
      <c r="I805" t="str">
        <f t="shared" si="217"/>
        <v>89.5364445916415-28203.8304755655i</v>
      </c>
      <c r="K805" t="str">
        <f t="shared" si="218"/>
        <v>0.00999981538456738-0.0000423518196309065i</v>
      </c>
      <c r="L805" t="str">
        <f t="shared" si="219"/>
        <v>0.00015-15.7408584423954i</v>
      </c>
      <c r="M805" t="str">
        <f t="shared" si="220"/>
        <v>0.0004-2.77779854865801i</v>
      </c>
      <c r="N805">
        <f t="shared" si="221"/>
        <v>89.986654473334184</v>
      </c>
      <c r="O805">
        <f t="shared" si="222"/>
        <v>63.181573634312898</v>
      </c>
      <c r="P805" s="3">
        <f t="shared" si="223"/>
        <v>63.181573634312898</v>
      </c>
      <c r="Q805" s="3">
        <f t="shared" si="224"/>
        <v>-90.013345526665816</v>
      </c>
      <c r="R805">
        <f t="shared" si="225"/>
        <v>89.986654473334184</v>
      </c>
      <c r="S805">
        <f t="shared" si="226"/>
        <v>1.7927206222192474E-2</v>
      </c>
      <c r="T805">
        <f t="shared" si="209"/>
        <v>63.181573634312898</v>
      </c>
    </row>
    <row r="806" spans="1:20" x14ac:dyDescent="0.25">
      <c r="A806">
        <f t="shared" si="210"/>
        <v>113.06799057724763</v>
      </c>
      <c r="B806">
        <f t="shared" si="227"/>
        <v>17.995329605836805</v>
      </c>
      <c r="C806" t="str">
        <f t="shared" si="211"/>
        <v>-0.335963150403873-1436.9163041092i</v>
      </c>
      <c r="D806" t="str">
        <f t="shared" si="212"/>
        <v>3.47812499787224-884.423692473233i</v>
      </c>
      <c r="E806" t="str">
        <f t="shared" si="213"/>
        <v>162.469524922403+0.0137928004062029i</v>
      </c>
      <c r="F806" t="str">
        <f t="shared" si="214"/>
        <v>2.42492492472651-8299.77110345291i</v>
      </c>
      <c r="G806" t="str">
        <f t="shared" si="215"/>
        <v>0.99999999991818-9.04543924543971E-06i</v>
      </c>
      <c r="H806" t="str">
        <f t="shared" si="216"/>
        <v>1200.01226900373+3.47345110861371i</v>
      </c>
      <c r="I806" t="str">
        <f t="shared" si="217"/>
        <v>89.5364456588845-28097.0636331848i</v>
      </c>
      <c r="K806" t="str">
        <f t="shared" si="218"/>
        <v>0.0099998139788512-0.0000425127503938281i</v>
      </c>
      <c r="L806" t="str">
        <f t="shared" si="219"/>
        <v>0.00015-15.6812696178476i</v>
      </c>
      <c r="M806" t="str">
        <f t="shared" si="220"/>
        <v>0.0004-2.76728287373781i</v>
      </c>
      <c r="N806">
        <f t="shared" si="221"/>
        <v>89.986603763779243</v>
      </c>
      <c r="O806">
        <f t="shared" si="222"/>
        <v>63.148629688864332</v>
      </c>
      <c r="P806" s="3">
        <f t="shared" si="223"/>
        <v>63.148629688864332</v>
      </c>
      <c r="Q806" s="3">
        <f t="shared" si="224"/>
        <v>-90.013396236220757</v>
      </c>
      <c r="R806">
        <f t="shared" si="225"/>
        <v>89.986603763779243</v>
      </c>
      <c r="S806">
        <f t="shared" si="226"/>
        <v>1.7995329605836805E-2</v>
      </c>
      <c r="T806">
        <f t="shared" si="209"/>
        <v>63.148629688864332</v>
      </c>
    </row>
    <row r="807" spans="1:20" x14ac:dyDescent="0.25">
      <c r="A807">
        <f t="shared" si="210"/>
        <v>113.49764894144116</v>
      </c>
      <c r="B807">
        <f t="shared" si="227"/>
        <v>18.063711858338984</v>
      </c>
      <c r="C807" t="str">
        <f t="shared" si="211"/>
        <v>-0.33596305867099-1431.47667269643i</v>
      </c>
      <c r="D807" t="str">
        <f t="shared" si="212"/>
        <v>3.47812499785605-881.075605826143i</v>
      </c>
      <c r="E807" t="str">
        <f t="shared" si="213"/>
        <v>162.469524830733+0.0138452138889105i</v>
      </c>
      <c r="F807" t="str">
        <f t="shared" si="214"/>
        <v>2.42492492472501-8268.35136841998i</v>
      </c>
      <c r="G807" t="str">
        <f t="shared" si="215"/>
        <v>0.999999999917557-9.07981191456672E-06i</v>
      </c>
      <c r="H807" t="str">
        <f t="shared" si="216"/>
        <v>1200.01236242591+3.48665024146085i</v>
      </c>
      <c r="I807" t="str">
        <f t="shared" si="217"/>
        <v>89.5364467342546-27990.7009764979i</v>
      </c>
      <c r="K807" t="str">
        <f t="shared" si="218"/>
        <v>0.00999981256243166-0.0000426742926232544i</v>
      </c>
      <c r="L807" t="str">
        <f t="shared" si="219"/>
        <v>0.00015-15.6219063736278i</v>
      </c>
      <c r="M807" t="str">
        <f t="shared" si="220"/>
        <v>0.0004-2.75680700711079i</v>
      </c>
      <c r="N807">
        <f t="shared" si="221"/>
        <v>89.986552861567446</v>
      </c>
      <c r="O807">
        <f t="shared" si="222"/>
        <v>63.115685742513286</v>
      </c>
      <c r="P807" s="3">
        <f t="shared" si="223"/>
        <v>63.115685742513286</v>
      </c>
      <c r="Q807" s="3">
        <f t="shared" si="224"/>
        <v>-90.013447138432554</v>
      </c>
      <c r="R807">
        <f t="shared" si="225"/>
        <v>89.986552861567446</v>
      </c>
      <c r="S807">
        <f t="shared" si="226"/>
        <v>1.8063711858338983E-2</v>
      </c>
      <c r="T807">
        <f t="shared" si="209"/>
        <v>63.115685742513286</v>
      </c>
    </row>
    <row r="808" spans="1:20" x14ac:dyDescent="0.25">
      <c r="A808">
        <f t="shared" si="210"/>
        <v>113.92894000741863</v>
      </c>
      <c r="B808">
        <f t="shared" si="227"/>
        <v>18.132353963400671</v>
      </c>
      <c r="C808" t="str">
        <f t="shared" si="211"/>
        <v>-0.33596296623964-1426.05763355618i</v>
      </c>
      <c r="D808" t="str">
        <f t="shared" si="212"/>
        <v>3.47812499783971-877.740193747432i</v>
      </c>
      <c r="E808" t="str">
        <f t="shared" si="213"/>
        <v>162.469524738366+0.0138978265524768i</v>
      </c>
      <c r="F808" t="str">
        <f t="shared" si="214"/>
        <v>2.42492492472347-8237.05057639728i</v>
      </c>
      <c r="G808" t="str">
        <f t="shared" si="215"/>
        <v>0.999999999916929-9.11431519983636E-06i</v>
      </c>
      <c r="H808" t="str">
        <f t="shared" si="216"/>
        <v>1200.01245655946+3.49989953122604i</v>
      </c>
      <c r="I808" t="str">
        <f t="shared" si="217"/>
        <v>89.5364478178119-27884.7409754418i</v>
      </c>
      <c r="K808" t="str">
        <f t="shared" si="218"/>
        <v>0.00999981113522729-0.0000428364486419529i</v>
      </c>
      <c r="L808" t="str">
        <f t="shared" si="219"/>
        <v>0.00015-15.5627678557759i</v>
      </c>
      <c r="M808" t="str">
        <f t="shared" si="220"/>
        <v>0.0004-2.74637079807809i</v>
      </c>
      <c r="N808">
        <f t="shared" si="221"/>
        <v>89.98650176596712</v>
      </c>
      <c r="O808">
        <f t="shared" si="222"/>
        <v>63.082741795252851</v>
      </c>
      <c r="P808" s="3">
        <f t="shared" si="223"/>
        <v>63.082741795252851</v>
      </c>
      <c r="Q808" s="3">
        <f t="shared" si="224"/>
        <v>-90.01349823403288</v>
      </c>
      <c r="R808">
        <f t="shared" si="225"/>
        <v>89.98650176596712</v>
      </c>
      <c r="S808">
        <f t="shared" si="226"/>
        <v>1.8132353963400672E-2</v>
      </c>
      <c r="T808">
        <f t="shared" si="209"/>
        <v>63.082741795252851</v>
      </c>
    </row>
    <row r="809" spans="1:20" x14ac:dyDescent="0.25">
      <c r="A809">
        <f t="shared" si="210"/>
        <v>114.36186997944684</v>
      </c>
      <c r="B809">
        <f t="shared" si="227"/>
        <v>18.201256908461595</v>
      </c>
      <c r="C809" t="str">
        <f t="shared" si="211"/>
        <v>-0.335962873104493-1420.65910873376i</v>
      </c>
      <c r="D809" t="str">
        <f t="shared" si="212"/>
        <v>3.47812499782327-874.417408256093i</v>
      </c>
      <c r="E809" t="str">
        <f t="shared" si="213"/>
        <v>162.469524645295+0.0139506391539007i</v>
      </c>
      <c r="F809" t="str">
        <f t="shared" si="214"/>
        <v>2.42492492472195-8205.86827711256i</v>
      </c>
      <c r="G809" t="str">
        <f t="shared" si="215"/>
        <v>0.999999999916297-9.14894959758995E-06i</v>
      </c>
      <c r="H809" t="str">
        <f t="shared" si="216"/>
        <v>1200.01255140979+3.51319916850799i</v>
      </c>
      <c r="I809" t="str">
        <f t="shared" si="217"/>
        <v>89.53644890962-27779.1821057465i</v>
      </c>
      <c r="K809" t="str">
        <f t="shared" si="218"/>
        <v>0.009999809697156-0.0000429992207815081i</v>
      </c>
      <c r="L809" t="str">
        <f t="shared" si="219"/>
        <v>0.00015-15.5038532135643i</v>
      </c>
      <c r="M809" t="str">
        <f t="shared" si="220"/>
        <v>0.0004-2.73597409651135i</v>
      </c>
      <c r="N809">
        <f t="shared" si="221"/>
        <v>89.986450476243874</v>
      </c>
      <c r="O809">
        <f t="shared" si="222"/>
        <v>63.049797847076157</v>
      </c>
      <c r="P809" s="3">
        <f t="shared" si="223"/>
        <v>63.049797847076157</v>
      </c>
      <c r="Q809" s="3">
        <f t="shared" si="224"/>
        <v>-90.013549523756126</v>
      </c>
      <c r="R809">
        <f t="shared" si="225"/>
        <v>89.986450476243874</v>
      </c>
      <c r="S809">
        <f t="shared" si="226"/>
        <v>1.8201256908461593E-2</v>
      </c>
      <c r="T809">
        <f t="shared" si="209"/>
        <v>63.049797847076157</v>
      </c>
    </row>
    <row r="810" spans="1:20" x14ac:dyDescent="0.25">
      <c r="A810">
        <f t="shared" si="210"/>
        <v>114.79644508536873</v>
      </c>
      <c r="B810">
        <f t="shared" si="227"/>
        <v>18.270421684713749</v>
      </c>
      <c r="C810" t="str">
        <f t="shared" si="211"/>
        <v>-0.335962779260152-1415.28102056958i</v>
      </c>
      <c r="D810" t="str">
        <f t="shared" si="212"/>
        <v>3.47812499780669-871.107201552733i</v>
      </c>
      <c r="E810" t="str">
        <f t="shared" si="213"/>
        <v>162.469524551516+0.0140036524530613i</v>
      </c>
      <c r="F810" t="str">
        <f t="shared" si="214"/>
        <v>2.4249249247204-8174.80402199789i</v>
      </c>
      <c r="G810" t="str">
        <f t="shared" si="215"/>
        <v>0.999999999915659-9.18371560605494E-06i</v>
      </c>
      <c r="H810" t="str">
        <f t="shared" si="216"/>
        <v>1200.01264698236+3.52654934462974i</v>
      </c>
      <c r="I810" t="str">
        <f t="shared" si="217"/>
        <v>89.5364500097408-27674.0228489121i</v>
      </c>
      <c r="K810" t="str">
        <f t="shared" si="218"/>
        <v>0.00999980824813501-0.0000431626113823549i</v>
      </c>
      <c r="L810" t="str">
        <f t="shared" si="219"/>
        <v>0.00015-15.4451615994863i</v>
      </c>
      <c r="M810" t="str">
        <f t="shared" si="220"/>
        <v>0.0004-2.72561675285052i</v>
      </c>
      <c r="N810">
        <f t="shared" si="221"/>
        <v>89.986398991660494</v>
      </c>
      <c r="O810">
        <f t="shared" si="222"/>
        <v>63.016853897976226</v>
      </c>
      <c r="P810" s="3">
        <f t="shared" si="223"/>
        <v>63.016853897976226</v>
      </c>
      <c r="Q810" s="3">
        <f t="shared" si="224"/>
        <v>-90.013601008339506</v>
      </c>
      <c r="R810">
        <f t="shared" si="225"/>
        <v>89.986398991660494</v>
      </c>
      <c r="S810">
        <f t="shared" si="226"/>
        <v>1.8270421684713749E-2</v>
      </c>
      <c r="T810">
        <f t="shared" si="209"/>
        <v>63.016853897976226</v>
      </c>
    </row>
    <row r="811" spans="1:20" x14ac:dyDescent="0.25">
      <c r="A811">
        <f t="shared" si="210"/>
        <v>115.23267157669314</v>
      </c>
      <c r="B811">
        <f t="shared" si="227"/>
        <v>18.339849287115662</v>
      </c>
      <c r="C811" t="str">
        <f t="shared" si="211"/>
        <v>-0.335962684701336-1409.92329169803i</v>
      </c>
      <c r="D811" t="str">
        <f t="shared" si="212"/>
        <v>3.47812499779-867.809526018922i</v>
      </c>
      <c r="E811" t="str">
        <f t="shared" si="213"/>
        <v>162.469524457022+0.0140568672127153i</v>
      </c>
      <c r="F811" t="str">
        <f t="shared" si="214"/>
        <v>2.42492492471885-8143.85736418359i</v>
      </c>
      <c r="G811" t="str">
        <f t="shared" si="215"/>
        <v>0.999999999915017-9.21861372535203E-06i</v>
      </c>
      <c r="H811" t="str">
        <f t="shared" si="216"/>
        <v>1200.01274328267+3.53995025164141i</v>
      </c>
      <c r="I811" t="str">
        <f t="shared" si="217"/>
        <v>89.5364511182392-27569.2616921875i</v>
      </c>
      <c r="K811" t="str">
        <f t="shared" si="218"/>
        <v>0.009999806788081-0.0000433266227938135i</v>
      </c>
      <c r="L811" t="str">
        <f t="shared" si="219"/>
        <v>0.00015-15.3866921692431i</v>
      </c>
      <c r="M811" t="str">
        <f t="shared" si="220"/>
        <v>0.0004-2.71529861810173i</v>
      </c>
      <c r="N811">
        <f t="shared" si="221"/>
        <v>89.986347311476948</v>
      </c>
      <c r="O811">
        <f t="shared" si="222"/>
        <v>62.983909947946003</v>
      </c>
      <c r="P811" s="3">
        <f t="shared" si="223"/>
        <v>62.983909947946003</v>
      </c>
      <c r="Q811" s="3">
        <f t="shared" si="224"/>
        <v>-90.013652688523052</v>
      </c>
      <c r="R811">
        <f t="shared" si="225"/>
        <v>89.986347311476948</v>
      </c>
      <c r="S811">
        <f t="shared" si="226"/>
        <v>1.8339849287115663E-2</v>
      </c>
      <c r="T811">
        <f t="shared" si="209"/>
        <v>62.983909947946003</v>
      </c>
    </row>
    <row r="812" spans="1:20" x14ac:dyDescent="0.25">
      <c r="A812">
        <f t="shared" si="210"/>
        <v>115.67055572868458</v>
      </c>
      <c r="B812">
        <f t="shared" si="227"/>
        <v>18.409540714406702</v>
      </c>
      <c r="C812" t="str">
        <f t="shared" si="211"/>
        <v>-0.335962589422512-1404.58584504637i</v>
      </c>
      <c r="D812" t="str">
        <f t="shared" si="212"/>
        <v>3.47812499777316-864.52433421648i</v>
      </c>
      <c r="E812" t="str">
        <f t="shared" si="213"/>
        <v>162.46952436181+0.0141102841985254i</v>
      </c>
      <c r="F812" t="str">
        <f t="shared" si="214"/>
        <v>2.42492492471727-8113.0278584915i</v>
      </c>
      <c r="G812" t="str">
        <f t="shared" si="215"/>
        <v>0.99999999991437-9.25364445750238E-06i</v>
      </c>
      <c r="H812" t="str">
        <f t="shared" si="216"/>
        <v>1200.01284031627+3.55340208232287i</v>
      </c>
      <c r="I812" t="str">
        <f t="shared" si="217"/>
        <v>89.5364522351771-27464.8971285481i</v>
      </c>
      <c r="K812" t="str">
        <f t="shared" si="218"/>
        <v>0.00999980531690988-0.0000434912573741201i</v>
      </c>
      <c r="L812" t="str">
        <f t="shared" si="219"/>
        <v>0.00015-15.3284440817326i</v>
      </c>
      <c r="M812" t="str">
        <f t="shared" si="220"/>
        <v>0.0004-2.70501954383516i</v>
      </c>
      <c r="N812">
        <f t="shared" si="221"/>
        <v>89.986295434950463</v>
      </c>
      <c r="O812">
        <f t="shared" si="222"/>
        <v>62.950965996978319</v>
      </c>
      <c r="P812" s="3">
        <f t="shared" si="223"/>
        <v>62.950965996978319</v>
      </c>
      <c r="Q812" s="3">
        <f t="shared" si="224"/>
        <v>-90.013704565049537</v>
      </c>
      <c r="R812">
        <f t="shared" si="225"/>
        <v>89.986295434950463</v>
      </c>
      <c r="S812">
        <f t="shared" si="226"/>
        <v>1.8409540714406702E-2</v>
      </c>
      <c r="T812">
        <f t="shared" ref="T812:T875" si="228">P812</f>
        <v>62.950965996978319</v>
      </c>
    </row>
    <row r="813" spans="1:20" x14ac:dyDescent="0.25">
      <c r="A813">
        <f t="shared" ref="A813:A876" si="229">2*PI()*B813</f>
        <v>116.11010384045359</v>
      </c>
      <c r="B813">
        <f t="shared" si="227"/>
        <v>18.479496969121449</v>
      </c>
      <c r="C813" t="str">
        <f t="shared" ref="C813:C876" si="230">IMPRODUCT(D813,E813,$C$40,,K813,$C$41)</f>
        <v>-0.335962493418206-1399.26860383365i</v>
      </c>
      <c r="D813" t="str">
        <f t="shared" ref="D813:D876" si="231">IMDIV(IMPRODUCT($C$37,$C$38,COMPLEX(1,A813/$C$38)),IMSUM(-1*A813*A813/$C$39,COMPLEX(0,1*A813)))</f>
        <v>3.47812499775621-861.251578886833i</v>
      </c>
      <c r="E813" t="str">
        <f t="shared" ref="E813:E876" si="232">IMDIV(IMPRODUCT(IMSUM(F813,G813),$C$29,H813),IMSUM(1,I813))</f>
        <v>162.469524265871+0.0141639041790767i</v>
      </c>
      <c r="F813" t="str">
        <f t="shared" ref="F813:F876" si="233">IMDIV(IMPRODUCT($C$14,$C$15,COMPLEX(1,A813/$C$15)),IMSUM(-1*A813*A813/$C$16,COMPLEX(0,A813)))</f>
        <v>2.42492492471569-8082.31506142893i</v>
      </c>
      <c r="G813" t="str">
        <f t="shared" ref="G813:G876" si="234">IMDIV(1,COMPLEX(1,A813*$C$9*$C$10))</f>
        <v>0.999999999913718-9.28880830643483E-06i</v>
      </c>
      <c r="H813" t="str">
        <f t="shared" ref="H813:H876" si="235">IMDIV($C$3,IMSUM(K813,COMPLEX(0,$C$28*A813)))</f>
        <v>1200.01293808873+3.56690503018664i</v>
      </c>
      <c r="I813" t="str">
        <f t="shared" ref="I813:I876" si="236">IMPRODUCT(F813,$C$29,H813,$C$31)</f>
        <v>89.5364533606201-27360.9276566748i</v>
      </c>
      <c r="K813" t="str">
        <f t="shared" ref="K813:K876" si="237">IF($C$26&lt;=0,IMDIV(1,IMSUM(IMDIV(1,L813),1/$C$18)),IMDIV(1,IMSUM(IMDIV(1,L813),1/$C$18,IMDIV(1,M813))))</f>
        <v>0.00999980383453709-0.0000436565174904646i</v>
      </c>
      <c r="L813" t="str">
        <f t="shared" ref="L813:L876" si="238">IMSUM($C$21/$C$22,IMDIV(1,COMPLEX(0,$C$20*$C$22*A813)))</f>
        <v>0.00015-15.2704164990362i</v>
      </c>
      <c r="M813" t="str">
        <f t="shared" ref="M813:M876" si="239">IMSUM($C$25/$C$26,IMDIV(1,COMPLEX(0,$C$24*$C$26*A813)))</f>
        <v>0.0004-2.69477938218286i</v>
      </c>
      <c r="N813">
        <f t="shared" ref="N813:N876" si="240">ABS(R813)</f>
        <v>89.986243361335397</v>
      </c>
      <c r="O813">
        <f t="shared" ref="O813:O876" si="241">ABS(P813)</f>
        <v>62.91802204506611</v>
      </c>
      <c r="P813" s="3">
        <f t="shared" ref="P813:P876" si="242">20*LOG10(IMABS(C813))</f>
        <v>62.91802204506611</v>
      </c>
      <c r="Q813" s="3">
        <f t="shared" ref="Q813:Q876" si="243">IMARGUMENT(C813)*180/PI()</f>
        <v>-90.013756638664603</v>
      </c>
      <c r="R813">
        <f t="shared" ref="R813:R876" si="244">IF(Q813&lt;0,Q813+180,Q813-180)</f>
        <v>89.986243361335397</v>
      </c>
      <c r="S813">
        <f t="shared" ref="S813:S876" si="245">B813/1000</f>
        <v>1.8479496969121448E-2</v>
      </c>
      <c r="T813">
        <f t="shared" si="228"/>
        <v>62.91802204506611</v>
      </c>
    </row>
    <row r="814" spans="1:20" x14ac:dyDescent="0.25">
      <c r="A814">
        <f t="shared" si="229"/>
        <v>116.55132223504731</v>
      </c>
      <c r="B814">
        <f t="shared" ref="B814:B877" si="246">B813*(1+B$42)</f>
        <v>18.549719057604111</v>
      </c>
      <c r="C814" t="str">
        <f t="shared" si="230"/>
        <v>-0.335962396682955-1393.9714915696i</v>
      </c>
      <c r="D814" t="str">
        <f t="shared" si="231"/>
        <v>3.47812499773914-857.991212950296i</v>
      </c>
      <c r="E814" t="str">
        <f t="shared" si="232"/>
        <v>162.469524169204+0.0142177279258593i</v>
      </c>
      <c r="F814" t="str">
        <f t="shared" si="233"/>
        <v>2.42492492471411-8051.71853118201i</v>
      </c>
      <c r="G814" t="str">
        <f t="shared" si="234"/>
        <v>0.999999999913061-9.32410577799316E-06i</v>
      </c>
      <c r="H814" t="str">
        <f t="shared" si="235"/>
        <v>1200.01303660567+3.58045928948058i</v>
      </c>
      <c r="I814" t="str">
        <f t="shared" si="236"/>
        <v>89.536454494633-27257.3517809317i</v>
      </c>
      <c r="K814" t="str">
        <f t="shared" si="237"/>
        <v>0.00999980234087738-0.0000438224055190216i</v>
      </c>
      <c r="L814" t="str">
        <f t="shared" si="238"/>
        <v>0.00015-15.2126085864079i</v>
      </c>
      <c r="M814" t="str">
        <f t="shared" si="239"/>
        <v>0.0004-2.68457798583668i</v>
      </c>
      <c r="N814">
        <f t="shared" si="240"/>
        <v>89.986191089883306</v>
      </c>
      <c r="O814">
        <f t="shared" si="241"/>
        <v>62.885078092202392</v>
      </c>
      <c r="P814" s="3">
        <f t="shared" si="242"/>
        <v>62.885078092202392</v>
      </c>
      <c r="Q814" s="3">
        <f t="shared" si="243"/>
        <v>-90.013808910116694</v>
      </c>
      <c r="R814">
        <f t="shared" si="244"/>
        <v>89.986191089883306</v>
      </c>
      <c r="S814">
        <f t="shared" si="245"/>
        <v>1.8549719057604112E-2</v>
      </c>
      <c r="T814">
        <f t="shared" si="228"/>
        <v>62.885078092202392</v>
      </c>
    </row>
    <row r="815" spans="1:20" x14ac:dyDescent="0.25">
      <c r="A815">
        <f t="shared" si="229"/>
        <v>116.99421725954051</v>
      </c>
      <c r="B815">
        <f t="shared" si="246"/>
        <v>18.620207990023008</v>
      </c>
      <c r="C815" t="str">
        <f t="shared" si="230"/>
        <v>-0.335962299211127-1388.69443205342i</v>
      </c>
      <c r="D815" t="str">
        <f t="shared" si="231"/>
        <v>3.4781249977219-854.743189505394i</v>
      </c>
      <c r="E815" t="str">
        <f t="shared" si="232"/>
        <v>162.469524071799+0.0142717562133022i</v>
      </c>
      <c r="F815" t="str">
        <f t="shared" si="233"/>
        <v>2.42492492471249-8021.2378276092i</v>
      </c>
      <c r="G815" t="str">
        <f t="shared" si="234"/>
        <v>0.999999999912399-9.35953737994333E-06i</v>
      </c>
      <c r="H815" t="str">
        <f t="shared" si="235"/>
        <v>1200.01313587278+3.59406505519075i</v>
      </c>
      <c r="I815" t="str">
        <f t="shared" si="236"/>
        <v>89.5364556372796-27154.168011345i</v>
      </c>
      <c r="K815" t="str">
        <f t="shared" si="237"/>
        <v>0.00999980083584474-0.0000439889238449847i</v>
      </c>
      <c r="L815" t="str">
        <f t="shared" si="238"/>
        <v>0.00015-15.1550195122613i</v>
      </c>
      <c r="M815" t="str">
        <f t="shared" si="239"/>
        <v>0.0004-2.67441520804611i</v>
      </c>
      <c r="N815">
        <f t="shared" si="240"/>
        <v>89.986138619842876</v>
      </c>
      <c r="O815">
        <f t="shared" si="241"/>
        <v>62.852134138379512</v>
      </c>
      <c r="P815" s="3">
        <f t="shared" si="242"/>
        <v>62.852134138379512</v>
      </c>
      <c r="Q815" s="3">
        <f t="shared" si="243"/>
        <v>-90.013861380157124</v>
      </c>
      <c r="R815">
        <f t="shared" si="244"/>
        <v>89.986138619842876</v>
      </c>
      <c r="S815">
        <f t="shared" si="245"/>
        <v>1.8620207990023008E-2</v>
      </c>
      <c r="T815">
        <f t="shared" si="228"/>
        <v>62.852134138379512</v>
      </c>
    </row>
    <row r="816" spans="1:20" x14ac:dyDescent="0.25">
      <c r="A816">
        <f t="shared" si="229"/>
        <v>117.43879528512674</v>
      </c>
      <c r="B816">
        <f t="shared" si="246"/>
        <v>18.690964780385094</v>
      </c>
      <c r="C816" t="str">
        <f t="shared" si="230"/>
        <v>-0.335962200997125-1383.43734937289i</v>
      </c>
      <c r="D816" t="str">
        <f t="shared" si="231"/>
        <v>3.47812499770456-851.507461828239i</v>
      </c>
      <c r="E816" t="str">
        <f t="shared" si="232"/>
        <v>162.469523973653+0.014325989818778i</v>
      </c>
      <c r="F816" t="str">
        <f t="shared" si="233"/>
        <v>2.42492492471088-7990.87251223554i</v>
      </c>
      <c r="G816" t="str">
        <f t="shared" si="234"/>
        <v>0.999999999911732-9.39510362198085E-06i</v>
      </c>
      <c r="H816" t="str">
        <f t="shared" si="235"/>
        <v>1200.01323589577+3.60772252304414i</v>
      </c>
      <c r="I816" t="str">
        <f t="shared" si="236"/>
        <v>89.5364567886267-27051.374863582i</v>
      </c>
      <c r="K816" t="str">
        <f t="shared" si="237"/>
        <v>0.00999979931935256-0.0000441560748626015i</v>
      </c>
      <c r="L816" t="str">
        <f t="shared" si="238"/>
        <v>0.00015-15.0976484481583i</v>
      </c>
      <c r="M816" t="str">
        <f t="shared" si="239"/>
        <v>0.0004-2.66429090261617i</v>
      </c>
      <c r="N816">
        <f t="shared" si="240"/>
        <v>89.986085950460009</v>
      </c>
      <c r="O816">
        <f t="shared" si="241"/>
        <v>62.819190183590514</v>
      </c>
      <c r="P816" s="3">
        <f t="shared" si="242"/>
        <v>62.819190183590514</v>
      </c>
      <c r="Q816" s="3">
        <f t="shared" si="243"/>
        <v>-90.013914049539991</v>
      </c>
      <c r="R816">
        <f t="shared" si="244"/>
        <v>89.986085950460009</v>
      </c>
      <c r="S816">
        <f t="shared" si="245"/>
        <v>1.8690964780385094E-2</v>
      </c>
      <c r="T816">
        <f t="shared" si="228"/>
        <v>62.819190183590514</v>
      </c>
    </row>
    <row r="817" spans="1:20" x14ac:dyDescent="0.25">
      <c r="A817">
        <f t="shared" si="229"/>
        <v>117.88506270721024</v>
      </c>
      <c r="B817">
        <f t="shared" si="246"/>
        <v>18.761990446550559</v>
      </c>
      <c r="C817" t="str">
        <f t="shared" si="230"/>
        <v>-0.335962102035374-1378.20016790309i</v>
      </c>
      <c r="D817" t="str">
        <f t="shared" si="231"/>
        <v>3.4781249976871-848.283983371796i</v>
      </c>
      <c r="E817" t="str">
        <f t="shared" si="232"/>
        <v>162.46952387476+0.0143804295226196i</v>
      </c>
      <c r="F817" t="str">
        <f t="shared" si="233"/>
        <v>2.42492492470926-7960.62214824571i</v>
      </c>
      <c r="G817" t="str">
        <f t="shared" si="234"/>
        <v>0.99999999991106-9.43080501573804E-06i</v>
      </c>
      <c r="H817" t="str">
        <f t="shared" si="235"/>
        <v>1200.01333668039+3.62143188951166i</v>
      </c>
      <c r="I817" t="str">
        <f t="shared" si="236"/>
        <v>89.5364579487422-26948.9708589286i</v>
      </c>
      <c r="K817" t="str">
        <f t="shared" si="237"/>
        <v>0.00999979779131364-0.000044323860975209i</v>
      </c>
      <c r="L817" t="str">
        <f t="shared" si="238"/>
        <v>0.00015-15.0404945687968i</v>
      </c>
      <c r="M817" t="str">
        <f t="shared" si="239"/>
        <v>0.0004-2.65420492390532i</v>
      </c>
      <c r="N817">
        <f t="shared" si="240"/>
        <v>89.986033080977663</v>
      </c>
      <c r="O817">
        <f t="shared" si="241"/>
        <v>62.786246227827895</v>
      </c>
      <c r="P817" s="3">
        <f t="shared" si="242"/>
        <v>62.786246227827895</v>
      </c>
      <c r="Q817" s="3">
        <f t="shared" si="243"/>
        <v>-90.013966919022337</v>
      </c>
      <c r="R817">
        <f t="shared" si="244"/>
        <v>89.986033080977663</v>
      </c>
      <c r="S817">
        <f t="shared" si="245"/>
        <v>1.876199044655056E-2</v>
      </c>
      <c r="T817">
        <f t="shared" si="228"/>
        <v>62.786246227827895</v>
      </c>
    </row>
    <row r="818" spans="1:20" x14ac:dyDescent="0.25">
      <c r="A818">
        <f t="shared" si="229"/>
        <v>118.33302594549764</v>
      </c>
      <c r="B818">
        <f t="shared" si="246"/>
        <v>18.833286010247452</v>
      </c>
      <c r="C818" t="str">
        <f t="shared" si="230"/>
        <v>-0.335962002320035-1372.9828123054i</v>
      </c>
      <c r="D818" t="str">
        <f t="shared" si="231"/>
        <v>3.47812499766947-845.072707765236i</v>
      </c>
      <c r="E818" t="str">
        <f t="shared" si="232"/>
        <v>162.469523775114+0.014435076108119i</v>
      </c>
      <c r="F818" t="str">
        <f t="shared" si="233"/>
        <v>2.4249249247076-7930.48630047799i</v>
      </c>
      <c r="G818" t="str">
        <f t="shared" si="234"/>
        <v>0.999999999910383-9.46664207479144E-06i</v>
      </c>
      <c r="H818" t="str">
        <f t="shared" si="235"/>
        <v>1200.01343823244+3.63519335181059i</v>
      </c>
      <c r="I818" t="str">
        <f t="shared" si="236"/>
        <v>89.5364591176883-26846.9545242683i</v>
      </c>
      <c r="K818" t="str">
        <f t="shared" si="237"/>
        <v>0.00999979625163999-0.0000444922845952639i</v>
      </c>
      <c r="L818" t="str">
        <f t="shared" si="238"/>
        <v>0.00015-14.9835570519992i</v>
      </c>
      <c r="M818" t="str">
        <f t="shared" si="239"/>
        <v>0.0004-2.6441571268234i</v>
      </c>
      <c r="N818">
        <f t="shared" si="240"/>
        <v>89.985980010635984</v>
      </c>
      <c r="O818">
        <f t="shared" si="241"/>
        <v>62.753302271084209</v>
      </c>
      <c r="P818" s="3">
        <f t="shared" si="242"/>
        <v>62.753302271084209</v>
      </c>
      <c r="Q818" s="3">
        <f t="shared" si="243"/>
        <v>-90.014019989364016</v>
      </c>
      <c r="R818">
        <f t="shared" si="244"/>
        <v>89.985980010635984</v>
      </c>
      <c r="S818">
        <f t="shared" si="245"/>
        <v>1.8833286010247453E-2</v>
      </c>
      <c r="T818">
        <f t="shared" si="228"/>
        <v>62.753302271084209</v>
      </c>
    </row>
    <row r="819" spans="1:20" x14ac:dyDescent="0.25">
      <c r="A819">
        <f t="shared" si="229"/>
        <v>118.78269144409053</v>
      </c>
      <c r="B819">
        <f t="shared" si="246"/>
        <v>18.904852497086392</v>
      </c>
      <c r="C819" t="str">
        <f t="shared" si="230"/>
        <v>-0.335961901845467-1367.78520752641i</v>
      </c>
      <c r="D819" t="str">
        <f t="shared" si="231"/>
        <v>3.47812499765172-841.873588813291i</v>
      </c>
      <c r="E819" t="str">
        <f t="shared" si="232"/>
        <v>162.469523674709+0.0144899303615546i</v>
      </c>
      <c r="F819" t="str">
        <f t="shared" si="233"/>
        <v>2.42492492470594-7900.46453541819i</v>
      </c>
      <c r="G819" t="str">
        <f t="shared" si="234"/>
        <v>0.9999999999097-9.50261531466916E-06i</v>
      </c>
      <c r="H819" t="str">
        <f t="shared" si="235"/>
        <v>1200.01354055775+3.64900710790794i</v>
      </c>
      <c r="I819" t="str">
        <f t="shared" si="236"/>
        <v>89.5364602955359-26745.3243920622i</v>
      </c>
      <c r="K819" t="str">
        <f t="shared" si="237"/>
        <v>0.00999979470024313-0.0000446613481443831i</v>
      </c>
      <c r="L819" t="str">
        <f t="shared" si="238"/>
        <v>0.00015-14.9268350787002i</v>
      </c>
      <c r="M819" t="str">
        <f t="shared" si="239"/>
        <v>0.0004-2.63414736682945i</v>
      </c>
      <c r="N819">
        <f t="shared" si="240"/>
        <v>89.985926738672191</v>
      </c>
      <c r="O819">
        <f t="shared" si="241"/>
        <v>62.720358313352008</v>
      </c>
      <c r="P819" s="3">
        <f t="shared" si="242"/>
        <v>62.720358313352008</v>
      </c>
      <c r="Q819" s="3">
        <f t="shared" si="243"/>
        <v>-90.014073261327809</v>
      </c>
      <c r="R819">
        <f t="shared" si="244"/>
        <v>89.985926738672191</v>
      </c>
      <c r="S819">
        <f t="shared" si="245"/>
        <v>1.8904852497086393E-2</v>
      </c>
      <c r="T819">
        <f t="shared" si="228"/>
        <v>62.720358313352008</v>
      </c>
    </row>
    <row r="820" spans="1:20" x14ac:dyDescent="0.25">
      <c r="A820">
        <f t="shared" si="229"/>
        <v>119.23406567157807</v>
      </c>
      <c r="B820">
        <f t="shared" si="246"/>
        <v>18.97669093657532</v>
      </c>
      <c r="C820" t="str">
        <f t="shared" si="230"/>
        <v>-0.33596180060589-1362.60727879685i</v>
      </c>
      <c r="D820" t="str">
        <f t="shared" si="231"/>
        <v>3.47812499763385-838.686580495564i</v>
      </c>
      <c r="E820" t="str">
        <f t="shared" si="232"/>
        <v>162.46952357354+0.0145449930721886i</v>
      </c>
      <c r="F820" t="str">
        <f t="shared" si="233"/>
        <v>2.42492492470429-7870.55642119316i</v>
      </c>
      <c r="G820" t="str">
        <f t="shared" si="234"/>
        <v>0.999999999909013-9.53872525285835E-06i</v>
      </c>
      <c r="H820" t="str">
        <f t="shared" si="235"/>
        <v>1200.01364366223+3.6628733565229i</v>
      </c>
      <c r="I820" t="str">
        <f t="shared" si="236"/>
        <v>89.5364614823529-26644.0790003271i</v>
      </c>
      <c r="K820" t="str">
        <f t="shared" si="237"/>
        <v>0.00999979313703373-0.0000448310540533732i</v>
      </c>
      <c r="L820" t="str">
        <f t="shared" si="238"/>
        <v>0.00015-14.870327832935i</v>
      </c>
      <c r="M820" t="str">
        <f t="shared" si="239"/>
        <v>0.0004-2.62417549992972i</v>
      </c>
      <c r="N820">
        <f t="shared" si="240"/>
        <v>89.985873264320674</v>
      </c>
      <c r="O820">
        <f t="shared" si="241"/>
        <v>62.687414354623883</v>
      </c>
      <c r="P820" s="3">
        <f t="shared" si="242"/>
        <v>62.687414354623883</v>
      </c>
      <c r="Q820" s="3">
        <f t="shared" si="243"/>
        <v>-90.014126735679326</v>
      </c>
      <c r="R820">
        <f t="shared" si="244"/>
        <v>89.985873264320674</v>
      </c>
      <c r="S820">
        <f t="shared" si="245"/>
        <v>1.8976690936575322E-2</v>
      </c>
      <c r="T820">
        <f t="shared" si="228"/>
        <v>62.687414354623883</v>
      </c>
    </row>
    <row r="821" spans="1:20" x14ac:dyDescent="0.25">
      <c r="A821">
        <f t="shared" si="229"/>
        <v>119.68715512113008</v>
      </c>
      <c r="B821">
        <f t="shared" si="246"/>
        <v>19.048802362134307</v>
      </c>
      <c r="C821" t="str">
        <f t="shared" si="230"/>
        <v>-0.33596169859543-1357.44895163045i</v>
      </c>
      <c r="D821" t="str">
        <f t="shared" si="231"/>
        <v>3.47812499761583-835.511636965861i</v>
      </c>
      <c r="E821" t="str">
        <f t="shared" si="232"/>
        <v>162.4695234716+0.0146002650322816i</v>
      </c>
      <c r="F821" t="str">
        <f t="shared" si="233"/>
        <v>2.42492492470262-7840.76152756454i</v>
      </c>
      <c r="G821" t="str">
        <f t="shared" si="234"/>
        <v>0.99999999990832-9.57497240881258E-06i</v>
      </c>
      <c r="H821" t="str">
        <f t="shared" si="235"/>
        <v>1200.01374755181+3.67679229712979i</v>
      </c>
      <c r="I821" t="str">
        <f t="shared" si="236"/>
        <v>89.5364626782057-26543.2168926137i</v>
      </c>
      <c r="K821" t="str">
        <f t="shared" si="237"/>
        <v>0.00999979156192183-0.0000450014047622673i</v>
      </c>
      <c r="L821" t="str">
        <f t="shared" si="238"/>
        <v>0.00015-14.8140345018281i</v>
      </c>
      <c r="M821" t="str">
        <f t="shared" si="239"/>
        <v>0.0004-2.61424138267554i</v>
      </c>
      <c r="N821">
        <f t="shared" si="240"/>
        <v>89.985819586812894</v>
      </c>
      <c r="O821">
        <f t="shared" si="241"/>
        <v>62.654470394892066</v>
      </c>
      <c r="P821" s="3">
        <f t="shared" si="242"/>
        <v>62.654470394892066</v>
      </c>
      <c r="Q821" s="3">
        <f t="shared" si="243"/>
        <v>-90.014180413187106</v>
      </c>
      <c r="R821">
        <f t="shared" si="244"/>
        <v>89.985819586812894</v>
      </c>
      <c r="S821">
        <f t="shared" si="245"/>
        <v>1.9048802362134305E-2</v>
      </c>
      <c r="T821">
        <f t="shared" si="228"/>
        <v>62.654470394892066</v>
      </c>
    </row>
    <row r="822" spans="1:20" x14ac:dyDescent="0.25">
      <c r="A822">
        <f t="shared" si="229"/>
        <v>120.14196631059036</v>
      </c>
      <c r="B822">
        <f t="shared" si="246"/>
        <v>19.121187811110417</v>
      </c>
      <c r="C822" t="str">
        <f t="shared" si="230"/>
        <v>-0.33596159580831-1352.31015182298i</v>
      </c>
      <c r="D822" t="str">
        <f t="shared" si="231"/>
        <v>3.47812499759769-832.348712551559i</v>
      </c>
      <c r="E822" t="str">
        <f t="shared" si="232"/>
        <v>162.469523368885+0.0146557470371101i</v>
      </c>
      <c r="F822" t="str">
        <f t="shared" si="233"/>
        <v>2.42492492470092-7811.07942592285i</v>
      </c>
      <c r="G822" t="str">
        <f t="shared" si="234"/>
        <v>0.999999999907622-9.61135730395935E-06i</v>
      </c>
      <c r="H822" t="str">
        <f t="shared" si="235"/>
        <v>1200.01385223245+3.69076412996108i</v>
      </c>
      <c r="I822" t="str">
        <f t="shared" si="236"/>
        <v>89.5364638831651-26442.7366179866i</v>
      </c>
      <c r="K822" t="str">
        <f t="shared" si="237"/>
        <v>0.00999978997481696-0.0000451724027203619i</v>
      </c>
      <c r="L822" t="str">
        <f t="shared" si="238"/>
        <v>0.00015-14.7579542755809i</v>
      </c>
      <c r="M822" t="str">
        <f t="shared" si="239"/>
        <v>0.0004-2.60434487216133i</v>
      </c>
      <c r="N822">
        <f t="shared" si="240"/>
        <v>89.985765705377347</v>
      </c>
      <c r="O822">
        <f t="shared" si="241"/>
        <v>62.621526434149175</v>
      </c>
      <c r="P822" s="3">
        <f t="shared" si="242"/>
        <v>62.621526434149175</v>
      </c>
      <c r="Q822" s="3">
        <f t="shared" si="243"/>
        <v>-90.014234294622653</v>
      </c>
      <c r="R822">
        <f t="shared" si="244"/>
        <v>89.985765705377347</v>
      </c>
      <c r="S822">
        <f t="shared" si="245"/>
        <v>1.9121187811110416E-2</v>
      </c>
      <c r="T822">
        <f t="shared" si="228"/>
        <v>62.621526434149175</v>
      </c>
    </row>
    <row r="823" spans="1:20" x14ac:dyDescent="0.25">
      <c r="A823">
        <f t="shared" si="229"/>
        <v>120.59850578257061</v>
      </c>
      <c r="B823">
        <f t="shared" si="246"/>
        <v>19.193848324792636</v>
      </c>
      <c r="C823" t="str">
        <f t="shared" si="230"/>
        <v>-0.335961492238533-1347.19080545102i</v>
      </c>
      <c r="D823" t="str">
        <f t="shared" si="231"/>
        <v>3.47812499757938-829.197761752919i</v>
      </c>
      <c r="E823" t="str">
        <f t="shared" si="232"/>
        <v>162.469523265387+0.0147114398849715i</v>
      </c>
      <c r="F823" t="str">
        <f t="shared" si="233"/>
        <v>2.4249249246992-7781.509689281i</v>
      </c>
      <c r="G823" t="str">
        <f t="shared" si="234"/>
        <v>0.999999999906918-9.64788046170761E-06i</v>
      </c>
      <c r="H823" t="str">
        <f t="shared" si="235"/>
        <v>1200.0139577102+3.70478905601i</v>
      </c>
      <c r="I823" t="str">
        <f t="shared" si="236"/>
        <v>89.5364650972978-26342.6367310035i</v>
      </c>
      <c r="K823" t="str">
        <f t="shared" si="237"/>
        <v>0.00999978837562761-0.0000453440503862469i</v>
      </c>
      <c r="L823" t="str">
        <f t="shared" si="238"/>
        <v>0.00015-14.7020863474605i</v>
      </c>
      <c r="M823" t="str">
        <f t="shared" si="239"/>
        <v>0.0004-2.59448582602244i</v>
      </c>
      <c r="N823">
        <f t="shared" si="240"/>
        <v>89.985711619239638</v>
      </c>
      <c r="O823">
        <f t="shared" si="241"/>
        <v>62.588582472387124</v>
      </c>
      <c r="P823" s="3">
        <f t="shared" si="242"/>
        <v>62.588582472387124</v>
      </c>
      <c r="Q823" s="3">
        <f t="shared" si="243"/>
        <v>-90.014288380760362</v>
      </c>
      <c r="R823">
        <f t="shared" si="244"/>
        <v>89.985711619239638</v>
      </c>
      <c r="S823">
        <f t="shared" si="245"/>
        <v>1.9193848324792637E-2</v>
      </c>
      <c r="T823">
        <f t="shared" si="228"/>
        <v>62.588582472387124</v>
      </c>
    </row>
    <row r="824" spans="1:20" x14ac:dyDescent="0.25">
      <c r="A824">
        <f t="shared" si="229"/>
        <v>121.05678010454439</v>
      </c>
      <c r="B824">
        <f t="shared" si="246"/>
        <v>19.266784948426849</v>
      </c>
      <c r="C824" t="str">
        <f t="shared" si="230"/>
        <v>-0.335961387880126-1342.09083887111i</v>
      </c>
      <c r="D824" t="str">
        <f t="shared" si="231"/>
        <v>3.47812499756096-826.058739242475i</v>
      </c>
      <c r="E824" t="str">
        <f t="shared" si="232"/>
        <v>162.469523161101+0.0147673443772077i</v>
      </c>
      <c r="F824" t="str">
        <f t="shared" si="233"/>
        <v>2.4249249246975-7752.05189226857i</v>
      </c>
      <c r="G824" t="str">
        <f t="shared" si="234"/>
        <v>0.99999999990621-9.68454240745523E-06i</v>
      </c>
      <c r="H824" t="str">
        <f t="shared" si="235"/>
        <v>1200.0140639911+3.7188672770337i</v>
      </c>
      <c r="I824" t="str">
        <f t="shared" si="236"/>
        <v>89.5364663206761-26242.9157916939i</v>
      </c>
      <c r="K824" t="str">
        <f t="shared" si="237"/>
        <v>0.00999978676426188-0.0000455163502278461i</v>
      </c>
      <c r="L824" t="str">
        <f t="shared" si="238"/>
        <v>0.00015-14.6464299137881i</v>
      </c>
      <c r="M824" t="str">
        <f t="shared" si="239"/>
        <v>0.0004-2.5846641024332i</v>
      </c>
      <c r="N824">
        <f t="shared" si="240"/>
        <v>89.985657327622476</v>
      </c>
      <c r="O824">
        <f t="shared" si="241"/>
        <v>62.555638509598516</v>
      </c>
      <c r="P824" s="3">
        <f t="shared" si="242"/>
        <v>62.555638509598516</v>
      </c>
      <c r="Q824" s="3">
        <f t="shared" si="243"/>
        <v>-90.014342672377524</v>
      </c>
      <c r="R824">
        <f t="shared" si="244"/>
        <v>89.985657327622476</v>
      </c>
      <c r="S824">
        <f t="shared" si="245"/>
        <v>1.926678494842685E-2</v>
      </c>
      <c r="T824">
        <f t="shared" si="228"/>
        <v>62.555638509598516</v>
      </c>
    </row>
    <row r="825" spans="1:20" x14ac:dyDescent="0.25">
      <c r="A825">
        <f t="shared" si="229"/>
        <v>121.51679586894164</v>
      </c>
      <c r="B825">
        <f t="shared" si="246"/>
        <v>19.339998731230871</v>
      </c>
      <c r="C825" t="str">
        <f t="shared" si="230"/>
        <v>-0.335961282727204-1337.01017871848i</v>
      </c>
      <c r="D825" t="str">
        <f t="shared" si="231"/>
        <v>3.47812499754238-822.931599864312i</v>
      </c>
      <c r="E825" t="str">
        <f t="shared" si="232"/>
        <v>162.469523056021+0.0148234613181858i</v>
      </c>
      <c r="F825" t="str">
        <f t="shared" si="233"/>
        <v>2.42492492469576-7722.70561112507i</v>
      </c>
      <c r="G825" t="str">
        <f t="shared" si="234"/>
        <v>0.999999999905495-9.72134366859662E-06i</v>
      </c>
      <c r="H825" t="str">
        <f t="shared" si="235"/>
        <v>1200.01417108129+3.73299899555605i</v>
      </c>
      <c r="I825" t="str">
        <f t="shared" si="236"/>
        <v>89.5364675533692-26143.5723655384i</v>
      </c>
      <c r="K825" t="str">
        <f t="shared" si="237"/>
        <v>0.00999978514062711-0.0000456893047224507i</v>
      </c>
      <c r="L825" t="str">
        <f t="shared" si="238"/>
        <v>0.00015-14.5909841739272i</v>
      </c>
      <c r="M825" t="str">
        <f t="shared" si="239"/>
        <v>0.0004-2.5748795601048i</v>
      </c>
      <c r="N825">
        <f t="shared" si="240"/>
        <v>89.985602829745559</v>
      </c>
      <c r="O825">
        <f t="shared" si="241"/>
        <v>62.522694545775281</v>
      </c>
      <c r="P825" s="3">
        <f t="shared" si="242"/>
        <v>62.522694545775281</v>
      </c>
      <c r="Q825" s="3">
        <f t="shared" si="243"/>
        <v>-90.014397170254441</v>
      </c>
      <c r="R825">
        <f t="shared" si="244"/>
        <v>89.985602829745559</v>
      </c>
      <c r="S825">
        <f t="shared" si="245"/>
        <v>1.9339998731230872E-2</v>
      </c>
      <c r="T825">
        <f t="shared" si="228"/>
        <v>62.522694545775281</v>
      </c>
    </row>
    <row r="826" spans="1:20" x14ac:dyDescent="0.25">
      <c r="A826">
        <f t="shared" si="229"/>
        <v>121.97855969324362</v>
      </c>
      <c r="B826">
        <f t="shared" si="246"/>
        <v>19.413490726409549</v>
      </c>
      <c r="C826" t="str">
        <f t="shared" si="230"/>
        <v>-0.335961176773555-1331.94875190616i</v>
      </c>
      <c r="D826" t="str">
        <f t="shared" si="231"/>
        <v>3.47812499752366-819.816298633496i</v>
      </c>
      <c r="E826" t="str">
        <f t="shared" si="232"/>
        <v>162.469522950142+0.0148797915153591i</v>
      </c>
      <c r="F826" t="str">
        <f t="shared" si="233"/>
        <v>2.42492492469401-7693.47042369453i</v>
      </c>
      <c r="G826" t="str">
        <f t="shared" si="234"/>
        <v>0.999999999904776-9.75828477453027E-06i</v>
      </c>
      <c r="H826" t="str">
        <f t="shared" si="235"/>
        <v>1200.01427898692+3.74718441487044i</v>
      </c>
      <c r="I826" t="str">
        <f t="shared" si="236"/>
        <v>89.5364687954479-26044.6050234488i</v>
      </c>
      <c r="K826" t="str">
        <f t="shared" si="237"/>
        <v>0.00999978350462973-0.0000458629163567519i</v>
      </c>
      <c r="L826" t="str">
        <f t="shared" si="238"/>
        <v>0.00015-14.5357483302722i</v>
      </c>
      <c r="M826" t="str">
        <f t="shared" si="239"/>
        <v>0.0004-2.56513205828332i</v>
      </c>
      <c r="N826">
        <f t="shared" si="240"/>
        <v>89.985548124825669</v>
      </c>
      <c r="O826">
        <f t="shared" si="241"/>
        <v>62.489750580909742</v>
      </c>
      <c r="P826" s="3">
        <f t="shared" si="242"/>
        <v>62.489750580909742</v>
      </c>
      <c r="Q826" s="3">
        <f t="shared" si="243"/>
        <v>-90.014451875174331</v>
      </c>
      <c r="R826">
        <f t="shared" si="244"/>
        <v>89.985548124825669</v>
      </c>
      <c r="S826">
        <f t="shared" si="245"/>
        <v>1.9413490726409549E-2</v>
      </c>
      <c r="T826">
        <f t="shared" si="228"/>
        <v>62.489750580909742</v>
      </c>
    </row>
    <row r="827" spans="1:20" x14ac:dyDescent="0.25">
      <c r="A827">
        <f t="shared" si="229"/>
        <v>122.44207822007796</v>
      </c>
      <c r="B827">
        <f t="shared" si="246"/>
        <v>19.487261991169905</v>
      </c>
      <c r="C827" t="str">
        <f t="shared" si="230"/>
        <v>-0.33596107001324-1326.90648562382i</v>
      </c>
      <c r="D827" t="str">
        <f t="shared" si="231"/>
        <v>3.47812499750482-816.712790735371i</v>
      </c>
      <c r="E827" t="str">
        <f t="shared" si="232"/>
        <v>162.469522843456+0.0149363357792288i</v>
      </c>
      <c r="F827" t="str">
        <f t="shared" si="233"/>
        <v>2.42492492469226-7664.34590941893i</v>
      </c>
      <c r="G827" t="str">
        <f t="shared" si="234"/>
        <v>0.999999999904051-9.79536625666638E-06i</v>
      </c>
      <c r="H827" t="str">
        <f t="shared" si="235"/>
        <v>1200.0143877142+3.76142373904294i</v>
      </c>
      <c r="I827" t="str">
        <f t="shared" si="236"/>
        <v>89.5364700469849-25946.0123417465i</v>
      </c>
      <c r="K827" t="str">
        <f t="shared" si="237"/>
        <v>0.00999978185617579-0.0000460371876268825i</v>
      </c>
      <c r="L827" t="str">
        <f t="shared" si="238"/>
        <v>0.00015-14.4807215882369i</v>
      </c>
      <c r="M827" t="str">
        <f t="shared" si="239"/>
        <v>0.0004-2.55542145674768i</v>
      </c>
      <c r="N827">
        <f t="shared" si="240"/>
        <v>89.985493212076605</v>
      </c>
      <c r="O827">
        <f t="shared" si="241"/>
        <v>62.456806614993951</v>
      </c>
      <c r="P827" s="3">
        <f t="shared" si="242"/>
        <v>62.456806614993951</v>
      </c>
      <c r="Q827" s="3">
        <f t="shared" si="243"/>
        <v>-90.014506787923395</v>
      </c>
      <c r="R827">
        <f t="shared" si="244"/>
        <v>89.985493212076605</v>
      </c>
      <c r="S827">
        <f t="shared" si="245"/>
        <v>1.9487261991169905E-2</v>
      </c>
      <c r="T827">
        <f t="shared" si="228"/>
        <v>62.456806614993951</v>
      </c>
    </row>
    <row r="828" spans="1:20" x14ac:dyDescent="0.25">
      <c r="A828">
        <f t="shared" si="229"/>
        <v>122.90735811731425</v>
      </c>
      <c r="B828">
        <f t="shared" si="246"/>
        <v>19.56131358673635</v>
      </c>
      <c r="C828" t="str">
        <f t="shared" si="230"/>
        <v>-0.33596096244002-1321.88330733675i</v>
      </c>
      <c r="D828" t="str">
        <f t="shared" si="231"/>
        <v>3.47812499748582-813.62103152493i</v>
      </c>
      <c r="E828" t="str">
        <f t="shared" si="232"/>
        <v>162.469522735957+0.0149930949233847i</v>
      </c>
      <c r="F828" t="str">
        <f t="shared" si="233"/>
        <v>2.42492492469048-7635.33164933236i</v>
      </c>
      <c r="G828" t="str">
        <f t="shared" si="234"/>
        <v>0.99999999990332-9.83258864843453E-06i</v>
      </c>
      <c r="H828" t="str">
        <f t="shared" si="235"/>
        <v>1200.01449726939+3.77571717291499i</v>
      </c>
      <c r="I828" t="str">
        <f t="shared" si="236"/>
        <v>89.5364713080512-25847.7929021428i</v>
      </c>
      <c r="K828" t="str">
        <f t="shared" si="237"/>
        <v>0.00999978019517034-0.0000462121210384459i</v>
      </c>
      <c r="L828" t="str">
        <f t="shared" si="238"/>
        <v>0.00015-14.4259031562432i</v>
      </c>
      <c r="M828" t="str">
        <f t="shared" si="239"/>
        <v>0.0004-2.54574761580762i</v>
      </c>
      <c r="N828">
        <f t="shared" si="240"/>
        <v>89.985438090709167</v>
      </c>
      <c r="O828">
        <f t="shared" si="241"/>
        <v>62.423862648019778</v>
      </c>
      <c r="P828" s="3">
        <f t="shared" si="242"/>
        <v>62.423862648019778</v>
      </c>
      <c r="Q828" s="3">
        <f t="shared" si="243"/>
        <v>-90.014561909290833</v>
      </c>
      <c r="R828">
        <f t="shared" si="244"/>
        <v>89.985438090709167</v>
      </c>
      <c r="S828">
        <f t="shared" si="245"/>
        <v>1.9561313586736351E-2</v>
      </c>
      <c r="T828">
        <f t="shared" si="228"/>
        <v>62.423862648019778</v>
      </c>
    </row>
    <row r="829" spans="1:20" x14ac:dyDescent="0.25">
      <c r="A829">
        <f t="shared" si="229"/>
        <v>123.37440607816005</v>
      </c>
      <c r="B829">
        <f t="shared" si="246"/>
        <v>19.63564657836595</v>
      </c>
      <c r="C829" t="str">
        <f t="shared" si="230"/>
        <v>-0.335960854047707-1316.87914478484i</v>
      </c>
      <c r="D829" t="str">
        <f t="shared" si="231"/>
        <v>3.47812499746667-810.540976526177i</v>
      </c>
      <c r="E829" t="str">
        <f t="shared" si="232"/>
        <v>162.469522627641+0.0150500697645112i</v>
      </c>
      <c r="F829" t="str">
        <f t="shared" si="233"/>
        <v>2.4249249246887-7606.42722605489i</v>
      </c>
      <c r="G829" t="str">
        <f t="shared" si="234"/>
        <v>0.999999999902584-9.86995248529131E-06i</v>
      </c>
      <c r="H829" t="str">
        <f t="shared" si="235"/>
        <v>1200.0146076588+3.79006492210653i</v>
      </c>
      <c r="I829" t="str">
        <f t="shared" si="236"/>
        <v>89.5364725787191-25749.9452917179i</v>
      </c>
      <c r="K829" t="str">
        <f t="shared" si="237"/>
        <v>0.00999977852151774-0.0000463877191065565i</v>
      </c>
      <c r="L829" t="str">
        <f t="shared" si="238"/>
        <v>0.00015-14.3712922457094i</v>
      </c>
      <c r="M829" t="str">
        <f t="shared" si="239"/>
        <v>0.0004-2.53611039630167i</v>
      </c>
      <c r="N829">
        <f t="shared" si="240"/>
        <v>89.985382759931184</v>
      </c>
      <c r="O829">
        <f t="shared" si="241"/>
        <v>62.390918679979137</v>
      </c>
      <c r="P829" s="3">
        <f t="shared" si="242"/>
        <v>62.390918679979137</v>
      </c>
      <c r="Q829" s="3">
        <f t="shared" si="243"/>
        <v>-90.014617240068816</v>
      </c>
      <c r="R829">
        <f t="shared" si="244"/>
        <v>89.985382759931184</v>
      </c>
      <c r="S829">
        <f t="shared" si="245"/>
        <v>1.9635646578365949E-2</v>
      </c>
      <c r="T829">
        <f t="shared" si="228"/>
        <v>62.390918679979137</v>
      </c>
    </row>
    <row r="830" spans="1:20" x14ac:dyDescent="0.25">
      <c r="A830">
        <f t="shared" si="229"/>
        <v>123.84322882125706</v>
      </c>
      <c r="B830">
        <f t="shared" si="246"/>
        <v>19.710262035363741</v>
      </c>
      <c r="C830" t="str">
        <f t="shared" si="230"/>
        <v>-0.335960744830085-1311.89392598156i</v>
      </c>
      <c r="D830" t="str">
        <f t="shared" si="231"/>
        <v>3.47812499744739-807.472581431491i</v>
      </c>
      <c r="E830" t="str">
        <f t="shared" si="232"/>
        <v>162.4695225185+0.0151072611224028i</v>
      </c>
      <c r="F830" t="str">
        <f t="shared" si="233"/>
        <v>2.4249249246869-7577.63222378674i</v>
      </c>
      <c r="G830" t="str">
        <f t="shared" si="234"/>
        <v>0.999999999901842-9.90745830472808E-06i</v>
      </c>
      <c r="H830" t="str">
        <f t="shared" si="235"/>
        <v>1200.01471888877+3.8044671930189i</v>
      </c>
      <c r="I830" t="str">
        <f t="shared" si="236"/>
        <v>89.5364738590629-25652.4681029011i</v>
      </c>
      <c r="K830" t="str">
        <f t="shared" si="237"/>
        <v>0.00999977683512193-0.0000465639843558762i</v>
      </c>
      <c r="L830" t="str">
        <f t="shared" si="238"/>
        <v>0.00015-14.3168880710395i</v>
      </c>
      <c r="M830" t="str">
        <f t="shared" si="239"/>
        <v>0.0004-2.5265096595952i</v>
      </c>
      <c r="N830">
        <f t="shared" si="240"/>
        <v>89.985327218947489</v>
      </c>
      <c r="O830">
        <f t="shared" si="241"/>
        <v>62.357974710864099</v>
      </c>
      <c r="P830" s="3">
        <f t="shared" si="242"/>
        <v>62.357974710864099</v>
      </c>
      <c r="Q830" s="3">
        <f t="shared" si="243"/>
        <v>-90.014672781052511</v>
      </c>
      <c r="R830">
        <f t="shared" si="244"/>
        <v>89.985327218947489</v>
      </c>
      <c r="S830">
        <f t="shared" si="245"/>
        <v>1.9710262035363739E-2</v>
      </c>
      <c r="T830">
        <f t="shared" si="228"/>
        <v>62.357974710864099</v>
      </c>
    </row>
    <row r="831" spans="1:20" x14ac:dyDescent="0.25">
      <c r="A831">
        <f t="shared" si="229"/>
        <v>124.31383309077785</v>
      </c>
      <c r="B831">
        <f t="shared" si="246"/>
        <v>19.785161031098124</v>
      </c>
      <c r="C831" t="str">
        <f t="shared" si="230"/>
        <v>-0.335960634780827-1306.92757921283i</v>
      </c>
      <c r="D831" t="str">
        <f t="shared" si="231"/>
        <v>3.47812499742795-804.415802100976i</v>
      </c>
      <c r="E831" t="str">
        <f t="shared" si="232"/>
        <v>162.469522408527+0.0151646698199544i</v>
      </c>
      <c r="F831" t="str">
        <f t="shared" si="233"/>
        <v>2.42492492468508-7548.94622830212i</v>
      </c>
      <c r="G831" t="str">
        <f t="shared" si="234"/>
        <v>0.999999999901095-9.94510664627861E-06i</v>
      </c>
      <c r="H831" t="str">
        <f t="shared" si="235"/>
        <v>1200.01483096572+3.81892419283767i</v>
      </c>
      <c r="I831" t="str">
        <f t="shared" si="236"/>
        <v>89.5364751491538-25555.3599334507i</v>
      </c>
      <c r="K831" t="str">
        <f t="shared" si="237"/>
        <v>0.00999977513588564-0.0000467409193206449i</v>
      </c>
      <c r="L831" t="str">
        <f t="shared" si="238"/>
        <v>0.00015-14.262689849611i</v>
      </c>
      <c r="M831" t="str">
        <f t="shared" si="239"/>
        <v>0.0004-2.51694526757841i</v>
      </c>
      <c r="N831">
        <f t="shared" si="240"/>
        <v>89.985271466959887</v>
      </c>
      <c r="O831">
        <f t="shared" si="241"/>
        <v>62.325030740666271</v>
      </c>
      <c r="P831" s="3">
        <f t="shared" si="242"/>
        <v>62.325030740666271</v>
      </c>
      <c r="Q831" s="3">
        <f t="shared" si="243"/>
        <v>-90.014728533040113</v>
      </c>
      <c r="R831">
        <f t="shared" si="244"/>
        <v>89.985271466959887</v>
      </c>
      <c r="S831">
        <f t="shared" si="245"/>
        <v>1.9785161031098123E-2</v>
      </c>
      <c r="T831">
        <f t="shared" si="228"/>
        <v>62.325030740666271</v>
      </c>
    </row>
    <row r="832" spans="1:20" x14ac:dyDescent="0.25">
      <c r="A832">
        <f t="shared" si="229"/>
        <v>124.7862256565228</v>
      </c>
      <c r="B832">
        <f t="shared" si="246"/>
        <v>19.860344643016298</v>
      </c>
      <c r="C832" t="str">
        <f t="shared" si="230"/>
        <v>-0.335960523893741-1301.98003303612i</v>
      </c>
      <c r="D832" t="str">
        <f t="shared" si="231"/>
        <v>3.47812499740836-801.370594561836i</v>
      </c>
      <c r="E832" t="str">
        <f t="shared" si="232"/>
        <v>162.469522297718+0.0152222966832042i</v>
      </c>
      <c r="F832" t="str">
        <f t="shared" si="233"/>
        <v>2.42492492468326-7520.36882694336i</v>
      </c>
      <c r="G832" t="str">
        <f t="shared" si="234"/>
        <v>0.999999999900342-9.98289805152694E-06i</v>
      </c>
      <c r="H832" t="str">
        <f t="shared" si="235"/>
        <v>1200.01494389607+3.833436129536i</v>
      </c>
      <c r="I832" t="str">
        <f t="shared" si="236"/>
        <v>89.5364764490693-25458.6193864324i</v>
      </c>
      <c r="K832" t="str">
        <f t="shared" si="237"/>
        <v>0.00999977342371128-0.000046918526544725i</v>
      </c>
      <c r="L832" t="str">
        <f t="shared" si="238"/>
        <v>0.00015-14.2086968017643i</v>
      </c>
      <c r="M832" t="str">
        <f t="shared" si="239"/>
        <v>0.0004-2.50741708266428i</v>
      </c>
      <c r="N832">
        <f t="shared" si="240"/>
        <v>89.985215503167126</v>
      </c>
      <c r="O832">
        <f t="shared" si="241"/>
        <v>62.292086769377626</v>
      </c>
      <c r="P832" s="3">
        <f t="shared" si="242"/>
        <v>62.292086769377626</v>
      </c>
      <c r="Q832" s="3">
        <f t="shared" si="243"/>
        <v>-90.014784496832874</v>
      </c>
      <c r="R832">
        <f t="shared" si="244"/>
        <v>89.985215503167126</v>
      </c>
      <c r="S832">
        <f t="shared" si="245"/>
        <v>1.9860344643016298E-2</v>
      </c>
      <c r="T832">
        <f t="shared" si="228"/>
        <v>62.292086769377626</v>
      </c>
    </row>
    <row r="833" spans="1:20" x14ac:dyDescent="0.25">
      <c r="A833">
        <f t="shared" si="229"/>
        <v>125.2604133140176</v>
      </c>
      <c r="B833">
        <f t="shared" si="246"/>
        <v>19.93581395265976</v>
      </c>
      <c r="C833" t="str">
        <f t="shared" si="230"/>
        <v>-0.33596041216228-1297.05121627929i</v>
      </c>
      <c r="D833" t="str">
        <f t="shared" si="231"/>
        <v>3.47812499738862-798.336915007738i</v>
      </c>
      <c r="E833" t="str">
        <f t="shared" si="232"/>
        <v>162.469522186065+0.0152801425413252i</v>
      </c>
      <c r="F833" t="str">
        <f t="shared" si="233"/>
        <v>2.42492492468141-7491.89960861494i</v>
      </c>
      <c r="G833" t="str">
        <f t="shared" si="234"/>
        <v>0.999999999899583-0.0000100208330641151i</v>
      </c>
      <c r="H833" t="str">
        <f t="shared" si="235"/>
        <v>1200.01505768634+3.8480032118771i</v>
      </c>
      <c r="I833" t="str">
        <f t="shared" si="236"/>
        <v>89.5364777588812-25362.2450702014i</v>
      </c>
      <c r="K833" t="str">
        <f t="shared" si="237"/>
        <v>0.00999977169850026-0.0000470968085816297i</v>
      </c>
      <c r="L833" t="str">
        <f t="shared" si="238"/>
        <v>0.00015-14.1549081507913i</v>
      </c>
      <c r="M833" t="str">
        <f t="shared" si="239"/>
        <v>0.0004-2.4979249677867i</v>
      </c>
      <c r="N833">
        <f t="shared" si="240"/>
        <v>89.985159326764986</v>
      </c>
      <c r="O833">
        <f t="shared" si="241"/>
        <v>62.259142796989693</v>
      </c>
      <c r="P833" s="3">
        <f t="shared" si="242"/>
        <v>62.259142796989693</v>
      </c>
      <c r="Q833" s="3">
        <f t="shared" si="243"/>
        <v>-90.014840673235014</v>
      </c>
      <c r="R833">
        <f t="shared" si="244"/>
        <v>89.985159326764986</v>
      </c>
      <c r="S833">
        <f t="shared" si="245"/>
        <v>1.993581395265976E-2</v>
      </c>
      <c r="T833">
        <f t="shared" si="228"/>
        <v>62.259142796989693</v>
      </c>
    </row>
    <row r="834" spans="1:20" x14ac:dyDescent="0.25">
      <c r="A834">
        <f t="shared" si="229"/>
        <v>125.73640288461087</v>
      </c>
      <c r="B834">
        <f t="shared" si="246"/>
        <v>20.011570045679868</v>
      </c>
      <c r="C834" t="str">
        <f t="shared" si="230"/>
        <v>-0.335960299580166-1292.14105803967i</v>
      </c>
      <c r="D834" t="str">
        <f t="shared" si="231"/>
        <v>3.47812499736874-795.314719798187i</v>
      </c>
      <c r="E834" t="str">
        <f t="shared" si="232"/>
        <v>162.469522073561+0.0153382082266516i</v>
      </c>
      <c r="F834" t="str">
        <f t="shared" si="233"/>
        <v>2.42492492467956-7463.53816377763i</v>
      </c>
      <c r="G834" t="str">
        <f t="shared" si="234"/>
        <v>0.999999999898818-0.0000100589122297511i</v>
      </c>
      <c r="H834" t="str">
        <f t="shared" si="235"/>
        <v>1200.01517234307+3.8626256494178i</v>
      </c>
      <c r="I834" t="str">
        <f t="shared" si="236"/>
        <v>89.5364790786682-25266.2355983808i</v>
      </c>
      <c r="K834" t="str">
        <f t="shared" si="237"/>
        <v>0.00999976996015342-0.0000472757679945669i</v>
      </c>
      <c r="L834" t="str">
        <f t="shared" si="238"/>
        <v>0.00015-14.1013231229242i</v>
      </c>
      <c r="M834" t="str">
        <f t="shared" si="239"/>
        <v>0.0004-2.48846878639838i</v>
      </c>
      <c r="N834">
        <f t="shared" si="240"/>
        <v>89.98510293694612</v>
      </c>
      <c r="O834">
        <f t="shared" si="241"/>
        <v>62.226198823494187</v>
      </c>
      <c r="P834" s="3">
        <f t="shared" si="242"/>
        <v>62.226198823494187</v>
      </c>
      <c r="Q834" s="3">
        <f t="shared" si="243"/>
        <v>-90.01489706305388</v>
      </c>
      <c r="R834">
        <f t="shared" si="244"/>
        <v>89.98510293694612</v>
      </c>
      <c r="S834">
        <f t="shared" si="245"/>
        <v>2.0011570045679869E-2</v>
      </c>
      <c r="T834">
        <f t="shared" si="228"/>
        <v>62.226198823494187</v>
      </c>
    </row>
    <row r="835" spans="1:20" x14ac:dyDescent="0.25">
      <c r="A835">
        <f t="shared" si="229"/>
        <v>126.21420121557237</v>
      </c>
      <c r="B835">
        <f t="shared" si="246"/>
        <v>20.08761401185345</v>
      </c>
      <c r="C835" t="str">
        <f t="shared" si="230"/>
        <v>-0.335960186140805-1287.24948768299i</v>
      </c>
      <c r="D835" t="str">
        <f t="shared" si="231"/>
        <v>3.47812499734871-792.303965457887i</v>
      </c>
      <c r="E835" t="str">
        <f t="shared" si="232"/>
        <v>162.469521960201+0.0153964945746664i</v>
      </c>
      <c r="F835" t="str">
        <f t="shared" si="233"/>
        <v>2.42492492467771-7435.28408444251i</v>
      </c>
      <c r="G835" t="str">
        <f t="shared" si="234"/>
        <v>0.999999999898048-0.0000100971360962164i</v>
      </c>
      <c r="H835" t="str">
        <f t="shared" si="235"/>
        <v>1200.01528787286+3.87730365251102i</v>
      </c>
      <c r="I835" t="str">
        <f t="shared" si="236"/>
        <v>89.5364804085037-25170.5895898421i</v>
      </c>
      <c r="K835" t="str">
        <f t="shared" si="237"/>
        <v>0.0099997682085706-0.0000474554073564683i</v>
      </c>
      <c r="L835" t="str">
        <f t="shared" si="238"/>
        <v>0.00015-14.0479409473243i</v>
      </c>
      <c r="M835" t="str">
        <f t="shared" si="239"/>
        <v>0.0004-2.479048402469i</v>
      </c>
      <c r="N835">
        <f t="shared" si="240"/>
        <v>89.985046332900168</v>
      </c>
      <c r="O835">
        <f t="shared" si="241"/>
        <v>62.193254848882695</v>
      </c>
      <c r="P835" s="3">
        <f t="shared" si="242"/>
        <v>62.193254848882695</v>
      </c>
      <c r="Q835" s="3">
        <f t="shared" si="243"/>
        <v>-90.014953667099832</v>
      </c>
      <c r="R835">
        <f t="shared" si="244"/>
        <v>89.985046332900168</v>
      </c>
      <c r="S835">
        <f t="shared" si="245"/>
        <v>2.0087614011853449E-2</v>
      </c>
      <c r="T835">
        <f t="shared" si="228"/>
        <v>62.193254848882695</v>
      </c>
    </row>
    <row r="836" spans="1:20" x14ac:dyDescent="0.25">
      <c r="A836">
        <f t="shared" si="229"/>
        <v>126.69381518019156</v>
      </c>
      <c r="B836">
        <f t="shared" si="246"/>
        <v>20.163946945098495</v>
      </c>
      <c r="C836" t="str">
        <f t="shared" si="230"/>
        <v>-0.335960071837682-1282.37643484234i</v>
      </c>
      <c r="D836" t="str">
        <f t="shared" si="231"/>
        <v>3.47812499732851-789.304608676119i</v>
      </c>
      <c r="E836" t="str">
        <f t="shared" si="232"/>
        <v>162.469521845978+0.0154550024240399i</v>
      </c>
      <c r="F836" t="str">
        <f t="shared" si="233"/>
        <v>2.42492492467581-7407.13696416507i</v>
      </c>
      <c r="G836" t="str">
        <f t="shared" si="234"/>
        <v>0.999999999897272-0.0000101355052133741i</v>
      </c>
      <c r="H836" t="str">
        <f t="shared" si="235"/>
        <v>1200.01540428236+3.89203743230921i</v>
      </c>
      <c r="I836" t="str">
        <f t="shared" si="236"/>
        <v>89.5364817484637-25075.3056686851i</v>
      </c>
      <c r="K836" t="str">
        <f t="shared" si="237"/>
        <v>0.00999976644365109-0.000047635729250033i</v>
      </c>
      <c r="L836" t="str">
        <f t="shared" si="238"/>
        <v>0.00015-13.9947608560713i</v>
      </c>
      <c r="M836" t="str">
        <f t="shared" si="239"/>
        <v>0.0004-2.46966368048316i</v>
      </c>
      <c r="N836">
        <f t="shared" si="240"/>
        <v>89.984989513813716</v>
      </c>
      <c r="O836">
        <f t="shared" si="241"/>
        <v>62.160310873146543</v>
      </c>
      <c r="P836" s="3">
        <f t="shared" si="242"/>
        <v>62.160310873146543</v>
      </c>
      <c r="Q836" s="3">
        <f t="shared" si="243"/>
        <v>-90.015010486186284</v>
      </c>
      <c r="R836">
        <f t="shared" si="244"/>
        <v>89.984989513813716</v>
      </c>
      <c r="S836">
        <f t="shared" si="245"/>
        <v>2.0163946945098495E-2</v>
      </c>
      <c r="T836">
        <f t="shared" si="228"/>
        <v>62.160310873146543</v>
      </c>
    </row>
    <row r="837" spans="1:20" x14ac:dyDescent="0.25">
      <c r="A837">
        <f t="shared" si="229"/>
        <v>127.1752516778763</v>
      </c>
      <c r="B837">
        <f t="shared" si="246"/>
        <v>20.24056994348987</v>
      </c>
      <c r="C837" t="str">
        <f t="shared" si="230"/>
        <v>-0.335959956664305-1277.52182941726i</v>
      </c>
      <c r="D837" t="str">
        <f t="shared" si="231"/>
        <v>3.47812499730818-786.316606306144i</v>
      </c>
      <c r="E837" t="str">
        <f t="shared" si="232"/>
        <v>162.469521730885+0.0155137326166308i</v>
      </c>
      <c r="F837" t="str">
        <f t="shared" si="233"/>
        <v>2.42492492467393-7379.09639803971i</v>
      </c>
      <c r="G837" t="str">
        <f t="shared" si="234"/>
        <v>0.999999999896489-0.000010174020133177i</v>
      </c>
      <c r="H837" t="str">
        <f t="shared" si="235"/>
        <v>1200.01552157827+3.90682720076724i</v>
      </c>
      <c r="I837" t="str">
        <f t="shared" si="236"/>
        <v>89.5364830986283-24980.3824642192i</v>
      </c>
      <c r="K837" t="str">
        <f t="shared" si="237"/>
        <v>0.00999976466529343-0.0000478167362677617i</v>
      </c>
      <c r="L837" t="str">
        <f t="shared" si="238"/>
        <v>0.00015-13.9417820841515i</v>
      </c>
      <c r="M837" t="str">
        <f t="shared" si="239"/>
        <v>0.0004-2.46031448543849i</v>
      </c>
      <c r="N837">
        <f t="shared" si="240"/>
        <v>89.984932478870206</v>
      </c>
      <c r="O837">
        <f t="shared" si="241"/>
        <v>62.127366896277451</v>
      </c>
      <c r="P837" s="3">
        <f t="shared" si="242"/>
        <v>62.127366896277451</v>
      </c>
      <c r="Q837" s="3">
        <f t="shared" si="243"/>
        <v>-90.015067521129794</v>
      </c>
      <c r="R837">
        <f t="shared" si="244"/>
        <v>89.984932478870206</v>
      </c>
      <c r="S837">
        <f t="shared" si="245"/>
        <v>2.0240569943489869E-2</v>
      </c>
      <c r="T837">
        <f t="shared" si="228"/>
        <v>62.127366896277451</v>
      </c>
    </row>
    <row r="838" spans="1:20" x14ac:dyDescent="0.25">
      <c r="A838">
        <f t="shared" si="229"/>
        <v>127.65851763425223</v>
      </c>
      <c r="B838">
        <f t="shared" si="246"/>
        <v>20.317484109275131</v>
      </c>
      <c r="C838" t="str">
        <f t="shared" si="230"/>
        <v>-0.335959840613874-1272.68560157259i</v>
      </c>
      <c r="D838" t="str">
        <f t="shared" si="231"/>
        <v>3.47812499728769-783.339915364531i</v>
      </c>
      <c r="E838" t="str">
        <f t="shared" si="232"/>
        <v>162.469521614917+0.0155726859974951i</v>
      </c>
      <c r="F838" t="str">
        <f t="shared" si="233"/>
        <v>2.42492492467202-7351.16198269333i</v>
      </c>
      <c r="G838" t="str">
        <f t="shared" si="234"/>
        <v>0.999999999895701-0.000010212681409675i</v>
      </c>
      <c r="H838" t="str">
        <f t="shared" si="235"/>
        <v>1200.01563976734+3.92167317064533i</v>
      </c>
      <c r="I838" t="str">
        <f t="shared" si="236"/>
        <v>89.5364844590716-24885.8186109417i</v>
      </c>
      <c r="K838" t="str">
        <f t="shared" si="237"/>
        <v>0.00999976287339511-0.0000479984310119911i</v>
      </c>
      <c r="L838" t="str">
        <f t="shared" si="238"/>
        <v>0.00015-13.8890038694476i</v>
      </c>
      <c r="M838" t="str">
        <f t="shared" si="239"/>
        <v>0.0004-2.45100068284369i</v>
      </c>
      <c r="N838">
        <f t="shared" si="240"/>
        <v>89.984875227250043</v>
      </c>
      <c r="O838">
        <f t="shared" si="241"/>
        <v>62.094422918266559</v>
      </c>
      <c r="P838" s="3">
        <f t="shared" si="242"/>
        <v>62.094422918266559</v>
      </c>
      <c r="Q838" s="3">
        <f t="shared" si="243"/>
        <v>-90.015124772749957</v>
      </c>
      <c r="R838">
        <f t="shared" si="244"/>
        <v>89.984875227250043</v>
      </c>
      <c r="S838">
        <f t="shared" si="245"/>
        <v>2.0317484109275131E-2</v>
      </c>
      <c r="T838">
        <f t="shared" si="228"/>
        <v>62.094422918266559</v>
      </c>
    </row>
    <row r="839" spans="1:20" x14ac:dyDescent="0.25">
      <c r="A839">
        <f t="shared" si="229"/>
        <v>128.14362000126238</v>
      </c>
      <c r="B839">
        <f t="shared" si="246"/>
        <v>20.394690548890377</v>
      </c>
      <c r="C839" t="str">
        <f t="shared" si="230"/>
        <v>-0.335959723679981-1267.86768173758i</v>
      </c>
      <c r="D839" t="str">
        <f t="shared" si="231"/>
        <v>3.47812499726703-780.374493030589i</v>
      </c>
      <c r="E839" t="str">
        <f t="shared" si="232"/>
        <v>162.469521498065+0.0156318634149016i</v>
      </c>
      <c r="F839" t="str">
        <f t="shared" si="233"/>
        <v>2.42492492467009-7323.33331628005i</v>
      </c>
      <c r="G839" t="str">
        <f t="shared" si="234"/>
        <v>0.999999999894907-0.0000102514895990236i</v>
      </c>
      <c r="H839" t="str">
        <f t="shared" si="235"/>
        <v>1200.01575885635+3.93657555551242i</v>
      </c>
      <c r="I839" t="str">
        <f t="shared" si="236"/>
        <v>89.5364858298749-24791.6127485197i</v>
      </c>
      <c r="K839" t="str">
        <f t="shared" si="237"/>
        <v>0.00999976106785327-0.0000481808160949383i</v>
      </c>
      <c r="L839" t="str">
        <f t="shared" si="238"/>
        <v>0.00015-13.8364254527272i</v>
      </c>
      <c r="M839" t="str">
        <f t="shared" si="239"/>
        <v>0.0004-2.44172213871656i</v>
      </c>
      <c r="N839">
        <f t="shared" si="240"/>
        <v>89.984817758130461</v>
      </c>
      <c r="O839">
        <f t="shared" si="241"/>
        <v>62.061478939105271</v>
      </c>
      <c r="P839" s="3">
        <f t="shared" si="242"/>
        <v>62.061478939105271</v>
      </c>
      <c r="Q839" s="3">
        <f t="shared" si="243"/>
        <v>-90.015182241869539</v>
      </c>
      <c r="R839">
        <f t="shared" si="244"/>
        <v>89.984817758130461</v>
      </c>
      <c r="S839">
        <f t="shared" si="245"/>
        <v>2.0394690548890378E-2</v>
      </c>
      <c r="T839">
        <f t="shared" si="228"/>
        <v>62.061478939105271</v>
      </c>
    </row>
    <row r="840" spans="1:20" x14ac:dyDescent="0.25">
      <c r="A840">
        <f t="shared" si="229"/>
        <v>128.63056575726719</v>
      </c>
      <c r="B840">
        <f t="shared" si="246"/>
        <v>20.472190372976161</v>
      </c>
      <c r="C840" t="str">
        <f t="shared" si="230"/>
        <v>-0.335959605855618-1263.06800060482i</v>
      </c>
      <c r="D840" t="str">
        <f t="shared" si="231"/>
        <v>3.47812499724622-777.420296645717i</v>
      </c>
      <c r="E840" t="str">
        <f t="shared" si="232"/>
        <v>162.469521380324+0.0156912657203452i</v>
      </c>
      <c r="F840" t="str">
        <f t="shared" si="233"/>
        <v>2.42492492466815-7295.60999847512i</v>
      </c>
      <c r="G840" t="str">
        <f t="shared" si="234"/>
        <v>0.999999999894107-0.0000102904452594917i</v>
      </c>
      <c r="H840" t="str">
        <f t="shared" si="235"/>
        <v>1200.0158788522+3.95153456974881i</v>
      </c>
      <c r="I840" t="str">
        <f t="shared" si="236"/>
        <v>89.5364872111144-24697.763521771i</v>
      </c>
      <c r="K840" t="str">
        <f t="shared" si="237"/>
        <v>0.00999975924856378-0.0000483638941387283i</v>
      </c>
      <c r="L840" t="str">
        <f t="shared" si="238"/>
        <v>0.00015-13.7840460776322i</v>
      </c>
      <c r="M840" t="str">
        <f t="shared" si="239"/>
        <v>0.0004-2.43247871958215i</v>
      </c>
      <c r="N840">
        <f t="shared" si="240"/>
        <v>89.984760070685624</v>
      </c>
      <c r="O840">
        <f t="shared" si="241"/>
        <v>62.028534958784718</v>
      </c>
      <c r="P840" s="3">
        <f t="shared" si="242"/>
        <v>62.028534958784718</v>
      </c>
      <c r="Q840" s="3">
        <f t="shared" si="243"/>
        <v>-90.015239929314376</v>
      </c>
      <c r="R840">
        <f t="shared" si="244"/>
        <v>89.984760070685624</v>
      </c>
      <c r="S840">
        <f t="shared" si="245"/>
        <v>2.0472190372976162E-2</v>
      </c>
      <c r="T840">
        <f t="shared" si="228"/>
        <v>62.028534958784718</v>
      </c>
    </row>
    <row r="841" spans="1:20" x14ac:dyDescent="0.25">
      <c r="A841">
        <f t="shared" si="229"/>
        <v>129.11936190714482</v>
      </c>
      <c r="B841">
        <f t="shared" si="246"/>
        <v>20.549984696393473</v>
      </c>
      <c r="C841" t="str">
        <f t="shared" si="230"/>
        <v>-0.335959487134229-1258.28648912931i</v>
      </c>
      <c r="D841" t="str">
        <f t="shared" si="231"/>
        <v>3.47812499722524-774.477283712811i</v>
      </c>
      <c r="E841" t="str">
        <f t="shared" si="232"/>
        <v>162.469521261685+0.0157508937685634i</v>
      </c>
      <c r="F841" t="str">
        <f t="shared" si="233"/>
        <v>2.42492492466618-7267.99163046932i</v>
      </c>
      <c r="G841" t="str">
        <f t="shared" si="234"/>
        <v>0.9999999998933-0.0000103295489514694i</v>
      </c>
      <c r="H841" t="str">
        <f t="shared" si="235"/>
        <v>1200.01599976174+3.96655042854975i</v>
      </c>
      <c r="I841" t="str">
        <f t="shared" si="236"/>
        <v>89.5364886028718-24604.269580642i</v>
      </c>
      <c r="K841" t="str">
        <f t="shared" si="237"/>
        <v>0.00999975741542225-0.0000485476677754427i</v>
      </c>
      <c r="L841" t="str">
        <f t="shared" si="238"/>
        <v>0.00015-13.7318649906677i</v>
      </c>
      <c r="M841" t="str">
        <f t="shared" si="239"/>
        <v>0.0004-2.42327029247076i</v>
      </c>
      <c r="N841">
        <f t="shared" si="240"/>
        <v>89.984702164086599</v>
      </c>
      <c r="O841">
        <f t="shared" si="241"/>
        <v>61.995590977296224</v>
      </c>
      <c r="P841" s="3">
        <f t="shared" si="242"/>
        <v>61.995590977296224</v>
      </c>
      <c r="Q841" s="3">
        <f t="shared" si="243"/>
        <v>-90.015297835913401</v>
      </c>
      <c r="R841">
        <f t="shared" si="244"/>
        <v>89.984702164086599</v>
      </c>
      <c r="S841">
        <f t="shared" si="245"/>
        <v>2.0549984696393474E-2</v>
      </c>
      <c r="T841">
        <f t="shared" si="228"/>
        <v>61.995590977296224</v>
      </c>
    </row>
    <row r="842" spans="1:20" x14ac:dyDescent="0.25">
      <c r="A842">
        <f t="shared" si="229"/>
        <v>129.61001548239199</v>
      </c>
      <c r="B842">
        <f t="shared" si="246"/>
        <v>20.62807463823977</v>
      </c>
      <c r="C842" t="str">
        <f t="shared" si="230"/>
        <v>-0.335959367508823-1253.5230785274i</v>
      </c>
      <c r="D842" t="str">
        <f t="shared" si="231"/>
        <v>3.47812499720412-771.545411895644i</v>
      </c>
      <c r="E842" t="str">
        <f t="shared" si="232"/>
        <v>162.469521142144+0.015810748417535i</v>
      </c>
      <c r="F842" t="str">
        <f t="shared" si="233"/>
        <v>2.42492492466422-7240.4778149632i</v>
      </c>
      <c r="G842" t="str">
        <f t="shared" si="234"/>
        <v>0.999999999892488-0.0000103688012374766i</v>
      </c>
      <c r="H842" t="str">
        <f t="shared" si="235"/>
        <v>1200.01612159197+3.98162334792802i</v>
      </c>
      <c r="I842" t="str">
        <f t="shared" si="236"/>
        <v>89.5364900052259-24511.1295801919i</v>
      </c>
      <c r="K842" t="str">
        <f t="shared" si="237"/>
        <v>0.00999975556832301-0.0000487321396471464i</v>
      </c>
      <c r="L842" t="str">
        <f t="shared" si="238"/>
        <v>0.00015-13.6798814411911i</v>
      </c>
      <c r="M842" t="str">
        <f t="shared" si="239"/>
        <v>0.0004-2.41409672491608i</v>
      </c>
      <c r="N842">
        <f t="shared" si="240"/>
        <v>89.984644037501198</v>
      </c>
      <c r="O842">
        <f t="shared" si="241"/>
        <v>61.962646994630894</v>
      </c>
      <c r="P842" s="3">
        <f t="shared" si="242"/>
        <v>61.962646994630894</v>
      </c>
      <c r="Q842" s="3">
        <f t="shared" si="243"/>
        <v>-90.015355962498802</v>
      </c>
      <c r="R842">
        <f t="shared" si="244"/>
        <v>89.984644037501198</v>
      </c>
      <c r="S842">
        <f t="shared" si="245"/>
        <v>2.062807463823977E-2</v>
      </c>
      <c r="T842">
        <f t="shared" si="228"/>
        <v>61.962646994630894</v>
      </c>
    </row>
    <row r="843" spans="1:20" x14ac:dyDescent="0.25">
      <c r="A843">
        <f t="shared" si="229"/>
        <v>130.10253354122509</v>
      </c>
      <c r="B843">
        <f t="shared" si="246"/>
        <v>20.706461321865081</v>
      </c>
      <c r="C843" t="str">
        <f t="shared" si="230"/>
        <v>-0.335959246972589-1248.77770027582i</v>
      </c>
      <c r="D843" t="str">
        <f t="shared" si="231"/>
        <v>3.47812499718284-768.624639018254i</v>
      </c>
      <c r="E843" t="str">
        <f t="shared" si="232"/>
        <v>162.469521021692+0.0158708305285117i</v>
      </c>
      <c r="F843" t="str">
        <f t="shared" si="233"/>
        <v>2.42492492466223-7213.06815616124i</v>
      </c>
      <c r="G843" t="str">
        <f t="shared" si="234"/>
        <v>0.999999999891669-0.0000104082026821705i</v>
      </c>
      <c r="H843" t="str">
        <f t="shared" si="235"/>
        <v>1200.01624434987+3.99675354471749i</v>
      </c>
      <c r="I843" t="str">
        <f t="shared" si="236"/>
        <v>89.5364914182582-24418.3421805698i</v>
      </c>
      <c r="K843" t="str">
        <f t="shared" si="237"/>
        <v>0.0099997537071599-0.0000489173124059342i</v>
      </c>
      <c r="L843" t="str">
        <f t="shared" si="238"/>
        <v>0.00015-13.6280946814018i</v>
      </c>
      <c r="M843" t="str">
        <f t="shared" si="239"/>
        <v>0.0004-2.40495788495326i</v>
      </c>
      <c r="N843">
        <f t="shared" si="240"/>
        <v>89.984585690094193</v>
      </c>
      <c r="O843">
        <f t="shared" si="241"/>
        <v>61.929703010779704</v>
      </c>
      <c r="P843" s="3">
        <f t="shared" si="242"/>
        <v>61.929703010779704</v>
      </c>
      <c r="Q843" s="3">
        <f t="shared" si="243"/>
        <v>-90.015414309905807</v>
      </c>
      <c r="R843">
        <f t="shared" si="244"/>
        <v>89.984585690094193</v>
      </c>
      <c r="S843">
        <f t="shared" si="245"/>
        <v>2.0706461321865082E-2</v>
      </c>
      <c r="T843">
        <f t="shared" si="228"/>
        <v>61.929703010779704</v>
      </c>
    </row>
    <row r="844" spans="1:20" x14ac:dyDescent="0.25">
      <c r="A844">
        <f t="shared" si="229"/>
        <v>130.59692316868174</v>
      </c>
      <c r="B844">
        <f t="shared" si="246"/>
        <v>20.785145874888169</v>
      </c>
      <c r="C844" t="str">
        <f t="shared" si="230"/>
        <v>-0.33595912551858-1244.0502861107i</v>
      </c>
      <c r="D844" t="str">
        <f t="shared" si="231"/>
        <v>3.47812499716137-765.71492306434i</v>
      </c>
      <c r="E844" t="str">
        <f t="shared" si="232"/>
        <v>162.469520900324+0.015931140966005i</v>
      </c>
      <c r="F844" t="str">
        <f t="shared" si="233"/>
        <v>2.42492492466022-7185.76225976629i</v>
      </c>
      <c r="G844" t="str">
        <f t="shared" si="234"/>
        <v>0.999999999890844-0.0000104477538523541i</v>
      </c>
      <c r="H844" t="str">
        <f t="shared" si="235"/>
        <v>1200.01636804253+4.01194123657588i</v>
      </c>
      <c r="I844" t="str">
        <f t="shared" si="236"/>
        <v>89.5364928420486-24325.9060469982i</v>
      </c>
      <c r="K844" t="str">
        <f t="shared" si="237"/>
        <v>0.00999975183182569-0.0000491031887139622i</v>
      </c>
      <c r="L844" t="str">
        <f t="shared" si="238"/>
        <v>0.00015-13.5765039663298i</v>
      </c>
      <c r="M844" t="str">
        <f t="shared" si="239"/>
        <v>0.0004-2.39585364111702i</v>
      </c>
      <c r="N844">
        <f t="shared" si="240"/>
        <v>89.984527121027114</v>
      </c>
      <c r="O844">
        <f t="shared" si="241"/>
        <v>61.896759025733552</v>
      </c>
      <c r="P844" s="3">
        <f t="shared" si="242"/>
        <v>61.896759025733552</v>
      </c>
      <c r="Q844" s="3">
        <f t="shared" si="243"/>
        <v>-90.015472878972886</v>
      </c>
      <c r="R844">
        <f t="shared" si="244"/>
        <v>89.984527121027114</v>
      </c>
      <c r="S844">
        <f t="shared" si="245"/>
        <v>2.078514587488817E-2</v>
      </c>
      <c r="T844">
        <f t="shared" si="228"/>
        <v>61.896759025733552</v>
      </c>
    </row>
    <row r="845" spans="1:20" x14ac:dyDescent="0.25">
      <c r="A845">
        <f t="shared" si="229"/>
        <v>131.09319147672272</v>
      </c>
      <c r="B845">
        <f t="shared" si="246"/>
        <v>20.864129429212745</v>
      </c>
      <c r="C845" t="str">
        <f t="shared" si="230"/>
        <v>-0.335959003139843-1239.34076802662i</v>
      </c>
      <c r="D845" t="str">
        <f t="shared" si="231"/>
        <v>3.47812499713976-762.816222176664i</v>
      </c>
      <c r="E845" t="str">
        <f t="shared" si="232"/>
        <v>162.469520778032+0.015991680597825i</v>
      </c>
      <c r="F845" t="str">
        <f t="shared" si="233"/>
        <v>2.4249249246582-7158.5597329739i</v>
      </c>
      <c r="G845" t="str">
        <f t="shared" si="234"/>
        <v>0.999999999890013-0.0000104874553169843i</v>
      </c>
      <c r="H845" t="str">
        <f t="shared" si="235"/>
        <v>1200.01649267705+4.02718664198822i</v>
      </c>
      <c r="I845" t="str">
        <f t="shared" si="236"/>
        <v>89.5364942766812-24233.8198497522i</v>
      </c>
      <c r="K845" t="str">
        <f t="shared" si="237"/>
        <v>0.00999974994221266-0.0000492897712434922i</v>
      </c>
      <c r="L845" t="str">
        <f t="shared" si="238"/>
        <v>0.00015-13.5251085538252i</v>
      </c>
      <c r="M845" t="str">
        <f t="shared" si="239"/>
        <v>0.0004-2.38678386243974i</v>
      </c>
      <c r="N845">
        <f t="shared" si="240"/>
        <v>89.984468329458338</v>
      </c>
      <c r="O845">
        <f t="shared" si="241"/>
        <v>61.863815039483462</v>
      </c>
      <c r="P845" s="3">
        <f t="shared" si="242"/>
        <v>61.863815039483462</v>
      </c>
      <c r="Q845" s="3">
        <f t="shared" si="243"/>
        <v>-90.015531670541662</v>
      </c>
      <c r="R845">
        <f t="shared" si="244"/>
        <v>89.984468329458338</v>
      </c>
      <c r="S845">
        <f t="shared" si="245"/>
        <v>2.0864129429212744E-2</v>
      </c>
      <c r="T845">
        <f t="shared" si="228"/>
        <v>61.863815039483462</v>
      </c>
    </row>
    <row r="846" spans="1:20" x14ac:dyDescent="0.25">
      <c r="A846">
        <f t="shared" si="229"/>
        <v>131.59134560433426</v>
      </c>
      <c r="B846">
        <f t="shared" si="246"/>
        <v>20.943413121043754</v>
      </c>
      <c r="C846" t="str">
        <f t="shared" si="230"/>
        <v>-0.33595887982931-1234.64907827559i</v>
      </c>
      <c r="D846" t="str">
        <f t="shared" si="231"/>
        <v>3.47812499711799-759.928494656444i</v>
      </c>
      <c r="E846" t="str">
        <f t="shared" si="232"/>
        <v>162.469520654808+0.016052450295077i</v>
      </c>
      <c r="F846" t="str">
        <f t="shared" si="233"/>
        <v>2.42492492465619-7131.4601844666i</v>
      </c>
      <c r="G846" t="str">
        <f t="shared" si="234"/>
        <v>0.999999999889176-0.00001052730764718i</v>
      </c>
      <c r="H846" t="str">
        <f t="shared" si="235"/>
        <v>1200.01661826061+4.04248998026963i</v>
      </c>
      <c r="I846" t="str">
        <f t="shared" si="236"/>
        <v>89.5364957222367-24142.0822641411i</v>
      </c>
      <c r="K846" t="str">
        <f t="shared" si="237"/>
        <v>0.00999974803821208-0.0000494770626769239i</v>
      </c>
      <c r="L846" t="str">
        <f t="shared" si="238"/>
        <v>0.00015-13.473907704548i</v>
      </c>
      <c r="M846" t="str">
        <f t="shared" si="239"/>
        <v>0.0004-2.37774841844964i</v>
      </c>
      <c r="N846">
        <f t="shared" si="240"/>
        <v>89.984409314543086</v>
      </c>
      <c r="O846">
        <f t="shared" si="241"/>
        <v>61.830871052020342</v>
      </c>
      <c r="P846" s="3">
        <f t="shared" si="242"/>
        <v>61.830871052020342</v>
      </c>
      <c r="Q846" s="3">
        <f t="shared" si="243"/>
        <v>-90.015590685456914</v>
      </c>
      <c r="R846">
        <f t="shared" si="244"/>
        <v>89.984409314543086</v>
      </c>
      <c r="S846">
        <f t="shared" si="245"/>
        <v>2.0943413121043756E-2</v>
      </c>
      <c r="T846">
        <f t="shared" si="228"/>
        <v>61.830871052020342</v>
      </c>
    </row>
    <row r="847" spans="1:20" x14ac:dyDescent="0.25">
      <c r="A847">
        <f t="shared" si="229"/>
        <v>132.09139271763075</v>
      </c>
      <c r="B847">
        <f t="shared" si="246"/>
        <v>21.02299809090372</v>
      </c>
      <c r="C847" t="str">
        <f t="shared" si="230"/>
        <v>-0.335958755579886-1229.97514936604i</v>
      </c>
      <c r="D847" t="str">
        <f t="shared" si="231"/>
        <v>3.47812499709604-757.05169896274i</v>
      </c>
      <c r="E847" t="str">
        <f t="shared" si="232"/>
        <v>162.469520530646+0.0161134509321791i</v>
      </c>
      <c r="F847" t="str">
        <f t="shared" si="233"/>
        <v>2.42492492465413-7104.46322440821i</v>
      </c>
      <c r="G847" t="str">
        <f t="shared" si="234"/>
        <v>0.999999999888332-0.0000105673114162305i</v>
      </c>
      <c r="H847" t="str">
        <f t="shared" si="235"/>
        <v>1200.01674480043+4.05785147156885i</v>
      </c>
      <c r="I847" t="str">
        <f t="shared" si="236"/>
        <v>89.5364971787989-24050.6919704885i</v>
      </c>
      <c r="K847" t="str">
        <f t="shared" si="237"/>
        <v>0.00999974611971432-0.0000496650657068367i</v>
      </c>
      <c r="L847" t="str">
        <f t="shared" si="238"/>
        <v>0.00015-13.4229006819565i</v>
      </c>
      <c r="M847" t="str">
        <f t="shared" si="239"/>
        <v>0.0004-2.3687471791688i</v>
      </c>
      <c r="N847">
        <f t="shared" si="240"/>
        <v>89.984350075433312</v>
      </c>
      <c r="O847">
        <f t="shared" si="241"/>
        <v>61.79792706333469</v>
      </c>
      <c r="P847" s="3">
        <f t="shared" si="242"/>
        <v>61.79792706333469</v>
      </c>
      <c r="Q847" s="3">
        <f t="shared" si="243"/>
        <v>-90.015649924566688</v>
      </c>
      <c r="R847">
        <f t="shared" si="244"/>
        <v>89.984350075433312</v>
      </c>
      <c r="S847">
        <f t="shared" si="245"/>
        <v>2.102299809090372E-2</v>
      </c>
      <c r="T847">
        <f t="shared" si="228"/>
        <v>61.79792706333469</v>
      </c>
    </row>
    <row r="848" spans="1:20" x14ac:dyDescent="0.25">
      <c r="A848">
        <f t="shared" si="229"/>
        <v>132.59334000995773</v>
      </c>
      <c r="B848">
        <f t="shared" si="246"/>
        <v>21.102885483649153</v>
      </c>
      <c r="C848" t="str">
        <f t="shared" si="230"/>
        <v>-0.335958630384476-1225.31891406198i</v>
      </c>
      <c r="D848" t="str">
        <f t="shared" si="231"/>
        <v>3.47812499707392-754.185793711889i</v>
      </c>
      <c r="E848" t="str">
        <f t="shared" si="232"/>
        <v>162.46952040554+0.0161746833868746i</v>
      </c>
      <c r="F848" t="str">
        <f t="shared" si="233"/>
        <v>2.42492492465207-7077.56846443846i</v>
      </c>
      <c r="G848" t="str">
        <f t="shared" si="234"/>
        <v>0.999999999887482-0.0000106074671996031i</v>
      </c>
      <c r="H848" t="str">
        <f t="shared" si="235"/>
        <v>1200.0168723038+4.07327133687115i</v>
      </c>
      <c r="I848" t="str">
        <f t="shared" si="236"/>
        <v>89.5364986464524-23959.6476541147i</v>
      </c>
      <c r="K848" t="str">
        <f t="shared" si="237"/>
        <v>0.00999974418660903-0.0000498537830360276i</v>
      </c>
      <c r="L848" t="str">
        <f t="shared" si="238"/>
        <v>0.00015-13.3720867522978i</v>
      </c>
      <c r="M848" t="str">
        <f t="shared" si="239"/>
        <v>0.0004-2.35978001511137i</v>
      </c>
      <c r="N848">
        <f t="shared" si="240"/>
        <v>89.984290611277785</v>
      </c>
      <c r="O848">
        <f t="shared" si="241"/>
        <v>61.764983073417525</v>
      </c>
      <c r="P848" s="3">
        <f t="shared" si="242"/>
        <v>61.764983073417525</v>
      </c>
      <c r="Q848" s="3">
        <f t="shared" si="243"/>
        <v>-90.015709388722215</v>
      </c>
      <c r="R848">
        <f t="shared" si="244"/>
        <v>89.984290611277785</v>
      </c>
      <c r="S848">
        <f t="shared" si="245"/>
        <v>2.1102885483649154E-2</v>
      </c>
      <c r="T848">
        <f t="shared" si="228"/>
        <v>61.764983073417525</v>
      </c>
    </row>
    <row r="849" spans="1:20" x14ac:dyDescent="0.25">
      <c r="A849">
        <f t="shared" si="229"/>
        <v>133.09719470199559</v>
      </c>
      <c r="B849">
        <f t="shared" si="246"/>
        <v>21.183076448487022</v>
      </c>
      <c r="C849" t="str">
        <f t="shared" si="230"/>
        <v>-0.335958504235705-1220.68030538185i</v>
      </c>
      <c r="D849" t="str">
        <f t="shared" si="231"/>
        <v>3.47812499705164-751.330737676878i</v>
      </c>
      <c r="E849" t="str">
        <f t="shared" si="232"/>
        <v>162.46952027948+0.0162361485402498i</v>
      </c>
      <c r="F849" t="str">
        <f t="shared" si="233"/>
        <v>2.42492492464999-7050.77551766718i</v>
      </c>
      <c r="G849" t="str">
        <f t="shared" si="234"/>
        <v>0.999999999886625-0.0000106477755749524i</v>
      </c>
      <c r="H849" t="str">
        <f t="shared" si="235"/>
        <v>1200.01700077806+4.08874979800151i</v>
      </c>
      <c r="I849" t="str">
        <f t="shared" si="236"/>
        <v>89.5365001252799-23868.9480053168i</v>
      </c>
      <c r="K849" t="str">
        <f t="shared" si="237"/>
        <v>0.00999974223878497-0.0000500432173775489i</v>
      </c>
      <c r="L849" t="str">
        <f t="shared" si="238"/>
        <v>0.00015-13.3214651845963i</v>
      </c>
      <c r="M849" t="str">
        <f t="shared" si="239"/>
        <v>0.0004-2.3508467972817i</v>
      </c>
      <c r="N849">
        <f t="shared" si="240"/>
        <v>89.984230921222093</v>
      </c>
      <c r="O849">
        <f t="shared" si="241"/>
        <v>61.732039082259085</v>
      </c>
      <c r="P849" s="3">
        <f t="shared" si="242"/>
        <v>61.732039082259085</v>
      </c>
      <c r="Q849" s="3">
        <f t="shared" si="243"/>
        <v>-90.015769078777907</v>
      </c>
      <c r="R849">
        <f t="shared" si="244"/>
        <v>89.984230921222093</v>
      </c>
      <c r="S849">
        <f t="shared" si="245"/>
        <v>2.118307644848702E-2</v>
      </c>
      <c r="T849">
        <f t="shared" si="228"/>
        <v>61.732039082259085</v>
      </c>
    </row>
    <row r="850" spans="1:20" x14ac:dyDescent="0.25">
      <c r="A850">
        <f t="shared" si="229"/>
        <v>133.60296404186317</v>
      </c>
      <c r="B850">
        <f t="shared" si="246"/>
        <v>21.263572138991272</v>
      </c>
      <c r="C850" t="str">
        <f t="shared" si="230"/>
        <v>-0.335958377126492-1216.05925659776i</v>
      </c>
      <c r="D850" t="str">
        <f t="shared" si="231"/>
        <v>3.4781249970292-748.486489786773i</v>
      </c>
      <c r="E850" t="str">
        <f t="shared" si="232"/>
        <v>162.469520152461+0.0162978472767267i</v>
      </c>
      <c r="F850" t="str">
        <f t="shared" si="233"/>
        <v>2.42492492464791-7024.08399866887i</v>
      </c>
      <c r="G850" t="str">
        <f t="shared" si="234"/>
        <v>0.999999999885762-0.0000106882371221281i</v>
      </c>
      <c r="H850" t="str">
        <f t="shared" si="235"/>
        <v>1200.01713023059+4.10428707762801i</v>
      </c>
      <c r="I850" t="str">
        <f t="shared" si="236"/>
        <v>89.5365016153677-23778.5917193495i</v>
      </c>
      <c r="K850" t="str">
        <f t="shared" si="237"/>
        <v>0.00999974027613015-0.0000502333714547493i</v>
      </c>
      <c r="L850" t="str">
        <f t="shared" si="238"/>
        <v>0.00015-13.2710352506439i</v>
      </c>
      <c r="M850" t="str">
        <f t="shared" si="239"/>
        <v>0.0004-2.34194739717245i</v>
      </c>
      <c r="N850">
        <f t="shared" si="240"/>
        <v>89.984171004408495</v>
      </c>
      <c r="O850">
        <f t="shared" si="241"/>
        <v>61.699095089850324</v>
      </c>
      <c r="P850" s="3">
        <f t="shared" si="242"/>
        <v>61.699095089850324</v>
      </c>
      <c r="Q850" s="3">
        <f t="shared" si="243"/>
        <v>-90.015828995591505</v>
      </c>
      <c r="R850">
        <f t="shared" si="244"/>
        <v>89.984171004408495</v>
      </c>
      <c r="S850">
        <f t="shared" si="245"/>
        <v>2.1263572138991271E-2</v>
      </c>
      <c r="T850">
        <f t="shared" si="228"/>
        <v>61.699095089850324</v>
      </c>
    </row>
    <row r="851" spans="1:20" x14ac:dyDescent="0.25">
      <c r="A851">
        <f t="shared" si="229"/>
        <v>134.11065530522225</v>
      </c>
      <c r="B851">
        <f t="shared" si="246"/>
        <v>21.344373713119438</v>
      </c>
      <c r="C851" t="str">
        <f t="shared" si="230"/>
        <v>-0.33595824904947-1211.45570123433i</v>
      </c>
      <c r="D851" t="str">
        <f t="shared" si="231"/>
        <v>3.47812499700659-745.653009126106i</v>
      </c>
      <c r="E851" t="str">
        <f t="shared" si="232"/>
        <v>162.469520024474+0.0163597804841i</v>
      </c>
      <c r="F851" t="str">
        <f t="shared" si="233"/>
        <v>2.4249249246458-6997.49352347702i</v>
      </c>
      <c r="G851" t="str">
        <f t="shared" si="234"/>
        <v>0.999999999884892-0.0000107288524231828i</v>
      </c>
      <c r="H851" t="str">
        <f t="shared" si="235"/>
        <v>1200.01726066885+4.1198833992649i</v>
      </c>
      <c r="I851" t="str">
        <f t="shared" si="236"/>
        <v>89.5365031168016-23688.5774964076i</v>
      </c>
      <c r="K851" t="str">
        <f t="shared" si="237"/>
        <v>0.00999973829853157-0.0000504242480013102i</v>
      </c>
      <c r="L851" t="str">
        <f t="shared" si="238"/>
        <v>0.00015-13.2207962249889i</v>
      </c>
      <c r="M851" t="str">
        <f t="shared" si="239"/>
        <v>0.0004-2.33308168676275i</v>
      </c>
      <c r="N851">
        <f t="shared" si="240"/>
        <v>89.98411085997607</v>
      </c>
      <c r="O851">
        <f t="shared" si="241"/>
        <v>61.666151096181409</v>
      </c>
      <c r="P851" s="3">
        <f t="shared" si="242"/>
        <v>61.666151096181409</v>
      </c>
      <c r="Q851" s="3">
        <f t="shared" si="243"/>
        <v>-90.01588914002393</v>
      </c>
      <c r="R851">
        <f t="shared" si="244"/>
        <v>89.98411085997607</v>
      </c>
      <c r="S851">
        <f t="shared" si="245"/>
        <v>2.1344373713119438E-2</v>
      </c>
      <c r="T851">
        <f t="shared" si="228"/>
        <v>61.666151096181409</v>
      </c>
    </row>
    <row r="852" spans="1:20" x14ac:dyDescent="0.25">
      <c r="A852">
        <f t="shared" si="229"/>
        <v>134.6202757953821</v>
      </c>
      <c r="B852">
        <f t="shared" si="246"/>
        <v>21.425482333229294</v>
      </c>
      <c r="C852" t="str">
        <f t="shared" si="230"/>
        <v>-0.335958119997282-1206.86957306789i</v>
      </c>
      <c r="D852" t="str">
        <f t="shared" si="231"/>
        <v>3.47812499698379-742.830254934307i</v>
      </c>
      <c r="E852" t="str">
        <f t="shared" si="232"/>
        <v>162.469519895513+0.0164219490535441i</v>
      </c>
      <c r="F852" t="str">
        <f t="shared" si="233"/>
        <v>2.42492492464367-6971.00370957871i</v>
      </c>
      <c r="G852" t="str">
        <f t="shared" si="234"/>
        <v>0.999999999884015-0.0000107696220623815i</v>
      </c>
      <c r="H852" t="str">
        <f t="shared" si="235"/>
        <v>1200.01739210033+4.13553898727578i</v>
      </c>
      <c r="I852" t="str">
        <f t="shared" si="236"/>
        <v>89.5365046296674-23598.9040416059i</v>
      </c>
      <c r="K852" t="str">
        <f t="shared" si="237"/>
        <v>0.00999973630587558-0.000050615849761287i</v>
      </c>
      <c r="L852" t="str">
        <f t="shared" si="238"/>
        <v>0.00015-13.1707473849262i</v>
      </c>
      <c r="M852" t="str">
        <f t="shared" si="239"/>
        <v>0.0004-2.32424953851639i</v>
      </c>
      <c r="N852">
        <f t="shared" si="240"/>
        <v>89.984050487060628</v>
      </c>
      <c r="O852">
        <f t="shared" si="241"/>
        <v>61.633207101242881</v>
      </c>
      <c r="P852" s="3">
        <f t="shared" si="242"/>
        <v>61.633207101242881</v>
      </c>
      <c r="Q852" s="3">
        <f t="shared" si="243"/>
        <v>-90.015949512939372</v>
      </c>
      <c r="R852">
        <f t="shared" si="244"/>
        <v>89.984050487060628</v>
      </c>
      <c r="S852">
        <f t="shared" si="245"/>
        <v>2.1425482333229294E-2</v>
      </c>
      <c r="T852">
        <f t="shared" si="228"/>
        <v>61.633207101242881</v>
      </c>
    </row>
    <row r="853" spans="1:20" x14ac:dyDescent="0.25">
      <c r="A853">
        <f t="shared" si="229"/>
        <v>135.13183284340454</v>
      </c>
      <c r="B853">
        <f t="shared" si="246"/>
        <v>21.506899166095565</v>
      </c>
      <c r="C853" t="str">
        <f t="shared" si="230"/>
        <v>-0.33595798996248-1202.30080612545i</v>
      </c>
      <c r="D853" t="str">
        <f t="shared" si="231"/>
        <v>3.47812499696081-740.01818660511i</v>
      </c>
      <c r="E853" t="str">
        <f t="shared" si="232"/>
        <v>162.469519765571+0.0164843538796138i</v>
      </c>
      <c r="F853" t="str">
        <f t="shared" si="233"/>
        <v>2.42492492464153-6944.61417590908i</v>
      </c>
      <c r="G853" t="str">
        <f t="shared" si="234"/>
        <v>0.999999999883132-0.000010810546626209i</v>
      </c>
      <c r="H853" t="str">
        <f t="shared" si="235"/>
        <v>1200.01752453262+4.15125406687691i</v>
      </c>
      <c r="I853" t="str">
        <f t="shared" si="236"/>
        <v>89.5365061540527-23509.570064962i</v>
      </c>
      <c r="K853" t="str">
        <f t="shared" si="237"/>
        <v>0.0099997342980474-0.0000508081794891457i</v>
      </c>
      <c r="L853" t="str">
        <f t="shared" si="238"/>
        <v>0.00015-13.1208880104863i</v>
      </c>
      <c r="M853" t="str">
        <f t="shared" si="239"/>
        <v>0.0004-2.31545082537994i</v>
      </c>
      <c r="N853">
        <f t="shared" si="240"/>
        <v>89.983989884794653</v>
      </c>
      <c r="O853">
        <f t="shared" si="241"/>
        <v>61.600263105025093</v>
      </c>
      <c r="P853" s="3">
        <f t="shared" si="242"/>
        <v>61.600263105025093</v>
      </c>
      <c r="Q853" s="3">
        <f t="shared" si="243"/>
        <v>-90.016010115205347</v>
      </c>
      <c r="R853">
        <f t="shared" si="244"/>
        <v>89.983989884794653</v>
      </c>
      <c r="S853">
        <f t="shared" si="245"/>
        <v>2.1506899166095564E-2</v>
      </c>
      <c r="T853">
        <f t="shared" si="228"/>
        <v>61.600263105025093</v>
      </c>
    </row>
    <row r="854" spans="1:20" x14ac:dyDescent="0.25">
      <c r="A854">
        <f t="shared" si="229"/>
        <v>135.6453338082095</v>
      </c>
      <c r="B854">
        <f t="shared" si="246"/>
        <v>21.588625382926729</v>
      </c>
      <c r="C854" t="str">
        <f t="shared" si="230"/>
        <v>-0.335957858937566-1197.74933468374i</v>
      </c>
      <c r="D854" t="str">
        <f t="shared" si="231"/>
        <v>3.47812499693766-737.216763685971i</v>
      </c>
      <c r="E854" t="str">
        <f t="shared" si="232"/>
        <v>162.469519634638+0.01654699586027i</v>
      </c>
      <c r="F854" t="str">
        <f t="shared" si="233"/>
        <v>2.42492492463936-6918.32454284588i</v>
      </c>
      <c r="G854" t="str">
        <f t="shared" si="234"/>
        <v>0.999999999882242-0.0000108516267033789i</v>
      </c>
      <c r="H854" t="str">
        <f t="shared" si="235"/>
        <v>1200.01765797331+4.16702886414036i</v>
      </c>
      <c r="I854" t="str">
        <f t="shared" si="236"/>
        <v>89.5365076900447-23420.5742813765i</v>
      </c>
      <c r="K854" t="str">
        <f t="shared" si="237"/>
        <v>0.00999973227493159-0.0000510012399498051i</v>
      </c>
      <c r="L854" t="str">
        <f t="shared" si="238"/>
        <v>0.00015-13.0712173844255i</v>
      </c>
      <c r="M854" t="str">
        <f t="shared" si="239"/>
        <v>0.0004-2.30668542078097i</v>
      </c>
      <c r="N854">
        <f t="shared" si="240"/>
        <v>89.983929052307388</v>
      </c>
      <c r="O854">
        <f t="shared" si="241"/>
        <v>61.567319107518152</v>
      </c>
      <c r="P854" s="3">
        <f t="shared" si="242"/>
        <v>61.567319107518152</v>
      </c>
      <c r="Q854" s="3">
        <f t="shared" si="243"/>
        <v>-90.016070947692612</v>
      </c>
      <c r="R854">
        <f t="shared" si="244"/>
        <v>89.983929052307388</v>
      </c>
      <c r="S854">
        <f t="shared" si="245"/>
        <v>2.1588625382926729E-2</v>
      </c>
      <c r="T854">
        <f t="shared" si="228"/>
        <v>61.567319107518152</v>
      </c>
    </row>
    <row r="855" spans="1:20" x14ac:dyDescent="0.25">
      <c r="A855">
        <f t="shared" si="229"/>
        <v>136.16078607668069</v>
      </c>
      <c r="B855">
        <f t="shared" si="246"/>
        <v>21.670662159381852</v>
      </c>
      <c r="C855" t="str">
        <f t="shared" si="230"/>
        <v>-0.335957726915074-1193.21509326836i</v>
      </c>
      <c r="D855" t="str">
        <f t="shared" si="231"/>
        <v>3.47812499691435-734.425945877481i</v>
      </c>
      <c r="E855" t="str">
        <f t="shared" si="232"/>
        <v>162.46951950271+0.0166098758968794i</v>
      </c>
      <c r="F855" t="str">
        <f t="shared" si="233"/>
        <v>2.42492492463719-6892.13443220388i</v>
      </c>
      <c r="G855" t="str">
        <f t="shared" si="234"/>
        <v>0.999999999881346-0.000010892862884842i</v>
      </c>
      <c r="H855" t="str">
        <f t="shared" si="235"/>
        <v>1200.0177924301+4.1828636059974i</v>
      </c>
      <c r="I855" t="str">
        <f t="shared" si="236"/>
        <v>89.5365092377323-23331.9154106153i</v>
      </c>
      <c r="K855" t="str">
        <f t="shared" si="237"/>
        <v>0.00999973023641177-0.0000511950339186752i</v>
      </c>
      <c r="L855" t="str">
        <f t="shared" si="238"/>
        <v>0.00015-13.0217347922151i</v>
      </c>
      <c r="M855" t="str">
        <f t="shared" si="239"/>
        <v>0.0004-2.29795319862619i</v>
      </c>
      <c r="N855">
        <f t="shared" si="240"/>
        <v>89.983867988724768</v>
      </c>
      <c r="O855">
        <f t="shared" si="241"/>
        <v>61.534375108712553</v>
      </c>
      <c r="P855" s="3">
        <f t="shared" si="242"/>
        <v>61.534375108712553</v>
      </c>
      <c r="Q855" s="3">
        <f t="shared" si="243"/>
        <v>-90.016132011275232</v>
      </c>
      <c r="R855">
        <f t="shared" si="244"/>
        <v>89.983867988724768</v>
      </c>
      <c r="S855">
        <f t="shared" si="245"/>
        <v>2.1670662159381852E-2</v>
      </c>
      <c r="T855">
        <f t="shared" si="228"/>
        <v>61.534375108712553</v>
      </c>
    </row>
    <row r="856" spans="1:20" x14ac:dyDescent="0.25">
      <c r="A856">
        <f t="shared" si="229"/>
        <v>136.6781970637721</v>
      </c>
      <c r="B856">
        <f t="shared" si="246"/>
        <v>21.753010675587504</v>
      </c>
      <c r="C856" t="str">
        <f t="shared" si="230"/>
        <v>-0.335957593887361-1188.6980166527i</v>
      </c>
      <c r="D856" t="str">
        <f t="shared" si="231"/>
        <v>3.47812499689086-731.645693032789i</v>
      </c>
      <c r="E856" t="str">
        <f t="shared" si="232"/>
        <v>162.469519369777+0.0166729948942464i</v>
      </c>
      <c r="F856" t="str">
        <f t="shared" si="233"/>
        <v>2.42492492463501-6866.04346722956i</v>
      </c>
      <c r="G856" t="str">
        <f t="shared" si="234"/>
        <v>0.999999999880442-0.0000109342557637945i</v>
      </c>
      <c r="H856" t="str">
        <f t="shared" si="235"/>
        <v>1200.01792791073+4.19875852024162i</v>
      </c>
      <c r="I856" t="str">
        <f t="shared" si="236"/>
        <v>89.5365107972041-23243.5921772909i</v>
      </c>
      <c r="K856" t="str">
        <f t="shared" si="237"/>
        <v>0.00999972818237059-0.0000513895641816957i</v>
      </c>
      <c r="L856" t="str">
        <f t="shared" si="238"/>
        <v>0.00015-12.9724395220314i</v>
      </c>
      <c r="M856" t="str">
        <f t="shared" si="239"/>
        <v>0.0004-2.28925403329965i</v>
      </c>
      <c r="N856">
        <f t="shared" si="240"/>
        <v>89.983806693169399</v>
      </c>
      <c r="O856">
        <f t="shared" si="241"/>
        <v>61.501431108598226</v>
      </c>
      <c r="P856" s="3">
        <f t="shared" si="242"/>
        <v>61.501431108598226</v>
      </c>
      <c r="Q856" s="3">
        <f t="shared" si="243"/>
        <v>-90.016193306830601</v>
      </c>
      <c r="R856">
        <f t="shared" si="244"/>
        <v>89.983806693169399</v>
      </c>
      <c r="S856">
        <f t="shared" si="245"/>
        <v>2.1753010675587502E-2</v>
      </c>
      <c r="T856">
        <f t="shared" si="228"/>
        <v>61.501431108598226</v>
      </c>
    </row>
    <row r="857" spans="1:20" x14ac:dyDescent="0.25">
      <c r="A857">
        <f t="shared" si="229"/>
        <v>137.19757421261443</v>
      </c>
      <c r="B857">
        <f t="shared" si="246"/>
        <v>21.835672116154736</v>
      </c>
      <c r="C857" t="str">
        <f t="shared" si="230"/>
        <v>-0.335957459846732-1184.19803985708i</v>
      </c>
      <c r="D857" t="str">
        <f t="shared" si="231"/>
        <v>3.4781249968672-728.875965157021i</v>
      </c>
      <c r="E857" t="str">
        <f t="shared" si="232"/>
        <v>162.469519235831+0.0167363537606152i</v>
      </c>
      <c r="F857" t="str">
        <f t="shared" si="233"/>
        <v>2.4249249246328-6840.05127259561i</v>
      </c>
      <c r="G857" t="str">
        <f t="shared" si="234"/>
        <v>0.999999999879532-0.000010975805935687i</v>
      </c>
      <c r="H857" t="str">
        <f t="shared" si="235"/>
        <v>1200.01806442298+4.21471383553234i</v>
      </c>
      <c r="I857" t="str">
        <f t="shared" si="236"/>
        <v>89.5365123685502-23155.6033108437i</v>
      </c>
      <c r="K857" t="str">
        <f t="shared" si="237"/>
        <v>0.00999972611268994-0.0000515848335353783i</v>
      </c>
      <c r="L857" t="str">
        <f t="shared" si="238"/>
        <v>0.00015-12.9233308647454i</v>
      </c>
      <c r="M857" t="str">
        <f t="shared" si="239"/>
        <v>0.0004-2.28058779966094i</v>
      </c>
      <c r="N857">
        <f t="shared" si="240"/>
        <v>89.983745164760577</v>
      </c>
      <c r="O857">
        <f t="shared" si="241"/>
        <v>61.468487107165089</v>
      </c>
      <c r="P857" s="3">
        <f t="shared" si="242"/>
        <v>61.468487107165089</v>
      </c>
      <c r="Q857" s="3">
        <f t="shared" si="243"/>
        <v>-90.016254835239423</v>
      </c>
      <c r="R857">
        <f t="shared" si="244"/>
        <v>89.983745164760577</v>
      </c>
      <c r="S857">
        <f t="shared" si="245"/>
        <v>2.1835672116154736E-2</v>
      </c>
      <c r="T857">
        <f t="shared" si="228"/>
        <v>61.468487107165089</v>
      </c>
    </row>
    <row r="858" spans="1:20" x14ac:dyDescent="0.25">
      <c r="A858">
        <f t="shared" si="229"/>
        <v>137.71892499462237</v>
      </c>
      <c r="B858">
        <f t="shared" si="246"/>
        <v>21.918647670196126</v>
      </c>
      <c r="C858" t="str">
        <f t="shared" si="230"/>
        <v>-0.335957324785482-1179.71509814783i</v>
      </c>
      <c r="D858" t="str">
        <f t="shared" si="231"/>
        <v>3.47812499684334-726.116722406711i</v>
      </c>
      <c r="E858" t="str">
        <f t="shared" si="232"/>
        <v>162.469519100866+0.0167999534076759i</v>
      </c>
      <c r="F858" t="str">
        <f t="shared" si="233"/>
        <v>2.42492492463058-6814.15747439556i</v>
      </c>
      <c r="G858" t="str">
        <f t="shared" si="234"/>
        <v>0.999999999878614-0.0000110175139982324i</v>
      </c>
      <c r="H858" t="str">
        <f t="shared" si="235"/>
        <v>1200.01820197473+4.23072978139772i</v>
      </c>
      <c r="I858" t="str">
        <f t="shared" si="236"/>
        <v>89.5365139518594-23067.9475455245i</v>
      </c>
      <c r="K858" t="str">
        <f t="shared" si="237"/>
        <v>0.00999972402725062-0.0000517808447868435i</v>
      </c>
      <c r="L858" t="str">
        <f t="shared" si="238"/>
        <v>0.00015-12.8744081139125i</v>
      </c>
      <c r="M858" t="str">
        <f t="shared" si="239"/>
        <v>0.0004-2.27195437304338i</v>
      </c>
      <c r="N858">
        <f t="shared" si="240"/>
        <v>89.983683402614275</v>
      </c>
      <c r="O858">
        <f t="shared" si="241"/>
        <v>61.435543104403145</v>
      </c>
      <c r="P858" s="3">
        <f t="shared" si="242"/>
        <v>61.435543104403145</v>
      </c>
      <c r="Q858" s="3">
        <f t="shared" si="243"/>
        <v>-90.016316597385725</v>
      </c>
      <c r="R858">
        <f t="shared" si="244"/>
        <v>89.983683402614275</v>
      </c>
      <c r="S858">
        <f t="shared" si="245"/>
        <v>2.1918647670196127E-2</v>
      </c>
      <c r="T858">
        <f t="shared" si="228"/>
        <v>61.435543104403145</v>
      </c>
    </row>
    <row r="859" spans="1:20" x14ac:dyDescent="0.25">
      <c r="A859">
        <f t="shared" si="229"/>
        <v>138.24225690960193</v>
      </c>
      <c r="B859">
        <f t="shared" si="246"/>
        <v>22.001938531342873</v>
      </c>
      <c r="C859" t="str">
        <f t="shared" si="230"/>
        <v>-0.335957188695948-1175.24912703635i</v>
      </c>
      <c r="D859" t="str">
        <f t="shared" si="231"/>
        <v>3.4781249968193-723.367925089227i</v>
      </c>
      <c r="E859" t="str">
        <f t="shared" si="232"/>
        <v>162.469518964874+0.0168637947505933i</v>
      </c>
      <c r="F859" t="str">
        <f t="shared" si="233"/>
        <v>2.42492492462833-6788.36170013845i</v>
      </c>
      <c r="G859" t="str">
        <f t="shared" si="234"/>
        <v>0.99999999987769-0.0000110593805514155i</v>
      </c>
      <c r="H859" t="str">
        <f t="shared" si="235"/>
        <v>1200.01834057386+4.2468065882384i</v>
      </c>
      <c r="I859" t="str">
        <f t="shared" si="236"/>
        <v>89.5365155472257-22980.6236203753i</v>
      </c>
      <c r="K859" t="str">
        <f t="shared" si="237"/>
        <v>0.00999972192593287-0.0000519776007538663i</v>
      </c>
      <c r="L859" t="str">
        <f t="shared" si="238"/>
        <v>0.00015-12.8256705657626i</v>
      </c>
      <c r="M859" t="str">
        <f t="shared" si="239"/>
        <v>0.0004-2.26335362925222i</v>
      </c>
      <c r="N859">
        <f t="shared" si="240"/>
        <v>89.983621405843039</v>
      </c>
      <c r="O859">
        <f t="shared" si="241"/>
        <v>61.402599100302446</v>
      </c>
      <c r="P859" s="3">
        <f t="shared" si="242"/>
        <v>61.402599100302446</v>
      </c>
      <c r="Q859" s="3">
        <f t="shared" si="243"/>
        <v>-90.016378594156961</v>
      </c>
      <c r="R859">
        <f t="shared" si="244"/>
        <v>89.983621405843039</v>
      </c>
      <c r="S859">
        <f t="shared" si="245"/>
        <v>2.2001938531342871E-2</v>
      </c>
      <c r="T859">
        <f t="shared" si="228"/>
        <v>61.402599100302446</v>
      </c>
    </row>
    <row r="860" spans="1:20" x14ac:dyDescent="0.25">
      <c r="A860">
        <f t="shared" si="229"/>
        <v>138.76757748585842</v>
      </c>
      <c r="B860">
        <f t="shared" si="246"/>
        <v>22.085545897761975</v>
      </c>
      <c r="C860" t="str">
        <f t="shared" si="230"/>
        <v>-0.335957051570174-1170.80006227813i</v>
      </c>
      <c r="D860" t="str">
        <f t="shared" si="231"/>
        <v>3.47812499679509-720.629533662201i</v>
      </c>
      <c r="E860" t="str">
        <f t="shared" si="232"/>
        <v>162.469518827845+0.0169278787080072i</v>
      </c>
      <c r="F860" t="str">
        <f t="shared" si="233"/>
        <v>2.42492492462608-6762.66357874345i</v>
      </c>
      <c r="G860" t="str">
        <f t="shared" si="234"/>
        <v>0.999999999876759-0.0000111014061975005i</v>
      </c>
      <c r="H860" t="str">
        <f t="shared" si="235"/>
        <v>1200.01848022837+4.26294448733029i</v>
      </c>
      <c r="I860" t="str">
        <f t="shared" si="236"/>
        <v>89.5365171547385-22893.6302792126i</v>
      </c>
      <c r="K860" t="str">
        <f t="shared" si="237"/>
        <v>0.00999971980861563-0.0000521751042649082i</v>
      </c>
      <c r="L860" t="str">
        <f t="shared" si="238"/>
        <v>0.00015-12.7771175191897i</v>
      </c>
      <c r="M860" t="str">
        <f t="shared" si="239"/>
        <v>0.0004-2.25478544456288i</v>
      </c>
      <c r="N860">
        <f t="shared" si="240"/>
        <v>89.983559173556188</v>
      </c>
      <c r="O860">
        <f t="shared" si="241"/>
        <v>61.369655094852661</v>
      </c>
      <c r="P860" s="3">
        <f t="shared" si="242"/>
        <v>61.369655094852661</v>
      </c>
      <c r="Q860" s="3">
        <f t="shared" si="243"/>
        <v>-90.016440826443812</v>
      </c>
      <c r="R860">
        <f t="shared" si="244"/>
        <v>89.983559173556188</v>
      </c>
      <c r="S860">
        <f t="shared" si="245"/>
        <v>2.2085545897761974E-2</v>
      </c>
      <c r="T860">
        <f t="shared" si="228"/>
        <v>61.369655094852661</v>
      </c>
    </row>
    <row r="861" spans="1:20" x14ac:dyDescent="0.25">
      <c r="A861">
        <f t="shared" si="229"/>
        <v>139.2948942803047</v>
      </c>
      <c r="B861">
        <f t="shared" si="246"/>
        <v>22.169470972173471</v>
      </c>
      <c r="C861" t="str">
        <f t="shared" si="230"/>
        <v>-0.335956913400345-1166.36783987188i</v>
      </c>
      <c r="D861" t="str">
        <f t="shared" si="231"/>
        <v>3.47812499677067-717.901508732944i</v>
      </c>
      <c r="E861" t="str">
        <f t="shared" si="232"/>
        <v>162.469518689774+0.0169922062020489i</v>
      </c>
      <c r="F861" t="str">
        <f t="shared" si="233"/>
        <v>2.4249249246238-6737.06274053437i</v>
      </c>
      <c r="G861" t="str">
        <f t="shared" si="234"/>
        <v>0.99999999987582-0.0000111435915410406i</v>
      </c>
      <c r="H861" t="str">
        <f t="shared" si="235"/>
        <v>1200.01862094629+4.27914371082843i</v>
      </c>
      <c r="I861" t="str">
        <f t="shared" si="236"/>
        <v>89.5365187744908-22806.9662706076i</v>
      </c>
      <c r="K861" t="str">
        <f t="shared" si="237"/>
        <v>0.00999971767517715-0.0000523733581591652i</v>
      </c>
      <c r="L861" t="str">
        <f t="shared" si="238"/>
        <v>0.00015-12.7287482757419i</v>
      </c>
      <c r="M861" t="str">
        <f t="shared" si="239"/>
        <v>0.0004-2.24624969571915i</v>
      </c>
      <c r="N861">
        <f t="shared" si="240"/>
        <v>89.983496704859533</v>
      </c>
      <c r="O861">
        <f t="shared" si="241"/>
        <v>61.336711088043543</v>
      </c>
      <c r="P861" s="3">
        <f t="shared" si="242"/>
        <v>61.336711088043543</v>
      </c>
      <c r="Q861" s="3">
        <f t="shared" si="243"/>
        <v>-90.016503295140467</v>
      </c>
      <c r="R861">
        <f t="shared" si="244"/>
        <v>89.983496704859533</v>
      </c>
      <c r="S861">
        <f t="shared" si="245"/>
        <v>2.216947097217347E-2</v>
      </c>
      <c r="T861">
        <f t="shared" si="228"/>
        <v>61.336711088043543</v>
      </c>
    </row>
    <row r="862" spans="1:20" x14ac:dyDescent="0.25">
      <c r="A862">
        <f t="shared" si="229"/>
        <v>139.82421487856988</v>
      </c>
      <c r="B862">
        <f t="shared" si="246"/>
        <v>22.253714961867733</v>
      </c>
      <c r="C862" t="str">
        <f t="shared" si="230"/>
        <v>-0.335956774178514-1161.9523960586i</v>
      </c>
      <c r="D862" t="str">
        <f t="shared" si="231"/>
        <v>3.47812499674609-715.183811057911i</v>
      </c>
      <c r="E862" t="str">
        <f t="shared" si="232"/>
        <v>162.469518550651+0.01705677815836i</v>
      </c>
      <c r="F862" t="str">
        <f t="shared" si="233"/>
        <v>2.4249249246215-6711.55881723465i</v>
      </c>
      <c r="G862" t="str">
        <f t="shared" si="234"/>
        <v>0.999999999874875-0.000011185937188886i</v>
      </c>
      <c r="H862" t="str">
        <f t="shared" si="235"/>
        <v>1200.01876273572+4.29540449177004i</v>
      </c>
      <c r="I862" t="str">
        <f t="shared" si="236"/>
        <v>89.536520406577-22720.6303478698i</v>
      </c>
      <c r="K862" t="str">
        <f t="shared" si="237"/>
        <v>0.00999971552549467-0.0000525723652866045i</v>
      </c>
      <c r="L862" t="str">
        <f t="shared" si="238"/>
        <v>0.00015-12.6805621396113i</v>
      </c>
      <c r="M862" t="str">
        <f t="shared" si="239"/>
        <v>0.0004-2.23774625993141i</v>
      </c>
      <c r="N862">
        <f t="shared" si="240"/>
        <v>89.983433998855574</v>
      </c>
      <c r="O862">
        <f t="shared" si="241"/>
        <v>61.303767079864784</v>
      </c>
      <c r="P862" s="3">
        <f t="shared" si="242"/>
        <v>61.303767079864784</v>
      </c>
      <c r="Q862" s="3">
        <f t="shared" si="243"/>
        <v>-90.016566001144426</v>
      </c>
      <c r="R862">
        <f t="shared" si="244"/>
        <v>89.983433998855574</v>
      </c>
      <c r="S862">
        <f t="shared" si="245"/>
        <v>2.2253714961867732E-2</v>
      </c>
      <c r="T862">
        <f t="shared" si="228"/>
        <v>61.303767079864784</v>
      </c>
    </row>
    <row r="863" spans="1:20" x14ac:dyDescent="0.25">
      <c r="A863">
        <f t="shared" si="229"/>
        <v>140.35554689510843</v>
      </c>
      <c r="B863">
        <f t="shared" si="246"/>
        <v>22.338279078722831</v>
      </c>
      <c r="C863" t="str">
        <f t="shared" si="230"/>
        <v>-0.335956633896656-1157.55366732064i</v>
      </c>
      <c r="D863" t="str">
        <f t="shared" si="231"/>
        <v>3.47812499672132-712.476401542108i</v>
      </c>
      <c r="E863" t="str">
        <f t="shared" si="232"/>
        <v>162.469518410469+0.0171215955061056i</v>
      </c>
      <c r="F863" t="str">
        <f t="shared" si="233"/>
        <v>2.4249249246192-6686.15144196176i</v>
      </c>
      <c r="G863" t="str">
        <f t="shared" si="234"/>
        <v>0.999999999873922-0.000011228443750193i</v>
      </c>
      <c r="H863" t="str">
        <f t="shared" si="235"/>
        <v>1200.01890560482+4.31172706407789i</v>
      </c>
      <c r="I863" t="str">
        <f t="shared" si="236"/>
        <v>89.5365220510905-22634.6212690279i</v>
      </c>
      <c r="K863" t="str">
        <f t="shared" si="237"/>
        <v>0.00999971335944453-0.0000527721285080061i</v>
      </c>
      <c r="L863" t="str">
        <f t="shared" si="238"/>
        <v>0.00015-12.6325584176243i</v>
      </c>
      <c r="M863" t="str">
        <f t="shared" si="239"/>
        <v>0.0004-2.22927501487488i</v>
      </c>
      <c r="N863">
        <f t="shared" si="240"/>
        <v>89.983371054643371</v>
      </c>
      <c r="O863">
        <f t="shared" si="241"/>
        <v>61.27082307030588</v>
      </c>
      <c r="P863" s="3">
        <f t="shared" si="242"/>
        <v>61.27082307030588</v>
      </c>
      <c r="Q863" s="3">
        <f t="shared" si="243"/>
        <v>-90.016628945356629</v>
      </c>
      <c r="R863">
        <f t="shared" si="244"/>
        <v>89.983371054643371</v>
      </c>
      <c r="S863">
        <f t="shared" si="245"/>
        <v>2.2338279078722829E-2</v>
      </c>
      <c r="T863">
        <f t="shared" si="228"/>
        <v>61.27082307030588</v>
      </c>
    </row>
    <row r="864" spans="1:20" x14ac:dyDescent="0.25">
      <c r="A864">
        <f t="shared" si="229"/>
        <v>140.88889797330987</v>
      </c>
      <c r="B864">
        <f t="shared" si="246"/>
        <v>22.423164539221979</v>
      </c>
      <c r="C864" t="str">
        <f t="shared" si="230"/>
        <v>-0.335956492546726-1153.17159038082i</v>
      </c>
      <c r="D864" t="str">
        <f t="shared" si="231"/>
        <v>3.47812499669634-709.77924123853i</v>
      </c>
      <c r="E864" t="str">
        <f t="shared" si="232"/>
        <v>162.46951826922+0.0171866591779711i</v>
      </c>
      <c r="F864" t="str">
        <f t="shared" si="233"/>
        <v>2.42492492461687-6660.84024922201i</v>
      </c>
      <c r="G864" t="str">
        <f t="shared" si="234"/>
        <v>0.999999999872962-0.0000112711118364329i</v>
      </c>
      <c r="H864" t="str">
        <f t="shared" si="235"/>
        <v>1200.0190495618+4.32811166256374i</v>
      </c>
      <c r="I864" t="str">
        <f t="shared" si="236"/>
        <v>89.536523708125-22548.9377968119i</v>
      </c>
      <c r="K864" t="str">
        <f t="shared" si="237"/>
        <v>0.00999971117690216-0.0000529726506950042i</v>
      </c>
      <c r="L864" t="str">
        <f t="shared" si="238"/>
        <v>0.00015-12.5847364192313i</v>
      </c>
      <c r="M864" t="str">
        <f t="shared" si="239"/>
        <v>0.0004-2.22083583868787i</v>
      </c>
      <c r="N864">
        <f t="shared" si="240"/>
        <v>89.983307871318601</v>
      </c>
      <c r="O864">
        <f t="shared" si="241"/>
        <v>61.237879059356423</v>
      </c>
      <c r="P864" s="3">
        <f t="shared" si="242"/>
        <v>61.237879059356423</v>
      </c>
      <c r="Q864" s="3">
        <f t="shared" si="243"/>
        <v>-90.016692128681399</v>
      </c>
      <c r="R864">
        <f t="shared" si="244"/>
        <v>89.983307871318601</v>
      </c>
      <c r="S864">
        <f t="shared" si="245"/>
        <v>2.2423164539221978E-2</v>
      </c>
      <c r="T864">
        <f t="shared" si="228"/>
        <v>61.237879059356423</v>
      </c>
    </row>
    <row r="865" spans="1:20" x14ac:dyDescent="0.25">
      <c r="A865">
        <f t="shared" si="229"/>
        <v>141.42427578560844</v>
      </c>
      <c r="B865">
        <f t="shared" si="246"/>
        <v>22.508372564471024</v>
      </c>
      <c r="C865" t="str">
        <f t="shared" si="230"/>
        <v>-0.33595635012045-1148.80610220149i</v>
      </c>
      <c r="D865" t="str">
        <f t="shared" si="231"/>
        <v>3.4781249966712-707.092291347633i</v>
      </c>
      <c r="E865" t="str">
        <f t="shared" si="232"/>
        <v>162.469518126895+0.0172519701102088i</v>
      </c>
      <c r="F865" t="str">
        <f t="shared" si="233"/>
        <v>2.42492492461453-6635.62487490551i</v>
      </c>
      <c r="G865" t="str">
        <f t="shared" si="234"/>
        <v>0.999999999871995-0.0000113139420614005i</v>
      </c>
      <c r="H865" t="str">
        <f t="shared" si="235"/>
        <v>1200.01919461496+4.34455852293164i</v>
      </c>
      <c r="I865" t="str">
        <f t="shared" si="236"/>
        <v>89.5365253777765-22463.5786986372i</v>
      </c>
      <c r="K865" t="str">
        <f t="shared" si="237"/>
        <v>0.00999970897774187-0.0000531739347301261i</v>
      </c>
      <c r="L865" t="str">
        <f t="shared" si="238"/>
        <v>0.00015-12.5370954564966i</v>
      </c>
      <c r="M865" t="str">
        <f t="shared" si="239"/>
        <v>0.0004-2.21242860996998i</v>
      </c>
      <c r="N865">
        <f t="shared" si="240"/>
        <v>89.983244447973519</v>
      </c>
      <c r="O865">
        <f t="shared" si="241"/>
        <v>61.204935047005776</v>
      </c>
      <c r="P865" s="3">
        <f t="shared" si="242"/>
        <v>61.204935047005776</v>
      </c>
      <c r="Q865" s="3">
        <f t="shared" si="243"/>
        <v>-90.016755552026481</v>
      </c>
      <c r="R865">
        <f t="shared" si="244"/>
        <v>89.983244447973519</v>
      </c>
      <c r="S865">
        <f t="shared" si="245"/>
        <v>2.2508372564471024E-2</v>
      </c>
      <c r="T865">
        <f t="shared" si="228"/>
        <v>61.204935047005776</v>
      </c>
    </row>
    <row r="866" spans="1:20" x14ac:dyDescent="0.25">
      <c r="A866">
        <f t="shared" si="229"/>
        <v>141.96168803359376</v>
      </c>
      <c r="B866">
        <f t="shared" si="246"/>
        <v>22.593904380216014</v>
      </c>
      <c r="C866" t="str">
        <f t="shared" si="230"/>
        <v>-0.335956206609852-1144.45713998363i</v>
      </c>
      <c r="D866" t="str">
        <f t="shared" si="231"/>
        <v>3.47812499664583-704.415513216729i</v>
      </c>
      <c r="E866" t="str">
        <f t="shared" si="232"/>
        <v>162.469517983487+0.0173175292426058i</v>
      </c>
      <c r="F866" t="str">
        <f t="shared" si="233"/>
        <v>2.42492492461216-6610.50495628052i</v>
      </c>
      <c r="G866" t="str">
        <f t="shared" si="234"/>
        <v>0.99999999987102-0.0000113569350412227i</v>
      </c>
      <c r="H866" t="str">
        <f t="shared" si="235"/>
        <v>1200.01934077263+4.36106788178147i</v>
      </c>
      <c r="I866" t="str">
        <f t="shared" si="236"/>
        <v>89.5365270601408-22378.5427465836i</v>
      </c>
      <c r="K866" t="str">
        <f t="shared" si="237"/>
        <v>0.00999970676183732-0.0000533759835068382i</v>
      </c>
      <c r="L866" t="str">
        <f t="shared" si="238"/>
        <v>0.00015-12.489634844089i</v>
      </c>
      <c r="M866" t="str">
        <f t="shared" si="239"/>
        <v>0.0004-2.20405320778042i</v>
      </c>
      <c r="N866">
        <f t="shared" si="240"/>
        <v>89.983180783696852</v>
      </c>
      <c r="O866">
        <f t="shared" si="241"/>
        <v>61.171991033243245</v>
      </c>
      <c r="P866" s="3">
        <f t="shared" si="242"/>
        <v>61.171991033243245</v>
      </c>
      <c r="Q866" s="3">
        <f t="shared" si="243"/>
        <v>-90.016819216303148</v>
      </c>
      <c r="R866">
        <f t="shared" si="244"/>
        <v>89.983180783696852</v>
      </c>
      <c r="S866">
        <f t="shared" si="245"/>
        <v>2.2593904380216013E-2</v>
      </c>
      <c r="T866">
        <f t="shared" si="228"/>
        <v>61.171991033243245</v>
      </c>
    </row>
    <row r="867" spans="1:20" x14ac:dyDescent="0.25">
      <c r="A867">
        <f t="shared" si="229"/>
        <v>142.50114244812141</v>
      </c>
      <c r="B867">
        <f t="shared" si="246"/>
        <v>22.679761216860836</v>
      </c>
      <c r="C867" t="str">
        <f t="shared" si="230"/>
        <v>-0.33595606200651-1140.12464116597i</v>
      </c>
      <c r="D867" t="str">
        <f t="shared" si="231"/>
        <v>3.47812499662031-701.748868339479i</v>
      </c>
      <c r="E867" t="str">
        <f t="shared" si="232"/>
        <v>162.469517838988+0.0173833375185352i</v>
      </c>
      <c r="F867" t="str">
        <f t="shared" si="233"/>
        <v>2.42492492460978-6585.48013198869i</v>
      </c>
      <c r="G867" t="str">
        <f t="shared" si="234"/>
        <v>0.999999999870038-0.0000114000913943681i</v>
      </c>
      <c r="H867" t="str">
        <f t="shared" si="235"/>
        <v>1200.01948804325+4.37763997661209i</v>
      </c>
      <c r="I867" t="str">
        <f t="shared" si="236"/>
        <v>89.5365287553146-22293.8287173813i</v>
      </c>
      <c r="K867" t="str">
        <f t="shared" si="237"/>
        <v>0.00999970452906076-0.0000535787999295798i</v>
      </c>
      <c r="L867" t="str">
        <f t="shared" si="238"/>
        <v>0.00015-12.4423538992718i</v>
      </c>
      <c r="M867" t="str">
        <f t="shared" si="239"/>
        <v>0.0004-2.1957095116362i</v>
      </c>
      <c r="N867">
        <f t="shared" si="240"/>
        <v>89.98311687757402</v>
      </c>
      <c r="O867">
        <f t="shared" si="241"/>
        <v>61.139047018058157</v>
      </c>
      <c r="P867" s="3">
        <f t="shared" si="242"/>
        <v>61.139047018058157</v>
      </c>
      <c r="Q867" s="3">
        <f t="shared" si="243"/>
        <v>-90.01688312242598</v>
      </c>
      <c r="R867">
        <f t="shared" si="244"/>
        <v>89.98311687757402</v>
      </c>
      <c r="S867">
        <f t="shared" si="245"/>
        <v>2.2679761216860835E-2</v>
      </c>
      <c r="T867">
        <f t="shared" si="228"/>
        <v>61.139047018058157</v>
      </c>
    </row>
    <row r="868" spans="1:20" x14ac:dyDescent="0.25">
      <c r="A868">
        <f t="shared" si="229"/>
        <v>143.04264678942428</v>
      </c>
      <c r="B868">
        <f t="shared" si="246"/>
        <v>22.765944309484908</v>
      </c>
      <c r="C868" t="str">
        <f t="shared" si="230"/>
        <v>-0.335955916302189-1135.80854342404i</v>
      </c>
      <c r="D868" t="str">
        <f t="shared" si="231"/>
        <v>3.47812499659457-699.09231835529i</v>
      </c>
      <c r="E868" t="str">
        <f t="shared" si="232"/>
        <v>162.469517693388+0.0174493958849673i</v>
      </c>
      <c r="F868" t="str">
        <f t="shared" si="233"/>
        <v>2.42492492460738-6560.55004203944i</v>
      </c>
      <c r="G868" t="str">
        <f t="shared" si="234"/>
        <v>0.999999999869048-0.0000114434117416554i</v>
      </c>
      <c r="H868" t="str">
        <f t="shared" si="235"/>
        <v>1200.01963643527+4.3942750458251i</v>
      </c>
      <c r="I868" t="str">
        <f t="shared" si="236"/>
        <v>89.5365304633961-22209.43539239i</v>
      </c>
      <c r="K868" t="str">
        <f t="shared" si="237"/>
        <v>0.00999970227928398-0.000053782386913814i</v>
      </c>
      <c r="L868" t="str">
        <f t="shared" si="238"/>
        <v>0.00015-12.3952519418926i</v>
      </c>
      <c r="M868" t="str">
        <f t="shared" si="239"/>
        <v>0.0004-2.18739740151046i</v>
      </c>
      <c r="N868">
        <f t="shared" si="240"/>
        <v>89.983052728686843</v>
      </c>
      <c r="O868">
        <f t="shared" si="241"/>
        <v>61.106103001439521</v>
      </c>
      <c r="P868" s="3">
        <f t="shared" si="242"/>
        <v>61.106103001439521</v>
      </c>
      <c r="Q868" s="3">
        <f t="shared" si="243"/>
        <v>-90.016947271313157</v>
      </c>
      <c r="R868">
        <f t="shared" si="244"/>
        <v>89.983052728686843</v>
      </c>
      <c r="S868">
        <f t="shared" si="245"/>
        <v>2.276594430948491E-2</v>
      </c>
      <c r="T868">
        <f t="shared" si="228"/>
        <v>61.106103001439521</v>
      </c>
    </row>
    <row r="869" spans="1:20" x14ac:dyDescent="0.25">
      <c r="A869">
        <f t="shared" si="229"/>
        <v>143.5862088472241</v>
      </c>
      <c r="B869">
        <f t="shared" si="246"/>
        <v>22.852454897860952</v>
      </c>
      <c r="C869" t="str">
        <f t="shared" si="230"/>
        <v>-0.335955769488482-1131.50878466935i</v>
      </c>
      <c r="D869" t="str">
        <f t="shared" si="231"/>
        <v>3.47812499656864-696.445825048802i</v>
      </c>
      <c r="E869" t="str">
        <f t="shared" si="232"/>
        <v>162.46951754668+0.0175157052924626i</v>
      </c>
      <c r="F869" t="str">
        <f t="shared" si="233"/>
        <v>2.42492492460496-6535.71432780506i</v>
      </c>
      <c r="G869" t="str">
        <f t="shared" si="234"/>
        <v>0.999999999868051-0.0000114868967062622i</v>
      </c>
      <c r="H869" t="str">
        <f t="shared" si="235"/>
        <v>1200.01978595722+4.41097332872796i</v>
      </c>
      <c r="I869" t="str">
        <f t="shared" si="236"/>
        <v>89.5365321844831-22125.3615575831i</v>
      </c>
      <c r="K869" t="str">
        <f t="shared" si="237"/>
        <v>0.00999970001237752-0.0000539867473860618i</v>
      </c>
      <c r="L869" t="str">
        <f t="shared" si="238"/>
        <v>0.00015-12.348328294374i</v>
      </c>
      <c r="M869" t="str">
        <f t="shared" si="239"/>
        <v>0.0004-2.17911675783071i</v>
      </c>
      <c r="N869">
        <f t="shared" si="240"/>
        <v>89.982988336113749</v>
      </c>
      <c r="O869">
        <f t="shared" si="241"/>
        <v>61.073158983376629</v>
      </c>
      <c r="P869" s="3">
        <f t="shared" si="242"/>
        <v>61.073158983376629</v>
      </c>
      <c r="Q869" s="3">
        <f t="shared" si="243"/>
        <v>-90.017011663886251</v>
      </c>
      <c r="R869">
        <f t="shared" si="244"/>
        <v>89.982988336113749</v>
      </c>
      <c r="S869">
        <f t="shared" si="245"/>
        <v>2.285245489786095E-2</v>
      </c>
      <c r="T869">
        <f t="shared" si="228"/>
        <v>61.073158983376629</v>
      </c>
    </row>
    <row r="870" spans="1:20" x14ac:dyDescent="0.25">
      <c r="A870">
        <f t="shared" si="229"/>
        <v>144.13183644084356</v>
      </c>
      <c r="B870">
        <f t="shared" si="246"/>
        <v>22.939294226472825</v>
      </c>
      <c r="C870" t="str">
        <f t="shared" si="230"/>
        <v>-0.335955621556892-1127.2253030484i</v>
      </c>
      <c r="D870" t="str">
        <f t="shared" si="231"/>
        <v>3.47812499654249-693.80935034932i</v>
      </c>
      <c r="E870" t="str">
        <f t="shared" si="232"/>
        <v>162.469517398854+0.0175822666951931i</v>
      </c>
      <c r="F870" t="str">
        <f t="shared" si="233"/>
        <v>2.42492492460252-6510.97263201548i</v>
      </c>
      <c r="G870" t="str">
        <f t="shared" si="234"/>
        <v>0.999999999867047-0.0000115305469137345i</v>
      </c>
      <c r="H870" t="str">
        <f t="shared" si="235"/>
        <v>1200.01993661774+4.4277350655375i</v>
      </c>
      <c r="I870" t="str">
        <f t="shared" si="236"/>
        <v>89.5365339186738-22041.606003531i</v>
      </c>
      <c r="K870" t="str">
        <f t="shared" si="237"/>
        <v>0.00999969772821078-0.0000541918842839448i</v>
      </c>
      <c r="L870" t="str">
        <f t="shared" si="238"/>
        <v>0.00015-12.3015822817035i</v>
      </c>
      <c r="M870" t="str">
        <f t="shared" si="239"/>
        <v>0.0004-2.17086746147709i</v>
      </c>
      <c r="N870">
        <f t="shared" si="240"/>
        <v>89.982923698929667</v>
      </c>
      <c r="O870">
        <f t="shared" si="241"/>
        <v>61.040214963858261</v>
      </c>
      <c r="P870" s="3">
        <f t="shared" si="242"/>
        <v>61.040214963858261</v>
      </c>
      <c r="Q870" s="3">
        <f t="shared" si="243"/>
        <v>-90.017076301070333</v>
      </c>
      <c r="R870">
        <f t="shared" si="244"/>
        <v>89.982923698929667</v>
      </c>
      <c r="S870">
        <f t="shared" si="245"/>
        <v>2.2939294226472826E-2</v>
      </c>
      <c r="T870">
        <f t="shared" si="228"/>
        <v>61.040214963858261</v>
      </c>
    </row>
    <row r="871" spans="1:20" x14ac:dyDescent="0.25">
      <c r="A871">
        <f t="shared" si="229"/>
        <v>144.67953741931876</v>
      </c>
      <c r="B871">
        <f t="shared" si="246"/>
        <v>23.026463544533421</v>
      </c>
      <c r="C871" t="str">
        <f t="shared" si="230"/>
        <v>-0.335955472499032-1122.95803694189i</v>
      </c>
      <c r="D871" t="str">
        <f t="shared" si="231"/>
        <v>3.47812499651618-691.182856330275i</v>
      </c>
      <c r="E871" t="str">
        <f t="shared" si="232"/>
        <v>162.469517249903+0.017649081050964i</v>
      </c>
      <c r="F871" t="str">
        <f t="shared" si="233"/>
        <v>2.42492492460006-6486.32459875313i</v>
      </c>
      <c r="G871" t="str">
        <f t="shared" si="234"/>
        <v>0.999999999866034-0.0000115743629919949i</v>
      </c>
      <c r="H871" t="str">
        <f t="shared" si="235"/>
        <v>1200.02008842546+4.44456049738364i</v>
      </c>
      <c r="I871" t="str">
        <f t="shared" si="236"/>
        <v>89.5365356660704-21958.1675253814i</v>
      </c>
      <c r="K871" t="str">
        <f t="shared" si="237"/>
        <v>0.00999969542665258-0.0000543978005562336i</v>
      </c>
      <c r="L871" t="str">
        <f t="shared" si="238"/>
        <v>0.00015-12.2550132314241i</v>
      </c>
      <c r="M871" t="str">
        <f t="shared" si="239"/>
        <v>0.0004-2.16264939378072i</v>
      </c>
      <c r="N871">
        <f t="shared" si="240"/>
        <v>89.982858816205933</v>
      </c>
      <c r="O871">
        <f t="shared" si="241"/>
        <v>61.007270942873504</v>
      </c>
      <c r="P871" s="3">
        <f t="shared" si="242"/>
        <v>61.007270942873504</v>
      </c>
      <c r="Q871" s="3">
        <f t="shared" si="243"/>
        <v>-90.017141183794067</v>
      </c>
      <c r="R871">
        <f t="shared" si="244"/>
        <v>89.982858816205933</v>
      </c>
      <c r="S871">
        <f t="shared" si="245"/>
        <v>2.3026463544533422E-2</v>
      </c>
      <c r="T871">
        <f t="shared" si="228"/>
        <v>61.007270942873504</v>
      </c>
    </row>
    <row r="872" spans="1:20" x14ac:dyDescent="0.25">
      <c r="A872">
        <f t="shared" si="229"/>
        <v>145.22931966151216</v>
      </c>
      <c r="B872">
        <f t="shared" si="246"/>
        <v>23.113964106002648</v>
      </c>
      <c r="C872" t="str">
        <f t="shared" si="230"/>
        <v>-0.335955322306197-1118.70692496377i</v>
      </c>
      <c r="D872" t="str">
        <f t="shared" si="231"/>
        <v>3.47812499648966-688.566305208666i</v>
      </c>
      <c r="E872" t="str">
        <f t="shared" si="232"/>
        <v>162.469517099818+0.0177161493212276i</v>
      </c>
      <c r="F872" t="str">
        <f t="shared" si="233"/>
        <v>2.42492492459759-6461.76987344776i</v>
      </c>
      <c r="G872" t="str">
        <f t="shared" si="234"/>
        <v>0.999999999865014-0.0000116183455713527i</v>
      </c>
      <c r="H872" t="str">
        <f t="shared" si="235"/>
        <v>1200.02024138914+4.46144986631236i</v>
      </c>
      <c r="I872" t="str">
        <f t="shared" si="236"/>
        <v>89.5365374267707-21875.0449228441i</v>
      </c>
      <c r="K872" t="str">
        <f t="shared" si="237"/>
        <v>0.00999969310757037-0.0000546044991628805i</v>
      </c>
      <c r="L872" t="str">
        <f t="shared" si="238"/>
        <v>0.00015-12.2086204736243i</v>
      </c>
      <c r="M872" t="str">
        <f t="shared" si="239"/>
        <v>0.0004-2.15446243652194i</v>
      </c>
      <c r="N872">
        <f t="shared" si="240"/>
        <v>89.982793687010499</v>
      </c>
      <c r="O872">
        <f t="shared" si="241"/>
        <v>60.974326920411244</v>
      </c>
      <c r="P872" s="3">
        <f t="shared" si="242"/>
        <v>60.974326920411244</v>
      </c>
      <c r="Q872" s="3">
        <f t="shared" si="243"/>
        <v>-90.017206312989501</v>
      </c>
      <c r="R872">
        <f t="shared" si="244"/>
        <v>89.982793687010499</v>
      </c>
      <c r="S872">
        <f t="shared" si="245"/>
        <v>2.3113964106002648E-2</v>
      </c>
      <c r="T872">
        <f t="shared" si="228"/>
        <v>60.974326920411244</v>
      </c>
    </row>
    <row r="873" spans="1:20" x14ac:dyDescent="0.25">
      <c r="A873">
        <f t="shared" si="229"/>
        <v>145.78119107622592</v>
      </c>
      <c r="B873">
        <f t="shared" si="246"/>
        <v>23.201797169605459</v>
      </c>
      <c r="C873" t="str">
        <f t="shared" si="230"/>
        <v>-0.335955170969859-1114.47190596035i</v>
      </c>
      <c r="D873" t="str">
        <f t="shared" si="231"/>
        <v>3.47812499646292-685.959659344523i</v>
      </c>
      <c r="E873" t="str">
        <f t="shared" si="232"/>
        <v>162.46951694859+0.0177834724710843i</v>
      </c>
      <c r="F873" t="str">
        <f t="shared" si="233"/>
        <v>2.4249249245951-6437.30810287137i</v>
      </c>
      <c r="G873" t="str">
        <f t="shared" si="234"/>
        <v>0.999999999863986-0.0000116624952845118i</v>
      </c>
      <c r="H873" t="str">
        <f t="shared" si="235"/>
        <v>1200.02039551758+4.47840341528978i</v>
      </c>
      <c r="I873" t="str">
        <f t="shared" si="236"/>
        <v>89.5365392008783-21792.2370001724i</v>
      </c>
      <c r="K873" t="str">
        <f t="shared" si="237"/>
        <v>0.00999969077083083-0.0000548119830750701i</v>
      </c>
      <c r="L873" t="str">
        <f t="shared" si="238"/>
        <v>0.00015-12.1624033409288i</v>
      </c>
      <c r="M873" t="str">
        <f t="shared" si="239"/>
        <v>0.0004-2.14630647192861i</v>
      </c>
      <c r="N873">
        <f t="shared" si="240"/>
        <v>89.982728310407666</v>
      </c>
      <c r="O873">
        <f t="shared" si="241"/>
        <v>60.941382896460098</v>
      </c>
      <c r="P873" s="3">
        <f t="shared" si="242"/>
        <v>60.941382896460098</v>
      </c>
      <c r="Q873" s="3">
        <f t="shared" si="243"/>
        <v>-90.017271689592334</v>
      </c>
      <c r="R873">
        <f t="shared" si="244"/>
        <v>89.982728310407666</v>
      </c>
      <c r="S873">
        <f t="shared" si="245"/>
        <v>2.3201797169605458E-2</v>
      </c>
      <c r="T873">
        <f t="shared" si="228"/>
        <v>60.941382896460098</v>
      </c>
    </row>
    <row r="874" spans="1:20" x14ac:dyDescent="0.25">
      <c r="A874">
        <f t="shared" si="229"/>
        <v>146.3351596023156</v>
      </c>
      <c r="B874">
        <f t="shared" si="246"/>
        <v>23.289963998849959</v>
      </c>
      <c r="C874" t="str">
        <f t="shared" si="230"/>
        <v>-0.335955018481142-1110.25291900946i</v>
      </c>
      <c r="D874" t="str">
        <f t="shared" si="231"/>
        <v>3.47812499643599-683.362881240372i</v>
      </c>
      <c r="E874" t="str">
        <f t="shared" si="232"/>
        <v>162.469516796212+0.0178510514693042i</v>
      </c>
      <c r="F874" t="str">
        <f t="shared" si="233"/>
        <v>2.42492492459258-6412.93893513319i</v>
      </c>
      <c r="G874" t="str">
        <f t="shared" si="234"/>
        <v>0.999999999862951-0.0000117068127665808i</v>
      </c>
      <c r="H874" t="str">
        <f t="shared" si="235"/>
        <v>1200.02055081965+4.49542138820503i</v>
      </c>
      <c r="I874" t="str">
        <f t="shared" si="236"/>
        <v>89.5365409884925-21709.7425661466i</v>
      </c>
      <c r="K874" t="str">
        <f t="shared" si="237"/>
        <v>0.00999968841629933-0.0000550202552752542i</v>
      </c>
      <c r="L874" t="str">
        <f t="shared" si="238"/>
        <v>0.00015-12.1163611684885i</v>
      </c>
      <c r="M874" t="str">
        <f t="shared" si="239"/>
        <v>0.0004-2.13818138267445i</v>
      </c>
      <c r="N874">
        <f t="shared" si="240"/>
        <v>89.982662685458294</v>
      </c>
      <c r="O874">
        <f t="shared" si="241"/>
        <v>60.908438871008713</v>
      </c>
      <c r="P874" s="3">
        <f t="shared" si="242"/>
        <v>60.908438871008713</v>
      </c>
      <c r="Q874" s="3">
        <f t="shared" si="243"/>
        <v>-90.017337314541706</v>
      </c>
      <c r="R874">
        <f t="shared" si="244"/>
        <v>89.982662685458294</v>
      </c>
      <c r="S874">
        <f t="shared" si="245"/>
        <v>2.3289963998849958E-2</v>
      </c>
      <c r="T874">
        <f t="shared" si="228"/>
        <v>60.908438871008713</v>
      </c>
    </row>
    <row r="875" spans="1:20" x14ac:dyDescent="0.25">
      <c r="A875">
        <f t="shared" si="229"/>
        <v>146.89123320880441</v>
      </c>
      <c r="B875">
        <f t="shared" si="246"/>
        <v>23.378465862045591</v>
      </c>
      <c r="C875" t="str">
        <f t="shared" si="230"/>
        <v>-0.335954864831526-1106.04990341958i</v>
      </c>
      <c r="D875" t="str">
        <f t="shared" si="231"/>
        <v>3.47812499640886-680.775933540695i</v>
      </c>
      <c r="E875" t="str">
        <f t="shared" si="232"/>
        <v>162.469516642673+0.0179188872883446i</v>
      </c>
      <c r="F875" t="str">
        <f t="shared" si="233"/>
        <v>2.42492492459007-6388.66201967462i</v>
      </c>
      <c r="G875" t="str">
        <f t="shared" si="234"/>
        <v>0.999999999861907-0.0000117512986550816i</v>
      </c>
      <c r="H875" t="str">
        <f t="shared" si="235"/>
        <v>1200.02070730427+4.5125040298744i</v>
      </c>
      <c r="I875" t="str">
        <f t="shared" si="236"/>
        <v>89.5365427897195-21627.5604340564i</v>
      </c>
      <c r="K875" t="str">
        <f t="shared" si="237"/>
        <v>0.00999968604384068-0.0000552293187572039i</v>
      </c>
      <c r="L875" t="str">
        <f t="shared" si="238"/>
        <v>0.00015-12.0704932939715i</v>
      </c>
      <c r="M875" t="str">
        <f t="shared" si="239"/>
        <v>0.0004-2.13008705187732i</v>
      </c>
      <c r="N875">
        <f t="shared" si="240"/>
        <v>89.982596811219594</v>
      </c>
      <c r="O875">
        <f t="shared" si="241"/>
        <v>60.875494844045868</v>
      </c>
      <c r="P875" s="3">
        <f t="shared" si="242"/>
        <v>60.875494844045868</v>
      </c>
      <c r="Q875" s="3">
        <f t="shared" si="243"/>
        <v>-90.017403188780406</v>
      </c>
      <c r="R875">
        <f t="shared" si="244"/>
        <v>89.982596811219594</v>
      </c>
      <c r="S875">
        <f t="shared" si="245"/>
        <v>2.3378465862045592E-2</v>
      </c>
      <c r="T875">
        <f t="shared" si="228"/>
        <v>60.875494844045868</v>
      </c>
    </row>
    <row r="876" spans="1:20" x14ac:dyDescent="0.25">
      <c r="A876">
        <f t="shared" si="229"/>
        <v>147.44941989499787</v>
      </c>
      <c r="B876">
        <f t="shared" si="246"/>
        <v>23.467304032321366</v>
      </c>
      <c r="C876" t="str">
        <f t="shared" si="230"/>
        <v>-0.335954710011896-1101.86279872887i</v>
      </c>
      <c r="D876" t="str">
        <f t="shared" si="231"/>
        <v>3.47812499638151-678.198779031368i</v>
      </c>
      <c r="E876" t="str">
        <f t="shared" si="232"/>
        <v>162.469516487964+0.0179869809043666i</v>
      </c>
      <c r="F876" t="str">
        <f t="shared" si="233"/>
        <v>2.4249249245875-6364.47700726397i</v>
      </c>
      <c r="G876" t="str">
        <f t="shared" si="234"/>
        <v>0.999999999860856-0.0000117959535899585i</v>
      </c>
      <c r="H876" t="str">
        <f t="shared" si="235"/>
        <v>1200.02086498047+4.52965158604426i</v>
      </c>
      <c r="I876" t="str">
        <f t="shared" si="236"/>
        <v>89.5365446046595-21545.6894216845i</v>
      </c>
      <c r="K876" t="str">
        <f t="shared" si="237"/>
        <v>0.00999968365331816-0.0000554391765260412i</v>
      </c>
      <c r="L876" t="str">
        <f t="shared" si="238"/>
        <v>0.00015-12.0247990575528i</v>
      </c>
      <c r="M876" t="str">
        <f t="shared" si="239"/>
        <v>0.0004-2.12202336309755i</v>
      </c>
      <c r="N876">
        <f t="shared" si="240"/>
        <v>89.98253068674525</v>
      </c>
      <c r="O876">
        <f t="shared" si="241"/>
        <v>60.842550815559662</v>
      </c>
      <c r="P876" s="3">
        <f t="shared" si="242"/>
        <v>60.842550815559662</v>
      </c>
      <c r="Q876" s="3">
        <f t="shared" si="243"/>
        <v>-90.01746931325475</v>
      </c>
      <c r="R876">
        <f t="shared" si="244"/>
        <v>89.98253068674525</v>
      </c>
      <c r="S876">
        <f t="shared" si="245"/>
        <v>2.3467304032321366E-2</v>
      </c>
      <c r="T876">
        <f t="shared" ref="T876:T939" si="247">P876</f>
        <v>60.842550815559662</v>
      </c>
    </row>
    <row r="877" spans="1:20" x14ac:dyDescent="0.25">
      <c r="A877">
        <f t="shared" ref="A877:A940" si="248">2*PI()*B877</f>
        <v>148.00972769059885</v>
      </c>
      <c r="B877">
        <f t="shared" si="246"/>
        <v>23.556479787644186</v>
      </c>
      <c r="C877" t="str">
        <f t="shared" ref="C877:C940" si="249">IMPRODUCT(D877,E877,$C$40,,K877,$C$41)</f>
        <v>-0.33595455401356-1097.69154470447i</v>
      </c>
      <c r="D877" t="str">
        <f t="shared" ref="D877:D940" si="250">IMDIV(IMPRODUCT($C$37,$C$38,COMPLEX(1,A877/$C$38)),IMSUM(-1*A877*A877/$C$39,COMPLEX(0,1*A877)))</f>
        <v>3.47812499635395-675.631380639168i</v>
      </c>
      <c r="E877" t="str">
        <f t="shared" ref="E877:E940" si="251">IMDIV(IMPRODUCT(IMSUM(F877,G877),$C$29,H877),IMSUM(1,I877))</f>
        <v>162.469516332079+0.0180553332972326i</v>
      </c>
      <c r="F877" t="str">
        <f t="shared" ref="F877:F940" si="252">IMDIV(IMPRODUCT($C$14,$C$15,COMPLEX(1,A877/$C$15)),IMSUM(-1*A877*A877/$C$16,COMPLEX(0,A877)))</f>
        <v>2.42492492458494-6340.38354999181i</v>
      </c>
      <c r="G877" t="str">
        <f t="shared" ref="G877:G940" si="253">IMDIV(1,COMPLEX(1,A877*$C$9*$C$10))</f>
        <v>0.999999999859796-0.0000118407782135878i</v>
      </c>
      <c r="H877" t="str">
        <f t="shared" ref="H877:H940" si="254">IMDIV($C$3,IMSUM(K877,COMPLEX(0,$C$28*A877)))</f>
        <v>1200.02102385732+4.54686430339509i</v>
      </c>
      <c r="I877" t="str">
        <f t="shared" ref="I877:I940" si="255">IMPRODUCT(F877,$C$29,H877,$C$31)</f>
        <v>89.5365464334198-21464.128351289i</v>
      </c>
      <c r="K877" t="str">
        <f t="shared" ref="K877:K940" si="256">IF($C$26&lt;=0,IMDIV(1,IMSUM(IMDIV(1,L877),1/$C$18)),IMDIV(1,IMSUM(IMDIV(1,L877),1/$C$18,IMDIV(1,M877))))</f>
        <v>0.00999968124459434-0.0000556498315982917i</v>
      </c>
      <c r="L877" t="str">
        <f t="shared" ref="L877:L940" si="257">IMSUM($C$21/$C$22,IMDIV(1,COMPLEX(0,$C$20*$C$22*A877)))</f>
        <v>0.00015-11.9792778019055i</v>
      </c>
      <c r="M877" t="str">
        <f t="shared" ref="M877:M940" si="258">IMSUM($C$25/$C$26,IMDIV(1,COMPLEX(0,$C$24*$C$26*A877)))</f>
        <v>0.0004-2.11399020033627i</v>
      </c>
      <c r="N877">
        <f t="shared" ref="N877:N940" si="259">ABS(R877)</f>
        <v>89.982464311085366</v>
      </c>
      <c r="O877">
        <f t="shared" ref="O877:O940" si="260">ABS(P877)</f>
        <v>60.809606785538861</v>
      </c>
      <c r="P877" s="3">
        <f t="shared" ref="P877:P940" si="261">20*LOG10(IMABS(C877))</f>
        <v>60.809606785538861</v>
      </c>
      <c r="Q877" s="3">
        <f t="shared" ref="Q877:Q940" si="262">IMARGUMENT(C877)*180/PI()</f>
        <v>-90.017535688914634</v>
      </c>
      <c r="R877">
        <f t="shared" ref="R877:R940" si="263">IF(Q877&lt;0,Q877+180,Q877-180)</f>
        <v>89.982464311085366</v>
      </c>
      <c r="S877">
        <f t="shared" ref="S877:S940" si="264">B877/1000</f>
        <v>2.3556479787644184E-2</v>
      </c>
      <c r="T877">
        <f t="shared" si="247"/>
        <v>60.809606785538861</v>
      </c>
    </row>
    <row r="878" spans="1:20" x14ac:dyDescent="0.25">
      <c r="A878">
        <f t="shared" si="248"/>
        <v>148.57216465582312</v>
      </c>
      <c r="B878">
        <f t="shared" ref="B878:B941" si="265">B877*(1+B$42)</f>
        <v>23.645994410837233</v>
      </c>
      <c r="C878" t="str">
        <f t="shared" si="249"/>
        <v>-0.335954396827433-1093.53608134148i</v>
      </c>
      <c r="D878" t="str">
        <f t="shared" si="250"/>
        <v>3.4781249963262-673.073701431206i</v>
      </c>
      <c r="E878" t="str">
        <f t="shared" si="251"/>
        <v>162.469516175006+0.0181239454505404i</v>
      </c>
      <c r="F878" t="str">
        <f t="shared" si="252"/>
        <v>2.42492492458235-6316.38130126564i</v>
      </c>
      <c r="G878" t="str">
        <f t="shared" si="253"/>
        <v>0.999999999858728-0.0000118857731707867i</v>
      </c>
      <c r="H878" t="str">
        <f t="shared" si="254"/>
        <v>1200.02118394394+4.5641424295447i</v>
      </c>
      <c r="I878" t="str">
        <f t="shared" si="255"/>
        <v>89.5365482761044-21382.8760495861i</v>
      </c>
      <c r="K878" t="str">
        <f t="shared" si="256"/>
        <v>0.00999967881753071-0.0000558612870019222i</v>
      </c>
      <c r="L878" t="str">
        <f t="shared" si="257"/>
        <v>0.00015-11.9339288721912i</v>
      </c>
      <c r="M878" t="str">
        <f t="shared" si="258"/>
        <v>0.0004-2.10598744803374i</v>
      </c>
      <c r="N878">
        <f t="shared" si="259"/>
        <v>89.982397683286436</v>
      </c>
      <c r="O878">
        <f t="shared" si="260"/>
        <v>60.776662753971699</v>
      </c>
      <c r="P878" s="3">
        <f t="shared" si="261"/>
        <v>60.776662753971699</v>
      </c>
      <c r="Q878" s="3">
        <f t="shared" si="262"/>
        <v>-90.017602316713564</v>
      </c>
      <c r="R878">
        <f t="shared" si="263"/>
        <v>89.982397683286436</v>
      </c>
      <c r="S878">
        <f t="shared" si="264"/>
        <v>2.3645994410837232E-2</v>
      </c>
      <c r="T878">
        <f t="shared" si="247"/>
        <v>60.776662753971699</v>
      </c>
    </row>
    <row r="879" spans="1:20" x14ac:dyDescent="0.25">
      <c r="A879">
        <f t="shared" si="248"/>
        <v>149.13673888151524</v>
      </c>
      <c r="B879">
        <f t="shared" si="265"/>
        <v>23.735849189598415</v>
      </c>
      <c r="C879" t="str">
        <f t="shared" si="249"/>
        <v>-0.335954238444571-1089.39634886216i</v>
      </c>
      <c r="D879" t="str">
        <f t="shared" si="250"/>
        <v>3.47812499629822-670.525704614405i</v>
      </c>
      <c r="E879" t="str">
        <f t="shared" si="251"/>
        <v>162.469516016737+0.0181928183516171i</v>
      </c>
      <c r="F879" t="str">
        <f t="shared" si="252"/>
        <v>2.42492492457975-6292.46991580506i</v>
      </c>
      <c r="G879" t="str">
        <f t="shared" si="253"/>
        <v>0.999999999857653-0.0000119309391088229i</v>
      </c>
      <c r="H879" t="str">
        <f t="shared" si="254"/>
        <v>1200.02134524955+4.58148621305196i</v>
      </c>
      <c r="I879" t="str">
        <f t="shared" si="255"/>
        <v>89.5365501328202-21301.9313477343i</v>
      </c>
      <c r="K879" t="str">
        <f t="shared" si="256"/>
        <v>0.00999967637198758-0.000056073545776385i</v>
      </c>
      <c r="L879" t="str">
        <f t="shared" si="257"/>
        <v>0.00015-11.8887516160502i</v>
      </c>
      <c r="M879" t="str">
        <f t="shared" si="258"/>
        <v>0.0004-2.09801499106768i</v>
      </c>
      <c r="N879">
        <f t="shared" si="259"/>
        <v>89.982330802391331</v>
      </c>
      <c r="O879">
        <f t="shared" si="260"/>
        <v>60.74371872084636</v>
      </c>
      <c r="P879" s="3">
        <f t="shared" si="261"/>
        <v>60.74371872084636</v>
      </c>
      <c r="Q879" s="3">
        <f t="shared" si="262"/>
        <v>-90.017669197608669</v>
      </c>
      <c r="R879">
        <f t="shared" si="263"/>
        <v>89.982330802391331</v>
      </c>
      <c r="S879">
        <f t="shared" si="264"/>
        <v>2.3735849189598417E-2</v>
      </c>
      <c r="T879">
        <f t="shared" si="247"/>
        <v>60.74371872084636</v>
      </c>
    </row>
    <row r="880" spans="1:20" x14ac:dyDescent="0.25">
      <c r="A880">
        <f t="shared" si="248"/>
        <v>149.70345848926502</v>
      </c>
      <c r="B880">
        <f t="shared" si="265"/>
        <v>23.826045416518891</v>
      </c>
      <c r="C880" t="str">
        <f t="shared" si="249"/>
        <v>-0.335954078855718-1085.27228771507i</v>
      </c>
      <c r="D880" t="str">
        <f t="shared" si="250"/>
        <v>3.47812499627004-667.987353534976i</v>
      </c>
      <c r="E880" t="str">
        <f t="shared" si="251"/>
        <v>162.469515857264+0.0182619529915517i</v>
      </c>
      <c r="F880" t="str">
        <f t="shared" si="252"/>
        <v>2.42492492457712-6268.64904963672i</v>
      </c>
      <c r="G880" t="str">
        <f t="shared" si="253"/>
        <v>0.999999999856569-0.0000119762766774234i</v>
      </c>
      <c r="H880" t="str">
        <f t="shared" si="254"/>
        <v>1200.02150778345+4.5988959034202i</v>
      </c>
      <c r="I880" t="str">
        <f t="shared" si="255"/>
        <v>89.5365520036715-21221.293081317i</v>
      </c>
      <c r="K880" t="str">
        <f t="shared" si="256"/>
        <v>0.00999967390782417-0.0000562866109726605i</v>
      </c>
      <c r="L880" t="str">
        <f t="shared" si="257"/>
        <v>0.00015-11.8437453835925i</v>
      </c>
      <c r="M880" t="str">
        <f t="shared" si="258"/>
        <v>0.0004-2.09007271475163i</v>
      </c>
      <c r="N880">
        <f t="shared" si="259"/>
        <v>89.982263667439341</v>
      </c>
      <c r="O880">
        <f t="shared" si="260"/>
        <v>60.710774686150998</v>
      </c>
      <c r="P880" s="3">
        <f t="shared" si="261"/>
        <v>60.710774686150998</v>
      </c>
      <c r="Q880" s="3">
        <f t="shared" si="262"/>
        <v>-90.017736332560659</v>
      </c>
      <c r="R880">
        <f t="shared" si="263"/>
        <v>89.982263667439341</v>
      </c>
      <c r="S880">
        <f t="shared" si="264"/>
        <v>2.3826045416518889E-2</v>
      </c>
      <c r="T880">
        <f t="shared" si="247"/>
        <v>60.710774686150998</v>
      </c>
    </row>
    <row r="881" spans="1:20" x14ac:dyDescent="0.25">
      <c r="A881">
        <f t="shared" si="248"/>
        <v>150.27233163152425</v>
      </c>
      <c r="B881">
        <f t="shared" si="265"/>
        <v>23.916584389101665</v>
      </c>
      <c r="C881" t="str">
        <f t="shared" si="249"/>
        <v>-0.335953918051827-1081.16383857421i</v>
      </c>
      <c r="D881" t="str">
        <f t="shared" si="250"/>
        <v>3.47812499624164-665.458611677888i</v>
      </c>
      <c r="E881" t="str">
        <f t="shared" si="251"/>
        <v>162.469515696576+0.0183313503652136i</v>
      </c>
      <c r="F881" t="str">
        <f t="shared" si="252"/>
        <v>2.42492492457447-6244.91836008953i</v>
      </c>
      <c r="G881" t="str">
        <f t="shared" si="253"/>
        <v>0.999999999855477-0.0000120217865287845i</v>
      </c>
      <c r="H881" t="str">
        <f t="shared" si="254"/>
        <v>1200.02167155497+4.61637175110118i</v>
      </c>
      <c r="I881" t="str">
        <f t="shared" si="255"/>
        <v>89.5365538887695-21140.9600903257i</v>
      </c>
      <c r="K881" t="str">
        <f t="shared" si="256"/>
        <v>0.00999967142489894-0.0000565004856533061i</v>
      </c>
      <c r="L881" t="str">
        <f t="shared" si="257"/>
        <v>0.00015-11.7989095273885i</v>
      </c>
      <c r="M881" t="str">
        <f t="shared" si="258"/>
        <v>0.0004-2.08216050483326i</v>
      </c>
      <c r="N881">
        <f t="shared" si="259"/>
        <v>89.982196277466031</v>
      </c>
      <c r="O881">
        <f t="shared" si="260"/>
        <v>60.677830649873684</v>
      </c>
      <c r="P881" s="3">
        <f t="shared" si="261"/>
        <v>60.677830649873684</v>
      </c>
      <c r="Q881" s="3">
        <f t="shared" si="262"/>
        <v>-90.017803722533969</v>
      </c>
      <c r="R881">
        <f t="shared" si="263"/>
        <v>89.982196277466031</v>
      </c>
      <c r="S881">
        <f t="shared" si="264"/>
        <v>2.3916584389101665E-2</v>
      </c>
      <c r="T881">
        <f t="shared" si="247"/>
        <v>60.677830649873684</v>
      </c>
    </row>
    <row r="882" spans="1:20" x14ac:dyDescent="0.25">
      <c r="A882">
        <f t="shared" si="248"/>
        <v>150.84336649172403</v>
      </c>
      <c r="B882">
        <f t="shared" si="265"/>
        <v>24.007467409780251</v>
      </c>
      <c r="C882" t="str">
        <f t="shared" si="249"/>
        <v>-0.335953756023575-1077.07094233814i</v>
      </c>
      <c r="D882" t="str">
        <f t="shared" si="250"/>
        <v>3.47812499621301-662.939442666338i</v>
      </c>
      <c r="E882" t="str">
        <f t="shared" si="251"/>
        <v>162.469515534665+0.0184010114712274i</v>
      </c>
      <c r="F882" t="str">
        <f t="shared" si="252"/>
        <v>2.4249249245718-6221.27750578949i</v>
      </c>
      <c r="G882" t="str">
        <f t="shared" si="253"/>
        <v>0.999999999854376-0.0000120674693175806i</v>
      </c>
      <c r="H882" t="str">
        <f t="shared" si="254"/>
        <v>1200.02183657356+4.63391400749814i</v>
      </c>
      <c r="I882" t="str">
        <f t="shared" si="255"/>
        <v>89.5365557882194-21060.9312191433i</v>
      </c>
      <c r="K882" t="str">
        <f t="shared" si="256"/>
        <v>0.00999966892306881-0.0000567151728924901i</v>
      </c>
      <c r="L882" t="str">
        <f t="shared" si="257"/>
        <v>0.00015-11.7542434024591i</v>
      </c>
      <c r="M882" t="str">
        <f t="shared" si="258"/>
        <v>0.0004-2.07427824749279i</v>
      </c>
      <c r="N882">
        <f t="shared" si="259"/>
        <v>89.982128631503429</v>
      </c>
      <c r="O882">
        <f t="shared" si="260"/>
        <v>60.644886612002232</v>
      </c>
      <c r="P882" s="3">
        <f t="shared" si="261"/>
        <v>60.644886612002232</v>
      </c>
      <c r="Q882" s="3">
        <f t="shared" si="262"/>
        <v>-90.017871368496571</v>
      </c>
      <c r="R882">
        <f t="shared" si="263"/>
        <v>89.982128631503429</v>
      </c>
      <c r="S882">
        <f t="shared" si="264"/>
        <v>2.4007467409780249E-2</v>
      </c>
      <c r="T882">
        <f t="shared" si="247"/>
        <v>60.644886612002232</v>
      </c>
    </row>
    <row r="883" spans="1:20" x14ac:dyDescent="0.25">
      <c r="A883">
        <f t="shared" si="248"/>
        <v>151.41657128439257</v>
      </c>
      <c r="B883">
        <f t="shared" si="265"/>
        <v>24.098695785937416</v>
      </c>
      <c r="C883" t="str">
        <f t="shared" si="249"/>
        <v>-0.335953592761614-1072.9935401292i</v>
      </c>
      <c r="D883" t="str">
        <f t="shared" si="250"/>
        <v>3.47812499618417-660.429810261235i</v>
      </c>
      <c r="E883" t="str">
        <f t="shared" si="251"/>
        <v>162.469515371522+0.0184709373120434i</v>
      </c>
      <c r="F883" t="str">
        <f t="shared" si="252"/>
        <v>2.42492492456911-6197.72614665501i</v>
      </c>
      <c r="G883" t="str">
        <f t="shared" si="253"/>
        <v>0.999999999853267-0.000012113325700974i</v>
      </c>
      <c r="H883" t="str">
        <f t="shared" si="254"/>
        <v>1200.0220028487+4.65152292496993i</v>
      </c>
      <c r="I883" t="str">
        <f t="shared" si="255"/>
        <v>89.536557702132-20981.2053165277i</v>
      </c>
      <c r="K883" t="str">
        <f t="shared" si="256"/>
        <v>0.00999966640218995-0.0000569306757760453i</v>
      </c>
      <c r="L883" t="str">
        <f t="shared" si="257"/>
        <v>0.00015-11.7097463662673i</v>
      </c>
      <c r="M883" t="str">
        <f t="shared" si="258"/>
        <v>0.0004-2.06642582934129i</v>
      </c>
      <c r="N883">
        <f t="shared" si="259"/>
        <v>89.982060728579782</v>
      </c>
      <c r="O883">
        <f t="shared" si="260"/>
        <v>60.611942572524697</v>
      </c>
      <c r="P883" s="3">
        <f t="shared" si="261"/>
        <v>60.611942572524697</v>
      </c>
      <c r="Q883" s="3">
        <f t="shared" si="262"/>
        <v>-90.017939271420218</v>
      </c>
      <c r="R883">
        <f t="shared" si="263"/>
        <v>89.982060728579782</v>
      </c>
      <c r="S883">
        <f t="shared" si="264"/>
        <v>2.4098695785937416E-2</v>
      </c>
      <c r="T883">
        <f t="shared" si="247"/>
        <v>60.611942572524697</v>
      </c>
    </row>
    <row r="884" spans="1:20" x14ac:dyDescent="0.25">
      <c r="A884">
        <f t="shared" si="248"/>
        <v>151.99195425527327</v>
      </c>
      <c r="B884">
        <f t="shared" si="265"/>
        <v>24.190270829923978</v>
      </c>
      <c r="C884" t="str">
        <f t="shared" si="249"/>
        <v>-0.335953428256612-1068.93157329258i</v>
      </c>
      <c r="D884" t="str">
        <f t="shared" si="250"/>
        <v>3.47812499615513-657.929678360679i</v>
      </c>
      <c r="E884" t="str">
        <f t="shared" si="251"/>
        <v>162.469515207136+0.018541128893907i</v>
      </c>
      <c r="F884" t="str">
        <f t="shared" si="252"/>
        <v>2.4249249245664-6174.26394389191i</v>
      </c>
      <c r="G884" t="str">
        <f t="shared" si="253"/>
        <v>0.99999999985215-0.0000121593563386241i</v>
      </c>
      <c r="H884" t="str">
        <f t="shared" si="254"/>
        <v>1200.02217038996+4.66919875683437i</v>
      </c>
      <c r="I884" t="str">
        <f t="shared" si="255"/>
        <v>89.536559630618-20901.7812355951i</v>
      </c>
      <c r="K884" t="str">
        <f t="shared" si="256"/>
        <v>0.00999966386211733-0.0000571469974015079i</v>
      </c>
      <c r="L884" t="str">
        <f t="shared" si="257"/>
        <v>0.00015-11.6654177787082i</v>
      </c>
      <c r="M884" t="str">
        <f t="shared" si="258"/>
        <v>0.0004-2.0586031374191i</v>
      </c>
      <c r="N884">
        <f t="shared" si="259"/>
        <v>89.981992567719772</v>
      </c>
      <c r="O884">
        <f t="shared" si="260"/>
        <v>60.57899853142878</v>
      </c>
      <c r="P884" s="3">
        <f t="shared" si="261"/>
        <v>60.57899853142878</v>
      </c>
      <c r="Q884" s="3">
        <f t="shared" si="262"/>
        <v>-90.018007432280228</v>
      </c>
      <c r="R884">
        <f t="shared" si="263"/>
        <v>89.981992567719772</v>
      </c>
      <c r="S884">
        <f t="shared" si="264"/>
        <v>2.419027082992398E-2</v>
      </c>
      <c r="T884">
        <f t="shared" si="247"/>
        <v>60.57899853142878</v>
      </c>
    </row>
    <row r="885" spans="1:20" x14ac:dyDescent="0.25">
      <c r="A885">
        <f t="shared" si="248"/>
        <v>152.56952368144331</v>
      </c>
      <c r="B885">
        <f t="shared" si="265"/>
        <v>24.28219385907769</v>
      </c>
      <c r="C885" t="str">
        <f t="shared" si="249"/>
        <v>-0.33595326249907-1064.88498339551i</v>
      </c>
      <c r="D885" t="str">
        <f t="shared" si="250"/>
        <v>3.47812499612586-655.439010999427i</v>
      </c>
      <c r="E885" t="str">
        <f t="shared" si="251"/>
        <v>162.469515041499+0.018611587226895i</v>
      </c>
      <c r="F885" t="str">
        <f t="shared" si="252"/>
        <v>2.42492492456367-6150.89055998847i</v>
      </c>
      <c r="G885" t="str">
        <f t="shared" si="253"/>
        <v>0.999999999851024-0.0000122055618926972i</v>
      </c>
      <c r="H885" t="str">
        <f t="shared" si="254"/>
        <v>1200.02233920698+4.6869417573719i</v>
      </c>
      <c r="I885" t="str">
        <f t="shared" si="255"/>
        <v>89.5365615737869-20822.6578338031i</v>
      </c>
      <c r="K885" t="str">
        <f t="shared" si="256"/>
        <v>0.00999966130270479-0.0000573641408781623i</v>
      </c>
      <c r="L885" t="str">
        <f t="shared" si="257"/>
        <v>0.00015-11.6212570021002i</v>
      </c>
      <c r="M885" t="str">
        <f t="shared" si="258"/>
        <v>0.0004-2.05081005919416i</v>
      </c>
      <c r="N885">
        <f t="shared" si="259"/>
        <v>89.981924147944255</v>
      </c>
      <c r="O885">
        <f t="shared" si="260"/>
        <v>60.54605448870204</v>
      </c>
      <c r="P885" s="3">
        <f t="shared" si="261"/>
        <v>60.54605448870204</v>
      </c>
      <c r="Q885" s="3">
        <f t="shared" si="262"/>
        <v>-90.018075852055745</v>
      </c>
      <c r="R885">
        <f t="shared" si="263"/>
        <v>89.981924147944255</v>
      </c>
      <c r="S885">
        <f t="shared" si="264"/>
        <v>2.4282193859077691E-2</v>
      </c>
      <c r="T885">
        <f t="shared" si="247"/>
        <v>60.54605448870204</v>
      </c>
    </row>
    <row r="886" spans="1:20" x14ac:dyDescent="0.25">
      <c r="A886">
        <f t="shared" si="248"/>
        <v>153.14928787143282</v>
      </c>
      <c r="B886">
        <f t="shared" si="265"/>
        <v>24.374466195742187</v>
      </c>
      <c r="C886" t="str">
        <f t="shared" si="249"/>
        <v>-0.33595309547949-1060.85371222646i</v>
      </c>
      <c r="D886" t="str">
        <f t="shared" si="250"/>
        <v>3.47812499609634-652.957772348393i</v>
      </c>
      <c r="E886" t="str">
        <f t="shared" si="251"/>
        <v>162.469514874601+0.0186823133249331i</v>
      </c>
      <c r="F886" t="str">
        <f t="shared" si="252"/>
        <v>2.42492492456092-6127.60565871072i</v>
      </c>
      <c r="G886" t="str">
        <f t="shared" si="253"/>
        <v>0.99999999984989-0.0000122519430278755i</v>
      </c>
      <c r="H886" t="str">
        <f t="shared" si="254"/>
        <v>1200.02250930947+4.7047521818294i</v>
      </c>
      <c r="I886" t="str">
        <f t="shared" si="255"/>
        <v>89.5365635317515-20743.8339729351i</v>
      </c>
      <c r="K886" t="str">
        <f t="shared" si="256"/>
        <v>0.00999965872380517-0.0000575821093270875i</v>
      </c>
      <c r="L886" t="str">
        <f t="shared" si="257"/>
        <v>0.00015-11.5772634011758i</v>
      </c>
      <c r="M886" t="str">
        <f t="shared" si="258"/>
        <v>0.0004-2.04304648256043i</v>
      </c>
      <c r="N886">
        <f t="shared" si="259"/>
        <v>89.981855468270496</v>
      </c>
      <c r="O886">
        <f t="shared" si="260"/>
        <v>60.513110444332263</v>
      </c>
      <c r="P886" s="3">
        <f t="shared" si="261"/>
        <v>60.513110444332263</v>
      </c>
      <c r="Q886" s="3">
        <f t="shared" si="262"/>
        <v>-90.018144531729504</v>
      </c>
      <c r="R886">
        <f t="shared" si="263"/>
        <v>89.981855468270496</v>
      </c>
      <c r="S886">
        <f t="shared" si="264"/>
        <v>2.4374466195742187E-2</v>
      </c>
      <c r="T886">
        <f t="shared" si="247"/>
        <v>60.513110444332263</v>
      </c>
    </row>
    <row r="887" spans="1:20" x14ac:dyDescent="0.25">
      <c r="A887">
        <f t="shared" si="248"/>
        <v>153.73125516534427</v>
      </c>
      <c r="B887">
        <f t="shared" si="265"/>
        <v>24.467089167286009</v>
      </c>
      <c r="C887" t="str">
        <f t="shared" si="249"/>
        <v>-0.335952927188258-1056.83770179423i</v>
      </c>
      <c r="D887" t="str">
        <f t="shared" si="250"/>
        <v>3.47812499606663-650.485926714131i</v>
      </c>
      <c r="E887" t="str">
        <f t="shared" si="251"/>
        <v>162.469514706431+0.0187533082057904i</v>
      </c>
      <c r="F887" t="str">
        <f t="shared" si="252"/>
        <v>2.42492492455815-6104.40890509759i</v>
      </c>
      <c r="G887" t="str">
        <f t="shared" si="253"/>
        <v>0.999999999848747-0.0000122985004113673i</v>
      </c>
      <c r="H887" t="str">
        <f t="shared" si="254"/>
        <v>1200.02268070723+4.72263028642368i</v>
      </c>
      <c r="I887" t="str">
        <f t="shared" si="255"/>
        <v>89.5365655046251-20665.3085190838i</v>
      </c>
      <c r="K887" t="str">
        <f t="shared" si="256"/>
        <v>0.00999965612527011-0.0000578009058811994i</v>
      </c>
      <c r="L887" t="str">
        <f t="shared" si="257"/>
        <v>0.00015-11.5334363430721i</v>
      </c>
      <c r="M887" t="str">
        <f t="shared" si="258"/>
        <v>0.0004-2.03531229583625i</v>
      </c>
      <c r="N887">
        <f t="shared" si="259"/>
        <v>89.981786527711961</v>
      </c>
      <c r="O887">
        <f t="shared" si="260"/>
        <v>60.480166398306842</v>
      </c>
      <c r="P887" s="3">
        <f t="shared" si="261"/>
        <v>60.480166398306842</v>
      </c>
      <c r="Q887" s="3">
        <f t="shared" si="262"/>
        <v>-90.018213472288039</v>
      </c>
      <c r="R887">
        <f t="shared" si="263"/>
        <v>89.981786527711961</v>
      </c>
      <c r="S887">
        <f t="shared" si="264"/>
        <v>2.4467089167286009E-2</v>
      </c>
      <c r="T887">
        <f t="shared" si="247"/>
        <v>60.480166398306842</v>
      </c>
    </row>
    <row r="888" spans="1:20" x14ac:dyDescent="0.25">
      <c r="A888">
        <f t="shared" si="248"/>
        <v>154.31543393497259</v>
      </c>
      <c r="B888">
        <f t="shared" si="265"/>
        <v>24.560064106121697</v>
      </c>
      <c r="C888" t="str">
        <f t="shared" si="249"/>
        <v>-0.33595275761565-1052.83689432716i</v>
      </c>
      <c r="D888" t="str">
        <f t="shared" si="250"/>
        <v>3.47812499603666-648.023438538305i</v>
      </c>
      <c r="E888" t="str">
        <f t="shared" si="251"/>
        <v>162.469514536982+0.0188245728911123i</v>
      </c>
      <c r="F888" t="str">
        <f t="shared" si="252"/>
        <v>2.42492492455535-6081.29996545592i</v>
      </c>
      <c r="G888" t="str">
        <f t="shared" si="253"/>
        <v>0.999999999847595-0.0000123452347129163i</v>
      </c>
      <c r="H888" t="str">
        <f t="shared" si="254"/>
        <v>1200.02285341012+4.7405763283452i</v>
      </c>
      <c r="I888" t="str">
        <f t="shared" si="255"/>
        <v>89.5365674925192-20587.0803426337i</v>
      </c>
      <c r="K888" t="str">
        <f t="shared" si="256"/>
        <v>0.00999965350694999-0.0000580205336852946i</v>
      </c>
      <c r="L888" t="str">
        <f t="shared" si="257"/>
        <v>0.00015-11.4897751973223i</v>
      </c>
      <c r="M888" t="str">
        <f t="shared" si="258"/>
        <v>0.0004-2.02760738776275i</v>
      </c>
      <c r="N888">
        <f t="shared" si="259"/>
        <v>89.981717325278424</v>
      </c>
      <c r="O888">
        <f t="shared" si="260"/>
        <v>60.44722235061316</v>
      </c>
      <c r="P888" s="3">
        <f t="shared" si="261"/>
        <v>60.44722235061316</v>
      </c>
      <c r="Q888" s="3">
        <f t="shared" si="262"/>
        <v>-90.018282674721576</v>
      </c>
      <c r="R888">
        <f t="shared" si="263"/>
        <v>89.981717325278424</v>
      </c>
      <c r="S888">
        <f t="shared" si="264"/>
        <v>2.4560064106121698E-2</v>
      </c>
      <c r="T888">
        <f t="shared" si="247"/>
        <v>60.44722235061316</v>
      </c>
    </row>
    <row r="889" spans="1:20" x14ac:dyDescent="0.25">
      <c r="A889">
        <f t="shared" si="248"/>
        <v>154.90183258392548</v>
      </c>
      <c r="B889">
        <f t="shared" si="265"/>
        <v>24.65339234972496</v>
      </c>
      <c r="C889" t="str">
        <f t="shared" si="249"/>
        <v>-0.335952586751914-1048.85123227229i</v>
      </c>
      <c r="D889" t="str">
        <f t="shared" si="250"/>
        <v>3.4781249960065-645.570272397205i</v>
      </c>
      <c r="E889" t="str">
        <f t="shared" si="251"/>
        <v>162.469514366243+0.0188961084064309i</v>
      </c>
      <c r="F889" t="str">
        <f t="shared" si="252"/>
        <v>2.42492492455255-6058.27850735595i</v>
      </c>
      <c r="G889" t="str">
        <f t="shared" si="253"/>
        <v>0.999999999846435-0.000012392146604811i</v>
      </c>
      <c r="H889" t="str">
        <f t="shared" si="254"/>
        <v>1200.02302742808+4.75859056576189i</v>
      </c>
      <c r="I889" t="str">
        <f t="shared" si="255"/>
        <v>89.5365694955501-20509.1483182467i</v>
      </c>
      <c r="K889" t="str">
        <f t="shared" si="256"/>
        <v>0.00999965086869424-0.0000582409958960994i</v>
      </c>
      <c r="L889" t="str">
        <f t="shared" si="257"/>
        <v>0.00015-11.446279335846i</v>
      </c>
      <c r="M889" t="str">
        <f t="shared" si="258"/>
        <v>0.0004-2.01993164750224i</v>
      </c>
      <c r="N889">
        <f t="shared" si="259"/>
        <v>89.981647859975908</v>
      </c>
      <c r="O889">
        <f t="shared" si="260"/>
        <v>60.414278301238511</v>
      </c>
      <c r="P889" s="3">
        <f t="shared" si="261"/>
        <v>60.414278301238511</v>
      </c>
      <c r="Q889" s="3">
        <f t="shared" si="262"/>
        <v>-90.018352140024092</v>
      </c>
      <c r="R889">
        <f t="shared" si="263"/>
        <v>89.981647859975908</v>
      </c>
      <c r="S889">
        <f t="shared" si="264"/>
        <v>2.465339234972496E-2</v>
      </c>
      <c r="T889">
        <f t="shared" si="247"/>
        <v>60.414278301238511</v>
      </c>
    </row>
    <row r="890" spans="1:20" x14ac:dyDescent="0.25">
      <c r="A890">
        <f t="shared" si="248"/>
        <v>155.49045954774442</v>
      </c>
      <c r="B890">
        <f t="shared" si="265"/>
        <v>24.747075240653917</v>
      </c>
      <c r="C890" t="str">
        <f t="shared" si="249"/>
        <v>-0.335952414587266-1044.88065829455i</v>
      </c>
      <c r="D890" t="str">
        <f t="shared" si="250"/>
        <v>3.4781249959761-643.126393001204i</v>
      </c>
      <c r="E890" t="str">
        <f t="shared" si="251"/>
        <v>162.469514194204+0.0189679157811751i</v>
      </c>
      <c r="F890" t="str">
        <f t="shared" si="252"/>
        <v>2.42492492454971-6035.34419962618i</v>
      </c>
      <c r="G890" t="str">
        <f t="shared" si="253"/>
        <v>0.999999999845265-0.0000124392367618948i</v>
      </c>
      <c r="H890" t="str">
        <f t="shared" si="254"/>
        <v>1200.02320277111+4.77667325782278i</v>
      </c>
      <c r="I890" t="str">
        <f t="shared" si="255"/>
        <v>89.5365715138317-20431.5113248439i</v>
      </c>
      <c r="K890" t="str">
        <f t="shared" si="256"/>
        <v>0.00999964821035121-0.0000584622956823127i</v>
      </c>
      <c r="L890" t="str">
        <f t="shared" si="257"/>
        <v>0.00015-11.4029481329409i</v>
      </c>
      <c r="M890" t="str">
        <f t="shared" si="258"/>
        <v>0.0004-2.01228496463663i</v>
      </c>
      <c r="N890">
        <f t="shared" si="259"/>
        <v>89.981578130806625</v>
      </c>
      <c r="O890">
        <f t="shared" si="260"/>
        <v>60.381334250170227</v>
      </c>
      <c r="P890" s="3">
        <f t="shared" si="261"/>
        <v>60.381334250170227</v>
      </c>
      <c r="Q890" s="3">
        <f t="shared" si="262"/>
        <v>-90.018421869193375</v>
      </c>
      <c r="R890">
        <f t="shared" si="263"/>
        <v>89.981578130806625</v>
      </c>
      <c r="S890">
        <f t="shared" si="264"/>
        <v>2.4747075240653917E-2</v>
      </c>
      <c r="T890">
        <f t="shared" si="247"/>
        <v>60.381334250170227</v>
      </c>
    </row>
    <row r="891" spans="1:20" x14ac:dyDescent="0.25">
      <c r="A891">
        <f t="shared" si="248"/>
        <v>156.08132329402585</v>
      </c>
      <c r="B891">
        <f t="shared" si="265"/>
        <v>24.841114126568403</v>
      </c>
      <c r="C891" t="str">
        <f t="shared" si="249"/>
        <v>-0.335952241111873-1040.92511527588i</v>
      </c>
      <c r="D891" t="str">
        <f t="shared" si="250"/>
        <v>3.47812499594544-640.691765194277i</v>
      </c>
      <c r="E891" t="str">
        <f t="shared" si="251"/>
        <v>162.469514020855+0.0190399960486849i</v>
      </c>
      <c r="F891" t="str">
        <f t="shared" si="252"/>
        <v>2.42492492454685-6012.49671234891i</v>
      </c>
      <c r="G891" t="str">
        <f t="shared" si="253"/>
        <v>0.999999999844087-0.0000124865058615753i</v>
      </c>
      <c r="H891" t="str">
        <f t="shared" si="254"/>
        <v>1200.02337944931+4.79482466466175i</v>
      </c>
      <c r="I891" t="str">
        <f t="shared" si="255"/>
        <v>89.5365735474811-20354.1682455913i</v>
      </c>
      <c r="K891" t="str">
        <f t="shared" si="256"/>
        <v>0.00999964553176781-0.0000586844362246492i</v>
      </c>
      <c r="L891" t="str">
        <f t="shared" si="257"/>
        <v>0.00015-11.3597809652728i</v>
      </c>
      <c r="M891" t="str">
        <f t="shared" si="258"/>
        <v>0.0004-2.00466722916579i</v>
      </c>
      <c r="N891">
        <f t="shared" si="259"/>
        <v>89.981508136769065</v>
      </c>
      <c r="O891">
        <f t="shared" si="260"/>
        <v>60.348390197395247</v>
      </c>
      <c r="P891" s="3">
        <f t="shared" si="261"/>
        <v>60.348390197395247</v>
      </c>
      <c r="Q891" s="3">
        <f t="shared" si="262"/>
        <v>-90.018491863230935</v>
      </c>
      <c r="R891">
        <f t="shared" si="263"/>
        <v>89.981508136769065</v>
      </c>
      <c r="S891">
        <f t="shared" si="264"/>
        <v>2.4841114126568403E-2</v>
      </c>
      <c r="T891">
        <f t="shared" si="247"/>
        <v>60.348390197395247</v>
      </c>
    </row>
    <row r="892" spans="1:20" x14ac:dyDescent="0.25">
      <c r="A892">
        <f t="shared" si="248"/>
        <v>156.67443232254314</v>
      </c>
      <c r="B892">
        <f t="shared" si="265"/>
        <v>24.935510360249364</v>
      </c>
      <c r="C892" t="str">
        <f t="shared" si="249"/>
        <v>-0.335952066315476-1036.98454631446i</v>
      </c>
      <c r="D892" t="str">
        <f t="shared" si="250"/>
        <v>3.47812499591458-638.266353953492i</v>
      </c>
      <c r="E892" t="str">
        <f t="shared" si="251"/>
        <v>162.469513846186+0.0191123502462524i</v>
      </c>
      <c r="F892" t="str">
        <f t="shared" si="252"/>
        <v>2.42492492454397-5989.73571685543i</v>
      </c>
      <c r="G892" t="str">
        <f t="shared" si="253"/>
        <v>0.9999999998429-0.0000125339545838344i</v>
      </c>
      <c r="H892" t="str">
        <f t="shared" si="254"/>
        <v>1200.02355747286+4.81304504740109i</v>
      </c>
      <c r="I892" t="str">
        <f t="shared" si="255"/>
        <v>89.5365755966138-20277.1179678832i</v>
      </c>
      <c r="K892" t="str">
        <f t="shared" si="256"/>
        <v>0.00999964283278991-0.000058907420715886i</v>
      </c>
      <c r="L892" t="str">
        <f t="shared" si="257"/>
        <v>0.00015-11.3167772118677i</v>
      </c>
      <c r="M892" t="str">
        <f t="shared" si="258"/>
        <v>0.0004-1.99707833150607i</v>
      </c>
      <c r="N892">
        <f t="shared" si="259"/>
        <v>89.981437876857896</v>
      </c>
      <c r="O892">
        <f t="shared" si="260"/>
        <v>60.31544614290052</v>
      </c>
      <c r="P892" s="3">
        <f t="shared" si="261"/>
        <v>60.31544614290052</v>
      </c>
      <c r="Q892" s="3">
        <f t="shared" si="262"/>
        <v>-90.018562123142104</v>
      </c>
      <c r="R892">
        <f t="shared" si="263"/>
        <v>89.981437876857896</v>
      </c>
      <c r="S892">
        <f t="shared" si="264"/>
        <v>2.4935510360249363E-2</v>
      </c>
      <c r="T892">
        <f t="shared" si="247"/>
        <v>60.31544614290052</v>
      </c>
    </row>
    <row r="893" spans="1:20" x14ac:dyDescent="0.25">
      <c r="A893">
        <f t="shared" si="248"/>
        <v>157.26979516536881</v>
      </c>
      <c r="B893">
        <f t="shared" si="265"/>
        <v>25.030265299618311</v>
      </c>
      <c r="C893" t="str">
        <f t="shared" si="249"/>
        <v>-0.335951890188318-1033.05889472391i</v>
      </c>
      <c r="D893" t="str">
        <f t="shared" si="250"/>
        <v>3.47812499588346-635.850124388487i</v>
      </c>
      <c r="E893" t="str">
        <f t="shared" si="251"/>
        <v>162.469513670188+0.019184979415083i</v>
      </c>
      <c r="F893" t="str">
        <f t="shared" si="252"/>
        <v>2.42492492454107-5967.06088572111i</v>
      </c>
      <c r="G893" t="str">
        <f t="shared" si="253"/>
        <v>0.999999999841704-0.0000125815836112379i</v>
      </c>
      <c r="H893" t="str">
        <f t="shared" si="254"/>
        <v>1200.02373685199+4.83133466815572i</v>
      </c>
      <c r="I893" t="str">
        <f t="shared" si="255"/>
        <v>89.5365776613494-20200.359383325i</v>
      </c>
      <c r="K893" t="str">
        <f t="shared" si="256"/>
        <v>0.00999964011326237-0.0000591312523609126i</v>
      </c>
      <c r="L893" t="str">
        <f t="shared" si="257"/>
        <v>0.00015-11.2739362541022i</v>
      </c>
      <c r="M893" t="str">
        <f t="shared" si="258"/>
        <v>0.0004-1.98951816248861i</v>
      </c>
      <c r="N893">
        <f t="shared" si="259"/>
        <v>89.981367350063977</v>
      </c>
      <c r="O893">
        <f t="shared" si="260"/>
        <v>60.28250208667319</v>
      </c>
      <c r="P893" s="3">
        <f t="shared" si="261"/>
        <v>60.28250208667319</v>
      </c>
      <c r="Q893" s="3">
        <f t="shared" si="262"/>
        <v>-90.018632649936023</v>
      </c>
      <c r="R893">
        <f t="shared" si="263"/>
        <v>89.981367350063977</v>
      </c>
      <c r="S893">
        <f t="shared" si="264"/>
        <v>2.5030265299618312E-2</v>
      </c>
      <c r="T893">
        <f t="shared" si="247"/>
        <v>60.28250208667319</v>
      </c>
    </row>
    <row r="894" spans="1:20" x14ac:dyDescent="0.25">
      <c r="A894">
        <f t="shared" si="248"/>
        <v>157.86742038699722</v>
      </c>
      <c r="B894">
        <f t="shared" si="265"/>
        <v>25.12538030775686</v>
      </c>
      <c r="C894" t="str">
        <f t="shared" si="249"/>
        <v>-0.335951712720141-1029.1481040324i</v>
      </c>
      <c r="D894" t="str">
        <f t="shared" si="250"/>
        <v>3.47812499585212-633.443041740995i</v>
      </c>
      <c r="E894" t="str">
        <f t="shared" si="251"/>
        <v>162.469513492849+0.0192578846003693i</v>
      </c>
      <c r="F894" t="str">
        <f t="shared" si="252"/>
        <v>2.42492492453815-5944.47189276095i</v>
      </c>
      <c r="G894" t="str">
        <f t="shared" si="253"/>
        <v>0.999999999840498-0.0000126293936289454i</v>
      </c>
      <c r="H894" t="str">
        <f t="shared" si="254"/>
        <v>1200.02391759701+4.84969379003647i</v>
      </c>
      <c r="I894" t="str">
        <f t="shared" si="255"/>
        <v>89.5365797418065-20123.8913877187i</v>
      </c>
      <c r="K894" t="str">
        <f t="shared" si="256"/>
        <v>0.00999963737302877-0.0000593559343767703i</v>
      </c>
      <c r="L894" t="str">
        <f t="shared" si="257"/>
        <v>0.00015-11.2312574756945i</v>
      </c>
      <c r="M894" t="str">
        <f t="shared" si="258"/>
        <v>0.0004-1.98198661335786i</v>
      </c>
      <c r="N894">
        <f t="shared" si="259"/>
        <v>89.981296555374371</v>
      </c>
      <c r="O894">
        <f t="shared" si="260"/>
        <v>60.249558028699951</v>
      </c>
      <c r="P894" s="3">
        <f t="shared" si="261"/>
        <v>60.249558028699951</v>
      </c>
      <c r="Q894" s="3">
        <f t="shared" si="262"/>
        <v>-90.018703444625629</v>
      </c>
      <c r="R894">
        <f t="shared" si="263"/>
        <v>89.981296555374371</v>
      </c>
      <c r="S894">
        <f t="shared" si="264"/>
        <v>2.5125380307756861E-2</v>
      </c>
      <c r="T894">
        <f t="shared" si="247"/>
        <v>60.249558028699951</v>
      </c>
    </row>
    <row r="895" spans="1:20" x14ac:dyDescent="0.25">
      <c r="A895">
        <f t="shared" si="248"/>
        <v>158.46731658446782</v>
      </c>
      <c r="B895">
        <f t="shared" si="265"/>
        <v>25.220856752926338</v>
      </c>
      <c r="C895" t="str">
        <f t="shared" si="249"/>
        <v>-0.335951533900702-1025.25211798188i</v>
      </c>
      <c r="D895" t="str">
        <f t="shared" si="250"/>
        <v>3.47812499582053-631.045071384317i</v>
      </c>
      <c r="E895" t="str">
        <f t="shared" si="251"/>
        <v>162.469513314161+0.0193310668512538i</v>
      </c>
      <c r="F895" t="str">
        <f t="shared" si="252"/>
        <v>2.42492492453519-5921.96841302463i</v>
      </c>
      <c r="G895" t="str">
        <f t="shared" si="253"/>
        <v>0.999999999839284-0.0000126773853247199i</v>
      </c>
      <c r="H895" t="str">
        <f t="shared" si="254"/>
        <v>1200.02409971835+4.86812267715406i</v>
      </c>
      <c r="I895" t="str">
        <f t="shared" si="255"/>
        <v>89.5365818381032-20047.7128810467i</v>
      </c>
      <c r="K895" t="str">
        <f t="shared" si="256"/>
        <v>0.00999963461193125-0.0000595814699926986i</v>
      </c>
      <c r="L895" t="str">
        <f t="shared" si="257"/>
        <v>0.00015-11.1887402626963i</v>
      </c>
      <c r="M895" t="str">
        <f t="shared" si="258"/>
        <v>0.0004-1.97448357576993i</v>
      </c>
      <c r="N895">
        <f t="shared" si="259"/>
        <v>89.981225491772278</v>
      </c>
      <c r="O895">
        <f t="shared" si="260"/>
        <v>60.216613968967387</v>
      </c>
      <c r="P895" s="3">
        <f t="shared" si="261"/>
        <v>60.216613968967387</v>
      </c>
      <c r="Q895" s="3">
        <f t="shared" si="262"/>
        <v>-90.018774508227722</v>
      </c>
      <c r="R895">
        <f t="shared" si="263"/>
        <v>89.981225491772278</v>
      </c>
      <c r="S895">
        <f t="shared" si="264"/>
        <v>2.5220856752926339E-2</v>
      </c>
      <c r="T895">
        <f t="shared" si="247"/>
        <v>60.216613968967387</v>
      </c>
    </row>
    <row r="896" spans="1:20" x14ac:dyDescent="0.25">
      <c r="A896">
        <f t="shared" si="248"/>
        <v>159.06949238748879</v>
      </c>
      <c r="B896">
        <f t="shared" si="265"/>
        <v>25.31669600858746</v>
      </c>
      <c r="C896" t="str">
        <f t="shared" si="249"/>
        <v>-0.335951353719792-1021.37088052731i</v>
      </c>
      <c r="D896" t="str">
        <f t="shared" si="250"/>
        <v>3.47812499578871-628.65617882285i</v>
      </c>
      <c r="E896" t="str">
        <f t="shared" si="251"/>
        <v>162.469513134112+0.0194045272208942i</v>
      </c>
      <c r="F896" t="str">
        <f t="shared" si="252"/>
        <v>2.42492492453223-5899.5501227921i</v>
      </c>
      <c r="G896" t="str">
        <f t="shared" si="253"/>
        <v>0.99999999983806-0.0000127255593889383i</v>
      </c>
      <c r="H896" t="str">
        <f t="shared" si="254"/>
        <v>1200.02428322647+4.88662159462303i</v>
      </c>
      <c r="I896" t="str">
        <f t="shared" si="255"/>
        <v>89.5365839503623-19971.8227674556i</v>
      </c>
      <c r="K896" t="str">
        <f t="shared" si="256"/>
        <v>0.00999963182981119-0.0000598078624501882i</v>
      </c>
      <c r="L896" t="str">
        <f t="shared" si="257"/>
        <v>0.00015-11.146384003483i</v>
      </c>
      <c r="M896" t="str">
        <f t="shared" si="258"/>
        <v>0.0004-1.96700894179112i</v>
      </c>
      <c r="N896">
        <f t="shared" si="259"/>
        <v>89.981154158237061</v>
      </c>
      <c r="O896">
        <f t="shared" si="260"/>
        <v>60.183669907462338</v>
      </c>
      <c r="P896" s="3">
        <f t="shared" si="261"/>
        <v>60.183669907462338</v>
      </c>
      <c r="Q896" s="3">
        <f t="shared" si="262"/>
        <v>-90.018845841762939</v>
      </c>
      <c r="R896">
        <f t="shared" si="263"/>
        <v>89.981154158237061</v>
      </c>
      <c r="S896">
        <f t="shared" si="264"/>
        <v>2.531669600858746E-2</v>
      </c>
      <c r="T896">
        <f t="shared" si="247"/>
        <v>60.183669907462338</v>
      </c>
    </row>
    <row r="897" spans="1:20" x14ac:dyDescent="0.25">
      <c r="A897">
        <f t="shared" si="248"/>
        <v>159.67395645856126</v>
      </c>
      <c r="B897">
        <f t="shared" si="265"/>
        <v>25.412899453420092</v>
      </c>
      <c r="C897" t="str">
        <f t="shared" si="249"/>
        <v>-0.335951172167004-1017.50433583577i</v>
      </c>
      <c r="D897" t="str">
        <f t="shared" si="250"/>
        <v>3.47812499575665-626.276329691572i</v>
      </c>
      <c r="E897" t="str">
        <f t="shared" si="251"/>
        <v>162.469512952692+0.0194782667664353i</v>
      </c>
      <c r="F897" t="str">
        <f t="shared" si="252"/>
        <v>2.42492492452925-5877.21669956873i</v>
      </c>
      <c r="G897" t="str">
        <f t="shared" si="253"/>
        <v>0.999999999836827-0.0000127739165146005i</v>
      </c>
      <c r="H897" t="str">
        <f t="shared" si="254"/>
        <v>1200.02446813194+4.90519080856529i</v>
      </c>
      <c r="I897" t="str">
        <f t="shared" si="255"/>
        <v>89.536586078704-19896.2199552407i</v>
      </c>
      <c r="K897" t="str">
        <f t="shared" si="256"/>
        <v>0.00999962902650848-0.0000600351150030185i</v>
      </c>
      <c r="L897" t="str">
        <f t="shared" si="257"/>
        <v>0.00015-11.1041880887458i</v>
      </c>
      <c r="M897" t="str">
        <f t="shared" si="258"/>
        <v>0.0004-1.95956260389632i</v>
      </c>
      <c r="N897">
        <f t="shared" si="259"/>
        <v>89.98108255374423</v>
      </c>
      <c r="O897">
        <f t="shared" si="260"/>
        <v>60.150725844171177</v>
      </c>
      <c r="P897" s="3">
        <f t="shared" si="261"/>
        <v>60.150725844171177</v>
      </c>
      <c r="Q897" s="3">
        <f t="shared" si="262"/>
        <v>-90.01891744625577</v>
      </c>
      <c r="R897">
        <f t="shared" si="263"/>
        <v>89.98108255374423</v>
      </c>
      <c r="S897">
        <f t="shared" si="264"/>
        <v>2.5412899453420092E-2</v>
      </c>
      <c r="T897">
        <f t="shared" si="247"/>
        <v>60.150725844171177</v>
      </c>
    </row>
    <row r="898" spans="1:20" x14ac:dyDescent="0.25">
      <c r="A898">
        <f t="shared" si="248"/>
        <v>160.28071749310382</v>
      </c>
      <c r="B898">
        <f t="shared" si="265"/>
        <v>25.509468471343091</v>
      </c>
      <c r="C898" t="str">
        <f t="shared" si="249"/>
        <v>-0.335950989231875-1013.65242828571i</v>
      </c>
      <c r="D898" t="str">
        <f t="shared" si="250"/>
        <v>3.47812499572433-623.905489755549i</v>
      </c>
      <c r="E898" t="str">
        <f t="shared" si="251"/>
        <v>162.469512769891+0.0195522865490473i</v>
      </c>
      <c r="F898" t="str">
        <f t="shared" si="252"/>
        <v>2.42492492452623-5854.96782208067i</v>
      </c>
      <c r="G898" t="str">
        <f t="shared" si="253"/>
        <v>0.999999999835585-0.0000128224573973401i</v>
      </c>
      <c r="H898" t="str">
        <f t="shared" si="254"/>
        <v>1200.0246544454+4.92383058611417i</v>
      </c>
      <c r="I898" t="str">
        <f t="shared" si="255"/>
        <v>89.5365882232504-19820.90335683i</v>
      </c>
      <c r="K898" t="str">
        <f t="shared" si="256"/>
        <v>0.00999962620186174-0.0000602632309173084i</v>
      </c>
      <c r="L898" t="str">
        <f t="shared" si="257"/>
        <v>0.00015-11.0621519114822i</v>
      </c>
      <c r="M898" t="str">
        <f t="shared" si="258"/>
        <v>0.0004-1.95214445496744i</v>
      </c>
      <c r="N898">
        <f t="shared" si="259"/>
        <v>89.981010677265374</v>
      </c>
      <c r="O898">
        <f t="shared" si="260"/>
        <v>60.117781779080239</v>
      </c>
      <c r="P898" s="3">
        <f t="shared" si="261"/>
        <v>60.117781779080239</v>
      </c>
      <c r="Q898" s="3">
        <f t="shared" si="262"/>
        <v>-90.018989322734626</v>
      </c>
      <c r="R898">
        <f t="shared" si="263"/>
        <v>89.981010677265374</v>
      </c>
      <c r="S898">
        <f t="shared" si="264"/>
        <v>2.550946847134309E-2</v>
      </c>
      <c r="T898">
        <f t="shared" si="247"/>
        <v>60.117781779080239</v>
      </c>
    </row>
    <row r="899" spans="1:20" x14ac:dyDescent="0.25">
      <c r="A899">
        <f t="shared" si="248"/>
        <v>160.88978421957762</v>
      </c>
      <c r="B899">
        <f t="shared" si="265"/>
        <v>25.606404451534196</v>
      </c>
      <c r="C899" t="str">
        <f t="shared" si="249"/>
        <v>-0.335950804903982-1009.81510246618i</v>
      </c>
      <c r="D899" t="str">
        <f t="shared" si="250"/>
        <v>3.47812499569177-621.543624909458i</v>
      </c>
      <c r="E899" t="str">
        <f t="shared" si="251"/>
        <v>162.469512585699+0.0196265876339423i</v>
      </c>
      <c r="F899" t="str">
        <f t="shared" si="252"/>
        <v>2.42492492452319-5832.80317027039i</v>
      </c>
      <c r="G899" t="str">
        <f t="shared" si="253"/>
        <v>0.999999999834333-0.0000128711827354339i</v>
      </c>
      <c r="H899" t="str">
        <f t="shared" si="254"/>
        <v>1200.02484217755+4.94254119541824i</v>
      </c>
      <c r="I899" t="str">
        <f t="shared" si="255"/>
        <v>89.5365903841265-19745.8718887688i</v>
      </c>
      <c r="K899" t="str">
        <f t="shared" si="256"/>
        <v>0.00999962335570869-0.0000604922134715654i</v>
      </c>
      <c r="L899" t="str">
        <f t="shared" si="257"/>
        <v>0.00015-11.0202748669876i</v>
      </c>
      <c r="M899" t="str">
        <f t="shared" si="258"/>
        <v>0.0004-1.94475438829193i</v>
      </c>
      <c r="N899">
        <f t="shared" si="259"/>
        <v>89.980938527768231</v>
      </c>
      <c r="O899">
        <f t="shared" si="260"/>
        <v>60.08483771217611</v>
      </c>
      <c r="P899" s="3">
        <f t="shared" si="261"/>
        <v>60.08483771217611</v>
      </c>
      <c r="Q899" s="3">
        <f t="shared" si="262"/>
        <v>-90.019061472231769</v>
      </c>
      <c r="R899">
        <f t="shared" si="263"/>
        <v>89.980938527768231</v>
      </c>
      <c r="S899">
        <f t="shared" si="264"/>
        <v>2.5606404451534195E-2</v>
      </c>
      <c r="T899">
        <f t="shared" si="247"/>
        <v>60.08483771217611</v>
      </c>
    </row>
    <row r="900" spans="1:20" x14ac:dyDescent="0.25">
      <c r="A900">
        <f t="shared" si="248"/>
        <v>161.50116539961201</v>
      </c>
      <c r="B900">
        <f t="shared" si="265"/>
        <v>25.703708788450026</v>
      </c>
      <c r="C900" t="str">
        <f t="shared" si="249"/>
        <v>-0.335950619172567-1005.99230317591i</v>
      </c>
      <c r="D900" t="str">
        <f t="shared" si="250"/>
        <v>3.47812499565897-619.19070117708i</v>
      </c>
      <c r="E900" t="str">
        <f t="shared" si="251"/>
        <v>162.469512400104+0.0197011710903733i</v>
      </c>
      <c r="F900" t="str">
        <f t="shared" si="252"/>
        <v>2.42492492452013-5810.72242529196i</v>
      </c>
      <c r="G900" t="str">
        <f t="shared" si="253"/>
        <v>0.999999999833071-0.0000129200932298123i</v>
      </c>
      <c r="H900" t="str">
        <f t="shared" si="254"/>
        <v>1200.02503133923+4.96132290564489i</v>
      </c>
      <c r="I900" t="str">
        <f t="shared" si="255"/>
        <v>89.5365925614547-19671.1244717048i</v>
      </c>
      <c r="K900" t="str">
        <f t="shared" si="256"/>
        <v>0.00999962048788533-0.0000607220659567238i</v>
      </c>
      <c r="L900" t="str">
        <f t="shared" si="257"/>
        <v>0.00015-10.9785563528468i</v>
      </c>
      <c r="M900" t="str">
        <f t="shared" si="258"/>
        <v>0.0004-1.9373922975612i</v>
      </c>
      <c r="N900">
        <f t="shared" si="259"/>
        <v>89.980866104216616</v>
      </c>
      <c r="O900">
        <f t="shared" si="260"/>
        <v>60.051893643444558</v>
      </c>
      <c r="P900" s="3">
        <f t="shared" si="261"/>
        <v>60.051893643444558</v>
      </c>
      <c r="Q900" s="3">
        <f t="shared" si="262"/>
        <v>-90.019133895783384</v>
      </c>
      <c r="R900">
        <f t="shared" si="263"/>
        <v>89.980866104216616</v>
      </c>
      <c r="S900">
        <f t="shared" si="264"/>
        <v>2.5703708788450026E-2</v>
      </c>
      <c r="T900">
        <f t="shared" si="247"/>
        <v>60.051893643444558</v>
      </c>
    </row>
    <row r="901" spans="1:20" x14ac:dyDescent="0.25">
      <c r="A901">
        <f t="shared" si="248"/>
        <v>162.11486982813054</v>
      </c>
      <c r="B901">
        <f t="shared" si="265"/>
        <v>25.801382881846138</v>
      </c>
      <c r="C901" t="str">
        <f t="shared" si="249"/>
        <v>-0.335950432027064-1002.18397542268i</v>
      </c>
      <c r="D901" t="str">
        <f t="shared" si="250"/>
        <v>3.47812499562591-616.846684710813i</v>
      </c>
      <c r="E901" t="str">
        <f t="shared" si="251"/>
        <v>162.469512213096+0.0197760379916712i</v>
      </c>
      <c r="F901" t="str">
        <f t="shared" si="252"/>
        <v>2.42492492451705-5788.72526950638i</v>
      </c>
      <c r="G901" t="str">
        <f t="shared" si="253"/>
        <v>0.9999999998318-0.000012969189584069i</v>
      </c>
      <c r="H901" t="str">
        <f t="shared" si="254"/>
        <v>1200.0252219413+4.98017598698471i</v>
      </c>
      <c r="I901" t="str">
        <f t="shared" si="255"/>
        <v>89.5365947553615-19596.6600303708i</v>
      </c>
      <c r="K901" t="str">
        <f t="shared" si="256"/>
        <v>0.00999961759822689-0.0000609527916762033i</v>
      </c>
      <c r="L901" t="str">
        <f t="shared" si="257"/>
        <v>0.00015-10.9369957689249i</v>
      </c>
      <c r="M901" t="str">
        <f t="shared" si="258"/>
        <v>0.0004-1.9300580768691i</v>
      </c>
      <c r="N901">
        <f t="shared" si="259"/>
        <v>89.980793405570438</v>
      </c>
      <c r="O901">
        <f t="shared" si="260"/>
        <v>60.018949572871932</v>
      </c>
      <c r="P901" s="3">
        <f t="shared" si="261"/>
        <v>60.018949572871932</v>
      </c>
      <c r="Q901" s="3">
        <f t="shared" si="262"/>
        <v>-90.019206594429562</v>
      </c>
      <c r="R901">
        <f t="shared" si="263"/>
        <v>89.980793405570438</v>
      </c>
      <c r="S901">
        <f t="shared" si="264"/>
        <v>2.5801382881846139E-2</v>
      </c>
      <c r="T901">
        <f t="shared" si="247"/>
        <v>60.018949572871932</v>
      </c>
    </row>
    <row r="902" spans="1:20" x14ac:dyDescent="0.25">
      <c r="A902">
        <f t="shared" si="248"/>
        <v>162.73090633347746</v>
      </c>
      <c r="B902">
        <f t="shared" si="265"/>
        <v>25.899428136797155</v>
      </c>
      <c r="C902" t="str">
        <f t="shared" si="249"/>
        <v>-0.335950243456689-998.39006442243i</v>
      </c>
      <c r="D902" t="str">
        <f t="shared" si="250"/>
        <v>3.47812499559262-614.511541791202i</v>
      </c>
      <c r="E902" t="str">
        <f t="shared" si="251"/>
        <v>162.469512024665+0.0198511894152411i</v>
      </c>
      <c r="F902" t="str">
        <f t="shared" si="252"/>
        <v>2.42492492451396-5766.81138647726i</v>
      </c>
      <c r="G902" t="str">
        <f t="shared" si="253"/>
        <v>0.999999999830519-0.0000130184725044718i</v>
      </c>
      <c r="H902" t="str">
        <f t="shared" si="254"/>
        <v>1200.02541399474+4.9991007106549i</v>
      </c>
      <c r="I902" t="str">
        <f t="shared" si="255"/>
        <v>89.5365969659733-19522.4774935712i</v>
      </c>
      <c r="K902" t="str">
        <f t="shared" si="256"/>
        <v>0.00999961468656705-0.000061184393945946i</v>
      </c>
      <c r="L902" t="str">
        <f t="shared" si="257"/>
        <v>0.00015-10.8955925173589i</v>
      </c>
      <c r="M902" t="str">
        <f t="shared" si="258"/>
        <v>0.0004-1.9227516207104i</v>
      </c>
      <c r="N902">
        <f t="shared" si="259"/>
        <v>89.980720430785624</v>
      </c>
      <c r="O902">
        <f t="shared" si="260"/>
        <v>59.986005500444335</v>
      </c>
      <c r="P902" s="3">
        <f t="shared" si="261"/>
        <v>59.986005500444335</v>
      </c>
      <c r="Q902" s="3">
        <f t="shared" si="262"/>
        <v>-90.019279569214376</v>
      </c>
      <c r="R902">
        <f t="shared" si="263"/>
        <v>89.980720430785624</v>
      </c>
      <c r="S902">
        <f t="shared" si="264"/>
        <v>2.5899428136797156E-2</v>
      </c>
      <c r="T902">
        <f t="shared" si="247"/>
        <v>59.986005500444335</v>
      </c>
    </row>
    <row r="903" spans="1:20" x14ac:dyDescent="0.25">
      <c r="A903">
        <f t="shared" si="248"/>
        <v>163.34928377754466</v>
      </c>
      <c r="B903">
        <f t="shared" si="265"/>
        <v>25.997845963716983</v>
      </c>
      <c r="C903" t="str">
        <f t="shared" si="249"/>
        <v>-0.335950053450548-994.610515598429i</v>
      </c>
      <c r="D903" t="str">
        <f t="shared" si="250"/>
        <v>3.47812499555904-612.185238826418i</v>
      </c>
      <c r="E903" t="str">
        <f t="shared" si="251"/>
        <v>162.469511834798+0.0199266264425902i</v>
      </c>
      <c r="F903" t="str">
        <f t="shared" si="252"/>
        <v>2.42492492451081-5744.98046096595i</v>
      </c>
      <c r="G903" t="str">
        <f t="shared" si="253"/>
        <v>0.999999999829229-0.000013067942699972i</v>
      </c>
      <c r="H903" t="str">
        <f t="shared" si="254"/>
        <v>1200.0256075106+5.01809734890345i</v>
      </c>
      <c r="I903" t="str">
        <f t="shared" si="255"/>
        <v>89.5365991934164-19448.5757941651i</v>
      </c>
      <c r="K903" t="str">
        <f t="shared" si="256"/>
        <v>0.00999961175273826-0.0000614168760944688i</v>
      </c>
      <c r="L903" t="str">
        <f t="shared" si="257"/>
        <v>0.00015-10.8543460025492i</v>
      </c>
      <c r="M903" t="str">
        <f t="shared" si="258"/>
        <v>0.0004-1.91547282397927i</v>
      </c>
      <c r="N903">
        <f t="shared" si="259"/>
        <v>89.980647178814195</v>
      </c>
      <c r="O903">
        <f t="shared" si="260"/>
        <v>59.953061426147229</v>
      </c>
      <c r="P903" s="3">
        <f t="shared" si="261"/>
        <v>59.953061426147229</v>
      </c>
      <c r="Q903" s="3">
        <f t="shared" si="262"/>
        <v>-90.019352821185805</v>
      </c>
      <c r="R903">
        <f t="shared" si="263"/>
        <v>89.980647178814195</v>
      </c>
      <c r="S903">
        <f t="shared" si="264"/>
        <v>2.5997845963716983E-2</v>
      </c>
      <c r="T903">
        <f t="shared" si="247"/>
        <v>59.953061426147229</v>
      </c>
    </row>
    <row r="904" spans="1:20" x14ac:dyDescent="0.25">
      <c r="A904">
        <f t="shared" si="248"/>
        <v>163.97001105589933</v>
      </c>
      <c r="B904">
        <f t="shared" si="265"/>
        <v>26.096637778379108</v>
      </c>
      <c r="C904" t="str">
        <f t="shared" si="249"/>
        <v>-0.335949861997681-990.845274580654i</v>
      </c>
      <c r="D904" t="str">
        <f t="shared" si="250"/>
        <v>3.47812499552525-609.867742351827i</v>
      </c>
      <c r="E904" t="str">
        <f t="shared" si="251"/>
        <v>162.469511643487+0.0200023501593391i</v>
      </c>
      <c r="F904" t="str">
        <f t="shared" si="252"/>
        <v>2.42492492450767-5723.23217892734i</v>
      </c>
      <c r="G904" t="str">
        <f t="shared" si="253"/>
        <v>0.999999999827929-0.0000131176008822147i</v>
      </c>
      <c r="H904" t="str">
        <f t="shared" si="254"/>
        <v>1200.0258025+5.03716617501288i</v>
      </c>
      <c r="I904" t="str">
        <f t="shared" si="255"/>
        <v>89.536601437819-19374.9538690516i</v>
      </c>
      <c r="K904" t="str">
        <f t="shared" si="256"/>
        <v>0.00999960879657185-0.0000616502414629102i</v>
      </c>
      <c r="L904" t="str">
        <f t="shared" si="257"/>
        <v>0.00015-10.8132556311509i</v>
      </c>
      <c r="M904" t="str">
        <f t="shared" si="258"/>
        <v>0.0004-1.9082215819678i</v>
      </c>
      <c r="N904">
        <f t="shared" si="259"/>
        <v>89.980573648604192</v>
      </c>
      <c r="O904">
        <f t="shared" si="260"/>
        <v>59.920117349966858</v>
      </c>
      <c r="P904" s="3">
        <f t="shared" si="261"/>
        <v>59.920117349966858</v>
      </c>
      <c r="Q904" s="3">
        <f t="shared" si="262"/>
        <v>-90.019426351395808</v>
      </c>
      <c r="R904">
        <f t="shared" si="263"/>
        <v>89.980573648604192</v>
      </c>
      <c r="S904">
        <f t="shared" si="264"/>
        <v>2.6096637778379107E-2</v>
      </c>
      <c r="T904">
        <f t="shared" si="247"/>
        <v>59.920117349966858</v>
      </c>
    </row>
    <row r="905" spans="1:20" x14ac:dyDescent="0.25">
      <c r="A905">
        <f t="shared" si="248"/>
        <v>164.59309709791177</v>
      </c>
      <c r="B905">
        <f t="shared" si="265"/>
        <v>26.19580500193695</v>
      </c>
      <c r="C905" t="str">
        <f t="shared" si="249"/>
        <v>-0.335949669087195-987.094287204809i</v>
      </c>
      <c r="D905" t="str">
        <f t="shared" si="250"/>
        <v>3.47812499549116-607.559019029452i</v>
      </c>
      <c r="E905" t="str">
        <f t="shared" si="251"/>
        <v>162.469511450719+0.0200783616552311i</v>
      </c>
      <c r="F905" t="str">
        <f t="shared" si="252"/>
        <v>2.42492492450448-5701.56622750501i</v>
      </c>
      <c r="G905" t="str">
        <f t="shared" si="253"/>
        <v>0.999999999826618-0.0000131674477655499i</v>
      </c>
      <c r="H905" t="str">
        <f t="shared" si="254"/>
        <v>1200.02599897419+5.05630746330443i</v>
      </c>
      <c r="I905" t="str">
        <f t="shared" si="255"/>
        <v>89.5366036993109-19301.6106591549i</v>
      </c>
      <c r="K905" t="str">
        <f t="shared" si="256"/>
        <v>0.00999960581789769-0.0000618844934050776i</v>
      </c>
      <c r="L905" t="str">
        <f t="shared" si="257"/>
        <v>0.00015-10.772320812065i</v>
      </c>
      <c r="M905" t="str">
        <f t="shared" si="258"/>
        <v>0.0004-1.90099779036441i</v>
      </c>
      <c r="N905">
        <f t="shared" si="259"/>
        <v>89.98049983909965</v>
      </c>
      <c r="O905">
        <f t="shared" si="260"/>
        <v>59.887173271888543</v>
      </c>
      <c r="P905" s="3">
        <f t="shared" si="261"/>
        <v>59.887173271888543</v>
      </c>
      <c r="Q905" s="3">
        <f t="shared" si="262"/>
        <v>-90.01950016090035</v>
      </c>
      <c r="R905">
        <f t="shared" si="263"/>
        <v>89.98049983909965</v>
      </c>
      <c r="S905">
        <f t="shared" si="264"/>
        <v>2.619580500193695E-2</v>
      </c>
      <c r="T905">
        <f t="shared" si="247"/>
        <v>59.887173271888543</v>
      </c>
    </row>
    <row r="906" spans="1:20" x14ac:dyDescent="0.25">
      <c r="A906">
        <f t="shared" si="248"/>
        <v>165.21855086688382</v>
      </c>
      <c r="B906">
        <f t="shared" si="265"/>
        <v>26.295349060944311</v>
      </c>
      <c r="C906" t="str">
        <f t="shared" si="249"/>
        <v>-0.335949474707943-983.357499511702i</v>
      </c>
      <c r="D906" t="str">
        <f t="shared" si="250"/>
        <v>3.47812499545682-605.25903564754i</v>
      </c>
      <c r="E906" t="str">
        <f t="shared" si="251"/>
        <v>162.469511256483+0.0201546620241629i</v>
      </c>
      <c r="F906" t="str">
        <f t="shared" si="252"/>
        <v>2.42492492450129-5679.98229502704i</v>
      </c>
      <c r="G906" t="str">
        <f t="shared" si="253"/>
        <v>0.999999999825298-0.0000132174840670416i</v>
      </c>
      <c r="H906" t="str">
        <f t="shared" si="254"/>
        <v>1200.02619694444+5.0755214891417i</v>
      </c>
      <c r="I906" t="str">
        <f t="shared" si="255"/>
        <v>89.536605978022-19228.545109408i</v>
      </c>
      <c r="K906" t="str">
        <f t="shared" si="256"/>
        <v>0.00999960281654449-0.000062119635287495i</v>
      </c>
      <c r="L906" t="str">
        <f t="shared" si="257"/>
        <v>0.00015-10.7315409564306i</v>
      </c>
      <c r="M906" t="str">
        <f t="shared" si="258"/>
        <v>0.0004-1.89380134525245i</v>
      </c>
      <c r="N906">
        <f t="shared" si="259"/>
        <v>89.980425749240624</v>
      </c>
      <c r="O906">
        <f t="shared" si="260"/>
        <v>59.854229191898</v>
      </c>
      <c r="P906" s="3">
        <f t="shared" si="261"/>
        <v>59.854229191898</v>
      </c>
      <c r="Q906" s="3">
        <f t="shared" si="262"/>
        <v>-90.019574250759376</v>
      </c>
      <c r="R906">
        <f t="shared" si="263"/>
        <v>89.980425749240624</v>
      </c>
      <c r="S906">
        <f t="shared" si="264"/>
        <v>2.6295349060944311E-2</v>
      </c>
      <c r="T906">
        <f t="shared" si="247"/>
        <v>59.854229191898</v>
      </c>
    </row>
    <row r="907" spans="1:20" x14ac:dyDescent="0.25">
      <c r="A907">
        <f t="shared" si="248"/>
        <v>165.84638136017799</v>
      </c>
      <c r="B907">
        <f t="shared" si="265"/>
        <v>26.3952713873759</v>
      </c>
      <c r="C907" t="str">
        <f t="shared" si="249"/>
        <v>-0.335949278848663-979.634857746381i</v>
      </c>
      <c r="D907" t="str">
        <f t="shared" si="250"/>
        <v>3.47812499542224-602.967759120056i</v>
      </c>
      <c r="E907" t="str">
        <f t="shared" si="251"/>
        <v>162.469511060769+0.020231252364184i</v>
      </c>
      <c r="F907" t="str">
        <f t="shared" si="252"/>
        <v>2.42492492449806-5658.48007100129i</v>
      </c>
      <c r="G907" t="str">
        <f t="shared" si="253"/>
        <v>0.999999999823968-0.0000132677105064787i</v>
      </c>
      <c r="H907" t="str">
        <f t="shared" si="254"/>
        <v>1200.02639642218+5.09480852893478i</v>
      </c>
      <c r="I907" t="str">
        <f t="shared" si="255"/>
        <v>89.536608274083-19155.7561687388i</v>
      </c>
      <c r="K907" t="str">
        <f t="shared" si="256"/>
        <v>0.00999959979233949-0.0000623556704894497i</v>
      </c>
      <c r="L907" t="str">
        <f t="shared" si="257"/>
        <v>0.00015-10.6909154776156i</v>
      </c>
      <c r="M907" t="str">
        <f t="shared" si="258"/>
        <v>0.0004-1.88663214310864i</v>
      </c>
      <c r="N907">
        <f t="shared" si="259"/>
        <v>89.980351377963203</v>
      </c>
      <c r="O907">
        <f t="shared" si="260"/>
        <v>59.821285109980629</v>
      </c>
      <c r="P907" s="3">
        <f t="shared" si="261"/>
        <v>59.821285109980629</v>
      </c>
      <c r="Q907" s="3">
        <f t="shared" si="262"/>
        <v>-90.019648622036797</v>
      </c>
      <c r="R907">
        <f t="shared" si="263"/>
        <v>89.980351377963203</v>
      </c>
      <c r="S907">
        <f t="shared" si="264"/>
        <v>2.63952713873759E-2</v>
      </c>
      <c r="T907">
        <f t="shared" si="247"/>
        <v>59.821285109980629</v>
      </c>
    </row>
    <row r="908" spans="1:20" x14ac:dyDescent="0.25">
      <c r="A908">
        <f t="shared" si="248"/>
        <v>166.47659760934667</v>
      </c>
      <c r="B908">
        <f t="shared" si="265"/>
        <v>26.495573418647929</v>
      </c>
      <c r="C908" t="str">
        <f t="shared" si="249"/>
        <v>-0.335949081498208-975.926308357393i</v>
      </c>
      <c r="D908" t="str">
        <f t="shared" si="250"/>
        <v>3.47812499538737-600.685156486217i</v>
      </c>
      <c r="E908" t="str">
        <f t="shared" si="251"/>
        <v>162.469510863565+0.0203081337775257i</v>
      </c>
      <c r="F908" t="str">
        <f t="shared" si="252"/>
        <v>2.42492492449481-5637.05924611104i</v>
      </c>
      <c r="G908" t="str">
        <f t="shared" si="253"/>
        <v>0.999999999822627-0.0000133181278063854i</v>
      </c>
      <c r="H908" t="str">
        <f t="shared" si="254"/>
        <v>1200.02659741887+5.11416886014426i</v>
      </c>
      <c r="I908" t="str">
        <f t="shared" si="255"/>
        <v>89.5366105876263-19083.2427900538i</v>
      </c>
      <c r="K908" t="str">
        <f t="shared" si="256"/>
        <v>0.00999959674510877-0.0000625926024030439i</v>
      </c>
      <c r="L908" t="str">
        <f t="shared" si="257"/>
        <v>0.00015-10.650443791209i</v>
      </c>
      <c r="M908" t="str">
        <f t="shared" si="258"/>
        <v>0.0004-1.87949008080159i</v>
      </c>
      <c r="N908">
        <f t="shared" si="259"/>
        <v>89.980276724199356</v>
      </c>
      <c r="O908">
        <f t="shared" si="260"/>
        <v>59.788341026121728</v>
      </c>
      <c r="P908" s="3">
        <f t="shared" si="261"/>
        <v>59.788341026121728</v>
      </c>
      <c r="Q908" s="3">
        <f t="shared" si="262"/>
        <v>-90.019723275800644</v>
      </c>
      <c r="R908">
        <f t="shared" si="263"/>
        <v>89.980276724199356</v>
      </c>
      <c r="S908">
        <f t="shared" si="264"/>
        <v>2.649557341864793E-2</v>
      </c>
      <c r="T908">
        <f t="shared" si="247"/>
        <v>59.788341026121728</v>
      </c>
    </row>
    <row r="909" spans="1:20" x14ac:dyDescent="0.25">
      <c r="A909">
        <f t="shared" si="248"/>
        <v>167.10920868026218</v>
      </c>
      <c r="B909">
        <f t="shared" si="265"/>
        <v>26.596256597638792</v>
      </c>
      <c r="C909" t="str">
        <f t="shared" si="249"/>
        <v>-0.335948882645112-972.231797996017i</v>
      </c>
      <c r="D909" t="str">
        <f t="shared" si="250"/>
        <v>3.47812499535226-598.411194910021i</v>
      </c>
      <c r="E909" t="str">
        <f t="shared" si="251"/>
        <v>162.46951066486+0.0203853073706107i</v>
      </c>
      <c r="F909" t="str">
        <f t="shared" si="252"/>
        <v>2.42492492449154-5615.71951221057i</v>
      </c>
      <c r="G909" t="str">
        <f t="shared" si="253"/>
        <v>0.999999999821277-0.0000133687366920317i</v>
      </c>
      <c r="H909" t="str">
        <f t="shared" si="254"/>
        <v>1200.02679994608+5.13360276128508i</v>
      </c>
      <c r="I909" t="str">
        <f t="shared" si="255"/>
        <v>89.5366129187848-19011.0039302237i</v>
      </c>
      <c r="K909" t="str">
        <f t="shared" si="256"/>
        <v>0.00999959367467701-0.0000628304344332395i</v>
      </c>
      <c r="L909" t="str">
        <f t="shared" si="257"/>
        <v>0.00015-10.610125315012i</v>
      </c>
      <c r="M909" t="str">
        <f t="shared" si="258"/>
        <v>0.0004-1.87237505559035i</v>
      </c>
      <c r="N909">
        <f t="shared" si="259"/>
        <v>89.980201786877089</v>
      </c>
      <c r="O909">
        <f t="shared" si="260"/>
        <v>59.755396940306589</v>
      </c>
      <c r="P909" s="3">
        <f t="shared" si="261"/>
        <v>59.755396940306589</v>
      </c>
      <c r="Q909" s="3">
        <f t="shared" si="262"/>
        <v>-90.019798213122911</v>
      </c>
      <c r="R909">
        <f t="shared" si="263"/>
        <v>89.980201786877089</v>
      </c>
      <c r="S909">
        <f t="shared" si="264"/>
        <v>2.6596256597638791E-2</v>
      </c>
      <c r="T909">
        <f t="shared" si="247"/>
        <v>59.755396940306589</v>
      </c>
    </row>
    <row r="910" spans="1:20" x14ac:dyDescent="0.25">
      <c r="A910">
        <f t="shared" si="248"/>
        <v>167.74422367324718</v>
      </c>
      <c r="B910">
        <f t="shared" si="265"/>
        <v>26.69732237270982</v>
      </c>
      <c r="C910" t="str">
        <f t="shared" si="249"/>
        <v>-0.335948682278047-968.551273515475i</v>
      </c>
      <c r="D910" t="str">
        <f t="shared" si="250"/>
        <v>3.47812499531687-596.145841679763i</v>
      </c>
      <c r="E910" t="str">
        <f t="shared" si="251"/>
        <v>162.469510464641+0.0204627742540753i</v>
      </c>
      <c r="F910" t="str">
        <f t="shared" si="252"/>
        <v>2.42492492448824-5594.4605623206i</v>
      </c>
      <c r="G910" t="str">
        <f t="shared" si="253"/>
        <v>0.999999999819916-0.0000134195378914432i</v>
      </c>
      <c r="H910" t="str">
        <f t="shared" si="254"/>
        <v>1200.02700401545+5.1531105119308i</v>
      </c>
      <c r="I910" t="str">
        <f t="shared" si="255"/>
        <v>89.5366152676936-18939.0385500681i</v>
      </c>
      <c r="K910" t="str">
        <f t="shared" si="256"/>
        <v>0.00999959058086769-0.0000630691699979108i</v>
      </c>
      <c r="L910" t="str">
        <f t="shared" si="257"/>
        <v>0.00015-10.5699594690297i</v>
      </c>
      <c r="M910" t="str">
        <f t="shared" si="258"/>
        <v>0.0004-1.86528696512288i</v>
      </c>
      <c r="N910">
        <f t="shared" si="259"/>
        <v>89.980126564920269</v>
      </c>
      <c r="O910">
        <f t="shared" si="260"/>
        <v>59.722452852520263</v>
      </c>
      <c r="P910" s="3">
        <f t="shared" si="261"/>
        <v>59.722452852520263</v>
      </c>
      <c r="Q910" s="3">
        <f t="shared" si="262"/>
        <v>-90.019873435079731</v>
      </c>
      <c r="R910">
        <f t="shared" si="263"/>
        <v>89.980126564920269</v>
      </c>
      <c r="S910">
        <f t="shared" si="264"/>
        <v>2.669732237270982E-2</v>
      </c>
      <c r="T910">
        <f t="shared" si="247"/>
        <v>59.722452852520263</v>
      </c>
    </row>
    <row r="911" spans="1:20" x14ac:dyDescent="0.25">
      <c r="A911">
        <f t="shared" si="248"/>
        <v>168.38165172320555</v>
      </c>
      <c r="B911">
        <f t="shared" si="265"/>
        <v>26.79877219772612</v>
      </c>
      <c r="C911" t="str">
        <f t="shared" si="249"/>
        <v>-0.335948480385359-964.88468197018i</v>
      </c>
      <c r="D911" t="str">
        <f t="shared" si="250"/>
        <v>3.4781249952812-593.889064207576i</v>
      </c>
      <c r="E911" t="str">
        <f t="shared" si="251"/>
        <v>162.469510262899+0.0205405355427629i</v>
      </c>
      <c r="F911" t="str">
        <f t="shared" si="252"/>
        <v>2.4249249244849-5573.28209062399i</v>
      </c>
      <c r="G911" t="str">
        <f t="shared" si="253"/>
        <v>0.999999999818545-0.0000134705321354121i</v>
      </c>
      <c r="H911" t="str">
        <f t="shared" si="254"/>
        <v>1200.02720963876+5.17269239271715i</v>
      </c>
      <c r="I911" t="str">
        <f t="shared" si="255"/>
        <v>89.5366176344853-18867.3456143412i</v>
      </c>
      <c r="K911" t="str">
        <f t="shared" si="256"/>
        <v>0.0099995874635026-0.0000633088125278853i</v>
      </c>
      <c r="L911" t="str">
        <f t="shared" si="257"/>
        <v>0.00015-10.5299456754629i</v>
      </c>
      <c r="M911" t="str">
        <f t="shared" si="258"/>
        <v>0.0004-1.85822570743463i</v>
      </c>
      <c r="N911">
        <f t="shared" si="259"/>
        <v>89.980051057248815</v>
      </c>
      <c r="O911">
        <f t="shared" si="260"/>
        <v>59.689508762747678</v>
      </c>
      <c r="P911" s="3">
        <f t="shared" si="261"/>
        <v>59.689508762747678</v>
      </c>
      <c r="Q911" s="3">
        <f t="shared" si="262"/>
        <v>-90.019948942751185</v>
      </c>
      <c r="R911">
        <f t="shared" si="263"/>
        <v>89.980051057248815</v>
      </c>
      <c r="S911">
        <f t="shared" si="264"/>
        <v>2.6798772197726119E-2</v>
      </c>
      <c r="T911">
        <f t="shared" si="247"/>
        <v>59.689508762747678</v>
      </c>
    </row>
    <row r="912" spans="1:20" x14ac:dyDescent="0.25">
      <c r="A912">
        <f t="shared" si="248"/>
        <v>169.02150199975372</v>
      </c>
      <c r="B912">
        <f t="shared" si="265"/>
        <v>26.90060753207748</v>
      </c>
      <c r="C912" t="str">
        <f t="shared" si="249"/>
        <v>-0.335948276955607-961.231970615004i</v>
      </c>
      <c r="D912" t="str">
        <f t="shared" si="250"/>
        <v>3.47812499524527-591.640830028964i</v>
      </c>
      <c r="E912" t="str">
        <f t="shared" si="251"/>
        <v>162.46951005962+0.0206185923557779i</v>
      </c>
      <c r="F912" t="str">
        <f t="shared" si="252"/>
        <v>2.42492492448155-5552.18379246136i</v>
      </c>
      <c r="G912" t="str">
        <f t="shared" si="253"/>
        <v>0.999999999817163-0.000013521720157508i</v>
      </c>
      <c r="H912" t="str">
        <f t="shared" si="254"/>
        <v>1200.02741682779+5.19234868534673i</v>
      </c>
      <c r="I912" t="str">
        <f t="shared" si="255"/>
        <v>89.5366200192996-18795.9240917155i</v>
      </c>
      <c r="K912" t="str">
        <f t="shared" si="256"/>
        <v>0.00999958432240269-0.0000635493654670051i</v>
      </c>
      <c r="L912" t="str">
        <f t="shared" si="257"/>
        <v>0.00015-10.4900833586999i</v>
      </c>
      <c r="M912" t="str">
        <f t="shared" si="258"/>
        <v>0.0004-1.85119118094703i</v>
      </c>
      <c r="N912">
        <f t="shared" si="259"/>
        <v>89.979975262778453</v>
      </c>
      <c r="O912">
        <f t="shared" si="260"/>
        <v>59.656564670973907</v>
      </c>
      <c r="P912" s="3">
        <f t="shared" si="261"/>
        <v>59.656564670973907</v>
      </c>
      <c r="Q912" s="3">
        <f t="shared" si="262"/>
        <v>-90.020024737221547</v>
      </c>
      <c r="R912">
        <f t="shared" si="263"/>
        <v>89.979975262778453</v>
      </c>
      <c r="S912">
        <f t="shared" si="264"/>
        <v>2.6900607532077479E-2</v>
      </c>
      <c r="T912">
        <f t="shared" si="247"/>
        <v>59.656564670973907</v>
      </c>
    </row>
    <row r="913" spans="1:20" x14ac:dyDescent="0.25">
      <c r="A913">
        <f t="shared" si="248"/>
        <v>169.66378370735279</v>
      </c>
      <c r="B913">
        <f t="shared" si="265"/>
        <v>27.002829840699373</v>
      </c>
      <c r="C913" t="str">
        <f t="shared" si="249"/>
        <v>-0.335948071976881-957.593086904445i</v>
      </c>
      <c r="D913" t="str">
        <f t="shared" si="250"/>
        <v>3.47812499520907-589.401106802319i</v>
      </c>
      <c r="E913" t="str">
        <f t="shared" si="251"/>
        <v>162.469509854794+0.0206969458164707i</v>
      </c>
      <c r="F913" t="str">
        <f t="shared" si="252"/>
        <v>2.42492492447818-5531.1653643266i</v>
      </c>
      <c r="G913" t="str">
        <f t="shared" si="253"/>
        <v>0.999999999815771-0.0000135731026940876i</v>
      </c>
      <c r="H913" t="str">
        <f t="shared" si="254"/>
        <v>1200.02762559452+5.21207967259233i</v>
      </c>
      <c r="I913" t="str">
        <f t="shared" si="255"/>
        <v>89.5366224222709-18724.7729547692i</v>
      </c>
      <c r="K913" t="str">
        <f t="shared" si="256"/>
        <v>0.00999958115738701-0.0000637908322721615i</v>
      </c>
      <c r="L913" t="str">
        <f t="shared" si="257"/>
        <v>0.00015-10.4503719453077i</v>
      </c>
      <c r="M913" t="str">
        <f t="shared" si="258"/>
        <v>0.0004-1.84418328446606i</v>
      </c>
      <c r="N913">
        <f t="shared" si="259"/>
        <v>89.979899180420816</v>
      </c>
      <c r="O913">
        <f t="shared" si="260"/>
        <v>59.623620577183516</v>
      </c>
      <c r="P913" s="3">
        <f t="shared" si="261"/>
        <v>59.623620577183516</v>
      </c>
      <c r="Q913" s="3">
        <f t="shared" si="262"/>
        <v>-90.020100819579184</v>
      </c>
      <c r="R913">
        <f t="shared" si="263"/>
        <v>89.979899180420816</v>
      </c>
      <c r="S913">
        <f t="shared" si="264"/>
        <v>2.7002829840699374E-2</v>
      </c>
      <c r="T913">
        <f t="shared" si="247"/>
        <v>59.623620577183516</v>
      </c>
    </row>
    <row r="914" spans="1:20" x14ac:dyDescent="0.25">
      <c r="A914">
        <f t="shared" si="248"/>
        <v>170.30850608544074</v>
      </c>
      <c r="B914">
        <f t="shared" si="265"/>
        <v>27.105440594094031</v>
      </c>
      <c r="C914" t="str">
        <f t="shared" si="249"/>
        <v>-0.335947865437539-953.967978491951i</v>
      </c>
      <c r="D914" t="str">
        <f t="shared" si="250"/>
        <v>3.47812499517259-587.169862308472i</v>
      </c>
      <c r="E914" t="str">
        <f t="shared" si="251"/>
        <v>162.469509648408+0.0207755970524681i</v>
      </c>
      <c r="F914" t="str">
        <f t="shared" si="252"/>
        <v>2.42492492447478-5510.22650386254i</v>
      </c>
      <c r="G914" t="str">
        <f t="shared" si="253"/>
        <v>0.999999999814368-0.0000136246804843061i</v>
      </c>
      <c r="H914" t="str">
        <f t="shared" si="254"/>
        <v>1200.02783595092+5.23188563830167i</v>
      </c>
      <c r="I914" t="str">
        <f t="shared" si="255"/>
        <v>89.5366248435389-18653.8911799687i</v>
      </c>
      <c r="K914" t="str">
        <f t="shared" si="256"/>
        <v>0.00999957796827365-0.0000640332164133574i</v>
      </c>
      <c r="L914" t="str">
        <f t="shared" si="257"/>
        <v>0.00015-10.4108108640244i</v>
      </c>
      <c r="M914" t="str">
        <f t="shared" si="258"/>
        <v>0.0004-1.83720191718077i</v>
      </c>
      <c r="N914">
        <f t="shared" si="259"/>
        <v>89.979822809083473</v>
      </c>
      <c r="O914">
        <f t="shared" si="260"/>
        <v>59.590676481361243</v>
      </c>
      <c r="P914" s="3">
        <f t="shared" si="261"/>
        <v>59.590676481361243</v>
      </c>
      <c r="Q914" s="3">
        <f t="shared" si="262"/>
        <v>-90.020177190916527</v>
      </c>
      <c r="R914">
        <f t="shared" si="263"/>
        <v>89.979822809083473</v>
      </c>
      <c r="S914">
        <f t="shared" si="264"/>
        <v>2.7105440594094029E-2</v>
      </c>
      <c r="T914">
        <f t="shared" si="247"/>
        <v>59.590676481361243</v>
      </c>
    </row>
    <row r="915" spans="1:20" x14ac:dyDescent="0.25">
      <c r="A915">
        <f t="shared" si="248"/>
        <v>170.9556784085654</v>
      </c>
      <c r="B915">
        <f t="shared" si="265"/>
        <v>27.208441268351589</v>
      </c>
      <c r="C915" t="str">
        <f t="shared" si="249"/>
        <v>-0.335947657325664-950.35659322912i</v>
      </c>
      <c r="D915" t="str">
        <f t="shared" si="250"/>
        <v>3.47812499513584-584.947064450223i</v>
      </c>
      <c r="E915" t="str">
        <f t="shared" si="251"/>
        <v>162.469509440451+0.0208545471956766i</v>
      </c>
      <c r="F915" t="str">
        <f t="shared" si="252"/>
        <v>2.42492492447136-5489.36690985668i</v>
      </c>
      <c r="G915" t="str">
        <f t="shared" si="253"/>
        <v>0.999999999812955-0.0000136764542701271i</v>
      </c>
      <c r="H915" t="str">
        <f t="shared" si="254"/>
        <v>1200.02804790912+5.25176686740101i</v>
      </c>
      <c r="I915" t="str">
        <f t="shared" si="255"/>
        <v>89.5366272832427-18583.2777476563i</v>
      </c>
      <c r="K915" t="str">
        <f t="shared" si="256"/>
        <v>0.00999957475487907-0.0000642765213737473i</v>
      </c>
      <c r="L915" t="str">
        <f t="shared" si="257"/>
        <v>0.00015-10.3713995457505i</v>
      </c>
      <c r="M915" t="str">
        <f t="shared" si="258"/>
        <v>0.0004-1.83024697866186i</v>
      </c>
      <c r="N915">
        <f t="shared" si="259"/>
        <v>89.979746147669786</v>
      </c>
      <c r="O915">
        <f t="shared" si="260"/>
        <v>59.557732383491626</v>
      </c>
      <c r="P915" s="3">
        <f t="shared" si="261"/>
        <v>59.557732383491626</v>
      </c>
      <c r="Q915" s="3">
        <f t="shared" si="262"/>
        <v>-90.020253852330214</v>
      </c>
      <c r="R915">
        <f t="shared" si="263"/>
        <v>89.979746147669786</v>
      </c>
      <c r="S915">
        <f t="shared" si="264"/>
        <v>2.7208441268351587E-2</v>
      </c>
      <c r="T915">
        <f t="shared" si="247"/>
        <v>59.557732383491626</v>
      </c>
    </row>
    <row r="916" spans="1:20" x14ac:dyDescent="0.25">
      <c r="A916">
        <f t="shared" si="248"/>
        <v>171.60530998651797</v>
      </c>
      <c r="B916">
        <f t="shared" si="265"/>
        <v>27.311833345171326</v>
      </c>
      <c r="C916" t="str">
        <f t="shared" si="249"/>
        <v>-0.335947447629196-946.758879164958i</v>
      </c>
      <c r="D916" t="str">
        <f t="shared" si="250"/>
        <v>3.4781249950988-582.732681251874i</v>
      </c>
      <c r="E916" t="str">
        <f t="shared" si="251"/>
        <v>162.469509230912+0.020933797382323i</v>
      </c>
      <c r="F916" t="str">
        <f t="shared" si="252"/>
        <v>2.4249249244679-5468.58628223669i</v>
      </c>
      <c r="G916" t="str">
        <f t="shared" si="253"/>
        <v>0.99999999981153-0.000013728424796334i</v>
      </c>
      <c r="H916" t="str">
        <f t="shared" si="254"/>
        <v>1200.02826148131+5.27172364589942i</v>
      </c>
      <c r="I916" t="str">
        <f t="shared" si="255"/>
        <v>89.5366297415209-18512.9316420337i</v>
      </c>
      <c r="K916" t="str">
        <f t="shared" si="256"/>
        <v>0.00999957151701838-0.0000645207506496912i</v>
      </c>
      <c r="L916" t="str">
        <f t="shared" si="257"/>
        <v>0.00015-10.3321374235411i</v>
      </c>
      <c r="M916" t="str">
        <f t="shared" si="258"/>
        <v>0.0004-1.82331836886019i</v>
      </c>
      <c r="N916">
        <f t="shared" si="259"/>
        <v>89.97966919507904</v>
      </c>
      <c r="O916">
        <f t="shared" si="260"/>
        <v>59.524788283559019</v>
      </c>
      <c r="P916" s="3">
        <f t="shared" si="261"/>
        <v>59.524788283559019</v>
      </c>
      <c r="Q916" s="3">
        <f t="shared" si="262"/>
        <v>-90.02033080492096</v>
      </c>
      <c r="R916">
        <f t="shared" si="263"/>
        <v>89.97966919507904</v>
      </c>
      <c r="S916">
        <f t="shared" si="264"/>
        <v>2.7311833345171326E-2</v>
      </c>
      <c r="T916">
        <f t="shared" si="247"/>
        <v>59.524788283559019</v>
      </c>
    </row>
    <row r="917" spans="1:20" x14ac:dyDescent="0.25">
      <c r="A917">
        <f t="shared" si="248"/>
        <v>172.25741016446673</v>
      </c>
      <c r="B917">
        <f t="shared" si="265"/>
        <v>27.415618311882977</v>
      </c>
      <c r="C917" t="str">
        <f t="shared" si="249"/>
        <v>-0.335947236336286-943.174784545151i</v>
      </c>
      <c r="D917" t="str">
        <f t="shared" si="250"/>
        <v>3.47812499506147-580.526680858783i</v>
      </c>
      <c r="E917" t="str">
        <f t="shared" si="251"/>
        <v>162.469509019777+0.0210133487529402i</v>
      </c>
      <c r="F917" t="str">
        <f t="shared" si="252"/>
        <v>2.42492492446441-5447.88432206632i</v>
      </c>
      <c r="G917" t="str">
        <f t="shared" si="253"/>
        <v>0.999999999810095-0.0000137805928105403i</v>
      </c>
      <c r="H917" t="str">
        <f t="shared" si="254"/>
        <v>1200.02847667977+5.2917562608931i</v>
      </c>
      <c r="I917" t="str">
        <f t="shared" si="255"/>
        <v>89.5366322185178-18442.8518511486i</v>
      </c>
      <c r="K917" t="str">
        <f t="shared" si="256"/>
        <v>0.00999956825450549-0.0000647659077508069i</v>
      </c>
      <c r="L917" t="str">
        <f t="shared" si="257"/>
        <v>0.00015-10.2930239325972i</v>
      </c>
      <c r="M917" t="str">
        <f t="shared" si="258"/>
        <v>0.0004-1.81641598810539i</v>
      </c>
      <c r="N917">
        <f t="shared" si="259"/>
        <v>89.979591950206327</v>
      </c>
      <c r="O917">
        <f t="shared" si="260"/>
        <v>59.491844181547833</v>
      </c>
      <c r="P917" s="3">
        <f t="shared" si="261"/>
        <v>59.491844181547833</v>
      </c>
      <c r="Q917" s="3">
        <f t="shared" si="262"/>
        <v>-90.020408049793673</v>
      </c>
      <c r="R917">
        <f t="shared" si="263"/>
        <v>89.979591950206327</v>
      </c>
      <c r="S917">
        <f t="shared" si="264"/>
        <v>2.7415618311882977E-2</v>
      </c>
      <c r="T917">
        <f t="shared" si="247"/>
        <v>59.491844181547833</v>
      </c>
    </row>
    <row r="918" spans="1:20" x14ac:dyDescent="0.25">
      <c r="A918">
        <f t="shared" si="248"/>
        <v>172.91198832309172</v>
      </c>
      <c r="B918">
        <f t="shared" si="265"/>
        <v>27.519797661468132</v>
      </c>
      <c r="C918" t="str">
        <f t="shared" si="249"/>
        <v>-0.335947023434557-939.604257811286i</v>
      </c>
      <c r="D918" t="str">
        <f t="shared" si="250"/>
        <v>3.47812499502387-578.329031536893i</v>
      </c>
      <c r="E918" t="str">
        <f t="shared" si="251"/>
        <v>162.469508807035+0.0210932024524203i</v>
      </c>
      <c r="F918" t="str">
        <f t="shared" si="252"/>
        <v>2.42492492446091-5427.26073154091i</v>
      </c>
      <c r="G918" t="str">
        <f t="shared" si="253"/>
        <v>0.999999999808649-0.0000138329590632004i</v>
      </c>
      <c r="H918" t="str">
        <f t="shared" si="254"/>
        <v>1200.0286935169+5.31186500056904i</v>
      </c>
      <c r="I918" t="str">
        <f t="shared" si="255"/>
        <v>89.5366347143742-18373.0373668799i</v>
      </c>
      <c r="K918" t="str">
        <f t="shared" si="256"/>
        <v>0.00999956496715256-0.0000650119962000122i</v>
      </c>
      <c r="L918" t="str">
        <f t="shared" si="257"/>
        <v>0.00015-10.2540585102582i</v>
      </c>
      <c r="M918" t="str">
        <f t="shared" si="258"/>
        <v>0.0004-1.80953973710439i</v>
      </c>
      <c r="N918">
        <f t="shared" si="259"/>
        <v>89.979514411942517</v>
      </c>
      <c r="O918">
        <f t="shared" si="260"/>
        <v>59.458900077442145</v>
      </c>
      <c r="P918" s="3">
        <f t="shared" si="261"/>
        <v>59.458900077442145</v>
      </c>
      <c r="Q918" s="3">
        <f t="shared" si="262"/>
        <v>-90.020485588057483</v>
      </c>
      <c r="R918">
        <f t="shared" si="263"/>
        <v>89.979514411942517</v>
      </c>
      <c r="S918">
        <f t="shared" si="264"/>
        <v>2.7519797661468132E-2</v>
      </c>
      <c r="T918">
        <f t="shared" si="247"/>
        <v>59.458900077442145</v>
      </c>
    </row>
    <row r="919" spans="1:20" x14ac:dyDescent="0.25">
      <c r="A919">
        <f t="shared" si="248"/>
        <v>173.56905387871944</v>
      </c>
      <c r="B919">
        <f t="shared" si="265"/>
        <v>27.624372892581711</v>
      </c>
      <c r="C919" t="str">
        <f t="shared" si="249"/>
        <v>-0.335946808911906-936.047247600139i</v>
      </c>
      <c r="D919" t="str">
        <f t="shared" si="250"/>
        <v>3.47812499498599-576.139701672284i</v>
      </c>
      <c r="E919" t="str">
        <f t="shared" si="251"/>
        <v>162.469508592672+0.0211733596299866i</v>
      </c>
      <c r="F919" t="str">
        <f t="shared" si="252"/>
        <v>2.42492492445739-5406.71521398322i</v>
      </c>
      <c r="G919" t="str">
        <f t="shared" si="253"/>
        <v>0.999999999807192-0.0000138855243076204i</v>
      </c>
      <c r="H919" t="str">
        <f t="shared" si="254"/>
        <v>1200.02891200517+5.3320501542096i</v>
      </c>
      <c r="I919" t="str">
        <f t="shared" si="255"/>
        <v>89.5366372292345-18303.4871849229i</v>
      </c>
      <c r="K919" t="str">
        <f t="shared" si="256"/>
        <v>0.00999956165477056-0.0000652590195335828i</v>
      </c>
      <c r="L919" t="str">
        <f t="shared" si="257"/>
        <v>0.00015-10.2152405959935i</v>
      </c>
      <c r="M919" t="str">
        <f t="shared" si="258"/>
        <v>0.0004-1.80268951694002i</v>
      </c>
      <c r="N919">
        <f t="shared" si="259"/>
        <v>89.979436579174362</v>
      </c>
      <c r="O919">
        <f t="shared" si="260"/>
        <v>59.425955971226031</v>
      </c>
      <c r="P919" s="3">
        <f t="shared" si="261"/>
        <v>59.425955971226031</v>
      </c>
      <c r="Q919" s="3">
        <f t="shared" si="262"/>
        <v>-90.020563420825638</v>
      </c>
      <c r="R919">
        <f t="shared" si="263"/>
        <v>89.979436579174362</v>
      </c>
      <c r="S919">
        <f t="shared" si="264"/>
        <v>2.7624372892581711E-2</v>
      </c>
      <c r="T919">
        <f t="shared" si="247"/>
        <v>59.425955971226031</v>
      </c>
    </row>
    <row r="920" spans="1:20" x14ac:dyDescent="0.25">
      <c r="A920">
        <f t="shared" si="248"/>
        <v>174.22861628345859</v>
      </c>
      <c r="B920">
        <f t="shared" si="265"/>
        <v>27.729345509573523</v>
      </c>
      <c r="C920" t="str">
        <f t="shared" si="249"/>
        <v>-0.335946592755841-932.503702742916i</v>
      </c>
      <c r="D920" t="str">
        <f t="shared" si="250"/>
        <v>3.4781249949478-573.958659770702i</v>
      </c>
      <c r="E920" t="str">
        <f t="shared" si="251"/>
        <v>162.469508376678+0.0212538214392536i</v>
      </c>
      <c r="F920" t="str">
        <f t="shared" si="252"/>
        <v>2.42492492445382-5386.24747383899i</v>
      </c>
      <c r="G920" t="str">
        <f t="shared" si="253"/>
        <v>0.999999999805724-0.0000139382892999688i</v>
      </c>
      <c r="H920" t="str">
        <f t="shared" si="254"/>
        <v>1200.02913215715+5.35231201219642i</v>
      </c>
      <c r="I920" t="str">
        <f t="shared" si="255"/>
        <v>89.5366397632413-18234.2003047744i</v>
      </c>
      <c r="K920" t="str">
        <f t="shared" si="256"/>
        <v>0.00999955831716885-0.0000655069813011976i</v>
      </c>
      <c r="L920" t="str">
        <f t="shared" si="257"/>
        <v>0.00015-10.1765696313942i</v>
      </c>
      <c r="M920" t="str">
        <f t="shared" si="258"/>
        <v>0.0004-1.79586522906956i</v>
      </c>
      <c r="N920">
        <f t="shared" si="259"/>
        <v>89.979358450784318</v>
      </c>
      <c r="O920">
        <f t="shared" si="260"/>
        <v>59.393011862883341</v>
      </c>
      <c r="P920" s="3">
        <f t="shared" si="261"/>
        <v>59.393011862883341</v>
      </c>
      <c r="Q920" s="3">
        <f t="shared" si="262"/>
        <v>-90.020641549215682</v>
      </c>
      <c r="R920">
        <f t="shared" si="263"/>
        <v>89.979358450784318</v>
      </c>
      <c r="S920">
        <f t="shared" si="264"/>
        <v>2.7729345509573525E-2</v>
      </c>
      <c r="T920">
        <f t="shared" si="247"/>
        <v>59.393011862883341</v>
      </c>
    </row>
    <row r="921" spans="1:20" x14ac:dyDescent="0.25">
      <c r="A921">
        <f t="shared" si="248"/>
        <v>174.89068502533573</v>
      </c>
      <c r="B921">
        <f t="shared" si="265"/>
        <v>27.834717022509903</v>
      </c>
      <c r="C921" t="str">
        <f t="shared" si="249"/>
        <v>-0.335946374954093-928.97357226455i</v>
      </c>
      <c r="D921" t="str">
        <f t="shared" si="250"/>
        <v>3.47812499490933-571.785874457136i</v>
      </c>
      <c r="E921" t="str">
        <f t="shared" si="251"/>
        <v>162.46950815904+0.0213345890382089i</v>
      </c>
      <c r="F921" t="str">
        <f t="shared" si="252"/>
        <v>2.42492492445023-5365.857216673i</v>
      </c>
      <c r="G921" t="str">
        <f t="shared" si="253"/>
        <v>0.999999999804245-0.000013991254799288i</v>
      </c>
      <c r="H921" t="str">
        <f t="shared" si="254"/>
        <v>1200.02935398553+5.37265086601483i</v>
      </c>
      <c r="I921" t="str">
        <f t="shared" si="255"/>
        <v>89.5366423165434-18165.17572972i</v>
      </c>
      <c r="K921" t="str">
        <f t="shared" si="256"/>
        <v>0.00999955495415549-0.0000657558850659938i</v>
      </c>
      <c r="L921" t="str">
        <f t="shared" si="257"/>
        <v>0.00015-10.1380450601655i</v>
      </c>
      <c r="M921" t="str">
        <f t="shared" si="258"/>
        <v>0.0004-1.78906677532333i</v>
      </c>
      <c r="N921">
        <f t="shared" si="259"/>
        <v>89.979280025650695</v>
      </c>
      <c r="O921">
        <f t="shared" si="260"/>
        <v>59.360067752398038</v>
      </c>
      <c r="P921" s="3">
        <f t="shared" si="261"/>
        <v>59.360067752398038</v>
      </c>
      <c r="Q921" s="3">
        <f t="shared" si="262"/>
        <v>-90.020719974349305</v>
      </c>
      <c r="R921">
        <f t="shared" si="263"/>
        <v>89.979280025650695</v>
      </c>
      <c r="S921">
        <f t="shared" si="264"/>
        <v>2.7834717022509902E-2</v>
      </c>
      <c r="T921">
        <f t="shared" si="247"/>
        <v>59.360067752398038</v>
      </c>
    </row>
    <row r="922" spans="1:20" x14ac:dyDescent="0.25">
      <c r="A922">
        <f t="shared" si="248"/>
        <v>175.55526962843203</v>
      </c>
      <c r="B922">
        <f t="shared" si="265"/>
        <v>27.940488947195441</v>
      </c>
      <c r="C922" t="str">
        <f t="shared" si="249"/>
        <v>-0.335946155494107-925.456805382938i</v>
      </c>
      <c r="D922" t="str">
        <f t="shared" si="250"/>
        <v>3.47812499487057-569.621314475337i</v>
      </c>
      <c r="E922" t="str">
        <f t="shared" si="251"/>
        <v>162.469507939746+0.0214156635892538i</v>
      </c>
      <c r="F922" t="str">
        <f t="shared" si="252"/>
        <v>2.42492492444662-5345.54414916453i</v>
      </c>
      <c r="G922" t="str">
        <f t="shared" si="253"/>
        <v>0.999999999802754-0.0000140444215675044i</v>
      </c>
      <c r="H922" t="str">
        <f t="shared" si="254"/>
        <v>1200.02957750304+5.39306700825778i</v>
      </c>
      <c r="I922" t="str">
        <f t="shared" si="255"/>
        <v>89.5366448892864-18096.4124668175i</v>
      </c>
      <c r="K922" t="str">
        <f t="shared" si="256"/>
        <v>0.00999955156553712-0.0000660057344046145i</v>
      </c>
      <c r="L922" t="str">
        <f t="shared" si="257"/>
        <v>0.00015-10.0996663281187i</v>
      </c>
      <c r="M922" t="str">
        <f t="shared" si="258"/>
        <v>0.0004-1.7822940579033i</v>
      </c>
      <c r="N922">
        <f t="shared" si="259"/>
        <v>89.979201302647482</v>
      </c>
      <c r="O922">
        <f t="shared" si="260"/>
        <v>59.327123639753879</v>
      </c>
      <c r="P922" s="3">
        <f t="shared" si="261"/>
        <v>59.327123639753879</v>
      </c>
      <c r="Q922" s="3">
        <f t="shared" si="262"/>
        <v>-90.020798697352518</v>
      </c>
      <c r="R922">
        <f t="shared" si="263"/>
        <v>89.979201302647482</v>
      </c>
      <c r="S922">
        <f t="shared" si="264"/>
        <v>2.794048894719544E-2</v>
      </c>
      <c r="T922">
        <f t="shared" si="247"/>
        <v>59.327123639753879</v>
      </c>
    </row>
    <row r="923" spans="1:20" x14ac:dyDescent="0.25">
      <c r="A923">
        <f t="shared" si="248"/>
        <v>176.22237965302008</v>
      </c>
      <c r="B923">
        <f t="shared" si="265"/>
        <v>28.046662805194785</v>
      </c>
      <c r="C923" t="str">
        <f t="shared" si="249"/>
        <v>-0.335945934363149-921.953351508177i</v>
      </c>
      <c r="D923" t="str">
        <f t="shared" si="250"/>
        <v>3.47812499483151-567.464948687382i</v>
      </c>
      <c r="E923" t="str">
        <f t="shared" si="251"/>
        <v>162.469507718781+0.0214970462592158i</v>
      </c>
      <c r="F923" t="str">
        <f t="shared" si="252"/>
        <v>2.42492492444298-5325.30797910326i</v>
      </c>
      <c r="G923" t="str">
        <f t="shared" si="253"/>
        <v>0.999999999801252-0.0000140977903694397i</v>
      </c>
      <c r="H923" t="str">
        <f t="shared" si="254"/>
        <v>1200.02980272257+5.41356073263016i</v>
      </c>
      <c r="I923" t="str">
        <f t="shared" si="255"/>
        <v>89.5366474816176-18027.9095268846i</v>
      </c>
      <c r="K923" t="str">
        <f t="shared" si="256"/>
        <v>0.00999954815111865-0.0000662565329072581i</v>
      </c>
      <c r="L923" t="str">
        <f t="shared" si="257"/>
        <v>0.00015-10.0614328831627i</v>
      </c>
      <c r="M923" t="str">
        <f t="shared" si="258"/>
        <v>0.0004-1.77554697938165i</v>
      </c>
      <c r="N923">
        <f t="shared" si="259"/>
        <v>89.979122280644461</v>
      </c>
      <c r="O923">
        <f t="shared" si="260"/>
        <v>59.294179524934151</v>
      </c>
      <c r="P923" s="3">
        <f t="shared" si="261"/>
        <v>59.294179524934151</v>
      </c>
      <c r="Q923" s="3">
        <f t="shared" si="262"/>
        <v>-90.020877719355539</v>
      </c>
      <c r="R923">
        <f t="shared" si="263"/>
        <v>89.979122280644461</v>
      </c>
      <c r="S923">
        <f t="shared" si="264"/>
        <v>2.8046662805194786E-2</v>
      </c>
      <c r="T923">
        <f t="shared" si="247"/>
        <v>59.294179524934151</v>
      </c>
    </row>
    <row r="924" spans="1:20" x14ac:dyDescent="0.25">
      <c r="A924">
        <f t="shared" si="248"/>
        <v>176.89202469570156</v>
      </c>
      <c r="B924">
        <f t="shared" si="265"/>
        <v>28.153240123854527</v>
      </c>
      <c r="C924" t="str">
        <f t="shared" si="249"/>
        <v>-0.335945711548498-918.463160241913i</v>
      </c>
      <c r="D924" t="str">
        <f t="shared" si="250"/>
        <v>3.47812499479215-565.316746073223i</v>
      </c>
      <c r="E924" t="str">
        <f t="shared" si="251"/>
        <v>162.469507496134+0.0215787382193486i</v>
      </c>
      <c r="F924" t="str">
        <f t="shared" si="252"/>
        <v>2.4249249244393-5305.14841538509i</v>
      </c>
      <c r="G924" t="str">
        <f t="shared" si="253"/>
        <v>0.999999999799739-0.0000141513619728221i</v>
      </c>
      <c r="H924" t="str">
        <f t="shared" si="254"/>
        <v>1200.03002965708+5.43413233395311i</v>
      </c>
      <c r="I924" t="str">
        <f t="shared" si="255"/>
        <v>89.5366500936863-17959.6659244835i</v>
      </c>
      <c r="K924" t="str">
        <f t="shared" si="256"/>
        <v>0.00999954471070364-0.000066508284177733i</v>
      </c>
      <c r="L924" t="str">
        <f t="shared" si="257"/>
        <v>0.00015-10.0233441752965i</v>
      </c>
      <c r="M924" t="str">
        <f t="shared" si="258"/>
        <v>0.0004-1.76882544269939i</v>
      </c>
      <c r="N924">
        <f t="shared" si="259"/>
        <v>89.979042958507137</v>
      </c>
      <c r="O924">
        <f t="shared" si="260"/>
        <v>59.261235407922328</v>
      </c>
      <c r="P924" s="3">
        <f t="shared" si="261"/>
        <v>59.261235407922328</v>
      </c>
      <c r="Q924" s="3">
        <f t="shared" si="262"/>
        <v>-90.020957041492863</v>
      </c>
      <c r="R924">
        <f t="shared" si="263"/>
        <v>89.979042958507137</v>
      </c>
      <c r="S924">
        <f t="shared" si="264"/>
        <v>2.8153240123854527E-2</v>
      </c>
      <c r="T924">
        <f t="shared" si="247"/>
        <v>59.261235407922328</v>
      </c>
    </row>
    <row r="925" spans="1:20" x14ac:dyDescent="0.25">
      <c r="A925">
        <f t="shared" si="248"/>
        <v>177.56421438954524</v>
      </c>
      <c r="B925">
        <f t="shared" si="265"/>
        <v>28.260222436325176</v>
      </c>
      <c r="C925" t="str">
        <f t="shared" si="249"/>
        <v>-0.335945487037529-914.986181376601i</v>
      </c>
      <c r="D925" t="str">
        <f t="shared" si="250"/>
        <v>3.47812499475251-563.176675730251i</v>
      </c>
      <c r="E925" t="str">
        <f t="shared" si="251"/>
        <v>162.469507271792+0.0216607406453626i</v>
      </c>
      <c r="F925" t="str">
        <f t="shared" si="252"/>
        <v>2.42492492443561-5285.06516800797i</v>
      </c>
      <c r="G925" t="str">
        <f t="shared" si="253"/>
        <v>0.999999999798214-0.0000142051371482972i</v>
      </c>
      <c r="H925" t="str">
        <f t="shared" si="254"/>
        <v>1200.03025831961+5.45478210816825i</v>
      </c>
      <c r="I925" t="str">
        <f t="shared" si="255"/>
        <v>89.5366527256446-17891.6806779069i</v>
      </c>
      <c r="K925" t="str">
        <f t="shared" si="256"/>
        <v>0.0099995412440944-0.0000667609918335107i</v>
      </c>
      <c r="L925" t="str">
        <f t="shared" si="257"/>
        <v>0.00015-9.9853996566014i</v>
      </c>
      <c r="M925" t="str">
        <f t="shared" si="258"/>
        <v>0.0004-1.76212935116496i</v>
      </c>
      <c r="N925">
        <f t="shared" si="259"/>
        <v>89.978963335096665</v>
      </c>
      <c r="O925">
        <f t="shared" si="260"/>
        <v>59.22829128870201</v>
      </c>
      <c r="P925" s="3">
        <f t="shared" si="261"/>
        <v>59.22829128870201</v>
      </c>
      <c r="Q925" s="3">
        <f t="shared" si="262"/>
        <v>-90.021036664903335</v>
      </c>
      <c r="R925">
        <f t="shared" si="263"/>
        <v>89.978963335096665</v>
      </c>
      <c r="S925">
        <f t="shared" si="264"/>
        <v>2.8260222436325175E-2</v>
      </c>
      <c r="T925">
        <f t="shared" si="247"/>
        <v>59.22829128870201</v>
      </c>
    </row>
    <row r="926" spans="1:20" x14ac:dyDescent="0.25">
      <c r="A926">
        <f t="shared" si="248"/>
        <v>178.23895840422551</v>
      </c>
      <c r="B926">
        <f t="shared" si="265"/>
        <v>28.367611281583212</v>
      </c>
      <c r="C926" t="str">
        <f t="shared" si="249"/>
        <v>-0.33594526081711-911.522364894705i</v>
      </c>
      <c r="D926" t="str">
        <f t="shared" si="250"/>
        <v>3.47812499471254-561.044706872827i</v>
      </c>
      <c r="E926" t="str">
        <f t="shared" si="251"/>
        <v>162.469507045743+0.0217430547174538i</v>
      </c>
      <c r="F926" t="str">
        <f t="shared" si="252"/>
        <v>2.42492492443188-5265.05794806758i</v>
      </c>
      <c r="G926" t="str">
        <f t="shared" si="253"/>
        <v>0.999999999796678-0.0000142591166694388i</v>
      </c>
      <c r="H926" t="str">
        <f t="shared" si="254"/>
        <v>1200.03048872334+5.47551035234168i</v>
      </c>
      <c r="I926" t="str">
        <f t="shared" si="255"/>
        <v>89.5366553776411-17823.9528091643i</v>
      </c>
      <c r="K926" t="str">
        <f t="shared" si="256"/>
        <v>0.00999953775109128-0.0000670146595057682i</v>
      </c>
      <c r="L926" t="str">
        <f t="shared" si="257"/>
        <v>0.00015-9.94759878123278i</v>
      </c>
      <c r="M926" t="str">
        <f t="shared" si="258"/>
        <v>0.0004-1.75545860845284i</v>
      </c>
      <c r="N926">
        <f t="shared" si="259"/>
        <v>89.978883409269997</v>
      </c>
      <c r="O926">
        <f t="shared" si="260"/>
        <v>59.195347167256102</v>
      </c>
      <c r="P926" s="3">
        <f t="shared" si="261"/>
        <v>59.195347167256102</v>
      </c>
      <c r="Q926" s="3">
        <f t="shared" si="262"/>
        <v>-90.021116590730003</v>
      </c>
      <c r="R926">
        <f t="shared" si="263"/>
        <v>89.978883409269997</v>
      </c>
      <c r="S926">
        <f t="shared" si="264"/>
        <v>2.8367611281583213E-2</v>
      </c>
      <c r="T926">
        <f t="shared" si="247"/>
        <v>59.195347167256102</v>
      </c>
    </row>
    <row r="927" spans="1:20" x14ac:dyDescent="0.25">
      <c r="A927">
        <f t="shared" si="248"/>
        <v>178.91626644616156</v>
      </c>
      <c r="B927">
        <f t="shared" si="265"/>
        <v>28.475408204453228</v>
      </c>
      <c r="C927" t="str">
        <f t="shared" si="249"/>
        <v>-0.335945032874376-908.071660968073i</v>
      </c>
      <c r="D927" t="str">
        <f t="shared" si="250"/>
        <v>3.47812499467228-558.920808831871i</v>
      </c>
      <c r="E927" t="str">
        <f t="shared" si="251"/>
        <v>162.469506817972+0.021825681620289i</v>
      </c>
      <c r="F927" t="str">
        <f t="shared" si="252"/>
        <v>2.42492492442812-5245.12646775341i</v>
      </c>
      <c r="G927" t="str">
        <f t="shared" si="253"/>
        <v>0.999999999795129-0.0000143133013127605i</v>
      </c>
      <c r="H927" t="str">
        <f t="shared" si="254"/>
        <v>1200.03072088152+5.49631736466866i</v>
      </c>
      <c r="I927" t="str">
        <f t="shared" si="255"/>
        <v>89.5366580498306-17756.4813439677i</v>
      </c>
      <c r="K927" t="str">
        <f t="shared" si="256"/>
        <v>0.00999953423149346-0.0000672692908394505i</v>
      </c>
      <c r="L927" t="str">
        <f t="shared" si="257"/>
        <v>0.00015-9.90994100541221i</v>
      </c>
      <c r="M927" t="str">
        <f t="shared" si="258"/>
        <v>0.0004-1.74881311860215i</v>
      </c>
      <c r="N927">
        <f t="shared" si="259"/>
        <v>89.978803179879648</v>
      </c>
      <c r="O927">
        <f t="shared" si="260"/>
        <v>59.162403043567764</v>
      </c>
      <c r="P927" s="3">
        <f t="shared" si="261"/>
        <v>59.162403043567764</v>
      </c>
      <c r="Q927" s="3">
        <f t="shared" si="262"/>
        <v>-90.021196820120352</v>
      </c>
      <c r="R927">
        <f t="shared" si="263"/>
        <v>89.978803179879648</v>
      </c>
      <c r="S927">
        <f t="shared" si="264"/>
        <v>2.8475408204453226E-2</v>
      </c>
      <c r="T927">
        <f t="shared" si="247"/>
        <v>59.162403043567764</v>
      </c>
    </row>
    <row r="928" spans="1:20" x14ac:dyDescent="0.25">
      <c r="A928">
        <f t="shared" si="248"/>
        <v>179.596148258657</v>
      </c>
      <c r="B928">
        <f t="shared" si="265"/>
        <v>28.583614755630151</v>
      </c>
      <c r="C928" t="str">
        <f t="shared" si="249"/>
        <v>-0.33594480319619-904.634019957182i</v>
      </c>
      <c r="D928" t="str">
        <f t="shared" si="250"/>
        <v>3.47812499463172-556.804951054393i</v>
      </c>
      <c r="E928" t="str">
        <f t="shared" si="251"/>
        <v>162.469506588468+0.0219086225430578i</v>
      </c>
      <c r="F928" t="str">
        <f t="shared" si="252"/>
        <v>2.42492492442434-5225.2704403444i</v>
      </c>
      <c r="G928" t="str">
        <f t="shared" si="253"/>
        <v>0.999999999793569-0.0000143676918577267i</v>
      </c>
      <c r="H928" t="str">
        <f t="shared" si="254"/>
        <v>1200.03095480749+5.51720344447764i</v>
      </c>
      <c r="I928" t="str">
        <f t="shared" si="255"/>
        <v>89.5366607423666-17689.265311717i</v>
      </c>
      <c r="K928" t="str">
        <f t="shared" si="256"/>
        <v>0.00999953068509853-0.0000675248894933168i</v>
      </c>
      <c r="L928" t="str">
        <f t="shared" si="257"/>
        <v>0.00015-9.87242578741996i</v>
      </c>
      <c r="M928" t="str">
        <f t="shared" si="258"/>
        <v>0.0004-1.74219278601529i</v>
      </c>
      <c r="N928">
        <f t="shared" si="259"/>
        <v>89.978722645773843</v>
      </c>
      <c r="O928">
        <f t="shared" si="260"/>
        <v>59.129458917620028</v>
      </c>
      <c r="P928" s="3">
        <f t="shared" si="261"/>
        <v>59.129458917620028</v>
      </c>
      <c r="Q928" s="3">
        <f t="shared" si="262"/>
        <v>-90.021277354226157</v>
      </c>
      <c r="R928">
        <f t="shared" si="263"/>
        <v>89.978722645773843</v>
      </c>
      <c r="S928">
        <f t="shared" si="264"/>
        <v>2.8583614755630152E-2</v>
      </c>
      <c r="T928">
        <f t="shared" si="247"/>
        <v>59.129458917620028</v>
      </c>
    </row>
    <row r="929" spans="1:20" x14ac:dyDescent="0.25">
      <c r="A929">
        <f t="shared" si="248"/>
        <v>180.27861362203987</v>
      </c>
      <c r="B929">
        <f t="shared" si="265"/>
        <v>28.692232491701546</v>
      </c>
      <c r="C929" t="str">
        <f t="shared" si="249"/>
        <v>-0.335944571769151-901.209392410382i</v>
      </c>
      <c r="D929" t="str">
        <f t="shared" si="250"/>
        <v>3.47812499459084-554.697103103068i</v>
      </c>
      <c r="E929" t="str">
        <f t="shared" si="251"/>
        <v>162.469506357216+0.0219918786794746i</v>
      </c>
      <c r="F929" t="str">
        <f t="shared" si="252"/>
        <v>2.42492492442053-5205.48958020491i</v>
      </c>
      <c r="G929" t="str">
        <f t="shared" si="253"/>
        <v>0.999999999791997-0.0000144222890867633i</v>
      </c>
      <c r="H929" t="str">
        <f t="shared" si="254"/>
        <v>1200.03119051476+5.53816889223444i</v>
      </c>
      <c r="I929" t="str">
        <f t="shared" si="255"/>
        <v>89.5366634554016-17622.3037454878i</v>
      </c>
      <c r="K929" t="str">
        <f t="shared" si="256"/>
        <v>0.00999952711170228-0.0000677814591399896i</v>
      </c>
      <c r="L929" t="str">
        <f t="shared" si="257"/>
        <v>0.00015-9.83505258758722i</v>
      </c>
      <c r="M929" t="str">
        <f t="shared" si="258"/>
        <v>0.0004-1.73559751545656i</v>
      </c>
      <c r="N929">
        <f t="shared" si="259"/>
        <v>89.978641805796485</v>
      </c>
      <c r="O929">
        <f t="shared" si="260"/>
        <v>59.096514789395414</v>
      </c>
      <c r="P929" s="3">
        <f t="shared" si="261"/>
        <v>59.096514789395414</v>
      </c>
      <c r="Q929" s="3">
        <f t="shared" si="262"/>
        <v>-90.021358194203515</v>
      </c>
      <c r="R929">
        <f t="shared" si="263"/>
        <v>89.978641805796485</v>
      </c>
      <c r="S929">
        <f t="shared" si="264"/>
        <v>2.8692232491701546E-2</v>
      </c>
      <c r="T929">
        <f t="shared" si="247"/>
        <v>59.096514789395414</v>
      </c>
    </row>
    <row r="930" spans="1:20" x14ac:dyDescent="0.25">
      <c r="A930">
        <f t="shared" si="248"/>
        <v>180.96367235380364</v>
      </c>
      <c r="B930">
        <f t="shared" si="265"/>
        <v>28.801262975170012</v>
      </c>
      <c r="C930" t="str">
        <f t="shared" si="249"/>
        <v>-0.335944338580201-897.797729063281i</v>
      </c>
      <c r="D930" t="str">
        <f t="shared" si="250"/>
        <v>3.47812499454965-552.597234655796i</v>
      </c>
      <c r="E930" t="str">
        <f t="shared" si="251"/>
        <v>162.469506124203+0.0220754512277758i</v>
      </c>
      <c r="F930" t="str">
        <f t="shared" si="252"/>
        <v>2.42492492441669-5185.78360278064i</v>
      </c>
      <c r="G930" t="str">
        <f t="shared" si="253"/>
        <v>0.999999999790414-0.0000144770937852701i</v>
      </c>
      <c r="H930" t="str">
        <f t="shared" si="254"/>
        <v>1200.03142801685+5.55921400954713i</v>
      </c>
      <c r="I930" t="str">
        <f t="shared" si="255"/>
        <v>89.5366661890945-17555.5956820148i</v>
      </c>
      <c r="K930" t="str">
        <f t="shared" si="256"/>
        <v>0.00999952351109938-0.0000680390034660177i</v>
      </c>
      <c r="L930" t="str">
        <f t="shared" si="257"/>
        <v>0.00015-9.7978208682877i</v>
      </c>
      <c r="M930" t="str">
        <f t="shared" si="258"/>
        <v>0.0004-1.72902721205077i</v>
      </c>
      <c r="N930">
        <f t="shared" si="259"/>
        <v>89.978560658787032</v>
      </c>
      <c r="O930">
        <f t="shared" si="260"/>
        <v>59.06357065887682</v>
      </c>
      <c r="P930" s="3">
        <f t="shared" si="261"/>
        <v>59.06357065887682</v>
      </c>
      <c r="Q930" s="3">
        <f t="shared" si="262"/>
        <v>-90.021439341212968</v>
      </c>
      <c r="R930">
        <f t="shared" si="263"/>
        <v>89.978560658787032</v>
      </c>
      <c r="S930">
        <f t="shared" si="264"/>
        <v>2.8801262975170012E-2</v>
      </c>
      <c r="T930">
        <f t="shared" si="247"/>
        <v>59.06357065887682</v>
      </c>
    </row>
    <row r="931" spans="1:20" x14ac:dyDescent="0.25">
      <c r="A931">
        <f t="shared" si="248"/>
        <v>181.65133430874809</v>
      </c>
      <c r="B931">
        <f t="shared" si="265"/>
        <v>28.910707774475657</v>
      </c>
      <c r="C931" t="str">
        <f t="shared" si="249"/>
        <v>-0.335944103615874-894.398980837958i</v>
      </c>
      <c r="D931" t="str">
        <f t="shared" si="250"/>
        <v>3.47812499450815-550.505315505267i</v>
      </c>
      <c r="E931" t="str">
        <f t="shared" si="251"/>
        <v>162.469505889417+0.02215934139077i</v>
      </c>
      <c r="F931" t="str">
        <f t="shared" si="252"/>
        <v>2.42492492441282-5166.1522245945i</v>
      </c>
      <c r="G931" t="str">
        <f t="shared" si="253"/>
        <v>0.999999999788818-0.0000145321067416309i</v>
      </c>
      <c r="H931" t="str">
        <f t="shared" si="254"/>
        <v>1200.03166732744+5.58033909916974i</v>
      </c>
      <c r="I931" t="str">
        <f t="shared" si="255"/>
        <v>89.5366689436021-17489.1401616803i</v>
      </c>
      <c r="K931" t="str">
        <f t="shared" si="256"/>
        <v>0.0099995198830826-0.0000682975261719168i</v>
      </c>
      <c r="L931" t="str">
        <f t="shared" si="257"/>
        <v>0.00015-9.76073009393073i</v>
      </c>
      <c r="M931" t="str">
        <f t="shared" si="258"/>
        <v>0.0004-1.7224817812819i</v>
      </c>
      <c r="N931">
        <f t="shared" si="259"/>
        <v>89.978479203580633</v>
      </c>
      <c r="O931">
        <f t="shared" si="260"/>
        <v>59.030626526046788</v>
      </c>
      <c r="P931" s="3">
        <f t="shared" si="261"/>
        <v>59.030626526046788</v>
      </c>
      <c r="Q931" s="3">
        <f t="shared" si="262"/>
        <v>-90.021520796419367</v>
      </c>
      <c r="R931">
        <f t="shared" si="263"/>
        <v>89.978479203580633</v>
      </c>
      <c r="S931">
        <f t="shared" si="264"/>
        <v>2.8910707774475658E-2</v>
      </c>
      <c r="T931">
        <f t="shared" si="247"/>
        <v>59.030626526046788</v>
      </c>
    </row>
    <row r="932" spans="1:20" x14ac:dyDescent="0.25">
      <c r="A932">
        <f t="shared" si="248"/>
        <v>182.34160937912134</v>
      </c>
      <c r="B932">
        <f t="shared" si="265"/>
        <v>29.020568464018666</v>
      </c>
      <c r="C932" t="str">
        <f t="shared" si="249"/>
        <v>-0.335943866862539-891.013098842265i</v>
      </c>
      <c r="D932" t="str">
        <f t="shared" si="250"/>
        <v>3.47812499446634-548.421315558518i</v>
      </c>
      <c r="E932" t="str">
        <f t="shared" si="251"/>
        <v>162.469505652844+0.0222435503758412i</v>
      </c>
      <c r="F932" t="str">
        <f t="shared" si="252"/>
        <v>2.42492492440893-5146.59516324251i</v>
      </c>
      <c r="G932" t="str">
        <f t="shared" si="253"/>
        <v>0.99999999978721-0.0000145873287472257i</v>
      </c>
      <c r="H932" t="str">
        <f t="shared" si="254"/>
        <v>1200.03190846032+5.60154446500689i</v>
      </c>
      <c r="I932" t="str">
        <f t="shared" si="255"/>
        <v>89.5366717190821-17422.9362284996i</v>
      </c>
      <c r="K932" t="str">
        <f t="shared" si="256"/>
        <v>0.00999951622744318-0.0000685570309722275i</v>
      </c>
      <c r="L932" t="str">
        <f t="shared" si="257"/>
        <v>0.00015-9.72377973095316i</v>
      </c>
      <c r="M932" t="str">
        <f t="shared" si="258"/>
        <v>0.0004-1.71596112899173i</v>
      </c>
      <c r="N932">
        <f t="shared" si="259"/>
        <v>89.978397439007963</v>
      </c>
      <c r="O932">
        <f t="shared" si="260"/>
        <v>58.997682390887604</v>
      </c>
      <c r="P932" s="3">
        <f t="shared" si="261"/>
        <v>58.997682390887604</v>
      </c>
      <c r="Q932" s="3">
        <f t="shared" si="262"/>
        <v>-90.021602560992037</v>
      </c>
      <c r="R932">
        <f t="shared" si="263"/>
        <v>89.978397439007963</v>
      </c>
      <c r="S932">
        <f t="shared" si="264"/>
        <v>2.9020568464018667E-2</v>
      </c>
      <c r="T932">
        <f t="shared" si="247"/>
        <v>58.997682390887604</v>
      </c>
    </row>
    <row r="933" spans="1:20" x14ac:dyDescent="0.25">
      <c r="A933">
        <f t="shared" si="248"/>
        <v>183.03450749476201</v>
      </c>
      <c r="B933">
        <f t="shared" si="265"/>
        <v>29.130846624181938</v>
      </c>
      <c r="C933" t="str">
        <f t="shared" si="249"/>
        <v>-0.335943628306644-887.640034369152i</v>
      </c>
      <c r="D933" t="str">
        <f t="shared" si="250"/>
        <v>3.4781249944242-546.345204836511i</v>
      </c>
      <c r="E933" t="str">
        <f t="shared" si="251"/>
        <v>162.469505414469+0.0223280793949657i</v>
      </c>
      <c r="F933" t="str">
        <f t="shared" si="252"/>
        <v>2.424924924405-5127.11213738977i</v>
      </c>
      <c r="G933" t="str">
        <f t="shared" si="253"/>
        <v>0.99999999978559-0.0000146427605964414i</v>
      </c>
      <c r="H933" t="str">
        <f t="shared" si="254"/>
        <v>1200.03215142934+5.62283041211821i</v>
      </c>
      <c r="I933" t="str">
        <f t="shared" si="255"/>
        <v>89.5366745156941-17356.9829301066i</v>
      </c>
      <c r="K933" t="str">
        <f t="shared" si="256"/>
        <v>0.0099995125439709-0.0000688175215955698i</v>
      </c>
      <c r="L933" t="str">
        <f t="shared" si="257"/>
        <v>0.00015-9.68696924781141i</v>
      </c>
      <c r="M933" t="str">
        <f t="shared" si="258"/>
        <v>0.0004-1.70946516137849i</v>
      </c>
      <c r="N933">
        <f t="shared" si="259"/>
        <v>89.978315363895319</v>
      </c>
      <c r="O933">
        <f t="shared" si="260"/>
        <v>58.964738253381498</v>
      </c>
      <c r="P933" s="3">
        <f t="shared" si="261"/>
        <v>58.964738253381498</v>
      </c>
      <c r="Q933" s="3">
        <f t="shared" si="262"/>
        <v>-90.021684636104681</v>
      </c>
      <c r="R933">
        <f t="shared" si="263"/>
        <v>89.978315363895319</v>
      </c>
      <c r="S933">
        <f t="shared" si="264"/>
        <v>2.9130846624181937E-2</v>
      </c>
      <c r="T933">
        <f t="shared" si="247"/>
        <v>58.964738253381498</v>
      </c>
    </row>
    <row r="934" spans="1:20" x14ac:dyDescent="0.25">
      <c r="A934">
        <f t="shared" si="248"/>
        <v>183.73003862324211</v>
      </c>
      <c r="B934">
        <f t="shared" si="265"/>
        <v>29.241543841353831</v>
      </c>
      <c r="C934" t="str">
        <f t="shared" si="249"/>
        <v>-0.335943387934486-884.279738895968i</v>
      </c>
      <c r="D934" t="str">
        <f t="shared" si="250"/>
        <v>3.47812499438174-544.276953473697i</v>
      </c>
      <c r="E934" t="str">
        <f t="shared" si="251"/>
        <v>162.46950517428+0.0224129296647324i</v>
      </c>
      <c r="F934" t="str">
        <f t="shared" si="252"/>
        <v>2.42492492440104-5107.70286676643i</v>
      </c>
      <c r="G934" t="str">
        <f t="shared" si="253"/>
        <v>0.999999999783957-0.0000146984030866839i</v>
      </c>
      <c r="H934" t="str">
        <f t="shared" si="254"/>
        <v>1200.0323962485+5.64419724672268i</v>
      </c>
      <c r="I934" t="str">
        <f t="shared" si="255"/>
        <v>89.5366773335998-17291.2793177411i</v>
      </c>
      <c r="K934" t="str">
        <f t="shared" si="256"/>
        <v>0.00999950883245389-0.000069079001784694i</v>
      </c>
      <c r="L934" t="str">
        <f t="shared" si="257"/>
        <v>0.00015-9.65029811497449i</v>
      </c>
      <c r="M934" t="str">
        <f t="shared" si="258"/>
        <v>0.0004-1.7029937849955i</v>
      </c>
      <c r="N934">
        <f t="shared" si="259"/>
        <v>89.978232977064508</v>
      </c>
      <c r="O934">
        <f t="shared" si="260"/>
        <v>58.931794113510769</v>
      </c>
      <c r="P934" s="3">
        <f t="shared" si="261"/>
        <v>58.931794113510769</v>
      </c>
      <c r="Q934" s="3">
        <f t="shared" si="262"/>
        <v>-90.021767022935492</v>
      </c>
      <c r="R934">
        <f t="shared" si="263"/>
        <v>89.978232977064508</v>
      </c>
      <c r="S934">
        <f t="shared" si="264"/>
        <v>2.9241543841353832E-2</v>
      </c>
      <c r="T934">
        <f t="shared" si="247"/>
        <v>58.931794113510769</v>
      </c>
    </row>
    <row r="935" spans="1:20" x14ac:dyDescent="0.25">
      <c r="A935">
        <f t="shared" si="248"/>
        <v>184.42821277001042</v>
      </c>
      <c r="B935">
        <f t="shared" si="265"/>
        <v>29.352661707950976</v>
      </c>
      <c r="C935" t="str">
        <f t="shared" si="249"/>
        <v>-0.335943145732172-880.932164083736i</v>
      </c>
      <c r="D935" t="str">
        <f t="shared" si="250"/>
        <v>3.47812499433897-542.216531717588i</v>
      </c>
      <c r="E935" t="str">
        <f t="shared" si="251"/>
        <v>162.469504932263+0.02249810240635i</v>
      </c>
      <c r="F935" t="str">
        <f t="shared" si="252"/>
        <v>2.42492492439705-5088.36707216362i</v>
      </c>
      <c r="G935" t="str">
        <f t="shared" si="253"/>
        <v>0.999999999782312-0.000014754257018389i</v>
      </c>
      <c r="H935" t="str">
        <f t="shared" si="254"/>
        <v>1200.03264293188+5.66564527620292i</v>
      </c>
      <c r="I935" t="str">
        <f t="shared" si="255"/>
        <v>89.53668017296-17225.8244462346i</v>
      </c>
      <c r="K935" t="str">
        <f t="shared" si="256"/>
        <v>0.00999950509267863-0.0000693414752965324i</v>
      </c>
      <c r="L935" t="str">
        <f t="shared" si="257"/>
        <v>0.00015-9.61376580491584i</v>
      </c>
      <c r="M935" t="str">
        <f t="shared" si="258"/>
        <v>0.0004-1.69654690674986i</v>
      </c>
      <c r="N935">
        <f t="shared" si="259"/>
        <v>89.978150277332929</v>
      </c>
      <c r="O935">
        <f t="shared" si="260"/>
        <v>58.898849971257398</v>
      </c>
      <c r="P935" s="3">
        <f t="shared" si="261"/>
        <v>58.898849971257398</v>
      </c>
      <c r="Q935" s="3">
        <f t="shared" si="262"/>
        <v>-90.021849722667071</v>
      </c>
      <c r="R935">
        <f t="shared" si="263"/>
        <v>89.978150277332929</v>
      </c>
      <c r="S935">
        <f t="shared" si="264"/>
        <v>2.9352661707950974E-2</v>
      </c>
      <c r="T935">
        <f t="shared" si="247"/>
        <v>58.898849971257398</v>
      </c>
    </row>
    <row r="936" spans="1:20" x14ac:dyDescent="0.25">
      <c r="A936">
        <f t="shared" si="248"/>
        <v>185.12903997853647</v>
      </c>
      <c r="B936">
        <f t="shared" si="265"/>
        <v>29.46420182244119</v>
      </c>
      <c r="C936" t="str">
        <f t="shared" si="249"/>
        <v>-0.335942901685866-877.597261776454i</v>
      </c>
      <c r="D936" t="str">
        <f t="shared" si="250"/>
        <v>3.47812499429587-540.163909928321i</v>
      </c>
      <c r="E936" t="str">
        <f t="shared" si="251"/>
        <v>162.469504688403+0.0225835988456788i</v>
      </c>
      <c r="F936" t="str">
        <f t="shared" si="252"/>
        <v>2.42492492439303-5069.10447542941i</v>
      </c>
      <c r="G936" t="str">
        <f t="shared" si="253"/>
        <v>0.999999999780654-0.0000148103231950343i</v>
      </c>
      <c r="H936" t="str">
        <f t="shared" si="254"/>
        <v>1200.03289149368+5.68717480910993i</v>
      </c>
      <c r="I936" t="str">
        <f t="shared" si="255"/>
        <v>89.5366830339396-17160.6173739967i</v>
      </c>
      <c r="K936" t="str">
        <f t="shared" si="256"/>
        <v>0.00999950132442998-0.000069604945902257i</v>
      </c>
      <c r="L936" t="str">
        <f t="shared" si="257"/>
        <v>0.00015-9.57737179210581i</v>
      </c>
      <c r="M936" t="str">
        <f t="shared" si="258"/>
        <v>0.0004-1.69012443390103i</v>
      </c>
      <c r="N936">
        <f t="shared" si="259"/>
        <v>89.978067263513509</v>
      </c>
      <c r="O936">
        <f t="shared" si="260"/>
        <v>58.865905826603118</v>
      </c>
      <c r="P936" s="3">
        <f t="shared" si="261"/>
        <v>58.865905826603118</v>
      </c>
      <c r="Q936" s="3">
        <f t="shared" si="262"/>
        <v>-90.021932736486491</v>
      </c>
      <c r="R936">
        <f t="shared" si="263"/>
        <v>89.978067263513509</v>
      </c>
      <c r="S936">
        <f t="shared" si="264"/>
        <v>2.946420182244119E-2</v>
      </c>
      <c r="T936">
        <f t="shared" si="247"/>
        <v>58.865905826603118</v>
      </c>
    </row>
    <row r="937" spans="1:20" x14ac:dyDescent="0.25">
      <c r="A937">
        <f t="shared" si="248"/>
        <v>185.83253033045492</v>
      </c>
      <c r="B937">
        <f t="shared" si="265"/>
        <v>29.576165789366467</v>
      </c>
      <c r="C937" t="str">
        <f t="shared" si="249"/>
        <v>-0.335942655781529-874.274984000441i</v>
      </c>
      <c r="D937" t="str">
        <f t="shared" si="250"/>
        <v>3.47812499425242-538.119058578243i</v>
      </c>
      <c r="E937" t="str">
        <f t="shared" si="251"/>
        <v>162.469504442686+0.0226694202132398i</v>
      </c>
      <c r="F937" t="str">
        <f t="shared" si="252"/>
        <v>2.42492492438898-5049.9147994649i</v>
      </c>
      <c r="G937" t="str">
        <f t="shared" si="253"/>
        <v>0.999999999778984-0.0000148666024231506i</v>
      </c>
      <c r="H937" t="str">
        <f t="shared" si="254"/>
        <v>1200.03314194819+5.70878615516712i</v>
      </c>
      <c r="I937" t="str">
        <f t="shared" si="255"/>
        <v>89.5366859167021-17095.6571630017i</v>
      </c>
      <c r="K937" t="str">
        <f t="shared" si="256"/>
        <v>0.00999949752749126-0.0000698694173873295i</v>
      </c>
      <c r="L937" t="str">
        <f t="shared" si="257"/>
        <v>0.00015-9.54111555300439i</v>
      </c>
      <c r="M937" t="str">
        <f t="shared" si="258"/>
        <v>0.0004-1.68372627405961i</v>
      </c>
      <c r="N937">
        <f t="shared" si="259"/>
        <v>89.977983934414667</v>
      </c>
      <c r="O937">
        <f t="shared" si="260"/>
        <v>58.832961679529717</v>
      </c>
      <c r="P937" s="3">
        <f t="shared" si="261"/>
        <v>58.832961679529717</v>
      </c>
      <c r="Q937" s="3">
        <f t="shared" si="262"/>
        <v>-90.022016065585333</v>
      </c>
      <c r="R937">
        <f t="shared" si="263"/>
        <v>89.977983934414667</v>
      </c>
      <c r="S937">
        <f t="shared" si="264"/>
        <v>2.9576165789366466E-2</v>
      </c>
      <c r="T937">
        <f t="shared" si="247"/>
        <v>58.832961679529717</v>
      </c>
    </row>
    <row r="938" spans="1:20" x14ac:dyDescent="0.25">
      <c r="A938">
        <f t="shared" si="248"/>
        <v>186.53869394571063</v>
      </c>
      <c r="B938">
        <f t="shared" si="265"/>
        <v>29.688555219366059</v>
      </c>
      <c r="C938" t="str">
        <f t="shared" si="249"/>
        <v>-0.335942408004852-870.965282963614i</v>
      </c>
      <c r="D938" t="str">
        <f t="shared" si="250"/>
        <v>3.47812499420865-536.081948251483i</v>
      </c>
      <c r="E938" t="str">
        <f t="shared" si="251"/>
        <v>162.4695041951+0.0227555677442506i</v>
      </c>
      <c r="F938" t="str">
        <f t="shared" si="252"/>
        <v>2.42492492438489-5030.79776822016i</v>
      </c>
      <c r="G938" t="str">
        <f t="shared" si="253"/>
        <v>0.999999999777301-0.0000149230955123335i</v>
      </c>
      <c r="H938" t="str">
        <f t="shared" si="254"/>
        <v>1200.03339430985+5.73047962527502i</v>
      </c>
      <c r="I938" t="str">
        <f t="shared" si="255"/>
        <v>89.5366888214132-17030.9428787755i</v>
      </c>
      <c r="K938" t="str">
        <f t="shared" si="256"/>
        <v>0.00999949370164385-0.0000701348935515541i</v>
      </c>
      <c r="L938" t="str">
        <f t="shared" si="257"/>
        <v>0.00015-9.50499656605341i</v>
      </c>
      <c r="M938" t="str">
        <f t="shared" si="258"/>
        <v>0.0004-1.6773523351859i</v>
      </c>
      <c r="N938">
        <f t="shared" si="259"/>
        <v>89.977900288840317</v>
      </c>
      <c r="O938">
        <f t="shared" si="260"/>
        <v>58.800017530018778</v>
      </c>
      <c r="P938" s="3">
        <f t="shared" si="261"/>
        <v>58.800017530018778</v>
      </c>
      <c r="Q938" s="3">
        <f t="shared" si="262"/>
        <v>-90.022099711159683</v>
      </c>
      <c r="R938">
        <f t="shared" si="263"/>
        <v>89.977900288840317</v>
      </c>
      <c r="S938">
        <f t="shared" si="264"/>
        <v>2.9688555219366058E-2</v>
      </c>
      <c r="T938">
        <f t="shared" si="247"/>
        <v>58.800017530018778</v>
      </c>
    </row>
    <row r="939" spans="1:20" x14ac:dyDescent="0.25">
      <c r="A939">
        <f t="shared" si="248"/>
        <v>187.24754098270435</v>
      </c>
      <c r="B939">
        <f t="shared" si="265"/>
        <v>29.801371729199651</v>
      </c>
      <c r="C939" t="str">
        <f t="shared" si="249"/>
        <v>-0.335942158341771-867.668111054818i</v>
      </c>
      <c r="D939" t="str">
        <f t="shared" si="250"/>
        <v>3.47812499416457-534.052549643527i</v>
      </c>
      <c r="E939" t="str">
        <f t="shared" si="251"/>
        <v>162.469503945627+0.0228420426786114i</v>
      </c>
      <c r="F939" t="str">
        <f t="shared" si="252"/>
        <v>2.42492492438078-5011.7531066903i</v>
      </c>
      <c r="G939" t="str">
        <f t="shared" si="253"/>
        <v>0.999999999775605-0.0000149798032752549i</v>
      </c>
      <c r="H939" t="str">
        <f t="shared" si="254"/>
        <v>1200.03364859316+5.75225553151587i</v>
      </c>
      <c r="I939" t="str">
        <f t="shared" si="255"/>
        <v>89.5366917482425-16966.4735903813i</v>
      </c>
      <c r="K939" t="str">
        <f t="shared" si="256"/>
        <v>0.00999948984666793-0.0000704013782091398i</v>
      </c>
      <c r="L939" t="str">
        <f t="shared" si="257"/>
        <v>0.00015-9.46901431166911i</v>
      </c>
      <c r="M939" t="str">
        <f t="shared" si="258"/>
        <v>0.0004-1.67100252558866i</v>
      </c>
      <c r="N939">
        <f t="shared" si="259"/>
        <v>89.97781632558987</v>
      </c>
      <c r="O939">
        <f t="shared" si="260"/>
        <v>58.767073378051776</v>
      </c>
      <c r="P939" s="3">
        <f t="shared" si="261"/>
        <v>58.767073378051776</v>
      </c>
      <c r="Q939" s="3">
        <f t="shared" si="262"/>
        <v>-90.02218367441013</v>
      </c>
      <c r="R939">
        <f t="shared" si="263"/>
        <v>89.97781632558987</v>
      </c>
      <c r="S939">
        <f t="shared" si="264"/>
        <v>2.9801371729199652E-2</v>
      </c>
      <c r="T939">
        <f t="shared" si="247"/>
        <v>58.767073378051776</v>
      </c>
    </row>
    <row r="940" spans="1:20" x14ac:dyDescent="0.25">
      <c r="A940">
        <f t="shared" si="248"/>
        <v>187.95908163843862</v>
      </c>
      <c r="B940">
        <f t="shared" si="265"/>
        <v>29.91461694177061</v>
      </c>
      <c r="C940" t="str">
        <f t="shared" si="249"/>
        <v>-0.335941906777837-864.383420843124i</v>
      </c>
      <c r="D940" t="str">
        <f t="shared" si="250"/>
        <v>3.47812499412012-532.030833560788i</v>
      </c>
      <c r="E940" t="str">
        <f t="shared" si="251"/>
        <v>162.469503694257+0.0229288462609311i</v>
      </c>
      <c r="F940" t="str">
        <f t="shared" si="252"/>
        <v>2.42492492437663-4992.78054091141i</v>
      </c>
      <c r="G940" t="str">
        <f t="shared" si="253"/>
        <v>0.999999999773897-0.0000150367265276752i</v>
      </c>
      <c r="H940" t="str">
        <f t="shared" si="254"/>
        <v>1200.03390481276+5.77411418715761i</v>
      </c>
      <c r="I940" t="str">
        <f t="shared" si="255"/>
        <v>89.5366946973543-16902.2483704064i</v>
      </c>
      <c r="K940" t="str">
        <f t="shared" si="256"/>
        <v>0.00999948596234156-0.0000706688751887415i</v>
      </c>
      <c r="L940" t="str">
        <f t="shared" si="257"/>
        <v>0.00015-9.43316827223463i</v>
      </c>
      <c r="M940" t="str">
        <f t="shared" si="258"/>
        <v>0.0004-1.66467675392375i</v>
      </c>
      <c r="N940">
        <f t="shared" si="259"/>
        <v>89.977732043458161</v>
      </c>
      <c r="O940">
        <f t="shared" si="260"/>
        <v>58.734129223609976</v>
      </c>
      <c r="P940" s="3">
        <f t="shared" si="261"/>
        <v>58.734129223609976</v>
      </c>
      <c r="Q940" s="3">
        <f t="shared" si="262"/>
        <v>-90.022267956541839</v>
      </c>
      <c r="R940">
        <f t="shared" si="263"/>
        <v>89.977732043458161</v>
      </c>
      <c r="S940">
        <f t="shared" si="264"/>
        <v>2.9914616941770611E-2</v>
      </c>
      <c r="T940">
        <f t="shared" ref="T940:T1003" si="266">P940</f>
        <v>58.734129223609976</v>
      </c>
    </row>
    <row r="941" spans="1:20" x14ac:dyDescent="0.25">
      <c r="A941">
        <f t="shared" ref="A941:A1004" si="267">2*PI()*B941</f>
        <v>188.6733261486647</v>
      </c>
      <c r="B941">
        <f t="shared" si="265"/>
        <v>30.02829248614934</v>
      </c>
      <c r="C941" t="str">
        <f t="shared" ref="C941:C1004" si="268">IMPRODUCT(D941,E941,$C$40,,K941,$C$41)</f>
        <v>-0.335941653298559-861.111165077155i</v>
      </c>
      <c r="D941" t="str">
        <f t="shared" ref="D941:D1004" si="269">IMDIV(IMPRODUCT($C$37,$C$38,COMPLEX(1,A941/$C$38)),IMSUM(-1*A941*A941/$C$39,COMPLEX(0,1*A941)))</f>
        <v>3.47812499407535-530.016770920208i</v>
      </c>
      <c r="E941" t="str">
        <f t="shared" ref="E941:E1004" si="270">IMDIV(IMPRODUCT(IMSUM(F941,G941),$C$29,H941),IMSUM(1,I941))</f>
        <v>162.469503440972+0.0230159797405807i</v>
      </c>
      <c r="F941" t="str">
        <f t="shared" ref="F941:F1004" si="271">IMDIV(IMPRODUCT($C$14,$C$15,COMPLEX(1,A941/$C$15)),IMSUM(-1*A941*A941/$C$16,COMPLEX(0,A941)))</f>
        <v>2.42492492437246-4973.87979795682i</v>
      </c>
      <c r="G941" t="str">
        <f t="shared" ref="G941:G1004" si="272">IMDIV(1,COMPLEX(1,A941*$C$9*$C$10))</f>
        <v>0.999999999772175-0.0000150938660884544i</v>
      </c>
      <c r="H941" t="str">
        <f t="shared" ref="H941:H1004" si="273">IMDIV($C$3,IMSUM(K941,COMPLEX(0,$C$28*A941)))</f>
        <v>1200.03416298341+5.79605590665901i</v>
      </c>
      <c r="I941" t="str">
        <f t="shared" ref="I941:I1004" si="274">IMPRODUCT(F941,$C$29,H941,$C$31)</f>
        <v>89.5366976689211-16838.2662949501i</v>
      </c>
      <c r="K941" t="str">
        <f t="shared" ref="K941:K1004" si="275">IF($C$26&lt;=0,IMDIV(1,IMSUM(IMDIV(1,L941),1/$C$18)),IMDIV(1,IMSUM(IMDIV(1,L941),1/$C$18,IMDIV(1,M941))))</f>
        <v>0.00999948204844133-0.0000709373883335262i</v>
      </c>
      <c r="L941" t="str">
        <f t="shared" ref="L941:L1004" si="276">IMSUM($C$21/$C$22,IMDIV(1,COMPLEX(0,$C$20*$C$22*A941)))</f>
        <v>0.00015-9.39745793209263i</v>
      </c>
      <c r="M941" t="str">
        <f t="shared" ref="M941:M1004" si="277">IMSUM($C$25/$C$26,IMDIV(1,COMPLEX(0,$C$24*$C$26*A941)))</f>
        <v>0.0004-1.65837492919282i</v>
      </c>
      <c r="N941">
        <f t="shared" ref="N941:N1004" si="278">ABS(R941)</f>
        <v>89.977647441235518</v>
      </c>
      <c r="O941">
        <f t="shared" ref="O941:O1004" si="279">ABS(P941)</f>
        <v>58.701185066674483</v>
      </c>
      <c r="P941" s="3">
        <f t="shared" ref="P941:P1004" si="280">20*LOG10(IMABS(C941))</f>
        <v>58.701185066674483</v>
      </c>
      <c r="Q941" s="3">
        <f t="shared" ref="Q941:Q1004" si="281">IMARGUMENT(C941)*180/PI()</f>
        <v>-90.022352558764482</v>
      </c>
      <c r="R941">
        <f t="shared" ref="R941:R1004" si="282">IF(Q941&lt;0,Q941+180,Q941-180)</f>
        <v>89.977647441235518</v>
      </c>
      <c r="S941">
        <f t="shared" ref="S941:S1004" si="283">B941/1000</f>
        <v>3.0028292486149341E-2</v>
      </c>
      <c r="T941">
        <f t="shared" si="266"/>
        <v>58.701185066674483</v>
      </c>
    </row>
    <row r="942" spans="1:20" x14ac:dyDescent="0.25">
      <c r="A942">
        <f t="shared" si="267"/>
        <v>189.39028478802965</v>
      </c>
      <c r="B942">
        <f t="shared" ref="B942:B1005" si="284">B941*(1+B$42)</f>
        <v>30.142399997596709</v>
      </c>
      <c r="C942" t="str">
        <f t="shared" si="268"/>
        <v>-0.335941397889432-857.851296684427i</v>
      </c>
      <c r="D942" t="str">
        <f t="shared" si="269"/>
        <v>3.47812499403024-528.010332748816i</v>
      </c>
      <c r="E942" t="str">
        <f t="shared" si="270"/>
        <v>162.469503185759+0.023103444371664i</v>
      </c>
      <c r="F942" t="str">
        <f t="shared" si="271"/>
        <v>2.42492492436826-4955.05060593297i</v>
      </c>
      <c r="G942" t="str">
        <f t="shared" si="272"/>
        <v>0.999999999770441-0.0000151512227795643i</v>
      </c>
      <c r="H942" t="str">
        <f t="shared" si="273"/>
        <v>1200.03442311994+5.81808100567385i</v>
      </c>
      <c r="I942" t="str">
        <f t="shared" si="274"/>
        <v>89.5367006631134-16774.5264436082i</v>
      </c>
      <c r="K942" t="str">
        <f t="shared" si="275"/>
        <v>0.00999947810474222-0.0000712069215012233i</v>
      </c>
      <c r="L942" t="str">
        <f t="shared" si="276"/>
        <v>0.00015-9.36188277753797i</v>
      </c>
      <c r="M942" t="str">
        <f t="shared" si="277"/>
        <v>0.0004-1.652096960742i</v>
      </c>
      <c r="N942">
        <f t="shared" si="278"/>
        <v>89.977562517707639</v>
      </c>
      <c r="O942">
        <f t="shared" si="279"/>
        <v>58.668240907226433</v>
      </c>
      <c r="P942" s="3">
        <f t="shared" si="280"/>
        <v>58.668240907226433</v>
      </c>
      <c r="Q942" s="3">
        <f t="shared" si="281"/>
        <v>-90.022437482292361</v>
      </c>
      <c r="R942">
        <f t="shared" si="282"/>
        <v>89.977562517707639</v>
      </c>
      <c r="S942">
        <f t="shared" si="283"/>
        <v>3.0142399997596707E-2</v>
      </c>
      <c r="T942">
        <f t="shared" si="266"/>
        <v>58.668240907226433</v>
      </c>
    </row>
    <row r="943" spans="1:20" x14ac:dyDescent="0.25">
      <c r="A943">
        <f t="shared" si="267"/>
        <v>190.10996787022415</v>
      </c>
      <c r="B943">
        <f t="shared" si="284"/>
        <v>30.256941117587576</v>
      </c>
      <c r="C943" t="str">
        <f t="shared" si="268"/>
        <v>-0.335941140535695-854.603768770628i</v>
      </c>
      <c r="D943" t="str">
        <f t="shared" si="269"/>
        <v>3.47812499398479-526.011490183329i</v>
      </c>
      <c r="E943" t="str">
        <f t="shared" si="270"/>
        <v>162.469502928603+0.0231912414130622i</v>
      </c>
      <c r="F943" t="str">
        <f t="shared" si="271"/>
        <v>2.42492492436402-4936.29269397564i</v>
      </c>
      <c r="G943" t="str">
        <f t="shared" si="272"/>
        <v>0.999999999768693-0.0000152087974261i</v>
      </c>
      <c r="H943" t="str">
        <f t="shared" si="273"/>
        <v>1200.03468523734+5.8401898010554i</v>
      </c>
      <c r="I943" t="str">
        <f t="shared" si="274"/>
        <v>89.536703680103-16711.0278994619i</v>
      </c>
      <c r="K943" t="str">
        <f t="shared" si="275"/>
        <v>0.00999947413101721-0.0000714774785641756i</v>
      </c>
      <c r="L943" t="str">
        <f t="shared" si="276"/>
        <v>0.00015-9.32644229681015i</v>
      </c>
      <c r="M943" t="str">
        <f t="shared" si="277"/>
        <v>0.0004-1.64584275826061i</v>
      </c>
      <c r="N943">
        <f t="shared" si="278"/>
        <v>89.977477271655644</v>
      </c>
      <c r="O943">
        <f t="shared" si="279"/>
        <v>58.635296745246606</v>
      </c>
      <c r="P943" s="3">
        <f t="shared" si="280"/>
        <v>58.635296745246606</v>
      </c>
      <c r="Q943" s="3">
        <f t="shared" si="281"/>
        <v>-90.022522728344356</v>
      </c>
      <c r="R943">
        <f t="shared" si="282"/>
        <v>89.977477271655644</v>
      </c>
      <c r="S943">
        <f t="shared" si="283"/>
        <v>3.0256941117587578E-2</v>
      </c>
      <c r="T943">
        <f t="shared" si="266"/>
        <v>58.635296745246606</v>
      </c>
    </row>
    <row r="944" spans="1:20" x14ac:dyDescent="0.25">
      <c r="A944">
        <f t="shared" si="267"/>
        <v>190.832385748131</v>
      </c>
      <c r="B944">
        <f t="shared" si="284"/>
        <v>30.37191749383441</v>
      </c>
      <c r="C944" t="str">
        <f t="shared" si="268"/>
        <v>-0.335940881222578-851.368534618986i</v>
      </c>
      <c r="D944" t="str">
        <f t="shared" si="269"/>
        <v>3.47812499393899-524.020214469721i</v>
      </c>
      <c r="E944" t="str">
        <f t="shared" si="270"/>
        <v>162.46950266949+0.0232793721284489i</v>
      </c>
      <c r="F944" t="str">
        <f t="shared" si="271"/>
        <v>2.42492492435975-4917.60579224592i</v>
      </c>
      <c r="G944" t="str">
        <f t="shared" si="272"/>
        <v>0.999999999766931-0.0000152665908562923i</v>
      </c>
      <c r="H944" t="str">
        <f t="shared" si="273"/>
        <v>1200.03494935068+5.86238261086126i</v>
      </c>
      <c r="I944" t="str">
        <f t="shared" si="274"/>
        <v>89.5367067200637-16647.769749063i</v>
      </c>
      <c r="K944" t="str">
        <f t="shared" si="275"/>
        <v>0.00999947012703782-0.0000717490634094019i</v>
      </c>
      <c r="L944" t="str">
        <f t="shared" si="276"/>
        <v>0.00015-9.29113598008578i</v>
      </c>
      <c r="M944" t="str">
        <f t="shared" si="277"/>
        <v>0.0004-1.63961223177984i</v>
      </c>
      <c r="N944">
        <f t="shared" si="278"/>
        <v>89.977391701856135</v>
      </c>
      <c r="O944">
        <f t="shared" si="279"/>
        <v>58.602352580715788</v>
      </c>
      <c r="P944" s="3">
        <f t="shared" si="280"/>
        <v>58.602352580715788</v>
      </c>
      <c r="Q944" s="3">
        <f t="shared" si="281"/>
        <v>-90.022608298143865</v>
      </c>
      <c r="R944">
        <f t="shared" si="282"/>
        <v>89.977391701856135</v>
      </c>
      <c r="S944">
        <f t="shared" si="283"/>
        <v>3.0371917493834409E-2</v>
      </c>
      <c r="T944">
        <f t="shared" si="266"/>
        <v>58.602352580715788</v>
      </c>
    </row>
    <row r="945" spans="1:20" x14ac:dyDescent="0.25">
      <c r="A945">
        <f t="shared" si="267"/>
        <v>191.55754881397391</v>
      </c>
      <c r="B945">
        <f t="shared" si="284"/>
        <v>30.48733078031098</v>
      </c>
      <c r="C945" t="str">
        <f t="shared" si="268"/>
        <v>-0.33594061993515-848.145547689562i</v>
      </c>
      <c r="D945" t="str">
        <f t="shared" si="269"/>
        <v>3.47812499389283-522.036476962824i</v>
      </c>
      <c r="E945" t="str">
        <f t="shared" si="270"/>
        <v>162.469502408404+0.0233678377862988i</v>
      </c>
      <c r="F945" t="str">
        <f t="shared" si="271"/>
        <v>2.42492492435545-4898.98963192649i</v>
      </c>
      <c r="G945" t="str">
        <f t="shared" si="272"/>
        <v>0.999999999765157-0.000015324603901519i</v>
      </c>
      <c r="H945" t="str">
        <f t="shared" si="273"/>
        <v>1200.03521547518+5.88465975435763i</v>
      </c>
      <c r="I945" t="str">
        <f t="shared" si="274"/>
        <v>89.5367097831699-16584.7510824222i</v>
      </c>
      <c r="K945" t="str">
        <f t="shared" si="275"/>
        <v>0.00999946609257367-0.0000720216799386456i</v>
      </c>
      <c r="L945" t="str">
        <f t="shared" si="276"/>
        <v>0.00015-9.25596331947182i</v>
      </c>
      <c r="M945" t="str">
        <f t="shared" si="277"/>
        <v>0.0004-1.63340529167149i</v>
      </c>
      <c r="N945">
        <f t="shared" si="278"/>
        <v>89.977305807080924</v>
      </c>
      <c r="O945">
        <f t="shared" si="279"/>
        <v>58.569408413614461</v>
      </c>
      <c r="P945" s="3">
        <f t="shared" si="280"/>
        <v>58.569408413614461</v>
      </c>
      <c r="Q945" s="3">
        <f t="shared" si="281"/>
        <v>-90.022694192919076</v>
      </c>
      <c r="R945">
        <f t="shared" si="282"/>
        <v>89.977305807080924</v>
      </c>
      <c r="S945">
        <f t="shared" si="283"/>
        <v>3.0487330780310979E-2</v>
      </c>
      <c r="T945">
        <f t="shared" si="266"/>
        <v>58.569408413614461</v>
      </c>
    </row>
    <row r="946" spans="1:20" x14ac:dyDescent="0.25">
      <c r="A946">
        <f t="shared" si="267"/>
        <v>192.28546749946702</v>
      </c>
      <c r="B946">
        <f t="shared" si="284"/>
        <v>30.603182637276163</v>
      </c>
      <c r="C946" t="str">
        <f t="shared" si="268"/>
        <v>-0.335940356658383-844.934761618626i</v>
      </c>
      <c r="D946" t="str">
        <f t="shared" si="269"/>
        <v>3.47812499384633-520.06024912591i</v>
      </c>
      <c r="E946" t="str">
        <f t="shared" si="270"/>
        <v>162.469502145331+0.0234566396599247i</v>
      </c>
      <c r="F946" t="str">
        <f t="shared" si="271"/>
        <v>2.42492492435111-4880.44394521762i</v>
      </c>
      <c r="G946" t="str">
        <f t="shared" si="272"/>
        <v>0.999999999763368-0.0000153828373963173i</v>
      </c>
      <c r="H946" t="str">
        <f t="shared" si="273"/>
        <v>1200.03548362613+5.90702155202419i</v>
      </c>
      <c r="I946" t="str">
        <f t="shared" si="274"/>
        <v>89.5367128695984-16521.9709929945i</v>
      </c>
      <c r="K946" t="str">
        <f t="shared" si="275"/>
        <v>0.0099994620273928-0.0000722953320684355i</v>
      </c>
      <c r="L946" t="str">
        <f t="shared" si="276"/>
        <v>0.00015-9.22092380899764i</v>
      </c>
      <c r="M946" t="str">
        <f t="shared" si="277"/>
        <v>0.0004-1.62722184864664i</v>
      </c>
      <c r="N946">
        <f t="shared" si="278"/>
        <v>89.977219586097362</v>
      </c>
      <c r="O946">
        <f t="shared" si="279"/>
        <v>58.536464243923241</v>
      </c>
      <c r="P946" s="3">
        <f t="shared" si="280"/>
        <v>58.536464243923241</v>
      </c>
      <c r="Q946" s="3">
        <f t="shared" si="281"/>
        <v>-90.022780413902638</v>
      </c>
      <c r="R946">
        <f t="shared" si="282"/>
        <v>89.977219586097362</v>
      </c>
      <c r="S946">
        <f t="shared" si="283"/>
        <v>3.0603182637276162E-2</v>
      </c>
      <c r="T946">
        <f t="shared" si="266"/>
        <v>58.536464243923241</v>
      </c>
    </row>
    <row r="947" spans="1:20" x14ac:dyDescent="0.25">
      <c r="A947">
        <f t="shared" si="267"/>
        <v>193.01615227596497</v>
      </c>
      <c r="B947">
        <f t="shared" si="284"/>
        <v>30.719474731297812</v>
      </c>
      <c r="C947" t="str">
        <f t="shared" si="268"/>
        <v>-0.335940091377183-841.736130217927i</v>
      </c>
      <c r="D947" t="str">
        <f t="shared" si="269"/>
        <v>3.47812499379947-518.091502530275i</v>
      </c>
      <c r="E947" t="str">
        <f t="shared" si="270"/>
        <v>162.469501880255+0.0235457790274654i</v>
      </c>
      <c r="F947" t="str">
        <f t="shared" si="271"/>
        <v>2.42492492434674-4861.96846533339i</v>
      </c>
      <c r="G947" t="str">
        <f t="shared" si="272"/>
        <v>0.999999999761567-0.0000154412921783955i</v>
      </c>
      <c r="H947" t="str">
        <f t="shared" si="273"/>
        <v>1200.03575381897+5.92946832555852i</v>
      </c>
      <c r="I947" t="str">
        <f t="shared" si="274"/>
        <v>89.536715979527-16459.4285776672i</v>
      </c>
      <c r="K947" t="str">
        <f t="shared" si="275"/>
        <v>0.0099994579312613-0.0000725700237301371i</v>
      </c>
      <c r="L947" t="str">
        <f t="shared" si="276"/>
        <v>0.00015-9.18601694460812i</v>
      </c>
      <c r="M947" t="str">
        <f t="shared" si="277"/>
        <v>0.0004-1.62106181375437i</v>
      </c>
      <c r="N947">
        <f t="shared" si="278"/>
        <v>89.977133037667983</v>
      </c>
      <c r="O947">
        <f t="shared" si="279"/>
        <v>58.503520071622262</v>
      </c>
      <c r="P947" s="3">
        <f t="shared" si="280"/>
        <v>58.503520071622262</v>
      </c>
      <c r="Q947" s="3">
        <f t="shared" si="281"/>
        <v>-90.022866962332017</v>
      </c>
      <c r="R947">
        <f t="shared" si="282"/>
        <v>89.977133037667983</v>
      </c>
      <c r="S947">
        <f t="shared" si="283"/>
        <v>3.0719474731297811E-2</v>
      </c>
      <c r="T947">
        <f t="shared" si="266"/>
        <v>58.503520071622262</v>
      </c>
    </row>
    <row r="948" spans="1:20" x14ac:dyDescent="0.25">
      <c r="A948">
        <f t="shared" si="267"/>
        <v>193.74961365461365</v>
      </c>
      <c r="B948">
        <f t="shared" si="284"/>
        <v>30.836208735276745</v>
      </c>
      <c r="C948" t="str">
        <f t="shared" si="268"/>
        <v>-0.335939824076189-838.549607474075i</v>
      </c>
      <c r="D948" t="str">
        <f t="shared" si="269"/>
        <v>3.47812499375225-516.13020885484i</v>
      </c>
      <c r="E948" t="str">
        <f t="shared" si="270"/>
        <v>162.469501613161+0.0236352571719427i</v>
      </c>
      <c r="F948" t="str">
        <f t="shared" si="271"/>
        <v>2.42492492434233-4843.56292649781i</v>
      </c>
      <c r="G948" t="str">
        <f t="shared" si="272"/>
        <v>0.999999999759751-0.0000154999690886452i</v>
      </c>
      <c r="H948" t="str">
        <f t="shared" si="273"/>
        <v>1200.03602606927+5.95200039788072i</v>
      </c>
      <c r="I948" t="str">
        <f t="shared" si="274"/>
        <v>89.5367191131339-16397.1229367472i</v>
      </c>
      <c r="K948" t="str">
        <f t="shared" si="275"/>
        <v>0.00999945380394344-0.000072845758870009i</v>
      </c>
      <c r="L948" t="str">
        <f t="shared" si="276"/>
        <v>0.00015-9.15124222415631i</v>
      </c>
      <c r="M948" t="str">
        <f t="shared" si="277"/>
        <v>0.0004-1.61492509838052i</v>
      </c>
      <c r="N948">
        <f t="shared" si="278"/>
        <v>89.977046160550742</v>
      </c>
      <c r="O948">
        <f t="shared" si="279"/>
        <v>58.470575896691614</v>
      </c>
      <c r="P948" s="3">
        <f t="shared" si="280"/>
        <v>58.470575896691614</v>
      </c>
      <c r="Q948" s="3">
        <f t="shared" si="281"/>
        <v>-90.022953839449258</v>
      </c>
      <c r="R948">
        <f t="shared" si="282"/>
        <v>89.977046160550742</v>
      </c>
      <c r="S948">
        <f t="shared" si="283"/>
        <v>3.0836208735276746E-2</v>
      </c>
      <c r="T948">
        <f t="shared" si="266"/>
        <v>58.470575896691614</v>
      </c>
    </row>
    <row r="949" spans="1:20" x14ac:dyDescent="0.25">
      <c r="A949">
        <f t="shared" si="267"/>
        <v>194.48586218650121</v>
      </c>
      <c r="B949">
        <f t="shared" si="284"/>
        <v>30.953386328470799</v>
      </c>
      <c r="C949" t="str">
        <f t="shared" si="268"/>
        <v>-0.335939554740093-835.375147547888i</v>
      </c>
      <c r="D949" t="str">
        <f t="shared" si="269"/>
        <v>3.47812499370469-514.176339885739i</v>
      </c>
      <c r="E949" t="str">
        <f t="shared" si="270"/>
        <v>162.469501344034+0.0237250753812398i</v>
      </c>
      <c r="F949" t="str">
        <f t="shared" si="271"/>
        <v>2.42492492433791-4825.22706394104i</v>
      </c>
      <c r="G949" t="str">
        <f t="shared" si="272"/>
        <v>0.999999999757922-0.0000155588689711536i</v>
      </c>
      <c r="H949" t="str">
        <f t="shared" si="273"/>
        <v>1200.03630039267+5.97461809313816i</v>
      </c>
      <c r="I949" t="str">
        <f t="shared" si="274"/>
        <v>89.5367222705993-16335.0531739464i</v>
      </c>
      <c r="K949" t="str">
        <f t="shared" si="275"/>
        <v>0.00999944964520197-0.0000731225414492634i</v>
      </c>
      <c r="L949" t="str">
        <f t="shared" si="276"/>
        <v>0.00015-9.11659914739617i</v>
      </c>
      <c r="M949" t="str">
        <f t="shared" si="277"/>
        <v>0.0004-1.60881161424639i</v>
      </c>
      <c r="N949">
        <f t="shared" si="278"/>
        <v>89.97695895349888</v>
      </c>
      <c r="O949">
        <f t="shared" si="279"/>
        <v>58.43763171911143</v>
      </c>
      <c r="P949" s="3">
        <f t="shared" si="280"/>
        <v>58.43763171911143</v>
      </c>
      <c r="Q949" s="3">
        <f t="shared" si="281"/>
        <v>-90.02304104650112</v>
      </c>
      <c r="R949">
        <f t="shared" si="282"/>
        <v>89.97695895349888</v>
      </c>
      <c r="S949">
        <f t="shared" si="283"/>
        <v>3.0953386328470799E-2</v>
      </c>
      <c r="T949">
        <f t="shared" si="266"/>
        <v>58.43763171911143</v>
      </c>
    </row>
    <row r="950" spans="1:20" x14ac:dyDescent="0.25">
      <c r="A950">
        <f t="shared" si="267"/>
        <v>195.22490846280991</v>
      </c>
      <c r="B950">
        <f t="shared" si="284"/>
        <v>31.07100919651899</v>
      </c>
      <c r="C950" t="str">
        <f t="shared" si="268"/>
        <v>-0.335939283353395-832.212704773684i</v>
      </c>
      <c r="D950" t="str">
        <f t="shared" si="269"/>
        <v>3.47812499365675-512.229867515906i</v>
      </c>
      <c r="E950" t="str">
        <f t="shared" si="270"/>
        <v>162.469501072858+0.0238152349481673i</v>
      </c>
      <c r="F950" t="str">
        <f t="shared" si="271"/>
        <v>2.42492492433343-4806.96061389552i</v>
      </c>
      <c r="G950" t="str">
        <f t="shared" si="272"/>
        <v>0.999999999756078-0.0000156179926732152i</v>
      </c>
      <c r="H950" t="str">
        <f t="shared" si="273"/>
        <v>1200.03657680496+5.99732173671023i</v>
      </c>
      <c r="I950" t="str">
        <f t="shared" si="274"/>
        <v>89.5367254521057-16273.2183963706i</v>
      </c>
      <c r="K950" t="str">
        <f t="shared" si="275"/>
        <v>0.00999944545479767-0.0000734003754441187i</v>
      </c>
      <c r="L950" t="str">
        <f t="shared" si="276"/>
        <v>0.00015-9.08208721597547i</v>
      </c>
      <c r="M950" t="str">
        <f t="shared" si="277"/>
        <v>0.0004-1.60272127340744i</v>
      </c>
      <c r="N950">
        <f t="shared" si="278"/>
        <v>89.976871415260888</v>
      </c>
      <c r="O950">
        <f t="shared" si="279"/>
        <v>58.404687538861467</v>
      </c>
      <c r="P950" s="3">
        <f t="shared" si="280"/>
        <v>58.404687538861467</v>
      </c>
      <c r="Q950" s="3">
        <f t="shared" si="281"/>
        <v>-90.023128584739112</v>
      </c>
      <c r="R950">
        <f t="shared" si="282"/>
        <v>89.976871415260888</v>
      </c>
      <c r="S950">
        <f t="shared" si="283"/>
        <v>3.1071009196518989E-2</v>
      </c>
      <c r="T950">
        <f t="shared" si="266"/>
        <v>58.404687538861467</v>
      </c>
    </row>
    <row r="951" spans="1:20" x14ac:dyDescent="0.25">
      <c r="A951">
        <f t="shared" si="267"/>
        <v>195.96676311496861</v>
      </c>
      <c r="B951">
        <f t="shared" si="284"/>
        <v>31.189079031465763</v>
      </c>
      <c r="C951" t="str">
        <f t="shared" si="268"/>
        <v>-0.335939009900464-829.062233658651i</v>
      </c>
      <c r="D951" t="str">
        <f t="shared" si="269"/>
        <v>3.47812499360844-510.290763744685i</v>
      </c>
      <c r="E951" t="str">
        <f t="shared" si="270"/>
        <v>162.469500799617+0.0239057371704193i</v>
      </c>
      <c r="F951" t="str">
        <f t="shared" si="271"/>
        <v>2.42492492432892-4788.76331359224i</v>
      </c>
      <c r="G951" t="str">
        <f t="shared" si="272"/>
        <v>0.999999999754221-0.0000156773410453443i</v>
      </c>
      <c r="H951" t="str">
        <f t="shared" si="273"/>
        <v>1200.03685532207+6.0201116552127i</v>
      </c>
      <c r="I951" t="str">
        <f t="shared" si="274"/>
        <v>89.5367286578352-16211.6177145059i</v>
      </c>
      <c r="K951" t="str">
        <f t="shared" si="275"/>
        <v>0.00999944123248934-0.0000736792648458531i</v>
      </c>
      <c r="L951" t="str">
        <f t="shared" si="276"/>
        <v>0.00015-9.04770593342849i</v>
      </c>
      <c r="M951" t="str">
        <f t="shared" si="277"/>
        <v>0.0004-1.59665398825208i</v>
      </c>
      <c r="N951">
        <f t="shared" si="278"/>
        <v>89.97678354458057</v>
      </c>
      <c r="O951">
        <f t="shared" si="279"/>
        <v>58.371743355921268</v>
      </c>
      <c r="P951" s="3">
        <f t="shared" si="280"/>
        <v>58.371743355921268</v>
      </c>
      <c r="Q951" s="3">
        <f t="shared" si="281"/>
        <v>-90.02321645541943</v>
      </c>
      <c r="R951">
        <f t="shared" si="282"/>
        <v>89.97678354458057</v>
      </c>
      <c r="S951">
        <f t="shared" si="283"/>
        <v>3.1189079031465762E-2</v>
      </c>
      <c r="T951">
        <f t="shared" si="266"/>
        <v>58.371743355921268</v>
      </c>
    </row>
    <row r="952" spans="1:20" x14ac:dyDescent="0.25">
      <c r="A952">
        <f t="shared" si="267"/>
        <v>196.7114368148055</v>
      </c>
      <c r="B952">
        <f t="shared" si="284"/>
        <v>31.307597531785333</v>
      </c>
      <c r="C952" t="str">
        <f t="shared" si="268"/>
        <v>-0.335938734365616-825.923688882237i</v>
      </c>
      <c r="D952" t="str">
        <f t="shared" si="269"/>
        <v>3.47812499355979-508.359000677421i</v>
      </c>
      <c r="E952" t="str">
        <f t="shared" si="270"/>
        <v>162.469500524297+0.0239965833506636i</v>
      </c>
      <c r="F952" t="str">
        <f t="shared" si="271"/>
        <v>2.4249249243244-4770.63490125696i</v>
      </c>
      <c r="G952" t="str">
        <f t="shared" si="272"/>
        <v>0.999999999752349-0.0000157369149412871i</v>
      </c>
      <c r="H952" t="str">
        <f t="shared" si="273"/>
        <v>1200.03713595999+6.0429881765028i</v>
      </c>
      <c r="I952" t="str">
        <f t="shared" si="274"/>
        <v>89.5367318879737-16150.2502422056i</v>
      </c>
      <c r="K952" t="str">
        <f t="shared" si="275"/>
        <v>0.00999943697803431-0.0000739592136608704i</v>
      </c>
      <c r="L952" t="str">
        <f t="shared" si="276"/>
        <v>0.00015-9.01345480516884i</v>
      </c>
      <c r="M952" t="str">
        <f t="shared" si="277"/>
        <v>0.0004-1.59060967150038i</v>
      </c>
      <c r="N952">
        <f t="shared" si="278"/>
        <v>89.976695340196969</v>
      </c>
      <c r="O952">
        <f t="shared" si="279"/>
        <v>58.33879917027069</v>
      </c>
      <c r="P952" s="3">
        <f t="shared" si="280"/>
        <v>58.33879917027069</v>
      </c>
      <c r="Q952" s="3">
        <f t="shared" si="281"/>
        <v>-90.023304659803031</v>
      </c>
      <c r="R952">
        <f t="shared" si="282"/>
        <v>89.976695340196969</v>
      </c>
      <c r="S952">
        <f t="shared" si="283"/>
        <v>3.1307597531785331E-2</v>
      </c>
      <c r="T952">
        <f t="shared" si="266"/>
        <v>58.33879917027069</v>
      </c>
    </row>
    <row r="953" spans="1:20" x14ac:dyDescent="0.25">
      <c r="A953">
        <f t="shared" si="267"/>
        <v>197.45894027470177</v>
      </c>
      <c r="B953">
        <f t="shared" si="284"/>
        <v>31.42656640240612</v>
      </c>
      <c r="C953" t="str">
        <f t="shared" si="268"/>
        <v>-0.335938456732975-822.797025295392i</v>
      </c>
      <c r="D953" t="str">
        <f t="shared" si="269"/>
        <v>3.47812499351074-506.434550525046i</v>
      </c>
      <c r="E953" t="str">
        <f t="shared" si="270"/>
        <v>162.469500246881+0.0240877747964909i</v>
      </c>
      <c r="F953" t="str">
        <f t="shared" si="271"/>
        <v>2.42492492431982-4752.57511610631i</v>
      </c>
      <c r="G953" t="str">
        <f t="shared" si="272"/>
        <v>0.999999999750464-0.0000157967152180342i</v>
      </c>
      <c r="H953" t="str">
        <f t="shared" si="273"/>
        <v>1200.0374187349+6.06595162968361i</v>
      </c>
      <c r="I953" t="str">
        <f t="shared" si="274"/>
        <v>89.536735142705-16089.1150966781i</v>
      </c>
      <c r="K953" t="str">
        <f t="shared" si="275"/>
        <v>0.00999943269118772-0.0000742402259107459i</v>
      </c>
      <c r="L953" t="str">
        <f t="shared" si="276"/>
        <v>0.00015-8.97933333848257i</v>
      </c>
      <c r="M953" t="str">
        <f t="shared" si="277"/>
        <v>0.0004-1.58458823620281i</v>
      </c>
      <c r="N953">
        <f t="shared" si="278"/>
        <v>89.976606800844365</v>
      </c>
      <c r="O953">
        <f t="shared" si="279"/>
        <v>58.305854981888778</v>
      </c>
      <c r="P953" s="3">
        <f t="shared" si="280"/>
        <v>58.305854981888778</v>
      </c>
      <c r="Q953" s="3">
        <f t="shared" si="281"/>
        <v>-90.023393199155635</v>
      </c>
      <c r="R953">
        <f t="shared" si="282"/>
        <v>89.976606800844365</v>
      </c>
      <c r="S953">
        <f t="shared" si="283"/>
        <v>3.1426566402406118E-2</v>
      </c>
      <c r="T953">
        <f t="shared" si="266"/>
        <v>58.305854981888778</v>
      </c>
    </row>
    <row r="954" spans="1:20" x14ac:dyDescent="0.25">
      <c r="A954">
        <f t="shared" si="267"/>
        <v>198.20928424774564</v>
      </c>
      <c r="B954">
        <f t="shared" si="284"/>
        <v>31.545987354735264</v>
      </c>
      <c r="C954" t="str">
        <f t="shared" si="268"/>
        <v>-0.33593817698656-819.682197920019i</v>
      </c>
      <c r="D954" t="str">
        <f t="shared" si="269"/>
        <v>3.47812499346133-504.517385603704i</v>
      </c>
      <c r="E954" t="str">
        <f t="shared" si="270"/>
        <v>162.469499967353+0.0241793128204935i</v>
      </c>
      <c r="F954" t="str">
        <f t="shared" si="271"/>
        <v>2.42492492431521-4734.58369834427i</v>
      </c>
      <c r="G954" t="str">
        <f t="shared" si="272"/>
        <v>0.999999999748564-0.0000158567427358327i</v>
      </c>
      <c r="H954" t="str">
        <f t="shared" si="273"/>
        <v>1200.03770366307+6.08900234510903i</v>
      </c>
      <c r="I954" t="str">
        <f t="shared" si="274"/>
        <v>89.5367384222175-16028.2113984739i</v>
      </c>
      <c r="K954" t="str">
        <f t="shared" si="275"/>
        <v>0.00999942837170298-0.0000745223056322918i</v>
      </c>
      <c r="L954" t="str">
        <f t="shared" si="276"/>
        <v>0.00015-8.94534104252097i</v>
      </c>
      <c r="M954" t="str">
        <f t="shared" si="277"/>
        <v>0.0004-1.578589595739i</v>
      </c>
      <c r="N954">
        <f t="shared" si="278"/>
        <v>89.976517925252239</v>
      </c>
      <c r="O954">
        <f t="shared" si="279"/>
        <v>58.272910790754828</v>
      </c>
      <c r="P954" s="3">
        <f t="shared" si="280"/>
        <v>58.272910790754828</v>
      </c>
      <c r="Q954" s="3">
        <f t="shared" si="281"/>
        <v>-90.023482074747761</v>
      </c>
      <c r="R954">
        <f t="shared" si="282"/>
        <v>89.976517925252239</v>
      </c>
      <c r="S954">
        <f t="shared" si="283"/>
        <v>3.1545987354735266E-2</v>
      </c>
      <c r="T954">
        <f t="shared" si="266"/>
        <v>58.272910790754828</v>
      </c>
    </row>
    <row r="955" spans="1:20" x14ac:dyDescent="0.25">
      <c r="A955">
        <f t="shared" si="267"/>
        <v>198.96247952788707</v>
      </c>
      <c r="B955">
        <f t="shared" si="284"/>
        <v>31.66586210668326</v>
      </c>
      <c r="C955" t="str">
        <f t="shared" si="268"/>
        <v>-0.335937895110247-816.579161948283i</v>
      </c>
      <c r="D955" t="str">
        <f t="shared" si="269"/>
        <v>3.47812499341155-502.607478334334i</v>
      </c>
      <c r="E955" t="str">
        <f t="shared" si="270"/>
        <v>162.469499685696+0.0242711987402512i</v>
      </c>
      <c r="F955" t="str">
        <f t="shared" si="271"/>
        <v>2.42492492431057-4716.66038915827i</v>
      </c>
      <c r="G955" t="str">
        <f t="shared" si="272"/>
        <v>0.999999999746649-0.0000159169983581984i</v>
      </c>
      <c r="H955" t="str">
        <f t="shared" si="273"/>
        <v>1200.03799076089+6.11214065438841i</v>
      </c>
      <c r="I955" t="str">
        <f t="shared" si="274"/>
        <v>89.5367417266999-15967.538271473i</v>
      </c>
      <c r="K955" t="str">
        <f t="shared" si="275"/>
        <v>0.0099994240193317-0.0000748054568776113i</v>
      </c>
      <c r="L955" t="str">
        <f t="shared" si="276"/>
        <v>0.00015-8.91147742829351i</v>
      </c>
      <c r="M955" t="str">
        <f t="shared" si="277"/>
        <v>0.0004-1.5726136638165i</v>
      </c>
      <c r="N955">
        <f t="shared" si="278"/>
        <v>89.976428712145278</v>
      </c>
      <c r="O955">
        <f t="shared" si="279"/>
        <v>58.239966596847914</v>
      </c>
      <c r="P955" s="3">
        <f t="shared" si="280"/>
        <v>58.239966596847914</v>
      </c>
      <c r="Q955" s="3">
        <f t="shared" si="281"/>
        <v>-90.023571287854722</v>
      </c>
      <c r="R955">
        <f t="shared" si="282"/>
        <v>89.976428712145278</v>
      </c>
      <c r="S955">
        <f t="shared" si="283"/>
        <v>3.1665862106683262E-2</v>
      </c>
      <c r="T955">
        <f t="shared" si="266"/>
        <v>58.239966596847914</v>
      </c>
    </row>
    <row r="956" spans="1:20" x14ac:dyDescent="0.25">
      <c r="A956">
        <f t="shared" si="267"/>
        <v>199.71853695009307</v>
      </c>
      <c r="B956">
        <f t="shared" si="284"/>
        <v>31.786192382688657</v>
      </c>
      <c r="C956" t="str">
        <f t="shared" si="268"/>
        <v>-0.335937611087952-813.487872741984i</v>
      </c>
      <c r="D956" t="str">
        <f t="shared" si="269"/>
        <v>3.47812499336138-500.704801242277i</v>
      </c>
      <c r="E956" t="str">
        <f t="shared" si="270"/>
        <v>162.469499401897+0.024363433878347i</v>
      </c>
      <c r="F956" t="str">
        <f t="shared" si="271"/>
        <v>2.42492492430589-4698.80493071545i</v>
      </c>
      <c r="G956" t="str">
        <f t="shared" si="272"/>
        <v>0.99999999974472-0.0000159774829519287i</v>
      </c>
      <c r="H956" t="str">
        <f t="shared" si="273"/>
        <v>1200.03828004488+6.13536689039145i</v>
      </c>
      <c r="I956" t="str">
        <f t="shared" si="274"/>
        <v>89.5367450563423-15907.0948428717i</v>
      </c>
      <c r="K956" t="str">
        <f t="shared" si="275"/>
        <v>0.00999941963382354-0.0000750896837141574i</v>
      </c>
      <c r="L956" t="str">
        <f t="shared" si="276"/>
        <v>0.00015-8.87774200866061i</v>
      </c>
      <c r="M956" t="str">
        <f t="shared" si="277"/>
        <v>0.0004-1.56666035446951i</v>
      </c>
      <c r="N956">
        <f t="shared" si="278"/>
        <v>89.976339160243398</v>
      </c>
      <c r="O956">
        <f t="shared" si="279"/>
        <v>58.207022400147075</v>
      </c>
      <c r="P956" s="3">
        <f t="shared" si="280"/>
        <v>58.207022400147075</v>
      </c>
      <c r="Q956" s="3">
        <f t="shared" si="281"/>
        <v>-90.023660839756602</v>
      </c>
      <c r="R956">
        <f t="shared" si="282"/>
        <v>89.976339160243398</v>
      </c>
      <c r="S956">
        <f t="shared" si="283"/>
        <v>3.1786192382688656E-2</v>
      </c>
      <c r="T956">
        <f t="shared" si="266"/>
        <v>58.207022400147075</v>
      </c>
    </row>
    <row r="957" spans="1:20" x14ac:dyDescent="0.25">
      <c r="A957">
        <f t="shared" si="267"/>
        <v>200.47746739050342</v>
      </c>
      <c r="B957">
        <f t="shared" si="284"/>
        <v>31.906979913742877</v>
      </c>
      <c r="C957" t="str">
        <f t="shared" si="268"/>
        <v>-0.33593732490328-810.408285831869i</v>
      </c>
      <c r="D957" t="str">
        <f t="shared" si="269"/>
        <v>3.47812499331083-498.809326956885i</v>
      </c>
      <c r="E957" t="str">
        <f t="shared" si="270"/>
        <v>162.469499115936+0.0244560195624041i</v>
      </c>
      <c r="F957" t="str">
        <f t="shared" si="271"/>
        <v>2.42492492430118-4681.01706615907i</v>
      </c>
      <c r="G957" t="str">
        <f t="shared" si="272"/>
        <v>0.999999999742776-0.0000160381973871149i</v>
      </c>
      <c r="H957" t="str">
        <f t="shared" si="273"/>
        <v>1200.03857153169+6.15868138725283i</v>
      </c>
      <c r="I957" t="str">
        <f t="shared" si="274"/>
        <v>89.5367484113367-15846.8802431713i</v>
      </c>
      <c r="K957" t="str">
        <f t="shared" si="275"/>
        <v>0.0099994152149262-0.000075374990224788i</v>
      </c>
      <c r="L957" t="str">
        <f t="shared" si="276"/>
        <v>0.00015-8.84413429832693i</v>
      </c>
      <c r="M957" t="str">
        <f t="shared" si="277"/>
        <v>0.0004-1.56072958205769i</v>
      </c>
      <c r="N957">
        <f t="shared" si="278"/>
        <v>89.976249268261583</v>
      </c>
      <c r="O957">
        <f t="shared" si="279"/>
        <v>58.174078200630824</v>
      </c>
      <c r="P957" s="3">
        <f t="shared" si="280"/>
        <v>58.174078200630824</v>
      </c>
      <c r="Q957" s="3">
        <f t="shared" si="281"/>
        <v>-90.023750731738417</v>
      </c>
      <c r="R957">
        <f t="shared" si="282"/>
        <v>89.976249268261583</v>
      </c>
      <c r="S957">
        <f t="shared" si="283"/>
        <v>3.1906979913742875E-2</v>
      </c>
      <c r="T957">
        <f t="shared" si="266"/>
        <v>58.174078200630824</v>
      </c>
    </row>
    <row r="958" spans="1:20" x14ac:dyDescent="0.25">
      <c r="A958">
        <f t="shared" si="267"/>
        <v>201.23928176658734</v>
      </c>
      <c r="B958">
        <f t="shared" si="284"/>
        <v>32.0282264374151</v>
      </c>
      <c r="C958" t="str">
        <f t="shared" si="268"/>
        <v>-0.335937036539573-807.340356917045i</v>
      </c>
      <c r="D958" t="str">
        <f t="shared" si="269"/>
        <v>3.4781249932599-496.921028211122i</v>
      </c>
      <c r="E958" t="str">
        <f t="shared" si="270"/>
        <v>162.469498827798+0.0245489571251094i</v>
      </c>
      <c r="F958" t="str">
        <f t="shared" si="271"/>
        <v>2.42492492429643-4663.2965396047i</v>
      </c>
      <c r="G958" t="str">
        <f t="shared" si="272"/>
        <v>0.999999999740818-0.0000160991425371544i</v>
      </c>
      <c r="H958" t="str">
        <f t="shared" si="273"/>
        <v>1200.0388652381+6.18208448037695i</v>
      </c>
      <c r="I958" t="str">
        <f t="shared" si="274"/>
        <v>89.5367517918737-15786.8936061646i</v>
      </c>
      <c r="K958" t="str">
        <f t="shared" si="275"/>
        <v>0.00999941076238544-0.0000756613805078246i</v>
      </c>
      <c r="L958" t="str">
        <f t="shared" si="276"/>
        <v>0.00015-8.81065381383438i</v>
      </c>
      <c r="M958" t="str">
        <f t="shared" si="277"/>
        <v>0.0004-1.55482126126489i</v>
      </c>
      <c r="N958">
        <f t="shared" si="278"/>
        <v>89.976159034910026</v>
      </c>
      <c r="O958">
        <f t="shared" si="279"/>
        <v>58.141133998277709</v>
      </c>
      <c r="P958" s="3">
        <f t="shared" si="280"/>
        <v>58.141133998277709</v>
      </c>
      <c r="Q958" s="3">
        <f t="shared" si="281"/>
        <v>-90.023840965089974</v>
      </c>
      <c r="R958">
        <f t="shared" si="282"/>
        <v>89.976159034910026</v>
      </c>
      <c r="S958">
        <f t="shared" si="283"/>
        <v>3.2028226437415097E-2</v>
      </c>
      <c r="T958">
        <f t="shared" si="266"/>
        <v>58.141133998277709</v>
      </c>
    </row>
    <row r="959" spans="1:20" x14ac:dyDescent="0.25">
      <c r="A959">
        <f t="shared" si="267"/>
        <v>202.00399103730038</v>
      </c>
      <c r="B959">
        <f t="shared" si="284"/>
        <v>32.14993369787728</v>
      </c>
      <c r="C959" t="str">
        <f t="shared" si="268"/>
        <v>-0.335936745980523-804.284041864344i</v>
      </c>
      <c r="D959" t="str">
        <f t="shared" si="269"/>
        <v>3.47812499320857-495.039877841179i</v>
      </c>
      <c r="E959" t="str">
        <f t="shared" si="270"/>
        <v>162.469498537468+0.0246422479041883i</v>
      </c>
      <c r="F959" t="str">
        <f t="shared" si="271"/>
        <v>2.42492492429165-4645.64309613665i</v>
      </c>
      <c r="G959" t="str">
        <f t="shared" si="272"/>
        <v>0.999999999738844-0.0000161603192787636i</v>
      </c>
      <c r="H959" t="str">
        <f t="shared" si="273"/>
        <v>1200.03916118101+6.2055765064432i</v>
      </c>
      <c r="I959" t="str">
        <f t="shared" si="274"/>
        <v>89.5367551981503-15727.1340689236i</v>
      </c>
      <c r="K959" t="str">
        <f t="shared" si="275"/>
        <v>0.00999940627594522-0.0000759488586771153i</v>
      </c>
      <c r="L959" t="str">
        <f t="shared" si="276"/>
        <v>0.00015-8.77730007355489i</v>
      </c>
      <c r="M959" t="str">
        <f t="shared" si="277"/>
        <v>0.0004-1.54893530709792i</v>
      </c>
      <c r="N959">
        <f t="shared" si="278"/>
        <v>89.976068458894062</v>
      </c>
      <c r="O959">
        <f t="shared" si="279"/>
        <v>58.10818979306633</v>
      </c>
      <c r="P959" s="3">
        <f t="shared" si="280"/>
        <v>58.10818979306633</v>
      </c>
      <c r="Q959" s="3">
        <f t="shared" si="281"/>
        <v>-90.023931541105938</v>
      </c>
      <c r="R959">
        <f t="shared" si="282"/>
        <v>89.976068458894062</v>
      </c>
      <c r="S959">
        <f t="shared" si="283"/>
        <v>3.2149933697877282E-2</v>
      </c>
      <c r="T959">
        <f t="shared" si="266"/>
        <v>58.10818979306633</v>
      </c>
    </row>
    <row r="960" spans="1:20" x14ac:dyDescent="0.25">
      <c r="A960">
        <f t="shared" si="267"/>
        <v>202.77160620324213</v>
      </c>
      <c r="B960">
        <f t="shared" si="284"/>
        <v>32.272103445929211</v>
      </c>
      <c r="C960" t="str">
        <f t="shared" si="268"/>
        <v>-0.335936453209284-801.239296707628i</v>
      </c>
      <c r="D960" t="str">
        <f t="shared" si="269"/>
        <v>3.47812499315686-493.165848786076i</v>
      </c>
      <c r="E960" t="str">
        <f t="shared" si="270"/>
        <v>162.469498244927+0.0247358932424925i</v>
      </c>
      <c r="F960" t="str">
        <f t="shared" si="271"/>
        <v>2.42492492428682-4628.05648180418i</v>
      </c>
      <c r="G960" t="str">
        <f t="shared" si="272"/>
        <v>0.999999999736856-0.0000162217284919907i</v>
      </c>
      <c r="H960" t="str">
        <f t="shared" si="273"/>
        <v>1200.03945937745+6.22915780341035i</v>
      </c>
      <c r="I960" t="str">
        <f t="shared" si="274"/>
        <v>89.5367586303619-15667.6007717873i</v>
      </c>
      <c r="K960" t="str">
        <f t="shared" si="275"/>
        <v>0.0099994017553474-0.0000762374288620869i</v>
      </c>
      <c r="L960" t="str">
        <f t="shared" si="276"/>
        <v>0.00015-8.74407259768362i</v>
      </c>
      <c r="M960" t="str">
        <f t="shared" si="277"/>
        <v>0.0004-1.54307163488535i</v>
      </c>
      <c r="N960">
        <f t="shared" si="278"/>
        <v>89.975977538914108</v>
      </c>
      <c r="O960">
        <f t="shared" si="279"/>
        <v>58.075245584974724</v>
      </c>
      <c r="P960" s="3">
        <f t="shared" si="280"/>
        <v>58.075245584974724</v>
      </c>
      <c r="Q960" s="3">
        <f t="shared" si="281"/>
        <v>-90.024022461085892</v>
      </c>
      <c r="R960">
        <f t="shared" si="282"/>
        <v>89.975977538914108</v>
      </c>
      <c r="S960">
        <f t="shared" si="283"/>
        <v>3.2272103445929214E-2</v>
      </c>
      <c r="T960">
        <f t="shared" si="266"/>
        <v>58.075245584974724</v>
      </c>
    </row>
    <row r="961" spans="1:20" x14ac:dyDescent="0.25">
      <c r="A961">
        <f t="shared" si="267"/>
        <v>203.54213830681445</v>
      </c>
      <c r="B961">
        <f t="shared" si="284"/>
        <v>32.394737439023743</v>
      </c>
      <c r="C961" t="str">
        <f t="shared" si="268"/>
        <v>-0.335936158208992-798.206077647229i</v>
      </c>
      <c r="D961" t="str">
        <f t="shared" si="269"/>
        <v>3.47812499310476-491.298914087275i</v>
      </c>
      <c r="E961" t="str">
        <f t="shared" si="270"/>
        <v>162.469497950159+0.0248298944879643i</v>
      </c>
      <c r="F961" t="str">
        <f t="shared" si="271"/>
        <v>2.42492492428197-4610.53644361796i</v>
      </c>
      <c r="G961" t="str">
        <f t="shared" si="272"/>
        <v>0.999999999734852-0.0000162833710602277i</v>
      </c>
      <c r="H961" t="str">
        <f t="shared" si="273"/>
        <v>1200.03975984458+6.2528287105215i</v>
      </c>
      <c r="I961" t="str">
        <f t="shared" si="274"/>
        <v>89.5367620887054-15608.2928583493i</v>
      </c>
      <c r="K961" t="str">
        <f t="shared" si="275"/>
        <v>0.00999939720033207-0.0000765270952078069i</v>
      </c>
      <c r="L961" t="str">
        <f t="shared" si="276"/>
        <v>0.00015-8.7109709082324i</v>
      </c>
      <c r="M961" t="str">
        <f t="shared" si="277"/>
        <v>0.0004-1.5372301602763i</v>
      </c>
      <c r="N961">
        <f t="shared" si="278"/>
        <v>89.975886273665665</v>
      </c>
      <c r="O961">
        <f t="shared" si="279"/>
        <v>58.042301373981083</v>
      </c>
      <c r="P961" s="3">
        <f t="shared" si="280"/>
        <v>58.042301373981083</v>
      </c>
      <c r="Q961" s="3">
        <f t="shared" si="281"/>
        <v>-90.024113726334335</v>
      </c>
      <c r="R961">
        <f t="shared" si="282"/>
        <v>89.975886273665665</v>
      </c>
      <c r="S961">
        <f t="shared" si="283"/>
        <v>3.2394737439023741E-2</v>
      </c>
      <c r="T961">
        <f t="shared" si="266"/>
        <v>58.042301373981083</v>
      </c>
    </row>
    <row r="962" spans="1:20" x14ac:dyDescent="0.25">
      <c r="A962">
        <f t="shared" si="267"/>
        <v>204.31559843238031</v>
      </c>
      <c r="B962">
        <f t="shared" si="284"/>
        <v>32.517837441292031</v>
      </c>
      <c r="C962" t="str">
        <f t="shared" si="268"/>
        <v>-0.335935860962842-795.18434104928i</v>
      </c>
      <c r="D962" t="str">
        <f t="shared" si="269"/>
        <v>3.47812499305225-489.439046888294i</v>
      </c>
      <c r="E962" t="str">
        <f t="shared" si="270"/>
        <v>162.469497653148+0.0249242529936721i</v>
      </c>
      <c r="F962" t="str">
        <f t="shared" si="271"/>
        <v>2.42492492427707-4593.08272954635i</v>
      </c>
      <c r="G962" t="str">
        <f t="shared" si="272"/>
        <v>0.999999999732833-0.0000163452478702235i</v>
      </c>
      <c r="H962" t="str">
        <f t="shared" si="273"/>
        <v>1200.04006259969+6.27658956830921i</v>
      </c>
      <c r="I962" t="str">
        <f t="shared" si="274"/>
        <v>89.536765573381-15549.2094754453i</v>
      </c>
      <c r="K962" t="str">
        <f t="shared" si="275"/>
        <v>0.00999939261063724-0.0000768178618750426i</v>
      </c>
      <c r="L962" t="str">
        <f t="shared" si="276"/>
        <v>0.00015-8.67799452902213i</v>
      </c>
      <c r="M962" t="str">
        <f t="shared" si="277"/>
        <v>0.0004-1.53141079923919i</v>
      </c>
      <c r="N962">
        <f t="shared" si="278"/>
        <v>89.975794661839302</v>
      </c>
      <c r="O962">
        <f t="shared" si="279"/>
        <v>58.009357160063423</v>
      </c>
      <c r="P962" s="3">
        <f t="shared" si="280"/>
        <v>58.009357160063423</v>
      </c>
      <c r="Q962" s="3">
        <f t="shared" si="281"/>
        <v>-90.024205338160698</v>
      </c>
      <c r="R962">
        <f t="shared" si="282"/>
        <v>89.975794661839302</v>
      </c>
      <c r="S962">
        <f t="shared" si="283"/>
        <v>3.2517837441292032E-2</v>
      </c>
      <c r="T962">
        <f t="shared" si="266"/>
        <v>58.009357160063423</v>
      </c>
    </row>
    <row r="963" spans="1:20" x14ac:dyDescent="0.25">
      <c r="A963">
        <f t="shared" si="267"/>
        <v>205.09199770642334</v>
      </c>
      <c r="B963">
        <f t="shared" si="284"/>
        <v>32.641405223568938</v>
      </c>
      <c r="C963" t="str">
        <f t="shared" si="268"/>
        <v>-0.335935561453522-792.174043445064i</v>
      </c>
      <c r="D963" t="str">
        <f t="shared" si="269"/>
        <v>3.47812499299935-487.58622043432i</v>
      </c>
      <c r="E963" t="str">
        <f t="shared" si="270"/>
        <v>162.469497353875+0.0250189701178504i</v>
      </c>
      <c r="F963" t="str">
        <f t="shared" si="271"/>
        <v>2.42492492427213-4575.69508851181i</v>
      </c>
      <c r="G963" t="str">
        <f t="shared" si="272"/>
        <v>0.999999999730798-0.000016407359812097i</v>
      </c>
      <c r="H963" t="str">
        <f t="shared" si="273"/>
        <v>1200.0403676602+6.30044071859998i</v>
      </c>
      <c r="I963" t="str">
        <f t="shared" si="274"/>
        <v>89.5367690845872-15490.349773141i</v>
      </c>
      <c r="K963" t="str">
        <f t="shared" si="275"/>
        <v>0.00999938798599874-0.0000771097330403149i</v>
      </c>
      <c r="L963" t="str">
        <f t="shared" si="276"/>
        <v>0.00015-8.6451429856765i</v>
      </c>
      <c r="M963" t="str">
        <f t="shared" si="277"/>
        <v>0.0004-1.52561346806056i</v>
      </c>
      <c r="N963">
        <f t="shared" si="278"/>
        <v>89.975702702120685</v>
      </c>
      <c r="O963">
        <f t="shared" si="279"/>
        <v>57.976412943199222</v>
      </c>
      <c r="P963" s="3">
        <f t="shared" si="280"/>
        <v>57.976412943199222</v>
      </c>
      <c r="Q963" s="3">
        <f t="shared" si="281"/>
        <v>-90.024297297879315</v>
      </c>
      <c r="R963">
        <f t="shared" si="282"/>
        <v>89.975702702120685</v>
      </c>
      <c r="S963">
        <f t="shared" si="283"/>
        <v>3.2641405223568939E-2</v>
      </c>
      <c r="T963">
        <f t="shared" si="266"/>
        <v>57.976412943199222</v>
      </c>
    </row>
    <row r="964" spans="1:20" x14ac:dyDescent="0.25">
      <c r="A964">
        <f t="shared" si="267"/>
        <v>205.87134729770779</v>
      </c>
      <c r="B964">
        <f t="shared" si="284"/>
        <v>32.765442563418503</v>
      </c>
      <c r="C964" t="str">
        <f t="shared" si="268"/>
        <v>-0.33593525966387-789.175141530452i</v>
      </c>
      <c r="D964" t="str">
        <f t="shared" si="269"/>
        <v>3.47812499294603-485.740408071819i</v>
      </c>
      <c r="E964" t="str">
        <f t="shared" si="270"/>
        <v>162.469497052324+0.0251140472238891i</v>
      </c>
      <c r="F964" t="str">
        <f t="shared" si="271"/>
        <v>2.42492492426716-4558.37327038727i</v>
      </c>
      <c r="G964" t="str">
        <f t="shared" si="272"/>
        <v>0.999999999728749-0.0000164697077793492i</v>
      </c>
      <c r="H964" t="str">
        <f t="shared" si="273"/>
        <v>1200.04067504368+6.32438250451958i</v>
      </c>
      <c r="I964" t="str">
        <f t="shared" si="274"/>
        <v>89.5367726225264-15431.71290472i</v>
      </c>
      <c r="K964" t="str">
        <f t="shared" si="275"/>
        <v>0.00999938332615071-0.0000774027128959663i</v>
      </c>
      <c r="L964" t="str">
        <f t="shared" si="276"/>
        <v>0.00015-8.6124158056152i</v>
      </c>
      <c r="M964" t="str">
        <f t="shared" si="277"/>
        <v>0.0004-1.51983808334386i</v>
      </c>
      <c r="N964">
        <f t="shared" si="278"/>
        <v>89.975610393190465</v>
      </c>
      <c r="O964">
        <f t="shared" si="279"/>
        <v>57.943468723366188</v>
      </c>
      <c r="P964" s="3">
        <f t="shared" si="280"/>
        <v>57.943468723366188</v>
      </c>
      <c r="Q964" s="3">
        <f t="shared" si="281"/>
        <v>-90.024389606809535</v>
      </c>
      <c r="R964">
        <f t="shared" si="282"/>
        <v>89.975610393190465</v>
      </c>
      <c r="S964">
        <f t="shared" si="283"/>
        <v>3.2765442563418505E-2</v>
      </c>
      <c r="T964">
        <f t="shared" si="266"/>
        <v>57.943468723366188</v>
      </c>
    </row>
    <row r="965" spans="1:20" x14ac:dyDescent="0.25">
      <c r="A965">
        <f t="shared" si="267"/>
        <v>206.65365841743906</v>
      </c>
      <c r="B965">
        <f t="shared" si="284"/>
        <v>32.889951245159494</v>
      </c>
      <c r="C965" t="str">
        <f t="shared" si="268"/>
        <v>-0.335934955576585-786.187592165234i</v>
      </c>
      <c r="D965" t="str">
        <f t="shared" si="269"/>
        <v>3.47812499289233-483.901583248166i</v>
      </c>
      <c r="E965" t="str">
        <f t="shared" si="270"/>
        <v>162.469496748477+0.025209485680364i</v>
      </c>
      <c r="F965" t="str">
        <f t="shared" si="271"/>
        <v>2.42492492426215-4541.11702599261i</v>
      </c>
      <c r="G965" t="str">
        <f t="shared" si="272"/>
        <v>0.999999999726683-0.0000165322926688765i</v>
      </c>
      <c r="H965" t="str">
        <f t="shared" si="273"/>
        <v>1200.04098476781+6.34841527049786i</v>
      </c>
      <c r="I965" t="str">
        <f t="shared" si="274"/>
        <v>89.5367761874037-15373.2980266712i</v>
      </c>
      <c r="K965" t="str">
        <f t="shared" si="275"/>
        <v>0.00999937863082503-0.0000776968056502139i</v>
      </c>
      <c r="L965" t="str">
        <f t="shared" si="276"/>
        <v>0.00015-8.57981251804658i</v>
      </c>
      <c r="M965" t="str">
        <f t="shared" si="277"/>
        <v>0.0004-1.51408456200823i</v>
      </c>
      <c r="N965">
        <f t="shared" si="278"/>
        <v>89.975517733724317</v>
      </c>
      <c r="O965">
        <f t="shared" si="279"/>
        <v>57.910524500541726</v>
      </c>
      <c r="P965" s="3">
        <f t="shared" si="280"/>
        <v>57.910524500541726</v>
      </c>
      <c r="Q965" s="3">
        <f t="shared" si="281"/>
        <v>-90.024482266275683</v>
      </c>
      <c r="R965">
        <f t="shared" si="282"/>
        <v>89.975517733724317</v>
      </c>
      <c r="S965">
        <f t="shared" si="283"/>
        <v>3.2889951245159497E-2</v>
      </c>
      <c r="T965">
        <f t="shared" si="266"/>
        <v>57.910524500541726</v>
      </c>
    </row>
    <row r="966" spans="1:20" x14ac:dyDescent="0.25">
      <c r="A966">
        <f t="shared" si="267"/>
        <v>207.43894231942534</v>
      </c>
      <c r="B966">
        <f t="shared" si="284"/>
        <v>33.014933059891099</v>
      </c>
      <c r="C966" t="str">
        <f t="shared" si="268"/>
        <v>-0.335934649174215-783.211352372513i</v>
      </c>
      <c r="D966" t="str">
        <f t="shared" si="269"/>
        <v>3.47812499283821-482.069719511244i</v>
      </c>
      <c r="E966" t="str">
        <f t="shared" si="270"/>
        <v>162.469496442318+0.025305286861065i</v>
      </c>
      <c r="F966" t="str">
        <f t="shared" si="271"/>
        <v>2.42492492425711-4523.92610709093i</v>
      </c>
      <c r="G966" t="str">
        <f t="shared" si="272"/>
        <v>0.999999999724602-0.0000165951153809837i</v>
      </c>
      <c r="H966" t="str">
        <f t="shared" si="273"/>
        <v>1200.0412968504+6.37253936227364i</v>
      </c>
      <c r="I966" t="str">
        <f t="shared" si="274"/>
        <v>89.5367797794242-15315.1042986768i</v>
      </c>
      <c r="K966" t="str">
        <f t="shared" si="275"/>
        <v>0.00999937389975171-0.0000779920155272124i</v>
      </c>
      <c r="L966" t="str">
        <f t="shared" si="276"/>
        <v>0.00015-8.54733265396154i</v>
      </c>
      <c r="M966" t="str">
        <f t="shared" si="277"/>
        <v>0.0004-1.50835282128733i</v>
      </c>
      <c r="N966">
        <f t="shared" si="278"/>
        <v>89.975424722392944</v>
      </c>
      <c r="O966">
        <f t="shared" si="279"/>
        <v>57.877580274703099</v>
      </c>
      <c r="P966" s="3">
        <f t="shared" si="280"/>
        <v>57.877580274703099</v>
      </c>
      <c r="Q966" s="3">
        <f t="shared" si="281"/>
        <v>-90.024575277607056</v>
      </c>
      <c r="R966">
        <f t="shared" si="282"/>
        <v>89.975424722392944</v>
      </c>
      <c r="S966">
        <f t="shared" si="283"/>
        <v>3.3014933059891102E-2</v>
      </c>
      <c r="T966">
        <f t="shared" si="266"/>
        <v>57.877580274703099</v>
      </c>
    </row>
    <row r="967" spans="1:20" x14ac:dyDescent="0.25">
      <c r="A967">
        <f t="shared" si="267"/>
        <v>208.22721030023916</v>
      </c>
      <c r="B967">
        <f t="shared" si="284"/>
        <v>33.140389805518687</v>
      </c>
      <c r="C967" t="str">
        <f t="shared" si="268"/>
        <v>-0.335934340438999-780.246379338075i</v>
      </c>
      <c r="D967" t="str">
        <f t="shared" si="269"/>
        <v>3.47812499278367-480.24479050908i</v>
      </c>
      <c r="E967" t="str">
        <f t="shared" si="270"/>
        <v>162.469496133828+0.0254014521450144i</v>
      </c>
      <c r="F967" t="str">
        <f t="shared" si="271"/>
        <v>2.42492492425202-4506.80026638509i</v>
      </c>
      <c r="G967" t="str">
        <f t="shared" si="272"/>
        <v>0.999999999722505-0.0000166581768193965i</v>
      </c>
      <c r="H967" t="str">
        <f t="shared" si="273"/>
        <v>1200.04161130944+6.39675512689947i</v>
      </c>
      <c r="I967" t="str">
        <f t="shared" si="274"/>
        <v>89.5367833987921-15257.1308836008i</v>
      </c>
      <c r="K967" t="str">
        <f t="shared" si="275"/>
        <v>0.00999936913265856-0.0000782883467671095i</v>
      </c>
      <c r="L967" t="str">
        <f t="shared" si="276"/>
        <v>0.00015-8.51497574612626i</v>
      </c>
      <c r="M967" t="str">
        <f t="shared" si="277"/>
        <v>0.0004-1.50264277872817i</v>
      </c>
      <c r="N967">
        <f t="shared" si="278"/>
        <v>89.975331357862018</v>
      </c>
      <c r="O967">
        <f t="shared" si="279"/>
        <v>57.844636045827293</v>
      </c>
      <c r="P967" s="3">
        <f t="shared" si="280"/>
        <v>57.844636045827293</v>
      </c>
      <c r="Q967" s="3">
        <f t="shared" si="281"/>
        <v>-90.024668642137982</v>
      </c>
      <c r="R967">
        <f t="shared" si="282"/>
        <v>89.975331357862018</v>
      </c>
      <c r="S967">
        <f t="shared" si="283"/>
        <v>3.3140389805518686E-2</v>
      </c>
      <c r="T967">
        <f t="shared" si="266"/>
        <v>57.844636045827293</v>
      </c>
    </row>
    <row r="968" spans="1:20" x14ac:dyDescent="0.25">
      <c r="A968">
        <f t="shared" si="267"/>
        <v>209.01847369938008</v>
      </c>
      <c r="B968">
        <f t="shared" si="284"/>
        <v>33.266323286779659</v>
      </c>
      <c r="C968" t="str">
        <f t="shared" si="268"/>
        <v>-0.335934029353349-777.292630409795i</v>
      </c>
      <c r="D968" t="str">
        <f t="shared" si="269"/>
        <v>3.47812499272872-478.426769989457i</v>
      </c>
      <c r="E968" t="str">
        <f t="shared" si="270"/>
        <v>162.46949582299+0.0254979829164654i</v>
      </c>
      <c r="F968" t="str">
        <f t="shared" si="271"/>
        <v>2.4249249242469-4489.73925751411i</v>
      </c>
      <c r="G968" t="str">
        <f t="shared" si="272"/>
        <v>0.999999999720392-0.0000167214778912749i</v>
      </c>
      <c r="H968" t="str">
        <f t="shared" si="273"/>
        <v>1200.041928163+6.4210629127473i</v>
      </c>
      <c r="I968" t="str">
        <f t="shared" si="274"/>
        <v>89.5367870457182-15199.3769474758i</v>
      </c>
      <c r="K968" t="str">
        <f t="shared" si="275"/>
        <v>0.00999936432927146-0.0000785858036261137i</v>
      </c>
      <c r="L968" t="str">
        <f t="shared" si="276"/>
        <v>0.00015-8.48274132907581i</v>
      </c>
      <c r="M968" t="str">
        <f t="shared" si="277"/>
        <v>0.0004-1.49695435218984i</v>
      </c>
      <c r="N968">
        <f t="shared" si="278"/>
        <v>89.975237638792166</v>
      </c>
      <c r="O968">
        <f t="shared" si="279"/>
        <v>57.811691813891272</v>
      </c>
      <c r="P968" s="3">
        <f t="shared" si="280"/>
        <v>57.811691813891272</v>
      </c>
      <c r="Q968" s="3">
        <f t="shared" si="281"/>
        <v>-90.024762361207834</v>
      </c>
      <c r="R968">
        <f t="shared" si="282"/>
        <v>89.975237638792166</v>
      </c>
      <c r="S968">
        <f t="shared" si="283"/>
        <v>3.3266323286779656E-2</v>
      </c>
      <c r="T968">
        <f t="shared" si="266"/>
        <v>57.811691813891272</v>
      </c>
    </row>
    <row r="969" spans="1:20" x14ac:dyDescent="0.25">
      <c r="A969">
        <f t="shared" si="267"/>
        <v>209.81274389943769</v>
      </c>
      <c r="B969">
        <f t="shared" si="284"/>
        <v>33.39273531526942</v>
      </c>
      <c r="C969" t="str">
        <f t="shared" si="268"/>
        <v>-0.335933715899166-774.350063096987i</v>
      </c>
      <c r="D969" t="str">
        <f t="shared" si="269"/>
        <v>3.47812499267335-476.615631799539i</v>
      </c>
      <c r="E969" t="str">
        <f t="shared" si="270"/>
        <v>162.469495509785+0.0255948805649667i</v>
      </c>
      <c r="F969" t="str">
        <f t="shared" si="271"/>
        <v>2.42492492424173-4472.74283504967i</v>
      </c>
      <c r="G969" t="str">
        <f t="shared" si="272"/>
        <v>0.999999999718263-0.000016785019507226i</v>
      </c>
      <c r="H969" t="str">
        <f t="shared" si="273"/>
        <v>1200.04224742933+6.44546306951266i</v>
      </c>
      <c r="I969" t="str">
        <f t="shared" si="274"/>
        <v>89.5367907204106-15141.8416594925i</v>
      </c>
      <c r="K969" t="str">
        <f t="shared" si="275"/>
        <v>0.00999935948931399-0.0000788843903765451i</v>
      </c>
      <c r="L969" t="str">
        <f t="shared" si="276"/>
        <v>0.00015-8.45062893910717i</v>
      </c>
      <c r="M969" t="str">
        <f t="shared" si="277"/>
        <v>0.0004-1.49128745984244i</v>
      </c>
      <c r="N969">
        <f t="shared" si="278"/>
        <v>89.975143563838955</v>
      </c>
      <c r="O969">
        <f t="shared" si="279"/>
        <v>57.77874757887156</v>
      </c>
      <c r="P969" s="3">
        <f t="shared" si="280"/>
        <v>57.77874757887156</v>
      </c>
      <c r="Q969" s="3">
        <f t="shared" si="281"/>
        <v>-90.024856436161045</v>
      </c>
      <c r="R969">
        <f t="shared" si="282"/>
        <v>89.975143563838955</v>
      </c>
      <c r="S969">
        <f t="shared" si="283"/>
        <v>3.3392735315269421E-2</v>
      </c>
      <c r="T969">
        <f t="shared" si="266"/>
        <v>57.77874757887156</v>
      </c>
    </row>
    <row r="970" spans="1:20" x14ac:dyDescent="0.25">
      <c r="A970">
        <f t="shared" si="267"/>
        <v>210.61003232625558</v>
      </c>
      <c r="B970">
        <f t="shared" si="284"/>
        <v>33.519627709467443</v>
      </c>
      <c r="C970" t="str">
        <f t="shared" si="268"/>
        <v>-0.33593340005859-771.418635069853i</v>
      </c>
      <c r="D970" t="str">
        <f t="shared" si="269"/>
        <v>3.47812499261756-474.811349885496i</v>
      </c>
      <c r="E970" t="str">
        <f t="shared" si="270"/>
        <v>162.469495194197+0.0256921464853184i</v>
      </c>
      <c r="F970" t="str">
        <f t="shared" si="271"/>
        <v>2.42492492423653-4455.81075449252i</v>
      </c>
      <c r="G970" t="str">
        <f t="shared" si="272"/>
        <v>0.999999999716118-0.0000168488025813173i</v>
      </c>
      <c r="H970" t="str">
        <f t="shared" si="273"/>
        <v>1200.0425691268+6.46995594822031i</v>
      </c>
      <c r="I970" t="str">
        <f t="shared" si="274"/>
        <v>89.536794423081-15084.5241919861i</v>
      </c>
      <c r="K970" t="str">
        <f t="shared" si="275"/>
        <v>0.00999935461250787-0.0000791841113069053i</v>
      </c>
      <c r="L970" t="str">
        <f t="shared" si="276"/>
        <v>0.00015-8.41863811427295i</v>
      </c>
      <c r="M970" t="str">
        <f t="shared" si="277"/>
        <v>0.0004-1.48564202016581i</v>
      </c>
      <c r="N970">
        <f t="shared" si="278"/>
        <v>89.975049131652881</v>
      </c>
      <c r="O970">
        <f t="shared" si="279"/>
        <v>57.745803340744899</v>
      </c>
      <c r="P970" s="3">
        <f t="shared" si="280"/>
        <v>57.745803340744899</v>
      </c>
      <c r="Q970" s="3">
        <f t="shared" si="281"/>
        <v>-90.024950868347119</v>
      </c>
      <c r="R970">
        <f t="shared" si="282"/>
        <v>89.975049131652881</v>
      </c>
      <c r="S970">
        <f t="shared" si="283"/>
        <v>3.3519627709467439E-2</v>
      </c>
      <c r="T970">
        <f t="shared" si="266"/>
        <v>57.745803340744899</v>
      </c>
    </row>
    <row r="971" spans="1:20" x14ac:dyDescent="0.25">
      <c r="A971">
        <f t="shared" si="267"/>
        <v>211.41035044909532</v>
      </c>
      <c r="B971">
        <f t="shared" si="284"/>
        <v>33.647002294763418</v>
      </c>
      <c r="C971" t="str">
        <f t="shared" si="268"/>
        <v>-0.33593308181332-768.498304158802i</v>
      </c>
      <c r="D971" t="str">
        <f t="shared" si="269"/>
        <v>3.47812499256136-473.01389829213i</v>
      </c>
      <c r="E971" t="str">
        <f t="shared" si="270"/>
        <v>162.469494876206+0.0257897820776676i</v>
      </c>
      <c r="F971" t="str">
        <f t="shared" si="271"/>
        <v>2.42492492423129-4438.94277226902i</v>
      </c>
      <c r="G971" t="str">
        <f t="shared" si="272"/>
        <v>0.999999999713956-0.0000169128280310898i</v>
      </c>
      <c r="H971" t="str">
        <f t="shared" si="273"/>
        <v>1200.04289327393+6.49454190122902i</v>
      </c>
      <c r="I971" t="str">
        <f t="shared" si="274"/>
        <v>89.5367981539428-15027.423720426i</v>
      </c>
      <c r="K971" t="str">
        <f t="shared" si="275"/>
        <v>0.00999934969857245-0.0000794849707219306i</v>
      </c>
      <c r="L971" t="str">
        <f t="shared" si="276"/>
        <v>0.00015-8.3867683943743i</v>
      </c>
      <c r="M971" t="str">
        <f t="shared" si="277"/>
        <v>0.0004-1.48001795194841i</v>
      </c>
      <c r="N971">
        <f t="shared" si="278"/>
        <v>89.974954340879322</v>
      </c>
      <c r="O971">
        <f t="shared" si="279"/>
        <v>57.712859099487474</v>
      </c>
      <c r="P971" s="3">
        <f t="shared" si="280"/>
        <v>57.712859099487474</v>
      </c>
      <c r="Q971" s="3">
        <f t="shared" si="281"/>
        <v>-90.025045659120678</v>
      </c>
      <c r="R971">
        <f t="shared" si="282"/>
        <v>89.974954340879322</v>
      </c>
      <c r="S971">
        <f t="shared" si="283"/>
        <v>3.3647002294763417E-2</v>
      </c>
      <c r="T971">
        <f t="shared" si="266"/>
        <v>57.712859099487474</v>
      </c>
    </row>
    <row r="972" spans="1:20" x14ac:dyDescent="0.25">
      <c r="A972">
        <f t="shared" si="267"/>
        <v>212.21370978080191</v>
      </c>
      <c r="B972">
        <f t="shared" si="284"/>
        <v>33.774860903483521</v>
      </c>
      <c r="C972" t="str">
        <f t="shared" si="268"/>
        <v>-0.335932761145174-765.589028353905i</v>
      </c>
      <c r="D972" t="str">
        <f t="shared" si="269"/>
        <v>3.47812499250471-471.22325116249i</v>
      </c>
      <c r="E972" t="str">
        <f t="shared" si="270"/>
        <v>162.469494555794+0.025887788747474i</v>
      </c>
      <c r="F972" t="str">
        <f t="shared" si="271"/>
        <v>2.424924924226-4422.13864572753i</v>
      </c>
      <c r="G972" t="str">
        <f t="shared" si="272"/>
        <v>0.999999999711778-0.000016977096777571i</v>
      </c>
      <c r="H972" t="str">
        <f t="shared" si="273"/>
        <v>1200.04321988935+6.51922128223684i</v>
      </c>
      <c r="I972" t="str">
        <f t="shared" si="274"/>
        <v>89.5368019132109-14970.5394234023i</v>
      </c>
      <c r="K972" t="str">
        <f t="shared" si="275"/>
        <v>0.00999934474722535-0.0000797869729426623i</v>
      </c>
      <c r="L972" t="str">
        <f t="shared" si="276"/>
        <v>0.00015-8.35501932095471i</v>
      </c>
      <c r="M972" t="str">
        <f t="shared" si="277"/>
        <v>0.0004-1.47441517428612i</v>
      </c>
      <c r="N972">
        <f t="shared" si="278"/>
        <v>89.974859190158597</v>
      </c>
      <c r="O972">
        <f t="shared" si="279"/>
        <v>57.67991485507558</v>
      </c>
      <c r="P972" s="3">
        <f t="shared" si="280"/>
        <v>57.67991485507558</v>
      </c>
      <c r="Q972" s="3">
        <f t="shared" si="281"/>
        <v>-90.025140809841403</v>
      </c>
      <c r="R972">
        <f t="shared" si="282"/>
        <v>89.974859190158597</v>
      </c>
      <c r="S972">
        <f t="shared" si="283"/>
        <v>3.3774860903483521E-2</v>
      </c>
      <c r="T972">
        <f t="shared" si="266"/>
        <v>57.67991485507558</v>
      </c>
    </row>
    <row r="973" spans="1:20" x14ac:dyDescent="0.25">
      <c r="A973">
        <f t="shared" si="267"/>
        <v>213.02012187796896</v>
      </c>
      <c r="B973">
        <f t="shared" si="284"/>
        <v>33.903205374916759</v>
      </c>
      <c r="C973" t="str">
        <f t="shared" si="268"/>
        <v>-0.335932438035658-762.690765804244i</v>
      </c>
      <c r="D973" t="str">
        <f t="shared" si="269"/>
        <v>3.47812499244764-469.43938273752i</v>
      </c>
      <c r="E973" t="str">
        <f t="shared" si="270"/>
        <v>162.469494232943+0.0259861679055239i</v>
      </c>
      <c r="F973" t="str">
        <f t="shared" si="271"/>
        <v>2.42492492422068-4405.39813313509i</v>
      </c>
      <c r="G973" t="str">
        <f t="shared" si="272"/>
        <v>0.999999999709584-0.0000170416097452883i</v>
      </c>
      <c r="H973" t="str">
        <f t="shared" si="273"/>
        <v>1200.04354899188+6.54399444628579i</v>
      </c>
      <c r="I973" t="str">
        <f t="shared" si="274"/>
        <v>89.536805701101-14913.8704826156i</v>
      </c>
      <c r="K973" t="str">
        <f t="shared" si="275"/>
        <v>0.00999933975818154-0.0000800901223064944i</v>
      </c>
      <c r="L973" t="str">
        <f t="shared" si="276"/>
        <v>0.00015-8.32339043729301i</v>
      </c>
      <c r="M973" t="str">
        <f t="shared" si="277"/>
        <v>0.0004-1.46883360658111i</v>
      </c>
      <c r="N973">
        <f t="shared" si="278"/>
        <v>89.974763678125839</v>
      </c>
      <c r="O973">
        <f t="shared" si="279"/>
        <v>57.646970607485095</v>
      </c>
      <c r="P973" s="3">
        <f t="shared" si="280"/>
        <v>57.646970607485095</v>
      </c>
      <c r="Q973" s="3">
        <f t="shared" si="281"/>
        <v>-90.025236321874161</v>
      </c>
      <c r="R973">
        <f t="shared" si="282"/>
        <v>89.974763678125839</v>
      </c>
      <c r="S973">
        <f t="shared" si="283"/>
        <v>3.3903205374916756E-2</v>
      </c>
      <c r="T973">
        <f t="shared" si="266"/>
        <v>57.646970607485095</v>
      </c>
    </row>
    <row r="974" spans="1:20" x14ac:dyDescent="0.25">
      <c r="A974">
        <f t="shared" si="267"/>
        <v>213.82959834110525</v>
      </c>
      <c r="B974">
        <f t="shared" si="284"/>
        <v>34.032037555341446</v>
      </c>
      <c r="C974" t="str">
        <f t="shared" si="268"/>
        <v>-0.335932112466172-759.803474817351i</v>
      </c>
      <c r="D974" t="str">
        <f t="shared" si="269"/>
        <v>3.47812499239014-467.662267355673i</v>
      </c>
      <c r="E974" t="str">
        <f t="shared" si="270"/>
        <v>162.469493907636+0.026084920968i</v>
      </c>
      <c r="F974" t="str">
        <f t="shared" si="271"/>
        <v>2.42492492421533-4388.7209936738i</v>
      </c>
      <c r="G974" t="str">
        <f t="shared" si="272"/>
        <v>0.999999999707372-0.0000171063678622826i</v>
      </c>
      <c r="H974" t="str">
        <f t="shared" si="273"/>
        <v>1200.04388060045+6.56886174976738i</v>
      </c>
      <c r="I974" t="str">
        <f t="shared" si="274"/>
        <v>89.5368095178309-14857.416082864i</v>
      </c>
      <c r="K974" t="str">
        <f t="shared" si="275"/>
        <v>0.00999933473115414-0.0000803944231672473i</v>
      </c>
      <c r="L974" t="str">
        <f t="shared" si="276"/>
        <v>0.00015-8.29188128839709i</v>
      </c>
      <c r="M974" t="str">
        <f t="shared" si="277"/>
        <v>0.0004-1.46327316854066i</v>
      </c>
      <c r="N974">
        <f t="shared" si="278"/>
        <v>89.974667803411023</v>
      </c>
      <c r="O974">
        <f t="shared" si="279"/>
        <v>57.614026356691937</v>
      </c>
      <c r="P974" s="3">
        <f t="shared" si="280"/>
        <v>57.614026356691937</v>
      </c>
      <c r="Q974" s="3">
        <f t="shared" si="281"/>
        <v>-90.025332196588977</v>
      </c>
      <c r="R974">
        <f t="shared" si="282"/>
        <v>89.974667803411023</v>
      </c>
      <c r="S974">
        <f t="shared" si="283"/>
        <v>3.4032037555341448E-2</v>
      </c>
      <c r="T974">
        <f t="shared" si="266"/>
        <v>57.614026356691937</v>
      </c>
    </row>
    <row r="975" spans="1:20" x14ac:dyDescent="0.25">
      <c r="A975">
        <f t="shared" si="267"/>
        <v>214.64215081480145</v>
      </c>
      <c r="B975">
        <f t="shared" si="284"/>
        <v>34.161359298051742</v>
      </c>
      <c r="C975" t="str">
        <f t="shared" si="268"/>
        <v>-0.335931784417995-756.927113858557i</v>
      </c>
      <c r="D975" t="str">
        <f t="shared" si="269"/>
        <v>3.4781249923322-465.891879452547i</v>
      </c>
      <c r="E975" t="str">
        <f t="shared" si="270"/>
        <v>162.46949357985+0.0261840493564757i</v>
      </c>
      <c r="F975" t="str">
        <f t="shared" si="271"/>
        <v>2.42492492420993-4372.1069874374i</v>
      </c>
      <c r="G975" t="str">
        <f t="shared" si="272"/>
        <v>0.999999999705144-0.000017171372060121i</v>
      </c>
      <c r="H975" t="str">
        <f t="shared" si="273"/>
        <v>1200.04421473415+6.59382355042764i</v>
      </c>
      <c r="I975" t="str">
        <f t="shared" si="274"/>
        <v>89.5368133636208-14801.1754120323i</v>
      </c>
      <c r="K975" t="str">
        <f t="shared" si="275"/>
        <v>0.00999932966585401-0.0000806998798952249i</v>
      </c>
      <c r="L975" t="str">
        <f t="shared" si="276"/>
        <v>0.00015-8.26049142099728i</v>
      </c>
      <c r="M975" t="str">
        <f t="shared" si="277"/>
        <v>0.0004-1.45773378017599i</v>
      </c>
      <c r="N975">
        <f t="shared" si="278"/>
        <v>89.974571564638993</v>
      </c>
      <c r="O975">
        <f t="shared" si="279"/>
        <v>57.581082102671537</v>
      </c>
      <c r="P975" s="3">
        <f t="shared" si="280"/>
        <v>57.581082102671537</v>
      </c>
      <c r="Q975" s="3">
        <f t="shared" si="281"/>
        <v>-90.025428435361007</v>
      </c>
      <c r="R975">
        <f t="shared" si="282"/>
        <v>89.974571564638993</v>
      </c>
      <c r="S975">
        <f t="shared" si="283"/>
        <v>3.4161359298051745E-2</v>
      </c>
      <c r="T975">
        <f t="shared" si="266"/>
        <v>57.581082102671537</v>
      </c>
    </row>
    <row r="976" spans="1:20" x14ac:dyDescent="0.25">
      <c r="A976">
        <f t="shared" si="267"/>
        <v>215.45779098789771</v>
      </c>
      <c r="B976">
        <f t="shared" si="284"/>
        <v>34.291172463384342</v>
      </c>
      <c r="C976" t="str">
        <f t="shared" si="268"/>
        <v>-0.33593145387226-754.061641550464i</v>
      </c>
      <c r="D976" t="str">
        <f t="shared" si="269"/>
        <v>3.4781249922738-464.128193560517i</v>
      </c>
      <c r="E976" t="str">
        <f t="shared" si="270"/>
        <v>162.469493249571+0.0262835544979186i</v>
      </c>
      <c r="F976" t="str">
        <f t="shared" si="271"/>
        <v>2.42492492420448-4355.55587542782i</v>
      </c>
      <c r="G976" t="str">
        <f t="shared" si="272"/>
        <v>0.999999999702899-0.0000172366232739108i</v>
      </c>
      <c r="H976" t="str">
        <f t="shared" si="273"/>
        <v>1200.04455141221+6.61888020737206i</v>
      </c>
      <c r="I976" t="str">
        <f t="shared" si="274"/>
        <v>89.5368172386905-14745.1476610793i</v>
      </c>
      <c r="K976" t="str">
        <f t="shared" si="275"/>
        <v>0.0099993245619898-0.000081006496877275i</v>
      </c>
      <c r="L976" t="str">
        <f t="shared" si="276"/>
        <v>0.00015-8.22922038353984i</v>
      </c>
      <c r="M976" t="str">
        <f t="shared" si="277"/>
        <v>0.0004-1.45221536180115i</v>
      </c>
      <c r="N976">
        <f t="shared" si="278"/>
        <v>89.974474960429404</v>
      </c>
      <c r="O976">
        <f t="shared" si="279"/>
        <v>57.548137845399523</v>
      </c>
      <c r="P976" s="3">
        <f t="shared" si="280"/>
        <v>57.548137845399523</v>
      </c>
      <c r="Q976" s="3">
        <f t="shared" si="281"/>
        <v>-90.025525039570596</v>
      </c>
      <c r="R976">
        <f t="shared" si="282"/>
        <v>89.974474960429404</v>
      </c>
      <c r="S976">
        <f t="shared" si="283"/>
        <v>3.429117246338434E-2</v>
      </c>
      <c r="T976">
        <f t="shared" si="266"/>
        <v>57.548137845399523</v>
      </c>
    </row>
    <row r="977" spans="1:20" x14ac:dyDescent="0.25">
      <c r="A977">
        <f t="shared" si="267"/>
        <v>216.27653059365173</v>
      </c>
      <c r="B977">
        <f t="shared" si="284"/>
        <v>34.421478918745201</v>
      </c>
      <c r="C977" t="str">
        <f t="shared" si="268"/>
        <v>-0.335931120810028-751.207016672284i</v>
      </c>
      <c r="D977" t="str">
        <f t="shared" si="269"/>
        <v>3.47812499221497-462.371184308372i</v>
      </c>
      <c r="E977" t="str">
        <f t="shared" si="270"/>
        <v>162.469492916777+0.0263834378247386i</v>
      </c>
      <c r="F977" t="str">
        <f t="shared" si="271"/>
        <v>2.42492492419899-4339.06741955179i</v>
      </c>
      <c r="G977" t="str">
        <f t="shared" si="272"/>
        <v>0.999999999700637-0.0000173021224423125i</v>
      </c>
      <c r="H977" t="str">
        <f t="shared" si="273"/>
        <v>1200.044890654+6.6440320810712i</v>
      </c>
      <c r="I977" t="str">
        <f t="shared" si="274"/>
        <v>89.5368211432659-14689.3320240272i</v>
      </c>
      <c r="K977" t="str">
        <f t="shared" si="275"/>
        <v>0.00999931941926797-0.0000813142785168558i</v>
      </c>
      <c r="L977" t="str">
        <f t="shared" si="276"/>
        <v>0.00015-8.19806772618031i</v>
      </c>
      <c r="M977" t="str">
        <f t="shared" si="277"/>
        <v>0.0004-1.44671783403182i</v>
      </c>
      <c r="N977">
        <f t="shared" si="278"/>
        <v>89.974377989396643</v>
      </c>
      <c r="O977">
        <f t="shared" si="279"/>
        <v>57.515193584851076</v>
      </c>
      <c r="P977" s="3">
        <f t="shared" si="280"/>
        <v>57.515193584851076</v>
      </c>
      <c r="Q977" s="3">
        <f t="shared" si="281"/>
        <v>-90.025622010603357</v>
      </c>
      <c r="R977">
        <f t="shared" si="282"/>
        <v>89.974377989396643</v>
      </c>
      <c r="S977">
        <f t="shared" si="283"/>
        <v>3.4421478918745203E-2</v>
      </c>
      <c r="T977">
        <f t="shared" si="266"/>
        <v>57.515193584851076</v>
      </c>
    </row>
    <row r="978" spans="1:20" x14ac:dyDescent="0.25">
      <c r="A978">
        <f t="shared" si="267"/>
        <v>217.09838140990757</v>
      </c>
      <c r="B978">
        <f t="shared" si="284"/>
        <v>34.552280538636431</v>
      </c>
      <c r="C978" t="str">
        <f t="shared" si="268"/>
        <v>-0.335930785212001-748.363198159277i</v>
      </c>
      <c r="D978" t="str">
        <f t="shared" si="269"/>
        <v>3.47812499215569-460.620826420942i</v>
      </c>
      <c r="E978" t="str">
        <f t="shared" si="270"/>
        <v>162.46949258145+0.026483700774789i</v>
      </c>
      <c r="F978" t="str">
        <f t="shared" si="271"/>
        <v>2.42492492419346-4322.64138261732i</v>
      </c>
      <c r="G978" t="str">
        <f t="shared" si="272"/>
        <v>0.999999999698357-0.0000173678705075537i</v>
      </c>
      <c r="H978" t="str">
        <f t="shared" si="273"/>
        <v>1200.04523247904+6.66927953336516i</v>
      </c>
      <c r="I978" t="str">
        <f t="shared" si="274"/>
        <v>89.5368250775681-14633.7276979492i</v>
      </c>
      <c r="K978" t="str">
        <f t="shared" si="275"/>
        <v>0.00999931423739265-0.000081623229234091i</v>
      </c>
      <c r="L978" t="str">
        <f t="shared" si="276"/>
        <v>0.00015-8.16703300077738i</v>
      </c>
      <c r="M978" t="str">
        <f t="shared" si="277"/>
        <v>0.0004-1.44124111778424i</v>
      </c>
      <c r="N978">
        <f t="shared" si="278"/>
        <v>89.974280650149936</v>
      </c>
      <c r="O978">
        <f t="shared" si="279"/>
        <v>57.482249321001213</v>
      </c>
      <c r="P978" s="3">
        <f t="shared" si="280"/>
        <v>57.482249321001213</v>
      </c>
      <c r="Q978" s="3">
        <f t="shared" si="281"/>
        <v>-90.025719349850064</v>
      </c>
      <c r="R978">
        <f t="shared" si="282"/>
        <v>89.974280650149936</v>
      </c>
      <c r="S978">
        <f t="shared" si="283"/>
        <v>3.4552280538636432E-2</v>
      </c>
      <c r="T978">
        <f t="shared" si="266"/>
        <v>57.482249321001213</v>
      </c>
    </row>
    <row r="979" spans="1:20" x14ac:dyDescent="0.25">
      <c r="A979">
        <f t="shared" si="267"/>
        <v>217.92335525926524</v>
      </c>
      <c r="B979">
        <f t="shared" si="284"/>
        <v>34.683579204683248</v>
      </c>
      <c r="C979" t="str">
        <f t="shared" si="268"/>
        <v>-0.335930447058986-745.530145102168i</v>
      </c>
      <c r="D979" t="str">
        <f t="shared" si="269"/>
        <v>3.47812499209597-458.877094718743i</v>
      </c>
      <c r="E979" t="str">
        <f t="shared" si="270"/>
        <v>162.469492243571+0.0265843447913998i</v>
      </c>
      <c r="F979" t="str">
        <f t="shared" si="271"/>
        <v>2.4249249241879-4306.27752833036i</v>
      </c>
      <c r="G979" t="str">
        <f t="shared" si="272"/>
        <v>0.99999999969606-0.0000174338684154424i</v>
      </c>
      <c r="H979" t="str">
        <f t="shared" si="273"/>
        <v>1200.04557690701+6.69462292746964i</v>
      </c>
      <c r="I979" t="str">
        <f t="shared" si="274"/>
        <v>89.5368290418257-14578.3338829585i</v>
      </c>
      <c r="K979" t="str">
        <f t="shared" si="275"/>
        <v>0.00999930901606585-0.0000819333534658418i</v>
      </c>
      <c r="L979" t="str">
        <f t="shared" si="276"/>
        <v>0.00015-8.13611576088599i</v>
      </c>
      <c r="M979" t="str">
        <f t="shared" si="277"/>
        <v>0.0004-1.435785134274i</v>
      </c>
      <c r="N979">
        <f t="shared" si="278"/>
        <v>89.974182941293193</v>
      </c>
      <c r="O979">
        <f t="shared" si="279"/>
        <v>57.449305053824887</v>
      </c>
      <c r="P979" s="3">
        <f t="shared" si="280"/>
        <v>57.449305053824887</v>
      </c>
      <c r="Q979" s="3">
        <f t="shared" si="281"/>
        <v>-90.025817058706807</v>
      </c>
      <c r="R979">
        <f t="shared" si="282"/>
        <v>89.974182941293193</v>
      </c>
      <c r="S979">
        <f t="shared" si="283"/>
        <v>3.4683579204683249E-2</v>
      </c>
      <c r="T979">
        <f t="shared" si="266"/>
        <v>57.449305053824887</v>
      </c>
    </row>
    <row r="980" spans="1:20" x14ac:dyDescent="0.25">
      <c r="A980">
        <f t="shared" si="267"/>
        <v>218.75146400925044</v>
      </c>
      <c r="B980">
        <f t="shared" si="284"/>
        <v>34.815376805661046</v>
      </c>
      <c r="C980" t="str">
        <f t="shared" si="268"/>
        <v>-0.335930106331455-742.707816746525i</v>
      </c>
      <c r="D980" t="str">
        <f t="shared" si="269"/>
        <v>3.47812499203579-457.139964117607i</v>
      </c>
      <c r="E980" t="str">
        <f t="shared" si="270"/>
        <v>162.469491903118+0.0266853713234028i</v>
      </c>
      <c r="F980" t="str">
        <f t="shared" si="271"/>
        <v>2.42492492418229-4289.97562129137i</v>
      </c>
      <c r="G980" t="str">
        <f t="shared" si="272"/>
        <v>0.999999999693746-0.0000175001171153805i</v>
      </c>
      <c r="H980" t="str">
        <f t="shared" si="273"/>
        <v>1200.04592395772+6.72006262798048i</v>
      </c>
      <c r="I980" t="str">
        <f t="shared" si="274"/>
        <v>89.5368330362654-14523.1497821965i</v>
      </c>
      <c r="K980" t="str">
        <f t="shared" si="275"/>
        <v>0.0099993037549873-0.0000822446556657629i</v>
      </c>
      <c r="L980" t="str">
        <f t="shared" si="276"/>
        <v>0.00015-8.10531556175138i</v>
      </c>
      <c r="M980" t="str">
        <f t="shared" si="277"/>
        <v>0.0004-1.43034980501495i</v>
      </c>
      <c r="N980">
        <f t="shared" si="278"/>
        <v>89.974084861425126</v>
      </c>
      <c r="O980">
        <f t="shared" si="279"/>
        <v>57.416360783296653</v>
      </c>
      <c r="P980" s="3">
        <f t="shared" si="280"/>
        <v>57.416360783296653</v>
      </c>
      <c r="Q980" s="3">
        <f t="shared" si="281"/>
        <v>-90.025915138574874</v>
      </c>
      <c r="R980">
        <f t="shared" si="282"/>
        <v>89.974084861425126</v>
      </c>
      <c r="S980">
        <f t="shared" si="283"/>
        <v>3.4815376805661047E-2</v>
      </c>
      <c r="T980">
        <f t="shared" si="266"/>
        <v>57.416360783296653</v>
      </c>
    </row>
    <row r="981" spans="1:20" x14ac:dyDescent="0.25">
      <c r="A981">
        <f t="shared" si="267"/>
        <v>219.58271957248562</v>
      </c>
      <c r="B981">
        <f t="shared" si="284"/>
        <v>34.94767523752256</v>
      </c>
      <c r="C981" t="str">
        <f t="shared" si="268"/>
        <v>-0.335929763009896-739.896172492221i</v>
      </c>
      <c r="D981" t="str">
        <f t="shared" si="269"/>
        <v>3.47812499197513-455.409409628326i</v>
      </c>
      <c r="E981" t="str">
        <f t="shared" si="270"/>
        <v>162.469491560076+0.0267867818251297i</v>
      </c>
      <c r="F981" t="str">
        <f t="shared" si="271"/>
        <v>2.42492492417662-4273.73542699191i</v>
      </c>
      <c r="G981" t="str">
        <f t="shared" si="272"/>
        <v>0.999999999691414-0.0000175666175603781i</v>
      </c>
      <c r="H981" t="str">
        <f t="shared" si="273"/>
        <v>1200.04627365117+6.74559900087941i</v>
      </c>
      <c r="I981" t="str">
        <f t="shared" si="274"/>
        <v>89.5368370611179-14468.1746018214i</v>
      </c>
      <c r="K981" t="str">
        <f t="shared" si="275"/>
        <v>0.00999929845385429-0.0000825571403043674i</v>
      </c>
      <c r="L981" t="str">
        <f t="shared" si="276"/>
        <v>0.00015-8.07463196030221i</v>
      </c>
      <c r="M981" t="str">
        <f t="shared" si="277"/>
        <v>0.0004-1.42493505181804i</v>
      </c>
      <c r="N981">
        <f t="shared" si="278"/>
        <v>89.973986409139073</v>
      </c>
      <c r="O981">
        <f t="shared" si="279"/>
        <v>57.383416509391125</v>
      </c>
      <c r="P981" s="3">
        <f t="shared" si="280"/>
        <v>57.383416509391125</v>
      </c>
      <c r="Q981" s="3">
        <f t="shared" si="281"/>
        <v>-90.026013590860927</v>
      </c>
      <c r="R981">
        <f t="shared" si="282"/>
        <v>89.973986409139073</v>
      </c>
      <c r="S981">
        <f t="shared" si="283"/>
        <v>3.4947675237522562E-2</v>
      </c>
      <c r="T981">
        <f t="shared" si="266"/>
        <v>57.383416509391125</v>
      </c>
    </row>
    <row r="982" spans="1:20" x14ac:dyDescent="0.25">
      <c r="A982">
        <f t="shared" si="267"/>
        <v>220.41713390686104</v>
      </c>
      <c r="B982">
        <f t="shared" si="284"/>
        <v>35.080476403425145</v>
      </c>
      <c r="C982" t="str">
        <f t="shared" si="268"/>
        <v>-0.335929417074532-737.095171892802i</v>
      </c>
      <c r="D982" t="str">
        <f t="shared" si="269"/>
        <v>3.47812499191403-453.685406356297i</v>
      </c>
      <c r="E982" t="str">
        <f t="shared" si="270"/>
        <v>162.469491214421+0.0268885777564532i</v>
      </c>
      <c r="F982" t="str">
        <f t="shared" si="271"/>
        <v>2.42492492417093-4257.55671181139i</v>
      </c>
      <c r="G982" t="str">
        <f t="shared" si="272"/>
        <v>0.999999999689064-0.0000176333707070661i</v>
      </c>
      <c r="H982" t="str">
        <f t="shared" si="273"/>
        <v>1200.04662600745+6.7712324135389i</v>
      </c>
      <c r="I982" t="str">
        <f t="shared" si="274"/>
        <v>89.536841116615-14413.4075509967i</v>
      </c>
      <c r="K982" t="str">
        <f t="shared" si="275"/>
        <v>0.009999293112362-0.0000828708118690914i</v>
      </c>
      <c r="L982" t="str">
        <f t="shared" si="276"/>
        <v>0.00015-8.04406451514464i</v>
      </c>
      <c r="M982" t="str">
        <f t="shared" si="277"/>
        <v>0.0004-1.41954079679023i</v>
      </c>
      <c r="N982">
        <f t="shared" si="278"/>
        <v>89.973887583023171</v>
      </c>
      <c r="O982">
        <f t="shared" si="279"/>
        <v>57.35047223208251</v>
      </c>
      <c r="P982" s="3">
        <f t="shared" si="280"/>
        <v>57.35047223208251</v>
      </c>
      <c r="Q982" s="3">
        <f t="shared" si="281"/>
        <v>-90.026112416976829</v>
      </c>
      <c r="R982">
        <f t="shared" si="282"/>
        <v>89.973887583023171</v>
      </c>
      <c r="S982">
        <f t="shared" si="283"/>
        <v>3.5080476403425147E-2</v>
      </c>
      <c r="T982">
        <f t="shared" si="266"/>
        <v>57.35047223208251</v>
      </c>
    </row>
    <row r="983" spans="1:20" x14ac:dyDescent="0.25">
      <c r="A983">
        <f t="shared" si="267"/>
        <v>221.25471901570711</v>
      </c>
      <c r="B983">
        <f t="shared" si="284"/>
        <v>35.213782213758158</v>
      </c>
      <c r="C983" t="str">
        <f t="shared" si="268"/>
        <v>-0.335929068505452-734.304774654942i</v>
      </c>
      <c r="D983" t="str">
        <f t="shared" si="269"/>
        <v>3.47812499185246-451.96792950115i</v>
      </c>
      <c r="E983" t="str">
        <f t="shared" si="270"/>
        <v>162.469490866136+0.0269907605828009i</v>
      </c>
      <c r="F983" t="str">
        <f t="shared" si="271"/>
        <v>2.42492492416519-4241.43924301353i</v>
      </c>
      <c r="G983" t="str">
        <f t="shared" si="272"/>
        <v>0.999999999686697-0.000017700377515711i</v>
      </c>
      <c r="H983" t="str">
        <f t="shared" si="273"/>
        <v>1200.04698104685+6.79696323472767i</v>
      </c>
      <c r="I983" t="str">
        <f t="shared" si="274"/>
        <v>89.536845202989-14358.84784188i</v>
      </c>
      <c r="K983" t="str">
        <f t="shared" si="275"/>
        <v>0.00999928773020322-0.0000831856748643558i</v>
      </c>
      <c r="L983" t="str">
        <f t="shared" si="276"/>
        <v>0.00015-8.01361278655574i</v>
      </c>
      <c r="M983" t="str">
        <f t="shared" si="277"/>
        <v>0.0004-1.41416696233337i</v>
      </c>
      <c r="N983">
        <f t="shared" si="278"/>
        <v>89.973788381660142</v>
      </c>
      <c r="O983">
        <f t="shared" si="279"/>
        <v>57.317527951344985</v>
      </c>
      <c r="P983" s="3">
        <f t="shared" si="280"/>
        <v>57.317527951344985</v>
      </c>
      <c r="Q983" s="3">
        <f t="shared" si="281"/>
        <v>-90.026211618339858</v>
      </c>
      <c r="R983">
        <f t="shared" si="282"/>
        <v>89.973788381660142</v>
      </c>
      <c r="S983">
        <f t="shared" si="283"/>
        <v>3.5213782213758156E-2</v>
      </c>
      <c r="T983">
        <f t="shared" si="266"/>
        <v>57.317527951344985</v>
      </c>
    </row>
    <row r="984" spans="1:20" x14ac:dyDescent="0.25">
      <c r="A984">
        <f t="shared" si="267"/>
        <v>222.09548694796678</v>
      </c>
      <c r="B984">
        <f t="shared" si="284"/>
        <v>35.347594586170437</v>
      </c>
      <c r="C984" t="str">
        <f t="shared" si="268"/>
        <v>-0.335928717282612-731.524940637829i</v>
      </c>
      <c r="D984" t="str">
        <f t="shared" si="269"/>
        <v>3.47812499179042-450.256954356406i</v>
      </c>
      <c r="E984" t="str">
        <f t="shared" si="270"/>
        <v>162.469490515199+0.0270933317751854i</v>
      </c>
      <c r="F984" t="str">
        <f t="shared" si="271"/>
        <v>2.4249249241594-4225.38278874313i</v>
      </c>
      <c r="G984" t="str">
        <f t="shared" si="272"/>
        <v>0.999999999684311-0.0000177676389502283i</v>
      </c>
      <c r="H984" t="str">
        <f t="shared" si="273"/>
        <v>1200.04733878981+6.82279183461603i</v>
      </c>
      <c r="I984" t="str">
        <f t="shared" si="274"/>
        <v>89.5368493204756-14304.4946896117i</v>
      </c>
      <c r="K984" t="str">
        <f t="shared" si="275"/>
        <v>0.0099992823070683-0.0000835017338116304i</v>
      </c>
      <c r="L984" t="str">
        <f t="shared" si="276"/>
        <v>0.00015-7.98327633647716i</v>
      </c>
      <c r="M984" t="str">
        <f t="shared" si="277"/>
        <v>0.0004-1.40881347114302i</v>
      </c>
      <c r="N984">
        <f t="shared" si="278"/>
        <v>89.973688803627397</v>
      </c>
      <c r="O984">
        <f t="shared" si="279"/>
        <v>57.284583667152333</v>
      </c>
      <c r="P984" s="3">
        <f t="shared" si="280"/>
        <v>57.284583667152333</v>
      </c>
      <c r="Q984" s="3">
        <f t="shared" si="281"/>
        <v>-90.026311196372603</v>
      </c>
      <c r="R984">
        <f t="shared" si="282"/>
        <v>89.973688803627397</v>
      </c>
      <c r="S984">
        <f t="shared" si="283"/>
        <v>3.5347594586170435E-2</v>
      </c>
      <c r="T984">
        <f t="shared" si="266"/>
        <v>57.284583667152333</v>
      </c>
    </row>
    <row r="985" spans="1:20" x14ac:dyDescent="0.25">
      <c r="A985">
        <f t="shared" si="267"/>
        <v>222.93944979836905</v>
      </c>
      <c r="B985">
        <f t="shared" si="284"/>
        <v>35.481915445597885</v>
      </c>
      <c r="C985" t="str">
        <f t="shared" si="268"/>
        <v>-0.33592836338579-728.755629852626i</v>
      </c>
      <c r="D985" t="str">
        <f t="shared" si="269"/>
        <v>3.47812499172791-448.552456309113i</v>
      </c>
      <c r="E985" t="str">
        <f t="shared" si="270"/>
        <v>162.469490161591+0.0271962928102088i</v>
      </c>
      <c r="F985" t="str">
        <f t="shared" si="271"/>
        <v>2.42492492415357-4209.38711802272i</v>
      </c>
      <c r="G985" t="str">
        <f t="shared" si="272"/>
        <v>0.999999999681907-0.0000178351559781963i</v>
      </c>
      <c r="H985" t="str">
        <f t="shared" si="273"/>
        <v>1200.04769925692+6.84871858478102i</v>
      </c>
      <c r="I985" t="str">
        <f t="shared" si="274"/>
        <v>89.536853469311-14250.3473123035i</v>
      </c>
      <c r="K985" t="str">
        <f t="shared" si="275"/>
        <v>0.00999927684264538-0.0000838189932494989i</v>
      </c>
      <c r="L985" t="str">
        <f t="shared" si="276"/>
        <v>0.00015-7.95305472850882i</v>
      </c>
      <c r="M985" t="str">
        <f t="shared" si="277"/>
        <v>0.0004-1.40348024620744i</v>
      </c>
      <c r="N985">
        <f t="shared" si="278"/>
        <v>89.97358884749697</v>
      </c>
      <c r="O985">
        <f t="shared" si="279"/>
        <v>57.251639379478327</v>
      </c>
      <c r="P985" s="3">
        <f t="shared" si="280"/>
        <v>57.251639379478327</v>
      </c>
      <c r="Q985" s="3">
        <f t="shared" si="281"/>
        <v>-90.02641115250303</v>
      </c>
      <c r="R985">
        <f t="shared" si="282"/>
        <v>89.97358884749697</v>
      </c>
      <c r="S985">
        <f t="shared" si="283"/>
        <v>3.5481915445597888E-2</v>
      </c>
      <c r="T985">
        <f t="shared" si="266"/>
        <v>57.251639379478327</v>
      </c>
    </row>
    <row r="986" spans="1:20" x14ac:dyDescent="0.25">
      <c r="A986">
        <f t="shared" si="267"/>
        <v>223.78661970760282</v>
      </c>
      <c r="B986">
        <f t="shared" si="284"/>
        <v>35.616746724291154</v>
      </c>
      <c r="C986" t="str">
        <f t="shared" si="268"/>
        <v>-0.335928006794632-725.996802461861i</v>
      </c>
      <c r="D986" t="str">
        <f t="shared" si="269"/>
        <v>3.47812499166492-446.854410839493i</v>
      </c>
      <c r="E986" t="str">
        <f t="shared" si="270"/>
        <v>162.469489805291+0.0272996451701066i</v>
      </c>
      <c r="F986" t="str">
        <f t="shared" si="271"/>
        <v>2.4249249241477-4193.45200074918i</v>
      </c>
      <c r="G986" t="str">
        <f t="shared" si="272"/>
        <v>0.999999999679485-0.00001790292957087i</v>
      </c>
      <c r="H986" t="str">
        <f t="shared" si="273"/>
        <v>1200.04806246892+6.87474385821207i</v>
      </c>
      <c r="I986" t="str">
        <f t="shared" si="274"/>
        <v>89.5368576497345-14196.4049310271i</v>
      </c>
      <c r="K986" t="str">
        <f t="shared" si="275"/>
        <v>0.00999927133662011-0.0000841374577337228i</v>
      </c>
      <c r="L986" t="str">
        <f t="shared" si="276"/>
        <v>0.00015-7.92294752790278i</v>
      </c>
      <c r="M986" t="str">
        <f t="shared" si="277"/>
        <v>0.0004-1.39816721080637i</v>
      </c>
      <c r="N986">
        <f t="shared" si="278"/>
        <v>89.973488511835484</v>
      </c>
      <c r="O986">
        <f t="shared" si="279"/>
        <v>57.218695088296386</v>
      </c>
      <c r="P986" s="3">
        <f t="shared" si="280"/>
        <v>57.218695088296386</v>
      </c>
      <c r="Q986" s="3">
        <f t="shared" si="281"/>
        <v>-90.026511488164516</v>
      </c>
      <c r="R986">
        <f t="shared" si="282"/>
        <v>89.973488511835484</v>
      </c>
      <c r="S986">
        <f t="shared" si="283"/>
        <v>3.5616746724291153E-2</v>
      </c>
      <c r="T986">
        <f t="shared" si="266"/>
        <v>57.218695088296386</v>
      </c>
    </row>
    <row r="987" spans="1:20" x14ac:dyDescent="0.25">
      <c r="A987">
        <f t="shared" si="267"/>
        <v>224.63700886249174</v>
      </c>
      <c r="B987">
        <f t="shared" si="284"/>
        <v>35.752090361843464</v>
      </c>
      <c r="C987" t="str">
        <f t="shared" si="268"/>
        <v>-0.335927647488698-723.248418778885i</v>
      </c>
      <c r="D987" t="str">
        <f t="shared" si="269"/>
        <v>3.47812499160145-445.162793520593i</v>
      </c>
      <c r="E987" t="str">
        <f t="shared" si="270"/>
        <v>162.469489446279+0.0274033903427335i</v>
      </c>
      <c r="F987" t="str">
        <f t="shared" si="271"/>
        <v>2.42492492414178-4177.57720769053i</v>
      </c>
      <c r="G987" t="str">
        <f t="shared" si="272"/>
        <v>0.999999999677045-0.0000179709607031955i</v>
      </c>
      <c r="H987" t="str">
        <f t="shared" si="273"/>
        <v>1200.0484284467+6.90086802931602i</v>
      </c>
      <c r="I987" t="str">
        <f t="shared" si="274"/>
        <v>89.5368618619866-14142.6667698032i</v>
      </c>
      <c r="K987" t="str">
        <f t="shared" si="275"/>
        <v>0.0099992657886759-0.0000844571318373061i</v>
      </c>
      <c r="L987" t="str">
        <f t="shared" si="276"/>
        <v>0.00015-7.89295430155688i</v>
      </c>
      <c r="M987" t="str">
        <f t="shared" si="277"/>
        <v>0.0004-1.39287428851003i</v>
      </c>
      <c r="N987">
        <f t="shared" si="278"/>
        <v>89.973387795204218</v>
      </c>
      <c r="O987">
        <f t="shared" si="279"/>
        <v>57.185750793579906</v>
      </c>
      <c r="P987" s="3">
        <f t="shared" si="280"/>
        <v>57.185750793579906</v>
      </c>
      <c r="Q987" s="3">
        <f t="shared" si="281"/>
        <v>-90.026612204795782</v>
      </c>
      <c r="R987">
        <f t="shared" si="282"/>
        <v>89.973387795204218</v>
      </c>
      <c r="S987">
        <f t="shared" si="283"/>
        <v>3.5752090361843465E-2</v>
      </c>
      <c r="T987">
        <f t="shared" si="266"/>
        <v>57.185750793579906</v>
      </c>
    </row>
    <row r="988" spans="1:20" x14ac:dyDescent="0.25">
      <c r="A988">
        <f t="shared" si="267"/>
        <v>225.49062949616925</v>
      </c>
      <c r="B988">
        <f t="shared" si="284"/>
        <v>35.887948305218472</v>
      </c>
      <c r="C988" t="str">
        <f t="shared" si="268"/>
        <v>-0.335927285447237-720.510439267281i</v>
      </c>
      <c r="D988" t="str">
        <f t="shared" si="269"/>
        <v>3.47812499153751-443.477580017931i</v>
      </c>
      <c r="E988" t="str">
        <f t="shared" si="270"/>
        <v>162.469489084535+0.0275075298216378i</v>
      </c>
      <c r="F988" t="str">
        <f t="shared" si="271"/>
        <v>2.42492492413582-4161.76251048253i</v>
      </c>
      <c r="G988" t="str">
        <f t="shared" si="272"/>
        <v>0.999999999674585-0.0000180392503538233i</v>
      </c>
      <c r="H988" t="str">
        <f t="shared" si="273"/>
        <v>1200.04879721134+6.92709147392271i</v>
      </c>
      <c r="I988" t="str">
        <f t="shared" si="274"/>
        <v>89.5368661063094-14089.1320555905i</v>
      </c>
      <c r="K988" t="str">
        <f t="shared" si="275"/>
        <v>0.00999926019849363-0.0000847780201505587i</v>
      </c>
      <c r="L988" t="str">
        <f t="shared" si="276"/>
        <v>0.00015-7.86307461800846i</v>
      </c>
      <c r="M988" t="str">
        <f t="shared" si="277"/>
        <v>0.0004-1.38760140317796i</v>
      </c>
      <c r="N988">
        <f t="shared" si="278"/>
        <v>89.973286696158965</v>
      </c>
      <c r="O988">
        <f t="shared" si="279"/>
        <v>57.152806495302059</v>
      </c>
      <c r="P988" s="3">
        <f t="shared" si="280"/>
        <v>57.152806495302059</v>
      </c>
      <c r="Q988" s="3">
        <f t="shared" si="281"/>
        <v>-90.026713303841035</v>
      </c>
      <c r="R988">
        <f t="shared" si="282"/>
        <v>89.973286696158965</v>
      </c>
      <c r="S988">
        <f t="shared" si="283"/>
        <v>3.5887948305218471E-2</v>
      </c>
      <c r="T988">
        <f t="shared" si="266"/>
        <v>57.152806495302059</v>
      </c>
    </row>
    <row r="989" spans="1:20" x14ac:dyDescent="0.25">
      <c r="A989">
        <f t="shared" si="267"/>
        <v>226.34749388825469</v>
      </c>
      <c r="B989">
        <f t="shared" si="284"/>
        <v>36.024322508778305</v>
      </c>
      <c r="C989" t="str">
        <f t="shared" si="268"/>
        <v>-0.335926920649527-717.782824540283i</v>
      </c>
      <c r="D989" t="str">
        <f t="shared" si="269"/>
        <v>3.47812499147306-441.798746089141i</v>
      </c>
      <c r="E989" t="str">
        <f t="shared" si="270"/>
        <v>162.469488720037+0.0276120651060282i</v>
      </c>
      <c r="F989" t="str">
        <f t="shared" si="271"/>
        <v>2.42492492412981-4146.00768162542i</v>
      </c>
      <c r="G989" t="str">
        <f t="shared" si="272"/>
        <v>0.999999999672108-0.000018107799505123i</v>
      </c>
      <c r="H989" t="str">
        <f t="shared" si="273"/>
        <v>1200.04916878404+6.95341456929043i</v>
      </c>
      <c r="I989" t="str">
        <f t="shared" si="274"/>
        <v>89.5368703829471-14035.8000182739i</v>
      </c>
      <c r="K989" t="str">
        <f t="shared" si="275"/>
        <v>0.00999925456575181-0.0000851001272811636i</v>
      </c>
      <c r="L989" t="str">
        <f t="shared" si="276"/>
        <v>0.00015-7.83330804742818i</v>
      </c>
      <c r="M989" t="str">
        <f t="shared" si="277"/>
        <v>0.0004-1.38234847895792i</v>
      </c>
      <c r="N989">
        <f t="shared" si="278"/>
        <v>89.973185213250062</v>
      </c>
      <c r="O989">
        <f t="shared" si="279"/>
        <v>57.119862193435551</v>
      </c>
      <c r="P989" s="3">
        <f t="shared" si="280"/>
        <v>57.119862193435551</v>
      </c>
      <c r="Q989" s="3">
        <f t="shared" si="281"/>
        <v>-90.026814786749938</v>
      </c>
      <c r="R989">
        <f t="shared" si="282"/>
        <v>89.973185213250062</v>
      </c>
      <c r="S989">
        <f t="shared" si="283"/>
        <v>3.6024322508778302E-2</v>
      </c>
      <c r="T989">
        <f t="shared" si="266"/>
        <v>57.119862193435551</v>
      </c>
    </row>
    <row r="990" spans="1:20" x14ac:dyDescent="0.25">
      <c r="A990">
        <f t="shared" si="267"/>
        <v>227.20761436503008</v>
      </c>
      <c r="B990">
        <f t="shared" si="284"/>
        <v>36.161214934311666</v>
      </c>
      <c r="C990" t="str">
        <f t="shared" si="268"/>
        <v>-0.335926553074449-715.065535360242i</v>
      </c>
      <c r="D990" t="str">
        <f t="shared" si="269"/>
        <v>3.47812499140814-440.126267583639i</v>
      </c>
      <c r="E990" t="str">
        <f t="shared" si="270"/>
        <v>162.469488352765+0.0277169977008258i</v>
      </c>
      <c r="F990" t="str">
        <f t="shared" si="271"/>
        <v>2.42492492412376-4130.31249448075i</v>
      </c>
      <c r="G990" t="str">
        <f t="shared" si="272"/>
        <v>0.999999999669611-0.000018176609143197i</v>
      </c>
      <c r="H990" t="str">
        <f t="shared" si="273"/>
        <v>1200.04954318623+6.97983769411104i</v>
      </c>
      <c r="I990" t="str">
        <f t="shared" si="274"/>
        <v>89.5368746921453-13982.6698906547i</v>
      </c>
      <c r="K990" t="str">
        <f t="shared" si="275"/>
        <v>0.0099992488901263-0.0000854234578542361i</v>
      </c>
      <c r="L990" t="str">
        <f t="shared" si="276"/>
        <v>0.00015-7.80365416161406i</v>
      </c>
      <c r="M990" t="str">
        <f t="shared" si="277"/>
        <v>0.0004-1.37711544028484i</v>
      </c>
      <c r="N990">
        <f t="shared" si="278"/>
        <v>89.973083345022488</v>
      </c>
      <c r="O990">
        <f t="shared" si="279"/>
        <v>57.086917887953149</v>
      </c>
      <c r="P990" s="3">
        <f t="shared" si="280"/>
        <v>57.086917887953149</v>
      </c>
      <c r="Q990" s="3">
        <f t="shared" si="281"/>
        <v>-90.026916654977512</v>
      </c>
      <c r="R990">
        <f t="shared" si="282"/>
        <v>89.973083345022488</v>
      </c>
      <c r="S990">
        <f t="shared" si="283"/>
        <v>3.6161214934311667E-2</v>
      </c>
      <c r="T990">
        <f t="shared" si="266"/>
        <v>57.086917887953149</v>
      </c>
    </row>
    <row r="991" spans="1:20" x14ac:dyDescent="0.25">
      <c r="A991">
        <f t="shared" si="267"/>
        <v>228.07100329961719</v>
      </c>
      <c r="B991">
        <f t="shared" si="284"/>
        <v>36.298627551062047</v>
      </c>
      <c r="C991" t="str">
        <f t="shared" si="268"/>
        <v>-0.335926182701012-712.358532638042i</v>
      </c>
      <c r="D991" t="str">
        <f t="shared" si="269"/>
        <v>3.47812499134272-438.460120442256i</v>
      </c>
      <c r="E991" t="str">
        <f t="shared" si="270"/>
        <v>162.469487982696+0.0278223291166995i</v>
      </c>
      <c r="F991" t="str">
        <f t="shared" si="271"/>
        <v>2.42492492411766-4114.67672326796i</v>
      </c>
      <c r="G991" t="str">
        <f t="shared" si="272"/>
        <v>0.999999999667095-0.0000182456802578953i</v>
      </c>
      <c r="H991" t="str">
        <f t="shared" si="273"/>
        <v>1200.0499204394+7.00636122851604i</v>
      </c>
      <c r="I991" t="str">
        <f t="shared" si="274"/>
        <v>89.5368790341539-13929.7409084376i</v>
      </c>
      <c r="K991" t="str">
        <f t="shared" si="275"/>
        <v>0.00999924317129092-0.0000857480165124028i</v>
      </c>
      <c r="L991" t="str">
        <f t="shared" si="276"/>
        <v>0.00015-7.77411253398493i</v>
      </c>
      <c r="M991" t="str">
        <f t="shared" si="277"/>
        <v>0.0004-1.37190221187969i</v>
      </c>
      <c r="N991">
        <f t="shared" si="278"/>
        <v>89.972981090015566</v>
      </c>
      <c r="O991">
        <f t="shared" si="279"/>
        <v>57.053973578827311</v>
      </c>
      <c r="P991" s="3">
        <f t="shared" si="280"/>
        <v>57.053973578827311</v>
      </c>
      <c r="Q991" s="3">
        <f t="shared" si="281"/>
        <v>-90.027018909984434</v>
      </c>
      <c r="R991">
        <f t="shared" si="282"/>
        <v>89.972981090015566</v>
      </c>
      <c r="S991">
        <f t="shared" si="283"/>
        <v>3.629862755106205E-2</v>
      </c>
      <c r="T991">
        <f t="shared" si="266"/>
        <v>57.053973578827311</v>
      </c>
    </row>
    <row r="992" spans="1:20" x14ac:dyDescent="0.25">
      <c r="A992">
        <f t="shared" si="267"/>
        <v>228.93767311215575</v>
      </c>
      <c r="B992">
        <f t="shared" si="284"/>
        <v>36.436562335756086</v>
      </c>
      <c r="C992" t="str">
        <f t="shared" si="268"/>
        <v>-0.335925809507741-709.661777432532i</v>
      </c>
      <c r="D992" t="str">
        <f t="shared" si="269"/>
        <v>3.4781249912768-436.800280696907i</v>
      </c>
      <c r="E992" t="str">
        <f t="shared" si="270"/>
        <v>162.46948760981+0.0279280608700354i</v>
      </c>
      <c r="F992" t="str">
        <f t="shared" si="271"/>
        <v>2.4249249241115-4099.10014306121i</v>
      </c>
      <c r="G992" t="str">
        <f t="shared" si="272"/>
        <v>0.99999999966456-0.0000183150138428289i</v>
      </c>
      <c r="H992" t="str">
        <f t="shared" si="273"/>
        <v>1200.0503005653+7.03298555408111i</v>
      </c>
      <c r="I992" t="str">
        <f t="shared" si="274"/>
        <v>89.5368834092189-13877.0123102218i</v>
      </c>
      <c r="K992" t="str">
        <f t="shared" si="275"/>
        <v>0.00999923740891652-0.0000860738079158476i</v>
      </c>
      <c r="L992" t="str">
        <f t="shared" si="276"/>
        <v>0.00015-7.74468273957453i</v>
      </c>
      <c r="M992" t="str">
        <f t="shared" si="277"/>
        <v>0.0004-1.36670871874845i</v>
      </c>
      <c r="N992">
        <f t="shared" si="278"/>
        <v>89.972878446763232</v>
      </c>
      <c r="O992">
        <f t="shared" si="279"/>
        <v>57.021029266030212</v>
      </c>
      <c r="P992" s="3">
        <f t="shared" si="280"/>
        <v>57.021029266030212</v>
      </c>
      <c r="Q992" s="3">
        <f t="shared" si="281"/>
        <v>-90.027121553236768</v>
      </c>
      <c r="R992">
        <f t="shared" si="282"/>
        <v>89.972878446763232</v>
      </c>
      <c r="S992">
        <f t="shared" si="283"/>
        <v>3.6436562335756088E-2</v>
      </c>
      <c r="T992">
        <f t="shared" si="266"/>
        <v>57.021029266030212</v>
      </c>
    </row>
    <row r="993" spans="1:20" x14ac:dyDescent="0.25">
      <c r="A993">
        <f t="shared" si="267"/>
        <v>229.80763626998191</v>
      </c>
      <c r="B993">
        <f t="shared" si="284"/>
        <v>36.575021272631957</v>
      </c>
      <c r="C993" t="str">
        <f t="shared" si="268"/>
        <v>-0.335925433473323-706.975230950001i</v>
      </c>
      <c r="D993" t="str">
        <f t="shared" si="269"/>
        <v>3.47812499121038-435.146724470241i</v>
      </c>
      <c r="E993" t="str">
        <f t="shared" si="270"/>
        <v>162.469487234087+0.0280341944830121i</v>
      </c>
      <c r="F993" t="str">
        <f t="shared" si="271"/>
        <v>2.42492492410532-4083.58252978621i</v>
      </c>
      <c r="G993" t="str">
        <f t="shared" si="272"/>
        <v>0.999999999662006-0.0000183846108953847i</v>
      </c>
      <c r="H993" t="str">
        <f t="shared" si="273"/>
        <v>1200.0506835858+7.05971105383264i</v>
      </c>
      <c r="I993" t="str">
        <f t="shared" si="274"/>
        <v>89.5368878175953-13824.4833374887i</v>
      </c>
      <c r="K993" t="str">
        <f t="shared" si="275"/>
        <v>0.0099992316026718-0.0000864008367423968i</v>
      </c>
      <c r="L993" t="str">
        <f t="shared" si="276"/>
        <v>0.00015-7.71536435502543i</v>
      </c>
      <c r="M993" t="str">
        <f t="shared" si="277"/>
        <v>0.0004-1.36153488618096i</v>
      </c>
      <c r="N993">
        <f t="shared" si="278"/>
        <v>89.97277541379384</v>
      </c>
      <c r="O993">
        <f t="shared" si="279"/>
        <v>56.988084949534112</v>
      </c>
      <c r="P993" s="3">
        <f t="shared" si="280"/>
        <v>56.988084949534112</v>
      </c>
      <c r="Q993" s="3">
        <f t="shared" si="281"/>
        <v>-90.02722458620616</v>
      </c>
      <c r="R993">
        <f t="shared" si="282"/>
        <v>89.97277541379384</v>
      </c>
      <c r="S993">
        <f t="shared" si="283"/>
        <v>3.6575021272631958E-2</v>
      </c>
      <c r="T993">
        <f t="shared" si="266"/>
        <v>56.988084949534112</v>
      </c>
    </row>
    <row r="994" spans="1:20" x14ac:dyDescent="0.25">
      <c r="A994">
        <f t="shared" si="267"/>
        <v>230.68090528780786</v>
      </c>
      <c r="B994">
        <f t="shared" si="284"/>
        <v>36.714006353467958</v>
      </c>
      <c r="C994" t="str">
        <f t="shared" si="268"/>
        <v>-0.335925054576037-704.298854543562i</v>
      </c>
      <c r="D994" t="str">
        <f t="shared" si="269"/>
        <v>3.47812499114345-433.499427975295i</v>
      </c>
      <c r="E994" t="str">
        <f t="shared" si="270"/>
        <v>162.469486855503+0.0281407314836127i</v>
      </c>
      <c r="F994" t="str">
        <f t="shared" si="271"/>
        <v>2.42492492409907-4068.12366021684i</v>
      </c>
      <c r="G994" t="str">
        <f t="shared" si="272"/>
        <v>0.999999999659432-0.0000184544724167396i</v>
      </c>
      <c r="H994" t="str">
        <f t="shared" si="273"/>
        <v>1200.05106952293+7.0865381122525i</v>
      </c>
      <c r="I994" t="str">
        <f t="shared" si="274"/>
        <v>89.5368922595349-13772.1532345913i</v>
      </c>
      <c r="K994" t="str">
        <f t="shared" si="275"/>
        <v>0.00999922575222281-0.0000867291076875735i</v>
      </c>
      <c r="L994" t="str">
        <f t="shared" si="276"/>
        <v>0.00015-7.68615695858281i</v>
      </c>
      <c r="M994" t="str">
        <f t="shared" si="277"/>
        <v>0.0004-1.35638063974991i</v>
      </c>
      <c r="N994">
        <f t="shared" si="278"/>
        <v>89.972671989630243</v>
      </c>
      <c r="O994">
        <f t="shared" si="279"/>
        <v>56.955140629310677</v>
      </c>
      <c r="P994" s="3">
        <f t="shared" si="280"/>
        <v>56.955140629310677</v>
      </c>
      <c r="Q994" s="3">
        <f t="shared" si="281"/>
        <v>-90.027328010369757</v>
      </c>
      <c r="R994">
        <f t="shared" si="282"/>
        <v>89.972671989630243</v>
      </c>
      <c r="S994">
        <f t="shared" si="283"/>
        <v>3.6714006353467957E-2</v>
      </c>
      <c r="T994">
        <f t="shared" si="266"/>
        <v>56.955140629310677</v>
      </c>
    </row>
    <row r="995" spans="1:20" x14ac:dyDescent="0.25">
      <c r="A995">
        <f t="shared" si="267"/>
        <v>231.55749272790155</v>
      </c>
      <c r="B995">
        <f t="shared" si="284"/>
        <v>36.853519577611138</v>
      </c>
      <c r="C995" t="str">
        <f t="shared" si="268"/>
        <v>-0.335924672794107-701.632609712646i</v>
      </c>
      <c r="D995" t="str">
        <f t="shared" si="269"/>
        <v>3.47812499107601-431.858367515156i</v>
      </c>
      <c r="E995" t="str">
        <f t="shared" si="270"/>
        <v>162.469486474038+0.0282476734056121i</v>
      </c>
      <c r="F995" t="str">
        <f t="shared" si="271"/>
        <v>2.42492492409278-4052.72331197209i</v>
      </c>
      <c r="G995" t="str">
        <f t="shared" si="272"/>
        <v>0.999999999656839-0.0000185245994118752i</v>
      </c>
      <c r="H995" t="str">
        <f t="shared" si="273"/>
        <v>1200.05145839891+7.11346711528385i</v>
      </c>
      <c r="I995" t="str">
        <f t="shared" si="274"/>
        <v>89.5368967352937-13720.0212487435i</v>
      </c>
      <c r="K995" t="str">
        <f t="shared" si="275"/>
        <v>0.00999921985723301-0.0000870586254646667i</v>
      </c>
      <c r="L995" t="str">
        <f t="shared" si="276"/>
        <v>0.00015-7.65706013008852i</v>
      </c>
      <c r="M995" t="str">
        <f t="shared" si="277"/>
        <v>0.0004-1.35124590530973i</v>
      </c>
      <c r="N995">
        <f t="shared" si="278"/>
        <v>89.972568172789664</v>
      </c>
      <c r="O995">
        <f t="shared" si="279"/>
        <v>56.922196305331582</v>
      </c>
      <c r="P995" s="3">
        <f t="shared" si="280"/>
        <v>56.922196305331582</v>
      </c>
      <c r="Q995" s="3">
        <f t="shared" si="281"/>
        <v>-90.027431827210336</v>
      </c>
      <c r="R995">
        <f t="shared" si="282"/>
        <v>89.972568172789664</v>
      </c>
      <c r="S995">
        <f t="shared" si="283"/>
        <v>3.6853519577611141E-2</v>
      </c>
      <c r="T995">
        <f t="shared" si="266"/>
        <v>56.922196305331582</v>
      </c>
    </row>
    <row r="996" spans="1:20" x14ac:dyDescent="0.25">
      <c r="A996">
        <f t="shared" si="267"/>
        <v>232.43741120026755</v>
      </c>
      <c r="B996">
        <f t="shared" si="284"/>
        <v>36.993562952006059</v>
      </c>
      <c r="C996" t="str">
        <f t="shared" si="268"/>
        <v>-0.335924288105712-698.976458102438i</v>
      </c>
      <c r="D996" t="str">
        <f t="shared" si="269"/>
        <v>3.47812499100805-430.22351948262i</v>
      </c>
      <c r="E996" t="str">
        <f t="shared" si="270"/>
        <v>162.469486089669+0.028355021788633i</v>
      </c>
      <c r="F996" t="str">
        <f t="shared" si="271"/>
        <v>2.42492492408645-4037.38126351279i</v>
      </c>
      <c r="G996" t="str">
        <f t="shared" si="272"/>
        <v>0.999999999654226-0.0000185949928895917i</v>
      </c>
      <c r="H996" t="str">
        <f t="shared" si="273"/>
        <v>1200.05185023611+7.14049845033676i</v>
      </c>
      <c r="I996" t="str">
        <f t="shared" si="274"/>
        <v>89.53690124513-13668.0866300092i</v>
      </c>
      <c r="K996" t="str">
        <f t="shared" si="275"/>
        <v>0.00999921391736352-0.0000873893948048021i</v>
      </c>
      <c r="L996" t="str">
        <f t="shared" si="276"/>
        <v>0.00015-7.62807345097478i</v>
      </c>
      <c r="M996" t="str">
        <f t="shared" si="277"/>
        <v>0.0004-1.34613060899555i</v>
      </c>
      <c r="N996">
        <f t="shared" si="278"/>
        <v>89.97246396178376</v>
      </c>
      <c r="O996">
        <f t="shared" si="279"/>
        <v>56.889251977568371</v>
      </c>
      <c r="P996" s="3">
        <f t="shared" si="280"/>
        <v>56.889251977568371</v>
      </c>
      <c r="Q996" s="3">
        <f t="shared" si="281"/>
        <v>-90.02753603821624</v>
      </c>
      <c r="R996">
        <f t="shared" si="282"/>
        <v>89.97246396178376</v>
      </c>
      <c r="S996">
        <f t="shared" si="283"/>
        <v>3.6993562952006058E-2</v>
      </c>
      <c r="T996">
        <f t="shared" si="266"/>
        <v>56.889251977568371</v>
      </c>
    </row>
    <row r="997" spans="1:20" x14ac:dyDescent="0.25">
      <c r="A997">
        <f t="shared" si="267"/>
        <v>233.32067336282856</v>
      </c>
      <c r="B997">
        <f t="shared" si="284"/>
        <v>37.13413849122368</v>
      </c>
      <c r="C997" t="str">
        <f t="shared" si="268"/>
        <v>-0.33592390048851-696.330361503289i</v>
      </c>
      <c r="D997" t="str">
        <f t="shared" si="269"/>
        <v>3.47812499093959-428.594860359849i</v>
      </c>
      <c r="E997" t="str">
        <f t="shared" si="270"/>
        <v>162.469485702374+0.028462778178171i</v>
      </c>
      <c r="F997" t="str">
        <f t="shared" si="271"/>
        <v>2.42492492408006-4022.09729413841i</v>
      </c>
      <c r="G997" t="str">
        <f t="shared" si="272"/>
        <v>0.999999999651593-0.0000186656538625231i</v>
      </c>
      <c r="H997" t="str">
        <f t="shared" si="273"/>
        <v>1200.0522450571+7.16763250629347i</v>
      </c>
      <c r="I997" t="str">
        <f t="shared" si="274"/>
        <v>89.5369057893015-13616.3486312917i</v>
      </c>
      <c r="K997" t="str">
        <f t="shared" si="275"/>
        <v>0.00999920793227252-0.0000877214204569993i</v>
      </c>
      <c r="L997" t="str">
        <f t="shared" si="276"/>
        <v>0.00015-7.59919650425862i</v>
      </c>
      <c r="M997" t="str">
        <f t="shared" si="277"/>
        <v>0.0004-1.34103467722211i</v>
      </c>
      <c r="N997">
        <f t="shared" si="278"/>
        <v>89.972359355118599</v>
      </c>
      <c r="O997">
        <f t="shared" si="279"/>
        <v>56.85630764599204</v>
      </c>
      <c r="P997" s="3">
        <f t="shared" si="280"/>
        <v>56.85630764599204</v>
      </c>
      <c r="Q997" s="3">
        <f t="shared" si="281"/>
        <v>-90.027640644881401</v>
      </c>
      <c r="R997">
        <f t="shared" si="282"/>
        <v>89.972359355118599</v>
      </c>
      <c r="S997">
        <f t="shared" si="283"/>
        <v>3.7134138491223684E-2</v>
      </c>
      <c r="T997">
        <f t="shared" si="266"/>
        <v>56.85630764599204</v>
      </c>
    </row>
    <row r="998" spans="1:20" x14ac:dyDescent="0.25">
      <c r="A998">
        <f t="shared" si="267"/>
        <v>234.20729192160729</v>
      </c>
      <c r="B998">
        <f t="shared" si="284"/>
        <v>37.275248217490329</v>
      </c>
      <c r="C998" t="str">
        <f t="shared" si="268"/>
        <v>-0.335923509920404-693.694281850225i</v>
      </c>
      <c r="D998" t="str">
        <f t="shared" si="269"/>
        <v>3.47812499087061-426.972366718034i</v>
      </c>
      <c r="E998" t="str">
        <f t="shared" si="270"/>
        <v>162.469485312132+0.028570944125585i</v>
      </c>
      <c r="F998" t="str">
        <f t="shared" si="271"/>
        <v>2.42492492407363-4006.87118398394i</v>
      </c>
      <c r="G998" t="str">
        <f t="shared" si="272"/>
        <v>0.99999999964894-0.0000187365833471509i</v>
      </c>
      <c r="H998" t="str">
        <f t="shared" si="273"/>
        <v>1200.05264288458+7.19486967351454i</v>
      </c>
      <c r="I998" t="str">
        <f t="shared" si="274"/>
        <v>89.536910368072-13564.8065083223i</v>
      </c>
      <c r="K998" t="str">
        <f t="shared" si="275"/>
        <v>0.00999920190161586-0.000088054707188251i</v>
      </c>
      <c r="L998" t="str">
        <f t="shared" si="276"/>
        <v>0.00015-7.57042887453534i</v>
      </c>
      <c r="M998" t="str">
        <f t="shared" si="277"/>
        <v>0.0004-1.33595803668271i</v>
      </c>
      <c r="N998">
        <f t="shared" si="278"/>
        <v>89.97225435129458</v>
      </c>
      <c r="O998">
        <f t="shared" si="279"/>
        <v>56.823363310573718</v>
      </c>
      <c r="P998" s="3">
        <f t="shared" si="280"/>
        <v>56.823363310573718</v>
      </c>
      <c r="Q998" s="3">
        <f t="shared" si="281"/>
        <v>-90.02774564870542</v>
      </c>
      <c r="R998">
        <f t="shared" si="282"/>
        <v>89.97225435129458</v>
      </c>
      <c r="S998">
        <f t="shared" si="283"/>
        <v>3.7275248217490328E-2</v>
      </c>
      <c r="T998">
        <f t="shared" si="266"/>
        <v>56.823363310573718</v>
      </c>
    </row>
    <row r="999" spans="1:20" x14ac:dyDescent="0.25">
      <c r="A999">
        <f t="shared" si="267"/>
        <v>235.09727963090941</v>
      </c>
      <c r="B999">
        <f t="shared" si="284"/>
        <v>37.416894160716794</v>
      </c>
      <c r="C999" t="str">
        <f t="shared" si="268"/>
        <v>-0.335923116378734-691.068181222339i</v>
      </c>
      <c r="D999" t="str">
        <f t="shared" si="269"/>
        <v>3.47812499080109-425.356015217059i</v>
      </c>
      <c r="E999" t="str">
        <f t="shared" si="270"/>
        <v>162.469484918918+0.028679521188173i</v>
      </c>
      <c r="F999" t="str">
        <f t="shared" si="271"/>
        <v>2.42492492406716-3991.70271401664i</v>
      </c>
      <c r="G999" t="str">
        <f t="shared" si="272"/>
        <v>0.999999999646267-0.0000188077823638199i</v>
      </c>
      <c r="H999" t="str">
        <f t="shared" si="273"/>
        <v>1200.05304374147+7.22221034384377i</v>
      </c>
      <c r="I999" t="str">
        <f t="shared" si="274"/>
        <v>89.5369149817022-13513.4595196505i</v>
      </c>
      <c r="K999" t="str">
        <f t="shared" si="275"/>
        <v>0.00999919582504667-0.0000883892597835801i</v>
      </c>
      <c r="L999" t="str">
        <f t="shared" si="276"/>
        <v>0.00015-7.54177014797307i</v>
      </c>
      <c r="M999" t="str">
        <f t="shared" si="277"/>
        <v>0.0004-1.33090061434819i</v>
      </c>
      <c r="N999">
        <f t="shared" si="278"/>
        <v>89.972148948806463</v>
      </c>
      <c r="O999">
        <f t="shared" si="279"/>
        <v>56.790418971283955</v>
      </c>
      <c r="P999" s="3">
        <f t="shared" si="280"/>
        <v>56.790418971283955</v>
      </c>
      <c r="Q999" s="3">
        <f t="shared" si="281"/>
        <v>-90.027851051193537</v>
      </c>
      <c r="R999">
        <f t="shared" si="282"/>
        <v>89.972148948806463</v>
      </c>
      <c r="S999">
        <f t="shared" si="283"/>
        <v>3.7416894160716793E-2</v>
      </c>
      <c r="T999">
        <f t="shared" si="266"/>
        <v>56.790418971283955</v>
      </c>
    </row>
    <row r="1000" spans="1:20" x14ac:dyDescent="0.25">
      <c r="A1000">
        <f t="shared" si="267"/>
        <v>235.99064929350689</v>
      </c>
      <c r="B1000">
        <f t="shared" si="284"/>
        <v>37.559078358527522</v>
      </c>
      <c r="C1000" t="str">
        <f t="shared" si="268"/>
        <v>-0.335922719841053-688.452021842313i</v>
      </c>
      <c r="D1000" t="str">
        <f t="shared" si="269"/>
        <v>3.47812499073104-423.745782605164i</v>
      </c>
      <c r="E1000" t="str">
        <f t="shared" si="270"/>
        <v>162.469484522712+0.0287885109291224i</v>
      </c>
      <c r="F1000" t="str">
        <f t="shared" si="271"/>
        <v>2.42492492406062-3976.59166603298i</v>
      </c>
      <c r="G1000" t="str">
        <f t="shared" si="272"/>
        <v>0.999999999643574-0.0000188792519367515i</v>
      </c>
      <c r="H1000" t="str">
        <f t="shared" si="273"/>
        <v>1200.05344765081+7.24965491061456i</v>
      </c>
      <c r="I1000" t="str">
        <f t="shared" si="274"/>
        <v>89.5369196304592-13462.3069266323i</v>
      </c>
      <c r="K1000" t="str">
        <f t="shared" si="275"/>
        <v>0.00999918970221559-0.0000887250830461166i</v>
      </c>
      <c r="L1000" t="str">
        <f t="shared" si="276"/>
        <v>0.00015-7.5132199123063i</v>
      </c>
      <c r="M1000" t="str">
        <f t="shared" si="277"/>
        <v>0.0004-1.32586233746582i</v>
      </c>
      <c r="N1000">
        <f t="shared" si="278"/>
        <v>89.972043146143321</v>
      </c>
      <c r="O1000">
        <f t="shared" si="279"/>
        <v>56.75747462809354</v>
      </c>
      <c r="P1000" s="3">
        <f t="shared" si="280"/>
        <v>56.75747462809354</v>
      </c>
      <c r="Q1000" s="3">
        <f t="shared" si="281"/>
        <v>-90.027956853856679</v>
      </c>
      <c r="R1000">
        <f t="shared" si="282"/>
        <v>89.972043146143321</v>
      </c>
      <c r="S1000">
        <f t="shared" si="283"/>
        <v>3.7559078358527523E-2</v>
      </c>
      <c r="T1000">
        <f t="shared" si="266"/>
        <v>56.75747462809354</v>
      </c>
    </row>
    <row r="1001" spans="1:20" x14ac:dyDescent="0.25">
      <c r="A1001">
        <f t="shared" si="267"/>
        <v>236.88741376082226</v>
      </c>
      <c r="B1001">
        <f t="shared" si="284"/>
        <v>37.70180285628993</v>
      </c>
      <c r="C1001" t="str">
        <f t="shared" si="268"/>
        <v>-0.335922320284453-685.845766075806i</v>
      </c>
      <c r="D1001" t="str">
        <f t="shared" si="269"/>
        <v>3.47812499066047-422.141645718615i</v>
      </c>
      <c r="E1001" t="str">
        <f t="shared" si="270"/>
        <v>162.469484123491+0.0288979149175842i</v>
      </c>
      <c r="F1001" t="str">
        <f t="shared" si="271"/>
        <v>2.42492492405404-3961.53782265549i</v>
      </c>
      <c r="G1001" t="str">
        <f t="shared" si="272"/>
        <v>0.99999999964086-0.0000189509930940597i</v>
      </c>
      <c r="H1001" t="str">
        <f t="shared" si="273"/>
        <v>1200.05385463588+7.27720376865491i</v>
      </c>
      <c r="I1001" t="str">
        <f t="shared" si="274"/>
        <v>89.5369243146096-13411.3479934209i</v>
      </c>
      <c r="K1001" t="str">
        <f t="shared" si="275"/>
        <v>0.0099991835327703-0.000089062181797154i</v>
      </c>
      <c r="L1001" t="str">
        <f t="shared" si="276"/>
        <v>0.00015-7.48477775683034i</v>
      </c>
      <c r="M1001" t="str">
        <f t="shared" si="277"/>
        <v>0.0004-1.3208431335583i</v>
      </c>
      <c r="N1001">
        <f t="shared" si="278"/>
        <v>89.97193694178857</v>
      </c>
      <c r="O1001">
        <f t="shared" si="279"/>
        <v>56.724530280972651</v>
      </c>
      <c r="P1001" s="3">
        <f t="shared" si="280"/>
        <v>56.724530280972651</v>
      </c>
      <c r="Q1001" s="3">
        <f t="shared" si="281"/>
        <v>-90.02806305821143</v>
      </c>
      <c r="R1001">
        <f t="shared" si="282"/>
        <v>89.97193694178857</v>
      </c>
      <c r="S1001">
        <f t="shared" si="283"/>
        <v>3.7701802856289927E-2</v>
      </c>
      <c r="T1001">
        <f t="shared" si="266"/>
        <v>56.724530280972651</v>
      </c>
    </row>
    <row r="1002" spans="1:20" x14ac:dyDescent="0.25">
      <c r="A1002">
        <f t="shared" si="267"/>
        <v>237.78758593311341</v>
      </c>
      <c r="B1002">
        <f t="shared" si="284"/>
        <v>37.845069707143836</v>
      </c>
      <c r="C1002" t="str">
        <f t="shared" si="268"/>
        <v>-0.335921917686007-683.249376430959i</v>
      </c>
      <c r="D1002" t="str">
        <f t="shared" si="269"/>
        <v>3.47812499058936-420.543581481362i</v>
      </c>
      <c r="E1002" t="str">
        <f t="shared" si="270"/>
        <v>162.469483721231+0.0290077347287084i</v>
      </c>
      <c r="F1002" t="str">
        <f t="shared" si="271"/>
        <v>2.42492492404741-3946.54096732956i</v>
      </c>
      <c r="G1002" t="str">
        <f t="shared" si="272"/>
        <v>0.999999999638125-0.0000190230068677652i</v>
      </c>
      <c r="H1002" t="str">
        <f t="shared" si="273"/>
        <v>1200.05426472007+7.30485731429374i</v>
      </c>
      <c r="I1002" t="str">
        <f t="shared" si="274"/>
        <v>89.5369290344243-13360.5819869547i</v>
      </c>
      <c r="K1002" t="str">
        <f t="shared" si="275"/>
        <v>0.00999917731635615-0.000089400560876231i</v>
      </c>
      <c r="L1002" t="str">
        <f t="shared" si="276"/>
        <v>0.00015-7.45644327239525i</v>
      </c>
      <c r="M1002" t="str">
        <f t="shared" si="277"/>
        <v>0.0004-1.31584293042269i</v>
      </c>
      <c r="N1002">
        <f t="shared" si="278"/>
        <v>89.97183033421986</v>
      </c>
      <c r="O1002">
        <f t="shared" si="279"/>
        <v>56.691585929891417</v>
      </c>
      <c r="P1002" s="3">
        <f t="shared" si="280"/>
        <v>56.691585929891417</v>
      </c>
      <c r="Q1002" s="3">
        <f t="shared" si="281"/>
        <v>-90.02816966578014</v>
      </c>
      <c r="R1002">
        <f t="shared" si="282"/>
        <v>89.97183033421986</v>
      </c>
      <c r="S1002">
        <f t="shared" si="283"/>
        <v>3.7845069707143839E-2</v>
      </c>
      <c r="T1002">
        <f t="shared" si="266"/>
        <v>56.691585929891417</v>
      </c>
    </row>
    <row r="1003" spans="1:20" x14ac:dyDescent="0.25">
      <c r="A1003">
        <f t="shared" si="267"/>
        <v>238.69117875965924</v>
      </c>
      <c r="B1003">
        <f t="shared" si="284"/>
        <v>37.988880972030984</v>
      </c>
      <c r="C1003" t="str">
        <f t="shared" si="268"/>
        <v>-0.335921512022491-680.662815557824i</v>
      </c>
      <c r="D1003" t="str">
        <f t="shared" si="269"/>
        <v>3.47812499051769-418.951566904715i</v>
      </c>
      <c r="E1003" t="str">
        <f t="shared" si="270"/>
        <v>162.469483315908+0.0291179719436142i</v>
      </c>
      <c r="F1003" t="str">
        <f t="shared" si="271"/>
        <v>2.42492492404073-3931.60088432039i</v>
      </c>
      <c r="G1003" t="str">
        <f t="shared" si="272"/>
        <v>0.99999999963537-0.00001909529429381i</v>
      </c>
      <c r="H1003" t="str">
        <f t="shared" si="273"/>
        <v>1200.05467792699+7.3326159453659i</v>
      </c>
      <c r="I1003" t="str">
        <f t="shared" si="274"/>
        <v>89.5369337901727-13310.0081769477i</v>
      </c>
      <c r="K1003" t="str">
        <f t="shared" si="275"/>
        <v>0.0099991710526155-0.0000897402251411862i</v>
      </c>
      <c r="L1003" t="str">
        <f t="shared" si="276"/>
        <v>0.00015-7.42821605139992i</v>
      </c>
      <c r="M1003" t="str">
        <f t="shared" si="277"/>
        <v>0.0004-1.3108616561294i</v>
      </c>
      <c r="N1003">
        <f t="shared" si="278"/>
        <v>89.971723321909167</v>
      </c>
      <c r="O1003">
        <f t="shared" si="279"/>
        <v>56.658641574819548</v>
      </c>
      <c r="P1003" s="3">
        <f t="shared" si="280"/>
        <v>56.658641574819548</v>
      </c>
      <c r="Q1003" s="3">
        <f t="shared" si="281"/>
        <v>-90.028276678090833</v>
      </c>
      <c r="R1003">
        <f t="shared" si="282"/>
        <v>89.971723321909167</v>
      </c>
      <c r="S1003">
        <f t="shared" si="283"/>
        <v>3.7988880972030986E-2</v>
      </c>
      <c r="T1003">
        <f t="shared" si="266"/>
        <v>56.658641574819548</v>
      </c>
    </row>
    <row r="1004" spans="1:20" x14ac:dyDescent="0.25">
      <c r="A1004">
        <f t="shared" si="267"/>
        <v>239.59820523894595</v>
      </c>
      <c r="B1004">
        <f t="shared" si="284"/>
        <v>38.133238719724702</v>
      </c>
      <c r="C1004" t="str">
        <f t="shared" si="268"/>
        <v>-0.33592110327061-678.086046247864i</v>
      </c>
      <c r="D1004" t="str">
        <f t="shared" si="269"/>
        <v>3.47812499044549-417.36557908701i</v>
      </c>
      <c r="E1004" t="str">
        <f t="shared" si="270"/>
        <v>162.4694829075+0.0292286281494415i</v>
      </c>
      <c r="F1004" t="str">
        <f t="shared" si="271"/>
        <v>2.42492492403399-3916.71735870987i</v>
      </c>
      <c r="G1004" t="str">
        <f t="shared" si="272"/>
        <v>0.999999999632593-0.0000191678564120733i</v>
      </c>
      <c r="H1004" t="str">
        <f t="shared" si="273"/>
        <v>1200.05509428043+7.36048006121854i</v>
      </c>
      <c r="I1004" t="str">
        <f t="shared" si="274"/>
        <v>89.5369385821293-13259.6258358788i</v>
      </c>
      <c r="K1004" t="str">
        <f t="shared" si="275"/>
        <v>0.00999916474118814-0.0000900811794682374i</v>
      </c>
      <c r="L1004" t="str">
        <f t="shared" si="276"/>
        <v>0.00015-7.40009568778637i</v>
      </c>
      <c r="M1004" t="str">
        <f t="shared" si="277"/>
        <v>0.0004-1.30589923902112i</v>
      </c>
      <c r="N1004">
        <f t="shared" si="278"/>
        <v>89.971615903322629</v>
      </c>
      <c r="O1004">
        <f t="shared" si="279"/>
        <v>56.625697215726788</v>
      </c>
      <c r="P1004" s="3">
        <f t="shared" si="280"/>
        <v>56.625697215726788</v>
      </c>
      <c r="Q1004" s="3">
        <f t="shared" si="281"/>
        <v>-90.028384096677371</v>
      </c>
      <c r="R1004">
        <f t="shared" si="282"/>
        <v>89.971615903322629</v>
      </c>
      <c r="S1004">
        <f t="shared" si="283"/>
        <v>3.8133238719724703E-2</v>
      </c>
      <c r="T1004">
        <f t="shared" ref="T1004:T1067" si="285">P1004</f>
        <v>56.625697215726788</v>
      </c>
    </row>
    <row r="1005" spans="1:20" x14ac:dyDescent="0.25">
      <c r="A1005">
        <f t="shared" ref="A1005:A1068" si="286">2*PI()*B1005</f>
        <v>240.50867841885392</v>
      </c>
      <c r="B1005">
        <f t="shared" si="284"/>
        <v>38.278145026859654</v>
      </c>
      <c r="C1005" t="str">
        <f t="shared" ref="C1005:C1068" si="287">IMPRODUCT(D1005,E1005,$C$40,,K1005,$C$41)</f>
        <v>-0.335920691406922-675.519031433393i</v>
      </c>
      <c r="D1005" t="str">
        <f t="shared" ref="D1005:D1068" si="288">IMDIV(IMPRODUCT($C$37,$C$38,COMPLEX(1,A1005/$C$38)),IMSUM(-1*A1005*A1005/$C$39,COMPLEX(0,1*A1005)))</f>
        <v>3.47812499037274-415.785595213281i</v>
      </c>
      <c r="E1005" t="str">
        <f t="shared" ref="E1005:E1068" si="289">IMDIV(IMPRODUCT(IMSUM(F1005,G1005),$C$29,H1005),IMSUM(1,I1005))</f>
        <v>162.469482495984+0.0293397049393862i</v>
      </c>
      <c r="F1005" t="str">
        <f t="shared" ref="F1005:F1068" si="290">IMDIV(IMPRODUCT($C$14,$C$15,COMPLEX(1,A1005/$C$15)),IMSUM(-1*A1005*A1005/$C$16,COMPLEX(0,A1005)))</f>
        <v>2.42492492402721-3901.8901763935i</v>
      </c>
      <c r="G1005" t="str">
        <f t="shared" ref="G1005:G1068" si="291">IMDIV(1,COMPLEX(1,A1005*$C$9*$C$10))</f>
        <v>0.999999999629796-0.0000192406942663853i</v>
      </c>
      <c r="H1005" t="str">
        <f t="shared" ref="H1005:H1068" si="292">IMDIV($C$3,IMSUM(K1005,COMPLEX(0,$C$28*A1005)))</f>
        <v>1200.05551380435+7.38845006271658i</v>
      </c>
      <c r="I1005" t="str">
        <f t="shared" ref="I1005:I1068" si="293">IMPRODUCT(F1005,$C$29,H1005,$C$31)</f>
        <v>89.5369434105709-13209.4342389811i</v>
      </c>
      <c r="K1005" t="str">
        <f t="shared" ref="K1005:K1068" si="294">IF($C$26&lt;=0,IMDIV(1,IMSUM(IMDIV(1,L1005),1/$C$18)),IMDIV(1,IMSUM(IMDIV(1,L1005),1/$C$18,IMDIV(1,M1005))))</f>
        <v>0.0099991583817111-0.000090423428752046i</v>
      </c>
      <c r="L1005" t="str">
        <f t="shared" ref="L1005:L1068" si="295">IMSUM($C$21/$C$22,IMDIV(1,COMPLEX(0,$C$20*$C$22*A1005)))</f>
        <v>0.00015-7.37208177703359i</v>
      </c>
      <c r="M1005" t="str">
        <f t="shared" ref="M1005:M1068" si="296">IMSUM($C$25/$C$26,IMDIV(1,COMPLEX(0,$C$24*$C$26*A1005)))</f>
        <v>0.0004-1.30095560771181i</v>
      </c>
      <c r="N1005">
        <f t="shared" ref="N1005:N1068" si="297">ABS(R1005)</f>
        <v>89.971508076920642</v>
      </c>
      <c r="O1005">
        <f t="shared" ref="O1005:O1068" si="298">ABS(P1005)</f>
        <v>56.592752852582571</v>
      </c>
      <c r="P1005" s="3">
        <f t="shared" ref="P1005:P1068" si="299">20*LOG10(IMABS(C1005))</f>
        <v>56.592752852582571</v>
      </c>
      <c r="Q1005" s="3">
        <f t="shared" ref="Q1005:Q1068" si="300">IMARGUMENT(C1005)*180/PI()</f>
        <v>-90.028491923079358</v>
      </c>
      <c r="R1005">
        <f t="shared" ref="R1005:R1068" si="301">IF(Q1005&lt;0,Q1005+180,Q1005-180)</f>
        <v>89.971508076920642</v>
      </c>
      <c r="S1005">
        <f t="shared" ref="S1005:S1068" si="302">B1005/1000</f>
        <v>3.8278145026859653E-2</v>
      </c>
      <c r="T1005">
        <f t="shared" si="285"/>
        <v>56.592752852582571</v>
      </c>
    </row>
    <row r="1006" spans="1:20" x14ac:dyDescent="0.25">
      <c r="A1006">
        <f t="shared" si="286"/>
        <v>241.42261139684558</v>
      </c>
      <c r="B1006">
        <f t="shared" ref="B1006:B1069" si="303">B1005*(1+B$42)</f>
        <v>38.423601977961724</v>
      </c>
      <c r="C1006" t="str">
        <f t="shared" si="287"/>
        <v>-0.33592027640755-672.961734187029i</v>
      </c>
      <c r="D1006" t="str">
        <f t="shared" si="288"/>
        <v>3.47812499029943-414.211592554927i</v>
      </c>
      <c r="E1006" t="str">
        <f t="shared" si="289"/>
        <v>162.469482081336+0.0294512039127021i</v>
      </c>
      <c r="F1006" t="str">
        <f t="shared" si="290"/>
        <v>2.42492492402037-3887.11912407727i</v>
      </c>
      <c r="G1006" t="str">
        <f t="shared" si="291"/>
        <v>0.999999999626977-0.0000193138089045431i</v>
      </c>
      <c r="H1006" t="str">
        <f t="shared" si="292"/>
        <v>1200.0559365229+7.41652635224816i</v>
      </c>
      <c r="I1006" t="str">
        <f t="shared" si="293"/>
        <v>89.5369482757721-13159.4326642317i</v>
      </c>
      <c r="K1006" t="str">
        <f t="shared" si="294"/>
        <v>0.00999915197381854-0.0000907669779057824i</v>
      </c>
      <c r="L1006" t="str">
        <f t="shared" si="295"/>
        <v>0.00015-7.34417391615223i</v>
      </c>
      <c r="M1006" t="str">
        <f t="shared" si="296"/>
        <v>0.0004-1.29603069108569i</v>
      </c>
      <c r="N1006">
        <f t="shared" si="297"/>
        <v>89.971399841157819</v>
      </c>
      <c r="O1006">
        <f t="shared" si="298"/>
        <v>56.559808485355916</v>
      </c>
      <c r="P1006" s="3">
        <f t="shared" si="299"/>
        <v>56.559808485355916</v>
      </c>
      <c r="Q1006" s="3">
        <f t="shared" si="300"/>
        <v>-90.028600158842181</v>
      </c>
      <c r="R1006">
        <f t="shared" si="301"/>
        <v>89.971399841157819</v>
      </c>
      <c r="S1006">
        <f t="shared" si="302"/>
        <v>3.8423601977961727E-2</v>
      </c>
      <c r="T1006">
        <f t="shared" si="285"/>
        <v>56.559808485355916</v>
      </c>
    </row>
    <row r="1007" spans="1:20" x14ac:dyDescent="0.25">
      <c r="A1007">
        <f t="shared" si="286"/>
        <v>242.34001732015361</v>
      </c>
      <c r="B1007">
        <f t="shared" si="303"/>
        <v>38.569611665477979</v>
      </c>
      <c r="C1007" t="str">
        <f t="shared" si="287"/>
        <v>-0.335919858248847-670.414117721204i</v>
      </c>
      <c r="D1007" t="str">
        <f t="shared" si="288"/>
        <v>3.47812499022556-412.643548469394i</v>
      </c>
      <c r="E1007" t="str">
        <f t="shared" si="289"/>
        <v>162.469481663531+0.0295631266747422i</v>
      </c>
      <c r="F1007" t="str">
        <f t="shared" si="290"/>
        <v>2.42492492401348-3872.40398927464i</v>
      </c>
      <c r="G1007" t="str">
        <f t="shared" si="291"/>
        <v>0.999999999624136-0.0000193872013783254i</v>
      </c>
      <c r="H1007" t="str">
        <f t="shared" si="292"/>
        <v>1200.05636246038+7.44470933373133i</v>
      </c>
      <c r="I1007" t="str">
        <f t="shared" si="293"/>
        <v>89.5369531780165-13109.6203923409i</v>
      </c>
      <c r="K1007" t="str">
        <f t="shared" si="294"/>
        <v>0.00999914551714211-0.0000911118318612076i</v>
      </c>
      <c r="L1007" t="str">
        <f t="shared" si="295"/>
        <v>0.00015-7.31637170367824i</v>
      </c>
      <c r="M1007" t="str">
        <f t="shared" si="296"/>
        <v>0.0004-1.29112441829616i</v>
      </c>
      <c r="N1007">
        <f t="shared" si="297"/>
        <v>89.971291194482916</v>
      </c>
      <c r="O1007">
        <f t="shared" si="298"/>
        <v>56.526864114015879</v>
      </c>
      <c r="P1007" s="3">
        <f t="shared" si="299"/>
        <v>56.526864114015879</v>
      </c>
      <c r="Q1007" s="3">
        <f t="shared" si="300"/>
        <v>-90.028708805517084</v>
      </c>
      <c r="R1007">
        <f t="shared" si="301"/>
        <v>89.971291194482916</v>
      </c>
      <c r="S1007">
        <f t="shared" si="302"/>
        <v>3.8569611665477982E-2</v>
      </c>
      <c r="T1007">
        <f t="shared" si="285"/>
        <v>56.526864114015879</v>
      </c>
    </row>
    <row r="1008" spans="1:20" x14ac:dyDescent="0.25">
      <c r="A1008">
        <f t="shared" si="286"/>
        <v>243.26090938597019</v>
      </c>
      <c r="B1008">
        <f t="shared" si="303"/>
        <v>38.716176189806795</v>
      </c>
      <c r="C1008" t="str">
        <f t="shared" si="287"/>
        <v>-0.335919436906665-667.876145387601i</v>
      </c>
      <c r="D1008" t="str">
        <f t="shared" si="288"/>
        <v>3.47812499015114-411.08144039984i</v>
      </c>
      <c r="E1008" t="str">
        <f t="shared" si="289"/>
        <v>162.469481242546+0.0296754748369441i</v>
      </c>
      <c r="F1008" t="str">
        <f t="shared" si="290"/>
        <v>2.42492492400655-3857.74456030347i</v>
      </c>
      <c r="G1008" t="str">
        <f t="shared" si="291"/>
        <v>0.999999999621275-0.0000194608727435073i</v>
      </c>
      <c r="H1008" t="str">
        <f t="shared" si="292"/>
        <v>1200.05679164132+7.47299941261872i</v>
      </c>
      <c r="I1008" t="str">
        <f t="shared" si="293"/>
        <v>89.5369581175837-13059.9967067427i</v>
      </c>
      <c r="K1008" t="str">
        <f t="shared" si="294"/>
        <v>0.00999913901131043-0.0000914579955687272i</v>
      </c>
      <c r="L1008" t="str">
        <f t="shared" si="295"/>
        <v>0.00015-7.28867473966753i</v>
      </c>
      <c r="M1008" t="str">
        <f t="shared" si="296"/>
        <v>0.0004-1.28623671876486i</v>
      </c>
      <c r="N1008">
        <f t="shared" si="297"/>
        <v>89.971182135338879</v>
      </c>
      <c r="O1008">
        <f t="shared" si="298"/>
        <v>56.49391973853114</v>
      </c>
      <c r="P1008" s="3">
        <f t="shared" si="299"/>
        <v>56.49391973853114</v>
      </c>
      <c r="Q1008" s="3">
        <f t="shared" si="300"/>
        <v>-90.028817864661121</v>
      </c>
      <c r="R1008">
        <f t="shared" si="301"/>
        <v>89.971182135338879</v>
      </c>
      <c r="S1008">
        <f t="shared" si="302"/>
        <v>3.8716176189806793E-2</v>
      </c>
      <c r="T1008">
        <f t="shared" si="285"/>
        <v>56.49391973853114</v>
      </c>
    </row>
    <row r="1009" spans="1:20" x14ac:dyDescent="0.25">
      <c r="A1009">
        <f t="shared" si="286"/>
        <v>244.18530084163689</v>
      </c>
      <c r="B1009">
        <f t="shared" si="303"/>
        <v>38.863297659328062</v>
      </c>
      <c r="C1009" t="str">
        <f t="shared" si="287"/>
        <v>-0.335919012356743-665.347780676629i</v>
      </c>
      <c r="D1009" t="str">
        <f t="shared" si="288"/>
        <v>3.47812499007614-409.525245874816i</v>
      </c>
      <c r="E1009" t="str">
        <f t="shared" si="289"/>
        <v>162.469480818358+0.0297882500169212i</v>
      </c>
      <c r="F1009" t="str">
        <f t="shared" si="290"/>
        <v>2.42492492399955-3843.14062628293i</v>
      </c>
      <c r="G1009" t="str">
        <f t="shared" si="291"/>
        <v>0.999999999618391-0.0000195348240598763i</v>
      </c>
      <c r="H1009" t="str">
        <f t="shared" si="292"/>
        <v>1200.05722409044+7.50139699590432i</v>
      </c>
      <c r="I1009" t="str">
        <f t="shared" si="293"/>
        <v>89.5369630947587-13010.5608935839i</v>
      </c>
      <c r="K1009" t="str">
        <f t="shared" si="294"/>
        <v>0.00999913245594917-0.0000918054739974699i</v>
      </c>
      <c r="L1009" t="str">
        <f t="shared" si="295"/>
        <v>0.00015-7.26108262568991i</v>
      </c>
      <c r="M1009" t="str">
        <f t="shared" si="296"/>
        <v>0.0004-1.28136752218057i</v>
      </c>
      <c r="N1009">
        <f t="shared" si="297"/>
        <v>89.97107266216274</v>
      </c>
      <c r="O1009">
        <f t="shared" si="298"/>
        <v>56.460975358870087</v>
      </c>
      <c r="P1009" s="3">
        <f t="shared" si="299"/>
        <v>56.460975358870087</v>
      </c>
      <c r="Q1009" s="3">
        <f t="shared" si="300"/>
        <v>-90.02892733783726</v>
      </c>
      <c r="R1009">
        <f t="shared" si="301"/>
        <v>89.97107266216274</v>
      </c>
      <c r="S1009">
        <f t="shared" si="302"/>
        <v>3.8863297659328062E-2</v>
      </c>
      <c r="T1009">
        <f t="shared" si="285"/>
        <v>56.460975358870087</v>
      </c>
    </row>
    <row r="1010" spans="1:20" x14ac:dyDescent="0.25">
      <c r="A1010">
        <f t="shared" si="286"/>
        <v>245.11320498483514</v>
      </c>
      <c r="B1010">
        <f t="shared" si="303"/>
        <v>39.010978190433512</v>
      </c>
      <c r="C1010" t="str">
        <f t="shared" si="287"/>
        <v>-0.335918584574755-662.828987216923i</v>
      </c>
      <c r="D1010" t="str">
        <f t="shared" si="288"/>
        <v>3.47812499000058-407.974942507942i</v>
      </c>
      <c r="E1010" t="str">
        <f t="shared" si="289"/>
        <v>162.469480390941+0.0299014538384058i</v>
      </c>
      <c r="F1010" t="str">
        <f t="shared" si="290"/>
        <v>2.42492492399251-3828.59197713053i</v>
      </c>
      <c r="G1010" t="str">
        <f t="shared" si="291"/>
        <v>0.999999999615485-0.0000196090563912468i</v>
      </c>
      <c r="H1010" t="str">
        <f t="shared" si="292"/>
        <v>1200.0576598326+7.52990249212882i</v>
      </c>
      <c r="I1010" t="str">
        <f t="shared" si="293"/>
        <v>89.5369681098276-12961.3122417134i</v>
      </c>
      <c r="K1010" t="str">
        <f t="shared" si="294"/>
        <v>0.00999912585068156-0.0000921542721353604i</v>
      </c>
      <c r="L1010" t="str">
        <f t="shared" si="295"/>
        <v>0.00015-7.23359496482357i</v>
      </c>
      <c r="M1010" t="str">
        <f t="shared" si="296"/>
        <v>0.0004-1.27651675849828i</v>
      </c>
      <c r="N1010">
        <f t="shared" si="297"/>
        <v>89.970962773385679</v>
      </c>
      <c r="O1010">
        <f t="shared" si="298"/>
        <v>56.428030975001022</v>
      </c>
      <c r="P1010" s="3">
        <f t="shared" si="299"/>
        <v>56.428030975001022</v>
      </c>
      <c r="Q1010" s="3">
        <f t="shared" si="300"/>
        <v>-90.029037226614321</v>
      </c>
      <c r="R1010">
        <f t="shared" si="301"/>
        <v>89.970962773385679</v>
      </c>
      <c r="S1010">
        <f t="shared" si="302"/>
        <v>3.9010978190433511E-2</v>
      </c>
      <c r="T1010">
        <f t="shared" si="285"/>
        <v>56.428030975001022</v>
      </c>
    </row>
    <row r="1011" spans="1:20" x14ac:dyDescent="0.25">
      <c r="A1011">
        <f t="shared" si="286"/>
        <v>246.04463516377749</v>
      </c>
      <c r="B1011">
        <f t="shared" si="303"/>
        <v>39.159219907557159</v>
      </c>
      <c r="C1011" t="str">
        <f t="shared" si="287"/>
        <v>-0.335918153536045-660.319728774786i</v>
      </c>
      <c r="D1011" t="str">
        <f t="shared" si="288"/>
        <v>3.47812498992445-406.430507997583i</v>
      </c>
      <c r="E1011" t="str">
        <f t="shared" si="289"/>
        <v>162.46947996027+0.0300150879313438i</v>
      </c>
      <c r="F1011" t="str">
        <f t="shared" si="290"/>
        <v>2.42492492398541-3814.09840355908i</v>
      </c>
      <c r="G1011" t="str">
        <f t="shared" si="291"/>
        <v>0.999999999612557-0.0000196835708054759i</v>
      </c>
      <c r="H1011" t="str">
        <f t="shared" si="292"/>
        <v>1200.05809889288+7.5585163113857i</v>
      </c>
      <c r="I1011" t="str">
        <f t="shared" si="293"/>
        <v>89.5369731630793-12912.250042673i</v>
      </c>
      <c r="K1011" t="str">
        <f t="shared" si="294"/>
        <v>0.00999911919512762-0.0000925043949891821i</v>
      </c>
      <c r="L1011" t="str">
        <f t="shared" si="295"/>
        <v>0.00015-7.20621136164933i</v>
      </c>
      <c r="M1011" t="str">
        <f t="shared" si="296"/>
        <v>0.0004-1.27168435793811i</v>
      </c>
      <c r="N1011">
        <f t="shared" si="297"/>
        <v>89.970852467432977</v>
      </c>
      <c r="O1011">
        <f t="shared" si="298"/>
        <v>56.395086586891821</v>
      </c>
      <c r="P1011" s="3">
        <f t="shared" si="299"/>
        <v>56.395086586891821</v>
      </c>
      <c r="Q1011" s="3">
        <f t="shared" si="300"/>
        <v>-90.029147532567023</v>
      </c>
      <c r="R1011">
        <f t="shared" si="301"/>
        <v>89.970852467432977</v>
      </c>
      <c r="S1011">
        <f t="shared" si="302"/>
        <v>3.9159219907557156E-2</v>
      </c>
      <c r="T1011">
        <f t="shared" si="285"/>
        <v>56.395086586891821</v>
      </c>
    </row>
    <row r="1012" spans="1:20" x14ac:dyDescent="0.25">
      <c r="A1012">
        <f t="shared" si="286"/>
        <v>246.97960477739986</v>
      </c>
      <c r="B1012">
        <f t="shared" si="303"/>
        <v>39.308024943205879</v>
      </c>
      <c r="C1012" t="str">
        <f t="shared" si="287"/>
        <v>-0.335917719215749-657.819969253682i</v>
      </c>
      <c r="D1012" t="str">
        <f t="shared" si="288"/>
        <v>3.47812498984772-404.891920126528i</v>
      </c>
      <c r="E1012" t="str">
        <f t="shared" si="289"/>
        <v>162.469479526319+0.0301291539318845i</v>
      </c>
      <c r="F1012" t="str">
        <f t="shared" si="290"/>
        <v>2.42492492397825-3799.65969707364i</v>
      </c>
      <c r="G1012" t="str">
        <f t="shared" si="291"/>
        <v>0.999999999609607-0.0000197583683744785i</v>
      </c>
      <c r="H1012" t="str">
        <f t="shared" si="292"/>
        <v>1200.05854129657+7.58723886532695i</v>
      </c>
      <c r="I1012" t="str">
        <f t="shared" si="293"/>
        <v>89.5369782548034-12863.3735906867i</v>
      </c>
      <c r="K1012" t="str">
        <f t="shared" si="294"/>
        <v>0.00999911248890456-0.0000928558475846514i</v>
      </c>
      <c r="L1012" t="str">
        <f t="shared" si="295"/>
        <v>0.00015-7.1789314222448i</v>
      </c>
      <c r="M1012" t="str">
        <f t="shared" si="296"/>
        <v>0.0004-1.26687025098437i</v>
      </c>
      <c r="N1012">
        <f t="shared" si="297"/>
        <v>89.970741742723945</v>
      </c>
      <c r="O1012">
        <f t="shared" si="298"/>
        <v>56.362142194510056</v>
      </c>
      <c r="P1012" s="3">
        <f t="shared" si="299"/>
        <v>56.362142194510056</v>
      </c>
      <c r="Q1012" s="3">
        <f t="shared" si="300"/>
        <v>-90.029258257276055</v>
      </c>
      <c r="R1012">
        <f t="shared" si="301"/>
        <v>89.970741742723945</v>
      </c>
      <c r="S1012">
        <f t="shared" si="302"/>
        <v>3.9308024943205878E-2</v>
      </c>
      <c r="T1012">
        <f t="shared" si="285"/>
        <v>56.362142194510056</v>
      </c>
    </row>
    <row r="1013" spans="1:20" x14ac:dyDescent="0.25">
      <c r="A1013">
        <f t="shared" si="286"/>
        <v>247.91812727555401</v>
      </c>
      <c r="B1013">
        <f t="shared" si="303"/>
        <v>39.457395437990066</v>
      </c>
      <c r="C1013" t="str">
        <f t="shared" si="287"/>
        <v>-0.335917281589007-655.329672693757i</v>
      </c>
      <c r="D1013" t="str">
        <f t="shared" si="288"/>
        <v>3.47812498977042-403.359156761678i</v>
      </c>
      <c r="E1013" t="str">
        <f t="shared" si="289"/>
        <v>162.469479089068+0.0302436534823705i</v>
      </c>
      <c r="F1013" t="str">
        <f t="shared" si="290"/>
        <v>2.42492492397104-3785.27564996859i</v>
      </c>
      <c r="G1013" t="str">
        <f t="shared" si="291"/>
        <v>0.999999999606634-0.0000198334501742425i</v>
      </c>
      <c r="H1013" t="str">
        <f t="shared" si="292"/>
        <v>1200.05898706912+7.61607056716922i</v>
      </c>
      <c r="I1013" t="str">
        <f t="shared" si="293"/>
        <v>89.5369833852934-12814.6821826501i</v>
      </c>
      <c r="K1013" t="str">
        <f t="shared" si="294"/>
        <v>0.00999910573162667-0.000093208634966489i</v>
      </c>
      <c r="L1013" t="str">
        <f t="shared" si="295"/>
        <v>0.00015-7.15175475417892i</v>
      </c>
      <c r="M1013" t="str">
        <f t="shared" si="296"/>
        <v>0.0004-1.26207436838451i</v>
      </c>
      <c r="N1013">
        <f t="shared" si="297"/>
        <v>89.970630597671928</v>
      </c>
      <c r="O1013">
        <f t="shared" si="298"/>
        <v>56.329197797823547</v>
      </c>
      <c r="P1013" s="3">
        <f t="shared" si="299"/>
        <v>56.329197797823547</v>
      </c>
      <c r="Q1013" s="3">
        <f t="shared" si="300"/>
        <v>-90.029369402328072</v>
      </c>
      <c r="R1013">
        <f t="shared" si="301"/>
        <v>89.970630597671928</v>
      </c>
      <c r="S1013">
        <f t="shared" si="302"/>
        <v>3.9457395437990067E-2</v>
      </c>
      <c r="T1013">
        <f t="shared" si="285"/>
        <v>56.329197797823547</v>
      </c>
    </row>
    <row r="1014" spans="1:20" x14ac:dyDescent="0.25">
      <c r="A1014">
        <f t="shared" si="286"/>
        <v>248.86021615920114</v>
      </c>
      <c r="B1014">
        <f t="shared" si="303"/>
        <v>39.60733354065443</v>
      </c>
      <c r="C1014" t="str">
        <f t="shared" si="287"/>
        <v>-0.335916840630598-652.84880327125i</v>
      </c>
      <c r="D1014" t="str">
        <f t="shared" si="288"/>
        <v>3.47812498969253-401.832195853715i</v>
      </c>
      <c r="E1014" t="str">
        <f t="shared" si="289"/>
        <v>162.469478648488+0.0303585882314562i</v>
      </c>
      <c r="F1014" t="str">
        <f t="shared" si="290"/>
        <v>2.42492492396378-3770.94605532457i</v>
      </c>
      <c r="G1014" t="str">
        <f t="shared" si="291"/>
        <v>0.999999999603639-0.000019908817284845i</v>
      </c>
      <c r="H1014" t="str">
        <f t="shared" si="292"/>
        <v>1200.05943623617+7.64501183169973i</v>
      </c>
      <c r="I1014" t="str">
        <f t="shared" si="293"/>
        <v>89.5369885548446-12766.175118121i</v>
      </c>
      <c r="K1014" t="str">
        <f t="shared" si="294"/>
        <v>0.0099990989229055-0.000093562762198494i</v>
      </c>
      <c r="L1014" t="str">
        <f t="shared" si="295"/>
        <v>0.00015-7.12468096650619i</v>
      </c>
      <c r="M1014" t="str">
        <f t="shared" si="296"/>
        <v>0.0004-1.25729664114815i</v>
      </c>
      <c r="N1014">
        <f t="shared" si="297"/>
        <v>89.970519030684372</v>
      </c>
      <c r="O1014">
        <f t="shared" si="298"/>
        <v>56.296253396799386</v>
      </c>
      <c r="P1014" s="3">
        <f t="shared" si="299"/>
        <v>56.296253396799386</v>
      </c>
      <c r="Q1014" s="3">
        <f t="shared" si="300"/>
        <v>-90.029480969315628</v>
      </c>
      <c r="R1014">
        <f t="shared" si="301"/>
        <v>89.970519030684372</v>
      </c>
      <c r="S1014">
        <f t="shared" si="302"/>
        <v>3.9607333540654432E-2</v>
      </c>
      <c r="T1014">
        <f t="shared" si="285"/>
        <v>56.296253396799386</v>
      </c>
    </row>
    <row r="1015" spans="1:20" x14ac:dyDescent="0.25">
      <c r="A1015">
        <f t="shared" si="286"/>
        <v>249.80588498060609</v>
      </c>
      <c r="B1015">
        <f t="shared" si="303"/>
        <v>39.757841408108916</v>
      </c>
      <c r="C1015" t="str">
        <f t="shared" si="287"/>
        <v>-0.335916396315263-650.37732529802i</v>
      </c>
      <c r="D1015" t="str">
        <f t="shared" si="288"/>
        <v>3.47812498961404-400.311015436795i</v>
      </c>
      <c r="E1015" t="str">
        <f t="shared" si="289"/>
        <v>162.469478204554+0.0304739598340227i</v>
      </c>
      <c r="F1015" t="str">
        <f t="shared" si="290"/>
        <v>2.42492492395646-3756.67070700555i</v>
      </c>
      <c r="G1015" t="str">
        <f t="shared" si="291"/>
        <v>0.999999999600621-0.0000199844707904671i</v>
      </c>
      <c r="H1015" t="str">
        <f t="shared" si="292"/>
        <v>1200.05988882358+7.67406307528213i</v>
      </c>
      <c r="I1015" t="str">
        <f t="shared" si="293"/>
        <v>89.5369937637549-12717.851699309i</v>
      </c>
      <c r="K1015" t="str">
        <f t="shared" si="294"/>
        <v>0.0099990920623494-0.0000939182343636082i</v>
      </c>
      <c r="L1015" t="str">
        <f t="shared" si="295"/>
        <v>0.00015-7.09770966976107i</v>
      </c>
      <c r="M1015" t="str">
        <f t="shared" si="296"/>
        <v>0.0004-1.25253700054607i</v>
      </c>
      <c r="N1015">
        <f t="shared" si="297"/>
        <v>89.970407040162669</v>
      </c>
      <c r="O1015">
        <f t="shared" si="298"/>
        <v>56.263308991404521</v>
      </c>
      <c r="P1015" s="3">
        <f t="shared" si="299"/>
        <v>56.263308991404521</v>
      </c>
      <c r="Q1015" s="3">
        <f t="shared" si="300"/>
        <v>-90.029592959837331</v>
      </c>
      <c r="R1015">
        <f t="shared" si="301"/>
        <v>89.970407040162669</v>
      </c>
      <c r="S1015">
        <f t="shared" si="302"/>
        <v>3.9757841408108917E-2</v>
      </c>
      <c r="T1015">
        <f t="shared" si="285"/>
        <v>56.263308991404521</v>
      </c>
    </row>
    <row r="1016" spans="1:20" x14ac:dyDescent="0.25">
      <c r="A1016">
        <f t="shared" si="286"/>
        <v>250.75514734353243</v>
      </c>
      <c r="B1016">
        <f t="shared" si="303"/>
        <v>39.908921205459734</v>
      </c>
      <c r="C1016" t="str">
        <f t="shared" si="287"/>
        <v>-0.33591594861724-647.915203221024i</v>
      </c>
      <c r="D1016" t="str">
        <f t="shared" si="288"/>
        <v>3.47812498953496-398.795593628226i</v>
      </c>
      <c r="E1016" t="str">
        <f t="shared" si="289"/>
        <v>162.469477757241+0.0305897699512894i</v>
      </c>
      <c r="F1016" t="str">
        <f t="shared" si="290"/>
        <v>2.42492492394909-3742.44939965587i</v>
      </c>
      <c r="G1016" t="str">
        <f t="shared" si="291"/>
        <v>0.99999999959758-0.0000200604117794099i</v>
      </c>
      <c r="H1016" t="str">
        <f t="shared" si="292"/>
        <v>1200.0603448574+7.70322471586231i</v>
      </c>
      <c r="I1016" t="str">
        <f t="shared" si="293"/>
        <v>89.5369990123221-12669.7112310656i</v>
      </c>
      <c r="K1016" t="str">
        <f t="shared" si="294"/>
        <v>0.00999908514956375-0.00009427505656399i</v>
      </c>
      <c r="L1016" t="str">
        <f t="shared" si="295"/>
        <v>0.00015-7.07084047595247i</v>
      </c>
      <c r="M1016" t="str">
        <f t="shared" si="296"/>
        <v>0.0004-1.24779537810926i</v>
      </c>
      <c r="N1016">
        <f t="shared" si="297"/>
        <v>89.970294624502188</v>
      </c>
      <c r="O1016">
        <f t="shared" si="298"/>
        <v>56.230364581605656</v>
      </c>
      <c r="P1016" s="3">
        <f t="shared" si="299"/>
        <v>56.230364581605656</v>
      </c>
      <c r="Q1016" s="3">
        <f t="shared" si="300"/>
        <v>-90.029705375497812</v>
      </c>
      <c r="R1016">
        <f t="shared" si="301"/>
        <v>89.970294624502188</v>
      </c>
      <c r="S1016">
        <f t="shared" si="302"/>
        <v>3.9908921205459733E-2</v>
      </c>
      <c r="T1016">
        <f t="shared" si="285"/>
        <v>56.230364581605656</v>
      </c>
    </row>
    <row r="1017" spans="1:20" x14ac:dyDescent="0.25">
      <c r="A1017">
        <f t="shared" si="286"/>
        <v>251.70801690343785</v>
      </c>
      <c r="B1017">
        <f t="shared" si="303"/>
        <v>40.060575106040481</v>
      </c>
      <c r="C1017" t="str">
        <f t="shared" si="287"/>
        <v>-0.335915497511018-645.46240162182i</v>
      </c>
      <c r="D1017" t="str">
        <f t="shared" si="288"/>
        <v>3.47812498945527-397.285908628155i</v>
      </c>
      <c r="E1017" t="str">
        <f t="shared" si="289"/>
        <v>162.469477306525+0.0307060202507636i</v>
      </c>
      <c r="F1017" t="str">
        <f t="shared" si="290"/>
        <v>2.42492492394166-3728.28192869722i</v>
      </c>
      <c r="G1017" t="str">
        <f t="shared" si="291"/>
        <v>0.999999999594516-0.0000201366413441099i</v>
      </c>
      <c r="H1017" t="str">
        <f t="shared" si="292"/>
        <v>1200.06080436388+7.73249717297512i</v>
      </c>
      <c r="I1017" t="str">
        <f t="shared" si="293"/>
        <v>89.5370043008502-12621.753020874i</v>
      </c>
      <c r="K1017" t="str">
        <f t="shared" si="294"/>
        <v>0.00999907818415109-0.0000946332339210932i</v>
      </c>
      <c r="L1017" t="str">
        <f t="shared" si="295"/>
        <v>0.00015-7.04407299855793i</v>
      </c>
      <c r="M1017" t="str">
        <f t="shared" si="296"/>
        <v>0.0004-1.24307170562787i</v>
      </c>
      <c r="N1017">
        <f t="shared" si="297"/>
        <v>89.970181782092254</v>
      </c>
      <c r="O1017">
        <f t="shared" si="298"/>
        <v>56.197420167369394</v>
      </c>
      <c r="P1017" s="3">
        <f t="shared" si="299"/>
        <v>56.197420167369394</v>
      </c>
      <c r="Q1017" s="3">
        <f t="shared" si="300"/>
        <v>-90.029818217907746</v>
      </c>
      <c r="R1017">
        <f t="shared" si="301"/>
        <v>89.970181782092254</v>
      </c>
      <c r="S1017">
        <f t="shared" si="302"/>
        <v>4.0060575106040483E-2</v>
      </c>
      <c r="T1017">
        <f t="shared" si="285"/>
        <v>56.197420167369394</v>
      </c>
    </row>
    <row r="1018" spans="1:20" x14ac:dyDescent="0.25">
      <c r="A1018">
        <f t="shared" si="286"/>
        <v>252.66450736767092</v>
      </c>
      <c r="B1018">
        <f t="shared" si="303"/>
        <v>40.212805291443438</v>
      </c>
      <c r="C1018" t="str">
        <f t="shared" si="287"/>
        <v>-0.335915042970411-643.018885216018i</v>
      </c>
      <c r="D1018" t="str">
        <f t="shared" si="288"/>
        <v>3.47812498937498-395.781938719259i</v>
      </c>
      <c r="E1018" t="str">
        <f t="shared" si="289"/>
        <v>162.469476852377+0.0308227124063525i</v>
      </c>
      <c r="F1018" t="str">
        <f t="shared" si="290"/>
        <v>2.42492492393417-3714.16809032579i</v>
      </c>
      <c r="G1018" t="str">
        <f t="shared" si="291"/>
        <v>0.999999999591428-0.0000202131605811552i</v>
      </c>
      <c r="H1018" t="str">
        <f t="shared" si="292"/>
        <v>1200.06126736948+7.76188086774942i</v>
      </c>
      <c r="I1018" t="str">
        <f t="shared" si="293"/>
        <v>89.5370096296414-12573.9763788395i</v>
      </c>
      <c r="K1018" t="str">
        <f t="shared" si="294"/>
        <v>0.00999907116571074-0.0000949927715757276i</v>
      </c>
      <c r="L1018" t="str">
        <f t="shared" si="295"/>
        <v>0.00015-7.01740685251839i</v>
      </c>
      <c r="M1018" t="str">
        <f t="shared" si="296"/>
        <v>0.0004-1.2383659151503i</v>
      </c>
      <c r="N1018">
        <f t="shared" si="297"/>
        <v>89.970068511316157</v>
      </c>
      <c r="O1018">
        <f t="shared" si="298"/>
        <v>56.164475748661729</v>
      </c>
      <c r="P1018" s="3">
        <f t="shared" si="299"/>
        <v>56.164475748661729</v>
      </c>
      <c r="Q1018" s="3">
        <f t="shared" si="300"/>
        <v>-90.029931488683843</v>
      </c>
      <c r="R1018">
        <f t="shared" si="301"/>
        <v>89.970068511316157</v>
      </c>
      <c r="S1018">
        <f t="shared" si="302"/>
        <v>4.0212805291443436E-2</v>
      </c>
      <c r="T1018">
        <f t="shared" si="285"/>
        <v>56.164475748661729</v>
      </c>
    </row>
    <row r="1019" spans="1:20" x14ac:dyDescent="0.25">
      <c r="A1019">
        <f t="shared" si="286"/>
        <v>253.6246324956681</v>
      </c>
      <c r="B1019">
        <f t="shared" si="303"/>
        <v>40.365613951550927</v>
      </c>
      <c r="C1019" t="str">
        <f t="shared" si="287"/>
        <v>-0.335914584969476-640.584618852832i</v>
      </c>
      <c r="D1019" t="str">
        <f t="shared" si="288"/>
        <v>3.47812498929408-394.283662266426i</v>
      </c>
      <c r="E1019" t="str">
        <f t="shared" si="289"/>
        <v>162.469476394772+0.0309398480982986i</v>
      </c>
      <c r="F1019" t="str">
        <f t="shared" si="290"/>
        <v>2.42492492392662-3700.10768150928i</v>
      </c>
      <c r="G1019" t="str">
        <f t="shared" si="291"/>
        <v>0.999999999588317-0.0000202899705913004i</v>
      </c>
      <c r="H1019" t="str">
        <f t="shared" si="292"/>
        <v>1200.0617339008+7.79137622291509i</v>
      </c>
      <c r="I1019" t="str">
        <f t="shared" si="293"/>
        <v>89.5370149990036-12526.3806176787i</v>
      </c>
      <c r="K1019" t="str">
        <f t="shared" si="294"/>
        <v>0.00999906409383926-0.0000953536746881446i</v>
      </c>
      <c r="L1019" t="str">
        <f t="shared" si="295"/>
        <v>0.00015-6.99084165423227i</v>
      </c>
      <c r="M1019" t="str">
        <f t="shared" si="296"/>
        <v>0.0004-1.23367793898217i</v>
      </c>
      <c r="N1019">
        <f t="shared" si="297"/>
        <v>89.969954810551087</v>
      </c>
      <c r="O1019">
        <f t="shared" si="298"/>
        <v>56.131531325448883</v>
      </c>
      <c r="P1019" s="3">
        <f t="shared" si="299"/>
        <v>56.131531325448883</v>
      </c>
      <c r="Q1019" s="3">
        <f t="shared" si="300"/>
        <v>-90.030045189448913</v>
      </c>
      <c r="R1019">
        <f t="shared" si="301"/>
        <v>89.969954810551087</v>
      </c>
      <c r="S1019">
        <f t="shared" si="302"/>
        <v>4.036561395155093E-2</v>
      </c>
      <c r="T1019">
        <f t="shared" si="285"/>
        <v>56.131531325448883</v>
      </c>
    </row>
    <row r="1020" spans="1:20" x14ac:dyDescent="0.25">
      <c r="A1020">
        <f t="shared" si="286"/>
        <v>254.58840609915165</v>
      </c>
      <c r="B1020">
        <f t="shared" si="303"/>
        <v>40.519003284566821</v>
      </c>
      <c r="C1020" t="str">
        <f t="shared" si="287"/>
        <v>-0.335914123481875-638.159567514517i</v>
      </c>
      <c r="D1020" t="str">
        <f t="shared" si="288"/>
        <v>3.47812498921255-392.791057716444i</v>
      </c>
      <c r="E1020" t="str">
        <f t="shared" si="289"/>
        <v>162.469475933685+0.0310574290132402i</v>
      </c>
      <c r="F1020" t="str">
        <f t="shared" si="290"/>
        <v>2.42492492391902-3686.10049998398i</v>
      </c>
      <c r="G1020" t="str">
        <f t="shared" si="291"/>
        <v>0.999999999585182-0.0000203670724794835i</v>
      </c>
      <c r="H1020" t="str">
        <f t="shared" si="292"/>
        <v>1200.06220398473+7.82098366280851i</v>
      </c>
      <c r="I1020" t="str">
        <f t="shared" si="293"/>
        <v>89.5370204092459-12478.9650527108i</v>
      </c>
      <c r="K1020" t="str">
        <f t="shared" si="294"/>
        <v>0.00999905696812982-0.0000957159484380971i</v>
      </c>
      <c r="L1020" t="str">
        <f t="shared" si="295"/>
        <v>0.00015-6.96437702155037i</v>
      </c>
      <c r="M1020" t="str">
        <f t="shared" si="296"/>
        <v>0.0004-1.22900770968536i</v>
      </c>
      <c r="N1020">
        <f t="shared" si="297"/>
        <v>89.969840678168097</v>
      </c>
      <c r="O1020">
        <f t="shared" si="298"/>
        <v>56.098586897696457</v>
      </c>
      <c r="P1020" s="3">
        <f t="shared" si="299"/>
        <v>56.098586897696457</v>
      </c>
      <c r="Q1020" s="3">
        <f t="shared" si="300"/>
        <v>-90.030159321831903</v>
      </c>
      <c r="R1020">
        <f t="shared" si="301"/>
        <v>89.969840678168097</v>
      </c>
      <c r="S1020">
        <f t="shared" si="302"/>
        <v>4.0519003284566819E-2</v>
      </c>
      <c r="T1020">
        <f t="shared" si="285"/>
        <v>56.098586897696457</v>
      </c>
    </row>
    <row r="1021" spans="1:20" x14ac:dyDescent="0.25">
      <c r="A1021">
        <f t="shared" si="286"/>
        <v>255.55584204232844</v>
      </c>
      <c r="B1021">
        <f t="shared" si="303"/>
        <v>40.672975497048178</v>
      </c>
      <c r="C1021" t="str">
        <f t="shared" si="287"/>
        <v>-0.335913658480953-635.743696315902i</v>
      </c>
      <c r="D1021" t="str">
        <f t="shared" si="288"/>
        <v>3.47812498913042-391.304103597699i</v>
      </c>
      <c r="E1021" t="str">
        <f t="shared" si="289"/>
        <v>162.469475469089+0.0311754568442687i</v>
      </c>
      <c r="F1021" t="str">
        <f t="shared" si="290"/>
        <v>2.42492492391137-3672.1463442519i</v>
      </c>
      <c r="G1021" t="str">
        <f t="shared" si="291"/>
        <v>0.999999999582024-0.000020444467354841i</v>
      </c>
      <c r="H1021" t="str">
        <f t="shared" si="292"/>
        <v>1200.06267764832+7.8507036133787i</v>
      </c>
      <c r="I1021" t="str">
        <f t="shared" si="293"/>
        <v>89.5370258606783-12431.7290018471i</v>
      </c>
      <c r="K1021" t="str">
        <f t="shared" si="294"/>
        <v>0.00999904978817267-0.0000960795980249198i</v>
      </c>
      <c r="L1021" t="str">
        <f t="shared" si="295"/>
        <v>0.00015-6.93801257377008i</v>
      </c>
      <c r="M1021" t="str">
        <f t="shared" si="296"/>
        <v>0.0004-1.22435516007707i</v>
      </c>
      <c r="N1021">
        <f t="shared" si="297"/>
        <v>89.969726112532172</v>
      </c>
      <c r="O1021">
        <f t="shared" si="298"/>
        <v>56.065642465369969</v>
      </c>
      <c r="P1021" s="3">
        <f t="shared" si="299"/>
        <v>56.065642465369969</v>
      </c>
      <c r="Q1021" s="3">
        <f t="shared" si="300"/>
        <v>-90.030273887467828</v>
      </c>
      <c r="R1021">
        <f t="shared" si="301"/>
        <v>89.969726112532172</v>
      </c>
      <c r="S1021">
        <f t="shared" si="302"/>
        <v>4.067297549704818E-2</v>
      </c>
      <c r="T1021">
        <f t="shared" si="285"/>
        <v>56.065642465369969</v>
      </c>
    </row>
    <row r="1022" spans="1:20" x14ac:dyDescent="0.25">
      <c r="A1022">
        <f t="shared" si="286"/>
        <v>256.52695424208929</v>
      </c>
      <c r="B1022">
        <f t="shared" si="303"/>
        <v>40.827532803936961</v>
      </c>
      <c r="C1022" t="str">
        <f t="shared" si="287"/>
        <v>-0.335913189939925-633.336970503853i</v>
      </c>
      <c r="D1022" t="str">
        <f t="shared" si="288"/>
        <v>3.47812498904766-389.822778519852i</v>
      </c>
      <c r="E1022" t="str">
        <f t="shared" si="289"/>
        <v>162.469475000956+0.0312939332909168i</v>
      </c>
      <c r="F1022" t="str">
        <f t="shared" si="290"/>
        <v>2.42492492390365-3658.2450135778i</v>
      </c>
      <c r="G1022" t="str">
        <f t="shared" si="291"/>
        <v>0.999999999578841-0.000020522156330724i</v>
      </c>
      <c r="H1022" t="str">
        <f t="shared" si="292"/>
        <v>1200.06315491882+7.88053650219383i</v>
      </c>
      <c r="I1022" t="str">
        <f t="shared" si="293"/>
        <v>89.5370313536146-12384.6717855811i</v>
      </c>
      <c r="K1022" t="str">
        <f t="shared" si="294"/>
        <v>0.00999904255355486-0.0000964446286676015i</v>
      </c>
      <c r="L1022" t="str">
        <f t="shared" si="295"/>
        <v>0.00015-6.91174793162989i</v>
      </c>
      <c r="M1022" t="str">
        <f t="shared" si="296"/>
        <v>0.0004-1.2197202232288i</v>
      </c>
      <c r="N1022">
        <f t="shared" si="297"/>
        <v>89.969611112002056</v>
      </c>
      <c r="O1022">
        <f t="shared" si="298"/>
        <v>56.032698028434389</v>
      </c>
      <c r="P1022" s="3">
        <f t="shared" si="299"/>
        <v>56.032698028434389</v>
      </c>
      <c r="Q1022" s="3">
        <f t="shared" si="300"/>
        <v>-90.030388887997944</v>
      </c>
      <c r="R1022">
        <f t="shared" si="301"/>
        <v>89.969611112002056</v>
      </c>
      <c r="S1022">
        <f t="shared" si="302"/>
        <v>4.0827532803936958E-2</v>
      </c>
      <c r="T1022">
        <f t="shared" si="285"/>
        <v>56.032698028434389</v>
      </c>
    </row>
    <row r="1023" spans="1:20" x14ac:dyDescent="0.25">
      <c r="A1023">
        <f t="shared" si="286"/>
        <v>257.50175666820923</v>
      </c>
      <c r="B1023">
        <f t="shared" si="303"/>
        <v>40.98267742859192</v>
      </c>
      <c r="C1023" t="str">
        <f t="shared" si="287"/>
        <v>-0.335912717832063-630.939355456829i</v>
      </c>
      <c r="D1023" t="str">
        <f t="shared" si="288"/>
        <v>3.47812498896426-388.347061173548i</v>
      </c>
      <c r="E1023" t="str">
        <f t="shared" si="289"/>
        <v>162.46947452926+0.0314128600591598i</v>
      </c>
      <c r="F1023" t="str">
        <f t="shared" si="290"/>
        <v>2.42492492389587-3644.39630798638i</v>
      </c>
      <c r="G1023" t="str">
        <f t="shared" si="291"/>
        <v>0.999999999575634-0.0000206001405247147i</v>
      </c>
      <c r="H1023" t="str">
        <f t="shared" si="292"/>
        <v>1200.06363582369+7.91048275844713i</v>
      </c>
      <c r="I1023" t="str">
        <f t="shared" si="293"/>
        <v>89.5370368883716-12337.7927269787i</v>
      </c>
      <c r="K1023" t="str">
        <f t="shared" si="294"/>
        <v>0.00999903526386046-0.0000968110456048601i</v>
      </c>
      <c r="L1023" t="str">
        <f t="shared" si="295"/>
        <v>0.00015-6.88558271730411i</v>
      </c>
      <c r="M1023" t="str">
        <f t="shared" si="296"/>
        <v>0.0004-1.21510283246543i</v>
      </c>
      <c r="N1023">
        <f t="shared" si="297"/>
        <v>89.969495674930371</v>
      </c>
      <c r="O1023">
        <f t="shared" si="298"/>
        <v>55.999753586854865</v>
      </c>
      <c r="P1023" s="3">
        <f t="shared" si="299"/>
        <v>55.999753586854865</v>
      </c>
      <c r="Q1023" s="3">
        <f t="shared" si="300"/>
        <v>-90.030504325069629</v>
      </c>
      <c r="R1023">
        <f t="shared" si="301"/>
        <v>89.969495674930371</v>
      </c>
      <c r="S1023">
        <f t="shared" si="302"/>
        <v>4.0982677428591921E-2</v>
      </c>
      <c r="T1023">
        <f t="shared" si="285"/>
        <v>55.999753586854865</v>
      </c>
    </row>
    <row r="1024" spans="1:20" x14ac:dyDescent="0.25">
      <c r="A1024">
        <f t="shared" si="286"/>
        <v>258.48026334354842</v>
      </c>
      <c r="B1024">
        <f t="shared" si="303"/>
        <v>41.138411602820568</v>
      </c>
      <c r="C1024" t="str">
        <f t="shared" si="287"/>
        <v>-0.335912242129967-628.550816684322i</v>
      </c>
      <c r="D1024" t="str">
        <f t="shared" si="288"/>
        <v>3.47812498888023-386.876930330097i</v>
      </c>
      <c r="E1024" t="str">
        <f t="shared" si="289"/>
        <v>162.469474053974+0.0315322388615089i</v>
      </c>
      <c r="F1024" t="str">
        <f t="shared" si="290"/>
        <v>2.42492492388804-3630.60002825937i</v>
      </c>
      <c r="G1024" t="str">
        <f t="shared" si="291"/>
        <v>0.999999999572403-0.0000206784210586419i</v>
      </c>
      <c r="H1024" t="str">
        <f t="shared" si="292"/>
        <v>1200.06412039064+7.94054281296281i</v>
      </c>
      <c r="I1024" t="str">
        <f t="shared" si="293"/>
        <v>89.5370424652662-12291.0911516696i</v>
      </c>
      <c r="K1024" t="str">
        <f t="shared" si="294"/>
        <v>0.00999902791867008-0.0000971788540952082i</v>
      </c>
      <c r="L1024" t="str">
        <f t="shared" si="295"/>
        <v>0.00015-6.85951655439742i</v>
      </c>
      <c r="M1024" t="str">
        <f t="shared" si="296"/>
        <v>0.0004-1.21050292136425i</v>
      </c>
      <c r="N1024">
        <f t="shared" si="297"/>
        <v>89.969379799663557</v>
      </c>
      <c r="O1024">
        <f t="shared" si="298"/>
        <v>55.966809140595885</v>
      </c>
      <c r="P1024" s="3">
        <f t="shared" si="299"/>
        <v>55.966809140595885</v>
      </c>
      <c r="Q1024" s="3">
        <f t="shared" si="300"/>
        <v>-90.030620200336443</v>
      </c>
      <c r="R1024">
        <f t="shared" si="301"/>
        <v>89.969379799663557</v>
      </c>
      <c r="S1024">
        <f t="shared" si="302"/>
        <v>4.1138411602820571E-2</v>
      </c>
      <c r="T1024">
        <f t="shared" si="285"/>
        <v>55.966809140595885</v>
      </c>
    </row>
    <row r="1025" spans="1:20" x14ac:dyDescent="0.25">
      <c r="A1025">
        <f t="shared" si="286"/>
        <v>259.46248834425387</v>
      </c>
      <c r="B1025">
        <f t="shared" si="303"/>
        <v>41.294737566911287</v>
      </c>
      <c r="C1025" t="str">
        <f t="shared" si="287"/>
        <v>-0.335911762806517-626.171319826411i</v>
      </c>
      <c r="D1025" t="str">
        <f t="shared" si="288"/>
        <v>3.47812498879555-385.412364841171i</v>
      </c>
      <c r="E1025" t="str">
        <f t="shared" si="289"/>
        <v>162.469473575071+0.0316520714169667i</v>
      </c>
      <c r="F1025" t="str">
        <f t="shared" si="290"/>
        <v>2.42492492388013-3616.85597593263i</v>
      </c>
      <c r="G1025" t="str">
        <f t="shared" si="291"/>
        <v>0.999999999569147-0.0000207569990585971i</v>
      </c>
      <c r="H1025" t="str">
        <f t="shared" si="292"/>
        <v>1200.06460864752+7.97071709820301i</v>
      </c>
      <c r="I1025" t="str">
        <f t="shared" si="293"/>
        <v>89.537048084621-12244.5663878352i</v>
      </c>
      <c r="K1025" t="str">
        <f t="shared" si="294"/>
        <v>0.00999902051756153-0.0000975480594170421i</v>
      </c>
      <c r="L1025" t="str">
        <f t="shared" si="295"/>
        <v>0.00015-6.83354906793924i</v>
      </c>
      <c r="M1025" t="str">
        <f t="shared" si="296"/>
        <v>0.0004-1.20592042375398i</v>
      </c>
      <c r="N1025">
        <f t="shared" si="297"/>
        <v>89.969263484541742</v>
      </c>
      <c r="O1025">
        <f t="shared" si="298"/>
        <v>55.933864689621977</v>
      </c>
      <c r="P1025" s="3">
        <f t="shared" si="299"/>
        <v>55.933864689621977</v>
      </c>
      <c r="Q1025" s="3">
        <f t="shared" si="300"/>
        <v>-90.030736515458258</v>
      </c>
      <c r="R1025">
        <f t="shared" si="301"/>
        <v>89.969263484541742</v>
      </c>
      <c r="S1025">
        <f t="shared" si="302"/>
        <v>4.1294737566911287E-2</v>
      </c>
      <c r="T1025">
        <f t="shared" si="285"/>
        <v>55.933864689621977</v>
      </c>
    </row>
    <row r="1026" spans="1:20" x14ac:dyDescent="0.25">
      <c r="A1026">
        <f t="shared" si="286"/>
        <v>260.44844579996203</v>
      </c>
      <c r="B1026">
        <f t="shared" si="303"/>
        <v>41.451657569665549</v>
      </c>
      <c r="C1026" t="str">
        <f t="shared" si="287"/>
        <v>-0.335911279833999-623.800830653231i</v>
      </c>
      <c r="D1026" t="str">
        <f t="shared" si="288"/>
        <v>3.47812498871024-383.953343638507i</v>
      </c>
      <c r="E1026" t="str">
        <f t="shared" si="289"/>
        <v>162.469473092522+0.0317723594511021i</v>
      </c>
      <c r="F1026" t="str">
        <f t="shared" si="290"/>
        <v>2.42492492387218-3603.16395329338i</v>
      </c>
      <c r="G1026" t="str">
        <f t="shared" si="291"/>
        <v>0.999999999565866-0.0000208358756549514i</v>
      </c>
      <c r="H1026" t="str">
        <f t="shared" si="292"/>
        <v>1200.06510062244+8.00100604827307i</v>
      </c>
      <c r="I1026" t="str">
        <f t="shared" si="293"/>
        <v>89.537053746758-12198.2177662016i</v>
      </c>
      <c r="K1026" t="str">
        <f t="shared" si="294"/>
        <v>0.0099990130601091-0.0000979186668686993i</v>
      </c>
      <c r="L1026" t="str">
        <f t="shared" si="295"/>
        <v>0.00015-6.80767988437858i</v>
      </c>
      <c r="M1026" t="str">
        <f t="shared" si="296"/>
        <v>0.0004-1.20135527371387i</v>
      </c>
      <c r="N1026">
        <f t="shared" si="297"/>
        <v>89.969146727898917</v>
      </c>
      <c r="O1026">
        <f t="shared" si="298"/>
        <v>55.900920233897196</v>
      </c>
      <c r="P1026" s="3">
        <f t="shared" si="299"/>
        <v>55.900920233897196</v>
      </c>
      <c r="Q1026" s="3">
        <f t="shared" si="300"/>
        <v>-90.030853272101083</v>
      </c>
      <c r="R1026">
        <f t="shared" si="301"/>
        <v>89.969146727898917</v>
      </c>
      <c r="S1026">
        <f t="shared" si="302"/>
        <v>4.1451657569665547E-2</v>
      </c>
      <c r="T1026">
        <f t="shared" si="285"/>
        <v>55.900920233897196</v>
      </c>
    </row>
    <row r="1027" spans="1:20" x14ac:dyDescent="0.25">
      <c r="A1027">
        <f t="shared" si="286"/>
        <v>261.43814989400192</v>
      </c>
      <c r="B1027">
        <f t="shared" si="303"/>
        <v>41.609173868430283</v>
      </c>
      <c r="C1027" t="str">
        <f t="shared" si="287"/>
        <v>-0.335910793184659-621.439315064493i</v>
      </c>
      <c r="D1027" t="str">
        <f t="shared" si="288"/>
        <v>3.47812498862427-382.499845733593i</v>
      </c>
      <c r="E1027" t="str">
        <f t="shared" si="289"/>
        <v>162.469472606301+0.0318931046960426i</v>
      </c>
      <c r="F1027" t="str">
        <f t="shared" si="290"/>
        <v>2.42492492386417-3589.52376337727i</v>
      </c>
      <c r="G1027" t="str">
        <f t="shared" si="291"/>
        <v>0.999999999562561-0.0000209150519823711i</v>
      </c>
      <c r="H1027" t="str">
        <f t="shared" si="292"/>
        <v>1200.06559634375+8.03141009892849i</v>
      </c>
      <c r="I1027" t="str">
        <f t="shared" si="293"/>
        <v>89.5370594520031-12152.0446200285i</v>
      </c>
      <c r="K1027" t="str">
        <f t="shared" si="294"/>
        <v>0.00999900554588382-0.0000982906817685426i</v>
      </c>
      <c r="L1027" t="str">
        <f t="shared" si="295"/>
        <v>0.00015-6.7819086315786i</v>
      </c>
      <c r="M1027" t="str">
        <f t="shared" si="296"/>
        <v>0.0004-1.19680740557269i</v>
      </c>
      <c r="N1027">
        <f t="shared" si="297"/>
        <v>89.969029528062748</v>
      </c>
      <c r="O1027">
        <f t="shared" si="298"/>
        <v>55.867975773385282</v>
      </c>
      <c r="P1027" s="3">
        <f t="shared" si="299"/>
        <v>55.867975773385282</v>
      </c>
      <c r="Q1027" s="3">
        <f t="shared" si="300"/>
        <v>-90.030970471937252</v>
      </c>
      <c r="R1027">
        <f t="shared" si="301"/>
        <v>89.969029528062748</v>
      </c>
      <c r="S1027">
        <f t="shared" si="302"/>
        <v>4.1609173868430285E-2</v>
      </c>
      <c r="T1027">
        <f t="shared" si="285"/>
        <v>55.867975773385282</v>
      </c>
    </row>
    <row r="1028" spans="1:20" x14ac:dyDescent="0.25">
      <c r="A1028">
        <f t="shared" si="286"/>
        <v>262.43161486359918</v>
      </c>
      <c r="B1028">
        <f t="shared" si="303"/>
        <v>41.767288729130321</v>
      </c>
      <c r="C1028" t="str">
        <f t="shared" si="287"/>
        <v>-0.335910302830559-619.086739089012i</v>
      </c>
      <c r="D1028" t="str">
        <f t="shared" si="288"/>
        <v>3.47812498853765-381.051850217375i</v>
      </c>
      <c r="E1028" t="str">
        <f t="shared" si="289"/>
        <v>162.469472116378+0.0320143088905284i</v>
      </c>
      <c r="F1028" t="str">
        <f t="shared" si="290"/>
        <v>2.42492492385609-3575.93520996559i</v>
      </c>
      <c r="G1028" t="str">
        <f t="shared" si="291"/>
        <v>0.99999999955923-0.0000209945291798341i</v>
      </c>
      <c r="H1028" t="str">
        <f t="shared" si="292"/>
        <v>1200.06609583993+8.06192968758103i</v>
      </c>
      <c r="I1028" t="str">
        <f t="shared" si="293"/>
        <v>89.5370652006849-12106.0462850994i</v>
      </c>
      <c r="K1028" t="str">
        <f t="shared" si="294"/>
        <v>0.00999899797445376-0.0000986641094550377i</v>
      </c>
      <c r="L1028" t="str">
        <f t="shared" si="295"/>
        <v>0.00015-6.75623493881111i</v>
      </c>
      <c r="M1028" t="str">
        <f t="shared" si="296"/>
        <v>0.0004-1.19227675390784i</v>
      </c>
      <c r="N1028">
        <f t="shared" si="297"/>
        <v>89.968911883354593</v>
      </c>
      <c r="O1028">
        <f t="shared" si="298"/>
        <v>55.835031308049906</v>
      </c>
      <c r="P1028" s="3">
        <f t="shared" si="299"/>
        <v>55.835031308049906</v>
      </c>
      <c r="Q1028" s="3">
        <f t="shared" si="300"/>
        <v>-90.031088116645407</v>
      </c>
      <c r="R1028">
        <f t="shared" si="301"/>
        <v>89.968911883354593</v>
      </c>
      <c r="S1028">
        <f t="shared" si="302"/>
        <v>4.1767288729130318E-2</v>
      </c>
      <c r="T1028">
        <f t="shared" si="285"/>
        <v>55.835031308049906</v>
      </c>
    </row>
    <row r="1029" spans="1:20" x14ac:dyDescent="0.25">
      <c r="A1029">
        <f t="shared" si="286"/>
        <v>263.42885500008089</v>
      </c>
      <c r="B1029">
        <f t="shared" si="303"/>
        <v>41.92600442630102</v>
      </c>
      <c r="C1029" t="str">
        <f t="shared" si="287"/>
        <v>-0.335909808743498-616.743068884199i</v>
      </c>
      <c r="D1029" t="str">
        <f t="shared" si="288"/>
        <v>3.47812498845037-379.60933625995i</v>
      </c>
      <c r="E1029" t="str">
        <f t="shared" si="289"/>
        <v>162.469471622729+0.0321359737798946i</v>
      </c>
      <c r="F1029" t="str">
        <f t="shared" si="290"/>
        <v>2.42492492384795-3562.39809758242i</v>
      </c>
      <c r="G1029" t="str">
        <f t="shared" si="291"/>
        <v>0.999999999555873-0.0000210743083906468i</v>
      </c>
      <c r="H1029" t="str">
        <f t="shared" si="292"/>
        <v>1200.06659913976+8.09256525330479i</v>
      </c>
      <c r="I1029" t="str">
        <f t="shared" si="293"/>
        <v>89.5370709931332-12060.2220997129i</v>
      </c>
      <c r="K1029" t="str">
        <f t="shared" si="294"/>
        <v>0.00999899034538341-0.0000990389552868186i</v>
      </c>
      <c r="L1029" t="str">
        <f t="shared" si="295"/>
        <v>0.00015-6.73065843675144i</v>
      </c>
      <c r="M1029" t="str">
        <f t="shared" si="296"/>
        <v>0.0004-1.18776325354437i</v>
      </c>
      <c r="N1029">
        <f t="shared" si="297"/>
        <v>89.9687937920895</v>
      </c>
      <c r="O1029">
        <f t="shared" si="298"/>
        <v>55.802086837854432</v>
      </c>
      <c r="P1029" s="3">
        <f t="shared" si="299"/>
        <v>55.802086837854432</v>
      </c>
      <c r="Q1029" s="3">
        <f t="shared" si="300"/>
        <v>-90.0312062079105</v>
      </c>
      <c r="R1029">
        <f t="shared" si="301"/>
        <v>89.9687937920895</v>
      </c>
      <c r="S1029">
        <f t="shared" si="302"/>
        <v>4.1926004426301018E-2</v>
      </c>
      <c r="T1029">
        <f t="shared" si="285"/>
        <v>55.802086837854432</v>
      </c>
    </row>
    <row r="1030" spans="1:20" x14ac:dyDescent="0.25">
      <c r="A1030">
        <f t="shared" si="286"/>
        <v>264.4298846490812</v>
      </c>
      <c r="B1030">
        <f t="shared" si="303"/>
        <v>42.085323243120968</v>
      </c>
      <c r="C1030" t="str">
        <f t="shared" si="287"/>
        <v>-0.335909310894956-614.408270735558i</v>
      </c>
      <c r="D1030" t="str">
        <f t="shared" si="288"/>
        <v>3.47812498836243-378.172283110272i</v>
      </c>
      <c r="E1030" t="str">
        <f t="shared" si="289"/>
        <v>162.46947112532+0.032258101116177i</v>
      </c>
      <c r="F1030" t="str">
        <f t="shared" si="290"/>
        <v>2.42492492383975-3548.91223149188i</v>
      </c>
      <c r="G1030" t="str">
        <f t="shared" si="291"/>
        <v>0.999999999552492-0.0000211543907624597i</v>
      </c>
      <c r="H1030" t="str">
        <f t="shared" si="292"/>
        <v>1200.06710627219+8.12331723684277i</v>
      </c>
      <c r="I1030" t="str">
        <f t="shared" si="293"/>
        <v>89.5370768296816-12014.5714046729i</v>
      </c>
      <c r="K1030" t="str">
        <f t="shared" si="294"/>
        <v>0.00999898265823411-0.0000994152246427713i</v>
      </c>
      <c r="L1030" t="str">
        <f t="shared" si="295"/>
        <v>0.00015-6.70517875747305i</v>
      </c>
      <c r="M1030" t="str">
        <f t="shared" si="296"/>
        <v>0.0004-1.18326683955407i</v>
      </c>
      <c r="N1030">
        <f t="shared" si="297"/>
        <v>89.968675252576276</v>
      </c>
      <c r="O1030">
        <f t="shared" si="298"/>
        <v>55.769142362761677</v>
      </c>
      <c r="P1030" s="3">
        <f t="shared" si="299"/>
        <v>55.769142362761677</v>
      </c>
      <c r="Q1030" s="3">
        <f t="shared" si="300"/>
        <v>-90.031324747423724</v>
      </c>
      <c r="R1030">
        <f t="shared" si="301"/>
        <v>89.968675252576276</v>
      </c>
      <c r="S1030">
        <f t="shared" si="302"/>
        <v>4.2085323243120969E-2</v>
      </c>
      <c r="T1030">
        <f t="shared" si="285"/>
        <v>55.769142362761677</v>
      </c>
    </row>
    <row r="1031" spans="1:20" x14ac:dyDescent="0.25">
      <c r="A1031">
        <f t="shared" si="286"/>
        <v>265.43471821074769</v>
      </c>
      <c r="B1031">
        <f t="shared" si="303"/>
        <v>42.245247471444827</v>
      </c>
      <c r="C1031" t="str">
        <f t="shared" si="287"/>
        <v>-0.335908809256491-612.082311056245i</v>
      </c>
      <c r="D1031" t="str">
        <f t="shared" si="288"/>
        <v>3.47812498827381-376.740670095847i</v>
      </c>
      <c r="E1031" t="str">
        <f t="shared" si="289"/>
        <v>162.469470624127+0.0323806926580125i</v>
      </c>
      <c r="F1031" t="str">
        <f t="shared" si="290"/>
        <v>2.42492492383148-3535.47741769524i</v>
      </c>
      <c r="G1031" t="str">
        <f t="shared" si="291"/>
        <v>0.999999999549084-0.0000212347774472847i</v>
      </c>
      <c r="H1031" t="str">
        <f t="shared" si="292"/>
        <v>1200.06761726642+8.15418608061324i</v>
      </c>
      <c r="I1031" t="str">
        <f t="shared" si="293"/>
        <v>89.5370827106664-11969.0935432787i</v>
      </c>
      <c r="K1031" t="str">
        <f t="shared" si="294"/>
        <v>0.00999897491256377-0.0000997929229221059i</v>
      </c>
      <c r="L1031" t="str">
        <f t="shared" si="295"/>
        <v>0.00015-6.67979553444217i</v>
      </c>
      <c r="M1031" t="str">
        <f t="shared" si="296"/>
        <v>0.0004-1.1787874472545i</v>
      </c>
      <c r="N1031">
        <f t="shared" si="297"/>
        <v>89.968556263117165</v>
      </c>
      <c r="O1031">
        <f t="shared" si="298"/>
        <v>55.736197882734508</v>
      </c>
      <c r="P1031" s="3">
        <f t="shared" si="299"/>
        <v>55.736197882734508</v>
      </c>
      <c r="Q1031" s="3">
        <f t="shared" si="300"/>
        <v>-90.031443736882835</v>
      </c>
      <c r="R1031">
        <f t="shared" si="301"/>
        <v>89.968556263117165</v>
      </c>
      <c r="S1031">
        <f t="shared" si="302"/>
        <v>4.2245247471444827E-2</v>
      </c>
      <c r="T1031">
        <f t="shared" si="285"/>
        <v>55.736197882734508</v>
      </c>
    </row>
    <row r="1032" spans="1:20" x14ac:dyDescent="0.25">
      <c r="A1032">
        <f t="shared" si="286"/>
        <v>266.44337013994857</v>
      </c>
      <c r="B1032">
        <f t="shared" si="303"/>
        <v>42.40577941183632</v>
      </c>
      <c r="C1032" t="str">
        <f t="shared" si="287"/>
        <v>-0.335908303799107-609.765156386541i</v>
      </c>
      <c r="D1032" t="str">
        <f t="shared" si="288"/>
        <v>3.47812498818452-375.314476622443i</v>
      </c>
      <c r="E1032" t="str">
        <f t="shared" si="289"/>
        <v>162.469470119118+0.0325037501708052i</v>
      </c>
      <c r="F1032" t="str">
        <f t="shared" si="290"/>
        <v>2.42492492382316-3522.0934629282i</v>
      </c>
      <c r="G1032" t="str">
        <f t="shared" si="291"/>
        <v>0.999999999545651-0.0000213154696015112i</v>
      </c>
      <c r="H1032" t="str">
        <f t="shared" si="292"/>
        <v>1200.06813215185+8.18517222871586i</v>
      </c>
      <c r="I1032" t="str">
        <f t="shared" si="293"/>
        <v>89.5370886364256-11923.7878613161i</v>
      </c>
      <c r="K1032" t="str">
        <f t="shared" si="294"/>
        <v>0.00999896710792696-0.000100172055544432i</v>
      </c>
      <c r="L1032" t="str">
        <f t="shared" si="295"/>
        <v>0.00015-6.65450840251263i</v>
      </c>
      <c r="M1032" t="str">
        <f t="shared" si="296"/>
        <v>0.0004-1.17432501220811i</v>
      </c>
      <c r="N1032">
        <f t="shared" si="297"/>
        <v>89.968436822008229</v>
      </c>
      <c r="O1032">
        <f t="shared" si="298"/>
        <v>55.703253397735246</v>
      </c>
      <c r="P1032" s="3">
        <f t="shared" si="299"/>
        <v>55.703253397735246</v>
      </c>
      <c r="Q1032" s="3">
        <f t="shared" si="300"/>
        <v>-90.031563177991771</v>
      </c>
      <c r="R1032">
        <f t="shared" si="301"/>
        <v>89.968436822008229</v>
      </c>
      <c r="S1032">
        <f t="shared" si="302"/>
        <v>4.240577941183632E-2</v>
      </c>
      <c r="T1032">
        <f t="shared" si="285"/>
        <v>55.703253397735246</v>
      </c>
    </row>
    <row r="1033" spans="1:20" x14ac:dyDescent="0.25">
      <c r="A1033">
        <f t="shared" si="286"/>
        <v>267.45585494648037</v>
      </c>
      <c r="B1033">
        <f t="shared" si="303"/>
        <v>42.566921373601296</v>
      </c>
      <c r="C1033" t="str">
        <f t="shared" si="287"/>
        <v>-0.335907794493858-607.456773393424i</v>
      </c>
      <c r="D1033" t="str">
        <f t="shared" si="288"/>
        <v>3.47812498809456-373.893682173789i</v>
      </c>
      <c r="E1033" t="str">
        <f t="shared" si="289"/>
        <v>162.469469610268+0.0326272754266245i</v>
      </c>
      <c r="F1033" t="str">
        <f t="shared" si="290"/>
        <v>2.42492492381478-3508.76017465809i</v>
      </c>
      <c r="G1033" t="str">
        <f t="shared" si="291"/>
        <v>0.999999999542191-0.0000213964683859229i</v>
      </c>
      <c r="H1033" t="str">
        <f t="shared" si="292"/>
        <v>1200.06865095811+8.21627612693819i</v>
      </c>
      <c r="I1033" t="str">
        <f t="shared" si="293"/>
        <v>89.5370946072995-11878.6537070476i</v>
      </c>
      <c r="K1033" t="str">
        <f t="shared" si="294"/>
        <v>0.00999895924387502-0.000100552627949838i</v>
      </c>
      <c r="L1033" t="str">
        <f t="shared" si="295"/>
        <v>0.00015-6.62931699792053i</v>
      </c>
      <c r="M1033" t="str">
        <f t="shared" si="296"/>
        <v>0.0004-1.16987947022127i</v>
      </c>
      <c r="N1033">
        <f t="shared" si="297"/>
        <v>89.968316927539007</v>
      </c>
      <c r="O1033">
        <f t="shared" si="298"/>
        <v>55.670308907726394</v>
      </c>
      <c r="P1033" s="3">
        <f t="shared" si="299"/>
        <v>55.670308907726394</v>
      </c>
      <c r="Q1033" s="3">
        <f t="shared" si="300"/>
        <v>-90.031683072460993</v>
      </c>
      <c r="R1033">
        <f t="shared" si="301"/>
        <v>89.968316927539007</v>
      </c>
      <c r="S1033">
        <f t="shared" si="302"/>
        <v>4.2566921373601296E-2</v>
      </c>
      <c r="T1033">
        <f t="shared" si="285"/>
        <v>55.670308907726394</v>
      </c>
    </row>
    <row r="1034" spans="1:20" x14ac:dyDescent="0.25">
      <c r="A1034">
        <f t="shared" si="286"/>
        <v>268.472187195277</v>
      </c>
      <c r="B1034">
        <f t="shared" si="303"/>
        <v>42.728675674820984</v>
      </c>
      <c r="C1034" t="str">
        <f t="shared" si="287"/>
        <v>-0.335907281311216-605.157128869992i</v>
      </c>
      <c r="D1034" t="str">
        <f t="shared" si="288"/>
        <v>3.47812498800391-372.478266311276i</v>
      </c>
      <c r="E1034" t="str">
        <f t="shared" si="289"/>
        <v>162.469469097543+0.0327512702043438i</v>
      </c>
      <c r="F1034" t="str">
        <f t="shared" si="290"/>
        <v>2.42492492380632-3495.47736108105i</v>
      </c>
      <c r="G1034" t="str">
        <f t="shared" si="291"/>
        <v>0.999999999538705-0.0000214777749657146i</v>
      </c>
      <c r="H1034" t="str">
        <f t="shared" si="292"/>
        <v>1200.06917371507+8.24749822276214i</v>
      </c>
      <c r="I1034" t="str">
        <f t="shared" si="293"/>
        <v>89.53710062363-11833.6904312033i</v>
      </c>
      <c r="K1034" t="str">
        <f t="shared" si="294"/>
        <v>0.00999895131995548-0.00010093464559896i</v>
      </c>
      <c r="L1034" t="str">
        <f t="shared" si="295"/>
        <v>0.00015-6.60422095827908i</v>
      </c>
      <c r="M1034" t="str">
        <f t="shared" si="296"/>
        <v>0.0004-1.16545075734337i</v>
      </c>
      <c r="N1034">
        <f t="shared" si="297"/>
        <v>89.968196577992629</v>
      </c>
      <c r="O1034">
        <f t="shared" si="298"/>
        <v>55.637364412669271</v>
      </c>
      <c r="P1034" s="3">
        <f t="shared" si="299"/>
        <v>55.637364412669271</v>
      </c>
      <c r="Q1034" s="3">
        <f t="shared" si="300"/>
        <v>-90.031803422007371</v>
      </c>
      <c r="R1034">
        <f t="shared" si="301"/>
        <v>89.968196577992629</v>
      </c>
      <c r="S1034">
        <f t="shared" si="302"/>
        <v>4.2728675674820984E-2</v>
      </c>
      <c r="T1034">
        <f t="shared" si="285"/>
        <v>55.637364412669271</v>
      </c>
    </row>
    <row r="1035" spans="1:20" x14ac:dyDescent="0.25">
      <c r="A1035">
        <f t="shared" si="286"/>
        <v>269.49238150661904</v>
      </c>
      <c r="B1035">
        <f t="shared" si="303"/>
        <v>42.891044642385303</v>
      </c>
      <c r="C1035" t="str">
        <f t="shared" si="287"/>
        <v>-0.335906764221965-602.866189735112i</v>
      </c>
      <c r="D1035" t="str">
        <f t="shared" si="288"/>
        <v>3.47812498791256-371.068208673675i</v>
      </c>
      <c r="E1035" t="str">
        <f t="shared" si="289"/>
        <v>162.469468580916+0.0328757362895784i</v>
      </c>
      <c r="F1035" t="str">
        <f t="shared" si="290"/>
        <v>2.4249249237978-3482.24483111937i</v>
      </c>
      <c r="G1035" t="str">
        <f t="shared" si="291"/>
        <v>0.999999999535193-0.0000215593905105085i</v>
      </c>
      <c r="H1035" t="str">
        <f t="shared" si="292"/>
        <v>1200.06970045282+8.27883896537081i</v>
      </c>
      <c r="I1035" t="str">
        <f t="shared" si="293"/>
        <v>89.5371066857668-11788.8973869716i</v>
      </c>
      <c r="K1035" t="str">
        <f t="shared" si="294"/>
        <v>0.00999894333571285-0.000101318113973073i</v>
      </c>
      <c r="L1035" t="str">
        <f t="shared" si="295"/>
        <v>0.00015-6.5792199225733i</v>
      </c>
      <c r="M1035" t="str">
        <f t="shared" si="296"/>
        <v>0.0004-1.16103880986588i</v>
      </c>
      <c r="N1035">
        <f t="shared" si="297"/>
        <v>89.968075771645772</v>
      </c>
      <c r="O1035">
        <f t="shared" si="298"/>
        <v>55.604419912525806</v>
      </c>
      <c r="P1035" s="3">
        <f t="shared" si="299"/>
        <v>55.604419912525806</v>
      </c>
      <c r="Q1035" s="3">
        <f t="shared" si="300"/>
        <v>-90.031924228354228</v>
      </c>
      <c r="R1035">
        <f t="shared" si="301"/>
        <v>89.968075771645772</v>
      </c>
      <c r="S1035">
        <f t="shared" si="302"/>
        <v>4.2891044642385301E-2</v>
      </c>
      <c r="T1035">
        <f t="shared" si="285"/>
        <v>55.604419912525806</v>
      </c>
    </row>
    <row r="1036" spans="1:20" x14ac:dyDescent="0.25">
      <c r="A1036">
        <f t="shared" si="286"/>
        <v>270.51645255634418</v>
      </c>
      <c r="B1036">
        <f t="shared" si="303"/>
        <v>43.054030612026366</v>
      </c>
      <c r="C1036" t="str">
        <f t="shared" si="287"/>
        <v>-0.335906243196217-600.583923032851i</v>
      </c>
      <c r="D1036" t="str">
        <f t="shared" si="288"/>
        <v>3.47812498782053-369.663488976832i</v>
      </c>
      <c r="E1036" t="str">
        <f t="shared" si="289"/>
        <v>162.469468060357+0.033000675474752i</v>
      </c>
      <c r="F1036" t="str">
        <f t="shared" si="290"/>
        <v>2.42492492378922-3469.06239441866i</v>
      </c>
      <c r="G1036" t="str">
        <f t="shared" si="291"/>
        <v>0.999999999531654-0.0000216413161943719i</v>
      </c>
      <c r="H1036" t="str">
        <f t="shared" si="292"/>
        <v>1200.07023120166+8.31029880565406i</v>
      </c>
      <c r="I1036" t="str">
        <f t="shared" si="293"/>
        <v>89.5371127940568-11744.2739299893i</v>
      </c>
      <c r="K1036" t="str">
        <f t="shared" si="294"/>
        <v>0.00999893529068796-0.000101703038574152i</v>
      </c>
      <c r="L1036" t="str">
        <f t="shared" si="295"/>
        <v>0.00015-6.55431353115491i</v>
      </c>
      <c r="M1036" t="str">
        <f t="shared" si="296"/>
        <v>0.0004-1.15664356432145i</v>
      </c>
      <c r="N1036">
        <f t="shared" si="297"/>
        <v>89.967954506768621</v>
      </c>
      <c r="O1036">
        <f t="shared" si="298"/>
        <v>55.571475407257218</v>
      </c>
      <c r="P1036" s="3">
        <f t="shared" si="299"/>
        <v>55.571475407257218</v>
      </c>
      <c r="Q1036" s="3">
        <f t="shared" si="300"/>
        <v>-90.032045493231379</v>
      </c>
      <c r="R1036">
        <f t="shared" si="301"/>
        <v>89.967954506768621</v>
      </c>
      <c r="S1036">
        <f t="shared" si="302"/>
        <v>4.3054030612026367E-2</v>
      </c>
      <c r="T1036">
        <f t="shared" si="285"/>
        <v>55.571475407257218</v>
      </c>
    </row>
    <row r="1037" spans="1:20" x14ac:dyDescent="0.25">
      <c r="A1037">
        <f t="shared" si="286"/>
        <v>271.54441507605833</v>
      </c>
      <c r="B1037">
        <f t="shared" si="303"/>
        <v>43.217635928352067</v>
      </c>
      <c r="C1037" t="str">
        <f t="shared" si="287"/>
        <v>-0.335905718203977-598.310295932032i</v>
      </c>
      <c r="D1037" t="str">
        <f t="shared" si="288"/>
        <v>3.47812498772779-368.264087013383i</v>
      </c>
      <c r="E1037" t="str">
        <f t="shared" si="289"/>
        <v>162.469467535836+0.0331260895591139i</v>
      </c>
      <c r="F1037" t="str">
        <f t="shared" si="290"/>
        <v>2.42492492378058-3455.92986134515i</v>
      </c>
      <c r="G1037" t="str">
        <f t="shared" si="291"/>
        <v>0.999999999528087-0.0000217235531958331i</v>
      </c>
      <c r="H1037" t="str">
        <f t="shared" si="292"/>
        <v>1200.07076599215+8.34187819621553i</v>
      </c>
      <c r="I1037" t="str">
        <f t="shared" si="293"/>
        <v>89.5371189488501-11699.8194183332i</v>
      </c>
      <c r="K1037" t="str">
        <f t="shared" si="294"/>
        <v>0.00999892718441812-0.000102089424924956i</v>
      </c>
      <c r="L1037" t="str">
        <f t="shared" si="295"/>
        <v>0.00015-6.5295014257371i</v>
      </c>
      <c r="M1037" t="str">
        <f t="shared" si="296"/>
        <v>0.0004-1.15226495748302i</v>
      </c>
      <c r="N1037">
        <f t="shared" si="297"/>
        <v>89.967832781624921</v>
      </c>
      <c r="O1037">
        <f t="shared" si="298"/>
        <v>55.538530896824412</v>
      </c>
      <c r="P1037" s="3">
        <f t="shared" si="299"/>
        <v>55.538530896824412</v>
      </c>
      <c r="Q1037" s="3">
        <f t="shared" si="300"/>
        <v>-90.032167218375079</v>
      </c>
      <c r="R1037">
        <f t="shared" si="301"/>
        <v>89.967832781624921</v>
      </c>
      <c r="S1037">
        <f t="shared" si="302"/>
        <v>4.3217635928352066E-2</v>
      </c>
      <c r="T1037">
        <f t="shared" si="285"/>
        <v>55.538530896824412</v>
      </c>
    </row>
    <row r="1038" spans="1:20" x14ac:dyDescent="0.25">
      <c r="A1038">
        <f t="shared" si="286"/>
        <v>272.57628385334732</v>
      </c>
      <c r="B1038">
        <f t="shared" si="303"/>
        <v>43.381862944879806</v>
      </c>
      <c r="C1038" t="str">
        <f t="shared" si="287"/>
        <v>-0.335905189215215-596.045275725779i</v>
      </c>
      <c r="D1038" t="str">
        <f t="shared" si="288"/>
        <v>3.47812498763434-366.869982652461i</v>
      </c>
      <c r="E1038" t="str">
        <f t="shared" si="289"/>
        <v>162.469467007323+0.0332519803487813i</v>
      </c>
      <c r="F1038" t="str">
        <f t="shared" si="290"/>
        <v>2.42492492377186-3442.84704298293i</v>
      </c>
      <c r="G1038" t="str">
        <f t="shared" si="291"/>
        <v>0.999999999524494-0.0000218061026978989i</v>
      </c>
      <c r="H1038" t="str">
        <f t="shared" si="292"/>
        <v>1200.07130485506+8.3735775913796i</v>
      </c>
      <c r="I1038" t="str">
        <f t="shared" si="293"/>
        <v>89.5371251505032-11655.5332125101i</v>
      </c>
      <c r="K1038" t="str">
        <f t="shared" si="294"/>
        <v>0.00999891901643736-0.000102477278569113i</v>
      </c>
      <c r="L1038" t="str">
        <f t="shared" si="295"/>
        <v>0.00015-6.50478324938942i</v>
      </c>
      <c r="M1038" t="str">
        <f t="shared" si="296"/>
        <v>0.0004-1.14790292636284i</v>
      </c>
      <c r="N1038">
        <f t="shared" si="297"/>
        <v>89.967710594471768</v>
      </c>
      <c r="O1038">
        <f t="shared" si="298"/>
        <v>55.505586381188259</v>
      </c>
      <c r="P1038" s="3">
        <f t="shared" si="299"/>
        <v>55.505586381188259</v>
      </c>
      <c r="Q1038" s="3">
        <f t="shared" si="300"/>
        <v>-90.032289405528232</v>
      </c>
      <c r="R1038">
        <f t="shared" si="301"/>
        <v>89.967710594471768</v>
      </c>
      <c r="S1038">
        <f t="shared" si="302"/>
        <v>4.3381862944879807E-2</v>
      </c>
      <c r="T1038">
        <f t="shared" si="285"/>
        <v>55.505586381188259</v>
      </c>
    </row>
    <row r="1039" spans="1:20" x14ac:dyDescent="0.25">
      <c r="A1039">
        <f t="shared" si="286"/>
        <v>273.61207373199005</v>
      </c>
      <c r="B1039">
        <f t="shared" si="303"/>
        <v>43.546714024070347</v>
      </c>
      <c r="C1039" t="str">
        <f t="shared" si="287"/>
        <v>-0.335904656199343-593.788829831009i</v>
      </c>
      <c r="D1039" t="str">
        <f t="shared" si="288"/>
        <v>3.47812498754018-365.481155839405i</v>
      </c>
      <c r="E1039" t="str">
        <f t="shared" si="289"/>
        <v>162.469466474789+0.0333783496567247i</v>
      </c>
      <c r="F1039" t="str">
        <f t="shared" si="290"/>
        <v>2.42492492376308-3429.81375113126i</v>
      </c>
      <c r="G1039" t="str">
        <f t="shared" si="291"/>
        <v>0.999999999520873-0.0000218889658880716i</v>
      </c>
      <c r="H1039" t="str">
        <f t="shared" si="292"/>
        <v>1200.07184782141+8.4053974471968i</v>
      </c>
      <c r="I1039" t="str">
        <f t="shared" si="293"/>
        <v>89.5371313993697-11611.4146754481i</v>
      </c>
      <c r="K1039" t="str">
        <f t="shared" si="294"/>
        <v>0.00999891078627585-0.000102866605071181i</v>
      </c>
      <c r="L1039" t="str">
        <f t="shared" si="295"/>
        <v>0.00015-6.48015864653262i</v>
      </c>
      <c r="M1039" t="str">
        <f t="shared" si="296"/>
        <v>0.0004-1.14355740821164i</v>
      </c>
      <c r="N1039">
        <f t="shared" si="297"/>
        <v>89.96758794355982</v>
      </c>
      <c r="O1039">
        <f t="shared" si="298"/>
        <v>55.472641860309047</v>
      </c>
      <c r="P1039" s="3">
        <f t="shared" si="299"/>
        <v>55.472641860309047</v>
      </c>
      <c r="Q1039" s="3">
        <f t="shared" si="300"/>
        <v>-90.03241205644018</v>
      </c>
      <c r="R1039">
        <f t="shared" si="301"/>
        <v>89.96758794355982</v>
      </c>
      <c r="S1039">
        <f t="shared" si="302"/>
        <v>4.354671402407035E-2</v>
      </c>
      <c r="T1039">
        <f t="shared" si="285"/>
        <v>55.472641860309047</v>
      </c>
    </row>
    <row r="1040" spans="1:20" x14ac:dyDescent="0.25">
      <c r="A1040">
        <f t="shared" si="286"/>
        <v>274.6517996121716</v>
      </c>
      <c r="B1040">
        <f t="shared" si="303"/>
        <v>43.712191537361818</v>
      </c>
      <c r="C1040" t="str">
        <f t="shared" si="287"/>
        <v>-0.335904119125791-591.540925787987i</v>
      </c>
      <c r="D1040" t="str">
        <f t="shared" si="288"/>
        <v>3.4781249874453-364.097586595478i</v>
      </c>
      <c r="E1040" t="str">
        <f t="shared" si="289"/>
        <v>162.4694659382+0.0335051993028639i</v>
      </c>
      <c r="F1040" t="str">
        <f t="shared" si="290"/>
        <v>2.42492492375423-3416.82979830188i</v>
      </c>
      <c r="G1040" t="str">
        <f t="shared" si="291"/>
        <v>0.999999999517225-0.0000219721439583661i</v>
      </c>
      <c r="H1040" t="str">
        <f t="shared" si="292"/>
        <v>1200.07239492244+8.4373382214516i</v>
      </c>
      <c r="I1040" t="str">
        <f t="shared" si="293"/>
        <v>89.5371376958116-11567.4631724874i</v>
      </c>
      <c r="K1040" t="str">
        <f t="shared" si="294"/>
        <v>0.00999890249346038-0.000103257410016743i</v>
      </c>
      <c r="L1040" t="str">
        <f t="shared" si="295"/>
        <v>0.00015-6.45562726293344i</v>
      </c>
      <c r="M1040" t="str">
        <f t="shared" si="296"/>
        <v>0.0004-1.13922834051767i</v>
      </c>
      <c r="N1040">
        <f t="shared" si="297"/>
        <v>89.967464827133114</v>
      </c>
      <c r="O1040">
        <f t="shared" si="298"/>
        <v>55.439697334146807</v>
      </c>
      <c r="P1040" s="3">
        <f t="shared" si="299"/>
        <v>55.439697334146807</v>
      </c>
      <c r="Q1040" s="3">
        <f t="shared" si="300"/>
        <v>-90.032535172866886</v>
      </c>
      <c r="R1040">
        <f t="shared" si="301"/>
        <v>89.967464827133114</v>
      </c>
      <c r="S1040">
        <f t="shared" si="302"/>
        <v>4.3712191537361819E-2</v>
      </c>
      <c r="T1040">
        <f t="shared" si="285"/>
        <v>55.439697334146807</v>
      </c>
    </row>
    <row r="1041" spans="1:20" x14ac:dyDescent="0.25">
      <c r="A1041">
        <f t="shared" si="286"/>
        <v>275.69547645069787</v>
      </c>
      <c r="B1041">
        <f t="shared" si="303"/>
        <v>43.878297865203791</v>
      </c>
      <c r="C1041" t="str">
        <f t="shared" si="287"/>
        <v>-0.335903577963782-589.301531259876i</v>
      </c>
      <c r="D1041" t="str">
        <f t="shared" si="288"/>
        <v>3.47812498734971-362.719255017571i</v>
      </c>
      <c r="E1041" t="str">
        <f t="shared" si="289"/>
        <v>162.469465397529+0.033632531114001i</v>
      </c>
      <c r="F1041" t="str">
        <f t="shared" si="290"/>
        <v>2.42492492374531-3403.89499771626i</v>
      </c>
      <c r="G1041" t="str">
        <f t="shared" si="291"/>
        <v>0.999999999513549-0.0000220556381053268i</v>
      </c>
      <c r="H1041" t="str">
        <f t="shared" si="292"/>
        <v>1200.07294618965+8.46940037366827i</v>
      </c>
      <c r="I1041" t="str">
        <f t="shared" si="293"/>
        <v>89.5371440401914-11523.6780713708i</v>
      </c>
      <c r="K1041" t="str">
        <f t="shared" si="294"/>
        <v>0.00999889413751415-0.000103649699012477i</v>
      </c>
      <c r="L1041" t="str">
        <f t="shared" si="295"/>
        <v>0.00015-6.43118874569978i</v>
      </c>
      <c r="M1041" t="str">
        <f t="shared" si="296"/>
        <v>0.0004-1.13491566100585i</v>
      </c>
      <c r="N1041">
        <f t="shared" si="297"/>
        <v>89.967341243429033</v>
      </c>
      <c r="O1041">
        <f t="shared" si="298"/>
        <v>55.406752802661572</v>
      </c>
      <c r="P1041" s="3">
        <f t="shared" si="299"/>
        <v>55.406752802661572</v>
      </c>
      <c r="Q1041" s="3">
        <f t="shared" si="300"/>
        <v>-90.032658756570967</v>
      </c>
      <c r="R1041">
        <f t="shared" si="301"/>
        <v>89.967341243429033</v>
      </c>
      <c r="S1041">
        <f t="shared" si="302"/>
        <v>4.3878297865203794E-2</v>
      </c>
      <c r="T1041">
        <f t="shared" si="285"/>
        <v>55.406752802661572</v>
      </c>
    </row>
    <row r="1042" spans="1:20" x14ac:dyDescent="0.25">
      <c r="A1042">
        <f t="shared" si="286"/>
        <v>276.74311926121055</v>
      </c>
      <c r="B1042">
        <f t="shared" si="303"/>
        <v>44.045035397091567</v>
      </c>
      <c r="C1042" t="str">
        <f t="shared" si="287"/>
        <v>-0.335903032681932-587.070614032214i</v>
      </c>
      <c r="D1042" t="str">
        <f t="shared" si="288"/>
        <v>3.47812498725338-361.34614127792i</v>
      </c>
      <c r="E1042" t="str">
        <f t="shared" si="289"/>
        <v>162.469464852742+0.0337603469239478i</v>
      </c>
      <c r="F1042" t="str">
        <f t="shared" si="290"/>
        <v>2.42492492373633-3391.00916330295i</v>
      </c>
      <c r="G1042" t="str">
        <f t="shared" si="291"/>
        <v>0.999999999509845-0.000022139449530045i</v>
      </c>
      <c r="H1042" t="str">
        <f t="shared" si="292"/>
        <v>1200.07350165477+8.50158436511729i</v>
      </c>
      <c r="I1042" t="str">
        <f t="shared" si="293"/>
        <v>89.537150432871-11480.0587422351i</v>
      </c>
      <c r="K1042" t="str">
        <f t="shared" si="294"/>
        <v>0.00999888571795653-0.00010404347768623i</v>
      </c>
      <c r="L1042" t="str">
        <f t="shared" si="295"/>
        <v>0.00015-6.40684274327534i</v>
      </c>
      <c r="M1042" t="str">
        <f t="shared" si="296"/>
        <v>0.0004-1.13061930763683i</v>
      </c>
      <c r="N1042">
        <f t="shared" si="297"/>
        <v>89.96721719067844</v>
      </c>
      <c r="O1042">
        <f t="shared" si="298"/>
        <v>55.373808265812514</v>
      </c>
      <c r="P1042" s="3">
        <f t="shared" si="299"/>
        <v>55.373808265812514</v>
      </c>
      <c r="Q1042" s="3">
        <f t="shared" si="300"/>
        <v>-90.03278280932156</v>
      </c>
      <c r="R1042">
        <f t="shared" si="301"/>
        <v>89.96721719067844</v>
      </c>
      <c r="S1042">
        <f t="shared" si="302"/>
        <v>4.4045035397091564E-2</v>
      </c>
      <c r="T1042">
        <f t="shared" si="285"/>
        <v>55.373808265812514</v>
      </c>
    </row>
    <row r="1043" spans="1:20" x14ac:dyDescent="0.25">
      <c r="A1043">
        <f t="shared" si="286"/>
        <v>277.7947431144031</v>
      </c>
      <c r="B1043">
        <f t="shared" si="303"/>
        <v>44.212406531600514</v>
      </c>
      <c r="C1043" t="str">
        <f t="shared" si="287"/>
        <v>-0.335902483249135-584.84814201252i</v>
      </c>
      <c r="D1043" t="str">
        <f t="shared" si="288"/>
        <v>3.47812498715633-359.978225623825i</v>
      </c>
      <c r="E1043" t="str">
        <f t="shared" si="289"/>
        <v>162.469464303809+0.0338886485734538i</v>
      </c>
      <c r="F1043" t="str">
        <f t="shared" si="290"/>
        <v>2.42492492372729-3378.17210969491i</v>
      </c>
      <c r="G1043" t="str">
        <f t="shared" si="291"/>
        <v>0.999999999506113-0.0000222235794381763i</v>
      </c>
      <c r="H1043" t="str">
        <f t="shared" si="292"/>
        <v>1200.07406134975+8.53389065882299i</v>
      </c>
      <c r="I1043" t="str">
        <f t="shared" si="293"/>
        <v>89.5371568742214-11436.6045576014i</v>
      </c>
      <c r="K1043" t="str">
        <f t="shared" si="294"/>
        <v>0.00999887723430346-0.000104438751687111i</v>
      </c>
      <c r="L1043" t="str">
        <f t="shared" si="295"/>
        <v>0.00015-6.38258890543471i</v>
      </c>
      <c r="M1043" t="str">
        <f t="shared" si="296"/>
        <v>0.0004-1.12633921860612i</v>
      </c>
      <c r="N1043">
        <f t="shared" si="297"/>
        <v>89.967092667105476</v>
      </c>
      <c r="O1043">
        <f t="shared" si="298"/>
        <v>55.340863723558975</v>
      </c>
      <c r="P1043" s="3">
        <f t="shared" si="299"/>
        <v>55.340863723558975</v>
      </c>
      <c r="Q1043" s="3">
        <f t="shared" si="300"/>
        <v>-90.032907332894524</v>
      </c>
      <c r="R1043">
        <f t="shared" si="301"/>
        <v>89.967092667105476</v>
      </c>
      <c r="S1043">
        <f t="shared" si="302"/>
        <v>4.4212406531600516E-2</v>
      </c>
      <c r="T1043">
        <f t="shared" si="285"/>
        <v>55.340863723558975</v>
      </c>
    </row>
    <row r="1044" spans="1:20" x14ac:dyDescent="0.25">
      <c r="A1044">
        <f t="shared" si="286"/>
        <v>278.85036313823787</v>
      </c>
      <c r="B1044">
        <f t="shared" si="303"/>
        <v>44.380413676420595</v>
      </c>
      <c r="C1044" t="str">
        <f t="shared" si="287"/>
        <v>-0.335901929633667-582.63408322979i</v>
      </c>
      <c r="D1044" t="str">
        <f t="shared" si="288"/>
        <v>3.47812498705853-358.615488377359i</v>
      </c>
      <c r="E1044" t="str">
        <f t="shared" si="289"/>
        <v>162.469463750698+0.0340174379103153i</v>
      </c>
      <c r="F1044" t="str">
        <f t="shared" si="290"/>
        <v>2.42492492371817-3365.38365222679i</v>
      </c>
      <c r="G1044" t="str">
        <f t="shared" si="291"/>
        <v>0.999999999502352-0.0000223080290399575i</v>
      </c>
      <c r="H1044" t="str">
        <f t="shared" si="292"/>
        <v>1200.07462530682+8.56631971956901i</v>
      </c>
      <c r="I1044" t="str">
        <f t="shared" si="293"/>
        <v>89.53716336461-11393.3148923669i</v>
      </c>
      <c r="K1044" t="str">
        <f t="shared" si="294"/>
        <v>0.00999886868606717-0.000104835526685557i</v>
      </c>
      <c r="L1044" t="str">
        <f t="shared" si="295"/>
        <v>0.00015-6.35842688327825i</v>
      </c>
      <c r="M1044" t="str">
        <f t="shared" si="296"/>
        <v>0.0004-1.12207533234322i</v>
      </c>
      <c r="N1044">
        <f t="shared" si="297"/>
        <v>89.966967670927644</v>
      </c>
      <c r="O1044">
        <f t="shared" si="298"/>
        <v>55.307919175859851</v>
      </c>
      <c r="P1044" s="3">
        <f t="shared" si="299"/>
        <v>55.307919175859851</v>
      </c>
      <c r="Q1044" s="3">
        <f t="shared" si="300"/>
        <v>-90.033032329072356</v>
      </c>
      <c r="R1044">
        <f t="shared" si="301"/>
        <v>89.966967670927644</v>
      </c>
      <c r="S1044">
        <f t="shared" si="302"/>
        <v>4.4380413676420594E-2</v>
      </c>
      <c r="T1044">
        <f t="shared" si="285"/>
        <v>55.307919175859851</v>
      </c>
    </row>
    <row r="1045" spans="1:20" x14ac:dyDescent="0.25">
      <c r="A1045">
        <f t="shared" si="286"/>
        <v>279.90999451816316</v>
      </c>
      <c r="B1045">
        <f t="shared" si="303"/>
        <v>44.549059248390996</v>
      </c>
      <c r="C1045" t="str">
        <f t="shared" si="287"/>
        <v>-0.335901371803765-580.428405834041i</v>
      </c>
      <c r="D1045" t="str">
        <f t="shared" si="288"/>
        <v>3.47812498695999-357.257909935089i</v>
      </c>
      <c r="E1045" t="str">
        <f t="shared" si="289"/>
        <v>162.469463193378+0.0341467167893628i</v>
      </c>
      <c r="F1045" t="str">
        <f t="shared" si="290"/>
        <v>2.42492492370898-3352.64360693236i</v>
      </c>
      <c r="G1045" t="str">
        <f t="shared" si="291"/>
        <v>0.999999999498562-0.0000223927995502245i</v>
      </c>
      <c r="H1045" t="str">
        <f t="shared" si="292"/>
        <v>1200.07519355844+8.5988720139061i</v>
      </c>
      <c r="I1045" t="str">
        <f t="shared" si="293"/>
        <v>89.5371699044131-11350.1891237953i</v>
      </c>
      <c r="K1045" t="str">
        <f t="shared" si="294"/>
        <v>0.00999886007275601-0.00010523380837342i</v>
      </c>
      <c r="L1045" t="str">
        <f t="shared" si="295"/>
        <v>0.00015-6.33435632922718i</v>
      </c>
      <c r="M1045" t="str">
        <f t="shared" si="296"/>
        <v>0.0004-1.11782758751068i</v>
      </c>
      <c r="N1045">
        <f t="shared" si="297"/>
        <v>89.966842200355728</v>
      </c>
      <c r="O1045">
        <f t="shared" si="298"/>
        <v>55.274974622673597</v>
      </c>
      <c r="P1045" s="3">
        <f t="shared" si="299"/>
        <v>55.274974622673597</v>
      </c>
      <c r="Q1045" s="3">
        <f t="shared" si="300"/>
        <v>-90.033157799644272</v>
      </c>
      <c r="R1045">
        <f t="shared" si="301"/>
        <v>89.966842200355728</v>
      </c>
      <c r="S1045">
        <f t="shared" si="302"/>
        <v>4.4549059248390997E-2</v>
      </c>
      <c r="T1045">
        <f t="shared" si="285"/>
        <v>55.274974622673597</v>
      </c>
    </row>
    <row r="1046" spans="1:20" x14ac:dyDescent="0.25">
      <c r="A1046">
        <f t="shared" si="286"/>
        <v>280.97365249733218</v>
      </c>
      <c r="B1046">
        <f t="shared" si="303"/>
        <v>44.718345673534884</v>
      </c>
      <c r="C1046" t="str">
        <f t="shared" si="287"/>
        <v>-0.335900809727212-578.231078095866i</v>
      </c>
      <c r="D1046" t="str">
        <f t="shared" si="288"/>
        <v>3.4781249868607-355.905470767793i</v>
      </c>
      <c r="E1046" t="str">
        <f t="shared" si="289"/>
        <v>162.469462631816+0.034276487072492i</v>
      </c>
      <c r="F1046" t="str">
        <f t="shared" si="290"/>
        <v>2.42492492369972-3339.95179054177i</v>
      </c>
      <c r="G1046" t="str">
        <f t="shared" si="291"/>
        <v>0.999999999494744-0.0000224778921884295i</v>
      </c>
      <c r="H1046" t="str">
        <f t="shared" si="292"/>
        <v>1200.07576613731+8.63154801015777i</v>
      </c>
      <c r="I1046" t="str">
        <f t="shared" si="293"/>
        <v>89.5371764940039-11307.2266315078i</v>
      </c>
      <c r="K1046" t="str">
        <f t="shared" si="294"/>
        <v>0.00999885139387478-0.000105633602464042i</v>
      </c>
      <c r="L1046" t="str">
        <f t="shared" si="295"/>
        <v>0.00015-6.31037689701852i</v>
      </c>
      <c r="M1046" t="str">
        <f t="shared" si="296"/>
        <v>0.0004-1.11359592300327i</v>
      </c>
      <c r="N1046">
        <f t="shared" si="297"/>
        <v>89.966716253593802</v>
      </c>
      <c r="O1046">
        <f t="shared" si="298"/>
        <v>55.242030063958502</v>
      </c>
      <c r="P1046" s="3">
        <f t="shared" si="299"/>
        <v>55.242030063958502</v>
      </c>
      <c r="Q1046" s="3">
        <f t="shared" si="300"/>
        <v>-90.033283746406198</v>
      </c>
      <c r="R1046">
        <f t="shared" si="301"/>
        <v>89.966716253593802</v>
      </c>
      <c r="S1046">
        <f t="shared" si="302"/>
        <v>4.4718345673534887E-2</v>
      </c>
      <c r="T1046">
        <f t="shared" si="285"/>
        <v>55.242030063958502</v>
      </c>
    </row>
    <row r="1047" spans="1:20" x14ac:dyDescent="0.25">
      <c r="A1047">
        <f t="shared" si="286"/>
        <v>282.04135237682209</v>
      </c>
      <c r="B1047">
        <f t="shared" si="303"/>
        <v>44.888275387094318</v>
      </c>
      <c r="C1047" t="str">
        <f t="shared" si="287"/>
        <v>-0.33590024337192-576.042068405972i</v>
      </c>
      <c r="D1047" t="str">
        <f t="shared" si="288"/>
        <v>3.47812498676064-354.55815142018i</v>
      </c>
      <c r="E1047" t="str">
        <f t="shared" si="289"/>
        <v>162.469462065981+0.0344067506286665i</v>
      </c>
      <c r="F1047" t="str">
        <f t="shared" si="290"/>
        <v>2.42492492369039-3327.30802047899i</v>
      </c>
      <c r="G1047" t="str">
        <f t="shared" si="291"/>
        <v>0.999999999490897-0.0000225633081786588i</v>
      </c>
      <c r="H1047" t="str">
        <f t="shared" si="292"/>
        <v>1200.07634307638+8.66434817842809i</v>
      </c>
      <c r="I1047" t="str">
        <f t="shared" si="293"/>
        <v>89.5371831337637-11264.4267974746i</v>
      </c>
      <c r="K1047" t="str">
        <f t="shared" si="294"/>
        <v>0.00999884264892442-0.000106034914692341i</v>
      </c>
      <c r="L1047" t="str">
        <f t="shared" si="295"/>
        <v>0.00015-6.28648824170003i</v>
      </c>
      <c r="M1047" t="str">
        <f t="shared" si="296"/>
        <v>0.0004-1.10938027794707i</v>
      </c>
      <c r="N1047">
        <f t="shared" si="297"/>
        <v>89.966589828839162</v>
      </c>
      <c r="O1047">
        <f t="shared" si="298"/>
        <v>55.209085499672511</v>
      </c>
      <c r="P1047" s="3">
        <f t="shared" si="299"/>
        <v>55.209085499672511</v>
      </c>
      <c r="Q1047" s="3">
        <f t="shared" si="300"/>
        <v>-90.033410171160838</v>
      </c>
      <c r="R1047">
        <f t="shared" si="301"/>
        <v>89.966589828839162</v>
      </c>
      <c r="S1047">
        <f t="shared" si="302"/>
        <v>4.488827538709432E-2</v>
      </c>
      <c r="T1047">
        <f t="shared" si="285"/>
        <v>55.209085499672511</v>
      </c>
    </row>
    <row r="1048" spans="1:20" x14ac:dyDescent="0.25">
      <c r="A1048">
        <f t="shared" si="286"/>
        <v>283.11310951585403</v>
      </c>
      <c r="B1048">
        <f t="shared" si="303"/>
        <v>45.05885083356528</v>
      </c>
      <c r="C1048" t="str">
        <f t="shared" si="287"/>
        <v>-0.335899672705222-573.861345274722i</v>
      </c>
      <c r="D1048" t="str">
        <f t="shared" si="288"/>
        <v>3.47812498665983-353.21593251061i</v>
      </c>
      <c r="E1048" t="str">
        <f t="shared" si="289"/>
        <v>162.46946149584+0.0345375093340124i</v>
      </c>
      <c r="F1048" t="str">
        <f t="shared" si="290"/>
        <v>2.42492492368099-3314.71211485915i</v>
      </c>
      <c r="G1048" t="str">
        <f t="shared" si="291"/>
        <v>0.999999999487021-0.0000226490487496498i</v>
      </c>
      <c r="H1048" t="str">
        <f t="shared" si="292"/>
        <v>1200.07692440886+8.69727299060765i</v>
      </c>
      <c r="I1048" t="str">
        <f t="shared" si="293"/>
        <v>89.5371898240741-11221.7890060058i</v>
      </c>
      <c r="K1048" t="str">
        <f t="shared" si="294"/>
        <v>0.0099988338374021-0.000106437750814886i</v>
      </c>
      <c r="L1048" t="str">
        <f t="shared" si="295"/>
        <v>0.00015-6.26269001962545i</v>
      </c>
      <c r="M1048" t="str">
        <f t="shared" si="296"/>
        <v>0.0004-1.10518059169861i</v>
      </c>
      <c r="N1048">
        <f t="shared" si="297"/>
        <v>89.966462924282382</v>
      </c>
      <c r="O1048">
        <f t="shared" si="298"/>
        <v>55.176140929773254</v>
      </c>
      <c r="P1048" s="3">
        <f t="shared" si="299"/>
        <v>55.176140929773254</v>
      </c>
      <c r="Q1048" s="3">
        <f t="shared" si="300"/>
        <v>-90.033537075717618</v>
      </c>
      <c r="R1048">
        <f t="shared" si="301"/>
        <v>89.966462924282382</v>
      </c>
      <c r="S1048">
        <f t="shared" si="302"/>
        <v>4.5058850833565284E-2</v>
      </c>
      <c r="T1048">
        <f t="shared" si="285"/>
        <v>55.176140929773254</v>
      </c>
    </row>
    <row r="1049" spans="1:20" x14ac:dyDescent="0.25">
      <c r="A1049">
        <f t="shared" si="286"/>
        <v>284.18893933201429</v>
      </c>
      <c r="B1049">
        <f t="shared" si="303"/>
        <v>45.23007446673283</v>
      </c>
      <c r="C1049" t="str">
        <f t="shared" si="287"/>
        <v>-0.335899097694209-571.688877331676i</v>
      </c>
      <c r="D1049" t="str">
        <f t="shared" si="288"/>
        <v>3.47812498655826-351.878794730812i</v>
      </c>
      <c r="E1049" t="str">
        <f t="shared" si="289"/>
        <v>162.469460921359+0.0346687650717941i</v>
      </c>
      <c r="F1049" t="str">
        <f t="shared" si="290"/>
        <v>2.42492492367152-3302.1638924859i</v>
      </c>
      <c r="G1049" t="str">
        <f t="shared" si="291"/>
        <v>0.999999999483115-0.0000227351151348097i</v>
      </c>
      <c r="H1049" t="str">
        <f t="shared" si="292"/>
        <v>1200.0775101682+8.73032292038064i</v>
      </c>
      <c r="I1049" t="str">
        <f t="shared" si="293"/>
        <v>89.5371965653189-11179.3126437424i</v>
      </c>
      <c r="K1049" t="str">
        <f t="shared" si="294"/>
        <v>0.00999882495880116-0.000106842116609979i</v>
      </c>
      <c r="L1049" t="str">
        <f t="shared" si="295"/>
        <v>0.00015-6.23898188844936i</v>
      </c>
      <c r="M1049" t="str">
        <f t="shared" si="296"/>
        <v>0.0004-1.100996803844i</v>
      </c>
      <c r="N1049">
        <f t="shared" si="297"/>
        <v>89.966335538107217</v>
      </c>
      <c r="O1049">
        <f t="shared" si="298"/>
        <v>55.143196354217913</v>
      </c>
      <c r="P1049" s="3">
        <f t="shared" si="299"/>
        <v>55.143196354217913</v>
      </c>
      <c r="Q1049" s="3">
        <f t="shared" si="300"/>
        <v>-90.033664461892783</v>
      </c>
      <c r="R1049">
        <f t="shared" si="301"/>
        <v>89.966335538107217</v>
      </c>
      <c r="S1049">
        <f t="shared" si="302"/>
        <v>4.5230074466732828E-2</v>
      </c>
      <c r="T1049">
        <f t="shared" si="285"/>
        <v>55.143196354217913</v>
      </c>
    </row>
    <row r="1050" spans="1:20" x14ac:dyDescent="0.25">
      <c r="A1050">
        <f t="shared" si="286"/>
        <v>285.26885730147592</v>
      </c>
      <c r="B1050">
        <f t="shared" si="303"/>
        <v>45.401948749706413</v>
      </c>
      <c r="C1050" t="str">
        <f t="shared" si="287"/>
        <v>-0.335898518305854-569.524633325151i</v>
      </c>
      <c r="D1050" t="str">
        <f t="shared" si="288"/>
        <v>3.4781249864559-350.546718845609i</v>
      </c>
      <c r="E1050" t="str">
        <f t="shared" si="289"/>
        <v>162.469460342506+0.0348005197324312i</v>
      </c>
      <c r="F1050" t="str">
        <f t="shared" si="290"/>
        <v>2.42492492366197-3289.66317284886i</v>
      </c>
      <c r="G1050" t="str">
        <f t="shared" si="291"/>
        <v>0.999999999479179-0.0000228215085722322i</v>
      </c>
      <c r="H1050" t="str">
        <f t="shared" si="292"/>
        <v>1200.07810038814+8.76349844323169i</v>
      </c>
      <c r="I1050" t="str">
        <f t="shared" si="293"/>
        <v>89.5372033578856-11136.997099648i</v>
      </c>
      <c r="K1050" t="str">
        <f t="shared" si="294"/>
        <v>0.009998816012611-0.000107248017877736i</v>
      </c>
      <c r="L1050" t="str">
        <f t="shared" si="295"/>
        <v>0.00015-6.21536350712231i</v>
      </c>
      <c r="M1050" t="str">
        <f t="shared" si="296"/>
        <v>0.0004-1.09682885419805i</v>
      </c>
      <c r="N1050">
        <f t="shared" si="297"/>
        <v>89.966207668490568</v>
      </c>
      <c r="O1050">
        <f t="shared" si="298"/>
        <v>55.11025177296338</v>
      </c>
      <c r="P1050" s="3">
        <f t="shared" si="299"/>
        <v>55.11025177296338</v>
      </c>
      <c r="Q1050" s="3">
        <f t="shared" si="300"/>
        <v>-90.033792331509432</v>
      </c>
      <c r="R1050">
        <f t="shared" si="301"/>
        <v>89.966207668490568</v>
      </c>
      <c r="S1050">
        <f t="shared" si="302"/>
        <v>4.5401948749706413E-2</v>
      </c>
      <c r="T1050">
        <f t="shared" si="285"/>
        <v>55.11025177296338</v>
      </c>
    </row>
    <row r="1051" spans="1:20" x14ac:dyDescent="0.25">
      <c r="A1051">
        <f t="shared" si="286"/>
        <v>286.35287895922153</v>
      </c>
      <c r="B1051">
        <f t="shared" si="303"/>
        <v>45.574476154955299</v>
      </c>
      <c r="C1051" t="str">
        <f t="shared" si="287"/>
        <v>-0.335897934506985-567.368582121788i</v>
      </c>
      <c r="D1051" t="str">
        <f t="shared" si="288"/>
        <v>3.47812498635278-349.219685692645i</v>
      </c>
      <c r="E1051" t="str">
        <f t="shared" si="289"/>
        <v>162.469459759249+0.0349327752135401i</v>
      </c>
      <c r="F1051" t="str">
        <f t="shared" si="290"/>
        <v>2.42492492365235-3277.20977612099i</v>
      </c>
      <c r="G1051" t="str">
        <f t="shared" si="291"/>
        <v>0.999999999475213-0.0000229082303047158i</v>
      </c>
      <c r="H1051" t="str">
        <f t="shared" si="292"/>
        <v>1200.07869510262+8.79680003645288i</v>
      </c>
      <c r="I1051" t="str">
        <f t="shared" si="293"/>
        <v>89.5372102021662-11094.8417649989i</v>
      </c>
      <c r="K1051" t="str">
        <f t="shared" si="294"/>
        <v>0.00999880699831733-0.000107655460440173i</v>
      </c>
      <c r="L1051" t="str">
        <f t="shared" si="295"/>
        <v>0.00015-6.19183453588593i</v>
      </c>
      <c r="M1051" t="str">
        <f t="shared" si="296"/>
        <v>0.0004-1.0926766828034i</v>
      </c>
      <c r="N1051">
        <f t="shared" si="297"/>
        <v>89.966079313602563</v>
      </c>
      <c r="O1051">
        <f t="shared" si="298"/>
        <v>55.077307185966532</v>
      </c>
      <c r="P1051" s="3">
        <f t="shared" si="299"/>
        <v>55.077307185966532</v>
      </c>
      <c r="Q1051" s="3">
        <f t="shared" si="300"/>
        <v>-90.033920686397437</v>
      </c>
      <c r="R1051">
        <f t="shared" si="301"/>
        <v>89.966079313602563</v>
      </c>
      <c r="S1051">
        <f t="shared" si="302"/>
        <v>4.5574476154955301E-2</v>
      </c>
      <c r="T1051">
        <f t="shared" si="285"/>
        <v>55.077307185966532</v>
      </c>
    </row>
    <row r="1052" spans="1:20" x14ac:dyDescent="0.25">
      <c r="A1052">
        <f t="shared" si="286"/>
        <v>287.44101989926656</v>
      </c>
      <c r="B1052">
        <f t="shared" si="303"/>
        <v>45.747659164344128</v>
      </c>
      <c r="C1052" t="str">
        <f t="shared" si="287"/>
        <v>-0.335897346263802-565.22069270605i</v>
      </c>
      <c r="D1052" t="str">
        <f t="shared" si="288"/>
        <v>3.47812498624884-347.897676182101i</v>
      </c>
      <c r="E1052" t="str">
        <f t="shared" si="289"/>
        <v>162.469459171551+0.0350655334200344i</v>
      </c>
      <c r="F1052" t="str">
        <f t="shared" si="290"/>
        <v>2.42492492364266-3264.80352315598i</v>
      </c>
      <c r="G1052" t="str">
        <f t="shared" si="291"/>
        <v>0.999999999471217-0.0000229952815797818i</v>
      </c>
      <c r="H1052" t="str">
        <f t="shared" si="292"/>
        <v>1200.07929434588+8.83022817915009i</v>
      </c>
      <c r="I1052" t="str">
        <f t="shared" si="293"/>
        <v>89.5372170985519-11052.8460333768i</v>
      </c>
      <c r="K1052" t="str">
        <f t="shared" si="294"/>
        <v>0.00999879791540178-0.000108064450141278i</v>
      </c>
      <c r="L1052" t="str">
        <f t="shared" si="295"/>
        <v>0.00015-6.16839463626812i</v>
      </c>
      <c r="M1052" t="str">
        <f t="shared" si="296"/>
        <v>0.0004-1.08854022992967i</v>
      </c>
      <c r="N1052">
        <f t="shared" si="297"/>
        <v>89.965950471606405</v>
      </c>
      <c r="O1052">
        <f t="shared" si="298"/>
        <v>55.044362593183386</v>
      </c>
      <c r="P1052" s="3">
        <f t="shared" si="299"/>
        <v>55.044362593183386</v>
      </c>
      <c r="Q1052" s="3">
        <f t="shared" si="300"/>
        <v>-90.034049528393595</v>
      </c>
      <c r="R1052">
        <f t="shared" si="301"/>
        <v>89.965950471606405</v>
      </c>
      <c r="S1052">
        <f t="shared" si="302"/>
        <v>4.5747659164344132E-2</v>
      </c>
      <c r="T1052">
        <f t="shared" si="285"/>
        <v>55.044362593183386</v>
      </c>
    </row>
    <row r="1053" spans="1:20" x14ac:dyDescent="0.25">
      <c r="A1053">
        <f t="shared" si="286"/>
        <v>288.53329577488381</v>
      </c>
      <c r="B1053">
        <f t="shared" si="303"/>
        <v>45.921500269168639</v>
      </c>
      <c r="C1053" t="str">
        <f t="shared" si="287"/>
        <v>-0.335896753542678-563.080934179836i</v>
      </c>
      <c r="D1053" t="str">
        <f t="shared" si="288"/>
        <v>3.47812498614414-346.580671296426i</v>
      </c>
      <c r="E1053" t="str">
        <f t="shared" si="289"/>
        <v>162.469458579382+0.0351987962639915i</v>
      </c>
      <c r="F1053" t="str">
        <f t="shared" si="290"/>
        <v>2.4249249236329-3252.44423548573i</v>
      </c>
      <c r="G1053" t="str">
        <f t="shared" si="291"/>
        <v>0.999999999467191-0.000023082663649692i</v>
      </c>
      <c r="H1053" t="str">
        <f t="shared" si="292"/>
        <v>1200.07989815242+8.86378335225077i</v>
      </c>
      <c r="I1053" t="str">
        <f t="shared" si="293"/>
        <v>89.5372240474427-11011.009300659i</v>
      </c>
      <c r="K1053" t="str">
        <f t="shared" si="294"/>
        <v>0.00999878876334205-0.000108474992847103i</v>
      </c>
      <c r="L1053" t="str">
        <f t="shared" si="295"/>
        <v>0.00015-6.14504347107803i</v>
      </c>
      <c r="M1053" t="str">
        <f t="shared" si="296"/>
        <v>0.0004-1.08441943607259i</v>
      </c>
      <c r="N1053">
        <f t="shared" si="297"/>
        <v>89.965821140658349</v>
      </c>
      <c r="O1053">
        <f t="shared" si="298"/>
        <v>55.011417994570039</v>
      </c>
      <c r="P1053" s="3">
        <f t="shared" si="299"/>
        <v>55.011417994570039</v>
      </c>
      <c r="Q1053" s="3">
        <f t="shared" si="300"/>
        <v>-90.034178859341651</v>
      </c>
      <c r="R1053">
        <f t="shared" si="301"/>
        <v>89.965821140658349</v>
      </c>
      <c r="S1053">
        <f t="shared" si="302"/>
        <v>4.5921500269168643E-2</v>
      </c>
      <c r="T1053">
        <f t="shared" si="285"/>
        <v>55.011417994570039</v>
      </c>
    </row>
    <row r="1054" spans="1:20" x14ac:dyDescent="0.25">
      <c r="A1054">
        <f t="shared" si="286"/>
        <v>289.62972229882837</v>
      </c>
      <c r="B1054">
        <f t="shared" si="303"/>
        <v>46.09600197019148</v>
      </c>
      <c r="C1054" t="str">
        <f t="shared" si="287"/>
        <v>-0.335896156309506-560.949275762007i</v>
      </c>
      <c r="D1054" t="str">
        <f t="shared" si="288"/>
        <v>3.47812498603865-345.268652090065i</v>
      </c>
      <c r="E1054" t="str">
        <f t="shared" si="289"/>
        <v>162.469457982705+0.0353325656648513i</v>
      </c>
      <c r="F1054" t="str">
        <f t="shared" si="290"/>
        <v>2.42492492362307-3240.13173531774i</v>
      </c>
      <c r="G1054" t="str">
        <f t="shared" si="291"/>
        <v>0.999999999463134-0.0000231703777714669i</v>
      </c>
      <c r="H1054" t="str">
        <f t="shared" si="292"/>
        <v>1200.08050655697+8.89746603850998i</v>
      </c>
      <c r="I1054" t="str">
        <f t="shared" si="293"/>
        <v>89.5372310492376-10969.33096501i</v>
      </c>
      <c r="K1054" t="str">
        <f t="shared" si="294"/>
        <v>0.00999877954161206-0.000108887094445841i</v>
      </c>
      <c r="L1054" t="str">
        <f t="shared" si="295"/>
        <v>0.00015-6.1217807044013i</v>
      </c>
      <c r="M1054" t="str">
        <f t="shared" si="296"/>
        <v>0.0004-1.08031424195317i</v>
      </c>
      <c r="N1054">
        <f t="shared" si="297"/>
        <v>89.965691318907858</v>
      </c>
      <c r="O1054">
        <f t="shared" si="298"/>
        <v>54.9784733900822</v>
      </c>
      <c r="P1054" s="3">
        <f t="shared" si="299"/>
        <v>54.9784733900822</v>
      </c>
      <c r="Q1054" s="3">
        <f t="shared" si="300"/>
        <v>-90.034308681092142</v>
      </c>
      <c r="R1054">
        <f t="shared" si="301"/>
        <v>89.965691318907858</v>
      </c>
      <c r="S1054">
        <f t="shared" si="302"/>
        <v>4.609600197019148E-2</v>
      </c>
      <c r="T1054">
        <f t="shared" si="285"/>
        <v>54.9784733900822</v>
      </c>
    </row>
    <row r="1055" spans="1:20" x14ac:dyDescent="0.25">
      <c r="A1055">
        <f t="shared" si="286"/>
        <v>290.73031524356395</v>
      </c>
      <c r="B1055">
        <f t="shared" si="303"/>
        <v>46.271166777678211</v>
      </c>
      <c r="C1055" t="str">
        <f t="shared" si="287"/>
        <v>-0.335895554529869-558.825686787929i</v>
      </c>
      <c r="D1055" t="str">
        <f t="shared" si="288"/>
        <v>3.47812498593232-343.961599689177i</v>
      </c>
      <c r="E1055" t="str">
        <f t="shared" si="289"/>
        <v>162.469457381488+0.0354668435493283i</v>
      </c>
      <c r="F1055" t="str">
        <f t="shared" si="290"/>
        <v>2.42492492361315-3227.86584553254i</v>
      </c>
      <c r="G1055" t="str">
        <f t="shared" si="291"/>
        <v>0.999999999459046-0.0000232584252069034i</v>
      </c>
      <c r="H1055" t="str">
        <f t="shared" si="292"/>
        <v>1200.08111959457+8.93127672251761i</v>
      </c>
      <c r="I1055" t="str">
        <f t="shared" si="293"/>
        <v>89.5372381043374-10927.8104268731i</v>
      </c>
      <c r="K1055" t="str">
        <f t="shared" si="294"/>
        <v>0.00999877024968136-0.000109300760847903i</v>
      </c>
      <c r="L1055" t="str">
        <f t="shared" si="295"/>
        <v>0.00015-6.09860600159523i</v>
      </c>
      <c r="M1055" t="str">
        <f t="shared" si="296"/>
        <v>0.0004-1.0762245885168i</v>
      </c>
      <c r="N1055">
        <f t="shared" si="297"/>
        <v>89.965561004497374</v>
      </c>
      <c r="O1055">
        <f t="shared" si="298"/>
        <v>54.945528779674945</v>
      </c>
      <c r="P1055" s="3">
        <f t="shared" si="299"/>
        <v>54.945528779674945</v>
      </c>
      <c r="Q1055" s="3">
        <f t="shared" si="300"/>
        <v>-90.034438995502626</v>
      </c>
      <c r="R1055">
        <f t="shared" si="301"/>
        <v>89.965561004497374</v>
      </c>
      <c r="S1055">
        <f t="shared" si="302"/>
        <v>4.6271166777678209E-2</v>
      </c>
      <c r="T1055">
        <f t="shared" si="285"/>
        <v>54.945528779674945</v>
      </c>
    </row>
    <row r="1056" spans="1:20" x14ac:dyDescent="0.25">
      <c r="A1056">
        <f t="shared" si="286"/>
        <v>291.83509044148951</v>
      </c>
      <c r="B1056">
        <f t="shared" si="303"/>
        <v>46.446997211433391</v>
      </c>
      <c r="C1056" t="str">
        <f t="shared" si="287"/>
        <v>-0.335894948169131-556.710136709076i</v>
      </c>
      <c r="D1056" t="str">
        <f t="shared" si="288"/>
        <v>3.4781249858252-342.659495291378i</v>
      </c>
      <c r="E1056" t="str">
        <f t="shared" si="289"/>
        <v>162.469456775695+0.0356016318514949i</v>
      </c>
      <c r="F1056" t="str">
        <f t="shared" si="290"/>
        <v>2.42492492360316-3215.6463896812i</v>
      </c>
      <c r="G1056" t="str">
        <f t="shared" si="291"/>
        <v>0.999999999454927-0.0000233468072225935i</v>
      </c>
      <c r="H1056" t="str">
        <f t="shared" si="292"/>
        <v>1200.08173730049+8.96521589070554i</v>
      </c>
      <c r="I1056" t="str">
        <f t="shared" si="293"/>
        <v>89.5372452131476-10886.4470889613i</v>
      </c>
      <c r="K1056" t="str">
        <f t="shared" si="294"/>
        <v>0.00999876088701587-0.000109715997986013i</v>
      </c>
      <c r="L1056" t="str">
        <f t="shared" si="295"/>
        <v>0.00015-6.07551902928395i</v>
      </c>
      <c r="M1056" t="str">
        <f t="shared" si="296"/>
        <v>0.0004-1.07215041693246i</v>
      </c>
      <c r="N1056">
        <f t="shared" si="297"/>
        <v>89.965430195562334</v>
      </c>
      <c r="O1056">
        <f t="shared" si="298"/>
        <v>54.912584163303421</v>
      </c>
      <c r="P1056" s="3">
        <f t="shared" si="299"/>
        <v>54.912584163303421</v>
      </c>
      <c r="Q1056" s="3">
        <f t="shared" si="300"/>
        <v>-90.034569804437666</v>
      </c>
      <c r="R1056">
        <f t="shared" si="301"/>
        <v>89.965430195562334</v>
      </c>
      <c r="S1056">
        <f t="shared" si="302"/>
        <v>4.6446997211433388E-2</v>
      </c>
      <c r="T1056">
        <f t="shared" si="285"/>
        <v>54.912584163303421</v>
      </c>
    </row>
    <row r="1057" spans="1:20" x14ac:dyDescent="0.25">
      <c r="A1057">
        <f t="shared" si="286"/>
        <v>292.9440637851672</v>
      </c>
      <c r="B1057">
        <f t="shared" si="303"/>
        <v>46.623495800836842</v>
      </c>
      <c r="C1057" t="str">
        <f t="shared" si="287"/>
        <v>-0.335894337192608-554.602595092553i</v>
      </c>
      <c r="D1057" t="str">
        <f t="shared" si="288"/>
        <v>3.47812498571731-341.362320165458i</v>
      </c>
      <c r="E1057" t="str">
        <f t="shared" si="289"/>
        <v>162.469456165294+0.0357369325127613i</v>
      </c>
      <c r="F1057" t="str">
        <f t="shared" si="290"/>
        <v>2.4249249235931-3203.47319198276i</v>
      </c>
      <c r="G1057" t="str">
        <f t="shared" si="291"/>
        <v>0.999999999450776-0.0000234355250899421i</v>
      </c>
      <c r="H1057" t="str">
        <f t="shared" si="292"/>
        <v>1200.08235971029+8.99928403135493i</v>
      </c>
      <c r="I1057" t="str">
        <f t="shared" si="293"/>
        <v>89.5372523760806-10845.2403562493i</v>
      </c>
      <c r="K1057" t="str">
        <f t="shared" si="294"/>
        <v>0.00999875145307717-0.000110132811815284i</v>
      </c>
      <c r="L1057" t="str">
        <f t="shared" si="295"/>
        <v>0.00015-6.05251945535361i</v>
      </c>
      <c r="M1057" t="str">
        <f t="shared" si="296"/>
        <v>0.0004-1.06809166859181i</v>
      </c>
      <c r="N1057">
        <f t="shared" si="297"/>
        <v>89.965298890231225</v>
      </c>
      <c r="O1057">
        <f t="shared" si="298"/>
        <v>54.879639540922284</v>
      </c>
      <c r="P1057" s="3">
        <f t="shared" si="299"/>
        <v>54.879639540922284</v>
      </c>
      <c r="Q1057" s="3">
        <f t="shared" si="300"/>
        <v>-90.034701109768775</v>
      </c>
      <c r="R1057">
        <f t="shared" si="301"/>
        <v>89.965298890231225</v>
      </c>
      <c r="S1057">
        <f t="shared" si="302"/>
        <v>4.6623495800836842E-2</v>
      </c>
      <c r="T1057">
        <f t="shared" si="285"/>
        <v>54.879639540922284</v>
      </c>
    </row>
    <row r="1058" spans="1:20" x14ac:dyDescent="0.25">
      <c r="A1058">
        <f t="shared" si="286"/>
        <v>294.05725122755081</v>
      </c>
      <c r="B1058">
        <f t="shared" si="303"/>
        <v>46.800665084880023</v>
      </c>
      <c r="C1058" t="str">
        <f t="shared" si="287"/>
        <v>-0.335893721565105-552.503031620658i</v>
      </c>
      <c r="D1058" t="str">
        <f t="shared" si="288"/>
        <v>3.47812498560854-340.070055651117i</v>
      </c>
      <c r="E1058" t="str">
        <f t="shared" si="289"/>
        <v>162.469455550247+0.0358727474819856i</v>
      </c>
      <c r="F1058" t="str">
        <f t="shared" si="290"/>
        <v>2.42492492358296-3191.34607732166i</v>
      </c>
      <c r="G1058" t="str">
        <f t="shared" si="291"/>
        <v>0.999999999446594-0.0000235245800851855i</v>
      </c>
      <c r="H1058" t="str">
        <f t="shared" si="292"/>
        <v>1200.08298685978+9.03348163460228i</v>
      </c>
      <c r="I1058" t="str">
        <f t="shared" si="293"/>
        <v>89.5372595935448-10804.1896359642i</v>
      </c>
      <c r="K1058" t="str">
        <f t="shared" si="294"/>
        <v>0.00999874194732286-0.000110551208313298i</v>
      </c>
      <c r="L1058" t="str">
        <f t="shared" si="295"/>
        <v>0.00015-6.02960694894759i</v>
      </c>
      <c r="M1058" t="str">
        <f t="shared" si="296"/>
        <v>0.0004-1.0640482851084i</v>
      </c>
      <c r="N1058">
        <f t="shared" si="297"/>
        <v>89.965167086625513</v>
      </c>
      <c r="O1058">
        <f t="shared" si="298"/>
        <v>54.846694912485617</v>
      </c>
      <c r="P1058" s="3">
        <f t="shared" si="299"/>
        <v>54.846694912485617</v>
      </c>
      <c r="Q1058" s="3">
        <f t="shared" si="300"/>
        <v>-90.034832913374487</v>
      </c>
      <c r="R1058">
        <f t="shared" si="301"/>
        <v>89.965167086625513</v>
      </c>
      <c r="S1058">
        <f t="shared" si="302"/>
        <v>4.6800665084880025E-2</v>
      </c>
      <c r="T1058">
        <f t="shared" si="285"/>
        <v>54.846694912485617</v>
      </c>
    </row>
    <row r="1059" spans="1:20" x14ac:dyDescent="0.25">
      <c r="A1059">
        <f t="shared" si="286"/>
        <v>295.17466878221552</v>
      </c>
      <c r="B1059">
        <f t="shared" si="303"/>
        <v>46.97850761220257</v>
      </c>
      <c r="C1059" t="str">
        <f t="shared" si="287"/>
        <v>-0.335893101251051-550.411416090458i</v>
      </c>
      <c r="D1059" t="str">
        <f t="shared" si="288"/>
        <v>3.47812498549893-338.782683158696i</v>
      </c>
      <c r="E1059" t="str">
        <f t="shared" si="289"/>
        <v>162.469454930517+0.0360090787154563i</v>
      </c>
      <c r="F1059" t="str">
        <f t="shared" si="290"/>
        <v>2.42492492357274-3179.26487124529i</v>
      </c>
      <c r="G1059" t="str">
        <f t="shared" si="291"/>
        <v>0.99999999944238-0.0000236139734894096i</v>
      </c>
      <c r="H1059" t="str">
        <f t="shared" si="292"/>
        <v>1200.08361878508+9.06780919244733i</v>
      </c>
      <c r="I1059" t="str">
        <f t="shared" si="293"/>
        <v>89.5372668659556-10763.2943375781i</v>
      </c>
      <c r="K1059" t="str">
        <f t="shared" si="294"/>
        <v>0.00999873236920633-0.000110971193480195i</v>
      </c>
      <c r="L1059" t="str">
        <f t="shared" si="295"/>
        <v>0.00015-6.00678118046183i</v>
      </c>
      <c r="M1059" t="str">
        <f t="shared" si="296"/>
        <v>0.0004-1.0600202083168i</v>
      </c>
      <c r="N1059">
        <f t="shared" si="297"/>
        <v>89.96503478285959</v>
      </c>
      <c r="O1059">
        <f t="shared" si="298"/>
        <v>54.813750277947236</v>
      </c>
      <c r="P1059" s="3">
        <f t="shared" si="299"/>
        <v>54.813750277947236</v>
      </c>
      <c r="Q1059" s="3">
        <f t="shared" si="300"/>
        <v>-90.03496521714041</v>
      </c>
      <c r="R1059">
        <f t="shared" si="301"/>
        <v>89.96503478285959</v>
      </c>
      <c r="S1059">
        <f t="shared" si="302"/>
        <v>4.6978507612202569E-2</v>
      </c>
      <c r="T1059">
        <f t="shared" si="285"/>
        <v>54.813750277947236</v>
      </c>
    </row>
    <row r="1060" spans="1:20" x14ac:dyDescent="0.25">
      <c r="A1060">
        <f t="shared" si="286"/>
        <v>296.29633252358798</v>
      </c>
      <c r="B1060">
        <f t="shared" si="303"/>
        <v>47.157025941128943</v>
      </c>
      <c r="C1060" t="str">
        <f t="shared" si="287"/>
        <v>-0.335892476214911-548.327718413382i</v>
      </c>
      <c r="D1060" t="str">
        <f t="shared" si="288"/>
        <v>3.47812498538854-337.50018416891i</v>
      </c>
      <c r="E1060" t="str">
        <f t="shared" si="289"/>
        <v>162.469454306073+0.0361459281768472i</v>
      </c>
      <c r="F1060" t="str">
        <f t="shared" si="290"/>
        <v>2.42492492356244-3167.22939996146i</v>
      </c>
      <c r="G1060" t="str">
        <f t="shared" si="291"/>
        <v>0.999999999438134-0.0000237037065885687i</v>
      </c>
      <c r="H1060" t="str">
        <f t="shared" si="292"/>
        <v>1200.08425552254+9.10226719876009i</v>
      </c>
      <c r="I1060" t="str">
        <f t="shared" si="293"/>
        <v>89.5372741937328-10722.553872798i</v>
      </c>
      <c r="K1060" t="str">
        <f t="shared" si="294"/>
        <v>0.00999872271817693-0.000111392773338758i</v>
      </c>
      <c r="L1060" t="str">
        <f t="shared" si="295"/>
        <v>0.00015-5.98404182153998i</v>
      </c>
      <c r="M1060" t="str">
        <f t="shared" si="296"/>
        <v>0.0004-1.05600738027176i</v>
      </c>
      <c r="N1060">
        <f t="shared" si="297"/>
        <v>89.964901977040768</v>
      </c>
      <c r="O1060">
        <f t="shared" si="298"/>
        <v>54.780805637260983</v>
      </c>
      <c r="P1060" s="3">
        <f t="shared" si="299"/>
        <v>54.780805637260983</v>
      </c>
      <c r="Q1060" s="3">
        <f t="shared" si="300"/>
        <v>-90.035098022959232</v>
      </c>
      <c r="R1060">
        <f t="shared" si="301"/>
        <v>89.964901977040768</v>
      </c>
      <c r="S1060">
        <f t="shared" si="302"/>
        <v>4.7157025941128944E-2</v>
      </c>
      <c r="T1060">
        <f t="shared" si="285"/>
        <v>54.780805637260983</v>
      </c>
    </row>
    <row r="1061" spans="1:20" x14ac:dyDescent="0.25">
      <c r="A1061">
        <f t="shared" si="286"/>
        <v>297.42225858717762</v>
      </c>
      <c r="B1061">
        <f t="shared" si="303"/>
        <v>47.336222639705234</v>
      </c>
      <c r="C1061" t="str">
        <f t="shared" si="287"/>
        <v>-0.335891846420778-546.251908614726i</v>
      </c>
      <c r="D1061" t="str">
        <f t="shared" si="288"/>
        <v>3.47812498527726-336.22254023258i</v>
      </c>
      <c r="E1061" t="str">
        <f t="shared" si="289"/>
        <v>162.469453676875+0.0362832978373868i</v>
      </c>
      <c r="F1061" t="str">
        <f t="shared" si="290"/>
        <v>2.42492492355206-3155.23949033586i</v>
      </c>
      <c r="G1061" t="str">
        <f t="shared" si="291"/>
        <v>0.999999999433856-0.0000237937806735035i</v>
      </c>
      <c r="H1061" t="str">
        <f t="shared" si="292"/>
        <v>1200.08489710882+9.1368561492875i</v>
      </c>
      <c r="I1061" t="str">
        <f t="shared" si="293"/>
        <v>89.5372815772967-10681.967655559i</v>
      </c>
      <c r="K1061" t="str">
        <f t="shared" si="294"/>
        <v>0.00999871299367974-0.000111815953934492i</v>
      </c>
      <c r="L1061" t="str">
        <f t="shared" si="295"/>
        <v>0.00015-5.96138854506874i</v>
      </c>
      <c r="M1061" t="str">
        <f t="shared" si="296"/>
        <v>0.0004-1.05200974324742i</v>
      </c>
      <c r="N1061">
        <f t="shared" si="297"/>
        <v>89.964768667269269</v>
      </c>
      <c r="O1061">
        <f t="shared" si="298"/>
        <v>54.747860990379841</v>
      </c>
      <c r="P1061" s="3">
        <f t="shared" si="299"/>
        <v>54.747860990379841</v>
      </c>
      <c r="Q1061" s="3">
        <f t="shared" si="300"/>
        <v>-90.035231332730731</v>
      </c>
      <c r="R1061">
        <f t="shared" si="301"/>
        <v>89.964768667269269</v>
      </c>
      <c r="S1061">
        <f t="shared" si="302"/>
        <v>4.733622263970523E-2</v>
      </c>
      <c r="T1061">
        <f t="shared" si="285"/>
        <v>54.747860990379841</v>
      </c>
    </row>
    <row r="1062" spans="1:20" x14ac:dyDescent="0.25">
      <c r="A1062">
        <f t="shared" si="286"/>
        <v>298.5524631698089</v>
      </c>
      <c r="B1062">
        <f t="shared" si="303"/>
        <v>47.516100285736115</v>
      </c>
      <c r="C1062" t="str">
        <f t="shared" si="287"/>
        <v>-0.33589121183254-544.183956833285i</v>
      </c>
      <c r="D1062" t="str">
        <f t="shared" si="288"/>
        <v>3.47812498516516-334.94973297037i</v>
      </c>
      <c r="E1062" t="str">
        <f t="shared" si="289"/>
        <v>162.469453042891+0.0364211896757689i</v>
      </c>
      <c r="F1062" t="str">
        <f t="shared" si="290"/>
        <v>2.42492492354161-3143.29496988962i</v>
      </c>
      <c r="G1062" t="str">
        <f t="shared" si="291"/>
        <v>0.999999999429545-0.0000238841970399598i</v>
      </c>
      <c r="H1062" t="str">
        <f t="shared" si="292"/>
        <v>1200.08554358084+9.17157654166121i</v>
      </c>
      <c r="I1062" t="str">
        <f t="shared" si="293"/>
        <v>89.5372890170745-10641.5351020145i</v>
      </c>
      <c r="K1062" t="str">
        <f t="shared" si="294"/>
        <v>0.00999870319515563-0.000112240741335714i</v>
      </c>
      <c r="L1062" t="str">
        <f t="shared" si="295"/>
        <v>0.00015-5.93882102517308i</v>
      </c>
      <c r="M1062" t="str">
        <f t="shared" si="296"/>
        <v>0.0004-1.04802723973642i</v>
      </c>
      <c r="N1062">
        <f t="shared" si="297"/>
        <v>89.964634851638223</v>
      </c>
      <c r="O1062">
        <f t="shared" si="298"/>
        <v>54.714916337256902</v>
      </c>
      <c r="P1062" s="3">
        <f t="shared" si="299"/>
        <v>54.714916337256902</v>
      </c>
      <c r="Q1062" s="3">
        <f t="shared" si="300"/>
        <v>-90.035365148361777</v>
      </c>
      <c r="R1062">
        <f t="shared" si="301"/>
        <v>89.964634851638223</v>
      </c>
      <c r="S1062">
        <f t="shared" si="302"/>
        <v>4.7516100285736114E-2</v>
      </c>
      <c r="T1062">
        <f t="shared" si="285"/>
        <v>54.714916337256902</v>
      </c>
    </row>
    <row r="1063" spans="1:20" x14ac:dyDescent="0.25">
      <c r="A1063">
        <f t="shared" si="286"/>
        <v>299.68696252985421</v>
      </c>
      <c r="B1063">
        <f t="shared" si="303"/>
        <v>47.696661466821915</v>
      </c>
      <c r="C1063" t="str">
        <f t="shared" si="287"/>
        <v>-0.335890572413381-542.123833320866i</v>
      </c>
      <c r="D1063" t="str">
        <f t="shared" si="288"/>
        <v>3.47812498505221-333.681744072519i</v>
      </c>
      <c r="E1063" t="str">
        <f t="shared" si="289"/>
        <v>162.469452404081+0.0365596056782676i</v>
      </c>
      <c r="F1063" t="str">
        <f t="shared" si="290"/>
        <v>2.42492492353108-3131.3956667968i</v>
      </c>
      <c r="G1063" t="str">
        <f t="shared" si="291"/>
        <v>0.999999999425201-0.0000239749569886075i</v>
      </c>
      <c r="H1063" t="str">
        <f t="shared" si="292"/>
        <v>1200.08619497582+9.20642887540347i</v>
      </c>
      <c r="I1063" t="str">
        <f t="shared" si="293"/>
        <v>89.5372965134887-10601.255630529i</v>
      </c>
      <c r="K1063" t="str">
        <f t="shared" si="294"/>
        <v>0.00999869332204126-0.000112667141633628i</v>
      </c>
      <c r="L1063" t="str">
        <f t="shared" si="295"/>
        <v>0.00015-5.91633893721166i</v>
      </c>
      <c r="M1063" t="str">
        <f t="shared" si="296"/>
        <v>0.0004-1.04405981244912i</v>
      </c>
      <c r="N1063">
        <f t="shared" si="297"/>
        <v>89.964500528233543</v>
      </c>
      <c r="O1063">
        <f t="shared" si="298"/>
        <v>54.68197167784443</v>
      </c>
      <c r="P1063" s="3">
        <f t="shared" si="299"/>
        <v>54.68197167784443</v>
      </c>
      <c r="Q1063" s="3">
        <f t="shared" si="300"/>
        <v>-90.035499471766457</v>
      </c>
      <c r="R1063">
        <f t="shared" si="301"/>
        <v>89.964500528233543</v>
      </c>
      <c r="S1063">
        <f t="shared" si="302"/>
        <v>4.7696661466821916E-2</v>
      </c>
      <c r="T1063">
        <f t="shared" si="285"/>
        <v>54.68197167784443</v>
      </c>
    </row>
    <row r="1064" spans="1:20" x14ac:dyDescent="0.25">
      <c r="A1064">
        <f t="shared" si="286"/>
        <v>300.82577298746764</v>
      </c>
      <c r="B1064">
        <f t="shared" si="303"/>
        <v>47.877908780395842</v>
      </c>
      <c r="C1064" t="str">
        <f t="shared" si="287"/>
        <v>-0.335889928126865-540.071508441915i</v>
      </c>
      <c r="D1064" t="str">
        <f t="shared" si="288"/>
        <v>3.4781249849384-332.418555298581i</v>
      </c>
      <c r="E1064" t="str">
        <f t="shared" si="289"/>
        <v>162.469451760411+0.03669854783871i</v>
      </c>
      <c r="F1064" t="str">
        <f t="shared" si="290"/>
        <v>2.42492492352047-3119.54140988193i</v>
      </c>
      <c r="G1064" t="str">
        <f t="shared" si="291"/>
        <v>0.999999999420825-0.0000240660618250589i</v>
      </c>
      <c r="H1064" t="str">
        <f t="shared" si="292"/>
        <v>1200.08685133123+9.24141365193648i</v>
      </c>
      <c r="I1064" t="str">
        <f t="shared" si="293"/>
        <v>89.537304066976-10561.1286616684i</v>
      </c>
      <c r="K1064" t="str">
        <f t="shared" si="294"/>
        <v>0.00999868337376901-0.000113095160942428i</v>
      </c>
      <c r="L1064" t="str">
        <f t="shared" si="295"/>
        <v>0.00015-5.89394195777213i</v>
      </c>
      <c r="M1064" t="str">
        <f t="shared" si="296"/>
        <v>0.0004-1.04010740431273i</v>
      </c>
      <c r="N1064">
        <f t="shared" si="297"/>
        <v>89.964365695134006</v>
      </c>
      <c r="O1064">
        <f t="shared" si="298"/>
        <v>54.649027012094791</v>
      </c>
      <c r="P1064" s="3">
        <f t="shared" si="299"/>
        <v>54.649027012094791</v>
      </c>
      <c r="Q1064" s="3">
        <f t="shared" si="300"/>
        <v>-90.035634304865994</v>
      </c>
      <c r="R1064">
        <f t="shared" si="301"/>
        <v>89.964365695134006</v>
      </c>
      <c r="S1064">
        <f t="shared" si="302"/>
        <v>4.7877908780395842E-2</v>
      </c>
      <c r="T1064">
        <f t="shared" si="285"/>
        <v>54.649027012094791</v>
      </c>
    </row>
    <row r="1065" spans="1:20" x14ac:dyDescent="0.25">
      <c r="A1065">
        <f t="shared" si="286"/>
        <v>301.96891092482002</v>
      </c>
      <c r="B1065">
        <f t="shared" si="303"/>
        <v>48.059844833761346</v>
      </c>
      <c r="C1065" t="str">
        <f t="shared" si="287"/>
        <v>-0.335889278935809-538.026952673034i</v>
      </c>
      <c r="D1065" t="str">
        <f t="shared" si="288"/>
        <v>3.4781249848237-331.160148477163i</v>
      </c>
      <c r="E1065" t="str">
        <f t="shared" si="289"/>
        <v>162.469451111841+0.0368380181585197i</v>
      </c>
      <c r="F1065" t="str">
        <f t="shared" si="290"/>
        <v>2.42492492350977-3107.73202861755i</v>
      </c>
      <c r="G1065" t="str">
        <f t="shared" si="291"/>
        <v>0.999999999416415-0.0000241575128598876i</v>
      </c>
      <c r="H1065" t="str">
        <f t="shared" si="292"/>
        <v>1200.08751268487+9.27653137458734i</v>
      </c>
      <c r="I1065" t="str">
        <f t="shared" si="293"/>
        <v>89.5373116779678-10521.1536181932i</v>
      </c>
      <c r="K1065" t="str">
        <f t="shared" si="294"/>
        <v>0.00999867334976677-0.000113524805399361i</v>
      </c>
      <c r="L1065" t="str">
        <f t="shared" si="295"/>
        <v>0.00015-5.87162976466642i</v>
      </c>
      <c r="M1065" t="str">
        <f t="shared" si="296"/>
        <v>0.0004-1.03616995847054i</v>
      </c>
      <c r="N1065">
        <f t="shared" si="297"/>
        <v>89.964230350411157</v>
      </c>
      <c r="O1065">
        <f t="shared" si="298"/>
        <v>54.616082339959469</v>
      </c>
      <c r="P1065" s="3">
        <f t="shared" si="299"/>
        <v>54.616082339959469</v>
      </c>
      <c r="Q1065" s="3">
        <f t="shared" si="300"/>
        <v>-90.035769649588843</v>
      </c>
      <c r="R1065">
        <f t="shared" si="301"/>
        <v>89.964230350411157</v>
      </c>
      <c r="S1065">
        <f t="shared" si="302"/>
        <v>4.8059844833761349E-2</v>
      </c>
      <c r="T1065">
        <f t="shared" si="285"/>
        <v>54.616082339959469</v>
      </c>
    </row>
    <row r="1066" spans="1:20" x14ac:dyDescent="0.25">
      <c r="A1066">
        <f t="shared" si="286"/>
        <v>303.11639278633436</v>
      </c>
      <c r="B1066">
        <f t="shared" si="303"/>
        <v>48.242472244129644</v>
      </c>
      <c r="C1066" t="str">
        <f t="shared" si="287"/>
        <v>-0.33588862480295-535.990136602621i</v>
      </c>
      <c r="D1066" t="str">
        <f t="shared" si="288"/>
        <v>3.47812498470815-329.906505505659i</v>
      </c>
      <c r="E1066" t="str">
        <f t="shared" si="289"/>
        <v>162.469450458336+0.0369780186467485i</v>
      </c>
      <c r="F1066" t="str">
        <f t="shared" si="290"/>
        <v>2.424924923499-3095.96735312175i</v>
      </c>
      <c r="G1066" t="str">
        <f t="shared" si="291"/>
        <v>0.999999999411971-0.0000242493114086474i</v>
      </c>
      <c r="H1066" t="str">
        <f t="shared" si="292"/>
        <v>1200.08817907478+9.31178254859685i</v>
      </c>
      <c r="I1066" t="str">
        <f t="shared" si="293"/>
        <v>89.5373193469036-10481.3299250488i</v>
      </c>
      <c r="K1066" t="str">
        <f t="shared" si="294"/>
        <v>0.00999866324945841-0.000113956081164834i</v>
      </c>
      <c r="L1066" t="str">
        <f t="shared" si="295"/>
        <v>0.00015-5.84940203692607i</v>
      </c>
      <c r="M1066" t="str">
        <f t="shared" si="296"/>
        <v>0.0004-1.03224741828107i</v>
      </c>
      <c r="N1066">
        <f t="shared" si="297"/>
        <v>89.964094492129306</v>
      </c>
      <c r="O1066">
        <f t="shared" si="298"/>
        <v>54.583137661390154</v>
      </c>
      <c r="P1066" s="3">
        <f t="shared" si="299"/>
        <v>54.583137661390154</v>
      </c>
      <c r="Q1066" s="3">
        <f t="shared" si="300"/>
        <v>-90.035905507870694</v>
      </c>
      <c r="R1066">
        <f t="shared" si="301"/>
        <v>89.964094492129306</v>
      </c>
      <c r="S1066">
        <f t="shared" si="302"/>
        <v>4.8242472244129642E-2</v>
      </c>
      <c r="T1066">
        <f t="shared" si="285"/>
        <v>54.583137661390154</v>
      </c>
    </row>
    <row r="1067" spans="1:20" x14ac:dyDescent="0.25">
      <c r="A1067">
        <f t="shared" si="286"/>
        <v>304.26823507892249</v>
      </c>
      <c r="B1067">
        <f t="shared" si="303"/>
        <v>48.425793638657339</v>
      </c>
      <c r="C1067" t="str">
        <f t="shared" si="287"/>
        <v>-0.335887965690522-533.961030930383i</v>
      </c>
      <c r="D1067" t="str">
        <f t="shared" si="288"/>
        <v>3.47812498459172-328.657608349995i</v>
      </c>
      <c r="E1067" t="str">
        <f t="shared" si="289"/>
        <v>162.469449799858+0.0371185513201178i</v>
      </c>
      <c r="F1067" t="str">
        <f t="shared" si="290"/>
        <v>2.42492492348815-3084.24721415571i</v>
      </c>
      <c r="G1067" t="str">
        <f t="shared" si="291"/>
        <v>0.999999999407493-0.0000243414587918913i</v>
      </c>
      <c r="H1067" t="str">
        <f t="shared" si="292"/>
        <v>1200.08885053935+9.34716768112577i</v>
      </c>
      <c r="I1067" t="str">
        <f t="shared" si="293"/>
        <v>89.5373270742217-10441.6570093583i</v>
      </c>
      <c r="K1067" t="str">
        <f t="shared" si="294"/>
        <v>0.00999865307226303-0.00011438899442248i</v>
      </c>
      <c r="L1067" t="str">
        <f t="shared" si="295"/>
        <v>0.00015-5.82725845479786i</v>
      </c>
      <c r="M1067" t="str">
        <f t="shared" si="296"/>
        <v>0.0004-1.02833972731727i</v>
      </c>
      <c r="N1067">
        <f t="shared" si="297"/>
        <v>89.963958118345559</v>
      </c>
      <c r="O1067">
        <f t="shared" si="298"/>
        <v>54.550192976337712</v>
      </c>
      <c r="P1067" s="3">
        <f t="shared" si="299"/>
        <v>54.550192976337712</v>
      </c>
      <c r="Q1067" s="3">
        <f t="shared" si="300"/>
        <v>-90.036041881654441</v>
      </c>
      <c r="R1067">
        <f t="shared" si="301"/>
        <v>89.963958118345559</v>
      </c>
      <c r="S1067">
        <f t="shared" si="302"/>
        <v>4.8425793638657337E-2</v>
      </c>
      <c r="T1067">
        <f t="shared" si="285"/>
        <v>54.550192976337712</v>
      </c>
    </row>
    <row r="1068" spans="1:20" x14ac:dyDescent="0.25">
      <c r="A1068">
        <f t="shared" si="286"/>
        <v>305.42445437222239</v>
      </c>
      <c r="B1068">
        <f t="shared" si="303"/>
        <v>48.60981165448424</v>
      </c>
      <c r="C1068" t="str">
        <f t="shared" si="287"/>
        <v>-0.335887301560853-531.939606466957i</v>
      </c>
      <c r="D1068" t="str">
        <f t="shared" si="288"/>
        <v>3.47812498447439-327.413439044364i</v>
      </c>
      <c r="E1068" t="str">
        <f t="shared" si="289"/>
        <v>162.46944913637+0.0372596182029983i</v>
      </c>
      <c r="F1068" t="str">
        <f t="shared" si="290"/>
        <v>2.4249249234772-3072.5714431213i</v>
      </c>
      <c r="G1068" t="str">
        <f t="shared" si="291"/>
        <v>0.999999999402982-0.0000244339563351903i</v>
      </c>
      <c r="H1068" t="str">
        <f t="shared" si="292"/>
        <v>1200.08952711721+9.38268728126316i</v>
      </c>
      <c r="I1068" t="str">
        <f t="shared" si="293"/>
        <v>89.5373348603687-10402.1343004133i</v>
      </c>
      <c r="K1068" t="str">
        <f t="shared" si="294"/>
        <v>0.00999864281759555-0.000114823551379263i</v>
      </c>
      <c r="L1068" t="str">
        <f t="shared" si="295"/>
        <v>0.00015-5.80519869973886i</v>
      </c>
      <c r="M1068" t="str">
        <f t="shared" si="296"/>
        <v>0.0004-1.02444682936568i</v>
      </c>
      <c r="N1068">
        <f t="shared" si="297"/>
        <v>89.963821227109705</v>
      </c>
      <c r="O1068">
        <f t="shared" si="298"/>
        <v>54.517248284752817</v>
      </c>
      <c r="P1068" s="3">
        <f t="shared" si="299"/>
        <v>54.517248284752817</v>
      </c>
      <c r="Q1068" s="3">
        <f t="shared" si="300"/>
        <v>-90.036178772890295</v>
      </c>
      <c r="R1068">
        <f t="shared" si="301"/>
        <v>89.963821227109705</v>
      </c>
      <c r="S1068">
        <f t="shared" si="302"/>
        <v>4.860981165448424E-2</v>
      </c>
      <c r="T1068">
        <f t="shared" ref="T1068:T1131" si="304">P1068</f>
        <v>54.517248284752817</v>
      </c>
    </row>
    <row r="1069" spans="1:20" x14ac:dyDescent="0.25">
      <c r="A1069">
        <f t="shared" ref="A1069:A1132" si="305">2*PI()*B1069</f>
        <v>306.5850672988368</v>
      </c>
      <c r="B1069">
        <f t="shared" si="303"/>
        <v>48.794528938771279</v>
      </c>
      <c r="C1069" t="str">
        <f t="shared" ref="C1069:C1132" si="306">IMPRODUCT(D1069,E1069,$C$40,,K1069,$C$41)</f>
        <v>-0.335886632375611-529.925834133475i</v>
      </c>
      <c r="D1069" t="str">
        <f t="shared" ref="D1069:D1132" si="307">IMDIV(IMPRODUCT($C$37,$C$38,COMPLEX(1,A1069/$C$38)),IMSUM(-1*A1069*A1069/$C$39,COMPLEX(0,1*A1069)))</f>
        <v>3.47812498435616-326.173979690975i</v>
      </c>
      <c r="E1069" t="str">
        <f t="shared" ref="E1069:E1132" si="308">IMDIV(IMPRODUCT(IMSUM(F1069,G1069),$C$29,H1069),IMSUM(1,I1069))</f>
        <v>162.469448467832+0.0374012213275502i</v>
      </c>
      <c r="F1069" t="str">
        <f t="shared" ref="F1069:F1132" si="309">IMDIV(IMPRODUCT($C$14,$C$15,COMPLEX(1,A1069/$C$15)),IMSUM(-1*A1069*A1069/$C$16,COMPLEX(0,A1069)))</f>
        <v>2.42492492346618-3060.93987205863i</v>
      </c>
      <c r="G1069" t="str">
        <f t="shared" ref="G1069:G1132" si="310">IMDIV(1,COMPLEX(1,A1069*$C$9*$C$10))</f>
        <v>0.999999999398436-0.0000245268053691525i</v>
      </c>
      <c r="H1069" t="str">
        <f t="shared" ref="H1069:H1132" si="311">IMDIV($C$3,IMSUM(K1069,COMPLEX(0,$C$28*A1069)))</f>
        <v>1200.09020884729+9.41834186003279i</v>
      </c>
      <c r="I1069" t="str">
        <f t="shared" ref="I1069:I1132" si="312">IMPRODUCT(F1069,$C$29,H1069,$C$31)</f>
        <v>89.5373427057918-10362.7612296664i</v>
      </c>
      <c r="K1069" t="str">
        <f t="shared" ref="K1069:K1132" si="313">IF($C$26&lt;=0,IMDIV(1,IMSUM(IMDIV(1,L1069),1/$C$18)),IMDIV(1,IMSUM(IMDIV(1,L1069),1/$C$18,IMDIV(1,M1069))))</f>
        <v>0.00999863248486645-0.000115259758265553i</v>
      </c>
      <c r="L1069" t="str">
        <f t="shared" ref="L1069:L1132" si="314">IMSUM($C$21/$C$22,IMDIV(1,COMPLEX(0,$C$20*$C$22*A1069)))</f>
        <v>0.00015-5.78322245441208i</v>
      </c>
      <c r="M1069" t="str">
        <f t="shared" ref="M1069:M1132" si="315">IMSUM($C$25/$C$26,IMDIV(1,COMPLEX(0,$C$24*$C$26*A1069)))</f>
        <v>0.0004-1.02056866842566i</v>
      </c>
      <c r="N1069">
        <f t="shared" ref="N1069:N1132" si="316">ABS(R1069)</f>
        <v>89.963683816464155</v>
      </c>
      <c r="O1069">
        <f t="shared" ref="O1069:O1132" si="317">ABS(P1069)</f>
        <v>54.48430358658576</v>
      </c>
      <c r="P1069" s="3">
        <f t="shared" ref="P1069:P1132" si="318">20*LOG10(IMABS(C1069))</f>
        <v>54.48430358658576</v>
      </c>
      <c r="Q1069" s="3">
        <f t="shared" ref="Q1069:Q1132" si="319">IMARGUMENT(C1069)*180/PI()</f>
        <v>-90.036316183535845</v>
      </c>
      <c r="R1069">
        <f t="shared" ref="R1069:R1132" si="320">IF(Q1069&lt;0,Q1069+180,Q1069-180)</f>
        <v>89.963683816464155</v>
      </c>
      <c r="S1069">
        <f t="shared" ref="S1069:S1132" si="321">B1069/1000</f>
        <v>4.879452893877128E-2</v>
      </c>
      <c r="T1069">
        <f t="shared" si="304"/>
        <v>54.48430358658576</v>
      </c>
    </row>
    <row r="1070" spans="1:20" x14ac:dyDescent="0.25">
      <c r="A1070">
        <f t="shared" si="305"/>
        <v>307.75009055457247</v>
      </c>
      <c r="B1070">
        <f t="shared" ref="B1070:B1133" si="322">B1069*(1+B$42)</f>
        <v>48.979948148738615</v>
      </c>
      <c r="C1070" t="str">
        <f t="shared" si="306"/>
        <v>-0.335885958096456-527.919684961152i</v>
      </c>
      <c r="D1070" t="str">
        <f t="shared" si="307"/>
        <v>3.47812498423704-324.939212459789i</v>
      </c>
      <c r="E1070" t="str">
        <f t="shared" si="308"/>
        <v>162.469447794207+0.0375433627336039i</v>
      </c>
      <c r="F1070" t="str">
        <f t="shared" si="309"/>
        <v>2.42492492345507-3049.35233364366i</v>
      </c>
      <c r="G1070" t="str">
        <f t="shared" si="310"/>
        <v>0.999999999393855-0.0000246200072294425i</v>
      </c>
      <c r="H1070" t="str">
        <f t="shared" si="311"/>
        <v>1200.09089576885+9.45413193040105i</v>
      </c>
      <c r="I1070" t="str">
        <f t="shared" si="312"/>
        <v>89.5373506109434-10323.537230723i</v>
      </c>
      <c r="K1070" t="str">
        <f t="shared" si="313"/>
        <v>0.00999862207348167-0.000115697621335217i</v>
      </c>
      <c r="L1070" t="str">
        <f t="shared" si="314"/>
        <v>0.00015-5.76132940268188i</v>
      </c>
      <c r="M1070" t="str">
        <f t="shared" si="315"/>
        <v>0.0004-1.01670518870857i</v>
      </c>
      <c r="N1070">
        <f t="shared" si="316"/>
        <v>89.963545884444088</v>
      </c>
      <c r="O1070">
        <f t="shared" si="317"/>
        <v>54.451358881786547</v>
      </c>
      <c r="P1070" s="3">
        <f t="shared" si="318"/>
        <v>54.451358881786547</v>
      </c>
      <c r="Q1070" s="3">
        <f t="shared" si="319"/>
        <v>-90.036454115555912</v>
      </c>
      <c r="R1070">
        <f t="shared" si="320"/>
        <v>89.963545884444088</v>
      </c>
      <c r="S1070">
        <f t="shared" si="321"/>
        <v>4.8979948148738614E-2</v>
      </c>
      <c r="T1070">
        <f t="shared" si="304"/>
        <v>54.451358881786547</v>
      </c>
    </row>
    <row r="1071" spans="1:20" x14ac:dyDescent="0.25">
      <c r="A1071">
        <f t="shared" si="305"/>
        <v>308.91954089867983</v>
      </c>
      <c r="B1071">
        <f t="shared" si="322"/>
        <v>49.16607195170382</v>
      </c>
      <c r="C1071" t="str">
        <f t="shared" si="306"/>
        <v>-0.33588527868436-525.921130090846i</v>
      </c>
      <c r="D1071" t="str">
        <f t="shared" si="307"/>
        <v>3.47812498411702-323.709119588262i</v>
      </c>
      <c r="E1071" t="str">
        <f t="shared" si="308"/>
        <v>162.469447115455+0.0376860444688295i</v>
      </c>
      <c r="F1071" t="str">
        <f t="shared" si="309"/>
        <v>2.42492492344387-3037.80866118574i</v>
      </c>
      <c r="G1071" t="str">
        <f t="shared" si="310"/>
        <v>0.99999999938924-0.0000247135632568003i</v>
      </c>
      <c r="H1071" t="str">
        <f t="shared" si="311"/>
        <v>1200.09158792142+9.49005800728382i</v>
      </c>
      <c r="I1071" t="str">
        <f t="shared" si="312"/>
        <v>89.5373585762757-10284.4617393326i</v>
      </c>
      <c r="K1071" t="str">
        <f t="shared" si="313"/>
        <v>0.00999861158284254-0.000116137146865701i</v>
      </c>
      <c r="L1071" t="str">
        <f t="shared" si="314"/>
        <v>0.00015-5.73951922960938i</v>
      </c>
      <c r="M1071" t="str">
        <f t="shared" si="315"/>
        <v>0.0004-1.01285633463695i</v>
      </c>
      <c r="N1071">
        <f t="shared" si="316"/>
        <v>89.96340742907725</v>
      </c>
      <c r="O1071">
        <f t="shared" si="317"/>
        <v>54.418414170304452</v>
      </c>
      <c r="P1071" s="3">
        <f t="shared" si="318"/>
        <v>54.418414170304452</v>
      </c>
      <c r="Q1071" s="3">
        <f t="shared" si="319"/>
        <v>-90.03659257092275</v>
      </c>
      <c r="R1071">
        <f t="shared" si="320"/>
        <v>89.96340742907725</v>
      </c>
      <c r="S1071">
        <f t="shared" si="321"/>
        <v>4.9166071951703819E-2</v>
      </c>
      <c r="T1071">
        <f t="shared" si="304"/>
        <v>54.418414170304452</v>
      </c>
    </row>
    <row r="1072" spans="1:20" x14ac:dyDescent="0.25">
      <c r="A1072">
        <f t="shared" si="305"/>
        <v>310.09343515409483</v>
      </c>
      <c r="B1072">
        <f t="shared" si="322"/>
        <v>49.352903025120298</v>
      </c>
      <c r="C1072" t="str">
        <f t="shared" si="306"/>
        <v>-0.335884594100509-523.930140772687i</v>
      </c>
      <c r="D1072" t="str">
        <f t="shared" si="307"/>
        <v>3.47812498399607-322.483683381099i</v>
      </c>
      <c r="E1072" t="str">
        <f t="shared" si="308"/>
        <v>162.469446431537+0.0378292685886483i</v>
      </c>
      <c r="F1072" t="str">
        <f t="shared" si="309"/>
        <v>2.4249249234326-3026.30868862529i</v>
      </c>
      <c r="G1072" t="str">
        <f t="shared" si="310"/>
        <v>0.999999999384589-0.0000248074747970608i</v>
      </c>
      <c r="H1072" t="str">
        <f t="shared" si="311"/>
        <v>1200.09228534483+9.52612060755454i</v>
      </c>
      <c r="I1072" t="str">
        <f t="shared" si="312"/>
        <v>89.5373666022486-10245.5341933813i</v>
      </c>
      <c r="K1072" t="str">
        <f t="shared" si="313"/>
        <v>0.00999860101234601-0.000116578341158127i</v>
      </c>
      <c r="L1072" t="str">
        <f t="shared" si="314"/>
        <v>0.00015-5.71779162144788i</v>
      </c>
      <c r="M1072" t="str">
        <f t="shared" si="315"/>
        <v>0.0004-1.00902205084374i</v>
      </c>
      <c r="N1072">
        <f t="shared" si="316"/>
        <v>89.963268448384042</v>
      </c>
      <c r="O1072">
        <f t="shared" si="317"/>
        <v>54.385469452088806</v>
      </c>
      <c r="P1072" s="3">
        <f t="shared" si="318"/>
        <v>54.385469452088806</v>
      </c>
      <c r="Q1072" s="3">
        <f t="shared" si="319"/>
        <v>-90.036731551615958</v>
      </c>
      <c r="R1072">
        <f t="shared" si="320"/>
        <v>89.963268448384042</v>
      </c>
      <c r="S1072">
        <f t="shared" si="321"/>
        <v>4.9352903025120298E-2</v>
      </c>
      <c r="T1072">
        <f t="shared" si="304"/>
        <v>54.385469452088806</v>
      </c>
    </row>
    <row r="1073" spans="1:20" x14ac:dyDescent="0.25">
      <c r="A1073">
        <f t="shared" si="305"/>
        <v>311.27179020768034</v>
      </c>
      <c r="B1073">
        <f t="shared" si="322"/>
        <v>49.540444056615755</v>
      </c>
      <c r="C1073" t="str">
        <f t="shared" si="306"/>
        <v>-0.335883904305459-521.946688365633i</v>
      </c>
      <c r="D1073" t="str">
        <f t="shared" si="307"/>
        <v>3.47812498387422-321.262886209988i</v>
      </c>
      <c r="E1073" t="str">
        <f t="shared" si="308"/>
        <v>162.469445742417+0.0379730371563308i</v>
      </c>
      <c r="F1073" t="str">
        <f t="shared" si="309"/>
        <v>2.42492492342124-3014.85225053133i</v>
      </c>
      <c r="G1073" t="str">
        <f t="shared" si="310"/>
        <v>0.999999999379903-0.0000249017432011729i</v>
      </c>
      <c r="H1073" t="str">
        <f t="shared" si="311"/>
        <v>1200.09298807923+9.56232025005109i</v>
      </c>
      <c r="I1073" t="str">
        <f t="shared" si="312"/>
        <v>89.5373746893221-10206.7540328832i</v>
      </c>
      <c r="K1073" t="str">
        <f t="shared" si="313"/>
        <v>0.00999859036138432-0.000117021210537372i</v>
      </c>
      <c r="L1073" t="str">
        <f t="shared" si="314"/>
        <v>0.00015-5.69614626563843i</v>
      </c>
      <c r="M1073" t="str">
        <f t="shared" si="315"/>
        <v>0.0004-1.00520228217149i</v>
      </c>
      <c r="N1073">
        <f t="shared" si="316"/>
        <v>89.963128940377416</v>
      </c>
      <c r="O1073">
        <f t="shared" si="317"/>
        <v>54.352524727088479</v>
      </c>
      <c r="P1073" s="3">
        <f t="shared" si="318"/>
        <v>54.352524727088479</v>
      </c>
      <c r="Q1073" s="3">
        <f t="shared" si="319"/>
        <v>-90.036871059622584</v>
      </c>
      <c r="R1073">
        <f t="shared" si="320"/>
        <v>89.963128940377416</v>
      </c>
      <c r="S1073">
        <f t="shared" si="321"/>
        <v>4.9540444056615757E-2</v>
      </c>
      <c r="T1073">
        <f t="shared" si="304"/>
        <v>54.352524727088479</v>
      </c>
    </row>
    <row r="1074" spans="1:20" x14ac:dyDescent="0.25">
      <c r="A1074">
        <f t="shared" si="305"/>
        <v>312.45462301046956</v>
      </c>
      <c r="B1074">
        <f t="shared" si="322"/>
        <v>49.728697744030896</v>
      </c>
      <c r="C1074" t="str">
        <f t="shared" si="306"/>
        <v>-0.335883209259609-519.97074433705i</v>
      </c>
      <c r="D1074" t="str">
        <f t="shared" si="307"/>
        <v>3.47812498375141-320.046710513348i</v>
      </c>
      <c r="E1074" t="str">
        <f t="shared" si="308"/>
        <v>162.469445048053+0.0381173522430478i</v>
      </c>
      <c r="F1074" t="str">
        <f t="shared" si="309"/>
        <v>2.42492492340978-3003.43918209914i</v>
      </c>
      <c r="G1074" t="str">
        <f t="shared" si="310"/>
        <v>0.999999999375182-0.0000249963698252194i</v>
      </c>
      <c r="H1074" t="str">
        <f t="shared" si="311"/>
        <v>1200.09369616506+9.59865745558384i</v>
      </c>
      <c r="I1074" t="str">
        <f t="shared" si="312"/>
        <v>89.5373828379628-10168.1206999727i</v>
      </c>
      <c r="K1074" t="str">
        <f t="shared" si="313"/>
        <v>0.00999857962934524-0.000117465761352165i</v>
      </c>
      <c r="L1074" t="str">
        <f t="shared" si="314"/>
        <v>0.00015-5.67458285080538i</v>
      </c>
      <c r="M1074" t="str">
        <f t="shared" si="315"/>
        <v>0.0004-1.00139697367154i</v>
      </c>
      <c r="N1074">
        <f t="shared" si="316"/>
        <v>89.962988903062865</v>
      </c>
      <c r="O1074">
        <f t="shared" si="317"/>
        <v>54.319579995251729</v>
      </c>
      <c r="P1074" s="3">
        <f t="shared" si="318"/>
        <v>54.319579995251729</v>
      </c>
      <c r="Q1074" s="3">
        <f t="shared" si="319"/>
        <v>-90.037011096937135</v>
      </c>
      <c r="R1074">
        <f t="shared" si="320"/>
        <v>89.962988903062865</v>
      </c>
      <c r="S1074">
        <f t="shared" si="321"/>
        <v>4.9728697744030895E-2</v>
      </c>
      <c r="T1074">
        <f t="shared" si="304"/>
        <v>54.319579995251729</v>
      </c>
    </row>
    <row r="1075" spans="1:20" x14ac:dyDescent="0.25">
      <c r="A1075">
        <f t="shared" si="305"/>
        <v>313.64195057790937</v>
      </c>
      <c r="B1075">
        <f t="shared" si="322"/>
        <v>49.917666795458217</v>
      </c>
      <c r="C1075" t="str">
        <f t="shared" si="306"/>
        <v>-0.335882508922975-518.002280262315i</v>
      </c>
      <c r="D1075" t="str">
        <f t="shared" si="307"/>
        <v>3.4781249836277-318.835138796089i</v>
      </c>
      <c r="E1075" t="str">
        <f t="shared" si="308"/>
        <v>162.469444348403+0.0382622159278446i</v>
      </c>
      <c r="F1075" t="str">
        <f t="shared" si="309"/>
        <v>2.42492492339826-2992.06931914793i</v>
      </c>
      <c r="G1075" t="str">
        <f t="shared" si="310"/>
        <v>0.999999999370424-0.0000250913560304359i</v>
      </c>
      <c r="H1075" t="str">
        <f t="shared" si="311"/>
        <v>1200.09440964309+9.63513274694263i</v>
      </c>
      <c r="I1075" t="str">
        <f t="shared" si="312"/>
        <v>89.5373910486408-10129.6336388966i</v>
      </c>
      <c r="K1075" t="str">
        <f t="shared" si="313"/>
        <v>0.00999856881561164-0.000117911999975165i</v>
      </c>
      <c r="L1075" t="str">
        <f t="shared" si="314"/>
        <v>0.00015-5.65310106675172i</v>
      </c>
      <c r="M1075" t="str">
        <f t="shared" si="315"/>
        <v>0.0004-0.997606070603244i</v>
      </c>
      <c r="N1075">
        <f t="shared" si="316"/>
        <v>89.962848334438448</v>
      </c>
      <c r="O1075">
        <f t="shared" si="317"/>
        <v>54.286635256526417</v>
      </c>
      <c r="P1075" s="3">
        <f t="shared" si="318"/>
        <v>54.286635256526417</v>
      </c>
      <c r="Q1075" s="3">
        <f t="shared" si="319"/>
        <v>-90.037151665561552</v>
      </c>
      <c r="R1075">
        <f t="shared" si="320"/>
        <v>89.962848334438448</v>
      </c>
      <c r="S1075">
        <f t="shared" si="321"/>
        <v>4.991766679545822E-2</v>
      </c>
      <c r="T1075">
        <f t="shared" si="304"/>
        <v>54.286635256526417</v>
      </c>
    </row>
    <row r="1076" spans="1:20" x14ac:dyDescent="0.25">
      <c r="A1076">
        <f t="shared" si="305"/>
        <v>314.83378999010546</v>
      </c>
      <c r="B1076">
        <f t="shared" si="322"/>
        <v>50.107353929280961</v>
      </c>
      <c r="C1076" t="str">
        <f t="shared" si="306"/>
        <v>-0.335881803255196-516.041267824422i</v>
      </c>
      <c r="D1076" t="str">
        <f t="shared" si="307"/>
        <v>3.47812498350305-317.628153629341i</v>
      </c>
      <c r="E1076" t="str">
        <f t="shared" si="308"/>
        <v>162.469443643432+0.0384076302976493i</v>
      </c>
      <c r="F1076" t="str">
        <f t="shared" si="309"/>
        <v>2.42492492338663-2980.74249811838i</v>
      </c>
      <c r="G1076" t="str">
        <f t="shared" si="310"/>
        <v>0.99999999936563-0.0000251867031832307i</v>
      </c>
      <c r="H1076" t="str">
        <f t="shared" si="311"/>
        <v>1200.09512855438+9.67174664890395i</v>
      </c>
      <c r="I1076" t="str">
        <f t="shared" si="312"/>
        <v>89.5373993218234-10091.2922960054i</v>
      </c>
      <c r="K1076" t="str">
        <f t="shared" si="313"/>
        <v>0.0099985579195618-0.000118359932803052i</v>
      </c>
      <c r="L1076" t="str">
        <f t="shared" si="314"/>
        <v>0.00015-5.63170060445481i</v>
      </c>
      <c r="M1076" t="str">
        <f t="shared" si="315"/>
        <v>0.0004-0.993829518433196i</v>
      </c>
      <c r="N1076">
        <f t="shared" si="316"/>
        <v>89.962707232494679</v>
      </c>
      <c r="O1076">
        <f t="shared" si="317"/>
        <v>54.253690510860281</v>
      </c>
      <c r="P1076" s="3">
        <f t="shared" si="318"/>
        <v>54.253690510860281</v>
      </c>
      <c r="Q1076" s="3">
        <f t="shared" si="319"/>
        <v>-90.037292767505321</v>
      </c>
      <c r="R1076">
        <f t="shared" si="320"/>
        <v>89.962707232494679</v>
      </c>
      <c r="S1076">
        <f t="shared" si="321"/>
        <v>5.0107353929280958E-2</v>
      </c>
      <c r="T1076">
        <f t="shared" si="304"/>
        <v>54.253690510860281</v>
      </c>
    </row>
    <row r="1077" spans="1:20" x14ac:dyDescent="0.25">
      <c r="A1077">
        <f t="shared" si="305"/>
        <v>316.03015839206785</v>
      </c>
      <c r="B1077">
        <f t="shared" si="322"/>
        <v>50.297761874212227</v>
      </c>
      <c r="C1077" t="str">
        <f t="shared" si="306"/>
        <v>-0.33588109221588-514.087678813545i</v>
      </c>
      <c r="D1077" t="str">
        <f t="shared" si="307"/>
        <v>3.47812498337743-316.425737650218i</v>
      </c>
      <c r="E1077" t="str">
        <f t="shared" si="308"/>
        <v>162.469442933094+0.0385535974474408i</v>
      </c>
      <c r="F1077" t="str">
        <f t="shared" si="309"/>
        <v>2.42492492337491-2969.45855607037i</v>
      </c>
      <c r="G1077" t="str">
        <f t="shared" si="310"/>
        <v>0.9999999993608-0.0000252824126552049i</v>
      </c>
      <c r="H1077" t="str">
        <f t="shared" si="311"/>
        <v>1200.0958529403+9.7084996882401i</v>
      </c>
      <c r="I1077" t="str">
        <f t="shared" si="312"/>
        <v>89.5374076579916-10053.0961197462i</v>
      </c>
      <c r="K1077" t="str">
        <f t="shared" si="313"/>
        <v>0.00999854694056951-0.000118809566256632i</v>
      </c>
      <c r="L1077" t="str">
        <f t="shared" si="314"/>
        <v>0.00015-5.61038115606177i</v>
      </c>
      <c r="M1077" t="str">
        <f t="shared" si="315"/>
        <v>0.0004-0.990067262834427i</v>
      </c>
      <c r="N1077">
        <f t="shared" si="316"/>
        <v>89.962565595214585</v>
      </c>
      <c r="O1077">
        <f t="shared" si="317"/>
        <v>54.220745758200408</v>
      </c>
      <c r="P1077" s="3">
        <f t="shared" si="318"/>
        <v>54.220745758200408</v>
      </c>
      <c r="Q1077" s="3">
        <f t="shared" si="319"/>
        <v>-90.037434404785415</v>
      </c>
      <c r="R1077">
        <f t="shared" si="320"/>
        <v>89.962565595214585</v>
      </c>
      <c r="S1077">
        <f t="shared" si="321"/>
        <v>5.0297761874212227E-2</v>
      </c>
      <c r="T1077">
        <f t="shared" si="304"/>
        <v>54.220745758200408</v>
      </c>
    </row>
    <row r="1078" spans="1:20" x14ac:dyDescent="0.25">
      <c r="A1078">
        <f t="shared" si="305"/>
        <v>317.2310729939577</v>
      </c>
      <c r="B1078">
        <f t="shared" si="322"/>
        <v>50.488893369334235</v>
      </c>
      <c r="C1078" t="str">
        <f t="shared" si="306"/>
        <v>-0.335880375763979-512.141485126658i</v>
      </c>
      <c r="D1078" t="str">
        <f t="shared" si="307"/>
        <v>3.47812498325084-315.227873561564i</v>
      </c>
      <c r="E1078" t="str">
        <f t="shared" si="308"/>
        <v>162.469442217353+0.0387001194801037i</v>
      </c>
      <c r="F1078" t="str">
        <f t="shared" si="309"/>
        <v>2.42492492336311-2958.21733068061i</v>
      </c>
      <c r="G1078" t="str">
        <f t="shared" si="310"/>
        <v>0.999999999355933-0.0000253784858231711i</v>
      </c>
      <c r="H1078" t="str">
        <f t="shared" si="311"/>
        <v>1200.09658284255+9.74539239372454i</v>
      </c>
      <c r="I1078" t="str">
        <f t="shared" si="312"/>
        <v>89.5374160576201-10015.0445606542i</v>
      </c>
      <c r="K1078" t="str">
        <f t="shared" si="313"/>
        <v>0.00999853587800335-0.000119260906780897i</v>
      </c>
      <c r="L1078" t="str">
        <f t="shared" si="314"/>
        <v>0.00015-5.5891424148852i</v>
      </c>
      <c r="M1078" t="str">
        <f t="shared" si="315"/>
        <v>0.0004-0.986319249685622i</v>
      </c>
      <c r="N1078">
        <f t="shared" si="316"/>
        <v>89.962423420573643</v>
      </c>
      <c r="O1078">
        <f t="shared" si="317"/>
        <v>54.187800998493685</v>
      </c>
      <c r="P1078" s="3">
        <f t="shared" si="318"/>
        <v>54.187800998493685</v>
      </c>
      <c r="Q1078" s="3">
        <f t="shared" si="319"/>
        <v>-90.037576579426357</v>
      </c>
      <c r="R1078">
        <f t="shared" si="320"/>
        <v>89.962423420573643</v>
      </c>
      <c r="S1078">
        <f t="shared" si="321"/>
        <v>5.0488893369334237E-2</v>
      </c>
      <c r="T1078">
        <f t="shared" si="304"/>
        <v>54.187800998493685</v>
      </c>
    </row>
    <row r="1079" spans="1:20" x14ac:dyDescent="0.25">
      <c r="A1079">
        <f t="shared" si="305"/>
        <v>318.43655107133475</v>
      </c>
      <c r="B1079">
        <f t="shared" si="322"/>
        <v>50.680751164137703</v>
      </c>
      <c r="C1079" t="str">
        <f t="shared" si="306"/>
        <v>-0.335879653858364-510.202658767097i</v>
      </c>
      <c r="D1079" t="str">
        <f t="shared" si="307"/>
        <v>3.47812498312331-314.0345441317i</v>
      </c>
      <c r="E1079" t="str">
        <f t="shared" si="308"/>
        <v>162.469441496163+0.0388471985065737i</v>
      </c>
      <c r="F1079" t="str">
        <f t="shared" si="309"/>
        <v>2.42492492335122-2947.01866024029i</v>
      </c>
      <c r="G1079" t="str">
        <f t="shared" si="310"/>
        <v>0.999999999351028-0.0000254749240691743i</v>
      </c>
      <c r="H1079" t="str">
        <f t="shared" si="311"/>
        <v>1200.09731830316+9.78242529614161i</v>
      </c>
      <c r="I1079" t="str">
        <f t="shared" si="312"/>
        <v>89.5374245211951-9977.13707134512i</v>
      </c>
      <c r="K1079" t="str">
        <f t="shared" si="313"/>
        <v>0.00999852473122742-0.000119713960845144i</v>
      </c>
      <c r="L1079" t="str">
        <f t="shared" si="314"/>
        <v>0.00015-5.56798407539868i</v>
      </c>
      <c r="M1079" t="str">
        <f t="shared" si="315"/>
        <v>0.0004-0.982585425070352i</v>
      </c>
      <c r="N1079">
        <f t="shared" si="316"/>
        <v>89.962280706539701</v>
      </c>
      <c r="O1079">
        <f t="shared" si="317"/>
        <v>54.15485623168621</v>
      </c>
      <c r="P1079" s="3">
        <f t="shared" si="318"/>
        <v>54.15485623168621</v>
      </c>
      <c r="Q1079" s="3">
        <f t="shared" si="319"/>
        <v>-90.037719293460299</v>
      </c>
      <c r="R1079">
        <f t="shared" si="320"/>
        <v>89.962280706539701</v>
      </c>
      <c r="S1079">
        <f t="shared" si="321"/>
        <v>5.0680751164137706E-2</v>
      </c>
      <c r="T1079">
        <f t="shared" si="304"/>
        <v>54.15485623168621</v>
      </c>
    </row>
    <row r="1080" spans="1:20" x14ac:dyDescent="0.25">
      <c r="A1080">
        <f t="shared" si="305"/>
        <v>319.64660996540579</v>
      </c>
      <c r="B1080">
        <f t="shared" si="322"/>
        <v>50.873338018561427</v>
      </c>
      <c r="C1080" t="str">
        <f t="shared" si="306"/>
        <v>-0.335878926457498-508.27117184421i</v>
      </c>
      <c r="D1080" t="str">
        <f t="shared" si="307"/>
        <v>3.47812498299481-312.845732194183i</v>
      </c>
      <c r="E1080" t="str">
        <f t="shared" si="308"/>
        <v>162.469440769486+0.0389948366458337i</v>
      </c>
      <c r="F1080" t="str">
        <f t="shared" si="309"/>
        <v>2.42492492333923-2935.86238365279i</v>
      </c>
      <c r="G1080" t="str">
        <f t="shared" si="310"/>
        <v>0.999999999346087-0.0000255717287805108i</v>
      </c>
      <c r="H1080" t="str">
        <f t="shared" si="311"/>
        <v>1200.09805936444+9.81959892829262i</v>
      </c>
      <c r="I1080" t="str">
        <f t="shared" si="312"/>
        <v>89.5374330492018-9939.3731065069i</v>
      </c>
      <c r="K1080" t="str">
        <f t="shared" si="313"/>
        <v>0.00999851349960091-0.000120168734943046i</v>
      </c>
      <c r="L1080" t="str">
        <f t="shared" si="314"/>
        <v>0.00015-5.54690583323239i</v>
      </c>
      <c r="M1080" t="str">
        <f t="shared" si="315"/>
        <v>0.0004-0.978865735276303i</v>
      </c>
      <c r="N1080">
        <f t="shared" si="316"/>
        <v>89.962137451073062</v>
      </c>
      <c r="O1080">
        <f t="shared" si="317"/>
        <v>54.121911457724195</v>
      </c>
      <c r="P1080" s="3">
        <f t="shared" si="318"/>
        <v>54.121911457724195</v>
      </c>
      <c r="Q1080" s="3">
        <f t="shared" si="319"/>
        <v>-90.037862548926938</v>
      </c>
      <c r="R1080">
        <f t="shared" si="320"/>
        <v>89.962137451073062</v>
      </c>
      <c r="S1080">
        <f t="shared" si="321"/>
        <v>5.0873338018561427E-2</v>
      </c>
      <c r="T1080">
        <f t="shared" si="304"/>
        <v>54.121911457724195</v>
      </c>
    </row>
    <row r="1081" spans="1:20" x14ac:dyDescent="0.25">
      <c r="A1081">
        <f t="shared" si="305"/>
        <v>320.86126708327436</v>
      </c>
      <c r="B1081">
        <f t="shared" si="322"/>
        <v>51.06665670303196</v>
      </c>
      <c r="C1081" t="str">
        <f t="shared" si="306"/>
        <v>-0.335878193519656-506.346996572913i</v>
      </c>
      <c r="D1081" t="str">
        <f t="shared" si="307"/>
        <v>3.47812498286533-311.661420647553i</v>
      </c>
      <c r="E1081" t="str">
        <f t="shared" si="308"/>
        <v>162.46944003728+0.0391430360249334i</v>
      </c>
      <c r="F1081" t="str">
        <f t="shared" si="309"/>
        <v>2.42492492332716-2924.74834043133i</v>
      </c>
      <c r="G1081" t="str">
        <f t="shared" si="310"/>
        <v>0.999999999341108-0.0000256689013497489i</v>
      </c>
      <c r="H1081" t="str">
        <f t="shared" si="311"/>
        <v>1200.09880606904+9.85691382500448i</v>
      </c>
      <c r="I1081" t="str">
        <f t="shared" si="312"/>
        <v>89.5374416421314-9901.75212289226i</v>
      </c>
      <c r="K1081" t="str">
        <f t="shared" si="313"/>
        <v>0.00999850218247821-0.000120625235592753i</v>
      </c>
      <c r="L1081" t="str">
        <f t="shared" si="314"/>
        <v>0.00015-5.52590738516875i</v>
      </c>
      <c r="M1081" t="str">
        <f t="shared" si="315"/>
        <v>0.0004-0.975160126794491i</v>
      </c>
      <c r="N1081">
        <f t="shared" si="316"/>
        <v>89.96199365212631</v>
      </c>
      <c r="O1081">
        <f t="shared" si="317"/>
        <v>54.088966676553255</v>
      </c>
      <c r="P1081" s="3">
        <f t="shared" si="318"/>
        <v>54.088966676553255</v>
      </c>
      <c r="Q1081" s="3">
        <f t="shared" si="319"/>
        <v>-90.03800634787369</v>
      </c>
      <c r="R1081">
        <f t="shared" si="320"/>
        <v>89.96199365212631</v>
      </c>
      <c r="S1081">
        <f t="shared" si="321"/>
        <v>5.1066656703031961E-2</v>
      </c>
      <c r="T1081">
        <f t="shared" si="304"/>
        <v>54.088966676553255</v>
      </c>
    </row>
    <row r="1082" spans="1:20" x14ac:dyDescent="0.25">
      <c r="A1082">
        <f t="shared" si="305"/>
        <v>322.08053989819075</v>
      </c>
      <c r="B1082">
        <f t="shared" si="322"/>
        <v>51.260709998503479</v>
      </c>
      <c r="C1082" t="str">
        <f t="shared" si="306"/>
        <v>-0.335877455002752-504.430105273292i</v>
      </c>
      <c r="D1082" t="str">
        <f t="shared" si="307"/>
        <v>3.47812498273486-310.481592455091i</v>
      </c>
      <c r="E1082" t="str">
        <f t="shared" si="308"/>
        <v>162.469439299502+0.0392917987790502i</v>
      </c>
      <c r="F1082" t="str">
        <f t="shared" si="309"/>
        <v>2.42492492331499-2913.67637069664i</v>
      </c>
      <c r="G1082" t="str">
        <f t="shared" si="310"/>
        <v>0.99999999933609-0.0000257664431747487i</v>
      </c>
      <c r="H1082" t="str">
        <f t="shared" si="311"/>
        <v>1200.09955845995+9.89437052313717i</v>
      </c>
      <c r="I1082" t="str">
        <f t="shared" si="312"/>
        <v>89.5374503004796-9864.27357931077i</v>
      </c>
      <c r="K1082" t="str">
        <f t="shared" si="313"/>
        <v>0.00999849077920862-0.000121083469336976i</v>
      </c>
      <c r="L1082" t="str">
        <f t="shared" si="314"/>
        <v>0.00015-5.50498842913802i</v>
      </c>
      <c r="M1082" t="str">
        <f t="shared" si="315"/>
        <v>0.0004-0.971468546318474i</v>
      </c>
      <c r="N1082">
        <f t="shared" si="316"/>
        <v>89.961849307644428</v>
      </c>
      <c r="O1082">
        <f t="shared" si="317"/>
        <v>54.056021888118345</v>
      </c>
      <c r="P1082" s="3">
        <f t="shared" si="318"/>
        <v>54.056021888118345</v>
      </c>
      <c r="Q1082" s="3">
        <f t="shared" si="319"/>
        <v>-90.038150692355572</v>
      </c>
      <c r="R1082">
        <f t="shared" si="320"/>
        <v>89.961849307644428</v>
      </c>
      <c r="S1082">
        <f t="shared" si="321"/>
        <v>5.1260709998503476E-2</v>
      </c>
      <c r="T1082">
        <f t="shared" si="304"/>
        <v>54.056021888118345</v>
      </c>
    </row>
    <row r="1083" spans="1:20" x14ac:dyDescent="0.25">
      <c r="A1083">
        <f t="shared" si="305"/>
        <v>323.30444594980389</v>
      </c>
      <c r="B1083">
        <f t="shared" si="322"/>
        <v>51.455500696497793</v>
      </c>
      <c r="C1083" t="str">
        <f t="shared" si="306"/>
        <v>-0.335876710864205-502.520470370223i</v>
      </c>
      <c r="D1083" t="str">
        <f t="shared" si="307"/>
        <v>3.47812498260338-309.306230644574i</v>
      </c>
      <c r="E1083" t="str">
        <f t="shared" si="308"/>
        <v>162.46943855611+0.0394411270515009i</v>
      </c>
      <c r="F1083" t="str">
        <f t="shared" si="309"/>
        <v>2.42492492330274-2902.64631517474i</v>
      </c>
      <c r="G1083" t="str">
        <f t="shared" si="310"/>
        <v>0.999999999331035-0.000025864355658682i</v>
      </c>
      <c r="H1083" t="str">
        <f t="shared" si="311"/>
        <v>1200.10031658049+9.93196956159077i</v>
      </c>
      <c r="I1083" t="str">
        <f t="shared" si="312"/>
        <v>89.5374590247419-9826.93693662125i</v>
      </c>
      <c r="K1083" t="str">
        <f t="shared" si="313"/>
        <v>0.00999847928913651-0.000121543442743076i</v>
      </c>
      <c r="L1083" t="str">
        <f t="shared" si="314"/>
        <v>0.00015-5.48414866421403i</v>
      </c>
      <c r="M1083" t="str">
        <f t="shared" si="315"/>
        <v>0.0004-0.967790940743654i</v>
      </c>
      <c r="N1083">
        <f t="shared" si="316"/>
        <v>89.961704415564697</v>
      </c>
      <c r="O1083">
        <f t="shared" si="317"/>
        <v>54.023077092364211</v>
      </c>
      <c r="P1083" s="3">
        <f t="shared" si="318"/>
        <v>54.023077092364211</v>
      </c>
      <c r="Q1083" s="3">
        <f t="shared" si="319"/>
        <v>-90.038295584435303</v>
      </c>
      <c r="R1083">
        <f t="shared" si="320"/>
        <v>89.961704415564697</v>
      </c>
      <c r="S1083">
        <f t="shared" si="321"/>
        <v>5.1455500696497791E-2</v>
      </c>
      <c r="T1083">
        <f t="shared" si="304"/>
        <v>54.023077092364211</v>
      </c>
    </row>
    <row r="1084" spans="1:20" x14ac:dyDescent="0.25">
      <c r="A1084">
        <f t="shared" si="305"/>
        <v>324.5330028444132</v>
      </c>
      <c r="B1084">
        <f t="shared" si="322"/>
        <v>51.651031599144488</v>
      </c>
      <c r="C1084" t="str">
        <f t="shared" si="306"/>
        <v>-0.335875961061226-500.618064392975i</v>
      </c>
      <c r="D1084" t="str">
        <f t="shared" si="307"/>
        <v>3.47812498247094-308.135318308025i</v>
      </c>
      <c r="E1084" t="str">
        <f t="shared" si="308"/>
        <v>162.469437807061+0.0395910229937554i</v>
      </c>
      <c r="F1084" t="str">
        <f t="shared" si="309"/>
        <v>2.42492492329038-2891.65801519457i</v>
      </c>
      <c r="G1084" t="str">
        <f t="shared" si="310"/>
        <v>0.999999999325941-0.0000259626402100528i</v>
      </c>
      <c r="H1084" t="str">
        <f t="shared" si="311"/>
        <v>1200.10108047427+9.96971148131427i</v>
      </c>
      <c r="I1084" t="str">
        <f t="shared" si="312"/>
        <v>89.5374678154205-9789.74165772336i</v>
      </c>
      <c r="K1084" t="str">
        <f t="shared" si="313"/>
        <v>0.00999846771160156-0.000122005162403168i</v>
      </c>
      <c r="L1084" t="str">
        <f t="shared" si="314"/>
        <v>0.00015-5.4633877906097i</v>
      </c>
      <c r="M1084" t="str">
        <f t="shared" si="315"/>
        <v>0.0004-0.964127257166422i</v>
      </c>
      <c r="N1084">
        <f t="shared" si="316"/>
        <v>89.961558973816651</v>
      </c>
      <c r="O1084">
        <f t="shared" si="317"/>
        <v>53.990132289235248</v>
      </c>
      <c r="P1084" s="3">
        <f t="shared" si="318"/>
        <v>53.990132289235248</v>
      </c>
      <c r="Q1084" s="3">
        <f t="shared" si="319"/>
        <v>-90.038441026183349</v>
      </c>
      <c r="R1084">
        <f t="shared" si="320"/>
        <v>89.961558973816651</v>
      </c>
      <c r="S1084">
        <f t="shared" si="321"/>
        <v>5.1651031599144491E-2</v>
      </c>
      <c r="T1084">
        <f t="shared" si="304"/>
        <v>53.990132289235248</v>
      </c>
    </row>
    <row r="1085" spans="1:20" x14ac:dyDescent="0.25">
      <c r="A1085">
        <f t="shared" si="305"/>
        <v>325.76622825522196</v>
      </c>
      <c r="B1085">
        <f t="shared" si="322"/>
        <v>51.847305519221237</v>
      </c>
      <c r="C1085" t="str">
        <f t="shared" si="306"/>
        <v>-0.33587520555079-498.722859974801i</v>
      </c>
      <c r="D1085" t="str">
        <f t="shared" si="307"/>
        <v>3.47812498233746-306.968838601479i</v>
      </c>
      <c r="E1085" t="str">
        <f t="shared" si="308"/>
        <v>162.469437052314+0.0397414887655166i</v>
      </c>
      <c r="F1085" t="str">
        <f t="shared" si="309"/>
        <v>2.42492492327794-2880.71131268575i</v>
      </c>
      <c r="G1085" t="str">
        <f t="shared" si="310"/>
        <v>0.999999999320809-0.0000260612982427172i</v>
      </c>
      <c r="H1085" t="str">
        <f t="shared" si="311"/>
        <v>1200.10185018528+10.0075968253128i</v>
      </c>
      <c r="I1085" t="str">
        <f t="shared" si="312"/>
        <v>89.5374766730211-9752.68720755075i</v>
      </c>
      <c r="K1085" t="str">
        <f t="shared" si="313"/>
        <v>0.00999845604593802-0.000122468634934197i</v>
      </c>
      <c r="L1085" t="str">
        <f t="shared" si="314"/>
        <v>0.00015-5.44270550967295i</v>
      </c>
      <c r="M1085" t="str">
        <f t="shared" si="315"/>
        <v>0.0004-0.96047744288346i</v>
      </c>
      <c r="N1085">
        <f t="shared" si="316"/>
        <v>89.961412980322123</v>
      </c>
      <c r="O1085">
        <f t="shared" si="317"/>
        <v>53.957187478675351</v>
      </c>
      <c r="P1085" s="3">
        <f t="shared" si="318"/>
        <v>53.957187478675351</v>
      </c>
      <c r="Q1085" s="3">
        <f t="shared" si="319"/>
        <v>-90.038587019677877</v>
      </c>
      <c r="R1085">
        <f t="shared" si="320"/>
        <v>89.961412980322123</v>
      </c>
      <c r="S1085">
        <f t="shared" si="321"/>
        <v>5.1847305519221239E-2</v>
      </c>
      <c r="T1085">
        <f t="shared" si="304"/>
        <v>53.957187478675351</v>
      </c>
    </row>
    <row r="1086" spans="1:20" x14ac:dyDescent="0.25">
      <c r="A1086">
        <f t="shared" si="305"/>
        <v>327.00413992259178</v>
      </c>
      <c r="B1086">
        <f t="shared" si="322"/>
        <v>52.044325280194279</v>
      </c>
      <c r="C1086" t="str">
        <f t="shared" si="306"/>
        <v>-0.335874444289412-496.834829852537i</v>
      </c>
      <c r="D1086" t="str">
        <f t="shared" si="307"/>
        <v>3.47812498220295-305.806774744733i</v>
      </c>
      <c r="E1086" t="str">
        <f t="shared" si="308"/>
        <v>162.469436291822+0.0398925265346951i</v>
      </c>
      <c r="F1086" t="str">
        <f t="shared" si="309"/>
        <v>2.4249249232654-2869.80605017629i</v>
      </c>
      <c r="G1086" t="str">
        <f t="shared" si="310"/>
        <v>0.999999999315637-0.0000261603311759041i</v>
      </c>
      <c r="H1086" t="str">
        <f t="shared" si="311"/>
        <v>1200.10262575783+10.0456261386555i</v>
      </c>
      <c r="I1086" t="str">
        <f t="shared" si="312"/>
        <v>89.5374855980528-9715.77305306284i</v>
      </c>
      <c r="K1086" t="str">
        <f t="shared" si="313"/>
        <v>0.00999844429147525-0.000122933866978039i</v>
      </c>
      <c r="L1086" t="str">
        <f t="shared" si="314"/>
        <v>0.00015-5.42210152388219i</v>
      </c>
      <c r="M1086" t="str">
        <f t="shared" si="315"/>
        <v>0.0004-0.956841445390978i</v>
      </c>
      <c r="N1086">
        <f t="shared" si="316"/>
        <v>89.961266432995089</v>
      </c>
      <c r="O1086">
        <f t="shared" si="317"/>
        <v>53.924242660627719</v>
      </c>
      <c r="P1086" s="3">
        <f t="shared" si="318"/>
        <v>53.924242660627719</v>
      </c>
      <c r="Q1086" s="3">
        <f t="shared" si="319"/>
        <v>-90.038733567004911</v>
      </c>
      <c r="R1086">
        <f t="shared" si="320"/>
        <v>89.961266432995089</v>
      </c>
      <c r="S1086">
        <f t="shared" si="321"/>
        <v>5.204432528019428E-2</v>
      </c>
      <c r="T1086">
        <f t="shared" si="304"/>
        <v>53.924242660627719</v>
      </c>
    </row>
    <row r="1087" spans="1:20" x14ac:dyDescent="0.25">
      <c r="A1087">
        <f t="shared" si="305"/>
        <v>328.24675565429766</v>
      </c>
      <c r="B1087">
        <f t="shared" si="322"/>
        <v>52.242093716259021</v>
      </c>
      <c r="C1087" t="str">
        <f t="shared" si="306"/>
        <v>-0.335873677233418-494.953946866256i</v>
      </c>
      <c r="D1087" t="str">
        <f t="shared" si="307"/>
        <v>3.47812498206744-304.649110021108i</v>
      </c>
      <c r="E1087" t="str">
        <f t="shared" si="308"/>
        <v>162.469435525544+0.0400441384775139i</v>
      </c>
      <c r="F1087" t="str">
        <f t="shared" si="309"/>
        <v>2.42492492325276-2858.94207079032i</v>
      </c>
      <c r="G1087" t="str">
        <f t="shared" si="310"/>
        <v>0.999999999310426-0.0000262597404342358i</v>
      </c>
      <c r="H1087" t="str">
        <f t="shared" si="311"/>
        <v>1200.10340723653+10.0837999684838i</v>
      </c>
      <c r="I1087" t="str">
        <f t="shared" si="312"/>
        <v>89.5374945910309-9678.99866323689i</v>
      </c>
      <c r="K1087" t="str">
        <f t="shared" si="313"/>
        <v>0.00999843244753774-0.0001234008652016i</v>
      </c>
      <c r="L1087" t="str">
        <f t="shared" si="314"/>
        <v>0.00015-5.40157553684219i</v>
      </c>
      <c r="M1087" t="str">
        <f t="shared" si="315"/>
        <v>0.0004-0.953219212383912i</v>
      </c>
      <c r="N1087">
        <f t="shared" si="316"/>
        <v>89.961119329741834</v>
      </c>
      <c r="O1087">
        <f t="shared" si="317"/>
        <v>53.891297835035708</v>
      </c>
      <c r="P1087" s="3">
        <f t="shared" si="318"/>
        <v>53.891297835035708</v>
      </c>
      <c r="Q1087" s="3">
        <f t="shared" si="319"/>
        <v>-90.038880670258166</v>
      </c>
      <c r="R1087">
        <f t="shared" si="320"/>
        <v>89.961119329741834</v>
      </c>
      <c r="S1087">
        <f t="shared" si="321"/>
        <v>5.2242093716259021E-2</v>
      </c>
      <c r="T1087">
        <f t="shared" si="304"/>
        <v>53.891297835035708</v>
      </c>
    </row>
    <row r="1088" spans="1:20" x14ac:dyDescent="0.25">
      <c r="A1088">
        <f t="shared" si="305"/>
        <v>329.49409332578398</v>
      </c>
      <c r="B1088">
        <f t="shared" si="322"/>
        <v>52.440613672380806</v>
      </c>
      <c r="C1088" t="str">
        <f t="shared" si="306"/>
        <v>-0.335872904338579-493.080183958817i</v>
      </c>
      <c r="D1088" t="str">
        <f t="shared" si="307"/>
        <v>3.47812498193089-303.49582777721i</v>
      </c>
      <c r="E1088" t="str">
        <f t="shared" si="308"/>
        <v>162.469434753436+0.0401963267784257i</v>
      </c>
      <c r="F1088" t="str">
        <f t="shared" si="309"/>
        <v>2.42492492324003-2848.11921824586i</v>
      </c>
      <c r="G1088" t="str">
        <f t="shared" si="310"/>
        <v>0.999999999305175-0.0000263595274477475i</v>
      </c>
      <c r="H1088" t="str">
        <f t="shared" si="311"/>
        <v>1200.10419466639+10.1221188640181i</v>
      </c>
      <c r="I1088" t="str">
        <f t="shared" si="312"/>
        <v>89.5375036524692-9642.36350906128i</v>
      </c>
      <c r="K1088" t="str">
        <f t="shared" si="313"/>
        <v>0.00999842051344439-0.000123869636296883i</v>
      </c>
      <c r="L1088" t="str">
        <f t="shared" si="314"/>
        <v>0.00015-5.38112725327974i</v>
      </c>
      <c r="M1088" t="str">
        <f t="shared" si="315"/>
        <v>0.0004-0.949610691755242i</v>
      </c>
      <c r="N1088">
        <f t="shared" si="316"/>
        <v>89.960971668460701</v>
      </c>
      <c r="O1088">
        <f t="shared" si="317"/>
        <v>53.858353001841728</v>
      </c>
      <c r="P1088" s="3">
        <f t="shared" si="318"/>
        <v>53.858353001841728</v>
      </c>
      <c r="Q1088" s="3">
        <f t="shared" si="319"/>
        <v>-90.039028331539299</v>
      </c>
      <c r="R1088">
        <f t="shared" si="320"/>
        <v>89.960971668460701</v>
      </c>
      <c r="S1088">
        <f t="shared" si="321"/>
        <v>5.2440613672380808E-2</v>
      </c>
      <c r="T1088">
        <f t="shared" si="304"/>
        <v>53.858353001841728</v>
      </c>
    </row>
    <row r="1089" spans="1:20" x14ac:dyDescent="0.25">
      <c r="A1089">
        <f t="shared" si="305"/>
        <v>330.74617088042197</v>
      </c>
      <c r="B1089">
        <f t="shared" si="322"/>
        <v>52.639888004335852</v>
      </c>
      <c r="C1089" t="str">
        <f t="shared" si="306"/>
        <v>-0.335872125560592-491.213514175518i</v>
      </c>
      <c r="D1089" t="str">
        <f t="shared" si="307"/>
        <v>3.47812498179332-302.346911422685i</v>
      </c>
      <c r="E1089" t="str">
        <f t="shared" si="308"/>
        <v>162.469433975452+0.0403490936302756i</v>
      </c>
      <c r="F1089" t="str">
        <f t="shared" si="309"/>
        <v>2.4249249232272-2837.33733685253i</v>
      </c>
      <c r="G1089" t="str">
        <f t="shared" si="310"/>
        <v>0.999999999299885-0.000026459693651909i</v>
      </c>
      <c r="H1089" t="str">
        <f t="shared" si="311"/>
        <v>1200.10498809271+10.1605833765674i</v>
      </c>
      <c r="I1089" t="str">
        <f t="shared" si="312"/>
        <v>89.5375127828912-9605.86706352683i</v>
      </c>
      <c r="K1089" t="str">
        <f t="shared" si="313"/>
        <v>0.00999840848850939-0.000124340186981116i</v>
      </c>
      <c r="L1089" t="str">
        <f t="shared" si="314"/>
        <v>0.00015-5.36075637903938i</v>
      </c>
      <c r="M1089" t="str">
        <f t="shared" si="315"/>
        <v>0.0004-0.946015831595183i</v>
      </c>
      <c r="N1089">
        <f t="shared" si="316"/>
        <v>89.960823447042245</v>
      </c>
      <c r="O1089">
        <f t="shared" si="317"/>
        <v>53.825408160988026</v>
      </c>
      <c r="P1089" s="3">
        <f t="shared" si="318"/>
        <v>53.825408160988026</v>
      </c>
      <c r="Q1089" s="3">
        <f t="shared" si="319"/>
        <v>-90.039176552957755</v>
      </c>
      <c r="R1089">
        <f t="shared" si="320"/>
        <v>89.960823447042245</v>
      </c>
      <c r="S1089">
        <f t="shared" si="321"/>
        <v>5.2639888004335854E-2</v>
      </c>
      <c r="T1089">
        <f t="shared" si="304"/>
        <v>53.825408160988026</v>
      </c>
    </row>
    <row r="1090" spans="1:20" x14ac:dyDescent="0.25">
      <c r="A1090">
        <f t="shared" si="305"/>
        <v>332.00300632976757</v>
      </c>
      <c r="B1090">
        <f t="shared" si="322"/>
        <v>52.83991957875233</v>
      </c>
      <c r="C1090" t="str">
        <f t="shared" si="306"/>
        <v>-0.335871340854593-489.353910663679i</v>
      </c>
      <c r="D1090" t="str">
        <f t="shared" si="307"/>
        <v>3.47812498165468-301.202344429985i</v>
      </c>
      <c r="E1090" t="str">
        <f t="shared" si="308"/>
        <v>162.469433191549+0.0405024412342385i</v>
      </c>
      <c r="F1090" t="str">
        <f t="shared" si="309"/>
        <v>2.42492492321427-2826.59627150936i</v>
      </c>
      <c r="G1090" t="str">
        <f t="shared" si="310"/>
        <v>0.999999999294554-0.0000265602404876446i</v>
      </c>
      <c r="H1090" t="str">
        <f t="shared" si="311"/>
        <v>1200.10578756119+10.1991940595356i</v>
      </c>
      <c r="I1090" t="str">
        <f t="shared" si="312"/>
        <v>89.53752198282-9569.50880162028i</v>
      </c>
      <c r="K1090" t="str">
        <f t="shared" si="313"/>
        <v>0.00999839637204124-0.000124812523996812i</v>
      </c>
      <c r="L1090" t="str">
        <f t="shared" si="314"/>
        <v>0.00015-5.34046262107928i</v>
      </c>
      <c r="M1090" t="str">
        <f t="shared" si="315"/>
        <v>0.0004-0.942434580190459i</v>
      </c>
      <c r="N1090">
        <f t="shared" si="316"/>
        <v>89.960674663369076</v>
      </c>
      <c r="O1090">
        <f t="shared" si="317"/>
        <v>53.792463312416132</v>
      </c>
      <c r="P1090" s="3">
        <f t="shared" si="318"/>
        <v>53.792463312416132</v>
      </c>
      <c r="Q1090" s="3">
        <f t="shared" si="319"/>
        <v>-90.039325336630924</v>
      </c>
      <c r="R1090">
        <f t="shared" si="320"/>
        <v>89.960674663369076</v>
      </c>
      <c r="S1090">
        <f t="shared" si="321"/>
        <v>5.283991957875233E-2</v>
      </c>
      <c r="T1090">
        <f t="shared" si="304"/>
        <v>53.792463312416132</v>
      </c>
    </row>
    <row r="1091" spans="1:20" x14ac:dyDescent="0.25">
      <c r="A1091">
        <f t="shared" si="305"/>
        <v>333.26461775382069</v>
      </c>
      <c r="B1091">
        <f t="shared" si="322"/>
        <v>53.040711273151587</v>
      </c>
      <c r="C1091" t="str">
        <f t="shared" si="306"/>
        <v>-0.335870550175503-487.501346672293i</v>
      </c>
      <c r="D1091" t="str">
        <f t="shared" si="307"/>
        <v>3.47812498151498-300.062110334131i</v>
      </c>
      <c r="E1091" t="str">
        <f t="shared" si="308"/>
        <v>162.469432401681+0.0406563717999136i</v>
      </c>
      <c r="F1091" t="str">
        <f t="shared" si="309"/>
        <v>2.42492492320124-2815.89586770251i</v>
      </c>
      <c r="G1091" t="str">
        <f t="shared" si="310"/>
        <v>0.999999999289182-0.0000266611694013545i</v>
      </c>
      <c r="H1091" t="str">
        <f t="shared" si="311"/>
        <v>1200.10659311782+10.2379514684308i</v>
      </c>
      <c r="I1091" t="str">
        <f t="shared" si="312"/>
        <v>89.5375312527857-9533.28820031563i</v>
      </c>
      <c r="K1091" t="str">
        <f t="shared" si="313"/>
        <v>0.00999838416334364-0.000125286654111889i</v>
      </c>
      <c r="L1091" t="str">
        <f t="shared" si="314"/>
        <v>0.00015-5.3202456874669i</v>
      </c>
      <c r="M1091" t="str">
        <f t="shared" si="315"/>
        <v>0.0004-0.938866886023572i</v>
      </c>
      <c r="N1091">
        <f t="shared" si="316"/>
        <v>89.960525315315934</v>
      </c>
      <c r="O1091">
        <f t="shared" si="317"/>
        <v>53.759518456067525</v>
      </c>
      <c r="P1091" s="3">
        <f t="shared" si="318"/>
        <v>53.759518456067525</v>
      </c>
      <c r="Q1091" s="3">
        <f t="shared" si="319"/>
        <v>-90.039474684684066</v>
      </c>
      <c r="R1091">
        <f t="shared" si="320"/>
        <v>89.960525315315934</v>
      </c>
      <c r="S1091">
        <f t="shared" si="321"/>
        <v>5.3040711273151589E-2</v>
      </c>
      <c r="T1091">
        <f t="shared" si="304"/>
        <v>53.759518456067525</v>
      </c>
    </row>
    <row r="1092" spans="1:20" x14ac:dyDescent="0.25">
      <c r="A1092">
        <f t="shared" si="305"/>
        <v>334.53102330128519</v>
      </c>
      <c r="B1092">
        <f t="shared" si="322"/>
        <v>53.242265975989561</v>
      </c>
      <c r="C1092" t="str">
        <f t="shared" si="306"/>
        <v>-0.335869753477921-485.655795551599i</v>
      </c>
      <c r="D1092" t="str">
        <f t="shared" si="307"/>
        <v>3.47812498137424-298.926192732474i</v>
      </c>
      <c r="E1092" t="str">
        <f t="shared" si="308"/>
        <v>162.469431605802+0.0408108875452928i</v>
      </c>
      <c r="F1092" t="str">
        <f t="shared" si="309"/>
        <v>2.42492492318812-2805.23597150308i</v>
      </c>
      <c r="G1092" t="str">
        <f t="shared" si="310"/>
        <v>0.99999999928377-0.0000267624818449347i</v>
      </c>
      <c r="H1092" t="str">
        <f t="shared" si="311"/>
        <v>1200.10740480898+10.2768561608726i</v>
      </c>
      <c r="I1092" t="str">
        <f t="shared" si="312"/>
        <v>89.5375405933227-9497.20473856752i</v>
      </c>
      <c r="K1092" t="str">
        <f t="shared" si="313"/>
        <v>0.00999837186171464-0.000125762584119747i</v>
      </c>
      <c r="L1092" t="str">
        <f t="shared" si="314"/>
        <v>0.00015-5.30010528737488i</v>
      </c>
      <c r="M1092" t="str">
        <f t="shared" si="315"/>
        <v>0.0004-0.935312697772036i</v>
      </c>
      <c r="N1092">
        <f t="shared" si="316"/>
        <v>89.960375400749584</v>
      </c>
      <c r="O1092">
        <f t="shared" si="317"/>
        <v>53.726573591882882</v>
      </c>
      <c r="P1092" s="3">
        <f t="shared" si="318"/>
        <v>53.726573591882882</v>
      </c>
      <c r="Q1092" s="3">
        <f t="shared" si="319"/>
        <v>-90.039624599250416</v>
      </c>
      <c r="R1092">
        <f t="shared" si="320"/>
        <v>89.960375400749584</v>
      </c>
      <c r="S1092">
        <f t="shared" si="321"/>
        <v>5.3242265975989564E-2</v>
      </c>
      <c r="T1092">
        <f t="shared" si="304"/>
        <v>53.726573591882882</v>
      </c>
    </row>
    <row r="1093" spans="1:20" x14ac:dyDescent="0.25">
      <c r="A1093">
        <f t="shared" si="305"/>
        <v>335.80224118983011</v>
      </c>
      <c r="B1093">
        <f t="shared" si="322"/>
        <v>53.444586586698321</v>
      </c>
      <c r="C1093" t="str">
        <f t="shared" si="306"/>
        <v>-0.33586895071588-483.81723075273i</v>
      </c>
      <c r="D1093" t="str">
        <f t="shared" si="307"/>
        <v>3.47812498123243-297.794575284454i</v>
      </c>
      <c r="E1093" t="str">
        <f t="shared" si="308"/>
        <v>162.469430803869+0.040965990696863i</v>
      </c>
      <c r="F1093" t="str">
        <f t="shared" si="309"/>
        <v>2.4249249231749-2794.61642956489i</v>
      </c>
      <c r="G1093" t="str">
        <f t="shared" si="310"/>
        <v>0.999999999278316-0.000026864179275799i</v>
      </c>
      <c r="H1093" t="str">
        <f t="shared" si="311"/>
        <v>1200.1082226814+10.3159086965998i</v>
      </c>
      <c r="I1093" t="str">
        <f t="shared" si="312"/>
        <v>89.5375500049655-9461.2578973034i</v>
      </c>
      <c r="K1093" t="str">
        <f t="shared" si="313"/>
        <v>0.00999835946644712-0.000126240320839368i</v>
      </c>
      <c r="L1093" t="str">
        <f t="shared" si="314"/>
        <v>0.00015-5.28004113107679i</v>
      </c>
      <c r="M1093" t="str">
        <f t="shared" si="315"/>
        <v>0.0004-0.931771964307666i</v>
      </c>
      <c r="N1093">
        <f t="shared" si="316"/>
        <v>89.960224917528834</v>
      </c>
      <c r="O1093">
        <f t="shared" si="317"/>
        <v>53.693628719802653</v>
      </c>
      <c r="P1093" s="3">
        <f t="shared" si="318"/>
        <v>53.693628719802653</v>
      </c>
      <c r="Q1093" s="3">
        <f t="shared" si="319"/>
        <v>-90.039775082471166</v>
      </c>
      <c r="R1093">
        <f t="shared" si="320"/>
        <v>89.960224917528834</v>
      </c>
      <c r="S1093">
        <f t="shared" si="321"/>
        <v>5.3444586586698324E-2</v>
      </c>
      <c r="T1093">
        <f t="shared" si="304"/>
        <v>53.693628719802653</v>
      </c>
    </row>
    <row r="1094" spans="1:20" x14ac:dyDescent="0.25">
      <c r="A1094">
        <f t="shared" si="305"/>
        <v>337.07828970635143</v>
      </c>
      <c r="B1094">
        <f t="shared" si="322"/>
        <v>53.647676015727775</v>
      </c>
      <c r="C1094" t="str">
        <f t="shared" si="306"/>
        <v>-0.335868141843467-481.985625827314i</v>
      </c>
      <c r="D1094" t="str">
        <f t="shared" si="307"/>
        <v>3.47812498108951-296.667241711378i</v>
      </c>
      <c r="E1094" t="str">
        <f t="shared" si="308"/>
        <v>162.469429995833+0.041121683489564i</v>
      </c>
      <c r="F1094" t="str">
        <f t="shared" si="309"/>
        <v>2.42492492316157-2784.03708912226i</v>
      </c>
      <c r="G1094" t="str">
        <f t="shared" si="310"/>
        <v>0.999999999272821-0.0000269662631568988i</v>
      </c>
      <c r="H1094" t="str">
        <f t="shared" si="311"/>
        <v>1200.10904678214+10.3551096374794i</v>
      </c>
      <c r="I1094" t="str">
        <f t="shared" si="312"/>
        <v>89.5375594882562-9425.44715941579i</v>
      </c>
      <c r="K1094" t="str">
        <f t="shared" si="313"/>
        <v>0.0099983469768286-0.000126719871115413i</v>
      </c>
      <c r="L1094" t="str">
        <f t="shared" si="314"/>
        <v>0.00015-5.26005292994301i</v>
      </c>
      <c r="M1094" t="str">
        <f t="shared" si="315"/>
        <v>0.0004-0.928244634695824i</v>
      </c>
      <c r="N1094">
        <f t="shared" si="316"/>
        <v>89.960073863504476</v>
      </c>
      <c r="O1094">
        <f t="shared" si="317"/>
        <v>53.660683839766719</v>
      </c>
      <c r="P1094" s="3">
        <f t="shared" si="318"/>
        <v>53.660683839766719</v>
      </c>
      <c r="Q1094" s="3">
        <f t="shared" si="319"/>
        <v>-90.039926136495524</v>
      </c>
      <c r="R1094">
        <f t="shared" si="320"/>
        <v>89.960073863504476</v>
      </c>
      <c r="S1094">
        <f t="shared" si="321"/>
        <v>5.3647676015727778E-2</v>
      </c>
      <c r="T1094">
        <f t="shared" si="304"/>
        <v>53.660683839766719</v>
      </c>
    </row>
    <row r="1095" spans="1:20" x14ac:dyDescent="0.25">
      <c r="A1095">
        <f t="shared" si="305"/>
        <v>338.35918720723561</v>
      </c>
      <c r="B1095">
        <f t="shared" si="322"/>
        <v>53.851537184587542</v>
      </c>
      <c r="C1095" t="str">
        <f t="shared" si="306"/>
        <v>-0.335867326814141-480.160954427107i</v>
      </c>
      <c r="D1095" t="str">
        <f t="shared" si="307"/>
        <v>3.4781249809455-295.544175796171i</v>
      </c>
      <c r="E1095" t="str">
        <f t="shared" si="308"/>
        <v>162.46942918165+0.0412779681668856i</v>
      </c>
      <c r="F1095" t="str">
        <f t="shared" si="309"/>
        <v>2.42492492314814-2773.49779798782i</v>
      </c>
      <c r="G1095" t="str">
        <f t="shared" si="310"/>
        <v>0.999999999267284-0.0000270687349567452i</v>
      </c>
      <c r="H1095" t="str">
        <f t="shared" si="311"/>
        <v>1200.10987715864+10.3944595475142i</v>
      </c>
      <c r="I1095" t="str">
        <f t="shared" si="312"/>
        <v>89.5375690437411-9389.77200975529i</v>
      </c>
      <c r="K1095" t="str">
        <f t="shared" si="313"/>
        <v>0.00999833439214119-0.000127201241818315i</v>
      </c>
      <c r="L1095" t="str">
        <f t="shared" si="314"/>
        <v>0.00015-5.24014039643654i</v>
      </c>
      <c r="M1095" t="str">
        <f t="shared" si="315"/>
        <v>0.0004-0.924730658194689i</v>
      </c>
      <c r="N1095">
        <f t="shared" si="316"/>
        <v>89.959922236519233</v>
      </c>
      <c r="O1095">
        <f t="shared" si="317"/>
        <v>53.62773895171464</v>
      </c>
      <c r="P1095" s="3">
        <f t="shared" si="318"/>
        <v>53.62773895171464</v>
      </c>
      <c r="Q1095" s="3">
        <f t="shared" si="319"/>
        <v>-90.040077763480767</v>
      </c>
      <c r="R1095">
        <f t="shared" si="320"/>
        <v>89.959922236519233</v>
      </c>
      <c r="S1095">
        <f t="shared" si="321"/>
        <v>5.3851537184587545E-2</v>
      </c>
      <c r="T1095">
        <f t="shared" si="304"/>
        <v>53.62773895171464</v>
      </c>
    </row>
    <row r="1096" spans="1:20" x14ac:dyDescent="0.25">
      <c r="A1096">
        <f t="shared" si="305"/>
        <v>339.64495211862305</v>
      </c>
      <c r="B1096">
        <f t="shared" si="322"/>
        <v>54.056173025888974</v>
      </c>
      <c r="C1096" t="str">
        <f t="shared" si="306"/>
        <v>-0.335866505580923-478.343190303587i</v>
      </c>
      <c r="D1096" t="str">
        <f t="shared" si="307"/>
        <v>3.47812498080042-294.425361383155i</v>
      </c>
      <c r="E1096" t="str">
        <f t="shared" si="308"/>
        <v>162.46942836127+0.0414348469808987i</v>
      </c>
      <c r="F1096" t="str">
        <f t="shared" si="309"/>
        <v>2.42492492313461-2762.99840455034i</v>
      </c>
      <c r="G1096" t="str">
        <f t="shared" si="310"/>
        <v>0.999999999261704-0.0000271715961494291i</v>
      </c>
      <c r="H1096" t="str">
        <f t="shared" si="311"/>
        <v>1200.11071385871+10.4339589928508i</v>
      </c>
      <c r="I1096" t="str">
        <f t="shared" si="312"/>
        <v>89.5375786719702-9354.23193512309i</v>
      </c>
      <c r="K1096" t="str">
        <f t="shared" si="313"/>
        <v>0.00999832171166135-0.000127684439844369i</v>
      </c>
      <c r="L1096" t="str">
        <f t="shared" si="314"/>
        <v>0.00015-5.22030324410894i</v>
      </c>
      <c r="M1096" t="str">
        <f t="shared" si="315"/>
        <v>0.0004-0.921229984254517i</v>
      </c>
      <c r="N1096">
        <f t="shared" si="316"/>
        <v>89.959770034407853</v>
      </c>
      <c r="O1096">
        <f t="shared" si="317"/>
        <v>53.594794055585197</v>
      </c>
      <c r="P1096" s="3">
        <f t="shared" si="318"/>
        <v>53.594794055585197</v>
      </c>
      <c r="Q1096" s="3">
        <f t="shared" si="319"/>
        <v>-90.040229965592147</v>
      </c>
      <c r="R1096">
        <f t="shared" si="320"/>
        <v>89.959770034407853</v>
      </c>
      <c r="S1096">
        <f t="shared" si="321"/>
        <v>5.4056173025888971E-2</v>
      </c>
      <c r="T1096">
        <f t="shared" si="304"/>
        <v>53.594794055585197</v>
      </c>
    </row>
    <row r="1097" spans="1:20" x14ac:dyDescent="0.25">
      <c r="A1097">
        <f t="shared" si="305"/>
        <v>340.93560293667383</v>
      </c>
      <c r="B1097">
        <f t="shared" si="322"/>
        <v>54.261586483387354</v>
      </c>
      <c r="C1097" t="str">
        <f t="shared" si="306"/>
        <v>-0.335865678096772-476.532307307622i</v>
      </c>
      <c r="D1097" t="str">
        <f t="shared" si="307"/>
        <v>3.47812498065423-293.310782377807i</v>
      </c>
      <c r="E1097" t="str">
        <f t="shared" si="308"/>
        <v>162.469427534649+0.0415923221922002i</v>
      </c>
      <c r="F1097" t="str">
        <f t="shared" si="309"/>
        <v>2.42492492312098-2752.53875777251i</v>
      </c>
      <c r="G1097" t="str">
        <f t="shared" si="310"/>
        <v>0.999999999256083-0.0000272748482146437i</v>
      </c>
      <c r="H1097" t="str">
        <f t="shared" si="311"/>
        <v>1200.11155693049+10.4736085417878i</v>
      </c>
      <c r="I1097" t="str">
        <f t="shared" si="312"/>
        <v>89.5375883734962-9318.82642426314i</v>
      </c>
      <c r="K1097" t="str">
        <f t="shared" si="313"/>
        <v>0.00999830893466032-0.000128169472115837i</v>
      </c>
      <c r="L1097" t="str">
        <f t="shared" si="314"/>
        <v>0.00015-5.20054118759607i</v>
      </c>
      <c r="M1097" t="str">
        <f t="shared" si="315"/>
        <v>0.0004-0.917742562516953i</v>
      </c>
      <c r="N1097">
        <f t="shared" si="316"/>
        <v>89.9596172549969</v>
      </c>
      <c r="O1097">
        <f t="shared" si="317"/>
        <v>53.561849151317148</v>
      </c>
      <c r="P1097" s="3">
        <f t="shared" si="318"/>
        <v>53.561849151317148</v>
      </c>
      <c r="Q1097" s="3">
        <f t="shared" si="319"/>
        <v>-90.0403827450031</v>
      </c>
      <c r="R1097">
        <f t="shared" si="320"/>
        <v>89.9596172549969</v>
      </c>
      <c r="S1097">
        <f t="shared" si="321"/>
        <v>5.4261586483387352E-2</v>
      </c>
      <c r="T1097">
        <f t="shared" si="304"/>
        <v>53.561849151317148</v>
      </c>
    </row>
    <row r="1098" spans="1:20" x14ac:dyDescent="0.25">
      <c r="A1098">
        <f t="shared" si="305"/>
        <v>342.23115822783325</v>
      </c>
      <c r="B1098">
        <f t="shared" si="322"/>
        <v>54.467780512024227</v>
      </c>
      <c r="C1098" t="str">
        <f t="shared" si="306"/>
        <v>-0.335864844313913-474.72827938905i</v>
      </c>
      <c r="D1098" t="str">
        <f t="shared" si="307"/>
        <v>3.47812498050693-292.200422746537i</v>
      </c>
      <c r="E1098" t="str">
        <f t="shared" si="308"/>
        <v>162.469426701739+0.0417503960700866i</v>
      </c>
      <c r="F1098" t="str">
        <f t="shared" si="309"/>
        <v>2.42492492310725-2742.11870718881i</v>
      </c>
      <c r="G1098" t="str">
        <f t="shared" si="310"/>
        <v>0.999999999250418-0.0000273784926377043i</v>
      </c>
      <c r="H1098" t="str">
        <f t="shared" si="311"/>
        <v>1200.11240642253+10.513408764784i</v>
      </c>
      <c r="I1098" t="str">
        <f t="shared" si="312"/>
        <v>89.5375981488761-9283.55496785556i</v>
      </c>
      <c r="K1098" t="str">
        <f t="shared" si="313"/>
        <v>0.00999829606040354-0.000128656345581032i</v>
      </c>
      <c r="L1098" t="str">
        <f t="shared" si="314"/>
        <v>0.00015-5.18085394261413i</v>
      </c>
      <c r="M1098" t="str">
        <f t="shared" si="315"/>
        <v>0.0004-0.914268342814255i</v>
      </c>
      <c r="N1098">
        <f t="shared" si="316"/>
        <v>89.959463896104879</v>
      </c>
      <c r="O1098">
        <f t="shared" si="317"/>
        <v>53.528904238848504</v>
      </c>
      <c r="P1098" s="3">
        <f t="shared" si="318"/>
        <v>53.528904238848504</v>
      </c>
      <c r="Q1098" s="3">
        <f t="shared" si="319"/>
        <v>-90.040536103895121</v>
      </c>
      <c r="R1098">
        <f t="shared" si="320"/>
        <v>89.959463896104879</v>
      </c>
      <c r="S1098">
        <f t="shared" si="321"/>
        <v>5.4467780512024229E-2</v>
      </c>
      <c r="T1098">
        <f t="shared" si="304"/>
        <v>53.528904238848504</v>
      </c>
    </row>
    <row r="1099" spans="1:20" x14ac:dyDescent="0.25">
      <c r="A1099">
        <f t="shared" si="305"/>
        <v>343.53163662909901</v>
      </c>
      <c r="B1099">
        <f t="shared" si="322"/>
        <v>54.674758077969919</v>
      </c>
      <c r="C1099" t="str">
        <f t="shared" si="306"/>
        <v>-0.335864004184591-472.931080596321i</v>
      </c>
      <c r="D1099" t="str">
        <f t="shared" si="307"/>
        <v>3.4781249803585-291.094266516446i</v>
      </c>
      <c r="E1099" t="str">
        <f t="shared" si="308"/>
        <v>162.469425862492+0.0419090708924306i</v>
      </c>
      <c r="F1099" t="str">
        <f t="shared" si="309"/>
        <v>2.42492492309341-2731.7381029033i</v>
      </c>
      <c r="G1099" t="str">
        <f t="shared" si="310"/>
        <v>0.99999999924471-0.0000274825309095706i</v>
      </c>
      <c r="H1099" t="str">
        <f t="shared" si="311"/>
        <v>1200.11326238372+10.5533602344668i</v>
      </c>
      <c r="I1099" t="str">
        <f t="shared" si="312"/>
        <v>89.5376079986714-9248.41705850856i</v>
      </c>
      <c r="K1099" t="str">
        <f t="shared" si="313"/>
        <v>0.00999828308815095-0.000129145067214427i</v>
      </c>
      <c r="L1099" t="str">
        <f t="shared" si="314"/>
        <v>0.00015-5.1612412259555i</v>
      </c>
      <c r="M1099" t="str">
        <f t="shared" si="315"/>
        <v>0.0004-0.910807275168618i</v>
      </c>
      <c r="N1099">
        <f t="shared" si="316"/>
        <v>89.959309955542125</v>
      </c>
      <c r="O1099">
        <f t="shared" si="317"/>
        <v>53.495959318116775</v>
      </c>
      <c r="P1099" s="3">
        <f t="shared" si="318"/>
        <v>53.495959318116775</v>
      </c>
      <c r="Q1099" s="3">
        <f t="shared" si="319"/>
        <v>-90.040690044457875</v>
      </c>
      <c r="R1099">
        <f t="shared" si="320"/>
        <v>89.959309955542125</v>
      </c>
      <c r="S1099">
        <f t="shared" si="321"/>
        <v>5.4674758077969919E-2</v>
      </c>
      <c r="T1099">
        <f t="shared" si="304"/>
        <v>53.495959318116775</v>
      </c>
    </row>
    <row r="1100" spans="1:20" x14ac:dyDescent="0.25">
      <c r="A1100">
        <f t="shared" si="305"/>
        <v>344.83705684828959</v>
      </c>
      <c r="B1100">
        <f t="shared" si="322"/>
        <v>54.882522158666205</v>
      </c>
      <c r="C1100" t="str">
        <f t="shared" si="306"/>
        <v>-0.335863157660476-471.140685076132i</v>
      </c>
      <c r="D1100" t="str">
        <f t="shared" si="307"/>
        <v>3.47812498020892-289.992297775105i</v>
      </c>
      <c r="E1100" t="str">
        <f t="shared" si="308"/>
        <v>162.469425016858+0.0420683489458754i</v>
      </c>
      <c r="F1100" t="str">
        <f t="shared" si="309"/>
        <v>2.42492492307946-2721.39679558752i</v>
      </c>
      <c r="G1100" t="str">
        <f t="shared" si="310"/>
        <v>0.999999999238959-0.0000275869645268684i</v>
      </c>
      <c r="H1100" t="str">
        <f t="shared" si="311"/>
        <v>1200.11412486331+10.5934635256407i</v>
      </c>
      <c r="I1100" t="str">
        <f t="shared" si="312"/>
        <v>89.5376179234512-9213.41219075149i</v>
      </c>
      <c r="K1100" t="str">
        <f t="shared" si="313"/>
        <v>0.00999827001715709-0.000129635644016748i</v>
      </c>
      <c r="L1100" t="str">
        <f t="shared" si="314"/>
        <v>0.00015-5.14170275548467i</v>
      </c>
      <c r="M1100" t="str">
        <f t="shared" si="315"/>
        <v>0.0004-0.907359309791413i</v>
      </c>
      <c r="N1100">
        <f t="shared" si="316"/>
        <v>89.959155431110759</v>
      </c>
      <c r="O1100">
        <f t="shared" si="317"/>
        <v>53.46301438905914</v>
      </c>
      <c r="P1100" s="3">
        <f t="shared" si="318"/>
        <v>53.46301438905914</v>
      </c>
      <c r="Q1100" s="3">
        <f t="shared" si="319"/>
        <v>-90.040844568889241</v>
      </c>
      <c r="R1100">
        <f t="shared" si="320"/>
        <v>89.959155431110759</v>
      </c>
      <c r="S1100">
        <f t="shared" si="321"/>
        <v>5.4882522158666208E-2</v>
      </c>
      <c r="T1100">
        <f t="shared" si="304"/>
        <v>53.46301438905914</v>
      </c>
    </row>
    <row r="1101" spans="1:20" x14ac:dyDescent="0.25">
      <c r="A1101">
        <f t="shared" si="305"/>
        <v>346.14743766431309</v>
      </c>
      <c r="B1101">
        <f t="shared" si="322"/>
        <v>55.091075742869137</v>
      </c>
      <c r="C1101" t="str">
        <f t="shared" si="306"/>
        <v>-0.335862304692806-469.357067073046i</v>
      </c>
      <c r="D1101" t="str">
        <f t="shared" si="307"/>
        <v>3.47812498005825-288.894500670327i</v>
      </c>
      <c r="E1101" t="str">
        <f t="shared" si="308"/>
        <v>162.469424164791+0.0422282325257397i</v>
      </c>
      <c r="F1101" t="str">
        <f t="shared" si="309"/>
        <v>2.42492492306541-2711.09463647828i</v>
      </c>
      <c r="G1101" t="str">
        <f t="shared" si="310"/>
        <v>0.999999999233165-0.0000276917949919099i</v>
      </c>
      <c r="H1101" t="str">
        <f t="shared" si="311"/>
        <v>1200.11499391098+10.6337192152945i</v>
      </c>
      <c r="I1101" t="str">
        <f t="shared" si="312"/>
        <v>89.5376279237832-9178.53986102785i</v>
      </c>
      <c r="K1101" t="str">
        <f t="shared" si="313"/>
        <v>0.00999825684667041-0.00013012808301506i</v>
      </c>
      <c r="L1101" t="str">
        <f t="shared" si="314"/>
        <v>0.00015-5.12223825013414i</v>
      </c>
      <c r="M1101" t="str">
        <f t="shared" si="315"/>
        <v>0.0004-0.903924397082501i</v>
      </c>
      <c r="N1101">
        <f t="shared" si="316"/>
        <v>89.959000320604801</v>
      </c>
      <c r="O1101">
        <f t="shared" si="317"/>
        <v>53.430069451612283</v>
      </c>
      <c r="P1101" s="3">
        <f t="shared" si="318"/>
        <v>53.430069451612283</v>
      </c>
      <c r="Q1101" s="3">
        <f t="shared" si="319"/>
        <v>-90.040999679395199</v>
      </c>
      <c r="R1101">
        <f t="shared" si="320"/>
        <v>89.959000320604801</v>
      </c>
      <c r="S1101">
        <f t="shared" si="321"/>
        <v>5.5091075742869137E-2</v>
      </c>
      <c r="T1101">
        <f t="shared" si="304"/>
        <v>53.430069451612283</v>
      </c>
    </row>
    <row r="1102" spans="1:20" x14ac:dyDescent="0.25">
      <c r="A1102">
        <f t="shared" si="305"/>
        <v>347.46279792743746</v>
      </c>
      <c r="B1102">
        <f t="shared" si="322"/>
        <v>55.300421830692038</v>
      </c>
      <c r="C1102" t="str">
        <f t="shared" si="306"/>
        <v>-0.335861445232845-467.580200929126i</v>
      </c>
      <c r="D1102" t="str">
        <f t="shared" si="307"/>
        <v>3.47812497990639-287.80085940993i</v>
      </c>
      <c r="E1102" t="str">
        <f t="shared" si="308"/>
        <v>162.469423306241+0.0423887239360997i</v>
      </c>
      <c r="F1102" t="str">
        <f t="shared" si="309"/>
        <v>2.42492492305125-2700.83147737557i</v>
      </c>
      <c r="G1102" t="str">
        <f t="shared" si="310"/>
        <v>0.999999999227325-0.0000277970238127169i</v>
      </c>
      <c r="H1102" t="str">
        <f t="shared" si="311"/>
        <v>1200.11586957672+10.6741278826113i</v>
      </c>
      <c r="I1102" t="str">
        <f t="shared" si="312"/>
        <v>89.5376380002466-9143.79956768731i</v>
      </c>
      <c r="K1102" t="str">
        <f t="shared" si="313"/>
        <v>0.00999824357593412-0.000130622391262884i</v>
      </c>
      <c r="L1102" t="str">
        <f t="shared" si="314"/>
        <v>0.00015-5.10284742990052i</v>
      </c>
      <c r="M1102" t="str">
        <f t="shared" si="315"/>
        <v>0.0004-0.900502487629505i</v>
      </c>
      <c r="N1102">
        <f t="shared" si="316"/>
        <v>89.958844621809888</v>
      </c>
      <c r="O1102">
        <f t="shared" si="317"/>
        <v>53.397124505712448</v>
      </c>
      <c r="P1102" s="3">
        <f t="shared" si="318"/>
        <v>53.397124505712448</v>
      </c>
      <c r="Q1102" s="3">
        <f t="shared" si="319"/>
        <v>-90.041155378190112</v>
      </c>
      <c r="R1102">
        <f t="shared" si="320"/>
        <v>89.958844621809888</v>
      </c>
      <c r="S1102">
        <f t="shared" si="321"/>
        <v>5.5300421830692038E-2</v>
      </c>
      <c r="T1102">
        <f t="shared" si="304"/>
        <v>53.397124505712448</v>
      </c>
    </row>
    <row r="1103" spans="1:20" x14ac:dyDescent="0.25">
      <c r="A1103">
        <f t="shared" si="305"/>
        <v>348.78315655956175</v>
      </c>
      <c r="B1103">
        <f t="shared" si="322"/>
        <v>55.51056343364867</v>
      </c>
      <c r="C1103" t="str">
        <f t="shared" si="306"/>
        <v>-0.335860579230852-465.810061083546i</v>
      </c>
      <c r="D1103" t="str">
        <f t="shared" si="307"/>
        <v>3.4781249797534-286.711358261515i</v>
      </c>
      <c r="E1103" t="str">
        <f t="shared" si="308"/>
        <v>162.469422441159+0.0425498254898428i</v>
      </c>
      <c r="F1103" t="str">
        <f t="shared" si="309"/>
        <v>2.42492492303698-2690.60717064039i</v>
      </c>
      <c r="G1103" t="str">
        <f t="shared" si="310"/>
        <v>0.999999999221442-0.0000279026525030411i</v>
      </c>
      <c r="H1103" t="str">
        <f t="shared" si="311"/>
        <v>1200.11675191097+10.7146901089747i</v>
      </c>
      <c r="I1103" t="str">
        <f t="shared" si="312"/>
        <v>89.5376481534163-9109.1908109794i</v>
      </c>
      <c r="K1103" t="str">
        <f t="shared" si="313"/>
        <v>0.00999823020418522-0.000131118575840271i</v>
      </c>
      <c r="L1103" t="str">
        <f t="shared" si="314"/>
        <v>0.00015-5.08353001584033i</v>
      </c>
      <c r="M1103" t="str">
        <f t="shared" si="315"/>
        <v>0.0004-0.897093532207118i</v>
      </c>
      <c r="N1103">
        <f t="shared" si="316"/>
        <v>89.958688332503499</v>
      </c>
      <c r="O1103">
        <f t="shared" si="317"/>
        <v>53.364179551295095</v>
      </c>
      <c r="P1103" s="3">
        <f t="shared" si="318"/>
        <v>53.364179551295095</v>
      </c>
      <c r="Q1103" s="3">
        <f t="shared" si="319"/>
        <v>-90.041311667496501</v>
      </c>
      <c r="R1103">
        <f t="shared" si="320"/>
        <v>89.958688332503499</v>
      </c>
      <c r="S1103">
        <f t="shared" si="321"/>
        <v>5.5510563433648671E-2</v>
      </c>
      <c r="T1103">
        <f t="shared" si="304"/>
        <v>53.364179551295095</v>
      </c>
    </row>
    <row r="1104" spans="1:20" x14ac:dyDescent="0.25">
      <c r="A1104">
        <f t="shared" si="305"/>
        <v>350.10853255448808</v>
      </c>
      <c r="B1104">
        <f t="shared" si="322"/>
        <v>55.721503574696534</v>
      </c>
      <c r="C1104" t="str">
        <f t="shared" si="306"/>
        <v>-0.335859706637232-464.046622072261i</v>
      </c>
      <c r="D1104" t="str">
        <f t="shared" si="307"/>
        <v>3.47812497959923-285.625981552247i</v>
      </c>
      <c r="E1104" t="str">
        <f t="shared" si="308"/>
        <v>162.469421569495+0.0427115395086688i</v>
      </c>
      <c r="F1104" t="str">
        <f t="shared" si="309"/>
        <v>2.4249249230226-2680.42156919267i</v>
      </c>
      <c r="G1104" t="str">
        <f t="shared" si="310"/>
        <v>0.999999999215514-0.0000280086825823867i</v>
      </c>
      <c r="H1104" t="str">
        <f t="shared" si="311"/>
        <v>1200.11764096449+10.7554064779792i</v>
      </c>
      <c r="I1104" t="str">
        <f t="shared" si="312"/>
        <v>89.5376583838782-9074.71309304541i</v>
      </c>
      <c r="K1104" t="str">
        <f t="shared" si="313"/>
        <v>0.00999821673065518-0.000131616643853919i</v>
      </c>
      <c r="L1104" t="str">
        <f t="shared" si="314"/>
        <v>0.00015-5.06428573006609i</v>
      </c>
      <c r="M1104" t="str">
        <f t="shared" si="315"/>
        <v>0.0004-0.893697481776371i</v>
      </c>
      <c r="N1104">
        <f t="shared" si="316"/>
        <v>89.958531450454728</v>
      </c>
      <c r="O1104">
        <f t="shared" si="317"/>
        <v>53.331234588295587</v>
      </c>
      <c r="P1104" s="3">
        <f t="shared" si="318"/>
        <v>53.331234588295587</v>
      </c>
      <c r="Q1104" s="3">
        <f t="shared" si="319"/>
        <v>-90.041468549545272</v>
      </c>
      <c r="R1104">
        <f t="shared" si="320"/>
        <v>89.958531450454728</v>
      </c>
      <c r="S1104">
        <f t="shared" si="321"/>
        <v>5.5721503574696532E-2</v>
      </c>
      <c r="T1104">
        <f t="shared" si="304"/>
        <v>53.331234588295587</v>
      </c>
    </row>
    <row r="1105" spans="1:20" x14ac:dyDescent="0.25">
      <c r="A1105">
        <f t="shared" si="305"/>
        <v>351.43894497819514</v>
      </c>
      <c r="B1105">
        <f t="shared" si="322"/>
        <v>55.933245288280382</v>
      </c>
      <c r="C1105" t="str">
        <f t="shared" si="306"/>
        <v>-0.33585882740177-462.289858527607i</v>
      </c>
      <c r="D1105" t="str">
        <f t="shared" si="307"/>
        <v>3.47812497944388-284.544713668614i</v>
      </c>
      <c r="E1105" t="str">
        <f t="shared" si="308"/>
        <v>162.4694206912+0.0428738683231349i</v>
      </c>
      <c r="F1105" t="str">
        <f t="shared" si="309"/>
        <v>2.42492492300812-2670.2745265091i</v>
      </c>
      <c r="G1105" t="str">
        <f t="shared" si="310"/>
        <v>0.99999999920954-0.0000281151155760317i</v>
      </c>
      <c r="H1105" t="str">
        <f t="shared" si="311"/>
        <v>1200.11853678847+10.7962775754375i</v>
      </c>
      <c r="I1105" t="str">
        <f t="shared" si="312"/>
        <v>89.5376686922203-9040.36591791193i</v>
      </c>
      <c r="K1105" t="str">
        <f t="shared" si="313"/>
        <v>0.0099982031545695-0.000132116602437263i</v>
      </c>
      <c r="L1105" t="str">
        <f t="shared" si="314"/>
        <v>0.00015-5.04511429574226i</v>
      </c>
      <c r="M1105" t="str">
        <f t="shared" si="315"/>
        <v>0.0004-0.89031428748393i</v>
      </c>
      <c r="N1105">
        <f t="shared" si="316"/>
        <v>89.958373973424457</v>
      </c>
      <c r="O1105">
        <f t="shared" si="317"/>
        <v>53.298289616648553</v>
      </c>
      <c r="P1105" s="3">
        <f t="shared" si="318"/>
        <v>53.298289616648553</v>
      </c>
      <c r="Q1105" s="3">
        <f t="shared" si="319"/>
        <v>-90.041626026575543</v>
      </c>
      <c r="R1105">
        <f t="shared" si="320"/>
        <v>89.958373973424457</v>
      </c>
      <c r="S1105">
        <f t="shared" si="321"/>
        <v>5.5933245288280385E-2</v>
      </c>
      <c r="T1105">
        <f t="shared" si="304"/>
        <v>53.298289616648553</v>
      </c>
    </row>
    <row r="1106" spans="1:20" x14ac:dyDescent="0.25">
      <c r="A1106">
        <f t="shared" si="305"/>
        <v>352.77441296911223</v>
      </c>
      <c r="B1106">
        <f t="shared" si="322"/>
        <v>56.145791620375846</v>
      </c>
      <c r="C1106" t="str">
        <f t="shared" si="306"/>
        <v>-0.335857941474033-460.539745177954i</v>
      </c>
      <c r="D1106" t="str">
        <f t="shared" si="307"/>
        <v>3.47812497928735-283.467539056216i</v>
      </c>
      <c r="E1106" t="str">
        <f t="shared" si="308"/>
        <v>162.469419806221+0.0430368142727025i</v>
      </c>
      <c r="F1106" t="str">
        <f t="shared" si="309"/>
        <v>2.42492492299352-2660.16589662107i</v>
      </c>
      <c r="G1106" t="str">
        <f t="shared" si="310"/>
        <v>0.999999999203521-0.0000282219530150508i</v>
      </c>
      <c r="H1106" t="str">
        <f t="shared" si="311"/>
        <v>1200.11943943447+10.8373039893893i</v>
      </c>
      <c r="I1106" t="str">
        <f t="shared" si="312"/>
        <v>89.5376790790361-9006.14879148337i</v>
      </c>
      <c r="K1106" t="str">
        <f t="shared" si="313"/>
        <v>0.00999818947514804-0.00013261845875058i</v>
      </c>
      <c r="L1106" t="str">
        <f t="shared" si="314"/>
        <v>0.00015-5.02601543708136i</v>
      </c>
      <c r="M1106" t="str">
        <f t="shared" si="315"/>
        <v>0.0004-0.886943900661418i</v>
      </c>
      <c r="N1106">
        <f t="shared" si="316"/>
        <v>89.958215899165083</v>
      </c>
      <c r="O1106">
        <f t="shared" si="317"/>
        <v>53.265344636288205</v>
      </c>
      <c r="P1106" s="3">
        <f t="shared" si="318"/>
        <v>53.265344636288205</v>
      </c>
      <c r="Q1106" s="3">
        <f t="shared" si="319"/>
        <v>-90.041784100834917</v>
      </c>
      <c r="R1106">
        <f t="shared" si="320"/>
        <v>89.958215899165083</v>
      </c>
      <c r="S1106">
        <f t="shared" si="321"/>
        <v>5.6145791620375848E-2</v>
      </c>
      <c r="T1106">
        <f t="shared" si="304"/>
        <v>53.265344636288205</v>
      </c>
    </row>
    <row r="1107" spans="1:20" x14ac:dyDescent="0.25">
      <c r="A1107">
        <f t="shared" si="305"/>
        <v>354.11495573839488</v>
      </c>
      <c r="B1107">
        <f t="shared" si="322"/>
        <v>56.359145628533277</v>
      </c>
      <c r="C1107" t="str">
        <f t="shared" si="306"/>
        <v>-0.335857048802962-458.796256847331i</v>
      </c>
      <c r="D1107" t="str">
        <f t="shared" si="307"/>
        <v>3.47812497912964-282.394442219534i</v>
      </c>
      <c r="E1107" t="str">
        <f t="shared" si="308"/>
        <v>162.469418914509+0.0432003797057524i</v>
      </c>
      <c r="F1107" t="str">
        <f t="shared" si="309"/>
        <v>2.42492492297882-2650.09553411254i</v>
      </c>
      <c r="G1107" t="str">
        <f t="shared" si="310"/>
        <v>0.999999999197457-0.0000283291964363362i</v>
      </c>
      <c r="H1107" t="str">
        <f t="shared" si="311"/>
        <v>1200.12034895446+10.8784863101094i</v>
      </c>
      <c r="I1107" t="str">
        <f t="shared" si="312"/>
        <v>89.5376895449215-8972.06122153502i</v>
      </c>
      <c r="K1107" t="str">
        <f t="shared" si="313"/>
        <v>0.00999817569160433-0.000133122219981073i</v>
      </c>
      <c r="L1107" t="str">
        <f t="shared" si="314"/>
        <v>0.00015-5.00698887933986i</v>
      </c>
      <c r="M1107" t="str">
        <f t="shared" si="315"/>
        <v>0.0004-0.883586272824682i</v>
      </c>
      <c r="N1107">
        <f t="shared" si="316"/>
        <v>89.958057225420717</v>
      </c>
      <c r="O1107">
        <f t="shared" si="317"/>
        <v>53.232399647148156</v>
      </c>
      <c r="P1107" s="3">
        <f t="shared" si="318"/>
        <v>53.232399647148156</v>
      </c>
      <c r="Q1107" s="3">
        <f t="shared" si="319"/>
        <v>-90.041942774579283</v>
      </c>
      <c r="R1107">
        <f t="shared" si="320"/>
        <v>89.958057225420717</v>
      </c>
      <c r="S1107">
        <f t="shared" si="321"/>
        <v>5.6359145628533273E-2</v>
      </c>
      <c r="T1107">
        <f t="shared" si="304"/>
        <v>53.232399647148156</v>
      </c>
    </row>
    <row r="1108" spans="1:20" x14ac:dyDescent="0.25">
      <c r="A1108">
        <f t="shared" si="305"/>
        <v>355.46059257020084</v>
      </c>
      <c r="B1108">
        <f t="shared" si="322"/>
        <v>56.573310381921708</v>
      </c>
      <c r="C1108" t="str">
        <f t="shared" si="306"/>
        <v>-0.335856149337276-457.059368455083i</v>
      </c>
      <c r="D1108" t="str">
        <f t="shared" si="307"/>
        <v>3.47812497897072-281.32540772171i</v>
      </c>
      <c r="E1108" t="str">
        <f t="shared" si="308"/>
        <v>162.469418016013+0.043364566979621i</v>
      </c>
      <c r="F1108" t="str">
        <f t="shared" si="309"/>
        <v>2.424924922964-2640.06329411798i</v>
      </c>
      <c r="G1108" t="str">
        <f t="shared" si="310"/>
        <v>0.999999999191346-0.0000284368473826205i</v>
      </c>
      <c r="H1108" t="str">
        <f t="shared" si="311"/>
        <v>1200.12126540077+10.9198251301167i</v>
      </c>
      <c r="I1108" t="str">
        <f t="shared" si="312"/>
        <v>89.537700090479-8938.10271770566i</v>
      </c>
      <c r="K1108" t="str">
        <f t="shared" si="313"/>
        <v>0.00999816180314625-0.000133627893342986i</v>
      </c>
      <c r="L1108" t="str">
        <f t="shared" si="314"/>
        <v>0.00015-4.98803434881437i</v>
      </c>
      <c r="M1108" t="str">
        <f t="shared" si="315"/>
        <v>0.0004-0.880241355673125i</v>
      </c>
      <c r="N1108">
        <f t="shared" si="316"/>
        <v>89.957897949926988</v>
      </c>
      <c r="O1108">
        <f t="shared" si="317"/>
        <v>53.199454649161744</v>
      </c>
      <c r="P1108" s="3">
        <f t="shared" si="318"/>
        <v>53.199454649161744</v>
      </c>
      <c r="Q1108" s="3">
        <f t="shared" si="319"/>
        <v>-90.042102050073012</v>
      </c>
      <c r="R1108">
        <f t="shared" si="320"/>
        <v>89.957897949926988</v>
      </c>
      <c r="S1108">
        <f t="shared" si="321"/>
        <v>5.6573310381921711E-2</v>
      </c>
      <c r="T1108">
        <f t="shared" si="304"/>
        <v>53.199454649161744</v>
      </c>
    </row>
    <row r="1109" spans="1:20" x14ac:dyDescent="0.25">
      <c r="A1109">
        <f t="shared" si="305"/>
        <v>356.81134282196763</v>
      </c>
      <c r="B1109">
        <f t="shared" si="322"/>
        <v>56.788288961373013</v>
      </c>
      <c r="C1109" t="str">
        <f t="shared" si="306"/>
        <v>-0.335855243025382-455.329055015489i</v>
      </c>
      <c r="D1109" t="str">
        <f t="shared" si="307"/>
        <v>3.47812497881061-280.260420184324i</v>
      </c>
      <c r="E1109" t="str">
        <f t="shared" si="308"/>
        <v>162.469417110681+0.0435293784606362i</v>
      </c>
      <c r="F1109" t="str">
        <f t="shared" si="309"/>
        <v>2.42492492294906-2630.06903232023i</v>
      </c>
      <c r="G1109" t="str">
        <f t="shared" si="310"/>
        <v>0.999999999185188-0.0000285449074024987i</v>
      </c>
      <c r="H1109" t="str">
        <f t="shared" si="311"/>
        <v>1200.12218882617+10.9613210441825i</v>
      </c>
      <c r="I1109" t="str">
        <f t="shared" si="312"/>
        <v>89.5377107163149-8904.27279149097i</v>
      </c>
      <c r="K1109" t="str">
        <f t="shared" si="313"/>
        <v>0.00999814780897558-0.0001341354860777i</v>
      </c>
      <c r="L1109" t="str">
        <f t="shared" si="314"/>
        <v>0.00015-4.96915157283758i</v>
      </c>
      <c r="M1109" t="str">
        <f t="shared" si="315"/>
        <v>0.0004-0.876909101088984i</v>
      </c>
      <c r="N1109">
        <f t="shared" si="316"/>
        <v>89.957738070411111</v>
      </c>
      <c r="O1109">
        <f t="shared" si="317"/>
        <v>53.166509642261666</v>
      </c>
      <c r="P1109" s="3">
        <f t="shared" si="318"/>
        <v>53.166509642261666</v>
      </c>
      <c r="Q1109" s="3">
        <f t="shared" si="319"/>
        <v>-90.042261929588889</v>
      </c>
      <c r="R1109">
        <f t="shared" si="320"/>
        <v>89.957738070411111</v>
      </c>
      <c r="S1109">
        <f t="shared" si="321"/>
        <v>5.6788288961373015E-2</v>
      </c>
      <c r="T1109">
        <f t="shared" si="304"/>
        <v>53.166509642261666</v>
      </c>
    </row>
    <row r="1110" spans="1:20" x14ac:dyDescent="0.25">
      <c r="A1110">
        <f t="shared" si="305"/>
        <v>358.16722592469108</v>
      </c>
      <c r="B1110">
        <f t="shared" si="322"/>
        <v>57.004084459426231</v>
      </c>
      <c r="C1110" t="str">
        <f t="shared" si="306"/>
        <v>-0.335854329814988-453.605291637405i</v>
      </c>
      <c r="D1110" t="str">
        <f t="shared" si="307"/>
        <v>3.47812497864926-279.199464287173i</v>
      </c>
      <c r="E1110" t="str">
        <f t="shared" si="308"/>
        <v>162.469416198461+0.0436948165241913i</v>
      </c>
      <c r="F1110" t="str">
        <f t="shared" si="309"/>
        <v>2.42492492293402-2620.11260494849i</v>
      </c>
      <c r="G1110" t="str">
        <f t="shared" si="310"/>
        <v>0.999999999178984-0.0000286533780504504i</v>
      </c>
      <c r="H1110" t="str">
        <f t="shared" si="311"/>
        <v>1200.12311928383+11.0029746493387i</v>
      </c>
      <c r="I1110" t="str">
        <f t="shared" si="312"/>
        <v>89.5377214230384-8870.57095623631i</v>
      </c>
      <c r="K1110" t="str">
        <f t="shared" si="313"/>
        <v>0.00999813370828785-0.000134645005453821i</v>
      </c>
      <c r="L1110" t="str">
        <f t="shared" si="314"/>
        <v>0.00015-4.95034027977444i</v>
      </c>
      <c r="M1110" t="str">
        <f t="shared" si="315"/>
        <v>0.0004-0.873589461136668i</v>
      </c>
      <c r="N1110">
        <f t="shared" si="316"/>
        <v>89.957577584591803</v>
      </c>
      <c r="O1110">
        <f t="shared" si="317"/>
        <v>53.133564626379965</v>
      </c>
      <c r="P1110" s="3">
        <f t="shared" si="318"/>
        <v>53.133564626379965</v>
      </c>
      <c r="Q1110" s="3">
        <f t="shared" si="319"/>
        <v>-90.042422415408197</v>
      </c>
      <c r="R1110">
        <f t="shared" si="320"/>
        <v>89.957577584591803</v>
      </c>
      <c r="S1110">
        <f t="shared" si="321"/>
        <v>5.700408445942623E-2</v>
      </c>
      <c r="T1110">
        <f t="shared" si="304"/>
        <v>53.133564626379965</v>
      </c>
    </row>
    <row r="1111" spans="1:20" x14ac:dyDescent="0.25">
      <c r="A1111">
        <f t="shared" si="305"/>
        <v>359.52826138320495</v>
      </c>
      <c r="B1111">
        <f t="shared" si="322"/>
        <v>57.220699980372054</v>
      </c>
      <c r="C1111" t="str">
        <f t="shared" si="306"/>
        <v>-0.335853409653835-451.888053523921i</v>
      </c>
      <c r="D1111" t="str">
        <f t="shared" si="307"/>
        <v>3.47812497848669-278.142524768049i</v>
      </c>
      <c r="E1111" t="str">
        <f t="shared" si="308"/>
        <v>162.469415279301+0.0438608835546768i</v>
      </c>
      <c r="F1111" t="str">
        <f t="shared" si="309"/>
        <v>2.42492492291886-2610.19386877621i</v>
      </c>
      <c r="G1111" t="str">
        <f t="shared" si="310"/>
        <v>0.999999999172732-0.0000287622608868623i</v>
      </c>
      <c r="H1111" t="str">
        <f t="shared" si="311"/>
        <v>1200.12405682728+11.0447865448876i</v>
      </c>
      <c r="I1111" t="str">
        <f t="shared" si="312"/>
        <v>89.5377322112683-8836.99672712932i</v>
      </c>
      <c r="K1111" t="str">
        <f t="shared" si="313"/>
        <v>0.00999811950027268-0.000135156458767301i</v>
      </c>
      <c r="L1111" t="str">
        <f t="shared" si="314"/>
        <v>0.00015-4.93160019901816i</v>
      </c>
      <c r="M1111" t="str">
        <f t="shared" si="315"/>
        <v>0.0004-0.870282388062033i</v>
      </c>
      <c r="N1111">
        <f t="shared" si="316"/>
        <v>89.957416490179284</v>
      </c>
      <c r="O1111">
        <f t="shared" si="317"/>
        <v>53.100619601448351</v>
      </c>
      <c r="P1111" s="3">
        <f t="shared" si="318"/>
        <v>53.100619601448351</v>
      </c>
      <c r="Q1111" s="3">
        <f t="shared" si="319"/>
        <v>-90.042583509820716</v>
      </c>
      <c r="R1111">
        <f t="shared" si="320"/>
        <v>89.957416490179284</v>
      </c>
      <c r="S1111">
        <f t="shared" si="321"/>
        <v>5.7220699980372054E-2</v>
      </c>
      <c r="T1111">
        <f t="shared" si="304"/>
        <v>53.100619601448351</v>
      </c>
    </row>
    <row r="1112" spans="1:20" x14ac:dyDescent="0.25">
      <c r="A1112">
        <f t="shared" si="305"/>
        <v>360.89446877646111</v>
      </c>
      <c r="B1112">
        <f t="shared" si="322"/>
        <v>57.438138640297467</v>
      </c>
      <c r="C1112" t="str">
        <f t="shared" si="306"/>
        <v>-0.335852482488944-450.177315971997i</v>
      </c>
      <c r="D1112" t="str">
        <f t="shared" si="307"/>
        <v>3.47812497832286-277.089586422524i</v>
      </c>
      <c r="E1112" t="str">
        <f t="shared" si="308"/>
        <v>162.469414353148+0.0440275819456758i</v>
      </c>
      <c r="F1112" t="str">
        <f t="shared" si="309"/>
        <v>2.42492492290359-2600.31268111904i</v>
      </c>
      <c r="G1112" t="str">
        <f t="shared" si="310"/>
        <v>0.999999999166433-0.0000288715574780505i</v>
      </c>
      <c r="H1112" t="str">
        <f t="shared" si="311"/>
        <v>1200.12500151051+11.086757332409i</v>
      </c>
      <c r="I1112" t="str">
        <f t="shared" si="312"/>
        <v>89.5377430816238-8803.54962119368i</v>
      </c>
      <c r="K1112" t="str">
        <f t="shared" si="313"/>
        <v>0.0099981051841135-0.000135669853341522i</v>
      </c>
      <c r="L1112" t="str">
        <f t="shared" si="314"/>
        <v>0.00015-4.91293106098643i</v>
      </c>
      <c r="M1112" t="str">
        <f t="shared" si="315"/>
        <v>0.0004-0.866987834291722i</v>
      </c>
      <c r="N1112">
        <f t="shared" si="316"/>
        <v>89.957254784875232</v>
      </c>
      <c r="O1112">
        <f t="shared" si="317"/>
        <v>53.067674567398051</v>
      </c>
      <c r="P1112" s="3">
        <f t="shared" si="318"/>
        <v>53.067674567398051</v>
      </c>
      <c r="Q1112" s="3">
        <f t="shared" si="319"/>
        <v>-90.042745215124768</v>
      </c>
      <c r="R1112">
        <f t="shared" si="320"/>
        <v>89.957254784875232</v>
      </c>
      <c r="S1112">
        <f t="shared" si="321"/>
        <v>5.7438138640297468E-2</v>
      </c>
      <c r="T1112">
        <f t="shared" si="304"/>
        <v>53.067674567398051</v>
      </c>
    </row>
    <row r="1113" spans="1:20" x14ac:dyDescent="0.25">
      <c r="A1113">
        <f t="shared" si="305"/>
        <v>362.26586775781163</v>
      </c>
      <c r="B1113">
        <f t="shared" si="322"/>
        <v>57.656403567130596</v>
      </c>
      <c r="C1113" t="str">
        <f t="shared" si="306"/>
        <v>-0.335851548267067-448.473054372096i</v>
      </c>
      <c r="D1113" t="str">
        <f t="shared" si="307"/>
        <v>3.47812497815781-276.040634103724i</v>
      </c>
      <c r="E1113" t="str">
        <f t="shared" si="308"/>
        <v>162.469413419949+0.0441949140998107i</v>
      </c>
      <c r="F1113" t="str">
        <f t="shared" si="309"/>
        <v>2.42492492288819-2590.46889983277i</v>
      </c>
      <c r="G1113" t="str">
        <f t="shared" si="310"/>
        <v>0.999999999160086-0.0000289812693962831i</v>
      </c>
      <c r="H1113" t="str">
        <f t="shared" si="311"/>
        <v>1200.12595338788+11.1288876157698i</v>
      </c>
      <c r="I1113" t="str">
        <f t="shared" si="312"/>
        <v>89.5377540347293-8770.22915728146i</v>
      </c>
      <c r="K1113" t="str">
        <f t="shared" si="313"/>
        <v>0.0099980907589875-0.000136185196527404i</v>
      </c>
      <c r="L1113" t="str">
        <f t="shared" si="314"/>
        <v>0.00015-4.89433259711737i</v>
      </c>
      <c r="M1113" t="str">
        <f t="shared" si="315"/>
        <v>0.0004-0.863705752432475i</v>
      </c>
      <c r="N1113">
        <f t="shared" si="316"/>
        <v>89.957092466372742</v>
      </c>
      <c r="O1113">
        <f t="shared" si="317"/>
        <v>53.034729524159587</v>
      </c>
      <c r="P1113" s="3">
        <f t="shared" si="318"/>
        <v>53.034729524159587</v>
      </c>
      <c r="Q1113" s="3">
        <f t="shared" si="319"/>
        <v>-90.042907533627258</v>
      </c>
      <c r="R1113">
        <f t="shared" si="320"/>
        <v>89.957092466372742</v>
      </c>
      <c r="S1113">
        <f t="shared" si="321"/>
        <v>5.7656403567130594E-2</v>
      </c>
      <c r="T1113">
        <f t="shared" si="304"/>
        <v>53.034729524159587</v>
      </c>
    </row>
    <row r="1114" spans="1:20" x14ac:dyDescent="0.25">
      <c r="A1114">
        <f t="shared" si="305"/>
        <v>363.64247805529135</v>
      </c>
      <c r="B1114">
        <f t="shared" si="322"/>
        <v>57.875497900685694</v>
      </c>
      <c r="C1114" t="str">
        <f t="shared" si="306"/>
        <v>-0.335850606934455-446.775244207851i</v>
      </c>
      <c r="D1114" t="str">
        <f t="shared" si="307"/>
        <v>3.4781249779915-274.995652722121i</v>
      </c>
      <c r="E1114" t="str">
        <f t="shared" si="308"/>
        <v>162.46941247965+0.044362882428943i</v>
      </c>
      <c r="F1114" t="str">
        <f t="shared" si="309"/>
        <v>2.42492492287269-2580.66238331131i</v>
      </c>
      <c r="G1114" t="str">
        <f t="shared" si="310"/>
        <v>0.999999999153691-0.000029091398219803i</v>
      </c>
      <c r="H1114" t="str">
        <f t="shared" si="311"/>
        <v>1200.12691251419+11.1711780011324i</v>
      </c>
      <c r="I1114" t="str">
        <f t="shared" si="312"/>
        <v>89.5377650712146-8737.03485606673i</v>
      </c>
      <c r="K1114" t="str">
        <f t="shared" si="313"/>
        <v>0.00999807622406561-0.000136702495703501i</v>
      </c>
      <c r="L1114" t="str">
        <f t="shared" si="314"/>
        <v>0.00015-4.87580453986589i</v>
      </c>
      <c r="M1114" t="str">
        <f t="shared" si="315"/>
        <v>0.0004-0.860436095270452i</v>
      </c>
      <c r="N1114">
        <f t="shared" si="316"/>
        <v>89.956929532356341</v>
      </c>
      <c r="O1114">
        <f t="shared" si="317"/>
        <v>53.001784471663179</v>
      </c>
      <c r="P1114" s="3">
        <f t="shared" si="318"/>
        <v>53.001784471663179</v>
      </c>
      <c r="Q1114" s="3">
        <f t="shared" si="319"/>
        <v>-90.043070467643659</v>
      </c>
      <c r="R1114">
        <f t="shared" si="320"/>
        <v>89.956929532356341</v>
      </c>
      <c r="S1114">
        <f t="shared" si="321"/>
        <v>5.7875497900685698E-2</v>
      </c>
      <c r="T1114">
        <f t="shared" si="304"/>
        <v>53.001784471663179</v>
      </c>
    </row>
    <row r="1115" spans="1:20" x14ac:dyDescent="0.25">
      <c r="A1115">
        <f t="shared" si="305"/>
        <v>365.02431947190144</v>
      </c>
      <c r="B1115">
        <f t="shared" si="322"/>
        <v>58.0954247927083</v>
      </c>
      <c r="C1115" t="str">
        <f t="shared" si="306"/>
        <v>-0.335849658436925-445.083861055687i</v>
      </c>
      <c r="D1115" t="str">
        <f t="shared" si="307"/>
        <v>3.47812497782393-273.954627245304i</v>
      </c>
      <c r="E1115" t="str">
        <f t="shared" si="308"/>
        <v>162.469411532197+0.0445314893541279i</v>
      </c>
      <c r="F1115" t="str">
        <f t="shared" si="309"/>
        <v>2.42492492285707-2570.89299048463i</v>
      </c>
      <c r="G1115" t="str">
        <f t="shared" si="310"/>
        <v>0.999999999147246-0.00002920194553285i</v>
      </c>
      <c r="H1115" t="str">
        <f t="shared" si="311"/>
        <v>1200.12787894466+11.2136290969635i</v>
      </c>
      <c r="I1115" t="str">
        <f t="shared" si="312"/>
        <v>89.5377761917138-8703.96624003849i</v>
      </c>
      <c r="K1115" t="str">
        <f t="shared" si="313"/>
        <v>0.00999806157851242-0.000137221758276109i</v>
      </c>
      <c r="L1115" t="str">
        <f t="shared" si="314"/>
        <v>0.00015-4.85734662269964i</v>
      </c>
      <c r="M1115" t="str">
        <f t="shared" si="315"/>
        <v>0.0004-0.857178815770521i</v>
      </c>
      <c r="N1115">
        <f t="shared" si="316"/>
        <v>89.956765980501928</v>
      </c>
      <c r="O1115">
        <f t="shared" si="317"/>
        <v>52.96883940983821</v>
      </c>
      <c r="P1115" s="3">
        <f t="shared" si="318"/>
        <v>52.96883940983821</v>
      </c>
      <c r="Q1115" s="3">
        <f t="shared" si="319"/>
        <v>-90.043234019498072</v>
      </c>
      <c r="R1115">
        <f t="shared" si="320"/>
        <v>89.956765980501928</v>
      </c>
      <c r="S1115">
        <f t="shared" si="321"/>
        <v>5.8095424792708301E-2</v>
      </c>
      <c r="T1115">
        <f t="shared" si="304"/>
        <v>52.96883940983821</v>
      </c>
    </row>
    <row r="1116" spans="1:20" x14ac:dyDescent="0.25">
      <c r="A1116">
        <f t="shared" si="305"/>
        <v>366.41141188589467</v>
      </c>
      <c r="B1116">
        <f t="shared" si="322"/>
        <v>58.316187406920591</v>
      </c>
      <c r="C1116" t="str">
        <f t="shared" si="306"/>
        <v>-0.335848702720146-443.398880584494i</v>
      </c>
      <c r="D1116" t="str">
        <f t="shared" si="307"/>
        <v>3.47812497765505-272.917542697772i</v>
      </c>
      <c r="E1116" t="str">
        <f t="shared" si="308"/>
        <v>162.469410577537+0.0447007373056163i</v>
      </c>
      <c r="F1116" t="str">
        <f t="shared" si="309"/>
        <v>2.42492492284131-2561.16058081672i</v>
      </c>
      <c r="G1116" t="str">
        <f t="shared" si="310"/>
        <v>0.999999999140753-0.0000293129129256846i</v>
      </c>
      <c r="H1116" t="str">
        <f t="shared" si="311"/>
        <v>1200.12885273493+11.2562415140432i</v>
      </c>
      <c r="I1116" t="str">
        <f t="shared" si="312"/>
        <v>89.5377873968676-8671.02283349369i</v>
      </c>
      <c r="K1116" t="str">
        <f t="shared" si="313"/>
        <v>0.00999804682148616-0.000137742991679365i</v>
      </c>
      <c r="L1116" t="str">
        <f t="shared" si="314"/>
        <v>0.00015-4.83895858009526i</v>
      </c>
      <c r="M1116" t="str">
        <f t="shared" si="315"/>
        <v>0.0004-0.853933867075635i</v>
      </c>
      <c r="N1116">
        <f t="shared" si="316"/>
        <v>89.956601808476648</v>
      </c>
      <c r="O1116">
        <f t="shared" si="317"/>
        <v>52.935894338613764</v>
      </c>
      <c r="P1116" s="3">
        <f t="shared" si="318"/>
        <v>52.935894338613764</v>
      </c>
      <c r="Q1116" s="3">
        <f t="shared" si="319"/>
        <v>-90.043398191523352</v>
      </c>
      <c r="R1116">
        <f t="shared" si="320"/>
        <v>89.956601808476648</v>
      </c>
      <c r="S1116">
        <f t="shared" si="321"/>
        <v>5.8316187406920593E-2</v>
      </c>
      <c r="T1116">
        <f t="shared" si="304"/>
        <v>52.935894338613764</v>
      </c>
    </row>
    <row r="1117" spans="1:20" x14ac:dyDescent="0.25">
      <c r="A1117">
        <f t="shared" si="305"/>
        <v>367.8037752510611</v>
      </c>
      <c r="B1117">
        <f t="shared" si="322"/>
        <v>58.537788919066891</v>
      </c>
      <c r="C1117" t="str">
        <f t="shared" si="306"/>
        <v>-0.335847739729126-441.720278555267i</v>
      </c>
      <c r="D1117" t="str">
        <f t="shared" si="307"/>
        <v>3.4781249774849-271.884384160719i</v>
      </c>
      <c r="E1117" t="str">
        <f t="shared" si="308"/>
        <v>162.469409615612+0.0448706287229842i</v>
      </c>
      <c r="F1117" t="str">
        <f t="shared" si="309"/>
        <v>2.42492492282545-2551.46501430361i</v>
      </c>
      <c r="G1117" t="str">
        <f t="shared" si="310"/>
        <v>0.999999999134211-0.0000294243019946096i</v>
      </c>
      <c r="H1117" t="str">
        <f t="shared" si="311"/>
        <v>1200.12983394103+11.2990158654731i</v>
      </c>
      <c r="I1117" t="str">
        <f t="shared" si="312"/>
        <v>89.5377986873195-8638.20416253028i</v>
      </c>
      <c r="K1117" t="str">
        <f t="shared" si="313"/>
        <v>0.00999803195213883-0.000138266203375351i</v>
      </c>
      <c r="L1117" t="str">
        <f t="shared" si="314"/>
        <v>0.00015-4.82064014753465i</v>
      </c>
      <c r="M1117" t="str">
        <f t="shared" si="315"/>
        <v>0.0004-0.850701202506113i</v>
      </c>
      <c r="N1117">
        <f t="shared" si="316"/>
        <v>89.956437013939052</v>
      </c>
      <c r="O1117">
        <f t="shared" si="317"/>
        <v>52.902949257918344</v>
      </c>
      <c r="P1117" s="3">
        <f t="shared" si="318"/>
        <v>52.902949257918344</v>
      </c>
      <c r="Q1117" s="3">
        <f t="shared" si="319"/>
        <v>-90.043562986060948</v>
      </c>
      <c r="R1117">
        <f t="shared" si="320"/>
        <v>89.956437013939052</v>
      </c>
      <c r="S1117">
        <f t="shared" si="321"/>
        <v>5.8537788919066892E-2</v>
      </c>
      <c r="T1117">
        <f t="shared" si="304"/>
        <v>52.902949257918344</v>
      </c>
    </row>
    <row r="1118" spans="1:20" x14ac:dyDescent="0.25">
      <c r="A1118">
        <f t="shared" si="305"/>
        <v>369.20142959701514</v>
      </c>
      <c r="B1118">
        <f t="shared" si="322"/>
        <v>58.760232516959348</v>
      </c>
      <c r="C1118" t="str">
        <f t="shared" si="306"/>
        <v>-0.335846769408508-440.048030820756i</v>
      </c>
      <c r="D1118" t="str">
        <f t="shared" si="307"/>
        <v>3.47812497731346-270.855136771809i</v>
      </c>
      <c r="E1118" t="str">
        <f t="shared" si="308"/>
        <v>162.469408646371+0.0450411660551061i</v>
      </c>
      <c r="F1118" t="str">
        <f t="shared" si="309"/>
        <v>2.42492492280947-2541.80615147133i</v>
      </c>
      <c r="G1118" t="str">
        <f t="shared" si="310"/>
        <v>0.999999999127618-0.0000295361143419944i</v>
      </c>
      <c r="H1118" t="str">
        <f t="shared" si="311"/>
        <v>1200.13082261945+11.3419527666857i</v>
      </c>
      <c r="I1118" t="str">
        <f t="shared" si="312"/>
        <v>89.5378100637193-8605.50975504085i</v>
      </c>
      <c r="K1118" t="str">
        <f t="shared" si="313"/>
        <v>0.00999801696961579-0.000138791400854194i</v>
      </c>
      <c r="L1118" t="str">
        <f t="shared" si="314"/>
        <v>0.00015-4.80239106150092i</v>
      </c>
      <c r="M1118" t="str">
        <f t="shared" si="315"/>
        <v>0.0004-0.847480775558988i</v>
      </c>
      <c r="N1118">
        <f t="shared" si="316"/>
        <v>89.956271594538975</v>
      </c>
      <c r="O1118">
        <f t="shared" si="317"/>
        <v>52.870004167679944</v>
      </c>
      <c r="P1118" s="3">
        <f t="shared" si="318"/>
        <v>52.870004167679944</v>
      </c>
      <c r="Q1118" s="3">
        <f t="shared" si="319"/>
        <v>-90.043728405461025</v>
      </c>
      <c r="R1118">
        <f t="shared" si="320"/>
        <v>89.956271594538975</v>
      </c>
      <c r="S1118">
        <f t="shared" si="321"/>
        <v>5.8760232516959346E-2</v>
      </c>
      <c r="T1118">
        <f t="shared" si="304"/>
        <v>52.870004167679944</v>
      </c>
    </row>
    <row r="1119" spans="1:20" x14ac:dyDescent="0.25">
      <c r="A1119">
        <f t="shared" si="305"/>
        <v>370.60439502948384</v>
      </c>
      <c r="B1119">
        <f t="shared" si="322"/>
        <v>58.983521400523799</v>
      </c>
      <c r="C1119" t="str">
        <f t="shared" si="306"/>
        <v>-0.335845791702537-438.38211332512i</v>
      </c>
      <c r="D1119" t="str">
        <f t="shared" si="307"/>
        <v>3.47812497714071-269.829785724974i</v>
      </c>
      <c r="E1119" t="str">
        <f t="shared" si="308"/>
        <v>162.469407669756+0.0452123517602043i</v>
      </c>
      <c r="F1119" t="str">
        <f t="shared" si="309"/>
        <v>2.42492492279336-2532.18385337387i</v>
      </c>
      <c r="G1119" t="str">
        <f t="shared" si="310"/>
        <v>0.999999999120975-0.0000296483515762971i</v>
      </c>
      <c r="H1119" t="str">
        <f t="shared" si="311"/>
        <v>1200.1318188271+11.385052835453i</v>
      </c>
      <c r="I1119" t="str">
        <f t="shared" si="312"/>
        <v>89.53782152672-8572.93914070533i</v>
      </c>
      <c r="K1119" t="str">
        <f t="shared" si="313"/>
        <v>0.00999800187305606-0.000139318591634171i</v>
      </c>
      <c r="L1119" t="str">
        <f t="shared" si="314"/>
        <v>0.00015-4.78421105947492i</v>
      </c>
      <c r="M1119" t="str">
        <f t="shared" si="315"/>
        <v>0.0004-0.84427253990734i</v>
      </c>
      <c r="N1119">
        <f t="shared" si="316"/>
        <v>89.956105547917403</v>
      </c>
      <c r="O1119">
        <f t="shared" si="317"/>
        <v>52.837059067825976</v>
      </c>
      <c r="P1119" s="3">
        <f t="shared" si="318"/>
        <v>52.837059067825976</v>
      </c>
      <c r="Q1119" s="3">
        <f t="shared" si="319"/>
        <v>-90.043894452082597</v>
      </c>
      <c r="R1119">
        <f t="shared" si="320"/>
        <v>89.956105547917403</v>
      </c>
      <c r="S1119">
        <f t="shared" si="321"/>
        <v>5.8983521400523799E-2</v>
      </c>
      <c r="T1119">
        <f t="shared" si="304"/>
        <v>52.837059067825976</v>
      </c>
    </row>
    <row r="1120" spans="1:20" x14ac:dyDescent="0.25">
      <c r="A1120">
        <f t="shared" si="305"/>
        <v>372.01269173059592</v>
      </c>
      <c r="B1120">
        <f t="shared" si="322"/>
        <v>59.207658781845794</v>
      </c>
      <c r="C1120" t="str">
        <f t="shared" si="306"/>
        <v>-0.335844806554835-436.722502103568i</v>
      </c>
      <c r="D1120" t="str">
        <f t="shared" si="307"/>
        <v>3.47812497696668-268.808316270195i</v>
      </c>
      <c r="E1120" t="str">
        <f t="shared" si="308"/>
        <v>162.469406685711+0.0453841883058765i</v>
      </c>
      <c r="F1120" t="str">
        <f t="shared" si="309"/>
        <v>2.42492492277713-2522.59798159126i</v>
      </c>
      <c r="G1120" t="str">
        <f t="shared" si="310"/>
        <v>0.999999999114282-0.0000297610153120878i</v>
      </c>
      <c r="H1120" t="str">
        <f t="shared" si="311"/>
        <v>1200.13282262135+11.4283166918952i</v>
      </c>
      <c r="I1120" t="str">
        <f t="shared" si="312"/>
        <v>89.5378330769794-8540.49185098482i</v>
      </c>
      <c r="K1120" t="str">
        <f t="shared" si="313"/>
        <v>0.00999798666159182-0.000139847783261805i</v>
      </c>
      <c r="L1120" t="str">
        <f t="shared" si="314"/>
        <v>0.00015-4.76609987993119i</v>
      </c>
      <c r="M1120" t="str">
        <f t="shared" si="315"/>
        <v>0.0004-0.841076449399624i</v>
      </c>
      <c r="N1120">
        <f t="shared" si="316"/>
        <v>89.95593887170665</v>
      </c>
      <c r="O1120">
        <f t="shared" si="317"/>
        <v>52.804113958283082</v>
      </c>
      <c r="P1120" s="3">
        <f t="shared" si="318"/>
        <v>52.804113958283082</v>
      </c>
      <c r="Q1120" s="3">
        <f t="shared" si="319"/>
        <v>-90.04406112829335</v>
      </c>
      <c r="R1120">
        <f t="shared" si="320"/>
        <v>89.95593887170665</v>
      </c>
      <c r="S1120">
        <f t="shared" si="321"/>
        <v>5.9207658781845793E-2</v>
      </c>
      <c r="T1120">
        <f t="shared" si="304"/>
        <v>52.804113958283082</v>
      </c>
    </row>
    <row r="1121" spans="1:20" x14ac:dyDescent="0.25">
      <c r="A1121">
        <f t="shared" si="305"/>
        <v>373.42633995917214</v>
      </c>
      <c r="B1121">
        <f t="shared" si="322"/>
        <v>59.432647885216809</v>
      </c>
      <c r="C1121" t="str">
        <f t="shared" si="306"/>
        <v>-0.335843813909146-435.069173282049i</v>
      </c>
      <c r="D1121" t="str">
        <f t="shared" si="307"/>
        <v>3.47812497679127-267.790713713292i</v>
      </c>
      <c r="E1121" t="str">
        <f t="shared" si="308"/>
        <v>162.46940569418+0.0455566781691465i</v>
      </c>
      <c r="F1121" t="str">
        <f t="shared" si="309"/>
        <v>2.42492492276077-2513.04839822752i</v>
      </c>
      <c r="G1121" t="str">
        <f t="shared" si="310"/>
        <v>0.999999999107538-0.0000298741071700723i</v>
      </c>
      <c r="H1121" t="str">
        <f t="shared" si="311"/>
        <v>1200.13383405996+11.4717449584907i</v>
      </c>
      <c r="I1121" t="str">
        <f t="shared" si="312"/>
        <v>89.5378447151648-8508.16741911409i</v>
      </c>
      <c r="K1121" t="str">
        <f t="shared" si="313"/>
        <v>0.00999797133434904-0.000140378983311988i</v>
      </c>
      <c r="L1121" t="str">
        <f t="shared" si="314"/>
        <v>0.00015-4.74805726233432i</v>
      </c>
      <c r="M1121" t="str">
        <f t="shared" si="315"/>
        <v>0.0004-0.837892458059i</v>
      </c>
      <c r="N1121">
        <f t="shared" si="316"/>
        <v>89.955771563530107</v>
      </c>
      <c r="O1121">
        <f t="shared" si="317"/>
        <v>52.771168838977744</v>
      </c>
      <c r="P1121" s="3">
        <f t="shared" si="318"/>
        <v>52.771168838977744</v>
      </c>
      <c r="Q1121" s="3">
        <f t="shared" si="319"/>
        <v>-90.044228436469893</v>
      </c>
      <c r="R1121">
        <f t="shared" si="320"/>
        <v>89.955771563530107</v>
      </c>
      <c r="S1121">
        <f t="shared" si="321"/>
        <v>5.9432647885216808E-2</v>
      </c>
      <c r="T1121">
        <f t="shared" si="304"/>
        <v>52.771168838977744</v>
      </c>
    </row>
    <row r="1122" spans="1:20" x14ac:dyDescent="0.25">
      <c r="A1122">
        <f t="shared" si="305"/>
        <v>374.84536005101705</v>
      </c>
      <c r="B1122">
        <f t="shared" si="322"/>
        <v>59.658491947180636</v>
      </c>
      <c r="C1122" t="str">
        <f t="shared" si="306"/>
        <v>-0.335842813708194-433.422103076868i</v>
      </c>
      <c r="D1122" t="str">
        <f t="shared" si="307"/>
        <v>3.47812497661456-266.776963415709i</v>
      </c>
      <c r="E1122" t="str">
        <f t="shared" si="308"/>
        <v>162.469404695105+0.045729823836518i</v>
      </c>
      <c r="F1122" t="str">
        <f t="shared" si="309"/>
        <v>2.42492492274429-2503.53496590868i</v>
      </c>
      <c r="G1122" t="str">
        <f t="shared" si="310"/>
        <v>0.999999999100742-0.0000299876287771148i</v>
      </c>
      <c r="H1122" t="str">
        <f t="shared" si="311"/>
        <v>1200.13485320115+11.5153382600838i</v>
      </c>
      <c r="I1122" t="str">
        <f t="shared" si="312"/>
        <v>89.5378564419451-8475.96538009537i</v>
      </c>
      <c r="K1122" t="str">
        <f t="shared" si="313"/>
        <v>0.00999795589044683-0.000140912199388066i</v>
      </c>
      <c r="L1122" t="str">
        <f t="shared" si="314"/>
        <v>0.00015-4.73008294713519i</v>
      </c>
      <c r="M1122" t="str">
        <f t="shared" si="315"/>
        <v>0.0004-0.834720520082683i</v>
      </c>
      <c r="N1122">
        <f t="shared" si="316"/>
        <v>89.955603621002354</v>
      </c>
      <c r="O1122">
        <f t="shared" si="317"/>
        <v>52.738223709835538</v>
      </c>
      <c r="P1122" s="3">
        <f t="shared" si="318"/>
        <v>52.738223709835538</v>
      </c>
      <c r="Q1122" s="3">
        <f t="shared" si="319"/>
        <v>-90.044396378997646</v>
      </c>
      <c r="R1122">
        <f t="shared" si="320"/>
        <v>89.955603621002354</v>
      </c>
      <c r="S1122">
        <f t="shared" si="321"/>
        <v>5.9658491947180634E-2</v>
      </c>
      <c r="T1122">
        <f t="shared" si="304"/>
        <v>52.738223709835538</v>
      </c>
    </row>
    <row r="1123" spans="1:20" x14ac:dyDescent="0.25">
      <c r="A1123">
        <f t="shared" si="305"/>
        <v>376.26977241921094</v>
      </c>
      <c r="B1123">
        <f t="shared" si="322"/>
        <v>59.885194216579926</v>
      </c>
      <c r="C1123" t="str">
        <f t="shared" si="306"/>
        <v>-0.335841805894642-431.78126779438i</v>
      </c>
      <c r="D1123" t="str">
        <f t="shared" si="307"/>
        <v>3.47812497643649-265.767050794308i</v>
      </c>
      <c r="E1123" t="str">
        <f t="shared" si="308"/>
        <v>162.469403688431+0.0459036278039186i</v>
      </c>
      <c r="F1123" t="str">
        <f t="shared" si="309"/>
        <v>2.42492492272769-2494.05754778081i</v>
      </c>
      <c r="G1123" t="str">
        <f t="shared" si="310"/>
        <v>0.999999999093895-0.0000301015817662617i</v>
      </c>
      <c r="H1123" t="str">
        <f t="shared" si="311"/>
        <v>1200.1358801036+11.559097223894i</v>
      </c>
      <c r="I1123" t="str">
        <f t="shared" si="312"/>
        <v>89.5378682579928-8443.88527069166i</v>
      </c>
      <c r="K1123" t="str">
        <f t="shared" si="313"/>
        <v>0.0099979403289977-0.000141447439121949i</v>
      </c>
      <c r="L1123" t="str">
        <f t="shared" si="314"/>
        <v>0.00015-4.71217667576729i</v>
      </c>
      <c r="M1123" t="str">
        <f t="shared" si="315"/>
        <v>0.0004-0.831560589841285i</v>
      </c>
      <c r="N1123">
        <f t="shared" si="316"/>
        <v>89.955435041729132</v>
      </c>
      <c r="O1123">
        <f t="shared" si="317"/>
        <v>52.705278570781857</v>
      </c>
      <c r="P1123" s="3">
        <f t="shared" si="318"/>
        <v>52.705278570781857</v>
      </c>
      <c r="Q1123" s="3">
        <f t="shared" si="319"/>
        <v>-90.044564958270868</v>
      </c>
      <c r="R1123">
        <f t="shared" si="320"/>
        <v>89.955435041729132</v>
      </c>
      <c r="S1123">
        <f t="shared" si="321"/>
        <v>5.9885194216579923E-2</v>
      </c>
      <c r="T1123">
        <f t="shared" si="304"/>
        <v>52.705278570781857</v>
      </c>
    </row>
    <row r="1124" spans="1:20" x14ac:dyDescent="0.25">
      <c r="A1124">
        <f t="shared" si="305"/>
        <v>377.69959755440397</v>
      </c>
      <c r="B1124">
        <f t="shared" si="322"/>
        <v>60.112757954602934</v>
      </c>
      <c r="C1124" t="str">
        <f t="shared" si="306"/>
        <v>-0.335840790410295-430.146643830608i</v>
      </c>
      <c r="D1124" t="str">
        <f t="shared" si="307"/>
        <v>3.47812497625706-264.760961321157i</v>
      </c>
      <c r="E1124" t="str">
        <f t="shared" si="308"/>
        <v>162.469402674098+0.0460780925769029i</v>
      </c>
      <c r="F1124" t="str">
        <f t="shared" si="309"/>
        <v>2.42492492271095-2484.61600750809i</v>
      </c>
      <c r="G1124" t="str">
        <f t="shared" si="310"/>
        <v>0.999999999086995-0.000030215967776765i</v>
      </c>
      <c r="H1124" t="str">
        <f t="shared" si="311"/>
        <v>1200.13691482643+11.6030224795251i</v>
      </c>
      <c r="I1124" t="str">
        <f t="shared" si="312"/>
        <v>89.5378801639856-8411.92662942001i</v>
      </c>
      <c r="K1124" t="str">
        <f t="shared" si="313"/>
        <v>0.0099979246491072-0.000141984710174213i</v>
      </c>
      <c r="L1124" t="str">
        <f t="shared" si="314"/>
        <v>0.00015-4.69433819064284i</v>
      </c>
      <c r="M1124" t="str">
        <f t="shared" si="315"/>
        <v>0.0004-0.828412621878146i</v>
      </c>
      <c r="N1124">
        <f t="shared" si="316"/>
        <v>89.955265823307244</v>
      </c>
      <c r="O1124">
        <f t="shared" si="317"/>
        <v>52.672333421741008</v>
      </c>
      <c r="P1124" s="3">
        <f t="shared" si="318"/>
        <v>52.672333421741008</v>
      </c>
      <c r="Q1124" s="3">
        <f t="shared" si="319"/>
        <v>-90.044734176692756</v>
      </c>
      <c r="R1124">
        <f t="shared" si="320"/>
        <v>89.955265823307244</v>
      </c>
      <c r="S1124">
        <f t="shared" si="321"/>
        <v>6.0112757954602934E-2</v>
      </c>
      <c r="T1124">
        <f t="shared" si="304"/>
        <v>52.672333421741008</v>
      </c>
    </row>
    <row r="1125" spans="1:20" x14ac:dyDescent="0.25">
      <c r="A1125">
        <f t="shared" si="305"/>
        <v>379.13485602511071</v>
      </c>
      <c r="B1125">
        <f t="shared" si="322"/>
        <v>60.341186434830426</v>
      </c>
      <c r="C1125" t="str">
        <f t="shared" si="306"/>
        <v>-0.335839767197088-428.51820767095i</v>
      </c>
      <c r="D1125" t="str">
        <f t="shared" si="307"/>
        <v>3.47812497607628-263.758680523322i</v>
      </c>
      <c r="E1125" t="str">
        <f t="shared" si="308"/>
        <v>162.469401652049+0.0462532206704968i</v>
      </c>
      <c r="F1125" t="str">
        <f t="shared" si="309"/>
        <v>2.42492492269408-2475.21020927078i</v>
      </c>
      <c r="G1125" t="str">
        <f t="shared" si="310"/>
        <v>0.999999999080043-0.0000303307884541059i</v>
      </c>
      <c r="H1125" t="str">
        <f t="shared" si="311"/>
        <v>1200.13795742918+11.6471146589753i</v>
      </c>
      <c r="I1125" t="str">
        <f t="shared" si="312"/>
        <v>89.5378921606117-8380.0889965445i</v>
      </c>
      <c r="K1125" t="str">
        <f t="shared" si="313"/>
        <v>0.00999790884987437-0.00014252402023422i</v>
      </c>
      <c r="L1125" t="str">
        <f t="shared" si="314"/>
        <v>0.00015-4.67656723514929i</v>
      </c>
      <c r="M1125" t="str">
        <f t="shared" si="315"/>
        <v>0.0004-0.825276570908698i</v>
      </c>
      <c r="N1125">
        <f t="shared" si="316"/>
        <v>89.955095963324482</v>
      </c>
      <c r="O1125">
        <f t="shared" si="317"/>
        <v>52.639388262637198</v>
      </c>
      <c r="P1125" s="3">
        <f t="shared" si="318"/>
        <v>52.639388262637198</v>
      </c>
      <c r="Q1125" s="3">
        <f t="shared" si="319"/>
        <v>-90.044904036675518</v>
      </c>
      <c r="R1125">
        <f t="shared" si="320"/>
        <v>89.955095963324482</v>
      </c>
      <c r="S1125">
        <f t="shared" si="321"/>
        <v>6.0341186434830427E-2</v>
      </c>
      <c r="T1125">
        <f t="shared" si="304"/>
        <v>52.639388262637198</v>
      </c>
    </row>
    <row r="1126" spans="1:20" x14ac:dyDescent="0.25">
      <c r="A1126">
        <f t="shared" si="305"/>
        <v>380.57556847800612</v>
      </c>
      <c r="B1126">
        <f t="shared" si="322"/>
        <v>60.570482943282784</v>
      </c>
      <c r="C1126" t="str">
        <f t="shared" si="306"/>
        <v>-0.335838736196099-426.8959358898i</v>
      </c>
      <c r="D1126" t="str">
        <f t="shared" si="307"/>
        <v>3.47812497589411-262.760193982656i</v>
      </c>
      <c r="E1126" t="str">
        <f t="shared" si="308"/>
        <v>162.469400622224+0.046429014609419i</v>
      </c>
      <c r="F1126" t="str">
        <f t="shared" si="309"/>
        <v>2.42492492267712-2465.84001776333i</v>
      </c>
      <c r="G1126" t="str">
        <f t="shared" si="310"/>
        <v>0.999999999073038-0.0000304460454500182i</v>
      </c>
      <c r="H1126" t="str">
        <f t="shared" si="311"/>
        <v>1200.1390079719+11.6913743966446i</v>
      </c>
      <c r="I1126" t="str">
        <f t="shared" si="312"/>
        <v>89.53790424856-8348.37191407047i</v>
      </c>
      <c r="K1126" t="str">
        <f t="shared" si="313"/>
        <v>0.00999789293039121-0.000143065377020205i</v>
      </c>
      <c r="L1126" t="str">
        <f t="shared" si="314"/>
        <v>0.00015-4.65886355364543i</v>
      </c>
      <c r="M1126" t="str">
        <f t="shared" si="315"/>
        <v>0.0004-0.822152391819779i</v>
      </c>
      <c r="N1126">
        <f t="shared" si="316"/>
        <v>89.954925459359757</v>
      </c>
      <c r="O1126">
        <f t="shared" si="317"/>
        <v>52.60644309339375</v>
      </c>
      <c r="P1126" s="3">
        <f t="shared" si="318"/>
        <v>52.60644309339375</v>
      </c>
      <c r="Q1126" s="3">
        <f t="shared" si="319"/>
        <v>-90.045074540640243</v>
      </c>
      <c r="R1126">
        <f t="shared" si="320"/>
        <v>89.954925459359757</v>
      </c>
      <c r="S1126">
        <f t="shared" si="321"/>
        <v>6.057048294328278E-2</v>
      </c>
      <c r="T1126">
        <f t="shared" si="304"/>
        <v>52.60644309339375</v>
      </c>
    </row>
    <row r="1127" spans="1:20" x14ac:dyDescent="0.25">
      <c r="A1127">
        <f t="shared" si="305"/>
        <v>382.02175563822254</v>
      </c>
      <c r="B1127">
        <f t="shared" si="322"/>
        <v>60.800650778467258</v>
      </c>
      <c r="C1127" t="str">
        <f t="shared" si="306"/>
        <v>-0.335837697348125-425.279805150245i</v>
      </c>
      <c r="D1127" t="str">
        <f t="shared" si="307"/>
        <v>3.47812497571056-261.765487335595i</v>
      </c>
      <c r="E1127" t="str">
        <f t="shared" si="308"/>
        <v>162.469399584566+0.0466054769279352i</v>
      </c>
      <c r="F1127" t="str">
        <f t="shared" si="309"/>
        <v>2.42492492266001-2456.50529819236i</v>
      </c>
      <c r="G1127" t="str">
        <f t="shared" si="310"/>
        <v>0.99999999906598-0.0000305617404225125i</v>
      </c>
      <c r="H1127" t="str">
        <f t="shared" si="311"/>
        <v>1200.14006651503+11.7358023293449i</v>
      </c>
      <c r="I1127" t="str">
        <f t="shared" si="312"/>
        <v>89.5379164285237-8316.77492573677i</v>
      </c>
      <c r="K1127" t="str">
        <f t="shared" si="313"/>
        <v>0.00999787688974291-0.00014360878827939i</v>
      </c>
      <c r="L1127" t="str">
        <f t="shared" si="314"/>
        <v>0.00015-4.64122689145787i</v>
      </c>
      <c r="M1127" t="str">
        <f t="shared" si="315"/>
        <v>0.0004-0.819040039669038i</v>
      </c>
      <c r="N1127">
        <f t="shared" si="316"/>
        <v>89.954754308982942</v>
      </c>
      <c r="O1127">
        <f t="shared" si="317"/>
        <v>52.573497913933657</v>
      </c>
      <c r="P1127" s="3">
        <f t="shared" si="318"/>
        <v>52.573497913933657</v>
      </c>
      <c r="Q1127" s="3">
        <f t="shared" si="319"/>
        <v>-90.045245691017058</v>
      </c>
      <c r="R1127">
        <f t="shared" si="320"/>
        <v>89.954754308982942</v>
      </c>
      <c r="S1127">
        <f t="shared" si="321"/>
        <v>6.0800650778467261E-2</v>
      </c>
      <c r="T1127">
        <f t="shared" si="304"/>
        <v>52.573497913933657</v>
      </c>
    </row>
    <row r="1128" spans="1:20" x14ac:dyDescent="0.25">
      <c r="A1128">
        <f t="shared" si="305"/>
        <v>383.4734383096478</v>
      </c>
      <c r="B1128">
        <f t="shared" si="322"/>
        <v>61.031693251425438</v>
      </c>
      <c r="C1128" t="str">
        <f t="shared" si="306"/>
        <v>-0.335836650593337-423.669792203698i</v>
      </c>
      <c r="D1128" t="str">
        <f t="shared" si="307"/>
        <v>3.47812497552562-260.774546272951i</v>
      </c>
      <c r="E1128" t="str">
        <f t="shared" si="308"/>
        <v>162.469398539013+0.0467826101700871i</v>
      </c>
      <c r="F1128" t="str">
        <f t="shared" si="309"/>
        <v>2.42492492264274-2447.20591627482i</v>
      </c>
      <c r="G1128" t="str">
        <f t="shared" si="310"/>
        <v>0.999999999058868-0.0000306778750358999i</v>
      </c>
      <c r="H1128" t="str">
        <f t="shared" si="311"/>
        <v>1200.14113311953+11.7803990963091i</v>
      </c>
      <c r="I1128" t="str">
        <f t="shared" si="312"/>
        <v>89.5379287012039-8285.29757701047i</v>
      </c>
      <c r="K1128" t="str">
        <f t="shared" si="313"/>
        <v>0.00999786072700769-0.00014415426178809i</v>
      </c>
      <c r="L1128" t="str">
        <f t="shared" si="314"/>
        <v>0.00015-4.62365699487736i</v>
      </c>
      <c r="M1128" t="str">
        <f t="shared" si="315"/>
        <v>0.0004-0.815939469684241i</v>
      </c>
      <c r="N1128">
        <f t="shared" si="316"/>
        <v>89.954582509754871</v>
      </c>
      <c r="O1128">
        <f t="shared" si="317"/>
        <v>52.540552724179065</v>
      </c>
      <c r="P1128" s="3">
        <f t="shared" si="318"/>
        <v>52.540552724179065</v>
      </c>
      <c r="Q1128" s="3">
        <f t="shared" si="319"/>
        <v>-90.045417490245129</v>
      </c>
      <c r="R1128">
        <f t="shared" si="320"/>
        <v>89.954582509754871</v>
      </c>
      <c r="S1128">
        <f t="shared" si="321"/>
        <v>6.1031693251425441E-2</v>
      </c>
      <c r="T1128">
        <f t="shared" si="304"/>
        <v>52.540552724179065</v>
      </c>
    </row>
    <row r="1129" spans="1:20" x14ac:dyDescent="0.25">
      <c r="A1129">
        <f t="shared" si="305"/>
        <v>384.93063737522448</v>
      </c>
      <c r="B1129">
        <f t="shared" si="322"/>
        <v>61.263613685780854</v>
      </c>
      <c r="C1129" t="str">
        <f t="shared" si="306"/>
        <v>-0.3358355958718-422.065873889588i</v>
      </c>
      <c r="D1129" t="str">
        <f t="shared" si="307"/>
        <v>3.47812497533927-259.787356539704i</v>
      </c>
      <c r="E1129" t="str">
        <f t="shared" si="308"/>
        <v>162.469397485508+0.0469604168895114i</v>
      </c>
      <c r="F1129" t="str">
        <f t="shared" si="309"/>
        <v>2.42492492262538-2437.94173823598i</v>
      </c>
      <c r="G1129" t="str">
        <f t="shared" si="310"/>
        <v>0.999999999051702-0.0000307944509608157i</v>
      </c>
      <c r="H1129" t="str">
        <f t="shared" si="311"/>
        <v>1200.1422078468+11.8251653392003i</v>
      </c>
      <c r="I1129" t="str">
        <f t="shared" si="312"/>
        <v>89.5379410673071-8253.93941507941i</v>
      </c>
      <c r="K1129" t="str">
        <f t="shared" si="313"/>
        <v>0.0099978444412566-0.000144701805351818i</v>
      </c>
      <c r="L1129" t="str">
        <f t="shared" si="314"/>
        <v>0.00015-4.60615361115495i</v>
      </c>
      <c r="M1129" t="str">
        <f t="shared" si="315"/>
        <v>0.0004-0.812850637262638i</v>
      </c>
      <c r="N1129">
        <f t="shared" si="316"/>
        <v>89.954410059227243</v>
      </c>
      <c r="O1129">
        <f t="shared" si="317"/>
        <v>52.507607524051735</v>
      </c>
      <c r="P1129" s="3">
        <f t="shared" si="318"/>
        <v>52.507607524051735</v>
      </c>
      <c r="Q1129" s="3">
        <f t="shared" si="319"/>
        <v>-90.045589940772757</v>
      </c>
      <c r="R1129">
        <f t="shared" si="320"/>
        <v>89.954410059227243</v>
      </c>
      <c r="S1129">
        <f t="shared" si="321"/>
        <v>6.1263613685780857E-2</v>
      </c>
      <c r="T1129">
        <f t="shared" si="304"/>
        <v>52.507607524051735</v>
      </c>
    </row>
    <row r="1130" spans="1:20" x14ac:dyDescent="0.25">
      <c r="A1130">
        <f t="shared" si="305"/>
        <v>386.39337379725032</v>
      </c>
      <c r="B1130">
        <f t="shared" si="322"/>
        <v>61.496415417786821</v>
      </c>
      <c r="C1130" t="str">
        <f t="shared" si="306"/>
        <v>-0.335834533122702-420.468027135011i</v>
      </c>
      <c r="D1130" t="str">
        <f t="shared" si="307"/>
        <v>3.47812497515149-258.803903934797i</v>
      </c>
      <c r="E1130" t="str">
        <f t="shared" si="308"/>
        <v>162.469396423987+0.0471388996497444i</v>
      </c>
      <c r="F1130" t="str">
        <f t="shared" si="309"/>
        <v>2.42492492260785-2428.71263080751i</v>
      </c>
      <c r="G1130" t="str">
        <f t="shared" si="310"/>
        <v>0.999999999044481-0.0000309114698742435i</v>
      </c>
      <c r="H1130" t="str">
        <f t="shared" si="311"/>
        <v>1200.14329075869+11.8701017021208i</v>
      </c>
      <c r="I1130" t="str">
        <f t="shared" si="312"/>
        <v>89.5379535275426-8222.69998884582i</v>
      </c>
      <c r="K1130" t="str">
        <f t="shared" si="313"/>
        <v>0.00999782803155399-0.000145251426805398i</v>
      </c>
      <c r="L1130" t="str">
        <f t="shared" si="314"/>
        <v>0.00015-4.58871648849867i</v>
      </c>
      <c r="M1130" t="str">
        <f t="shared" si="315"/>
        <v>0.0004-0.809773497970354i</v>
      </c>
      <c r="N1130">
        <f t="shared" si="316"/>
        <v>89.954236954942772</v>
      </c>
      <c r="O1130">
        <f t="shared" si="317"/>
        <v>52.47466231347267</v>
      </c>
      <c r="P1130" s="3">
        <f t="shared" si="318"/>
        <v>52.47466231347267</v>
      </c>
      <c r="Q1130" s="3">
        <f t="shared" si="319"/>
        <v>-90.045763045057228</v>
      </c>
      <c r="R1130">
        <f t="shared" si="320"/>
        <v>89.954236954942772</v>
      </c>
      <c r="S1130">
        <f t="shared" si="321"/>
        <v>6.1496415417786818E-2</v>
      </c>
      <c r="T1130">
        <f t="shared" si="304"/>
        <v>52.47466231347267</v>
      </c>
    </row>
    <row r="1131" spans="1:20" x14ac:dyDescent="0.25">
      <c r="A1131">
        <f t="shared" si="305"/>
        <v>387.86166861767987</v>
      </c>
      <c r="B1131">
        <f t="shared" si="322"/>
        <v>61.730101796374413</v>
      </c>
      <c r="C1131" t="str">
        <f t="shared" si="306"/>
        <v>-0.33583346228514-418.876228954414i</v>
      </c>
      <c r="D1131" t="str">
        <f t="shared" si="307"/>
        <v>3.47812497496227-257.824174310935i</v>
      </c>
      <c r="E1131" t="str">
        <f t="shared" si="308"/>
        <v>162.469395354393+0.0473180610239664i</v>
      </c>
      <c r="F1131" t="str">
        <f t="shared" si="309"/>
        <v>2.42492492259022-2419.51846122562i</v>
      </c>
      <c r="G1131" t="str">
        <f t="shared" si="310"/>
        <v>0.999999999037205-0.0000310289334595399i</v>
      </c>
      <c r="H1131" t="str">
        <f t="shared" si="311"/>
        <v>1200.14438191757+11.9152088316217i</v>
      </c>
      <c r="I1131" t="str">
        <f t="shared" si="312"/>
        <v>89.5379660826278-8191.57884892043i</v>
      </c>
      <c r="K1131" t="str">
        <f t="shared" si="313"/>
        <v>0.00999781149695672-0.000145803134013061i</v>
      </c>
      <c r="L1131" t="str">
        <f t="shared" si="314"/>
        <v>0.00015-4.57134537606961i</v>
      </c>
      <c r="M1131" t="str">
        <f t="shared" si="315"/>
        <v>0.0004-0.806708007541697i</v>
      </c>
      <c r="N1131">
        <f t="shared" si="316"/>
        <v>89.954063194434923</v>
      </c>
      <c r="O1131">
        <f t="shared" si="317"/>
        <v>52.441717092362481</v>
      </c>
      <c r="P1131" s="3">
        <f t="shared" si="318"/>
        <v>52.441717092362481</v>
      </c>
      <c r="Q1131" s="3">
        <f t="shared" si="319"/>
        <v>-90.045936805565077</v>
      </c>
      <c r="R1131">
        <f t="shared" si="320"/>
        <v>89.954063194434923</v>
      </c>
      <c r="S1131">
        <f t="shared" si="321"/>
        <v>6.1730101796374413E-2</v>
      </c>
      <c r="T1131">
        <f t="shared" si="304"/>
        <v>52.441717092362481</v>
      </c>
    </row>
    <row r="1132" spans="1:20" x14ac:dyDescent="0.25">
      <c r="A1132">
        <f t="shared" si="305"/>
        <v>389.33554295842708</v>
      </c>
      <c r="B1132">
        <f t="shared" si="322"/>
        <v>61.964676183200638</v>
      </c>
      <c r="C1132" t="str">
        <f t="shared" si="306"/>
        <v>-0.335832383297495-417.290456449236i</v>
      </c>
      <c r="D1132" t="str">
        <f t="shared" si="307"/>
        <v>3.47812497477161-256.848153574378i</v>
      </c>
      <c r="E1132" t="str">
        <f t="shared" si="308"/>
        <v>162.46939427666+0.0474979035952926i</v>
      </c>
      <c r="F1132" t="str">
        <f t="shared" si="309"/>
        <v>2.42492492257244-2410.35909722908i</v>
      </c>
      <c r="G1132" t="str">
        <f t="shared" si="310"/>
        <v>0.999999999029874-0.0000311468434064578i</v>
      </c>
      <c r="H1132" t="str">
        <f t="shared" si="311"/>
        <v>1200.14548138622+11.9604873767122i</v>
      </c>
      <c r="I1132" t="str">
        <f t="shared" si="312"/>
        <v>89.537978733285-8160.575547615i</v>
      </c>
      <c r="K1132" t="str">
        <f t="shared" si="313"/>
        <v>0.00999779483651469-0.000146356934868564i</v>
      </c>
      <c r="L1132" t="str">
        <f t="shared" si="314"/>
        <v>0.00015-4.55404002397848i</v>
      </c>
      <c r="M1132" t="str">
        <f t="shared" si="315"/>
        <v>0.0004-0.803654121878558i</v>
      </c>
      <c r="N1132">
        <f t="shared" si="316"/>
        <v>89.953888775228066</v>
      </c>
      <c r="O1132">
        <f t="shared" si="317"/>
        <v>52.408771860640812</v>
      </c>
      <c r="P1132" s="3">
        <f t="shared" si="318"/>
        <v>52.408771860640812</v>
      </c>
      <c r="Q1132" s="3">
        <f t="shared" si="319"/>
        <v>-90.046111224771934</v>
      </c>
      <c r="R1132">
        <f t="shared" si="320"/>
        <v>89.953888775228066</v>
      </c>
      <c r="S1132">
        <f t="shared" si="321"/>
        <v>6.1964676183200638E-2</v>
      </c>
      <c r="T1132">
        <f t="shared" ref="T1132:T1195" si="323">P1132</f>
        <v>52.408771860640812</v>
      </c>
    </row>
    <row r="1133" spans="1:20" x14ac:dyDescent="0.25">
      <c r="A1133">
        <f t="shared" ref="A1133:A1196" si="324">2*PI()*B1133</f>
        <v>390.81501802166912</v>
      </c>
      <c r="B1133">
        <f t="shared" si="322"/>
        <v>62.200141952696804</v>
      </c>
      <c r="C1133" t="str">
        <f t="shared" ref="C1133:C1196" si="325">IMPRODUCT(D1133,E1133,$C$40,,K1133,$C$41)</f>
        <v>-0.335831296097771-415.710686807627i</v>
      </c>
      <c r="D1133" t="str">
        <f t="shared" ref="D1133:D1196" si="326">IMDIV(IMPRODUCT($C$37,$C$38,COMPLEX(1,A1133/$C$38)),IMSUM(-1*A1133*A1133/$C$39,COMPLEX(0,1*A1133)))</f>
        <v>3.47812497457951-255.875827684741i</v>
      </c>
      <c r="E1133" t="str">
        <f t="shared" ref="E1133:E1196" si="327">IMDIV(IMPRODUCT(IMSUM(F1133,G1133),$C$29,H1133),IMSUM(1,I1133))</f>
        <v>162.469393190731+0.0476784299566382i</v>
      </c>
      <c r="F1133" t="str">
        <f t="shared" ref="F1133:F1196" si="328">IMDIV(IMPRODUCT($C$14,$C$15,COMPLEX(1,A1133/$C$15)),IMSUM(-1*A1133*A1133/$C$16,COMPLEX(0,A1133)))</f>
        <v>2.42492492255454-2401.23440705737i</v>
      </c>
      <c r="G1133" t="str">
        <f t="shared" ref="G1133:G1196" si="329">IMDIV(1,COMPLEX(1,A1133*$C$9*$C$10))</f>
        <v>0.999999999022487-0.0000312652014111714i</v>
      </c>
      <c r="H1133" t="str">
        <f t="shared" ref="H1133:H1196" si="330">IMDIV($C$3,IMSUM(K1133,COMPLEX(0,$C$28*A1133)))</f>
        <v>1200.14658922796+12.0059379888684i</v>
      </c>
      <c r="I1133" t="str">
        <f t="shared" ref="I1133:I1196" si="331">IMPRODUCT(F1133,$C$29,H1133,$C$31)</f>
        <v>89.5379914802399-8129.68963893693i</v>
      </c>
      <c r="K1133" t="str">
        <f t="shared" ref="K1133:K1196" si="332">IF($C$26&lt;=0,IMDIV(1,IMSUM(IMDIV(1,L1133),1/$C$18)),IMDIV(1,IMSUM(IMDIV(1,L1133),1/$C$18,IMDIV(1,M1133))))</f>
        <v>0.00999777804927057-0.00014691283729529i</v>
      </c>
      <c r="L1133" t="str">
        <f t="shared" ref="L1133:L1196" si="333">IMSUM($C$21/$C$22,IMDIV(1,COMPLEX(0,$C$20*$C$22*A1133)))</f>
        <v>0.00015-4.53680018328202i</v>
      </c>
      <c r="M1133" t="str">
        <f t="shared" ref="M1133:M1196" si="334">IMSUM($C$25/$C$26,IMDIV(1,COMPLEX(0,$C$24*$C$26*A1133)))</f>
        <v>0.0004-0.800611797049769i</v>
      </c>
      <c r="N1133">
        <f t="shared" ref="N1133:N1196" si="335">ABS(R1133)</f>
        <v>89.95371369483729</v>
      </c>
      <c r="O1133">
        <f t="shared" ref="O1133:O1196" si="336">ABS(P1133)</f>
        <v>52.375826618227251</v>
      </c>
      <c r="P1133" s="3">
        <f t="shared" ref="P1133:P1196" si="337">20*LOG10(IMABS(C1133))</f>
        <v>52.375826618227251</v>
      </c>
      <c r="Q1133" s="3">
        <f t="shared" ref="Q1133:Q1196" si="338">IMARGUMENT(C1133)*180/PI()</f>
        <v>-90.04628630516271</v>
      </c>
      <c r="R1133">
        <f t="shared" ref="R1133:R1196" si="339">IF(Q1133&lt;0,Q1133+180,Q1133-180)</f>
        <v>89.95371369483729</v>
      </c>
      <c r="S1133">
        <f t="shared" ref="S1133:S1196" si="340">B1133/1000</f>
        <v>6.2200141952696804E-2</v>
      </c>
      <c r="T1133">
        <f t="shared" si="323"/>
        <v>52.375826618227251</v>
      </c>
    </row>
    <row r="1134" spans="1:20" x14ac:dyDescent="0.25">
      <c r="A1134">
        <f t="shared" si="324"/>
        <v>392.30011509015145</v>
      </c>
      <c r="B1134">
        <f t="shared" ref="B1134:B1197" si="341">B1133*(1+B$42)</f>
        <v>62.43650249211705</v>
      </c>
      <c r="C1134" t="str">
        <f t="shared" si="325"/>
        <v>-0.335830200623443-414.136897304064i</v>
      </c>
      <c r="D1134" t="str">
        <f t="shared" si="326"/>
        <v>3.47812497438596-254.907182654788i</v>
      </c>
      <c r="E1134" t="str">
        <f t="shared" si="327"/>
        <v>162.469392096542+0.0478596427108473i</v>
      </c>
      <c r="F1134" t="str">
        <f t="shared" si="328"/>
        <v>2.42492492253647-2392.14425944876i</v>
      </c>
      <c r="G1134" t="str">
        <f t="shared" si="329"/>
        <v>0.999999999015044-0.0000313840091763002i</v>
      </c>
      <c r="H1134" t="str">
        <f t="shared" si="330"/>
        <v>1200.14770550655+12.0515613220435i</v>
      </c>
      <c r="I1134" t="str">
        <f t="shared" si="331"/>
        <v>89.5380043242259-8098.92067858205i</v>
      </c>
      <c r="K1134" t="str">
        <f t="shared" si="332"/>
        <v>0.00999776113425968-0.00014747084924636i</v>
      </c>
      <c r="L1134" t="str">
        <f t="shared" si="333"/>
        <v>0.00015-4.5196256059793i</v>
      </c>
      <c r="M1134" t="str">
        <f t="shared" si="334"/>
        <v>0.0004-0.797580989290466i</v>
      </c>
      <c r="N1134">
        <f t="shared" si="335"/>
        <v>89.953537950768592</v>
      </c>
      <c r="O1134">
        <f t="shared" si="336"/>
        <v>52.342881365040306</v>
      </c>
      <c r="P1134" s="3">
        <f t="shared" si="337"/>
        <v>52.342881365040306</v>
      </c>
      <c r="Q1134" s="3">
        <f t="shared" si="338"/>
        <v>-90.046462049231408</v>
      </c>
      <c r="R1134">
        <f t="shared" si="339"/>
        <v>89.953537950768592</v>
      </c>
      <c r="S1134">
        <f t="shared" si="340"/>
        <v>6.2436502492117053E-2</v>
      </c>
      <c r="T1134">
        <f t="shared" si="323"/>
        <v>52.342881365040306</v>
      </c>
    </row>
    <row r="1135" spans="1:20" x14ac:dyDescent="0.25">
      <c r="A1135">
        <f t="shared" si="324"/>
        <v>393.79085552749405</v>
      </c>
      <c r="B1135">
        <f t="shared" si="341"/>
        <v>62.673761201587098</v>
      </c>
      <c r="C1135" t="str">
        <f t="shared" si="325"/>
        <v>-0.335829096811679-412.569065299055i</v>
      </c>
      <c r="D1135" t="str">
        <f t="shared" si="326"/>
        <v>3.47812497419092-253.942204550237i</v>
      </c>
      <c r="E1135" t="str">
        <f t="shared" si="327"/>
        <v>162.469390994028+0.0480415444707372i</v>
      </c>
      <c r="F1135" t="str">
        <f t="shared" si="328"/>
        <v>2.42492492251828-2383.08852363842i</v>
      </c>
      <c r="G1135" t="str">
        <f t="shared" si="329"/>
        <v>0.999999999007544-0.0000315032684109339i</v>
      </c>
      <c r="H1135" t="str">
        <f t="shared" si="330"/>
        <v>1200.14883028627+12.097358032677i</v>
      </c>
      <c r="I1135" t="str">
        <f t="shared" si="331"/>
        <v>89.5380172659833-8068.26822392876i</v>
      </c>
      <c r="K1135" t="str">
        <f t="shared" si="332"/>
        <v>0.00999774409050999-0.000148030978704744i</v>
      </c>
      <c r="L1135" t="str">
        <f t="shared" si="333"/>
        <v>0.00015-4.50251604500825i</v>
      </c>
      <c r="M1135" t="str">
        <f t="shared" si="334"/>
        <v>0.0004-0.794561655001458i</v>
      </c>
      <c r="N1135">
        <f t="shared" si="335"/>
        <v>89.953361540518543</v>
      </c>
      <c r="O1135">
        <f t="shared" si="336"/>
        <v>52.309936100997888</v>
      </c>
      <c r="P1135" s="3">
        <f t="shared" si="337"/>
        <v>52.309936100997888</v>
      </c>
      <c r="Q1135" s="3">
        <f t="shared" si="338"/>
        <v>-90.046638459481457</v>
      </c>
      <c r="R1135">
        <f t="shared" si="339"/>
        <v>89.953361540518543</v>
      </c>
      <c r="S1135">
        <f t="shared" si="340"/>
        <v>6.2673761201587103E-2</v>
      </c>
      <c r="T1135">
        <f t="shared" si="323"/>
        <v>52.309936100997888</v>
      </c>
    </row>
    <row r="1136" spans="1:20" x14ac:dyDescent="0.25">
      <c r="A1136">
        <f t="shared" si="324"/>
        <v>395.28726077849859</v>
      </c>
      <c r="B1136">
        <f t="shared" si="341"/>
        <v>62.911921494153134</v>
      </c>
      <c r="C1136" t="str">
        <f t="shared" si="325"/>
        <v>-0.335827984598952-411.007168238819i</v>
      </c>
      <c r="D1136" t="str">
        <f t="shared" si="326"/>
        <v>3.4781249739944-252.980879489552i</v>
      </c>
      <c r="E1136" t="str">
        <f t="shared" si="327"/>
        <v>162.469389883128+0.0482241378590264i</v>
      </c>
      <c r="F1136" t="str">
        <f t="shared" si="328"/>
        <v>2.42492492249997-2374.06706935655i</v>
      </c>
      <c r="G1136" t="str">
        <f t="shared" si="329"/>
        <v>0.999999998999987-0.0000316229808306565i</v>
      </c>
      <c r="H1136" t="str">
        <f t="shared" si="330"/>
        <v>1200.14996363185+12.1433287797033i</v>
      </c>
      <c r="I1136" t="str">
        <f t="shared" si="331"/>
        <v>89.538030306253-8037.73183403113i</v>
      </c>
      <c r="K1136" t="str">
        <f t="shared" si="332"/>
        <v>0.00999772691704222-0.000148593233683363i</v>
      </c>
      <c r="L1136" t="str">
        <f t="shared" si="333"/>
        <v>0.00015-4.48547125424214i</v>
      </c>
      <c r="M1136" t="str">
        <f t="shared" si="334"/>
        <v>0.0004-0.791553750748613i</v>
      </c>
      <c r="N1136">
        <f t="shared" si="335"/>
        <v>89.953184461574494</v>
      </c>
      <c r="O1136">
        <f t="shared" si="336"/>
        <v>52.276990826017553</v>
      </c>
      <c r="P1136" s="3">
        <f t="shared" si="337"/>
        <v>52.276990826017553</v>
      </c>
      <c r="Q1136" s="3">
        <f t="shared" si="338"/>
        <v>-90.046815538425506</v>
      </c>
      <c r="R1136">
        <f t="shared" si="339"/>
        <v>89.953184461574494</v>
      </c>
      <c r="S1136">
        <f t="shared" si="340"/>
        <v>6.2911921494153131E-2</v>
      </c>
      <c r="T1136">
        <f t="shared" si="323"/>
        <v>52.276990826017553</v>
      </c>
    </row>
    <row r="1137" spans="1:20" x14ac:dyDescent="0.25">
      <c r="A1137">
        <f t="shared" si="324"/>
        <v>396.78935236945688</v>
      </c>
      <c r="B1137">
        <f t="shared" si="341"/>
        <v>63.150986795830917</v>
      </c>
      <c r="C1137" t="str">
        <f t="shared" si="325"/>
        <v>-0.335826863921441-409.451183654951i</v>
      </c>
      <c r="D1137" t="str">
        <f t="shared" si="326"/>
        <v>3.47812497379638-252.023193643751i</v>
      </c>
      <c r="E1137" t="str">
        <f t="shared" si="327"/>
        <v>162.469388763778+0.0484074255085242i</v>
      </c>
      <c r="F1137" t="str">
        <f t="shared" si="328"/>
        <v>2.4249249224815-2365.07976682652i</v>
      </c>
      <c r="G1137" t="str">
        <f t="shared" si="329"/>
        <v>0.999999998992372-0.0000317431481575713i</v>
      </c>
      <c r="H1137" t="str">
        <f t="shared" si="330"/>
        <v>1200.15110560852+12.1894742245625i</v>
      </c>
      <c r="I1137" t="str">
        <f t="shared" si="331"/>
        <v>89.5380434457861-8007.31106961305i</v>
      </c>
      <c r="K1137" t="str">
        <f t="shared" si="332"/>
        <v>0.00999770961286965-0.000149157622225209i</v>
      </c>
      <c r="L1137" t="str">
        <f t="shared" si="333"/>
        <v>0.00015-4.46849098848589i</v>
      </c>
      <c r="M1137" t="str">
        <f t="shared" si="334"/>
        <v>0.0004-0.788557233262219i</v>
      </c>
      <c r="N1137">
        <f t="shared" si="335"/>
        <v>89.95300671141446</v>
      </c>
      <c r="O1137">
        <f t="shared" si="336"/>
        <v>52.244045540016202</v>
      </c>
      <c r="P1137" s="3">
        <f t="shared" si="337"/>
        <v>52.244045540016202</v>
      </c>
      <c r="Q1137" s="3">
        <f t="shared" si="338"/>
        <v>-90.04699328858554</v>
      </c>
      <c r="R1137">
        <f t="shared" si="339"/>
        <v>89.95300671141446</v>
      </c>
      <c r="S1137">
        <f t="shared" si="340"/>
        <v>6.3150986795830921E-2</v>
      </c>
      <c r="T1137">
        <f t="shared" si="323"/>
        <v>52.244045540016202</v>
      </c>
    </row>
    <row r="1138" spans="1:20" x14ac:dyDescent="0.25">
      <c r="A1138">
        <f t="shared" si="324"/>
        <v>398.29715190846082</v>
      </c>
      <c r="B1138">
        <f t="shared" si="341"/>
        <v>63.390960545655076</v>
      </c>
      <c r="C1138" t="str">
        <f t="shared" si="325"/>
        <v>-0.335825734714692-407.901089164077i</v>
      </c>
      <c r="D1138" t="str">
        <f t="shared" si="326"/>
        <v>3.47812497359684-251.0691332362i</v>
      </c>
      <c r="E1138" t="str">
        <f t="shared" si="327"/>
        <v>162.469387635912+0.0485914100620687i</v>
      </c>
      <c r="F1138" t="str">
        <f t="shared" si="328"/>
        <v>2.4249249224629-2356.12648676294i</v>
      </c>
      <c r="G1138" t="str">
        <f t="shared" si="329"/>
        <v>0.9999999989847-0.0000318637721203256i</v>
      </c>
      <c r="H1138" t="str">
        <f t="shared" si="330"/>
        <v>1200.15225628207+12.2357950312095i</v>
      </c>
      <c r="I1138" t="str">
        <f t="shared" si="331"/>
        <v>89.5380566853397-7977.00549306192i</v>
      </c>
      <c r="K1138" t="str">
        <f t="shared" si="332"/>
        <v>0.00999769217699776-0.000149724152403441i</v>
      </c>
      <c r="L1138" t="str">
        <f t="shared" si="333"/>
        <v>0.00015-4.45157500347269i</v>
      </c>
      <c r="M1138" t="str">
        <f t="shared" si="334"/>
        <v>0.0004-0.785572059436358i</v>
      </c>
      <c r="N1138">
        <f t="shared" si="335"/>
        <v>89.952828287507089</v>
      </c>
      <c r="O1138">
        <f t="shared" si="336"/>
        <v>52.211100242909659</v>
      </c>
      <c r="P1138" s="3">
        <f t="shared" si="337"/>
        <v>52.211100242909659</v>
      </c>
      <c r="Q1138" s="3">
        <f t="shared" si="338"/>
        <v>-90.047171712492911</v>
      </c>
      <c r="R1138">
        <f t="shared" si="339"/>
        <v>89.952828287507089</v>
      </c>
      <c r="S1138">
        <f t="shared" si="340"/>
        <v>6.3390960545655073E-2</v>
      </c>
      <c r="T1138">
        <f t="shared" si="323"/>
        <v>52.211100242909659</v>
      </c>
    </row>
    <row r="1139" spans="1:20" x14ac:dyDescent="0.25">
      <c r="A1139">
        <f t="shared" si="324"/>
        <v>399.81068108571299</v>
      </c>
      <c r="B1139">
        <f t="shared" si="341"/>
        <v>63.631846195728571</v>
      </c>
      <c r="C1139" t="str">
        <f t="shared" si="325"/>
        <v>-0.335824596913812-406.356862467587i</v>
      </c>
      <c r="D1139" t="str">
        <f t="shared" si="326"/>
        <v>3.47812497339582-250.118684542422i</v>
      </c>
      <c r="E1139" t="str">
        <f t="shared" si="327"/>
        <v>162.469386499468+0.0487760941725902i</v>
      </c>
      <c r="F1139" t="str">
        <f t="shared" si="328"/>
        <v>2.42492492244415-2347.20710036988i</v>
      </c>
      <c r="G1139" t="str">
        <f t="shared" si="329"/>
        <v>0.999999998976969-0.0000319848544541355i</v>
      </c>
      <c r="H1139" t="str">
        <f t="shared" si="330"/>
        <v>1200.1534157187+12.2822918661225i</v>
      </c>
      <c r="I1139" t="str">
        <f t="shared" si="331"/>
        <v>89.5380700256709-7946.81466842171i</v>
      </c>
      <c r="K1139" t="str">
        <f t="shared" si="332"/>
        <v>0.00999767460842482-0.000150292832321509i</v>
      </c>
      <c r="L1139" t="str">
        <f t="shared" si="333"/>
        <v>0.00015-4.43472305586043i</v>
      </c>
      <c r="M1139" t="str">
        <f t="shared" si="334"/>
        <v>0.0004-0.78259818632831i</v>
      </c>
      <c r="N1139">
        <f t="shared" si="335"/>
        <v>89.952649187311621</v>
      </c>
      <c r="O1139">
        <f t="shared" si="336"/>
        <v>52.178154934613787</v>
      </c>
      <c r="P1139" s="3">
        <f t="shared" si="337"/>
        <v>52.178154934613787</v>
      </c>
      <c r="Q1139" s="3">
        <f t="shared" si="338"/>
        <v>-90.047350812688379</v>
      </c>
      <c r="R1139">
        <f t="shared" si="339"/>
        <v>89.952649187311621</v>
      </c>
      <c r="S1139">
        <f t="shared" si="340"/>
        <v>6.3631846195728564E-2</v>
      </c>
      <c r="T1139">
        <f t="shared" si="323"/>
        <v>52.178154934613787</v>
      </c>
    </row>
    <row r="1140" spans="1:20" x14ac:dyDescent="0.25">
      <c r="A1140">
        <f t="shared" si="324"/>
        <v>401.32996167383874</v>
      </c>
      <c r="B1140">
        <f t="shared" si="341"/>
        <v>63.873647211272342</v>
      </c>
      <c r="C1140" t="str">
        <f t="shared" si="325"/>
        <v>-0.335823450453545-404.818481351261i</v>
      </c>
      <c r="D1140" t="str">
        <f t="shared" si="326"/>
        <v>3.47812497319324-249.171833889891i</v>
      </c>
      <c r="E1140" t="str">
        <f t="shared" si="327"/>
        <v>162.469385354381+0.0489614805031555i</v>
      </c>
      <c r="F1140" t="str">
        <f t="shared" si="328"/>
        <v>2.42492492242527-2338.32147933897i</v>
      </c>
      <c r="G1140" t="str">
        <f t="shared" si="329"/>
        <v>0.999999998969179-0.0000321063969008112i</v>
      </c>
      <c r="H1140" t="str">
        <f t="shared" si="330"/>
        <v>1200.15458398517+12.3289653983147i</v>
      </c>
      <c r="I1140" t="str">
        <f t="shared" si="331"/>
        <v>89.538083467551-7916.73816138744i</v>
      </c>
      <c r="K1140" t="str">
        <f t="shared" si="332"/>
        <v>0.00999765690614137-0.000150863670113258i</v>
      </c>
      <c r="L1140" t="str">
        <f t="shared" si="333"/>
        <v>0.00015-4.41793490322816i</v>
      </c>
      <c r="M1140" t="str">
        <f t="shared" si="334"/>
        <v>0.0004-0.779635571157909i</v>
      </c>
      <c r="N1140">
        <f t="shared" si="335"/>
        <v>89.952469408277821</v>
      </c>
      <c r="O1140">
        <f t="shared" si="336"/>
        <v>52.145209615043377</v>
      </c>
      <c r="P1140" s="3">
        <f t="shared" si="337"/>
        <v>52.145209615043377</v>
      </c>
      <c r="Q1140" s="3">
        <f t="shared" si="338"/>
        <v>-90.047530591722179</v>
      </c>
      <c r="R1140">
        <f t="shared" si="339"/>
        <v>89.952469408277821</v>
      </c>
      <c r="S1140">
        <f t="shared" si="340"/>
        <v>6.3873647211272339E-2</v>
      </c>
      <c r="T1140">
        <f t="shared" si="323"/>
        <v>52.145209615043377</v>
      </c>
    </row>
    <row r="1141" spans="1:20" x14ac:dyDescent="0.25">
      <c r="A1141">
        <f t="shared" si="324"/>
        <v>402.85501552819937</v>
      </c>
      <c r="B1141">
        <f t="shared" si="341"/>
        <v>64.116367070675182</v>
      </c>
      <c r="C1141" t="str">
        <f t="shared" si="325"/>
        <v>-0.335822295267895-403.285923684967i</v>
      </c>
      <c r="D1141" t="str">
        <f t="shared" si="326"/>
        <v>3.47812497298912-248.228567657844i</v>
      </c>
      <c r="E1141" t="str">
        <f t="shared" si="327"/>
        <v>162.469384200582+0.0491475717270223i</v>
      </c>
      <c r="F1141" t="str">
        <f t="shared" si="328"/>
        <v>2.42492492240623-2329.46949584758i</v>
      </c>
      <c r="G1141" t="str">
        <f t="shared" si="329"/>
        <v>0.99999999896133-0.0000322284012087813i</v>
      </c>
      <c r="H1141" t="str">
        <f t="shared" si="330"/>
        <v>1200.15576114874+12.3758162993418i</v>
      </c>
      <c r="I1141" t="str">
        <f t="shared" si="331"/>
        <v>89.5380970117507-7886.77553929866i</v>
      </c>
      <c r="K1141" t="str">
        <f t="shared" si="332"/>
        <v>0.00999763906913022-0.000151436673943036i</v>
      </c>
      <c r="L1141" t="str">
        <f t="shared" si="333"/>
        <v>0.00015-4.40121030407269i</v>
      </c>
      <c r="M1141" t="str">
        <f t="shared" si="334"/>
        <v>0.0004-0.776684171306941i</v>
      </c>
      <c r="N1141">
        <f t="shared" si="335"/>
        <v>89.952288947846071</v>
      </c>
      <c r="O1141">
        <f t="shared" si="336"/>
        <v>52.112264284112548</v>
      </c>
      <c r="P1141" s="3">
        <f t="shared" si="337"/>
        <v>52.112264284112548</v>
      </c>
      <c r="Q1141" s="3">
        <f t="shared" si="338"/>
        <v>-90.047711052153929</v>
      </c>
      <c r="R1141">
        <f t="shared" si="339"/>
        <v>89.952288947846071</v>
      </c>
      <c r="S1141">
        <f t="shared" si="340"/>
        <v>6.4116367070675181E-2</v>
      </c>
      <c r="T1141">
        <f t="shared" si="323"/>
        <v>52.112264284112548</v>
      </c>
    </row>
    <row r="1142" spans="1:20" x14ac:dyDescent="0.25">
      <c r="A1142">
        <f t="shared" si="324"/>
        <v>404.38586458720653</v>
      </c>
      <c r="B1142">
        <f t="shared" si="341"/>
        <v>64.360009265543752</v>
      </c>
      <c r="C1142" t="str">
        <f t="shared" si="325"/>
        <v>-0.335821131290461-401.759167422353i</v>
      </c>
      <c r="D1142" t="str">
        <f t="shared" si="326"/>
        <v>3.47812497278343-247.288872277079i</v>
      </c>
      <c r="E1142" t="str">
        <f t="shared" si="327"/>
        <v>162.469383038007+0.0493343705276474i</v>
      </c>
      <c r="F1142" t="str">
        <f t="shared" si="328"/>
        <v>2.42492492238706-2320.65102255694i</v>
      </c>
      <c r="G1142" t="str">
        <f t="shared" si="329"/>
        <v>0.999999998953421-0.0000323508691331188i</v>
      </c>
      <c r="H1142" t="str">
        <f t="shared" si="330"/>
        <v>1200.15694727718+12.4228452433127i</v>
      </c>
      <c r="I1142" t="str">
        <f t="shared" si="331"/>
        <v>89.5381106590465-7856.92637113302i</v>
      </c>
      <c r="K1142" t="str">
        <f t="shared" si="332"/>
        <v>0.00999762109636645-0.000152011852005809i</v>
      </c>
      <c r="L1142" t="str">
        <f t="shared" si="333"/>
        <v>0.00015-4.38454901780503i</v>
      </c>
      <c r="M1142" t="str">
        <f t="shared" si="334"/>
        <v>0.0004-0.773743944318534i</v>
      </c>
      <c r="N1142">
        <f t="shared" si="335"/>
        <v>89.952107803447262</v>
      </c>
      <c r="O1142">
        <f t="shared" si="336"/>
        <v>52.079318941734883</v>
      </c>
      <c r="P1142" s="3">
        <f t="shared" si="337"/>
        <v>52.079318941734883</v>
      </c>
      <c r="Q1142" s="3">
        <f t="shared" si="338"/>
        <v>-90.047892196552738</v>
      </c>
      <c r="R1142">
        <f t="shared" si="339"/>
        <v>89.952107803447262</v>
      </c>
      <c r="S1142">
        <f t="shared" si="340"/>
        <v>6.4360009265543749E-2</v>
      </c>
      <c r="T1142">
        <f t="shared" si="323"/>
        <v>52.079318941734883</v>
      </c>
    </row>
    <row r="1143" spans="1:20" x14ac:dyDescent="0.25">
      <c r="A1143">
        <f t="shared" si="324"/>
        <v>405.92253087263794</v>
      </c>
      <c r="B1143">
        <f t="shared" si="341"/>
        <v>64.604577300752823</v>
      </c>
      <c r="C1143" t="str">
        <f t="shared" si="325"/>
        <v>-0.33581995845454-400.238190600527i</v>
      </c>
      <c r="D1143" t="str">
        <f t="shared" si="326"/>
        <v>3.47812497257619-246.352734229762i</v>
      </c>
      <c r="E1143" t="str">
        <f t="shared" si="327"/>
        <v>162.46938186659+0.0495218795987111i</v>
      </c>
      <c r="F1143" t="str">
        <f t="shared" si="328"/>
        <v>2.42492492236774-2311.86593261036i</v>
      </c>
      <c r="G1143" t="str">
        <f t="shared" si="329"/>
        <v>0.999999998945452-0.0000324738024355658i</v>
      </c>
      <c r="H1143" t="str">
        <f t="shared" si="330"/>
        <v>1200.15814243876+12.4700529069i</v>
      </c>
      <c r="I1143" t="str">
        <f t="shared" si="331"/>
        <v>89.5381244102271-7827.19022750029i</v>
      </c>
      <c r="K1143" t="str">
        <f t="shared" si="332"/>
        <v>0.0099976029868175-0.00015258921252728i</v>
      </c>
      <c r="L1143" t="str">
        <f t="shared" si="333"/>
        <v>0.00015-4.36795080474698i</v>
      </c>
      <c r="M1143" t="str">
        <f t="shared" si="334"/>
        <v>0.0004-0.770814847896527i</v>
      </c>
      <c r="N1143">
        <f t="shared" si="335"/>
        <v>89.951925972502622</v>
      </c>
      <c r="O1143">
        <f t="shared" si="336"/>
        <v>52.04637358782346</v>
      </c>
      <c r="P1143" s="3">
        <f t="shared" si="337"/>
        <v>52.04637358782346</v>
      </c>
      <c r="Q1143" s="3">
        <f t="shared" si="338"/>
        <v>-90.048074027497378</v>
      </c>
      <c r="R1143">
        <f t="shared" si="339"/>
        <v>89.951925972502622</v>
      </c>
      <c r="S1143">
        <f t="shared" si="340"/>
        <v>6.4604577300752822E-2</v>
      </c>
      <c r="T1143">
        <f t="shared" si="323"/>
        <v>52.04637358782346</v>
      </c>
    </row>
    <row r="1144" spans="1:20" x14ac:dyDescent="0.25">
      <c r="A1144">
        <f t="shared" si="324"/>
        <v>407.465036489954</v>
      </c>
      <c r="B1144">
        <f t="shared" si="341"/>
        <v>64.850074694495689</v>
      </c>
      <c r="C1144" t="str">
        <f t="shared" si="325"/>
        <v>-0.335818776692477-398.722971339723i</v>
      </c>
      <c r="D1144" t="str">
        <f t="shared" si="326"/>
        <v>3.47812497236739-245.420140049234i</v>
      </c>
      <c r="E1144" t="str">
        <f t="shared" si="327"/>
        <v>162.469380686262+0.0497101016442538i</v>
      </c>
      <c r="F1144" t="str">
        <f t="shared" si="328"/>
        <v>2.42492492234827-2303.11409963137i</v>
      </c>
      <c r="G1144" t="str">
        <f t="shared" si="329"/>
        <v>0.999999998937422-0.0000325972028845592i</v>
      </c>
      <c r="H1144" t="str">
        <f t="shared" si="330"/>
        <v>1200.1593467023+12.5174399693478i</v>
      </c>
      <c r="I1144" t="str">
        <f t="shared" si="331"/>
        <v>89.5381382660795-7797.56668063625i</v>
      </c>
      <c r="K1144" t="str">
        <f t="shared" si="332"/>
        <v>0.00999758473944276-0.000153168763763982i</v>
      </c>
      <c r="L1144" t="str">
        <f t="shared" si="333"/>
        <v>0.00015-4.3514154261277i</v>
      </c>
      <c r="M1144" t="str">
        <f t="shared" si="334"/>
        <v>0.0004-0.767896839904889i</v>
      </c>
      <c r="N1144">
        <f t="shared" si="335"/>
        <v>89.951743452423955</v>
      </c>
      <c r="O1144">
        <f t="shared" si="336"/>
        <v>52.013428222290386</v>
      </c>
      <c r="P1144" s="3">
        <f t="shared" si="337"/>
        <v>52.013428222290386</v>
      </c>
      <c r="Q1144" s="3">
        <f t="shared" si="338"/>
        <v>-90.048256547576045</v>
      </c>
      <c r="R1144">
        <f t="shared" si="339"/>
        <v>89.951743452423955</v>
      </c>
      <c r="S1144">
        <f t="shared" si="340"/>
        <v>6.4850074694495691E-2</v>
      </c>
      <c r="T1144">
        <f t="shared" si="323"/>
        <v>52.013428222290386</v>
      </c>
    </row>
    <row r="1145" spans="1:20" x14ac:dyDescent="0.25">
      <c r="A1145">
        <f t="shared" si="324"/>
        <v>409.01340362861589</v>
      </c>
      <c r="B1145">
        <f t="shared" si="341"/>
        <v>65.096504978334778</v>
      </c>
      <c r="C1145" t="str">
        <f t="shared" si="325"/>
        <v>-0.33581758593655-397.213487843005i</v>
      </c>
      <c r="D1145" t="str">
        <f t="shared" si="326"/>
        <v>3.47812497215699-244.491076319814i</v>
      </c>
      <c r="E1145" t="str">
        <f t="shared" si="327"/>
        <v>162.469379496956+0.0498990393786116i</v>
      </c>
      <c r="F1145" t="str">
        <f t="shared" si="328"/>
        <v>2.42492492232863-2294.39539772192i</v>
      </c>
      <c r="G1145" t="str">
        <f t="shared" si="329"/>
        <v>0.999999998929331-0.0000327210722552559i</v>
      </c>
      <c r="H1145" t="str">
        <f t="shared" si="330"/>
        <v>1200.16056013712+12.5650071124833i</v>
      </c>
      <c r="I1145" t="str">
        <f t="shared" si="331"/>
        <v>89.5381522274019-7768.05530439631i</v>
      </c>
      <c r="K1145" t="str">
        <f t="shared" si="332"/>
        <v>0.00999756635319376-0.000153750514003411i</v>
      </c>
      <c r="L1145" t="str">
        <f t="shared" si="333"/>
        <v>0.00015-4.3349426440802i</v>
      </c>
      <c r="M1145" t="str">
        <f t="shared" si="334"/>
        <v>0.0004-0.764989878367091i</v>
      </c>
      <c r="N1145">
        <f t="shared" si="335"/>
        <v>89.951560240613375</v>
      </c>
      <c r="O1145">
        <f t="shared" si="336"/>
        <v>51.980482845047213</v>
      </c>
      <c r="P1145" s="3">
        <f t="shared" si="337"/>
        <v>51.980482845047213</v>
      </c>
      <c r="Q1145" s="3">
        <f t="shared" si="338"/>
        <v>-90.048439759386625</v>
      </c>
      <c r="R1145">
        <f t="shared" si="339"/>
        <v>89.951560240613375</v>
      </c>
      <c r="S1145">
        <f t="shared" si="340"/>
        <v>6.5096504978334774E-2</v>
      </c>
      <c r="T1145">
        <f t="shared" si="323"/>
        <v>51.980482845047213</v>
      </c>
    </row>
    <row r="1146" spans="1:20" x14ac:dyDescent="0.25">
      <c r="A1146">
        <f t="shared" si="324"/>
        <v>410.56765456240464</v>
      </c>
      <c r="B1146">
        <f t="shared" si="341"/>
        <v>65.343871697252453</v>
      </c>
      <c r="C1146" t="str">
        <f t="shared" si="325"/>
        <v>-0.33581638611851-395.70971839596i</v>
      </c>
      <c r="D1146" t="str">
        <f t="shared" si="326"/>
        <v>3.47812497194497-243.565529676609i</v>
      </c>
      <c r="E1146" t="str">
        <f t="shared" si="327"/>
        <v>162.469378298605+0.0500886955264489i</v>
      </c>
      <c r="F1146" t="str">
        <f t="shared" si="328"/>
        <v>2.42492492230888-2285.70970146054i</v>
      </c>
      <c r="G1146" t="str">
        <f t="shared" si="329"/>
        <v>0.999999998921179-0.0000328454123295581i</v>
      </c>
      <c r="H1146" t="str">
        <f t="shared" si="330"/>
        <v>1200.16178281308+12.6127550207258i</v>
      </c>
      <c r="I1146" t="str">
        <f t="shared" si="331"/>
        <v>89.5381662949971-7738.65567424948i</v>
      </c>
      <c r="K1146" t="str">
        <f t="shared" si="332"/>
        <v>0.00999754782701426-0.00015433447156413i</v>
      </c>
      <c r="L1146" t="str">
        <f t="shared" si="333"/>
        <v>0.00015-4.31853222163797i</v>
      </c>
      <c r="M1146" t="str">
        <f t="shared" si="334"/>
        <v>0.0004-0.762093921465521i</v>
      </c>
      <c r="N1146">
        <f t="shared" si="335"/>
        <v>89.95137633446339</v>
      </c>
      <c r="O1146">
        <f t="shared" si="336"/>
        <v>51.947537456005087</v>
      </c>
      <c r="P1146" s="3">
        <f t="shared" si="337"/>
        <v>51.947537456005087</v>
      </c>
      <c r="Q1146" s="3">
        <f t="shared" si="338"/>
        <v>-90.04862366553661</v>
      </c>
      <c r="R1146">
        <f t="shared" si="339"/>
        <v>89.95137633446339</v>
      </c>
      <c r="S1146">
        <f t="shared" si="340"/>
        <v>6.5343871697252448E-2</v>
      </c>
      <c r="T1146">
        <f t="shared" si="323"/>
        <v>51.947537456005087</v>
      </c>
    </row>
    <row r="1147" spans="1:20" x14ac:dyDescent="0.25">
      <c r="A1147">
        <f t="shared" si="324"/>
        <v>412.12781164974177</v>
      </c>
      <c r="B1147">
        <f t="shared" si="341"/>
        <v>65.592178409702015</v>
      </c>
      <c r="C1147" t="str">
        <f t="shared" si="325"/>
        <v>-0.335815177169015-394.211641366353i</v>
      </c>
      <c r="D1147" t="str">
        <f t="shared" si="326"/>
        <v>3.47812497173135-242.643486805319i</v>
      </c>
      <c r="E1147" t="str">
        <f t="shared" si="327"/>
        <v>162.469377091138+0.050279072822935i</v>
      </c>
      <c r="F1147" t="str">
        <f t="shared" si="328"/>
        <v>2.42492492228893-2277.05688590059i</v>
      </c>
      <c r="G1147" t="str">
        <f t="shared" si="329"/>
        <v>0.999999998912964-0.0000329702248961395i</v>
      </c>
      <c r="H1147" t="str">
        <f t="shared" si="330"/>
        <v>1200.16301480057+12.6606843810962i</v>
      </c>
      <c r="I1147" t="str">
        <f t="shared" si="331"/>
        <v>89.5381804696715-7709.36736727238i</v>
      </c>
      <c r="K1147" t="str">
        <f t="shared" si="332"/>
        <v>0.00999752915983977-0.000154920644795873i</v>
      </c>
      <c r="L1147" t="str">
        <f t="shared" si="333"/>
        <v>0.00015-4.30218392273159i</v>
      </c>
      <c r="M1147" t="str">
        <f t="shared" si="334"/>
        <v>0.0004-0.759208927540871i</v>
      </c>
      <c r="N1147">
        <f t="shared" si="335"/>
        <v>89.951191731356914</v>
      </c>
      <c r="O1147">
        <f t="shared" si="336"/>
        <v>51.914592055074053</v>
      </c>
      <c r="P1147" s="3">
        <f t="shared" si="337"/>
        <v>51.914592055074053</v>
      </c>
      <c r="Q1147" s="3">
        <f t="shared" si="338"/>
        <v>-90.048808268643086</v>
      </c>
      <c r="R1147">
        <f t="shared" si="339"/>
        <v>89.951191731356914</v>
      </c>
      <c r="S1147">
        <f t="shared" si="340"/>
        <v>6.5592178409702009E-2</v>
      </c>
      <c r="T1147">
        <f t="shared" si="323"/>
        <v>51.914592055074053</v>
      </c>
    </row>
    <row r="1148" spans="1:20" x14ac:dyDescent="0.25">
      <c r="A1148">
        <f t="shared" si="324"/>
        <v>413.69389733401084</v>
      </c>
      <c r="B1148">
        <f t="shared" si="341"/>
        <v>65.84142868765889</v>
      </c>
      <c r="C1148" t="str">
        <f t="shared" si="325"/>
        <v>-0.335813959018955-392.719235203851i</v>
      </c>
      <c r="D1148" t="str">
        <f t="shared" si="326"/>
        <v>3.4781249715161-241.724934442047i</v>
      </c>
      <c r="E1148" t="str">
        <f t="shared" si="327"/>
        <v>162.469375874488+0.0504701740136084i</v>
      </c>
      <c r="F1148" t="str">
        <f t="shared" si="328"/>
        <v>2.42492492226886-2268.43682656841i</v>
      </c>
      <c r="G1148" t="str">
        <f t="shared" si="329"/>
        <v>0.999999998904687-0.000033095511750471i</v>
      </c>
      <c r="H1148" t="str">
        <f t="shared" si="330"/>
        <v>1200.16425617051+12.7087958832283i</v>
      </c>
      <c r="I1148" t="str">
        <f t="shared" si="331"/>
        <v>89.5381947522437-7680.18996214296i</v>
      </c>
      <c r="K1148" t="str">
        <f t="shared" si="332"/>
        <v>0.00999751035059778-0.00015550904207968i</v>
      </c>
      <c r="L1148" t="str">
        <f t="shared" si="333"/>
        <v>0.00015-4.28589751218529i</v>
      </c>
      <c r="M1148" t="str">
        <f t="shared" si="334"/>
        <v>0.0004-0.75633485509152i</v>
      </c>
      <c r="N1148">
        <f t="shared" si="335"/>
        <v>89.951006428667014</v>
      </c>
      <c r="O1148">
        <f t="shared" si="336"/>
        <v>51.881646642163766</v>
      </c>
      <c r="P1148" s="3">
        <f t="shared" si="337"/>
        <v>51.881646642163766</v>
      </c>
      <c r="Q1148" s="3">
        <f t="shared" si="338"/>
        <v>-90.048993571332986</v>
      </c>
      <c r="R1148">
        <f t="shared" si="339"/>
        <v>89.951006428667014</v>
      </c>
      <c r="S1148">
        <f t="shared" si="340"/>
        <v>6.5841428687658896E-2</v>
      </c>
      <c r="T1148">
        <f t="shared" si="323"/>
        <v>51.881646642163766</v>
      </c>
    </row>
    <row r="1149" spans="1:20" x14ac:dyDescent="0.25">
      <c r="A1149">
        <f t="shared" si="324"/>
        <v>415.26593414388003</v>
      </c>
      <c r="B1149">
        <f t="shared" si="341"/>
        <v>66.091626116671989</v>
      </c>
      <c r="C1149" t="str">
        <f t="shared" si="325"/>
        <v>-0.335812731598264-391.232478439696i</v>
      </c>
      <c r="D1149" t="str">
        <f t="shared" si="326"/>
        <v>3.47812497129921-240.809859373111i</v>
      </c>
      <c r="E1149" t="str">
        <f t="shared" si="327"/>
        <v>162.469374648584+0.0506620018545409i</v>
      </c>
      <c r="F1149" t="str">
        <f t="shared" si="328"/>
        <v>2.42492492224865-2259.84939946155i</v>
      </c>
      <c r="G1149" t="str">
        <f t="shared" si="329"/>
        <v>0.999999998896347-0.0000332212746948456i</v>
      </c>
      <c r="H1149" t="str">
        <f t="shared" si="330"/>
        <v>1200.16550699436+12.7570902193769i</v>
      </c>
      <c r="I1149" t="str">
        <f t="shared" si="331"/>
        <v>89.5382091435319-7651.12303913452i</v>
      </c>
      <c r="K1149" t="str">
        <f t="shared" si="332"/>
        <v>0.00999749139820772-0.000156099671827991i</v>
      </c>
      <c r="L1149" t="str">
        <f t="shared" si="333"/>
        <v>0.00015-4.26967275571358i</v>
      </c>
      <c r="M1149" t="str">
        <f t="shared" si="334"/>
        <v>0.0004-0.753471662772984i</v>
      </c>
      <c r="N1149">
        <f t="shared" si="335"/>
        <v>89.950820423757136</v>
      </c>
      <c r="O1149">
        <f t="shared" si="336"/>
        <v>51.848701217183148</v>
      </c>
      <c r="P1149" s="3">
        <f t="shared" si="337"/>
        <v>51.848701217183148</v>
      </c>
      <c r="Q1149" s="3">
        <f t="shared" si="338"/>
        <v>-90.049179576242864</v>
      </c>
      <c r="R1149">
        <f t="shared" si="339"/>
        <v>89.950820423757136</v>
      </c>
      <c r="S1149">
        <f t="shared" si="340"/>
        <v>6.6091626116671992E-2</v>
      </c>
      <c r="T1149">
        <f t="shared" si="323"/>
        <v>51.848701217183148</v>
      </c>
    </row>
    <row r="1150" spans="1:20" x14ac:dyDescent="0.25">
      <c r="A1150">
        <f t="shared" si="324"/>
        <v>416.84394469362684</v>
      </c>
      <c r="B1150">
        <f t="shared" si="341"/>
        <v>66.342774295915348</v>
      </c>
      <c r="C1150" t="str">
        <f t="shared" si="325"/>
        <v>-0.335811494836322-389.751349686389i</v>
      </c>
      <c r="D1150" t="str">
        <f t="shared" si="326"/>
        <v>3.47812497108065-239.898248434848i</v>
      </c>
      <c r="E1150" t="str">
        <f t="shared" si="327"/>
        <v>162.469373413356+0.0508545591123398i</v>
      </c>
      <c r="F1150" t="str">
        <f t="shared" si="328"/>
        <v>2.42492492222828-2251.29448104698i</v>
      </c>
      <c r="G1150" t="str">
        <f t="shared" si="329"/>
        <v>0.999999998887943-0.0000333475155384058i</v>
      </c>
      <c r="H1150" t="str">
        <f t="shared" si="330"/>
        <v>1200.16676734416+12.8055680844292i</v>
      </c>
      <c r="I1150" t="str">
        <f t="shared" si="331"/>
        <v>89.5382236443639-7622.16618010987i</v>
      </c>
      <c r="K1150" t="str">
        <f t="shared" si="332"/>
        <v>0.00999747230158051-0.000156692542484764i</v>
      </c>
      <c r="L1150" t="str">
        <f t="shared" si="333"/>
        <v>0.00015-4.25350941991787i</v>
      </c>
      <c r="M1150" t="str">
        <f t="shared" si="334"/>
        <v>0.0004-0.750619309397274i</v>
      </c>
      <c r="N1150">
        <f t="shared" si="335"/>
        <v>89.95063371398092</v>
      </c>
      <c r="O1150">
        <f t="shared" si="336"/>
        <v>51.815755780040227</v>
      </c>
      <c r="P1150" s="3">
        <f t="shared" si="337"/>
        <v>51.815755780040227</v>
      </c>
      <c r="Q1150" s="3">
        <f t="shared" si="338"/>
        <v>-90.04936628601908</v>
      </c>
      <c r="R1150">
        <f t="shared" si="339"/>
        <v>89.95063371398092</v>
      </c>
      <c r="S1150">
        <f t="shared" si="340"/>
        <v>6.6342774295915341E-2</v>
      </c>
      <c r="T1150">
        <f t="shared" si="323"/>
        <v>51.815755780040227</v>
      </c>
    </row>
    <row r="1151" spans="1:20" x14ac:dyDescent="0.25">
      <c r="A1151">
        <f t="shared" si="324"/>
        <v>418.4279516834626</v>
      </c>
      <c r="B1151">
        <f t="shared" si="341"/>
        <v>66.594876838239827</v>
      </c>
      <c r="C1151" t="str">
        <f t="shared" si="325"/>
        <v>-0.335810248662113-388.275827637401i</v>
      </c>
      <c r="D1151" t="str">
        <f t="shared" si="326"/>
        <v>3.47812497086046-238.990088513427i</v>
      </c>
      <c r="E1151" t="str">
        <f t="shared" si="327"/>
        <v>162.469372168732+0.051047848564168i</v>
      </c>
      <c r="F1151" t="str">
        <f t="shared" si="328"/>
        <v>2.42492492220772-2242.77194825934i</v>
      </c>
      <c r="G1151" t="str">
        <f t="shared" si="329"/>
        <v>0.999999998879475-0.0000334742360971683i</v>
      </c>
      <c r="H1151" t="str">
        <f t="shared" si="330"/>
        <v>1200.16803729243+12.8542301759142i</v>
      </c>
      <c r="I1151" t="str">
        <f t="shared" si="331"/>
        <v>89.5382382555735-7593.3189685148i</v>
      </c>
      <c r="K1151" t="str">
        <f t="shared" si="332"/>
        <v>0.00999745305961924-0.000157287662525606i</v>
      </c>
      <c r="L1151" t="str">
        <f t="shared" si="333"/>
        <v>0.00015-4.23740727228321i</v>
      </c>
      <c r="M1151" t="str">
        <f t="shared" si="334"/>
        <v>0.0004-0.747777753932329i</v>
      </c>
      <c r="N1151">
        <f t="shared" si="335"/>
        <v>89.950446296682202</v>
      </c>
      <c r="O1151">
        <f t="shared" si="336"/>
        <v>51.782810330642526</v>
      </c>
      <c r="P1151" s="3">
        <f t="shared" si="337"/>
        <v>51.782810330642526</v>
      </c>
      <c r="Q1151" s="3">
        <f t="shared" si="338"/>
        <v>-90.049553703317798</v>
      </c>
      <c r="R1151">
        <f t="shared" si="339"/>
        <v>89.950446296682202</v>
      </c>
      <c r="S1151">
        <f t="shared" si="340"/>
        <v>6.6594876838239822E-2</v>
      </c>
      <c r="T1151">
        <f t="shared" si="323"/>
        <v>51.782810330642526</v>
      </c>
    </row>
    <row r="1152" spans="1:20" x14ac:dyDescent="0.25">
      <c r="A1152">
        <f t="shared" si="324"/>
        <v>420.01797789985977</v>
      </c>
      <c r="B1152">
        <f t="shared" si="341"/>
        <v>66.847937370225139</v>
      </c>
      <c r="C1152" t="str">
        <f t="shared" si="325"/>
        <v>-0.335808993004128-386.805891066861i</v>
      </c>
      <c r="D1152" t="str">
        <f t="shared" si="326"/>
        <v>3.47812497063858-238.085366544665i</v>
      </c>
      <c r="E1152" t="str">
        <f t="shared" si="327"/>
        <v>162.469370914643+0.0512418729978072i</v>
      </c>
      <c r="F1152" t="str">
        <f t="shared" si="328"/>
        <v>2.42492492218705-2234.28167849913i</v>
      </c>
      <c r="G1152" t="str">
        <f t="shared" si="329"/>
        <v>0.999999998870943-0.0000336014381940509i</v>
      </c>
      <c r="H1152" t="str">
        <f t="shared" si="330"/>
        <v>1200.16931691231+12.9030771940128i</v>
      </c>
      <c r="I1152" t="str">
        <f t="shared" si="331"/>
        <v>89.5382529780004-7564.58098937276i</v>
      </c>
      <c r="K1152" t="str">
        <f t="shared" si="332"/>
        <v>0.0099974336712183-0.000157885040457865i</v>
      </c>
      <c r="L1152" t="str">
        <f t="shared" si="333"/>
        <v>0.00015-4.22136608117474i</v>
      </c>
      <c r="M1152" t="str">
        <f t="shared" si="334"/>
        <v>0.0004-0.744946955501426i</v>
      </c>
      <c r="N1152">
        <f t="shared" si="335"/>
        <v>89.950258169194967</v>
      </c>
      <c r="O1152">
        <f t="shared" si="336"/>
        <v>51.749864868896964</v>
      </c>
      <c r="P1152" s="3">
        <f t="shared" si="337"/>
        <v>51.749864868896964</v>
      </c>
      <c r="Q1152" s="3">
        <f t="shared" si="338"/>
        <v>-90.049741830805033</v>
      </c>
      <c r="R1152">
        <f t="shared" si="339"/>
        <v>89.950258169194967</v>
      </c>
      <c r="S1152">
        <f t="shared" si="340"/>
        <v>6.6847937370225138E-2</v>
      </c>
      <c r="T1152">
        <f t="shared" si="323"/>
        <v>51.749864868896964</v>
      </c>
    </row>
    <row r="1153" spans="1:20" x14ac:dyDescent="0.25">
      <c r="A1153">
        <f t="shared" si="324"/>
        <v>421.61404621587928</v>
      </c>
      <c r="B1153">
        <f t="shared" si="341"/>
        <v>67.101959532232001</v>
      </c>
      <c r="C1153" t="str">
        <f t="shared" si="325"/>
        <v>-0.335807727790113-385.341518829238i</v>
      </c>
      <c r="D1153" t="str">
        <f t="shared" si="326"/>
        <v>3.47812497041502-237.184069513832i</v>
      </c>
      <c r="E1153" t="str">
        <f t="shared" si="327"/>
        <v>162.469369651016+0.0514366352117095i</v>
      </c>
      <c r="F1153" t="str">
        <f t="shared" si="328"/>
        <v>2.42492492216621-2225.82354963096i</v>
      </c>
      <c r="G1153" t="str">
        <f t="shared" si="329"/>
        <v>0.999999998862346-0.0000337291236588982i</v>
      </c>
      <c r="H1153" t="str">
        <f t="shared" si="330"/>
        <v>1200.17060627746+12.952109841568i</v>
      </c>
      <c r="I1153" t="str">
        <f t="shared" si="331"/>
        <v>89.53826781249-7535.9518292783i</v>
      </c>
      <c r="K1153" t="str">
        <f t="shared" si="332"/>
        <v>0.00999741413526383-0.000158484684820759i</v>
      </c>
      <c r="L1153" t="str">
        <f t="shared" si="333"/>
        <v>0.00015-4.20538561583457i</v>
      </c>
      <c r="M1153" t="str">
        <f t="shared" si="334"/>
        <v>0.0004-0.742126873382572i</v>
      </c>
      <c r="N1153">
        <f t="shared" si="335"/>
        <v>89.950069328843369</v>
      </c>
      <c r="O1153">
        <f t="shared" si="336"/>
        <v>51.716919394709521</v>
      </c>
      <c r="P1153" s="3">
        <f t="shared" si="337"/>
        <v>51.716919394709521</v>
      </c>
      <c r="Q1153" s="3">
        <f t="shared" si="338"/>
        <v>-90.049930671156631</v>
      </c>
      <c r="R1153">
        <f t="shared" si="339"/>
        <v>89.950069328843369</v>
      </c>
      <c r="S1153">
        <f t="shared" si="340"/>
        <v>6.7101959532231997E-2</v>
      </c>
      <c r="T1153">
        <f t="shared" si="323"/>
        <v>51.716919394709521</v>
      </c>
    </row>
    <row r="1154" spans="1:20" x14ac:dyDescent="0.25">
      <c r="A1154">
        <f t="shared" si="324"/>
        <v>423.21617959149967</v>
      </c>
      <c r="B1154">
        <f t="shared" si="341"/>
        <v>67.356946978454488</v>
      </c>
      <c r="C1154" t="str">
        <f t="shared" si="325"/>
        <v>-0.335806452947481-383.882689859047i</v>
      </c>
      <c r="D1154" t="str">
        <f t="shared" si="326"/>
        <v>3.47812497018974-236.286184455467i</v>
      </c>
      <c r="E1154" t="str">
        <f t="shared" si="327"/>
        <v>162.469368377777+0.0516321380150104i</v>
      </c>
      <c r="F1154" t="str">
        <f t="shared" si="328"/>
        <v>2.42492492214519-2217.39743998182i</v>
      </c>
      <c r="G1154" t="str">
        <f t="shared" si="329"/>
        <v>0.999999998853684-0.0000338572943285088i</v>
      </c>
      <c r="H1154" t="str">
        <f t="shared" si="330"/>
        <v>1200.17190546212+13.0013288240953i</v>
      </c>
      <c r="I1154" t="str">
        <f t="shared" si="331"/>
        <v>89.5382827598973-7507.43107639157i</v>
      </c>
      <c r="K1154" t="str">
        <f t="shared" si="332"/>
        <v>0.00999739445063353-0.000159086604185492i</v>
      </c>
      <c r="L1154" t="str">
        <f t="shared" si="333"/>
        <v>0.00015-4.18946564637833i</v>
      </c>
      <c r="M1154" t="str">
        <f t="shared" si="334"/>
        <v>0.0004-0.739317467007943i</v>
      </c>
      <c r="N1154">
        <f t="shared" si="335"/>
        <v>89.9498797729416</v>
      </c>
      <c r="O1154">
        <f t="shared" si="336"/>
        <v>51.683973907985497</v>
      </c>
      <c r="P1154" s="3">
        <f t="shared" si="337"/>
        <v>51.683973907985497</v>
      </c>
      <c r="Q1154" s="3">
        <f t="shared" si="338"/>
        <v>-90.0501202270584</v>
      </c>
      <c r="R1154">
        <f t="shared" si="339"/>
        <v>89.9498797729416</v>
      </c>
      <c r="S1154">
        <f t="shared" si="340"/>
        <v>6.7356946978454485E-2</v>
      </c>
      <c r="T1154">
        <f t="shared" si="323"/>
        <v>51.683973907985497</v>
      </c>
    </row>
    <row r="1155" spans="1:20" x14ac:dyDescent="0.25">
      <c r="A1155">
        <f t="shared" si="324"/>
        <v>424.82440107394734</v>
      </c>
      <c r="B1155">
        <f t="shared" si="341"/>
        <v>67.612903376972611</v>
      </c>
      <c r="C1155" t="str">
        <f t="shared" si="325"/>
        <v>-0.335805168402957-382.429383170551i</v>
      </c>
      <c r="D1155" t="str">
        <f t="shared" si="326"/>
        <v>3.47812496996276-235.391698453193i</v>
      </c>
      <c r="E1155" t="str">
        <f t="shared" si="327"/>
        <v>162.469367094855+0.051828384227596i</v>
      </c>
      <c r="F1155" t="str">
        <f t="shared" si="328"/>
        <v>2.42492492212403-2209.00322833929i</v>
      </c>
      <c r="G1155" t="str">
        <f t="shared" si="329"/>
        <v>0.999999998844955-0.0000339859520466605i</v>
      </c>
      <c r="H1155" t="str">
        <f t="shared" si="330"/>
        <v>1200.17321454106+13.0507348497921i</v>
      </c>
      <c r="I1155" t="str">
        <f t="shared" si="331"/>
        <v>89.5382978210799-7479.01832043191i</v>
      </c>
      <c r="K1155" t="str">
        <f t="shared" si="332"/>
        <v>0.00999737461619653-0.000159690807155365i</v>
      </c>
      <c r="L1155" t="str">
        <f t="shared" si="333"/>
        <v>0.00015-4.17360594379193i</v>
      </c>
      <c r="M1155" t="str">
        <f t="shared" si="334"/>
        <v>0.0004-0.736518695963278i</v>
      </c>
      <c r="N1155">
        <f t="shared" si="335"/>
        <v>89.949689498793958</v>
      </c>
      <c r="O1155">
        <f t="shared" si="336"/>
        <v>51.651028408629642</v>
      </c>
      <c r="P1155" s="3">
        <f t="shared" si="337"/>
        <v>51.651028408629642</v>
      </c>
      <c r="Q1155" s="3">
        <f t="shared" si="338"/>
        <v>-90.050310501206042</v>
      </c>
      <c r="R1155">
        <f t="shared" si="339"/>
        <v>89.949689498793958</v>
      </c>
      <c r="S1155">
        <f t="shared" si="340"/>
        <v>6.7612903376972608E-2</v>
      </c>
      <c r="T1155">
        <f t="shared" si="323"/>
        <v>51.651028408629642</v>
      </c>
    </row>
    <row r="1156" spans="1:20" x14ac:dyDescent="0.25">
      <c r="A1156">
        <f t="shared" si="324"/>
        <v>426.43873379802835</v>
      </c>
      <c r="B1156">
        <f t="shared" si="341"/>
        <v>67.869832409805113</v>
      </c>
      <c r="C1156" t="str">
        <f t="shared" si="325"/>
        <v>-0.335803874082739-380.981577857446i</v>
      </c>
      <c r="D1156" t="str">
        <f t="shared" si="326"/>
        <v>3.47812496973403-234.500598639527i</v>
      </c>
      <c r="E1156" t="str">
        <f t="shared" si="327"/>
        <v>162.469365802176+0.0520253766800933i</v>
      </c>
      <c r="F1156" t="str">
        <f t="shared" si="328"/>
        <v>2.4249249221027-2200.64079394981i</v>
      </c>
      <c r="G1156" t="str">
        <f t="shared" si="329"/>
        <v>0.99999999883616-0.0000341150986641378i</v>
      </c>
      <c r="H1156" t="str">
        <f t="shared" si="330"/>
        <v>1200.17453358968+13.1003286295485i</v>
      </c>
      <c r="I1156" t="str">
        <f t="shared" si="331"/>
        <v>89.5383129969031-7450.71315267258i</v>
      </c>
      <c r="K1156" t="str">
        <f t="shared" si="332"/>
        <v>0.0099973546308133-0.000160297302365891i</v>
      </c>
      <c r="L1156" t="str">
        <f t="shared" si="333"/>
        <v>0.00015-4.1578062799282i</v>
      </c>
      <c r="M1156" t="str">
        <f t="shared" si="334"/>
        <v>0.0004-0.733730519987328i</v>
      </c>
      <c r="N1156">
        <f t="shared" si="335"/>
        <v>89.949498503694713</v>
      </c>
      <c r="O1156">
        <f t="shared" si="336"/>
        <v>51.618082896545801</v>
      </c>
      <c r="P1156" s="3">
        <f t="shared" si="337"/>
        <v>51.618082896545801</v>
      </c>
      <c r="Q1156" s="3">
        <f t="shared" si="338"/>
        <v>-90.050501496305287</v>
      </c>
      <c r="R1156">
        <f t="shared" si="339"/>
        <v>89.949498503694713</v>
      </c>
      <c r="S1156">
        <f t="shared" si="340"/>
        <v>6.7869832409805111E-2</v>
      </c>
      <c r="T1156">
        <f t="shared" si="323"/>
        <v>51.618082896545801</v>
      </c>
    </row>
    <row r="1157" spans="1:20" x14ac:dyDescent="0.25">
      <c r="A1157">
        <f t="shared" si="324"/>
        <v>428.05920098646089</v>
      </c>
      <c r="B1157">
        <f t="shared" si="341"/>
        <v>68.127737772962377</v>
      </c>
      <c r="C1157" t="str">
        <f t="shared" si="325"/>
        <v>-0.335802569912518-379.539253092571i</v>
      </c>
      <c r="D1157" t="str">
        <f t="shared" si="326"/>
        <v>3.47812496950356-233.6128721957i</v>
      </c>
      <c r="E1157" t="str">
        <f t="shared" si="327"/>
        <v>162.469364499665+0.0522231182140267i</v>
      </c>
      <c r="F1157" t="str">
        <f t="shared" si="328"/>
        <v>2.42492492208121-2192.31001651696i</v>
      </c>
      <c r="G1157" t="str">
        <f t="shared" si="329"/>
        <v>0.999999998827298-0.000034244736038758i</v>
      </c>
      <c r="H1157" t="str">
        <f t="shared" si="330"/>
        <v>1200.17586268389+13.1501108769577i</v>
      </c>
      <c r="I1157" t="str">
        <f t="shared" si="331"/>
        <v>89.5383282882405-7422.51516593422i</v>
      </c>
      <c r="K1157" t="str">
        <f t="shared" si="332"/>
        <v>0.00999733449333581-0.000160906098484925i</v>
      </c>
      <c r="L1157" t="str">
        <f t="shared" si="333"/>
        <v>0.00015-4.14206642750368i</v>
      </c>
      <c r="M1157" t="str">
        <f t="shared" si="334"/>
        <v>0.0004-0.730952898971238i</v>
      </c>
      <c r="N1157">
        <f t="shared" si="335"/>
        <v>89.949306784928183</v>
      </c>
      <c r="O1157">
        <f t="shared" si="336"/>
        <v>51.58513737163716</v>
      </c>
      <c r="P1157" s="3">
        <f t="shared" si="337"/>
        <v>51.58513737163716</v>
      </c>
      <c r="Q1157" s="3">
        <f t="shared" si="338"/>
        <v>-90.050693215071817</v>
      </c>
      <c r="R1157">
        <f t="shared" si="339"/>
        <v>89.949306784928183</v>
      </c>
      <c r="S1157">
        <f t="shared" si="340"/>
        <v>6.8127737772962382E-2</v>
      </c>
      <c r="T1157">
        <f t="shared" si="323"/>
        <v>51.58513737163716</v>
      </c>
    </row>
    <row r="1158" spans="1:20" x14ac:dyDescent="0.25">
      <c r="A1158">
        <f t="shared" si="324"/>
        <v>429.68582595020951</v>
      </c>
      <c r="B1158">
        <f t="shared" si="341"/>
        <v>68.38662317649964</v>
      </c>
      <c r="C1158" t="str">
        <f t="shared" si="325"/>
        <v>-0.335801255817387-378.102388127609i</v>
      </c>
      <c r="D1158" t="str">
        <f t="shared" si="326"/>
        <v>3.47812496927135-232.72850635147i</v>
      </c>
      <c r="E1158" t="str">
        <f t="shared" si="327"/>
        <v>162.469363187248+0.0524216116817162i</v>
      </c>
      <c r="F1158" t="str">
        <f t="shared" si="328"/>
        <v>2.42492492205957-2184.01077619971i</v>
      </c>
      <c r="G1158" t="str">
        <f t="shared" si="329"/>
        <v>0.999999998818369-0.0000343748660353984i</v>
      </c>
      <c r="H1158" t="str">
        <f t="shared" si="330"/>
        <v>1200.17720190022+13.2000823083259i</v>
      </c>
      <c r="I1158" t="str">
        <f t="shared" si="331"/>
        <v>89.5383436959718-7394.4239545795i</v>
      </c>
      <c r="K1158" t="str">
        <f t="shared" si="332"/>
        <v>0.00999731420260726-0.000161517204212766i</v>
      </c>
      <c r="L1158" t="str">
        <f t="shared" si="333"/>
        <v>0.00015-4.12638616009532i</v>
      </c>
      <c r="M1158" t="str">
        <f t="shared" si="334"/>
        <v>0.0004-0.728185792957997i</v>
      </c>
      <c r="N1158">
        <f t="shared" si="335"/>
        <v>89.949114339768613</v>
      </c>
      <c r="O1158">
        <f t="shared" si="336"/>
        <v>51.552191833806305</v>
      </c>
      <c r="P1158" s="3">
        <f t="shared" si="337"/>
        <v>51.552191833806305</v>
      </c>
      <c r="Q1158" s="3">
        <f t="shared" si="338"/>
        <v>-90.050885660231387</v>
      </c>
      <c r="R1158">
        <f t="shared" si="339"/>
        <v>89.949114339768613</v>
      </c>
      <c r="S1158">
        <f t="shared" si="340"/>
        <v>6.8386623176499642E-2</v>
      </c>
      <c r="T1158">
        <f t="shared" si="323"/>
        <v>51.552191833806305</v>
      </c>
    </row>
    <row r="1159" spans="1:20" x14ac:dyDescent="0.25">
      <c r="A1159">
        <f t="shared" si="324"/>
        <v>431.31863208882027</v>
      </c>
      <c r="B1159">
        <f t="shared" si="341"/>
        <v>68.646492344570333</v>
      </c>
      <c r="C1159" t="str">
        <f t="shared" si="325"/>
        <v>-0.335799931721635-376.670962292769i</v>
      </c>
      <c r="D1159" t="str">
        <f t="shared" si="326"/>
        <v>3.47812496903738-231.847488384936i</v>
      </c>
      <c r="E1159" t="str">
        <f t="shared" si="327"/>
        <v>162.46936186485+0.0526208599463989i</v>
      </c>
      <c r="F1159" t="str">
        <f t="shared" si="328"/>
        <v>2.42492492203774-2175.74295361071i</v>
      </c>
      <c r="G1159" t="str">
        <f t="shared" si="329"/>
        <v>0.999999998809371-0.0000345054905260224i</v>
      </c>
      <c r="H1159" t="str">
        <f t="shared" si="330"/>
        <v>1200.17855131579+13.2502436426819i</v>
      </c>
      <c r="I1159" t="str">
        <f t="shared" si="331"/>
        <v>89.5383592209782-7366.43911450719i</v>
      </c>
      <c r="K1159" t="str">
        <f t="shared" si="332"/>
        <v>0.0099972937574618-0.000162130628282272i</v>
      </c>
      <c r="L1159" t="str">
        <f t="shared" si="333"/>
        <v>0.00015-4.11076525213719i</v>
      </c>
      <c r="M1159" t="str">
        <f t="shared" si="334"/>
        <v>0.0004-0.725429162141858i</v>
      </c>
      <c r="N1159">
        <f t="shared" si="335"/>
        <v>89.948921165480172</v>
      </c>
      <c r="O1159">
        <f t="shared" si="336"/>
        <v>51.519246282954697</v>
      </c>
      <c r="P1159" s="3">
        <f t="shared" si="337"/>
        <v>51.519246282954697</v>
      </c>
      <c r="Q1159" s="3">
        <f t="shared" si="338"/>
        <v>-90.051078834519828</v>
      </c>
      <c r="R1159">
        <f t="shared" si="339"/>
        <v>89.948921165480172</v>
      </c>
      <c r="S1159">
        <f t="shared" si="340"/>
        <v>6.8646492344570334E-2</v>
      </c>
      <c r="T1159">
        <f t="shared" si="323"/>
        <v>51.519246282954697</v>
      </c>
    </row>
    <row r="1160" spans="1:20" x14ac:dyDescent="0.25">
      <c r="A1160">
        <f t="shared" si="324"/>
        <v>432.95764289075777</v>
      </c>
      <c r="B1160">
        <f t="shared" si="341"/>
        <v>68.907349015479696</v>
      </c>
      <c r="C1160" t="str">
        <f t="shared" si="325"/>
        <v>-0.335798597549522-375.244954996523i</v>
      </c>
      <c r="D1160" t="str">
        <f t="shared" si="326"/>
        <v>3.47812496880161-230.969805622359i</v>
      </c>
      <c r="E1160" t="str">
        <f t="shared" si="327"/>
        <v>162.469360532395+0.0528208658822855i</v>
      </c>
      <c r="F1160" t="str">
        <f t="shared" si="328"/>
        <v>2.42492492201577-2167.50642981453i</v>
      </c>
      <c r="G1160" t="str">
        <f t="shared" si="329"/>
        <v>0.999999998800305-0.0000346366113897072i</v>
      </c>
      <c r="H1160" t="str">
        <f t="shared" si="330"/>
        <v>1200.17991100826+13.3005956017899i</v>
      </c>
      <c r="I1160" t="str">
        <f t="shared" si="331"/>
        <v>89.5383748641564-7338.56024314582i</v>
      </c>
      <c r="K1160" t="str">
        <f t="shared" si="332"/>
        <v>0.00999727315672518-0.000162746379459008i</v>
      </c>
      <c r="L1160" t="str">
        <f t="shared" si="333"/>
        <v>0.00015-4.09520347891732i</v>
      </c>
      <c r="M1160" t="str">
        <f t="shared" si="334"/>
        <v>0.0004-0.722682966867762i</v>
      </c>
      <c r="N1160">
        <f t="shared" si="335"/>
        <v>89.94872725931684</v>
      </c>
      <c r="O1160">
        <f t="shared" si="336"/>
        <v>51.486300718983543</v>
      </c>
      <c r="P1160" s="3">
        <f t="shared" si="337"/>
        <v>51.486300718983543</v>
      </c>
      <c r="Q1160" s="3">
        <f t="shared" si="338"/>
        <v>-90.05127274068316</v>
      </c>
      <c r="R1160">
        <f t="shared" si="339"/>
        <v>89.94872725931684</v>
      </c>
      <c r="S1160">
        <f t="shared" si="340"/>
        <v>6.8907349015479694E-2</v>
      </c>
      <c r="T1160">
        <f t="shared" si="323"/>
        <v>51.486300718983543</v>
      </c>
    </row>
    <row r="1161" spans="1:20" x14ac:dyDescent="0.25">
      <c r="A1161">
        <f t="shared" si="324"/>
        <v>434.60288193374265</v>
      </c>
      <c r="B1161">
        <f t="shared" si="341"/>
        <v>69.16919694173852</v>
      </c>
      <c r="C1161" t="str">
        <f t="shared" si="325"/>
        <v>-0.335797253224212-373.824345725275i</v>
      </c>
      <c r="D1161" t="str">
        <f t="shared" si="326"/>
        <v>3.47812496856405-230.095445437978i</v>
      </c>
      <c r="E1161" t="str">
        <f t="shared" si="327"/>
        <v>162.469359189806+0.0530216323745521i</v>
      </c>
      <c r="F1161" t="str">
        <f t="shared" si="328"/>
        <v>2.42492492199361-2159.30108632604i</v>
      </c>
      <c r="G1161" t="str">
        <f t="shared" si="329"/>
        <v>0.99999999879117-0.0000347682305126705i</v>
      </c>
      <c r="H1161" t="str">
        <f t="shared" si="330"/>
        <v>1200.18128105592+13.351138910157i</v>
      </c>
      <c r="I1161" t="str">
        <f t="shared" si="331"/>
        <v>89.5383906264038-7310.78693944876i</v>
      </c>
      <c r="K1161" t="str">
        <f t="shared" si="332"/>
        <v>0.00999725239921388-0.000163364466541325i</v>
      </c>
      <c r="L1161" t="str">
        <f t="shared" si="333"/>
        <v>0.00015-4.07970061657433i</v>
      </c>
      <c r="M1161" t="str">
        <f t="shared" si="334"/>
        <v>0.0004-0.719947167630765i</v>
      </c>
      <c r="N1161">
        <f t="shared" si="335"/>
        <v>89.948532618522592</v>
      </c>
      <c r="O1161">
        <f t="shared" si="336"/>
        <v>51.453355141792898</v>
      </c>
      <c r="P1161" s="3">
        <f t="shared" si="337"/>
        <v>51.453355141792898</v>
      </c>
      <c r="Q1161" s="3">
        <f t="shared" si="338"/>
        <v>-90.051467381477408</v>
      </c>
      <c r="R1161">
        <f t="shared" si="339"/>
        <v>89.948532618522592</v>
      </c>
      <c r="S1161">
        <f t="shared" si="340"/>
        <v>6.9169196941738523E-2</v>
      </c>
      <c r="T1161">
        <f t="shared" si="323"/>
        <v>51.453355141792898</v>
      </c>
    </row>
    <row r="1162" spans="1:20" x14ac:dyDescent="0.25">
      <c r="A1162">
        <f t="shared" si="324"/>
        <v>436.25437288509085</v>
      </c>
      <c r="B1162">
        <f t="shared" si="341"/>
        <v>69.432039890117125</v>
      </c>
      <c r="C1162" t="str">
        <f t="shared" si="325"/>
        <v>-0.335795898668549-372.409114043088i</v>
      </c>
      <c r="D1162" t="str">
        <f t="shared" si="326"/>
        <v>3.47812496832469-229.224395253828i</v>
      </c>
      <c r="E1162" t="str">
        <f t="shared" si="327"/>
        <v>162.469357837007+0.0532231623194275i</v>
      </c>
      <c r="F1162" t="str">
        <f t="shared" si="328"/>
        <v>2.42492492197129-2151.1268051086i</v>
      </c>
      <c r="G1162" t="str">
        <f t="shared" si="329"/>
        <v>0.999999998781966-0.0000349003497882975i</v>
      </c>
      <c r="H1162" t="str">
        <f t="shared" si="330"/>
        <v>1200.18266153767+13.4018742950457i</v>
      </c>
      <c r="I1162" t="str">
        <f t="shared" si="331"/>
        <v>89.5384065086276-7283.1188038879i</v>
      </c>
      <c r="K1162" t="str">
        <f t="shared" si="332"/>
        <v>0.00999723148373545-0.000163984898360506i</v>
      </c>
      <c r="L1162" t="str">
        <f t="shared" si="333"/>
        <v>0.00015-4.06425644209438i</v>
      </c>
      <c r="M1162" t="str">
        <f t="shared" si="334"/>
        <v>0.0004-0.717221725075478i</v>
      </c>
      <c r="N1162">
        <f t="shared" si="335"/>
        <v>89.948337240331085</v>
      </c>
      <c r="O1162">
        <f t="shared" si="336"/>
        <v>51.420409551282219</v>
      </c>
      <c r="P1162" s="3">
        <f t="shared" si="337"/>
        <v>51.420409551282219</v>
      </c>
      <c r="Q1162" s="3">
        <f t="shared" si="338"/>
        <v>-90.051662759668915</v>
      </c>
      <c r="R1162">
        <f t="shared" si="339"/>
        <v>89.948337240331085</v>
      </c>
      <c r="S1162">
        <f t="shared" si="340"/>
        <v>6.943203989011712E-2</v>
      </c>
      <c r="T1162">
        <f t="shared" si="323"/>
        <v>51.420409551282219</v>
      </c>
    </row>
    <row r="1163" spans="1:20" x14ac:dyDescent="0.25">
      <c r="A1163">
        <f t="shared" si="324"/>
        <v>437.91213950205423</v>
      </c>
      <c r="B1163">
        <f t="shared" si="341"/>
        <v>69.695881641699572</v>
      </c>
      <c r="C1163" t="str">
        <f t="shared" si="325"/>
        <v>-0.335794533804735-370.999239591386i</v>
      </c>
      <c r="D1163" t="str">
        <f t="shared" si="326"/>
        <v>3.4781249680835-228.356642539561i</v>
      </c>
      <c r="E1163" t="str">
        <f t="shared" si="327"/>
        <v>162.469356473919+0.0534254586242061i</v>
      </c>
      <c r="F1163" t="str">
        <f t="shared" si="328"/>
        <v>2.42492492194878-2142.98346857245i</v>
      </c>
      <c r="G1163" t="str">
        <f t="shared" si="329"/>
        <v>0.999999998772691-0.000035032971117168i</v>
      </c>
      <c r="H1163" t="str">
        <f t="shared" si="330"/>
        <v>1200.18405253297+13.4528024864831i</v>
      </c>
      <c r="I1163" t="str">
        <f t="shared" si="331"/>
        <v>89.5384225117399-7255.55543844791i</v>
      </c>
      <c r="K1163" t="str">
        <f t="shared" si="332"/>
        <v>0.00999721040908854-0.000164607683780875i</v>
      </c>
      <c r="L1163" t="str">
        <f t="shared" si="333"/>
        <v>0.00015-4.0488707333078i</v>
      </c>
      <c r="M1163" t="str">
        <f t="shared" si="334"/>
        <v>0.0004-0.714506599995492i</v>
      </c>
      <c r="N1163">
        <f t="shared" si="335"/>
        <v>89.948141121965818</v>
      </c>
      <c r="O1163">
        <f t="shared" si="336"/>
        <v>51.387463947350255</v>
      </c>
      <c r="P1163" s="3">
        <f t="shared" si="337"/>
        <v>51.387463947350255</v>
      </c>
      <c r="Q1163" s="3">
        <f t="shared" si="338"/>
        <v>-90.051858878034182</v>
      </c>
      <c r="R1163">
        <f t="shared" si="339"/>
        <v>89.948141121965818</v>
      </c>
      <c r="S1163">
        <f t="shared" si="340"/>
        <v>6.969588164169957E-2</v>
      </c>
      <c r="T1163">
        <f t="shared" si="323"/>
        <v>51.387463947350255</v>
      </c>
    </row>
    <row r="1164" spans="1:20" x14ac:dyDescent="0.25">
      <c r="A1164">
        <f t="shared" si="324"/>
        <v>439.57620563216204</v>
      </c>
      <c r="B1164">
        <f t="shared" si="341"/>
        <v>69.960725991938034</v>
      </c>
      <c r="C1164" t="str">
        <f t="shared" si="325"/>
        <v>-0.335793158554261-369.594702088653i</v>
      </c>
      <c r="D1164" t="str">
        <f t="shared" si="326"/>
        <v>3.47812496784048-227.492174812261i</v>
      </c>
      <c r="E1164" t="str">
        <f t="shared" si="327"/>
        <v>162.469355100466+0.0536285242073041i</v>
      </c>
      <c r="F1164" t="str">
        <f t="shared" si="328"/>
        <v>2.42492492192614-2134.87095957293i</v>
      </c>
      <c r="G1164" t="str">
        <f t="shared" si="329"/>
        <v>0.999999998763346-0.0000351660964070847i</v>
      </c>
      <c r="H1164" t="str">
        <f t="shared" si="330"/>
        <v>1200.18545412191+13.5039242172722i</v>
      </c>
      <c r="I1164" t="str">
        <f t="shared" si="331"/>
        <v>89.5384386366594-7228.09644662059i</v>
      </c>
      <c r="K1164" t="str">
        <f t="shared" si="332"/>
        <v>0.00999718917406243-0.000165232831699915i</v>
      </c>
      <c r="L1164" t="str">
        <f t="shared" si="333"/>
        <v>0.00015-4.03354326888604i</v>
      </c>
      <c r="M1164" t="str">
        <f t="shared" si="334"/>
        <v>0.0004-0.71180175333283i</v>
      </c>
      <c r="N1164">
        <f t="shared" si="335"/>
        <v>89.947944260640043</v>
      </c>
      <c r="O1164">
        <f t="shared" si="336"/>
        <v>51.354518329894873</v>
      </c>
      <c r="P1164" s="3">
        <f t="shared" si="337"/>
        <v>51.354518329894873</v>
      </c>
      <c r="Q1164" s="3">
        <f t="shared" si="338"/>
        <v>-90.052055739359957</v>
      </c>
      <c r="R1164">
        <f t="shared" si="339"/>
        <v>89.947944260640043</v>
      </c>
      <c r="S1164">
        <f t="shared" si="340"/>
        <v>6.9960725991938033E-2</v>
      </c>
      <c r="T1164">
        <f t="shared" si="323"/>
        <v>51.354518329894873</v>
      </c>
    </row>
    <row r="1165" spans="1:20" x14ac:dyDescent="0.25">
      <c r="A1165">
        <f t="shared" si="324"/>
        <v>441.24659521356421</v>
      </c>
      <c r="B1165">
        <f t="shared" si="341"/>
        <v>70.226576750707395</v>
      </c>
      <c r="C1165" t="str">
        <f t="shared" si="325"/>
        <v>-0.335791772838297-368.195481330156i</v>
      </c>
      <c r="D1165" t="str">
        <f t="shared" si="326"/>
        <v>3.47812496759559-226.63097963627i</v>
      </c>
      <c r="E1165" t="str">
        <f t="shared" si="327"/>
        <v>162.469353716568+0.0538323619982814i</v>
      </c>
      <c r="F1165" t="str">
        <f t="shared" si="328"/>
        <v>2.42492492190332-2126.7891614089i</v>
      </c>
      <c r="G1165" t="str">
        <f t="shared" si="329"/>
        <v>0.999999998753929-0.0000352997275730991i</v>
      </c>
      <c r="H1165" t="str">
        <f t="shared" si="330"/>
        <v>1200.18686638517+13.5552402230022i</v>
      </c>
      <c r="I1165" t="str">
        <f t="shared" si="331"/>
        <v>89.5384548843134-7200.74143339925i</v>
      </c>
      <c r="K1165" t="str">
        <f t="shared" si="332"/>
        <v>0.00999716777743756-0.0001658603510484i</v>
      </c>
      <c r="L1165" t="str">
        <f t="shared" si="333"/>
        <v>0.00015-4.01827382833835i</v>
      </c>
      <c r="M1165" t="str">
        <f t="shared" si="334"/>
        <v>0.0004-0.709107146177357i</v>
      </c>
      <c r="N1165">
        <f t="shared" si="335"/>
        <v>89.947746653556607</v>
      </c>
      <c r="O1165">
        <f t="shared" si="336"/>
        <v>51.321572698813362</v>
      </c>
      <c r="P1165" s="3">
        <f t="shared" si="337"/>
        <v>51.321572698813362</v>
      </c>
      <c r="Q1165" s="3">
        <f t="shared" si="338"/>
        <v>-90.052253346443393</v>
      </c>
      <c r="R1165">
        <f t="shared" si="339"/>
        <v>89.947746653556607</v>
      </c>
      <c r="S1165">
        <f t="shared" si="340"/>
        <v>7.0226576750707398E-2</v>
      </c>
      <c r="T1165">
        <f t="shared" si="323"/>
        <v>51.321572698813362</v>
      </c>
    </row>
    <row r="1166" spans="1:20" x14ac:dyDescent="0.25">
      <c r="A1166">
        <f t="shared" si="324"/>
        <v>442.9233322753758</v>
      </c>
      <c r="B1166">
        <f t="shared" si="341"/>
        <v>70.493437742360086</v>
      </c>
      <c r="C1166" t="str">
        <f t="shared" si="325"/>
        <v>-0.335790376577216-366.801557187632i</v>
      </c>
      <c r="D1166" t="str">
        <f t="shared" si="326"/>
        <v>3.47812496734886-225.773044623007i</v>
      </c>
      <c r="E1166" t="str">
        <f t="shared" si="327"/>
        <v>162.469352322146+0.0540369749379068i</v>
      </c>
      <c r="F1166" t="str">
        <f t="shared" si="328"/>
        <v>2.42492492188029-2118.73795782097i</v>
      </c>
      <c r="G1166" t="str">
        <f t="shared" si="329"/>
        <v>0.999999998744441-0.0000354338665375408i</v>
      </c>
      <c r="H1166" t="str">
        <f t="shared" si="330"/>
        <v>1200.18828940407+13.6067512420596i</v>
      </c>
      <c r="I1166" t="str">
        <f t="shared" si="331"/>
        <v>89.5384712556381-7173.49000527301i</v>
      </c>
      <c r="K1166" t="str">
        <f t="shared" si="332"/>
        <v>0.00999714621798469-0.000166490250790498i</v>
      </c>
      <c r="L1166" t="str">
        <f t="shared" si="333"/>
        <v>0.00015-4.00306219200872i</v>
      </c>
      <c r="M1166" t="str">
        <f t="shared" si="334"/>
        <v>0.0004-0.706422739766245i</v>
      </c>
      <c r="N1166">
        <f t="shared" si="335"/>
        <v>89.947548297908199</v>
      </c>
      <c r="O1166">
        <f t="shared" si="336"/>
        <v>51.288627054001921</v>
      </c>
      <c r="P1166" s="3">
        <f t="shared" si="337"/>
        <v>51.288627054001921</v>
      </c>
      <c r="Q1166" s="3">
        <f t="shared" si="338"/>
        <v>-90.052451702091801</v>
      </c>
      <c r="R1166">
        <f t="shared" si="339"/>
        <v>89.947548297908199</v>
      </c>
      <c r="S1166">
        <f t="shared" si="340"/>
        <v>7.0493437742360082E-2</v>
      </c>
      <c r="T1166">
        <f t="shared" si="323"/>
        <v>51.288627054001921</v>
      </c>
    </row>
    <row r="1167" spans="1:20" x14ac:dyDescent="0.25">
      <c r="A1167">
        <f t="shared" si="324"/>
        <v>444.60644093802227</v>
      </c>
      <c r="B1167">
        <f t="shared" si="341"/>
        <v>70.76131280578106</v>
      </c>
      <c r="C1167" t="str">
        <f t="shared" si="325"/>
        <v>-0.335788969690736-365.41290960902i</v>
      </c>
      <c r="D1167" t="str">
        <f t="shared" si="326"/>
        <v>3.47812496710024-224.918357430789i</v>
      </c>
      <c r="E1167" t="str">
        <f t="shared" si="327"/>
        <v>162.469350917119+0.0542423659782426i</v>
      </c>
      <c r="F1167" t="str">
        <f t="shared" si="328"/>
        <v>2.42492492185709-2110.71723298988i</v>
      </c>
      <c r="G1167" t="str">
        <f t="shared" si="329"/>
        <v>0.999999998734881-0.0000355685152300434i</v>
      </c>
      <c r="H1167" t="str">
        <f t="shared" si="330"/>
        <v>1200.18972326055+13.6584580156374i</v>
      </c>
      <c r="I1167" t="str">
        <f t="shared" si="331"/>
        <v>89.5384877515714-7146.34177022115i</v>
      </c>
      <c r="K1167" t="str">
        <f t="shared" si="332"/>
        <v>0.00999712449446549-0.000167122539923903i</v>
      </c>
      <c r="L1167" t="str">
        <f t="shared" si="333"/>
        <v>0.00015-3.98790814107263i</v>
      </c>
      <c r="M1167" t="str">
        <f t="shared" si="334"/>
        <v>0.0004-0.703748495483407i</v>
      </c>
      <c r="N1167">
        <f t="shared" si="335"/>
        <v>89.94734919087702</v>
      </c>
      <c r="O1167">
        <f t="shared" si="336"/>
        <v>51.255681395356163</v>
      </c>
      <c r="P1167" s="3">
        <f t="shared" si="337"/>
        <v>51.255681395356163</v>
      </c>
      <c r="Q1167" s="3">
        <f t="shared" si="338"/>
        <v>-90.05265080912298</v>
      </c>
      <c r="R1167">
        <f t="shared" si="339"/>
        <v>89.94734919087702</v>
      </c>
      <c r="S1167">
        <f t="shared" si="340"/>
        <v>7.076131280578106E-2</v>
      </c>
      <c r="T1167">
        <f t="shared" si="323"/>
        <v>51.255681395356163</v>
      </c>
    </row>
    <row r="1168" spans="1:20" x14ac:dyDescent="0.25">
      <c r="A1168">
        <f t="shared" si="324"/>
        <v>446.29594541358676</v>
      </c>
      <c r="B1168">
        <f t="shared" si="341"/>
        <v>71.030205794443035</v>
      </c>
      <c r="C1168" t="str">
        <f t="shared" si="325"/>
        <v>-0.335787552097962-364.02951861816i</v>
      </c>
      <c r="D1168" t="str">
        <f t="shared" si="326"/>
        <v>3.47812496684971-224.066905764652i</v>
      </c>
      <c r="E1168" t="str">
        <f t="shared" si="327"/>
        <v>162.469349501408+0.0544485380825937i</v>
      </c>
      <c r="F1168" t="str">
        <f t="shared" si="328"/>
        <v>2.42492492183375-2102.7268715348i</v>
      </c>
      <c r="G1168" t="str">
        <f t="shared" si="329"/>
        <v>0.999999998725247-0.0000357036755875735i</v>
      </c>
      <c r="H1168" t="str">
        <f t="shared" si="330"/>
        <v>1200.19116803716+13.7103612877474i</v>
      </c>
      <c r="I1168" t="str">
        <f t="shared" si="331"/>
        <v>89.5385043730617-7119.29633770727i</v>
      </c>
      <c r="K1168" t="str">
        <f t="shared" si="332"/>
        <v>0.00999710260563209-0.000167757227479951i</v>
      </c>
      <c r="L1168" t="str">
        <f t="shared" si="333"/>
        <v>0.00015-3.97281145753401i</v>
      </c>
      <c r="M1168" t="str">
        <f t="shared" si="334"/>
        <v>0.0004-0.701084374858945i</v>
      </c>
      <c r="N1168">
        <f t="shared" si="335"/>
        <v>89.947149329634939</v>
      </c>
      <c r="O1168">
        <f t="shared" si="336"/>
        <v>51.222735722770814</v>
      </c>
      <c r="P1168" s="3">
        <f t="shared" si="337"/>
        <v>51.222735722770814</v>
      </c>
      <c r="Q1168" s="3">
        <f t="shared" si="338"/>
        <v>-90.052850670365061</v>
      </c>
      <c r="R1168">
        <f t="shared" si="339"/>
        <v>89.947149329634939</v>
      </c>
      <c r="S1168">
        <f t="shared" si="340"/>
        <v>7.1030205794443038E-2</v>
      </c>
      <c r="T1168">
        <f t="shared" si="323"/>
        <v>51.222735722770814</v>
      </c>
    </row>
    <row r="1169" spans="1:20" x14ac:dyDescent="0.25">
      <c r="A1169">
        <f t="shared" si="324"/>
        <v>447.99187000615842</v>
      </c>
      <c r="B1169">
        <f t="shared" si="341"/>
        <v>71.300120576461921</v>
      </c>
      <c r="C1169" t="str">
        <f t="shared" si="325"/>
        <v>-0.335786123717694-362.651364314513i</v>
      </c>
      <c r="D1169" t="str">
        <f t="shared" si="326"/>
        <v>3.47812496659729-223.21867737618i</v>
      </c>
      <c r="E1169" t="str">
        <f t="shared" si="327"/>
        <v>162.469348074929+0.0546554942256137i</v>
      </c>
      <c r="F1169" t="str">
        <f t="shared" si="328"/>
        <v>2.42492492181022-2094.7667585117i</v>
      </c>
      <c r="G1169" t="str">
        <f t="shared" si="329"/>
        <v>0.999999998715541-0.0000358393495544585i</v>
      </c>
      <c r="H1169" t="str">
        <f t="shared" si="330"/>
        <v>1200.19262381708+13.7624618052306i</v>
      </c>
      <c r="I1169" t="str">
        <f t="shared" si="331"/>
        <v>89.5385211210666-7092.35331867389i</v>
      </c>
      <c r="K1169" t="str">
        <f t="shared" si="332"/>
        <v>0.00999708055022732-0.000168394322523756i</v>
      </c>
      <c r="L1169" t="str">
        <f t="shared" si="333"/>
        <v>0.00015-3.95777192422197i</v>
      </c>
      <c r="M1169" t="str">
        <f t="shared" si="334"/>
        <v>0.0004-0.698430339568584i</v>
      </c>
      <c r="N1169">
        <f t="shared" si="335"/>
        <v>89.946948711343268</v>
      </c>
      <c r="O1169">
        <f t="shared" si="336"/>
        <v>51.189790036139861</v>
      </c>
      <c r="P1169" s="3">
        <f t="shared" si="337"/>
        <v>51.189790036139861</v>
      </c>
      <c r="Q1169" s="3">
        <f t="shared" si="338"/>
        <v>-90.053051288656732</v>
      </c>
      <c r="R1169">
        <f t="shared" si="339"/>
        <v>89.946948711343268</v>
      </c>
      <c r="S1169">
        <f t="shared" si="340"/>
        <v>7.1300120576461928E-2</v>
      </c>
      <c r="T1169">
        <f t="shared" si="323"/>
        <v>51.189790036139861</v>
      </c>
    </row>
    <row r="1170" spans="1:20" x14ac:dyDescent="0.25">
      <c r="A1170">
        <f t="shared" si="324"/>
        <v>449.69423911218183</v>
      </c>
      <c r="B1170">
        <f t="shared" si="341"/>
        <v>71.571061034652473</v>
      </c>
      <c r="C1170" t="str">
        <f t="shared" si="325"/>
        <v>-0.335784684467862-361.278426872883i</v>
      </c>
      <c r="D1170" t="str">
        <f t="shared" si="326"/>
        <v>3.47812496634296-222.373660063322i</v>
      </c>
      <c r="E1170" t="str">
        <f t="shared" si="327"/>
        <v>162.469346637605+0.0548632373933048i</v>
      </c>
      <c r="F1170" t="str">
        <f t="shared" si="328"/>
        <v>2.42492492178648-2086.83677941169i</v>
      </c>
      <c r="G1170" t="str">
        <f t="shared" si="329"/>
        <v>0.999999998705761-0.0000359755390824135i</v>
      </c>
      <c r="H1170" t="str">
        <f t="shared" si="330"/>
        <v>1200.19409068411+13.814760317767i</v>
      </c>
      <c r="I1170" t="str">
        <f t="shared" si="331"/>
        <v>89.5385379965469-7065.5123255367i</v>
      </c>
      <c r="K1170" t="str">
        <f t="shared" si="332"/>
        <v>0.00999705832698443-0.000169033834154311i</v>
      </c>
      <c r="L1170" t="str">
        <f t="shared" si="333"/>
        <v>0.00015-3.94278932478777i</v>
      </c>
      <c r="M1170" t="str">
        <f t="shared" si="334"/>
        <v>0.0004-0.695786351433138i</v>
      </c>
      <c r="N1170">
        <f t="shared" si="335"/>
        <v>89.946747333152999</v>
      </c>
      <c r="O1170">
        <f t="shared" si="336"/>
        <v>51.156844335356766</v>
      </c>
      <c r="P1170" s="3">
        <f t="shared" si="337"/>
        <v>51.156844335356766</v>
      </c>
      <c r="Q1170" s="3">
        <f t="shared" si="338"/>
        <v>-90.053252666847001</v>
      </c>
      <c r="R1170">
        <f t="shared" si="339"/>
        <v>89.946747333152999</v>
      </c>
      <c r="S1170">
        <f t="shared" si="340"/>
        <v>7.1571061034652467E-2</v>
      </c>
      <c r="T1170">
        <f t="shared" si="323"/>
        <v>51.156844335356766</v>
      </c>
    </row>
    <row r="1171" spans="1:20" x14ac:dyDescent="0.25">
      <c r="A1171">
        <f t="shared" si="324"/>
        <v>451.40307722080814</v>
      </c>
      <c r="B1171">
        <f t="shared" si="341"/>
        <v>71.84303106658416</v>
      </c>
      <c r="C1171" t="str">
        <f t="shared" si="325"/>
        <v>-0.335783234265663-359.910686543093i</v>
      </c>
      <c r="D1171" t="str">
        <f t="shared" si="326"/>
        <v>3.47812496608668-221.53184167022i</v>
      </c>
      <c r="E1171" t="str">
        <f t="shared" si="327"/>
        <v>162.46934518935+0.0550717705831678i</v>
      </c>
      <c r="F1171" t="str">
        <f t="shared" si="328"/>
        <v>2.42492492176259-2078.93682015935i</v>
      </c>
      <c r="G1171" t="str">
        <f t="shared" si="329"/>
        <v>0.999999998695906-0.0000361122461305708i</v>
      </c>
      <c r="H1171" t="str">
        <f t="shared" si="330"/>
        <v>1200.19556872273+13.8672575778873i</v>
      </c>
      <c r="I1171" t="str">
        <f t="shared" si="331"/>
        <v>89.5385550004726-7038.77297217926i</v>
      </c>
      <c r="K1171" t="str">
        <f t="shared" si="332"/>
        <v>0.00999703593462682-0.000169675771504617i</v>
      </c>
      <c r="L1171" t="str">
        <f t="shared" si="333"/>
        <v>0.00015-3.9278634437017i</v>
      </c>
      <c r="M1171" t="str">
        <f t="shared" si="334"/>
        <v>0.0004-0.69315237241795i</v>
      </c>
      <c r="N1171">
        <f t="shared" si="335"/>
        <v>89.946545192204539</v>
      </c>
      <c r="O1171">
        <f t="shared" si="336"/>
        <v>51.123898620313533</v>
      </c>
      <c r="P1171" s="3">
        <f t="shared" si="337"/>
        <v>51.123898620313533</v>
      </c>
      <c r="Q1171" s="3">
        <f t="shared" si="338"/>
        <v>-90.053454807795461</v>
      </c>
      <c r="R1171">
        <f t="shared" si="339"/>
        <v>89.946545192204539</v>
      </c>
      <c r="S1171">
        <f t="shared" si="340"/>
        <v>7.1843031066584156E-2</v>
      </c>
      <c r="T1171">
        <f t="shared" si="323"/>
        <v>51.123898620313533</v>
      </c>
    </row>
    <row r="1172" spans="1:20" x14ac:dyDescent="0.25">
      <c r="A1172">
        <f t="shared" si="324"/>
        <v>453.1184089142472</v>
      </c>
      <c r="B1172">
        <f t="shared" si="341"/>
        <v>72.116034584637177</v>
      </c>
      <c r="C1172" t="str">
        <f t="shared" si="325"/>
        <v>-0.33578177302781-358.548123649747i</v>
      </c>
      <c r="D1172" t="str">
        <f t="shared" si="326"/>
        <v>3.47812496582846-220.693210087034i</v>
      </c>
      <c r="E1172" t="str">
        <f t="shared" si="327"/>
        <v>162.469343730081+0.0552810968041213i</v>
      </c>
      <c r="F1172" t="str">
        <f t="shared" si="328"/>
        <v>2.4249249217385-2071.06676711112i</v>
      </c>
      <c r="G1172" t="str">
        <f t="shared" si="329"/>
        <v>0.999999998685976-0.0000362494726655071i</v>
      </c>
      <c r="H1172" t="str">
        <f t="shared" si="330"/>
        <v>1200.19705801803+13.9199543409836i</v>
      </c>
      <c r="I1172" t="str">
        <f t="shared" si="331"/>
        <v>89.5385721338209-7012.13487394711i</v>
      </c>
      <c r="K1172" t="str">
        <f t="shared" si="332"/>
        <v>0.00999701337186837-0.000170320143741814i</v>
      </c>
      <c r="L1172" t="str">
        <f t="shared" si="333"/>
        <v>0.00015-3.91299406624996i</v>
      </c>
      <c r="M1172" t="str">
        <f t="shared" si="334"/>
        <v>0.0004-0.690528364632347i</v>
      </c>
      <c r="N1172">
        <f t="shared" si="335"/>
        <v>89.946342285627779</v>
      </c>
      <c r="O1172">
        <f t="shared" si="336"/>
        <v>51.090952890901782</v>
      </c>
      <c r="P1172" s="3">
        <f t="shared" si="337"/>
        <v>51.090952890901782</v>
      </c>
      <c r="Q1172" s="3">
        <f t="shared" si="338"/>
        <v>-90.053657714372221</v>
      </c>
      <c r="R1172">
        <f t="shared" si="339"/>
        <v>89.946342285627779</v>
      </c>
      <c r="S1172">
        <f t="shared" si="340"/>
        <v>7.2116034584637181E-2</v>
      </c>
      <c r="T1172">
        <f t="shared" si="323"/>
        <v>51.090952890901782</v>
      </c>
    </row>
    <row r="1173" spans="1:20" x14ac:dyDescent="0.25">
      <c r="A1173">
        <f t="shared" si="324"/>
        <v>454.84025886812134</v>
      </c>
      <c r="B1173">
        <f t="shared" si="341"/>
        <v>72.390075516058801</v>
      </c>
      <c r="C1173" t="str">
        <f t="shared" si="325"/>
        <v>-0.335780300670504-357.190718591927i</v>
      </c>
      <c r="D1173" t="str">
        <f t="shared" si="326"/>
        <v>3.47812496556824-219.857753249767i</v>
      </c>
      <c r="E1173" t="str">
        <f t="shared" si="327"/>
        <v>162.469342259716+0.0554912190765762i</v>
      </c>
      <c r="F1173" t="str">
        <f t="shared" si="328"/>
        <v>2.42492492171427-2063.22650705365i</v>
      </c>
      <c r="G1173" t="str">
        <f t="shared" si="329"/>
        <v>0.99999999867597-0.0000363872206612719i</v>
      </c>
      <c r="H1173" t="str">
        <f t="shared" si="330"/>
        <v>1200.19855865576+13.9728513653202i</v>
      </c>
      <c r="I1173" t="str">
        <f t="shared" si="331"/>
        <v>89.5385893975771-6985.59764764245i</v>
      </c>
      <c r="K1173" t="str">
        <f t="shared" si="332"/>
        <v>0.00999699063741319-0.000170966960067298i</v>
      </c>
      <c r="L1173" t="str">
        <f t="shared" si="333"/>
        <v>0.00015-3.89818097853154i</v>
      </c>
      <c r="M1173" t="str">
        <f t="shared" si="334"/>
        <v>0.0004-0.687914290329093i</v>
      </c>
      <c r="N1173">
        <f t="shared" si="335"/>
        <v>89.946138610541951</v>
      </c>
      <c r="O1173">
        <f t="shared" si="336"/>
        <v>51.058007147012304</v>
      </c>
      <c r="P1173" s="3">
        <f t="shared" si="337"/>
        <v>51.058007147012304</v>
      </c>
      <c r="Q1173" s="3">
        <f t="shared" si="338"/>
        <v>-90.053861389458049</v>
      </c>
      <c r="R1173">
        <f t="shared" si="339"/>
        <v>89.946138610541951</v>
      </c>
      <c r="S1173">
        <f t="shared" si="340"/>
        <v>7.2390075516058805E-2</v>
      </c>
      <c r="T1173">
        <f t="shared" si="323"/>
        <v>51.058007147012304</v>
      </c>
    </row>
    <row r="1174" spans="1:20" x14ac:dyDescent="0.25">
      <c r="A1174">
        <f t="shared" si="324"/>
        <v>456.56865185182022</v>
      </c>
      <c r="B1174">
        <f t="shared" si="341"/>
        <v>72.665157803019824</v>
      </c>
      <c r="C1174" t="str">
        <f t="shared" si="325"/>
        <v>-0.335778817109133-355.83845184291i</v>
      </c>
      <c r="D1174" t="str">
        <f t="shared" si="326"/>
        <v>3.47812496530607-219.025459140092i</v>
      </c>
      <c r="E1174" t="str">
        <f t="shared" si="327"/>
        <v>162.469340778171+0.0557021404325103i</v>
      </c>
      <c r="F1174" t="str">
        <f t="shared" si="328"/>
        <v>2.4249249216898-2055.41592720215i</v>
      </c>
      <c r="G1174" t="str">
        <f t="shared" si="329"/>
        <v>0.999999998665889-0.0000365254920994165i</v>
      </c>
      <c r="H1174" t="str">
        <f t="shared" si="330"/>
        <v>1200.20007072233+14.0259494120447i</v>
      </c>
      <c r="I1174" t="str">
        <f t="shared" si="331"/>
        <v>89.5386067927334-6959.16091151851i</v>
      </c>
      <c r="K1174" t="str">
        <f t="shared" si="332"/>
        <v>0.00999696772995549-0.000171616229716845i</v>
      </c>
      <c r="L1174" t="str">
        <f t="shared" si="333"/>
        <v>0.00015-3.8834239674552i</v>
      </c>
      <c r="M1174" t="str">
        <f t="shared" si="334"/>
        <v>0.0004-0.685310111903859i</v>
      </c>
      <c r="N1174">
        <f t="shared" si="335"/>
        <v>89.945934164055757</v>
      </c>
      <c r="O1174">
        <f t="shared" si="336"/>
        <v>51.025061388534965</v>
      </c>
      <c r="P1174" s="3">
        <f t="shared" si="337"/>
        <v>51.025061388534965</v>
      </c>
      <c r="Q1174" s="3">
        <f t="shared" si="338"/>
        <v>-90.054065835944243</v>
      </c>
      <c r="R1174">
        <f t="shared" si="339"/>
        <v>89.945934164055757</v>
      </c>
      <c r="S1174">
        <f t="shared" si="340"/>
        <v>7.2665157803019825E-2</v>
      </c>
      <c r="T1174">
        <f t="shared" si="323"/>
        <v>51.025061388534965</v>
      </c>
    </row>
    <row r="1175" spans="1:20" x14ac:dyDescent="0.25">
      <c r="A1175">
        <f t="shared" si="324"/>
        <v>458.3036127288571</v>
      </c>
      <c r="B1175">
        <f t="shared" si="341"/>
        <v>72.941285402671298</v>
      </c>
      <c r="C1175" t="str">
        <f t="shared" si="325"/>
        <v>-0.335777322258463-354.491303949895i</v>
      </c>
      <c r="D1175" t="str">
        <f t="shared" si="326"/>
        <v>3.4781249650419-218.196315785179i</v>
      </c>
      <c r="E1175" t="str">
        <f t="shared" si="327"/>
        <v>162.46933928536+0.0559138639155699i</v>
      </c>
      <c r="F1175" t="str">
        <f t="shared" si="328"/>
        <v>2.42492492166519-2047.63491519881i</v>
      </c>
      <c r="G1175" t="str">
        <f t="shared" si="329"/>
        <v>0.99999999865573-0.0000366642889690219i</v>
      </c>
      <c r="H1175" t="str">
        <f t="shared" si="330"/>
        <v>1200.20159430476+14.0792492451983i</v>
      </c>
      <c r="I1175" t="str">
        <f t="shared" si="331"/>
        <v>89.5386243202876-6932.82428527391i</v>
      </c>
      <c r="K1175" t="str">
        <f t="shared" si="332"/>
        <v>0.00999694464817978-0.000172267961960739i</v>
      </c>
      <c r="L1175" t="str">
        <f t="shared" si="333"/>
        <v>0.00015-3.86872282073642i</v>
      </c>
      <c r="M1175" t="str">
        <f t="shared" si="334"/>
        <v>0.0004-0.682715791894659i</v>
      </c>
      <c r="N1175">
        <f t="shared" si="335"/>
        <v>89.945728943267198</v>
      </c>
      <c r="O1175">
        <f t="shared" si="336"/>
        <v>50.992115615358983</v>
      </c>
      <c r="P1175" s="3">
        <f t="shared" si="337"/>
        <v>50.992115615358983</v>
      </c>
      <c r="Q1175" s="3">
        <f t="shared" si="338"/>
        <v>-90.054271056732802</v>
      </c>
      <c r="R1175">
        <f t="shared" si="339"/>
        <v>89.945728943267198</v>
      </c>
      <c r="S1175">
        <f t="shared" si="340"/>
        <v>7.2941285402671294E-2</v>
      </c>
      <c r="T1175">
        <f t="shared" si="323"/>
        <v>50.992115615358983</v>
      </c>
    </row>
    <row r="1176" spans="1:20" x14ac:dyDescent="0.25">
      <c r="A1176">
        <f t="shared" si="324"/>
        <v>460.0451664572268</v>
      </c>
      <c r="B1176">
        <f t="shared" si="341"/>
        <v>73.218462287201447</v>
      </c>
      <c r="C1176" t="str">
        <f t="shared" si="325"/>
        <v>-0.335775816032664-353.149255533697i</v>
      </c>
      <c r="D1176" t="str">
        <f t="shared" si="326"/>
        <v>3.4781249647757-217.370311257522i</v>
      </c>
      <c r="E1176" t="str">
        <f t="shared" si="327"/>
        <v>162.469337781196+0.0561263925809712i</v>
      </c>
      <c r="F1176" t="str">
        <f t="shared" si="328"/>
        <v>2.42492492164033-2039.88335911118i</v>
      </c>
      <c r="G1176" t="str">
        <f t="shared" si="329"/>
        <v>0.999999998645494-0.0000368036132667274i</v>
      </c>
      <c r="H1176" t="str">
        <f t="shared" si="330"/>
        <v>1200.20312949082+14.1327516317281i</v>
      </c>
      <c r="I1176" t="str">
        <f t="shared" si="331"/>
        <v>89.53864198125-6906.58739004791i</v>
      </c>
      <c r="K1176" t="str">
        <f t="shared" si="332"/>
        <v>0.00999692139076014-0.000172922166103884i</v>
      </c>
      <c r="L1176" t="str">
        <f t="shared" si="333"/>
        <v>0.00015-3.85407732689421i</v>
      </c>
      <c r="M1176" t="str">
        <f t="shared" si="334"/>
        <v>0.0004-0.68013129298133i</v>
      </c>
      <c r="N1176">
        <f t="shared" si="335"/>
        <v>89.945522945263576</v>
      </c>
      <c r="O1176">
        <f t="shared" si="336"/>
        <v>50.959169827372193</v>
      </c>
      <c r="P1176" s="3">
        <f t="shared" si="337"/>
        <v>50.959169827372193</v>
      </c>
      <c r="Q1176" s="3">
        <f t="shared" si="338"/>
        <v>-90.054477054736424</v>
      </c>
      <c r="R1176">
        <f t="shared" si="339"/>
        <v>89.945522945263576</v>
      </c>
      <c r="S1176">
        <f t="shared" si="340"/>
        <v>7.3218462287201441E-2</v>
      </c>
      <c r="T1176">
        <f t="shared" si="323"/>
        <v>50.959169827372193</v>
      </c>
    </row>
    <row r="1177" spans="1:20" x14ac:dyDescent="0.25">
      <c r="A1177">
        <f t="shared" si="324"/>
        <v>461.79333808976423</v>
      </c>
      <c r="B1177">
        <f t="shared" si="341"/>
        <v>73.496692443892812</v>
      </c>
      <c r="C1177" t="str">
        <f t="shared" si="325"/>
        <v>-0.33577429834524-351.812287288524i</v>
      </c>
      <c r="D1177" t="str">
        <f t="shared" si="326"/>
        <v>3.47812496450749-216.54743367477i</v>
      </c>
      <c r="E1177" t="str">
        <f t="shared" si="327"/>
        <v>162.469336265597+0.0563397294956387i</v>
      </c>
      <c r="F1177" t="str">
        <f t="shared" si="328"/>
        <v>2.42492492161534-2032.1611474305i</v>
      </c>
      <c r="G1177" t="str">
        <f t="shared" si="329"/>
        <v>0.99999999863518-0.0000369434669967599i</v>
      </c>
      <c r="H1177" t="str">
        <f t="shared" si="330"/>
        <v>1200.20467636887+14.1864573414966i</v>
      </c>
      <c r="I1177" t="str">
        <f t="shared" si="331"/>
        <v>89.5386597766324-6880.44984841389i</v>
      </c>
      <c r="K1177" t="str">
        <f t="shared" si="332"/>
        <v>0.00999689795636107-0.000173578851485946i</v>
      </c>
      <c r="L1177" t="str">
        <f t="shared" si="333"/>
        <v>0.00015-3.83948727524827i</v>
      </c>
      <c r="M1177" t="str">
        <f t="shared" si="334"/>
        <v>0.0004-0.677556577984987i</v>
      </c>
      <c r="N1177">
        <f t="shared" si="335"/>
        <v>89.94531616712149</v>
      </c>
      <c r="O1177">
        <f t="shared" si="336"/>
        <v>50.926224024462471</v>
      </c>
      <c r="P1177" s="3">
        <f t="shared" si="337"/>
        <v>50.926224024462471</v>
      </c>
      <c r="Q1177" s="3">
        <f t="shared" si="338"/>
        <v>-90.05468383287851</v>
      </c>
      <c r="R1177">
        <f t="shared" si="339"/>
        <v>89.94531616712149</v>
      </c>
      <c r="S1177">
        <f t="shared" si="340"/>
        <v>7.3496692443892814E-2</v>
      </c>
      <c r="T1177">
        <f t="shared" si="323"/>
        <v>50.926224024462471</v>
      </c>
    </row>
    <row r="1178" spans="1:20" x14ac:dyDescent="0.25">
      <c r="A1178">
        <f t="shared" si="324"/>
        <v>463.5481527745053</v>
      </c>
      <c r="B1178">
        <f t="shared" si="341"/>
        <v>73.775979875179601</v>
      </c>
      <c r="C1178" t="str">
        <f t="shared" si="325"/>
        <v>-0.335772769108972-350.480379981623i</v>
      </c>
      <c r="D1178" t="str">
        <f t="shared" si="326"/>
        <v>3.47812496423725-215.727671199551i</v>
      </c>
      <c r="E1178" t="str">
        <f t="shared" si="327"/>
        <v>162.469334738472+0.0565538777382457i</v>
      </c>
      <c r="F1178" t="str">
        <f t="shared" si="328"/>
        <v>2.42492492159013-2024.46816907018i</v>
      </c>
      <c r="G1178" t="str">
        <f t="shared" si="329"/>
        <v>0.999999998624788-0.0000370838521709622i</v>
      </c>
      <c r="H1178" t="str">
        <f t="shared" si="330"/>
        <v>1200.20623502801+14.2403671472944i</v>
      </c>
      <c r="I1178" t="str">
        <f t="shared" si="331"/>
        <v>89.5386777074604-6854.41128437493i</v>
      </c>
      <c r="K1178" t="str">
        <f t="shared" si="332"/>
        <v>0.00999687434363643-0.000174238027481462i</v>
      </c>
      <c r="L1178" t="str">
        <f t="shared" si="333"/>
        <v>0.00015-3.82495245591579i</v>
      </c>
      <c r="M1178" t="str">
        <f t="shared" si="334"/>
        <v>0.0004-0.674991609867492i</v>
      </c>
      <c r="N1178">
        <f t="shared" si="335"/>
        <v>89.94510860590681</v>
      </c>
      <c r="O1178">
        <f t="shared" si="336"/>
        <v>50.893278206515816</v>
      </c>
      <c r="P1178" s="3">
        <f t="shared" si="337"/>
        <v>50.893278206515816</v>
      </c>
      <c r="Q1178" s="3">
        <f t="shared" si="338"/>
        <v>-90.05489139409319</v>
      </c>
      <c r="R1178">
        <f t="shared" si="339"/>
        <v>89.94510860590681</v>
      </c>
      <c r="S1178">
        <f t="shared" si="340"/>
        <v>7.3775979875179601E-2</v>
      </c>
      <c r="T1178">
        <f t="shared" si="323"/>
        <v>50.893278206515816</v>
      </c>
    </row>
    <row r="1179" spans="1:20" x14ac:dyDescent="0.25">
      <c r="A1179">
        <f t="shared" si="324"/>
        <v>465.30963575504848</v>
      </c>
      <c r="B1179">
        <f t="shared" si="341"/>
        <v>74.056328598705292</v>
      </c>
      <c r="C1179" t="str">
        <f t="shared" si="325"/>
        <v>-0.335771228236046-349.153514453075i</v>
      </c>
      <c r="D1179" t="str">
        <f t="shared" si="326"/>
        <v>3.47812496396493-214.911012039307i</v>
      </c>
      <c r="E1179" t="str">
        <f t="shared" si="327"/>
        <v>162.469333199734+0.0567688403992708i</v>
      </c>
      <c r="F1179" t="str">
        <f t="shared" si="328"/>
        <v>2.42492492156475-2016.80431336412i</v>
      </c>
      <c r="G1179" t="str">
        <f t="shared" si="329"/>
        <v>0.999999998614316-0.0000372247708088221i</v>
      </c>
      <c r="H1179" t="str">
        <f t="shared" si="330"/>
        <v>1200.20780555794+14.2944818248499i</v>
      </c>
      <c r="I1179" t="str">
        <f t="shared" si="331"/>
        <v>89.5386957747618-6828.47132335739i</v>
      </c>
      <c r="K1179" t="str">
        <f t="shared" si="332"/>
        <v>0.00999685055123035-0.000174899703499981i</v>
      </c>
      <c r="L1179" t="str">
        <f t="shared" si="333"/>
        <v>0.00015-3.81047265980852i</v>
      </c>
      <c r="M1179" t="str">
        <f t="shared" si="334"/>
        <v>0.0004-0.672436351730917i</v>
      </c>
      <c r="N1179">
        <f t="shared" si="335"/>
        <v>89.944900258674522</v>
      </c>
      <c r="O1179">
        <f t="shared" si="336"/>
        <v>50.860332373418096</v>
      </c>
      <c r="P1179" s="3">
        <f t="shared" si="337"/>
        <v>50.860332373418096</v>
      </c>
      <c r="Q1179" s="3">
        <f t="shared" si="338"/>
        <v>-90.055099741325478</v>
      </c>
      <c r="R1179">
        <f t="shared" si="339"/>
        <v>89.944900258674522</v>
      </c>
      <c r="S1179">
        <f t="shared" si="340"/>
        <v>7.4056328598705298E-2</v>
      </c>
      <c r="T1179">
        <f t="shared" si="323"/>
        <v>50.860332373418096</v>
      </c>
    </row>
    <row r="1180" spans="1:20" x14ac:dyDescent="0.25">
      <c r="A1180">
        <f t="shared" si="324"/>
        <v>467.07781237091774</v>
      </c>
      <c r="B1180">
        <f t="shared" si="341"/>
        <v>74.337742647380381</v>
      </c>
      <c r="C1180" t="str">
        <f t="shared" si="325"/>
        <v>-0.335769675638151-347.831671615483i</v>
      </c>
      <c r="D1180" t="str">
        <f t="shared" si="326"/>
        <v>3.47812496369053-214.097444446122i</v>
      </c>
      <c r="E1180" t="str">
        <f t="shared" si="327"/>
        <v>162.469331649297+0.0569846205809509i</v>
      </c>
      <c r="F1180" t="str">
        <f t="shared" si="328"/>
        <v>2.42492492153917-2009.16947006521i</v>
      </c>
      <c r="G1180" t="str">
        <f t="shared" si="329"/>
        <v>0.999999998603765-0.0000373662249375014i</v>
      </c>
      <c r="H1180" t="str">
        <f t="shared" si="330"/>
        <v>1200.20938804911+14.3488021528418i</v>
      </c>
      <c r="I1180" t="str">
        <f t="shared" si="331"/>
        <v>89.5387139795784-6802.62959220659i</v>
      </c>
      <c r="K1180" t="str">
        <f t="shared" si="332"/>
        <v>0.00999682657777643-0.000175563888986181i</v>
      </c>
      <c r="L1180" t="str">
        <f t="shared" si="333"/>
        <v>0.00015-3.79604767862972i</v>
      </c>
      <c r="M1180" t="str">
        <f t="shared" si="334"/>
        <v>0.0004-0.669890766817011i</v>
      </c>
      <c r="N1180">
        <f t="shared" si="335"/>
        <v>89.944691122468768</v>
      </c>
      <c r="O1180">
        <f t="shared" si="336"/>
        <v>50.82738652505423</v>
      </c>
      <c r="P1180" s="3">
        <f t="shared" si="337"/>
        <v>50.82738652505423</v>
      </c>
      <c r="Q1180" s="3">
        <f t="shared" si="338"/>
        <v>-90.055308877531232</v>
      </c>
      <c r="R1180">
        <f t="shared" si="339"/>
        <v>89.944691122468768</v>
      </c>
      <c r="S1180">
        <f t="shared" si="340"/>
        <v>7.4337742647380384E-2</v>
      </c>
      <c r="T1180">
        <f t="shared" si="323"/>
        <v>50.82738652505423</v>
      </c>
    </row>
    <row r="1181" spans="1:20" x14ac:dyDescent="0.25">
      <c r="A1181">
        <f t="shared" si="324"/>
        <v>468.85270805792726</v>
      </c>
      <c r="B1181">
        <f t="shared" si="341"/>
        <v>74.620226069440434</v>
      </c>
      <c r="C1181" t="str">
        <f t="shared" si="325"/>
        <v>-0.335768111225947-346.514832453695i</v>
      </c>
      <c r="D1181" t="str">
        <f t="shared" si="326"/>
        <v>3.47812496341408-213.286956716554i</v>
      </c>
      <c r="E1181" t="str">
        <f t="shared" si="327"/>
        <v>162.469330087072+0.0572012213974543i</v>
      </c>
      <c r="F1181" t="str">
        <f t="shared" si="328"/>
        <v>2.42492492151338-2001.56352934365i</v>
      </c>
      <c r="G1181" t="str">
        <f t="shared" si="329"/>
        <v>0.999999998593134-0.0000375082165918652i</v>
      </c>
      <c r="H1181" t="str">
        <f t="shared" si="330"/>
        <v>1200.21098259264+14.4033289129089i</v>
      </c>
      <c r="I1181" t="str">
        <f t="shared" si="331"/>
        <v>89.5387323229535-6776.88571918069i</v>
      </c>
      <c r="K1181" t="str">
        <f t="shared" si="332"/>
        <v>0.00999680242189771-0.000176230593419988i</v>
      </c>
      <c r="L1181" t="str">
        <f t="shared" si="333"/>
        <v>0.00015-3.78167730487121i</v>
      </c>
      <c r="M1181" t="str">
        <f t="shared" si="334"/>
        <v>0.0004-0.667354818506682i</v>
      </c>
      <c r="N1181">
        <f t="shared" si="335"/>
        <v>89.944481194322904</v>
      </c>
      <c r="O1181">
        <f t="shared" si="336"/>
        <v>50.794440661308002</v>
      </c>
      <c r="P1181" s="3">
        <f t="shared" si="337"/>
        <v>50.794440661308002</v>
      </c>
      <c r="Q1181" s="3">
        <f t="shared" si="338"/>
        <v>-90.055518805677096</v>
      </c>
      <c r="R1181">
        <f t="shared" si="339"/>
        <v>89.944481194322904</v>
      </c>
      <c r="S1181">
        <f t="shared" si="340"/>
        <v>7.4620226069440437E-2</v>
      </c>
      <c r="T1181">
        <f t="shared" si="323"/>
        <v>50.794440661308002</v>
      </c>
    </row>
    <row r="1182" spans="1:20" x14ac:dyDescent="0.25">
      <c r="A1182">
        <f t="shared" si="324"/>
        <v>470.63434834854741</v>
      </c>
      <c r="B1182">
        <f t="shared" si="341"/>
        <v>74.903782928504313</v>
      </c>
      <c r="C1182" t="str">
        <f t="shared" si="325"/>
        <v>-0.33576653490959-345.202978024539i</v>
      </c>
      <c r="D1182" t="str">
        <f t="shared" si="326"/>
        <v>3.47812496313549-212.479537191463i</v>
      </c>
      <c r="E1182" t="str">
        <f t="shared" si="327"/>
        <v>162.469328512968+0.0574186459748737i</v>
      </c>
      <c r="F1182" t="str">
        <f t="shared" si="328"/>
        <v>2.42492492148741-1993.98638178544i</v>
      </c>
      <c r="G1182" t="str">
        <f t="shared" si="329"/>
        <v>0.999999998582421-0.0000376507478145109i</v>
      </c>
      <c r="H1182" t="str">
        <f t="shared" si="330"/>
        <v>1200.21258928034+14.4580628896625i</v>
      </c>
      <c r="I1182" t="str">
        <f t="shared" si="331"/>
        <v>89.5387508059416-6751.23933394562i</v>
      </c>
      <c r="K1182" t="str">
        <f t="shared" si="332"/>
        <v>0.00999677808220708-0.000176899826316718i</v>
      </c>
      <c r="L1182" t="str">
        <f t="shared" si="333"/>
        <v>0.00015-3.76736133181033i</v>
      </c>
      <c r="M1182" t="str">
        <f t="shared" si="334"/>
        <v>0.0004-0.664828470319469i</v>
      </c>
      <c r="N1182">
        <f t="shared" si="335"/>
        <v>89.944270471259316</v>
      </c>
      <c r="O1182">
        <f t="shared" si="336"/>
        <v>50.761494782062357</v>
      </c>
      <c r="P1182" s="3">
        <f t="shared" si="337"/>
        <v>50.761494782062357</v>
      </c>
      <c r="Q1182" s="3">
        <f t="shared" si="338"/>
        <v>-90.055729528740684</v>
      </c>
      <c r="R1182">
        <f t="shared" si="339"/>
        <v>89.944270471259316</v>
      </c>
      <c r="S1182">
        <f t="shared" si="340"/>
        <v>7.4903782928504317E-2</v>
      </c>
      <c r="T1182">
        <f t="shared" si="323"/>
        <v>50.761494782062357</v>
      </c>
    </row>
    <row r="1183" spans="1:20" x14ac:dyDescent="0.25">
      <c r="A1183">
        <f t="shared" si="324"/>
        <v>472.42275887227191</v>
      </c>
      <c r="B1183">
        <f t="shared" si="341"/>
        <v>75.188417303632633</v>
      </c>
      <c r="C1183" t="str">
        <f t="shared" si="325"/>
        <v>-0.335764946598638-343.896089456555i</v>
      </c>
      <c r="D1183" t="str">
        <f t="shared" si="326"/>
        <v>3.47812496285478-211.675174255849i</v>
      </c>
      <c r="E1183" t="str">
        <f t="shared" si="327"/>
        <v>162.469326926895+0.0576368974512287i</v>
      </c>
      <c r="F1183" t="str">
        <f t="shared" si="328"/>
        <v>2.42492492146123-1986.43791839075i</v>
      </c>
      <c r="G1183" t="str">
        <f t="shared" si="329"/>
        <v>0.999999998571627-0.0000377938206557981i</v>
      </c>
      <c r="H1183" t="str">
        <f t="shared" si="330"/>
        <v>1200.21420820472+14.5130048706975i</v>
      </c>
      <c r="I1183" t="str">
        <f t="shared" si="331"/>
        <v>89.5387694296049-6725.69006756962i</v>
      </c>
      <c r="K1183" t="str">
        <f t="shared" si="332"/>
        <v>0.00999675355730676-0.000177571597227198i</v>
      </c>
      <c r="L1183" t="str">
        <f t="shared" si="333"/>
        <v>0.00015-3.75309955350701i</v>
      </c>
      <c r="M1183" t="str">
        <f t="shared" si="334"/>
        <v>0.0004-0.662311685913001i</v>
      </c>
      <c r="N1183">
        <f t="shared" si="335"/>
        <v>89.944058950289417</v>
      </c>
      <c r="O1183">
        <f t="shared" si="336"/>
        <v>50.728548887199452</v>
      </c>
      <c r="P1183" s="3">
        <f t="shared" si="337"/>
        <v>50.728548887199452</v>
      </c>
      <c r="Q1183" s="3">
        <f t="shared" si="338"/>
        <v>-90.055941049710583</v>
      </c>
      <c r="R1183">
        <f t="shared" si="339"/>
        <v>89.944058950289417</v>
      </c>
      <c r="S1183">
        <f t="shared" si="340"/>
        <v>7.5188417303632626E-2</v>
      </c>
      <c r="T1183">
        <f t="shared" si="323"/>
        <v>50.728548887199452</v>
      </c>
    </row>
    <row r="1184" spans="1:20" x14ac:dyDescent="0.25">
      <c r="A1184">
        <f t="shared" si="324"/>
        <v>474.21796535598662</v>
      </c>
      <c r="B1184">
        <f t="shared" si="341"/>
        <v>75.474133289386444</v>
      </c>
      <c r="C1184" t="str">
        <f t="shared" si="325"/>
        <v>-0.335763346201815-342.594147949718i</v>
      </c>
      <c r="D1184" t="str">
        <f t="shared" si="326"/>
        <v>3.47812496257193-210.873856338681i</v>
      </c>
      <c r="E1184" t="str">
        <f t="shared" si="327"/>
        <v>162.469325328763+0.0578559789765802i</v>
      </c>
      <c r="F1184" t="str">
        <f t="shared" si="328"/>
        <v>2.42492492143486-1978.91803057241i</v>
      </c>
      <c r="G1184" t="str">
        <f t="shared" si="329"/>
        <v>0.999999998560751-0.0000379374371738775i</v>
      </c>
      <c r="H1184" t="str">
        <f t="shared" si="330"/>
        <v>1200.21583945899+14.5681556466034i</v>
      </c>
      <c r="I1184" t="str">
        <f t="shared" si="331"/>
        <v>89.5387881950134-6700.23755251808i</v>
      </c>
      <c r="K1184" t="str">
        <f t="shared" si="332"/>
        <v>0.0099967288457883-0.000178245915737888i</v>
      </c>
      <c r="L1184" t="str">
        <f t="shared" si="333"/>
        <v>0.00015-3.73889176480077i</v>
      </c>
      <c r="M1184" t="str">
        <f t="shared" si="334"/>
        <v>0.0004-0.659804429082489i</v>
      </c>
      <c r="N1184">
        <f t="shared" si="335"/>
        <v>89.943846628413695</v>
      </c>
      <c r="O1184">
        <f t="shared" si="336"/>
        <v>50.695602976600547</v>
      </c>
      <c r="P1184" s="3">
        <f t="shared" si="337"/>
        <v>50.695602976600547</v>
      </c>
      <c r="Q1184" s="3">
        <f t="shared" si="338"/>
        <v>-90.056153371586305</v>
      </c>
      <c r="R1184">
        <f t="shared" si="339"/>
        <v>89.943846628413695</v>
      </c>
      <c r="S1184">
        <f t="shared" si="340"/>
        <v>7.5474133289386444E-2</v>
      </c>
      <c r="T1184">
        <f t="shared" si="323"/>
        <v>50.695602976600547</v>
      </c>
    </row>
    <row r="1185" spans="1:20" x14ac:dyDescent="0.25">
      <c r="A1185">
        <f t="shared" si="324"/>
        <v>476.01999362433941</v>
      </c>
      <c r="B1185">
        <f t="shared" si="341"/>
        <v>75.760934995886117</v>
      </c>
      <c r="C1185" t="str">
        <f t="shared" si="325"/>
        <v>-0.335761733627214-341.297134775167i</v>
      </c>
      <c r="D1185" t="str">
        <f t="shared" si="326"/>
        <v>3.47812496228695-210.075571912733i</v>
      </c>
      <c r="E1185" t="str">
        <f t="shared" si="327"/>
        <v>162.469323718478+0.0580758937130852i</v>
      </c>
      <c r="F1185" t="str">
        <f t="shared" si="328"/>
        <v>2.42492492140828-1971.42661015432i</v>
      </c>
      <c r="G1185" t="str">
        <f t="shared" si="329"/>
        <v>0.999999998549792-0.000038081599434721i</v>
      </c>
      <c r="H1185" t="str">
        <f t="shared" si="330"/>
        <v>1200.21748313708+14.6235160109761i</v>
      </c>
      <c r="I1185" t="str">
        <f t="shared" si="331"/>
        <v>89.5388071032465-6674.88142264826i</v>
      </c>
      <c r="K1185" t="str">
        <f t="shared" si="332"/>
        <v>0.00999670394623274-0.000178922791471022i</v>
      </c>
      <c r="L1185" t="str">
        <f t="shared" si="333"/>
        <v>0.00015-3.7247377613078i</v>
      </c>
      <c r="M1185" t="str">
        <f t="shared" si="334"/>
        <v>0.0004-0.657306663760198i</v>
      </c>
      <c r="N1185">
        <f t="shared" si="335"/>
        <v>89.943633502621537</v>
      </c>
      <c r="O1185">
        <f t="shared" si="336"/>
        <v>50.662657050145981</v>
      </c>
      <c r="P1185" s="3">
        <f t="shared" si="337"/>
        <v>50.662657050145981</v>
      </c>
      <c r="Q1185" s="3">
        <f t="shared" si="338"/>
        <v>-90.056366497378463</v>
      </c>
      <c r="R1185">
        <f t="shared" si="339"/>
        <v>89.943633502621537</v>
      </c>
      <c r="S1185">
        <f t="shared" si="340"/>
        <v>7.5760934995886112E-2</v>
      </c>
      <c r="T1185">
        <f t="shared" si="323"/>
        <v>50.662657050145981</v>
      </c>
    </row>
    <row r="1186" spans="1:20" x14ac:dyDescent="0.25">
      <c r="A1186">
        <f t="shared" si="324"/>
        <v>477.82886960011183</v>
      </c>
      <c r="B1186">
        <f t="shared" si="341"/>
        <v>76.04882654887048</v>
      </c>
      <c r="C1186" t="str">
        <f t="shared" si="325"/>
        <v>-0.335760108782384-340.005031274943i</v>
      </c>
      <c r="D1186" t="str">
        <f t="shared" si="326"/>
        <v>3.47812496199978-209.280309494414i</v>
      </c>
      <c r="E1186" t="str">
        <f t="shared" si="327"/>
        <v>162.469322095952+0.058296644834888i</v>
      </c>
      <c r="F1186" t="str">
        <f t="shared" si="328"/>
        <v>2.4249249213815-1963.96354936987i</v>
      </c>
      <c r="G1186" t="str">
        <f t="shared" si="329"/>
        <v>0.999999998538749-0.0000382263095121507i</v>
      </c>
      <c r="H1186" t="str">
        <f t="shared" si="330"/>
        <v>1200.21913933364+14.6790867604292i</v>
      </c>
      <c r="I1186" t="str">
        <f t="shared" si="331"/>
        <v>89.538826155391-6649.62131320389i</v>
      </c>
      <c r="K1186" t="str">
        <f t="shared" si="332"/>
        <v>0.00999667885721015-0.00017960223408472i</v>
      </c>
      <c r="L1186" t="str">
        <f t="shared" si="333"/>
        <v>0.00015-3.710637339418i</v>
      </c>
      <c r="M1186" t="str">
        <f t="shared" si="334"/>
        <v>0.0004-0.654818354014941i</v>
      </c>
      <c r="N1186">
        <f t="shared" si="335"/>
        <v>89.94341956989129</v>
      </c>
      <c r="O1186">
        <f t="shared" si="336"/>
        <v>50.629711107715309</v>
      </c>
      <c r="P1186" s="3">
        <f t="shared" si="337"/>
        <v>50.629711107715309</v>
      </c>
      <c r="Q1186" s="3">
        <f t="shared" si="338"/>
        <v>-90.05658043010871</v>
      </c>
      <c r="R1186">
        <f t="shared" si="339"/>
        <v>89.94341956989129</v>
      </c>
      <c r="S1186">
        <f t="shared" si="340"/>
        <v>7.6048826548870477E-2</v>
      </c>
      <c r="T1186">
        <f t="shared" si="323"/>
        <v>50.629711107715309</v>
      </c>
    </row>
    <row r="1187" spans="1:20" x14ac:dyDescent="0.25">
      <c r="A1187">
        <f t="shared" si="324"/>
        <v>479.64461930459225</v>
      </c>
      <c r="B1187">
        <f t="shared" si="341"/>
        <v>76.337812089756184</v>
      </c>
      <c r="C1187" t="str">
        <f t="shared" si="325"/>
        <v>-0.33575847157385-338.717818861701i</v>
      </c>
      <c r="D1187" t="str">
        <f t="shared" si="326"/>
        <v>3.47812496171043-208.488057643607i</v>
      </c>
      <c r="E1187" t="str">
        <f t="shared" si="327"/>
        <v>162.469320461089+0.0585182355284245i</v>
      </c>
      <c r="F1187" t="str">
        <f t="shared" si="328"/>
        <v>2.42492492135452-1956.52874086043i</v>
      </c>
      <c r="G1187" t="str">
        <f t="shared" si="329"/>
        <v>0.999999998527623-0.00003837156948787i</v>
      </c>
      <c r="H1187" t="str">
        <f t="shared" si="330"/>
        <v>1200.22080814401+14.7348686946051i</v>
      </c>
      <c r="I1187" t="str">
        <f t="shared" si="331"/>
        <v>89.5388453525405-6624.45686080988i</v>
      </c>
      <c r="K1187" t="str">
        <f t="shared" si="332"/>
        <v>0.00999665357727986-0.000180284253273129i</v>
      </c>
      <c r="L1187" t="str">
        <f t="shared" si="333"/>
        <v>0.00015-3.69659029629209i</v>
      </c>
      <c r="M1187" t="str">
        <f t="shared" si="334"/>
        <v>0.0004-0.652339464051545i</v>
      </c>
      <c r="N1187">
        <f t="shared" si="335"/>
        <v>89.943204827190229</v>
      </c>
      <c r="O1187">
        <f t="shared" si="336"/>
        <v>50.596765149186858</v>
      </c>
      <c r="P1187" s="3">
        <f t="shared" si="337"/>
        <v>50.596765149186858</v>
      </c>
      <c r="Q1187" s="3">
        <f t="shared" si="338"/>
        <v>-90.056795172809771</v>
      </c>
      <c r="R1187">
        <f t="shared" si="339"/>
        <v>89.943204827190229</v>
      </c>
      <c r="S1187">
        <f t="shared" si="340"/>
        <v>7.633781208975618E-2</v>
      </c>
      <c r="T1187">
        <f t="shared" si="323"/>
        <v>50.596765149186858</v>
      </c>
    </row>
    <row r="1188" spans="1:20" x14ac:dyDescent="0.25">
      <c r="A1188">
        <f t="shared" si="324"/>
        <v>481.46726885794965</v>
      </c>
      <c r="B1188">
        <f t="shared" si="341"/>
        <v>76.627895775697255</v>
      </c>
      <c r="C1188" t="str">
        <f t="shared" si="325"/>
        <v>-0.335756821907726-337.435479018466i</v>
      </c>
      <c r="D1188" t="str">
        <f t="shared" si="326"/>
        <v>3.47812496141887-207.698804963504i</v>
      </c>
      <c r="E1188" t="str">
        <f t="shared" si="327"/>
        <v>162.469318813796+0.0587406689922354i</v>
      </c>
      <c r="F1188" t="str">
        <f t="shared" si="328"/>
        <v>2.42492492132734-1949.12207767378i</v>
      </c>
      <c r="G1188" t="str">
        <f t="shared" si="329"/>
        <v>0.999999998516411-0.0000385173814514921i</v>
      </c>
      <c r="H1188" t="str">
        <f t="shared" si="330"/>
        <v>1200.22248966431+14.7908626161872i</v>
      </c>
      <c r="I1188" t="str">
        <f t="shared" si="331"/>
        <v>89.5388646957987-6599.38770346746i</v>
      </c>
      <c r="K1188" t="str">
        <f t="shared" si="332"/>
        <v>0.00999662810499016-0.000180968858766546i</v>
      </c>
      <c r="L1188" t="str">
        <f t="shared" si="333"/>
        <v>0.00015-3.68259642985863i</v>
      </c>
      <c r="M1188" t="str">
        <f t="shared" si="334"/>
        <v>0.0004-0.649869958210345i</v>
      </c>
      <c r="N1188">
        <f t="shared" si="335"/>
        <v>89.942989271474474</v>
      </c>
      <c r="O1188">
        <f t="shared" si="336"/>
        <v>50.563819174438287</v>
      </c>
      <c r="P1188" s="3">
        <f t="shared" si="337"/>
        <v>50.563819174438287</v>
      </c>
      <c r="Q1188" s="3">
        <f t="shared" si="338"/>
        <v>-90.057010728525526</v>
      </c>
      <c r="R1188">
        <f t="shared" si="339"/>
        <v>89.942989271474474</v>
      </c>
      <c r="S1188">
        <f t="shared" si="340"/>
        <v>7.6627895775697258E-2</v>
      </c>
      <c r="T1188">
        <f t="shared" si="323"/>
        <v>50.563819174438287</v>
      </c>
    </row>
    <row r="1189" spans="1:20" x14ac:dyDescent="0.25">
      <c r="A1189">
        <f t="shared" si="324"/>
        <v>483.29684447960994</v>
      </c>
      <c r="B1189">
        <f t="shared" si="341"/>
        <v>76.919081779644912</v>
      </c>
      <c r="C1189" t="str">
        <f t="shared" si="325"/>
        <v>-0.335755159689155-336.157993298356i</v>
      </c>
      <c r="D1189" t="str">
        <f t="shared" si="326"/>
        <v>3.47812496112509-206.91254010044i</v>
      </c>
      <c r="E1189" t="str">
        <f t="shared" si="327"/>
        <v>162.469317153979+0.0589639484371714i</v>
      </c>
      <c r="F1189" t="str">
        <f t="shared" si="328"/>
        <v>2.42492492129993-1941.74345326258i</v>
      </c>
      <c r="G1189" t="str">
        <f t="shared" si="329"/>
        <v>0.999999998505115-0.0000386637475005709i</v>
      </c>
      <c r="H1189" t="str">
        <f t="shared" si="330"/>
        <v>1200.22418399134+14.8470693309109i</v>
      </c>
      <c r="I1189" t="str">
        <f t="shared" si="331"/>
        <v>89.5388841862756-6574.41348054843i</v>
      </c>
      <c r="K1189" t="str">
        <f t="shared" si="332"/>
        <v>0.00999660243887845-0.00018165606033155i</v>
      </c>
      <c r="L1189" t="str">
        <f t="shared" si="333"/>
        <v>0.00015-3.66865553881115i</v>
      </c>
      <c r="M1189" t="str">
        <f t="shared" si="334"/>
        <v>0.0004-0.647409800966675i</v>
      </c>
      <c r="N1189">
        <f t="shared" si="335"/>
        <v>89.942772899688975</v>
      </c>
      <c r="O1189">
        <f t="shared" si="336"/>
        <v>50.530873183346273</v>
      </c>
      <c r="P1189" s="3">
        <f t="shared" si="337"/>
        <v>50.530873183346273</v>
      </c>
      <c r="Q1189" s="3">
        <f t="shared" si="338"/>
        <v>-90.057227100311025</v>
      </c>
      <c r="R1189">
        <f t="shared" si="339"/>
        <v>89.942772899688975</v>
      </c>
      <c r="S1189">
        <f t="shared" si="340"/>
        <v>7.6919081779644918E-2</v>
      </c>
      <c r="T1189">
        <f t="shared" si="323"/>
        <v>50.530873183346273</v>
      </c>
    </row>
    <row r="1190" spans="1:20" x14ac:dyDescent="0.25">
      <c r="A1190">
        <f t="shared" si="324"/>
        <v>485.13337248863246</v>
      </c>
      <c r="B1190">
        <f t="shared" si="341"/>
        <v>77.211374290407562</v>
      </c>
      <c r="C1190" t="str">
        <f t="shared" si="325"/>
        <v>-0.335753484822754-334.88534332431i</v>
      </c>
      <c r="D1190" t="str">
        <f t="shared" si="326"/>
        <v>3.47812496082909-206.129251743731i</v>
      </c>
      <c r="E1190" t="str">
        <f t="shared" si="327"/>
        <v>162.469315481542+0.0591880770863387i</v>
      </c>
      <c r="F1190" t="str">
        <f t="shared" si="328"/>
        <v>2.42492492127234-1934.39276148286i</v>
      </c>
      <c r="G1190" t="str">
        <f t="shared" si="329"/>
        <v>0.999999998493732-0.0000388106697406313i</v>
      </c>
      <c r="H1190" t="str">
        <f t="shared" si="330"/>
        <v>1200.22589122268+14.9034896475759i</v>
      </c>
      <c r="I1190" t="str">
        <f t="shared" si="331"/>
        <v>89.5389038250937-6549.53383279055i</v>
      </c>
      <c r="K1190" t="str">
        <f t="shared" si="332"/>
        <v>0.00999657657747084-0.000182345867771132i</v>
      </c>
      <c r="L1190" t="str">
        <f t="shared" si="333"/>
        <v>0.00015-3.65476742260524i</v>
      </c>
      <c r="M1190" t="str">
        <f t="shared" si="334"/>
        <v>0.0004-0.644958956930338i</v>
      </c>
      <c r="N1190">
        <f t="shared" si="335"/>
        <v>89.942555708767401</v>
      </c>
      <c r="O1190">
        <f t="shared" si="336"/>
        <v>50.49792717578643</v>
      </c>
      <c r="P1190" s="3">
        <f t="shared" si="337"/>
        <v>50.49792717578643</v>
      </c>
      <c r="Q1190" s="3">
        <f t="shared" si="338"/>
        <v>-90.057444291232599</v>
      </c>
      <c r="R1190">
        <f t="shared" si="339"/>
        <v>89.942555708767401</v>
      </c>
      <c r="S1190">
        <f t="shared" si="340"/>
        <v>7.7211374290407558E-2</v>
      </c>
      <c r="T1190">
        <f t="shared" si="323"/>
        <v>50.49792717578643</v>
      </c>
    </row>
    <row r="1191" spans="1:20" x14ac:dyDescent="0.25">
      <c r="A1191">
        <f t="shared" si="324"/>
        <v>486.97687930408927</v>
      </c>
      <c r="B1191">
        <f t="shared" si="341"/>
        <v>77.504777512711115</v>
      </c>
      <c r="C1191" t="str">
        <f t="shared" si="325"/>
        <v>-0.335751797212466-333.617510788845i</v>
      </c>
      <c r="D1191" t="str">
        <f t="shared" si="326"/>
        <v>3.47812496053083-205.348928625511i</v>
      </c>
      <c r="E1191" t="str">
        <f t="shared" si="327"/>
        <v>162.46931379639+0.0594130581752007i</v>
      </c>
      <c r="F1191" t="str">
        <f t="shared" si="328"/>
        <v>2.42492492124452-1927.06989659242i</v>
      </c>
      <c r="G1191" t="str">
        <f t="shared" si="329"/>
        <v>0.999999998482263-0.0000389581502851989i</v>
      </c>
      <c r="H1191" t="str">
        <f t="shared" si="330"/>
        <v>1200.22761145661+14.9601243780573i</v>
      </c>
      <c r="I1191" t="str">
        <f t="shared" si="331"/>
        <v>89.5389236133802-6524.74840229169i</v>
      </c>
      <c r="K1191" t="str">
        <f t="shared" si="332"/>
        <v>0.00999655051928253-0.00018303829092483i</v>
      </c>
      <c r="L1191" t="str">
        <f t="shared" si="333"/>
        <v>0.00015-3.64093188145572i</v>
      </c>
      <c r="M1191" t="str">
        <f t="shared" si="334"/>
        <v>0.0004-0.642517390845126i</v>
      </c>
      <c r="N1191">
        <f t="shared" si="335"/>
        <v>89.942337695632276</v>
      </c>
      <c r="O1191">
        <f t="shared" si="336"/>
        <v>50.464981151633744</v>
      </c>
      <c r="P1191" s="3">
        <f t="shared" si="337"/>
        <v>50.464981151633744</v>
      </c>
      <c r="Q1191" s="3">
        <f t="shared" si="338"/>
        <v>-90.057662304367724</v>
      </c>
      <c r="R1191">
        <f t="shared" si="339"/>
        <v>89.942337695632276</v>
      </c>
      <c r="S1191">
        <f t="shared" si="340"/>
        <v>7.750477751271112E-2</v>
      </c>
      <c r="T1191">
        <f t="shared" si="323"/>
        <v>50.464981151633744</v>
      </c>
    </row>
    <row r="1192" spans="1:20" x14ac:dyDescent="0.25">
      <c r="A1192">
        <f t="shared" si="324"/>
        <v>488.82739144544479</v>
      </c>
      <c r="B1192">
        <f t="shared" si="341"/>
        <v>77.799295667259415</v>
      </c>
      <c r="C1192" t="str">
        <f t="shared" si="325"/>
        <v>-0.335750096761182-332.354477453759i</v>
      </c>
      <c r="D1192" t="str">
        <f t="shared" si="326"/>
        <v>3.4781249602303-204.57155952057i</v>
      </c>
      <c r="E1192" t="str">
        <f t="shared" si="327"/>
        <v>162.469312098426+0.0596388949516264i</v>
      </c>
      <c r="F1192" t="str">
        <f t="shared" si="328"/>
        <v>2.42492492121652-1919.77475324941i</v>
      </c>
      <c r="G1192" t="str">
        <f t="shared" si="329"/>
        <v>0.999999998470706-0.0000391061912558307i</v>
      </c>
      <c r="H1192" t="str">
        <f t="shared" si="330"/>
        <v>1200.22934479222+15.0169743373172i</v>
      </c>
      <c r="I1192" t="str">
        <f t="shared" si="331"/>
        <v>89.5389435522723-6500.05683250557i</v>
      </c>
      <c r="K1192" t="str">
        <f t="shared" si="332"/>
        <v>0.00999652426281702-0.00018373333966884i</v>
      </c>
      <c r="L1192" t="str">
        <f t="shared" si="333"/>
        <v>0.00015-3.62714871633365i</v>
      </c>
      <c r="M1192" t="str">
        <f t="shared" si="334"/>
        <v>0.0004-0.640085067588292i</v>
      </c>
      <c r="N1192">
        <f t="shared" si="335"/>
        <v>89.942118857194714</v>
      </c>
      <c r="O1192">
        <f t="shared" si="336"/>
        <v>50.432035110761774</v>
      </c>
      <c r="P1192" s="3">
        <f t="shared" si="337"/>
        <v>50.432035110761774</v>
      </c>
      <c r="Q1192" s="3">
        <f t="shared" si="338"/>
        <v>-90.057881142805286</v>
      </c>
      <c r="R1192">
        <f t="shared" si="339"/>
        <v>89.942118857194714</v>
      </c>
      <c r="S1192">
        <f t="shared" si="340"/>
        <v>7.7799295667259419E-2</v>
      </c>
      <c r="T1192">
        <f t="shared" si="323"/>
        <v>50.432035110761774</v>
      </c>
    </row>
    <row r="1193" spans="1:20" x14ac:dyDescent="0.25">
      <c r="A1193">
        <f t="shared" si="324"/>
        <v>490.68493553293752</v>
      </c>
      <c r="B1193">
        <f t="shared" si="341"/>
        <v>78.094932990795002</v>
      </c>
      <c r="C1193" t="str">
        <f t="shared" si="325"/>
        <v>-0.335748383371476-331.096225149907i</v>
      </c>
      <c r="D1193" t="str">
        <f t="shared" si="326"/>
        <v>3.47812495992746-203.797133246191i</v>
      </c>
      <c r="E1193" t="str">
        <f t="shared" si="327"/>
        <v>162.469310387553+0.059865590675895i</v>
      </c>
      <c r="F1193" t="str">
        <f t="shared" si="328"/>
        <v>2.42492492118827-1912.50722651074i</v>
      </c>
      <c r="G1193" t="str">
        <f t="shared" si="329"/>
        <v>0.999999998459061-0.0000392547947821458i</v>
      </c>
      <c r="H1193" t="str">
        <f t="shared" si="330"/>
        <v>1200.23109132928+15.0740403434171i</v>
      </c>
      <c r="I1193" t="str">
        <f t="shared" si="331"/>
        <v>89.5389636429162-6475.45876823562i</v>
      </c>
      <c r="K1193" t="str">
        <f t="shared" si="332"/>
        <v>0.00999649780656695-0.000184431023916181i</v>
      </c>
      <c r="L1193" t="str">
        <f t="shared" si="333"/>
        <v>0.00015-3.61341772896358i</v>
      </c>
      <c r="M1193" t="str">
        <f t="shared" si="334"/>
        <v>0.0004-0.637661952170044i</v>
      </c>
      <c r="N1193">
        <f t="shared" si="335"/>
        <v>89.941899190354604</v>
      </c>
      <c r="O1193">
        <f t="shared" si="336"/>
        <v>50.399089053043582</v>
      </c>
      <c r="P1193" s="3">
        <f t="shared" si="337"/>
        <v>50.399089053043582</v>
      </c>
      <c r="Q1193" s="3">
        <f t="shared" si="338"/>
        <v>-90.058100809645396</v>
      </c>
      <c r="R1193">
        <f t="shared" si="339"/>
        <v>89.941899190354604</v>
      </c>
      <c r="S1193">
        <f t="shared" si="340"/>
        <v>7.8094932990795007E-2</v>
      </c>
      <c r="T1193">
        <f t="shared" si="323"/>
        <v>50.399089053043582</v>
      </c>
    </row>
    <row r="1194" spans="1:20" x14ac:dyDescent="0.25">
      <c r="A1194">
        <f t="shared" si="324"/>
        <v>492.54953828796266</v>
      </c>
      <c r="B1194">
        <f t="shared" si="341"/>
        <v>78.391693736160022</v>
      </c>
      <c r="C1194" t="str">
        <f t="shared" si="325"/>
        <v>-0.335746656944903-329.842735776919i</v>
      </c>
      <c r="D1194" t="str">
        <f t="shared" si="326"/>
        <v>3.47812495962234-203.025638661995i</v>
      </c>
      <c r="E1194" t="str">
        <f t="shared" si="327"/>
        <v>162.469308663675+0.0600931486207793i</v>
      </c>
      <c r="F1194" t="str">
        <f t="shared" si="328"/>
        <v>2.4249249211598-1905.26721183061i</v>
      </c>
      <c r="G1194" t="str">
        <f t="shared" si="329"/>
        <v>0.999999998447328-0.0000394039630018556i</v>
      </c>
      <c r="H1194" t="str">
        <f t="shared" si="330"/>
        <v>1200.23285116836+15.1313232175287i</v>
      </c>
      <c r="I1194" t="str">
        <f t="shared" si="331"/>
        <v>89.5389838864644-6450.95385563067i</v>
      </c>
      <c r="K1194" t="str">
        <f t="shared" si="332"/>
        <v>0.00999647114901324-0.000185131353616794i</v>
      </c>
      <c r="L1194" t="str">
        <f t="shared" si="333"/>
        <v>0.00015-3.59973872182067i</v>
      </c>
      <c r="M1194" t="str">
        <f t="shared" si="334"/>
        <v>0.0004-0.635248009733059i</v>
      </c>
      <c r="N1194">
        <f t="shared" si="335"/>
        <v>89.941678692000394</v>
      </c>
      <c r="O1194">
        <f t="shared" si="336"/>
        <v>50.366142978351235</v>
      </c>
      <c r="P1194" s="3">
        <f t="shared" si="337"/>
        <v>50.366142978351235</v>
      </c>
      <c r="Q1194" s="3">
        <f t="shared" si="338"/>
        <v>-90.058321307999606</v>
      </c>
      <c r="R1194">
        <f t="shared" si="339"/>
        <v>89.941678692000394</v>
      </c>
      <c r="S1194">
        <f t="shared" si="340"/>
        <v>7.839169373616002E-2</v>
      </c>
      <c r="T1194">
        <f t="shared" si="323"/>
        <v>50.366142978351235</v>
      </c>
    </row>
    <row r="1195" spans="1:20" x14ac:dyDescent="0.25">
      <c r="A1195">
        <f t="shared" si="324"/>
        <v>494.42122653345695</v>
      </c>
      <c r="B1195">
        <f t="shared" si="341"/>
        <v>78.689582172357433</v>
      </c>
      <c r="C1195" t="str">
        <f t="shared" si="325"/>
        <v>-0.335744917382272-328.593991302919i</v>
      </c>
      <c r="D1195" t="str">
        <f t="shared" si="326"/>
        <v>3.47812495931489-202.257064669771i</v>
      </c>
      <c r="E1195" t="str">
        <f t="shared" si="327"/>
        <v>162.46930692669+0.0603215720716242i</v>
      </c>
      <c r="F1195" t="str">
        <f t="shared" si="328"/>
        <v>2.42492492113114-1898.05460505896i</v>
      </c>
      <c r="G1195" t="str">
        <f t="shared" si="329"/>
        <v>0.999999998435505-0.000039553698060795i</v>
      </c>
      <c r="H1195" t="str">
        <f t="shared" si="330"/>
        <v>1200.23462441083+15.1888237839474i</v>
      </c>
      <c r="I1195" t="str">
        <f t="shared" si="331"/>
        <v>89.5390042840829-6426.54174217964i</v>
      </c>
      <c r="K1195" t="str">
        <f t="shared" si="332"/>
        <v>0.00999644428862511-0.000185834338757688i</v>
      </c>
      <c r="L1195" t="str">
        <f t="shared" si="333"/>
        <v>0.00015-3.58611149812778i</v>
      </c>
      <c r="M1195" t="str">
        <f t="shared" si="334"/>
        <v>0.0004-0.632843205551961i</v>
      </c>
      <c r="N1195">
        <f t="shared" si="335"/>
        <v>89.941457359009163</v>
      </c>
      <c r="O1195">
        <f t="shared" si="336"/>
        <v>50.33319688655525</v>
      </c>
      <c r="P1195" s="3">
        <f t="shared" si="337"/>
        <v>50.33319688655525</v>
      </c>
      <c r="Q1195" s="3">
        <f t="shared" si="338"/>
        <v>-90.058542640990837</v>
      </c>
      <c r="R1195">
        <f t="shared" si="339"/>
        <v>89.941457359009163</v>
      </c>
      <c r="S1195">
        <f t="shared" si="340"/>
        <v>7.8689582172357428E-2</v>
      </c>
      <c r="T1195">
        <f t="shared" si="323"/>
        <v>50.33319688655525</v>
      </c>
    </row>
    <row r="1196" spans="1:20" x14ac:dyDescent="0.25">
      <c r="A1196">
        <f t="shared" si="324"/>
        <v>496.3000271942841</v>
      </c>
      <c r="B1196">
        <f t="shared" si="341"/>
        <v>78.988602584612394</v>
      </c>
      <c r="C1196" t="str">
        <f t="shared" si="325"/>
        <v>-0.335743164583729-327.349973764314i</v>
      </c>
      <c r="D1196" t="str">
        <f t="shared" si="326"/>
        <v>3.47812495900509-201.491400213325i</v>
      </c>
      <c r="E1196" t="str">
        <f t="shared" si="327"/>
        <v>162.4693051765+0.0605508643263464i</v>
      </c>
      <c r="F1196" t="str">
        <f t="shared" si="328"/>
        <v>2.42492492110225-1890.86930244002i</v>
      </c>
      <c r="G1196" t="str">
        <f t="shared" si="329"/>
        <v>0.999999998423592-0.000039704002112953i</v>
      </c>
      <c r="H1196" t="str">
        <f t="shared" si="330"/>
        <v>1200.23641115878+15.2465428701021i</v>
      </c>
      <c r="I1196" t="str">
        <f t="shared" si="331"/>
        <v>89.5390248369409-6402.22207670618i</v>
      </c>
      <c r="K1196" t="str">
        <f t="shared" si="332"/>
        <v>0.00999641722386048-0.000186539989363077i</v>
      </c>
      <c r="L1196" t="str">
        <f t="shared" si="333"/>
        <v>0.00015-3.57253586185274i</v>
      </c>
      <c r="M1196" t="str">
        <f t="shared" si="334"/>
        <v>0.0004-0.630447505032838i</v>
      </c>
      <c r="N1196">
        <f t="shared" si="335"/>
        <v>89.941235188246523</v>
      </c>
      <c r="O1196">
        <f t="shared" si="336"/>
        <v>50.300250777525832</v>
      </c>
      <c r="P1196" s="3">
        <f t="shared" si="337"/>
        <v>50.300250777525832</v>
      </c>
      <c r="Q1196" s="3">
        <f t="shared" si="338"/>
        <v>-90.058764811753477</v>
      </c>
      <c r="R1196">
        <f t="shared" si="339"/>
        <v>89.941235188246523</v>
      </c>
      <c r="S1196">
        <f t="shared" si="340"/>
        <v>7.8988602584612391E-2</v>
      </c>
      <c r="T1196">
        <f t="shared" ref="T1196:T1259" si="342">P1196</f>
        <v>50.300250777525832</v>
      </c>
    </row>
    <row r="1197" spans="1:20" x14ac:dyDescent="0.25">
      <c r="A1197">
        <f t="shared" ref="A1197:A1260" si="343">2*PI()*B1197</f>
        <v>498.18596729762243</v>
      </c>
      <c r="B1197">
        <f t="shared" si="341"/>
        <v>79.288759274433929</v>
      </c>
      <c r="C1197" t="str">
        <f t="shared" ref="C1197:C1260" si="344">IMPRODUCT(D1197,E1197,$C$40,,K1197,$C$41)</f>
        <v>-0.335741398448677-326.1106652655i</v>
      </c>
      <c r="D1197" t="str">
        <f t="shared" ref="D1197:D1260" si="345">IMDIV(IMPRODUCT($C$37,$C$38,COMPLEX(1,A1197/$C$38)),IMSUM(-1*A1197*A1197/$C$39,COMPLEX(0,1*A1197)))</f>
        <v>3.47812495869295-200.728634278317i</v>
      </c>
      <c r="E1197" t="str">
        <f t="shared" ref="E1197:E1260" si="346">IMDIV(IMPRODUCT(IMSUM(F1197,G1197),$C$29,H1197),IMSUM(1,I1197))</f>
        <v>162.469303413004+0.06078102869547i</v>
      </c>
      <c r="F1197" t="str">
        <f t="shared" ref="F1197:F1260" si="347">IMDIV(IMPRODUCT($C$14,$C$15,COMPLEX(1,A1197/$C$15)),IMSUM(-1*A1197*A1197/$C$16,COMPLEX(0,A1197)))</f>
        <v>2.42492492107316-1883.71120061081i</v>
      </c>
      <c r="G1197" t="str">
        <f t="shared" ref="G1197:G1260" si="348">IMDIV(1,COMPLEX(1,A1197*$C$9*$C$10))</f>
        <v>0.999999998411589-0.0000398548773205039i</v>
      </c>
      <c r="H1197" t="str">
        <f t="shared" ref="H1197:H1260" si="349">IMDIV($C$3,IMSUM(K1197,COMPLEX(0,$C$28*A1197)))</f>
        <v>1200.23821151508+15.3044813065688i</v>
      </c>
      <c r="I1197" t="str">
        <f t="shared" ref="I1197:I1260" si="350">IMPRODUCT(F1197,$C$29,H1197,$C$31)</f>
        <v>89.5390455462206-6377.99450936389i</v>
      </c>
      <c r="K1197" t="str">
        <f t="shared" ref="K1197:K1260" si="351">IF($C$26&lt;=0,IMDIV(1,IMSUM(IMDIV(1,L1197),1/$C$18)),IMDIV(1,IMSUM(IMDIV(1,L1197),1/$C$18,IMDIV(1,M1197))))</f>
        <v>0.00999638995316551-0.000187248315494508i</v>
      </c>
      <c r="L1197" t="str">
        <f t="shared" ref="L1197:L1260" si="352">IMSUM($C$21/$C$22,IMDIV(1,COMPLEX(0,$C$20*$C$22*A1197)))</f>
        <v>0.00015-3.55901161770546i</v>
      </c>
      <c r="M1197" t="str">
        <f t="shared" ref="M1197:M1260" si="353">IMSUM($C$25/$C$26,IMDIV(1,COMPLEX(0,$C$24*$C$26*A1197)))</f>
        <v>0.0004-0.628060873712729i</v>
      </c>
      <c r="N1197">
        <f t="shared" ref="N1197:N1260" si="354">ABS(R1197)</f>
        <v>89.94101217656663</v>
      </c>
      <c r="O1197">
        <f t="shared" ref="O1197:O1260" si="355">ABS(P1197)</f>
        <v>50.267304651131937</v>
      </c>
      <c r="P1197" s="3">
        <f t="shared" ref="P1197:P1260" si="356">20*LOG10(IMABS(C1197))</f>
        <v>50.267304651131937</v>
      </c>
      <c r="Q1197" s="3">
        <f t="shared" ref="Q1197:Q1260" si="357">IMARGUMENT(C1197)*180/PI()</f>
        <v>-90.05898782343337</v>
      </c>
      <c r="R1197">
        <f t="shared" ref="R1197:R1260" si="358">IF(Q1197&lt;0,Q1197+180,Q1197-180)</f>
        <v>89.94101217656663</v>
      </c>
      <c r="S1197">
        <f t="shared" ref="S1197:S1260" si="359">B1197/1000</f>
        <v>7.9288759274433934E-2</v>
      </c>
      <c r="T1197">
        <f t="shared" si="342"/>
        <v>50.267304651131937</v>
      </c>
    </row>
    <row r="1198" spans="1:20" x14ac:dyDescent="0.25">
      <c r="A1198">
        <f t="shared" si="343"/>
        <v>500.07907397335339</v>
      </c>
      <c r="B1198">
        <f t="shared" ref="B1198:B1261" si="360">B1197*(1+B$42)</f>
        <v>79.590056559676782</v>
      </c>
      <c r="C1198" t="str">
        <f t="shared" si="344"/>
        <v>-0.33573961887572-324.876047978611i</v>
      </c>
      <c r="D1198" t="str">
        <f t="shared" si="345"/>
        <v>3.47812495837842-199.968755892102i</v>
      </c>
      <c r="E1198" t="str">
        <f t="shared" si="346"/>
        <v>162.469301636103+0.0610120685021905i</v>
      </c>
      <c r="F1198" t="str">
        <f t="shared" si="347"/>
        <v>2.42492492104381-1876.58019659963i</v>
      </c>
      <c r="G1198" t="str">
        <f t="shared" si="348"/>
        <v>0.999999998399494-0.0000400063258538379i</v>
      </c>
      <c r="H1198" t="str">
        <f t="shared" si="349"/>
        <v>1200.24002558342+15.362639927082i</v>
      </c>
      <c r="I1198" t="str">
        <f t="shared" si="350"/>
        <v>89.5390664131124-6353.85869163136i</v>
      </c>
      <c r="K1198" t="str">
        <f t="shared" si="351"/>
        <v>0.00999636247497431-0.000187959327250985i</v>
      </c>
      <c r="L1198" t="str">
        <f t="shared" si="352"/>
        <v>0.00015-3.54553857113515i</v>
      </c>
      <c r="M1198" t="str">
        <f t="shared" si="353"/>
        <v>0.0004-0.625683277259143i</v>
      </c>
      <c r="N1198">
        <f t="shared" si="354"/>
        <v>89.940788320812047</v>
      </c>
      <c r="O1198">
        <f t="shared" si="355"/>
        <v>50.234358507241453</v>
      </c>
      <c r="P1198" s="3">
        <f t="shared" si="356"/>
        <v>50.234358507241453</v>
      </c>
      <c r="Q1198" s="3">
        <f t="shared" si="357"/>
        <v>-90.059211679187953</v>
      </c>
      <c r="R1198">
        <f t="shared" si="358"/>
        <v>89.940788320812047</v>
      </c>
      <c r="S1198">
        <f t="shared" si="359"/>
        <v>7.9590056559676783E-2</v>
      </c>
      <c r="T1198">
        <f t="shared" si="342"/>
        <v>50.234358507241453</v>
      </c>
    </row>
    <row r="1199" spans="1:20" x14ac:dyDescent="0.25">
      <c r="A1199">
        <f t="shared" si="343"/>
        <v>501.97937445445211</v>
      </c>
      <c r="B1199">
        <f t="shared" si="360"/>
        <v>79.892498774603553</v>
      </c>
      <c r="C1199" t="str">
        <f t="shared" si="344"/>
        <v>-0.335737825762738-323.64610414327i</v>
      </c>
      <c r="D1199" t="str">
        <f t="shared" si="345"/>
        <v>3.47812495806148-199.211754123575i</v>
      </c>
      <c r="E1199" t="str">
        <f t="shared" si="346"/>
        <v>162.469299845693+0.0612439870825221i</v>
      </c>
      <c r="F1199" t="str">
        <f t="shared" si="347"/>
        <v>2.42492492101427-1869.47618782459i</v>
      </c>
      <c r="G1199" t="str">
        <f t="shared" si="348"/>
        <v>0.999999998387307-0.0000401583498915931i</v>
      </c>
      <c r="H1199" t="str">
        <f t="shared" si="349"/>
        <v>1200.24185346826+15.4210195685465i</v>
      </c>
      <c r="I1199" t="str">
        <f t="shared" si="350"/>
        <v>89.5390874388153-6329.81427630695i</v>
      </c>
      <c r="K1199" t="str">
        <f t="shared" si="351"/>
        <v>0.00999633478770941-0.000188673034769124i</v>
      </c>
      <c r="L1199" t="str">
        <f t="shared" si="352"/>
        <v>0.00015-3.5321165283275i</v>
      </c>
      <c r="M1199" t="str">
        <f t="shared" si="353"/>
        <v>0.0004-0.623314681469559i</v>
      </c>
      <c r="N1199">
        <f t="shared" si="354"/>
        <v>89.940563617813865</v>
      </c>
      <c r="O1199">
        <f t="shared" si="355"/>
        <v>50.201412345721394</v>
      </c>
      <c r="P1199" s="3">
        <f t="shared" si="356"/>
        <v>50.201412345721394</v>
      </c>
      <c r="Q1199" s="3">
        <f t="shared" si="357"/>
        <v>-90.059436382186135</v>
      </c>
      <c r="R1199">
        <f t="shared" si="358"/>
        <v>89.940563617813865</v>
      </c>
      <c r="S1199">
        <f t="shared" si="359"/>
        <v>7.9892498774603554E-2</v>
      </c>
      <c r="T1199">
        <f t="shared" si="342"/>
        <v>50.201412345721394</v>
      </c>
    </row>
    <row r="1200" spans="1:20" x14ac:dyDescent="0.25">
      <c r="A1200">
        <f t="shared" si="343"/>
        <v>503.88689607737911</v>
      </c>
      <c r="B1200">
        <f t="shared" si="360"/>
        <v>80.196090269947049</v>
      </c>
      <c r="C1200" t="str">
        <f t="shared" si="344"/>
        <v>-0.335736019006659-322.42081606633i</v>
      </c>
      <c r="D1200" t="str">
        <f t="shared" si="345"/>
        <v>3.47812495774215-198.457618083012i</v>
      </c>
      <c r="E1200" t="str">
        <f t="shared" si="346"/>
        <v>162.469298041672+0.0614767877851789i</v>
      </c>
      <c r="F1200" t="str">
        <f t="shared" si="347"/>
        <v>2.42492492098449-1862.39907209214i</v>
      </c>
      <c r="G1200" t="str">
        <f t="shared" si="348"/>
        <v>0.999999998375027-0.0000403109516206861i</v>
      </c>
      <c r="H1200" t="str">
        <f t="shared" si="349"/>
        <v>1200.24369527484+15.4796210710493i</v>
      </c>
      <c r="I1200" t="str">
        <f t="shared" si="350"/>
        <v>89.5391086245346-6305.86091750379i</v>
      </c>
      <c r="K1200" t="str">
        <f t="shared" si="351"/>
        <v>0.00999630688978123-0.000189389448223263i</v>
      </c>
      <c r="L1200" t="str">
        <f t="shared" si="352"/>
        <v>0.00015-3.51874529620193i</v>
      </c>
      <c r="M1200" t="str">
        <f t="shared" si="353"/>
        <v>0.0004-0.620955052270931i</v>
      </c>
      <c r="N1200">
        <f t="shared" si="354"/>
        <v>89.940338064391526</v>
      </c>
      <c r="O1200">
        <f t="shared" si="355"/>
        <v>50.168466166437753</v>
      </c>
      <c r="P1200" s="3">
        <f t="shared" si="356"/>
        <v>50.168466166437753</v>
      </c>
      <c r="Q1200" s="3">
        <f t="shared" si="357"/>
        <v>-90.059661935608474</v>
      </c>
      <c r="R1200">
        <f t="shared" si="358"/>
        <v>89.940338064391526</v>
      </c>
      <c r="S1200">
        <f t="shared" si="359"/>
        <v>8.0196090269947048E-2</v>
      </c>
      <c r="T1200">
        <f t="shared" si="342"/>
        <v>50.168466166437753</v>
      </c>
    </row>
    <row r="1201" spans="1:20" x14ac:dyDescent="0.25">
      <c r="A1201">
        <f t="shared" si="343"/>
        <v>505.80166628247309</v>
      </c>
      <c r="B1201">
        <f t="shared" si="360"/>
        <v>80.500835412972847</v>
      </c>
      <c r="C1201" t="str">
        <f t="shared" si="344"/>
        <v>-0.335734198503848-321.200166121614i</v>
      </c>
      <c r="D1201" t="str">
        <f t="shared" si="345"/>
        <v>3.47812495742039-197.706336921911i</v>
      </c>
      <c r="E1201" t="str">
        <f t="shared" si="346"/>
        <v>162.469296223938+0.0617104739717442i</v>
      </c>
      <c r="F1201" t="str">
        <f t="shared" si="347"/>
        <v>2.42492492095448-1855.3487475956i</v>
      </c>
      <c r="G1201" t="str">
        <f t="shared" si="348"/>
        <v>0.999999998362654-0.000040464133236344i</v>
      </c>
      <c r="H1201" t="str">
        <f t="shared" si="349"/>
        <v>1200.24555110923+15.5384452778733i</v>
      </c>
      <c r="I1201" t="str">
        <f t="shared" si="350"/>
        <v>89.5391299714919-6281.99827064504i</v>
      </c>
      <c r="K1201" t="str">
        <f t="shared" si="351"/>
        <v>0.00999627877958807-0.000190108577825615i</v>
      </c>
      <c r="L1201" t="str">
        <f t="shared" si="352"/>
        <v>0.00015-3.50542468240878i</v>
      </c>
      <c r="M1201" t="str">
        <f t="shared" si="353"/>
        <v>0.0004-0.618604355719198i</v>
      </c>
      <c r="N1201">
        <f t="shared" si="354"/>
        <v>89.94011165735283</v>
      </c>
      <c r="O1201">
        <f t="shared" si="355"/>
        <v>50.135519969255412</v>
      </c>
      <c r="P1201" s="3">
        <f t="shared" si="356"/>
        <v>50.135519969255412</v>
      </c>
      <c r="Q1201" s="3">
        <f t="shared" si="357"/>
        <v>-90.05988834264717</v>
      </c>
      <c r="R1201">
        <f t="shared" si="358"/>
        <v>89.94011165735283</v>
      </c>
      <c r="S1201">
        <f t="shared" si="359"/>
        <v>8.0500835412972843E-2</v>
      </c>
      <c r="T1201">
        <f t="shared" si="342"/>
        <v>50.135519969255412</v>
      </c>
    </row>
    <row r="1202" spans="1:20" x14ac:dyDescent="0.25">
      <c r="A1202">
        <f t="shared" si="343"/>
        <v>507.72371261434648</v>
      </c>
      <c r="B1202">
        <f t="shared" si="360"/>
        <v>80.806738587542142</v>
      </c>
      <c r="C1202" t="str">
        <f t="shared" si="344"/>
        <v>-0.335732364149778-319.984136749667i</v>
      </c>
      <c r="D1202" t="str">
        <f t="shared" si="345"/>
        <v>3.47812495709615-196.957899832842i</v>
      </c>
      <c r="E1202" t="str">
        <f t="shared" si="346"/>
        <v>162.469294392385+0.0619450490166591i</v>
      </c>
      <c r="F1202" t="str">
        <f t="shared" si="347"/>
        <v>2.42492492092426-1848.32511291368i</v>
      </c>
      <c r="G1202" t="str">
        <f t="shared" si="348"/>
        <v>0.999999998350186-0.0000406178969421357i</v>
      </c>
      <c r="H1202" t="str">
        <f t="shared" si="349"/>
        <v>1200.2474210783+15.5974930355069i</v>
      </c>
      <c r="I1202" t="str">
        <f t="shared" si="350"/>
        <v>89.5391514809105-6258.22599245874i</v>
      </c>
      <c r="K1202" t="str">
        <f t="shared" si="351"/>
        <v>0.0099962504555161-0.000190830433826388i</v>
      </c>
      <c r="L1202" t="str">
        <f t="shared" si="352"/>
        <v>0.00015-3.49215449532655i</v>
      </c>
      <c r="M1202" t="str">
        <f t="shared" si="353"/>
        <v>0.0004-0.616262557998802i</v>
      </c>
      <c r="N1202">
        <f t="shared" si="354"/>
        <v>89.939884393493884</v>
      </c>
      <c r="O1202">
        <f t="shared" si="355"/>
        <v>50.102573754038204</v>
      </c>
      <c r="P1202" s="3">
        <f t="shared" si="356"/>
        <v>50.102573754038204</v>
      </c>
      <c r="Q1202" s="3">
        <f t="shared" si="357"/>
        <v>-90.060115606506116</v>
      </c>
      <c r="R1202">
        <f t="shared" si="358"/>
        <v>89.939884393493884</v>
      </c>
      <c r="S1202">
        <f t="shared" si="359"/>
        <v>8.0806738587542143E-2</v>
      </c>
      <c r="T1202">
        <f t="shared" si="342"/>
        <v>50.102573754038204</v>
      </c>
    </row>
    <row r="1203" spans="1:20" x14ac:dyDescent="0.25">
      <c r="A1203">
        <f t="shared" si="343"/>
        <v>509.65306272228105</v>
      </c>
      <c r="B1203">
        <f t="shared" si="360"/>
        <v>81.113804194174804</v>
      </c>
      <c r="C1203" t="str">
        <f t="shared" si="344"/>
        <v>-0.335730515839194-318.772710457515i</v>
      </c>
      <c r="D1203" t="str">
        <f t="shared" si="345"/>
        <v>3.47812495676946-196.212296049286i</v>
      </c>
      <c r="E1203" t="str">
        <f t="shared" si="346"/>
        <v>162.469292546911+0.0621805163073145i</v>
      </c>
      <c r="F1203" t="str">
        <f t="shared" si="347"/>
        <v>2.4249249208938-1841.32806700903i</v>
      </c>
      <c r="G1203" t="str">
        <f t="shared" si="348"/>
        <v>0.999999998337624-0.0000407722449500037i</v>
      </c>
      <c r="H1203" t="str">
        <f t="shared" si="349"/>
        <v>1200.24930528972+15.6567651936585i</v>
      </c>
      <c r="I1203" t="str">
        <f t="shared" si="350"/>
        <v>89.5391731540272-6234.5437409728i</v>
      </c>
      <c r="K1203" t="str">
        <f t="shared" si="351"/>
        <v>0.00999622191593941-0.000191555026513939i</v>
      </c>
      <c r="L1203" t="str">
        <f t="shared" si="352"/>
        <v>0.00015-3.47893454405912i</v>
      </c>
      <c r="M1203" t="str">
        <f t="shared" si="353"/>
        <v>0.0004-0.613929625422197i</v>
      </c>
      <c r="N1203">
        <f t="shared" si="354"/>
        <v>89.939656269599084</v>
      </c>
      <c r="O1203">
        <f t="shared" si="355"/>
        <v>50.06962752064932</v>
      </c>
      <c r="P1203" s="3">
        <f t="shared" si="356"/>
        <v>50.06962752064932</v>
      </c>
      <c r="Q1203" s="3">
        <f t="shared" si="357"/>
        <v>-90.060343730400916</v>
      </c>
      <c r="R1203">
        <f t="shared" si="358"/>
        <v>89.939656269599084</v>
      </c>
      <c r="S1203">
        <f t="shared" si="359"/>
        <v>8.1113804194174799E-2</v>
      </c>
      <c r="T1203">
        <f t="shared" si="342"/>
        <v>50.06962752064932</v>
      </c>
    </row>
    <row r="1204" spans="1:20" x14ac:dyDescent="0.25">
      <c r="A1204">
        <f t="shared" si="343"/>
        <v>511.58974436062573</v>
      </c>
      <c r="B1204">
        <f t="shared" si="360"/>
        <v>81.422036650112673</v>
      </c>
      <c r="C1204" t="str">
        <f t="shared" si="344"/>
        <v>-0.335728653465947-317.565869818377i</v>
      </c>
      <c r="D1204" t="str">
        <f t="shared" si="345"/>
        <v>3.47812495644029-195.469514845481i</v>
      </c>
      <c r="E1204" t="str">
        <f t="shared" si="346"/>
        <v>162.469290687407+0.0624168792441096i</v>
      </c>
      <c r="F1204" t="str">
        <f t="shared" si="347"/>
        <v>2.4249249208631-1834.3575092268i</v>
      </c>
      <c r="G1204" t="str">
        <f t="shared" si="348"/>
        <v>0.999999998324966-0.0000409271794802957i</v>
      </c>
      <c r="H1204" t="str">
        <f t="shared" si="349"/>
        <v>1200.25120385201+15.7162626052677i</v>
      </c>
      <c r="I1204" t="str">
        <f t="shared" si="350"/>
        <v>89.5391949920883-6210.9511755104i</v>
      </c>
      <c r="K1204" t="str">
        <f t="shared" si="351"/>
        <v>0.00999619315921949-0.000192282366214891i</v>
      </c>
      <c r="L1204" t="str">
        <f t="shared" si="352"/>
        <v>0.00015-3.46576463843307i</v>
      </c>
      <c r="M1204" t="str">
        <f t="shared" si="353"/>
        <v>0.0004-0.611605524429365i</v>
      </c>
      <c r="N1204">
        <f t="shared" si="354"/>
        <v>89.93942728244113</v>
      </c>
      <c r="O1204">
        <f t="shared" si="355"/>
        <v>50.036681268950218</v>
      </c>
      <c r="P1204" s="3">
        <f t="shared" si="356"/>
        <v>50.036681268950218</v>
      </c>
      <c r="Q1204" s="3">
        <f t="shared" si="357"/>
        <v>-90.06057271755887</v>
      </c>
      <c r="R1204">
        <f t="shared" si="358"/>
        <v>89.93942728244113</v>
      </c>
      <c r="S1204">
        <f t="shared" si="359"/>
        <v>8.1422036650112675E-2</v>
      </c>
      <c r="T1204">
        <f t="shared" si="342"/>
        <v>50.036681268950218</v>
      </c>
    </row>
    <row r="1205" spans="1:20" x14ac:dyDescent="0.25">
      <c r="A1205">
        <f t="shared" si="343"/>
        <v>513.53378538919617</v>
      </c>
      <c r="B1205">
        <f t="shared" si="360"/>
        <v>81.73144038938311</v>
      </c>
      <c r="C1205" t="str">
        <f t="shared" si="344"/>
        <v>-0.335726776923083-316.363597471458i</v>
      </c>
      <c r="D1205" t="str">
        <f t="shared" si="345"/>
        <v>3.47812495610862-194.729545536272i</v>
      </c>
      <c r="E1205" t="str">
        <f t="shared" si="346"/>
        <v>162.469288813768+0.0626541412404027i</v>
      </c>
      <c r="F1205" t="str">
        <f t="shared" si="347"/>
        <v>2.42492492083216-1827.41333929319i</v>
      </c>
      <c r="G1205" t="str">
        <f t="shared" si="348"/>
        <v>0.999999998312211-0.0000410827027617968i</v>
      </c>
      <c r="H1205" t="str">
        <f t="shared" si="349"/>
        <v>1200.2531168745+15.775986126517i</v>
      </c>
      <c r="I1205" t="str">
        <f t="shared" si="350"/>
        <v>89.5392169963462-6187.44795668483i</v>
      </c>
      <c r="K1205" t="str">
        <f t="shared" si="351"/>
        <v>0.00999616418370545-0.00019301246329427i</v>
      </c>
      <c r="L1205" t="str">
        <f t="shared" si="352"/>
        <v>0.00015-3.45264458899489i</v>
      </c>
      <c r="M1205" t="str">
        <f t="shared" si="353"/>
        <v>0.0004-0.609290221587334i</v>
      </c>
      <c r="N1205">
        <f t="shared" si="354"/>
        <v>89.939197428780844</v>
      </c>
      <c r="O1205">
        <f t="shared" si="355"/>
        <v>50.003734998801889</v>
      </c>
      <c r="P1205" s="3">
        <f t="shared" si="356"/>
        <v>50.003734998801889</v>
      </c>
      <c r="Q1205" s="3">
        <f t="shared" si="357"/>
        <v>-90.060802571219156</v>
      </c>
      <c r="R1205">
        <f t="shared" si="358"/>
        <v>89.939197428780844</v>
      </c>
      <c r="S1205">
        <f t="shared" si="359"/>
        <v>8.1731440389383112E-2</v>
      </c>
      <c r="T1205">
        <f t="shared" si="342"/>
        <v>50.003734998801889</v>
      </c>
    </row>
    <row r="1206" spans="1:20" x14ac:dyDescent="0.25">
      <c r="A1206">
        <f t="shared" si="343"/>
        <v>515.48521377367513</v>
      </c>
      <c r="B1206">
        <f t="shared" si="360"/>
        <v>82.042019862862773</v>
      </c>
      <c r="C1206" t="str">
        <f t="shared" si="344"/>
        <v>-0.335724886102978-315.165876121676i</v>
      </c>
      <c r="D1206" t="str">
        <f t="shared" si="345"/>
        <v>3.4781249557744-193.99237747695i</v>
      </c>
      <c r="E1206" t="str">
        <f t="shared" si="346"/>
        <v>162.469286925888+0.0628923057227475i</v>
      </c>
      <c r="F1206" t="str">
        <f t="shared" si="347"/>
        <v>2.42492492080101-1820.49545731396i</v>
      </c>
      <c r="G1206" t="str">
        <f t="shared" si="348"/>
        <v>0.99999999829936-0.0000412388170317616i</v>
      </c>
      <c r="H1206" t="str">
        <f t="shared" si="349"/>
        <v>1200.25504446732+15.835936616846i</v>
      </c>
      <c r="I1206" t="str">
        <f t="shared" si="350"/>
        <v>89.5392391680663-6164.03374639436i</v>
      </c>
      <c r="K1206" t="str">
        <f t="shared" si="351"/>
        <v>0.00999613498773412-0.000193745328155666i</v>
      </c>
      <c r="L1206" t="str">
        <f t="shared" si="352"/>
        <v>0.00015-3.43957420700826i</v>
      </c>
      <c r="M1206" t="str">
        <f t="shared" si="353"/>
        <v>0.0004-0.606983683589691i</v>
      </c>
      <c r="N1206">
        <f t="shared" si="354"/>
        <v>89.938966705367207</v>
      </c>
      <c r="O1206">
        <f t="shared" si="355"/>
        <v>49.970788710064113</v>
      </c>
      <c r="P1206" s="3">
        <f t="shared" si="356"/>
        <v>49.970788710064113</v>
      </c>
      <c r="Q1206" s="3">
        <f t="shared" si="357"/>
        <v>-90.061033294632793</v>
      </c>
      <c r="R1206">
        <f t="shared" si="358"/>
        <v>89.938966705367207</v>
      </c>
      <c r="S1206">
        <f t="shared" si="359"/>
        <v>8.2042019862862775E-2</v>
      </c>
      <c r="T1206">
        <f t="shared" si="342"/>
        <v>49.970788710064113</v>
      </c>
    </row>
    <row r="1207" spans="1:20" x14ac:dyDescent="0.25">
      <c r="A1207">
        <f t="shared" si="343"/>
        <v>517.44405758601511</v>
      </c>
      <c r="B1207">
        <f t="shared" si="360"/>
        <v>82.353779538341655</v>
      </c>
      <c r="C1207" t="str">
        <f t="shared" si="344"/>
        <v>-0.33572298089695-313.972688539405i</v>
      </c>
      <c r="D1207" t="str">
        <f t="shared" si="345"/>
        <v>3.47812495543764-193.258000063107i</v>
      </c>
      <c r="E1207" t="str">
        <f t="shared" si="346"/>
        <v>162.469285023656+0.0631313761307199i</v>
      </c>
      <c r="F1207" t="str">
        <f t="shared" si="347"/>
        <v>2.42492492076958-1813.60376377308i</v>
      </c>
      <c r="G1207" t="str">
        <f t="shared" si="348"/>
        <v>0.999999998286411-0.0000413955245359463i</v>
      </c>
      <c r="H1207" t="str">
        <f t="shared" si="349"/>
        <v>1200.25698674152+15.8961149389617i</v>
      </c>
      <c r="I1207" t="str">
        <f t="shared" si="350"/>
        <v>89.5392615085211-6140.70820781826i</v>
      </c>
      <c r="K1207" t="str">
        <f t="shared" si="351"/>
        <v>0.00999610556962929-0.000194480971241329i</v>
      </c>
      <c r="L1207" t="str">
        <f t="shared" si="352"/>
        <v>0.00015-3.42655330445135i</v>
      </c>
      <c r="M1207" t="str">
        <f t="shared" si="353"/>
        <v>0.0004-0.604685877256121i</v>
      </c>
      <c r="N1207">
        <f t="shared" si="354"/>
        <v>89.938735108937422</v>
      </c>
      <c r="O1207">
        <f t="shared" si="355"/>
        <v>49.937842402595329</v>
      </c>
      <c r="P1207" s="3">
        <f t="shared" si="356"/>
        <v>49.937842402595329</v>
      </c>
      <c r="Q1207" s="3">
        <f t="shared" si="357"/>
        <v>-90.061264891062578</v>
      </c>
      <c r="R1207">
        <f t="shared" si="358"/>
        <v>89.938735108937422</v>
      </c>
      <c r="S1207">
        <f t="shared" si="359"/>
        <v>8.2353779538341651E-2</v>
      </c>
      <c r="T1207">
        <f t="shared" si="342"/>
        <v>49.937842402595329</v>
      </c>
    </row>
    <row r="1208" spans="1:20" x14ac:dyDescent="0.25">
      <c r="A1208">
        <f t="shared" si="343"/>
        <v>519.41034500484204</v>
      </c>
      <c r="B1208">
        <f t="shared" si="360"/>
        <v>82.666723900587357</v>
      </c>
      <c r="C1208" t="str">
        <f t="shared" si="344"/>
        <v>-0.33572106119583-312.784017560257i</v>
      </c>
      <c r="D1208" t="str">
        <f t="shared" si="345"/>
        <v>3.47812495509834-192.526402730475i</v>
      </c>
      <c r="E1208" t="str">
        <f t="shared" si="346"/>
        <v>162.469283106966+0.0633713559171556i</v>
      </c>
      <c r="F1208" t="str">
        <f t="shared" si="347"/>
        <v>2.42492492073797-1806.7381595312i</v>
      </c>
      <c r="G1208" t="str">
        <f t="shared" si="348"/>
        <v>0.999999998273363-0.0000415528275286407i</v>
      </c>
      <c r="H1208" t="str">
        <f t="shared" si="349"/>
        <v>1200.25894380891+15.9565219588533i</v>
      </c>
      <c r="I1208" t="str">
        <f t="shared" si="350"/>
        <v>89.5392840189975-6117.47100541077i</v>
      </c>
      <c r="K1208" t="str">
        <f t="shared" si="351"/>
        <v>0.00999607592770247-0.000195219403032356i</v>
      </c>
      <c r="L1208" t="str">
        <f t="shared" si="352"/>
        <v>0.00015-3.41358169401409i</v>
      </c>
      <c r="M1208" t="str">
        <f t="shared" si="353"/>
        <v>0.0004-0.602396769531896i</v>
      </c>
      <c r="N1208">
        <f t="shared" si="354"/>
        <v>89.938502636216654</v>
      </c>
      <c r="O1208">
        <f t="shared" si="355"/>
        <v>49.904896076253394</v>
      </c>
      <c r="P1208" s="3">
        <f t="shared" si="356"/>
        <v>49.904896076253394</v>
      </c>
      <c r="Q1208" s="3">
        <f t="shared" si="357"/>
        <v>-90.061497363783346</v>
      </c>
      <c r="R1208">
        <f t="shared" si="358"/>
        <v>89.938502636216654</v>
      </c>
      <c r="S1208">
        <f t="shared" si="359"/>
        <v>8.2666723900587352E-2</v>
      </c>
      <c r="T1208">
        <f t="shared" si="342"/>
        <v>49.904896076253394</v>
      </c>
    </row>
    <row r="1209" spans="1:20" x14ac:dyDescent="0.25">
      <c r="A1209">
        <f t="shared" si="343"/>
        <v>521.38410431586044</v>
      </c>
      <c r="B1209">
        <f t="shared" si="360"/>
        <v>82.980857451409591</v>
      </c>
      <c r="C1209" t="str">
        <f t="shared" si="344"/>
        <v>-0.335719126889285-311.599846084805i</v>
      </c>
      <c r="D1209" t="str">
        <f t="shared" si="345"/>
        <v>3.47812495475643-191.797574954783i</v>
      </c>
      <c r="E1209" t="str">
        <f t="shared" si="346"/>
        <v>162.469281175707+0.0636122485481005i</v>
      </c>
      <c r="F1209" t="str">
        <f t="shared" si="347"/>
        <v>2.42492492070608-1799.89854582432i</v>
      </c>
      <c r="G1209" t="str">
        <f t="shared" si="348"/>
        <v>0.999999998260215-0.0000417107282727011i</v>
      </c>
      <c r="H1209" t="str">
        <f t="shared" si="349"/>
        <v>1200.2609157822+16.0171585458016i</v>
      </c>
      <c r="I1209" t="str">
        <f t="shared" si="350"/>
        <v>89.5393067007846-6094.32180489727i</v>
      </c>
      <c r="K1209" t="str">
        <f t="shared" si="351"/>
        <v>0.00999604606025201-0.000195960634048775i</v>
      </c>
      <c r="L1209" t="str">
        <f t="shared" si="352"/>
        <v>0.00015-3.40065918909553i</v>
      </c>
      <c r="M1209" t="str">
        <f t="shared" si="353"/>
        <v>0.0004-0.600116327487446i</v>
      </c>
      <c r="N1209">
        <f t="shared" si="354"/>
        <v>89.938269283918174</v>
      </c>
      <c r="O1209">
        <f t="shared" si="355"/>
        <v>49.871949730894762</v>
      </c>
      <c r="P1209" s="3">
        <f t="shared" si="356"/>
        <v>49.871949730894762</v>
      </c>
      <c r="Q1209" s="3">
        <f t="shared" si="357"/>
        <v>-90.061730716081826</v>
      </c>
      <c r="R1209">
        <f t="shared" si="358"/>
        <v>89.938269283918174</v>
      </c>
      <c r="S1209">
        <f t="shared" si="359"/>
        <v>8.2980857451409595E-2</v>
      </c>
      <c r="T1209">
        <f t="shared" si="342"/>
        <v>49.871949730894762</v>
      </c>
    </row>
    <row r="1210" spans="1:20" x14ac:dyDescent="0.25">
      <c r="A1210">
        <f t="shared" si="343"/>
        <v>523.3653639122607</v>
      </c>
      <c r="B1210">
        <f t="shared" si="360"/>
        <v>83.296184709724955</v>
      </c>
      <c r="C1210" t="str">
        <f t="shared" si="344"/>
        <v>-0.335717177866361-310.420157078348i</v>
      </c>
      <c r="D1210" t="str">
        <f t="shared" si="345"/>
        <v>3.47812495441192-191.071506251597i</v>
      </c>
      <c r="E1210" t="str">
        <f t="shared" si="346"/>
        <v>162.469279229769+0.0638540575029105i</v>
      </c>
      <c r="F1210" t="str">
        <f t="shared" si="347"/>
        <v>2.42492492067395-1793.08482426229i</v>
      </c>
      <c r="G1210" t="str">
        <f t="shared" si="348"/>
        <v>0.999999998246968-0.0000418692290395828i</v>
      </c>
      <c r="H1210" t="str">
        <f t="shared" si="349"/>
        <v>1200.26290277497+16.0780255723948i</v>
      </c>
      <c r="I1210" t="str">
        <f t="shared" si="350"/>
        <v>89.5393295551884-6071.26027326904i</v>
      </c>
      <c r="K1210" t="str">
        <f t="shared" si="351"/>
        <v>0.00999601596556345-0.000196704674849728i</v>
      </c>
      <c r="L1210" t="str">
        <f t="shared" si="352"/>
        <v>0.00015-3.38778560380108i</v>
      </c>
      <c r="M1210" t="str">
        <f t="shared" si="353"/>
        <v>0.0004-0.597844518317836i</v>
      </c>
      <c r="N1210">
        <f t="shared" si="354"/>
        <v>89.938035048743274</v>
      </c>
      <c r="O1210">
        <f t="shared" si="355"/>
        <v>49.83900336637474</v>
      </c>
      <c r="P1210" s="3">
        <f t="shared" si="356"/>
        <v>49.83900336637474</v>
      </c>
      <c r="Q1210" s="3">
        <f t="shared" si="357"/>
        <v>-90.061964951256726</v>
      </c>
      <c r="R1210">
        <f t="shared" si="358"/>
        <v>89.938035048743274</v>
      </c>
      <c r="S1210">
        <f t="shared" si="359"/>
        <v>8.3296184709724955E-2</v>
      </c>
      <c r="T1210">
        <f t="shared" si="342"/>
        <v>49.83900336637474</v>
      </c>
    </row>
    <row r="1211" spans="1:20" x14ac:dyDescent="0.25">
      <c r="A1211">
        <f t="shared" si="343"/>
        <v>525.35415229512739</v>
      </c>
      <c r="B1211">
        <f t="shared" si="360"/>
        <v>83.612710211621916</v>
      </c>
      <c r="C1211" t="str">
        <f t="shared" si="344"/>
        <v>-0.335715214015138-309.244933570676i</v>
      </c>
      <c r="D1211" t="str">
        <f t="shared" si="345"/>
        <v>3.47812495406481-190.348186176177i</v>
      </c>
      <c r="E1211" t="str">
        <f t="shared" si="346"/>
        <v>162.469277269039+0.0640967862742494i</v>
      </c>
      <c r="F1211" t="str">
        <f t="shared" si="347"/>
        <v>2.42492492064159-1786.29689682744i</v>
      </c>
      <c r="G1211" t="str">
        <f t="shared" si="348"/>
        <v>0.999999998233619-0.0000420283321093722i</v>
      </c>
      <c r="H1211" t="str">
        <f t="shared" si="349"/>
        <v>1200.26490490162+16.1391239145387i</v>
      </c>
      <c r="I1211" t="str">
        <f t="shared" si="350"/>
        <v>89.5393525835204-6048.28607877831i</v>
      </c>
      <c r="K1211" t="str">
        <f t="shared" si="351"/>
        <v>0.00999598564190947-0.000197451536033584i</v>
      </c>
      <c r="L1211" t="str">
        <f t="shared" si="352"/>
        <v>0.00015-3.37496075293991i</v>
      </c>
      <c r="M1211" t="str">
        <f t="shared" si="353"/>
        <v>0.0004-0.595581309342336i</v>
      </c>
      <c r="N1211">
        <f t="shared" si="354"/>
        <v>89.93779992738115</v>
      </c>
      <c r="O1211">
        <f t="shared" si="355"/>
        <v>49.80605698254783</v>
      </c>
      <c r="P1211" s="3">
        <f t="shared" si="356"/>
        <v>49.80605698254783</v>
      </c>
      <c r="Q1211" s="3">
        <f t="shared" si="357"/>
        <v>-90.06220007261885</v>
      </c>
      <c r="R1211">
        <f t="shared" si="358"/>
        <v>89.93779992738115</v>
      </c>
      <c r="S1211">
        <f t="shared" si="359"/>
        <v>8.3612710211621921E-2</v>
      </c>
      <c r="T1211">
        <f t="shared" si="342"/>
        <v>49.80605698254783</v>
      </c>
    </row>
    <row r="1212" spans="1:20" x14ac:dyDescent="0.25">
      <c r="A1212">
        <f t="shared" si="343"/>
        <v>527.35049807384894</v>
      </c>
      <c r="B1212">
        <f t="shared" si="360"/>
        <v>83.930438510426086</v>
      </c>
      <c r="C1212" t="str">
        <f t="shared" si="344"/>
        <v>-0.335713235222987-308.074158655809i</v>
      </c>
      <c r="D1212" t="str">
        <f t="shared" si="345"/>
        <v>3.47812495371502-189.627604323319i</v>
      </c>
      <c r="E1212" t="str">
        <f t="shared" si="346"/>
        <v>162.469275293407+0.0643404383682101i</v>
      </c>
      <c r="F1212" t="str">
        <f t="shared" si="347"/>
        <v>2.42492492060896-1779.53466587315i</v>
      </c>
      <c r="G1212" t="str">
        <f t="shared" si="348"/>
        <v>0.999999998220169-0.0000421880397708203i</v>
      </c>
      <c r="H1212" t="str">
        <f t="shared" si="349"/>
        <v>1200.26692227745+16.2004544514706i</v>
      </c>
      <c r="I1212" t="str">
        <f t="shared" si="350"/>
        <v>89.5393757871034-6025.39889093379i</v>
      </c>
      <c r="K1212" t="str">
        <f t="shared" si="351"/>
        <v>0.00999595508754941-0.000198201228238087i</v>
      </c>
      <c r="L1212" t="str">
        <f t="shared" si="352"/>
        <v>0.00015-3.36218445202222i</v>
      </c>
      <c r="M1212" t="str">
        <f t="shared" si="353"/>
        <v>0.0004-0.593326668003922i</v>
      </c>
      <c r="N1212">
        <f t="shared" si="354"/>
        <v>89.937563916508992</v>
      </c>
      <c r="O1212">
        <f t="shared" si="355"/>
        <v>49.773110579267168</v>
      </c>
      <c r="P1212" s="3">
        <f t="shared" si="356"/>
        <v>49.773110579267168</v>
      </c>
      <c r="Q1212" s="3">
        <f t="shared" si="357"/>
        <v>-90.062436083491008</v>
      </c>
      <c r="R1212">
        <f t="shared" si="358"/>
        <v>89.937563916508992</v>
      </c>
      <c r="S1212">
        <f t="shared" si="359"/>
        <v>8.3930438510426086E-2</v>
      </c>
      <c r="T1212">
        <f t="shared" si="342"/>
        <v>49.773110579267168</v>
      </c>
    </row>
    <row r="1213" spans="1:20" x14ac:dyDescent="0.25">
      <c r="A1213">
        <f t="shared" si="343"/>
        <v>529.35442996652955</v>
      </c>
      <c r="B1213">
        <f t="shared" si="360"/>
        <v>84.249374176765713</v>
      </c>
      <c r="C1213" t="str">
        <f t="shared" si="344"/>
        <v>-0.335711241376087-306.907815491755i</v>
      </c>
      <c r="D1213" t="str">
        <f t="shared" si="345"/>
        <v>3.47812495336258-188.909750327211i</v>
      </c>
      <c r="E1213" t="str">
        <f t="shared" si="346"/>
        <v>162.469273302758+0.0645850173043131i</v>
      </c>
      <c r="F1213" t="str">
        <f t="shared" si="347"/>
        <v>2.4249249205761-1772.79803412246i</v>
      </c>
      <c r="G1213" t="str">
        <f t="shared" si="348"/>
        <v>0.999999998206617-0.0000423483543213756i</v>
      </c>
      <c r="H1213" t="str">
        <f t="shared" si="349"/>
        <v>1200.26895501867+16.2620180657713i</v>
      </c>
      <c r="I1213" t="str">
        <f t="shared" si="350"/>
        <v>89.5393991672698-6002.59838049602i</v>
      </c>
      <c r="K1213" t="str">
        <f t="shared" si="351"/>
        <v>0.00999592430072938-0.000198953762140486i</v>
      </c>
      <c r="L1213" t="str">
        <f t="shared" si="352"/>
        <v>0.00015-3.34945651725665i</v>
      </c>
      <c r="M1213" t="str">
        <f t="shared" si="353"/>
        <v>0.0004-0.59108056186882i</v>
      </c>
      <c r="N1213">
        <f t="shared" si="354"/>
        <v>89.937327012791826</v>
      </c>
      <c r="O1213">
        <f t="shared" si="355"/>
        <v>49.740164156384651</v>
      </c>
      <c r="P1213" s="3">
        <f t="shared" si="356"/>
        <v>49.740164156384651</v>
      </c>
      <c r="Q1213" s="3">
        <f t="shared" si="357"/>
        <v>-90.062672987208174</v>
      </c>
      <c r="R1213">
        <f t="shared" si="358"/>
        <v>89.937327012791826</v>
      </c>
      <c r="S1213">
        <f t="shared" si="359"/>
        <v>8.4249374176765715E-2</v>
      </c>
      <c r="T1213">
        <f t="shared" si="342"/>
        <v>49.740164156384651</v>
      </c>
    </row>
    <row r="1214" spans="1:20" x14ac:dyDescent="0.25">
      <c r="A1214">
        <f t="shared" si="343"/>
        <v>531.36597680040245</v>
      </c>
      <c r="B1214">
        <f t="shared" si="360"/>
        <v>84.569521798637425</v>
      </c>
      <c r="C1214" t="str">
        <f t="shared" si="344"/>
        <v>-0.335709232360386-305.745887300299i</v>
      </c>
      <c r="D1214" t="str">
        <f t="shared" si="345"/>
        <v>3.47812495300748-188.194613861284i</v>
      </c>
      <c r="E1214" t="str">
        <f t="shared" si="346"/>
        <v>162.46927129698+0.0648305266155691i</v>
      </c>
      <c r="F1214" t="str">
        <f t="shared" si="347"/>
        <v>2.42492492054298-1766.08690466667i</v>
      </c>
      <c r="G1214" t="str">
        <f t="shared" si="348"/>
        <v>0.999999998192961-0.0000425092780672163i</v>
      </c>
      <c r="H1214" t="str">
        <f t="shared" si="349"/>
        <v>1200.27100324231+16.3238156433791i</v>
      </c>
      <c r="I1214" t="str">
        <f t="shared" si="350"/>
        <v>89.5394227253664-5979.8842194721i</v>
      </c>
      <c r="K1214" t="str">
        <f t="shared" si="351"/>
        <v>0.00999589327968257-0.000199709148457705i</v>
      </c>
      <c r="L1214" t="str">
        <f t="shared" si="352"/>
        <v>0.00015-3.33677676554757i</v>
      </c>
      <c r="M1214" t="str">
        <f t="shared" si="353"/>
        <v>0.0004-0.58884295862604i</v>
      </c>
      <c r="N1214">
        <f t="shared" si="354"/>
        <v>89.937089212882498</v>
      </c>
      <c r="O1214">
        <f t="shared" si="355"/>
        <v>49.707217713751682</v>
      </c>
      <c r="P1214" s="3">
        <f t="shared" si="356"/>
        <v>49.707217713751682</v>
      </c>
      <c r="Q1214" s="3">
        <f t="shared" si="357"/>
        <v>-90.062910787117502</v>
      </c>
      <c r="R1214">
        <f t="shared" si="358"/>
        <v>89.937089212882498</v>
      </c>
      <c r="S1214">
        <f t="shared" si="359"/>
        <v>8.4569521798637429E-2</v>
      </c>
      <c r="T1214">
        <f t="shared" si="342"/>
        <v>49.707217713751682</v>
      </c>
    </row>
    <row r="1215" spans="1:20" x14ac:dyDescent="0.25">
      <c r="A1215">
        <f t="shared" si="343"/>
        <v>533.38516751224392</v>
      </c>
      <c r="B1215">
        <f t="shared" si="360"/>
        <v>84.890885981472252</v>
      </c>
      <c r="C1215" t="str">
        <f t="shared" si="344"/>
        <v>-0.335707208060262-304.588357366708i</v>
      </c>
      <c r="D1215" t="str">
        <f t="shared" si="345"/>
        <v>3.47812495264964-187.482184638059i</v>
      </c>
      <c r="E1215" t="str">
        <f t="shared" si="346"/>
        <v>162.469269275956+0.0650769698485655i</v>
      </c>
      <c r="F1215" t="str">
        <f t="shared" si="347"/>
        <v>2.42492492050962-1759.40118096392i</v>
      </c>
      <c r="G1215" t="str">
        <f t="shared" si="348"/>
        <v>0.999999998179202-0.0000426708133232846i</v>
      </c>
      <c r="H1215" t="str">
        <f t="shared" si="349"/>
        <v>1200.27306706633+16.3858480736i</v>
      </c>
      <c r="I1215" t="str">
        <f t="shared" si="350"/>
        <v>89.5394464627414-5957.25608111144i</v>
      </c>
      <c r="K1215" t="str">
        <f t="shared" si="351"/>
        <v>0.00999586202262824-0.000200467397946429i</v>
      </c>
      <c r="L1215" t="str">
        <f t="shared" si="352"/>
        <v>0.00015-3.32414501449249i</v>
      </c>
      <c r="M1215" t="str">
        <f t="shared" si="353"/>
        <v>0.0004-0.586613826086912i</v>
      </c>
      <c r="N1215">
        <f t="shared" si="354"/>
        <v>89.936850513421717</v>
      </c>
      <c r="O1215">
        <f t="shared" si="355"/>
        <v>49.674271251217775</v>
      </c>
      <c r="P1215" s="3">
        <f t="shared" si="356"/>
        <v>49.674271251217775</v>
      </c>
      <c r="Q1215" s="3">
        <f t="shared" si="357"/>
        <v>-90.063149486578283</v>
      </c>
      <c r="R1215">
        <f t="shared" si="358"/>
        <v>89.936850513421717</v>
      </c>
      <c r="S1215">
        <f t="shared" si="359"/>
        <v>8.489088598147225E-2</v>
      </c>
      <c r="T1215">
        <f t="shared" si="342"/>
        <v>49.674271251217775</v>
      </c>
    </row>
    <row r="1216" spans="1:20" x14ac:dyDescent="0.25">
      <c r="A1216">
        <f t="shared" si="343"/>
        <v>535.41203114879056</v>
      </c>
      <c r="B1216">
        <f t="shared" si="360"/>
        <v>85.21347134820185</v>
      </c>
      <c r="C1216" t="str">
        <f t="shared" si="344"/>
        <v>-0.335705168359688-303.435209039542i</v>
      </c>
      <c r="D1216" t="str">
        <f t="shared" si="345"/>
        <v>3.47812495228911-186.772452409002i</v>
      </c>
      <c r="E1216" t="str">
        <f t="shared" si="346"/>
        <v>162.469267239572+0.0653243505634823i</v>
      </c>
      <c r="F1216" t="str">
        <f t="shared" si="347"/>
        <v>2.42492492047601-1752.74076683782i</v>
      </c>
      <c r="G1216" t="str">
        <f t="shared" si="348"/>
        <v>0.999999998165337-0.0000428329624133192i</v>
      </c>
      <c r="H1216" t="str">
        <f t="shared" si="349"/>
        <v>1200.27514660959+16.4481162491239i</v>
      </c>
      <c r="I1216" t="str">
        <f t="shared" si="350"/>
        <v>89.5394703807619-5934.71363990091i</v>
      </c>
      <c r="K1216" t="str">
        <f t="shared" si="351"/>
        <v>0.00999583052777262-0.000201228521403306i</v>
      </c>
      <c r="L1216" t="str">
        <f t="shared" si="352"/>
        <v>0.00015-3.31156108237945i</v>
      </c>
      <c r="M1216" t="str">
        <f t="shared" si="353"/>
        <v>0.0004-0.584393132184611i</v>
      </c>
      <c r="N1216">
        <f t="shared" si="354"/>
        <v>89.93661091103796</v>
      </c>
      <c r="O1216">
        <f t="shared" si="355"/>
        <v>49.641324768631904</v>
      </c>
      <c r="P1216" s="3">
        <f t="shared" si="356"/>
        <v>49.641324768631904</v>
      </c>
      <c r="Q1216" s="3">
        <f t="shared" si="357"/>
        <v>-90.06338908896204</v>
      </c>
      <c r="R1216">
        <f t="shared" si="358"/>
        <v>89.93661091103796</v>
      </c>
      <c r="S1216">
        <f t="shared" si="359"/>
        <v>8.5213471348201855E-2</v>
      </c>
      <c r="T1216">
        <f t="shared" si="342"/>
        <v>49.641324768631904</v>
      </c>
    </row>
    <row r="1217" spans="1:20" x14ac:dyDescent="0.25">
      <c r="A1217">
        <f t="shared" si="343"/>
        <v>537.4465968671559</v>
      </c>
      <c r="B1217">
        <f t="shared" si="360"/>
        <v>85.53728253932502</v>
      </c>
      <c r="C1217" t="str">
        <f t="shared" si="344"/>
        <v>-0.335703113141481-302.286425730375i</v>
      </c>
      <c r="D1217" t="str">
        <f t="shared" si="345"/>
        <v>3.47812495192582-186.065406964377i</v>
      </c>
      <c r="E1217" t="str">
        <f t="shared" si="346"/>
        <v>162.469265187712+0.0655726723341376i</v>
      </c>
      <c r="F1217" t="str">
        <f t="shared" si="347"/>
        <v>2.42492492044213-1746.1055664761i</v>
      </c>
      <c r="G1217" t="str">
        <f t="shared" si="348"/>
        <v>0.999999998151367-0.0000429957276698892i</v>
      </c>
      <c r="H1217" t="str">
        <f t="shared" si="349"/>
        <v>1200.27724199185+16.5106210660342i</v>
      </c>
      <c r="I1217" t="str">
        <f t="shared" si="350"/>
        <v>89.5394944807991-5912.25657156024i</v>
      </c>
      <c r="K1217" t="str">
        <f t="shared" si="351"/>
        <v>0.00999579879330782-0.000201992529665031i</v>
      </c>
      <c r="L1217" t="str">
        <f t="shared" si="352"/>
        <v>0.00015-3.29902478818435i</v>
      </c>
      <c r="M1217" t="str">
        <f t="shared" si="353"/>
        <v>0.0004-0.58218084497371i</v>
      </c>
      <c r="N1217">
        <f t="shared" si="354"/>
        <v>89.93637040234735</v>
      </c>
      <c r="O1217">
        <f t="shared" si="355"/>
        <v>49.608378265841402</v>
      </c>
      <c r="P1217" s="3">
        <f t="shared" si="356"/>
        <v>49.608378265841402</v>
      </c>
      <c r="Q1217" s="3">
        <f t="shared" si="357"/>
        <v>-90.06362959765265</v>
      </c>
      <c r="R1217">
        <f t="shared" si="358"/>
        <v>89.93637040234735</v>
      </c>
      <c r="S1217">
        <f t="shared" si="359"/>
        <v>8.5537282539325021E-2</v>
      </c>
      <c r="T1217">
        <f t="shared" si="342"/>
        <v>49.608378265841402</v>
      </c>
    </row>
    <row r="1218" spans="1:20" x14ac:dyDescent="0.25">
      <c r="A1218">
        <f t="shared" si="343"/>
        <v>539.4888939352511</v>
      </c>
      <c r="B1218">
        <f t="shared" si="360"/>
        <v>85.862324212974457</v>
      </c>
      <c r="C1218" t="str">
        <f t="shared" si="344"/>
        <v>-0.335701042287876-301.141990913585i</v>
      </c>
      <c r="D1218" t="str">
        <f t="shared" si="345"/>
        <v>3.47812495155976-185.361038133098i</v>
      </c>
      <c r="E1218" t="str">
        <f t="shared" si="346"/>
        <v>162.469263120257+0.0658219387481083i</v>
      </c>
      <c r="F1218" t="str">
        <f t="shared" si="347"/>
        <v>2.424924920408-1739.49548442916i</v>
      </c>
      <c r="G1218" t="str">
        <f t="shared" si="348"/>
        <v>0.999999998137291-0.0000431591114344272i</v>
      </c>
      <c r="H1218" t="str">
        <f t="shared" si="349"/>
        <v>1200.27935333379+16.5733634238239i</v>
      </c>
      <c r="I1218" t="str">
        <f t="shared" si="350"/>
        <v>89.5395187642409-5889.8845530372i</v>
      </c>
      <c r="K1218" t="str">
        <f t="shared" si="351"/>
        <v>0.00999576681741273-0.000202759433608541i</v>
      </c>
      <c r="L1218" t="str">
        <f t="shared" si="352"/>
        <v>0.00015-3.28653595156839i</v>
      </c>
      <c r="M1218" t="str">
        <f t="shared" si="353"/>
        <v>0.0004-0.579976932629717i</v>
      </c>
      <c r="N1218">
        <f t="shared" si="354"/>
        <v>89.936128983953765</v>
      </c>
      <c r="O1218">
        <f t="shared" si="355"/>
        <v>49.575431742692835</v>
      </c>
      <c r="P1218" s="3">
        <f t="shared" si="356"/>
        <v>49.575431742692835</v>
      </c>
      <c r="Q1218" s="3">
        <f t="shared" si="357"/>
        <v>-90.063871016046235</v>
      </c>
      <c r="R1218">
        <f t="shared" si="358"/>
        <v>89.936128983953765</v>
      </c>
      <c r="S1218">
        <f t="shared" si="359"/>
        <v>8.5862324212974461E-2</v>
      </c>
      <c r="T1218">
        <f t="shared" si="342"/>
        <v>49.575431742692835</v>
      </c>
    </row>
    <row r="1219" spans="1:20" x14ac:dyDescent="0.25">
      <c r="A1219">
        <f t="shared" si="343"/>
        <v>541.53895173220508</v>
      </c>
      <c r="B1219">
        <f t="shared" si="360"/>
        <v>86.188601044983756</v>
      </c>
      <c r="C1219" t="str">
        <f t="shared" si="344"/>
        <v>-0.335698955679898-300.0018881261i</v>
      </c>
      <c r="D1219" t="str">
        <f t="shared" si="345"/>
        <v>3.47812495119092-184.659335782582i</v>
      </c>
      <c r="E1219" t="str">
        <f t="shared" si="346"/>
        <v>162.469261037089+0.0660721534066901i</v>
      </c>
      <c r="F1219" t="str">
        <f t="shared" si="347"/>
        <v>2.4249249203736-1732.91042560876i</v>
      </c>
      <c r="G1219" t="str">
        <f t="shared" si="348"/>
        <v>0.999999998123108-0.0000433231160572636i</v>
      </c>
      <c r="H1219" t="str">
        <f t="shared" si="349"/>
        <v>1200.28148075697+16.6363442254057i</v>
      </c>
      <c r="I1219" t="str">
        <f t="shared" si="350"/>
        <v>89.5395432324802-5867.59726250292i</v>
      </c>
      <c r="K1219" t="str">
        <f t="shared" si="351"/>
        <v>0.00999573459825221-0.000203529244151114i</v>
      </c>
      <c r="L1219" t="str">
        <f t="shared" si="352"/>
        <v>0.00015-3.27409439287546i</v>
      </c>
      <c r="M1219" t="str">
        <f t="shared" si="353"/>
        <v>0.0004-0.577781363448611i</v>
      </c>
      <c r="N1219">
        <f t="shared" si="354"/>
        <v>89.935886652448659</v>
      </c>
      <c r="O1219">
        <f t="shared" si="355"/>
        <v>49.542485199031418</v>
      </c>
      <c r="P1219" s="3">
        <f t="shared" si="356"/>
        <v>49.542485199031418</v>
      </c>
      <c r="Q1219" s="3">
        <f t="shared" si="357"/>
        <v>-90.064113347551341</v>
      </c>
      <c r="R1219">
        <f t="shared" si="358"/>
        <v>89.935886652448659</v>
      </c>
      <c r="S1219">
        <f t="shared" si="359"/>
        <v>8.6188601044983756E-2</v>
      </c>
      <c r="T1219">
        <f t="shared" si="342"/>
        <v>49.542485199031418</v>
      </c>
    </row>
    <row r="1220" spans="1:20" x14ac:dyDescent="0.25">
      <c r="A1220">
        <f t="shared" si="343"/>
        <v>543.59679974878748</v>
      </c>
      <c r="B1220">
        <f t="shared" si="360"/>
        <v>86.516117728954697</v>
      </c>
      <c r="C1220" t="str">
        <f t="shared" si="344"/>
        <v>-0.335696853197755-298.866100967165i</v>
      </c>
      <c r="D1220" t="str">
        <f t="shared" si="345"/>
        <v>3.47812495081927-183.960289818607i</v>
      </c>
      <c r="E1220" t="str">
        <f t="shared" si="346"/>
        <v>162.469258938089+0.066323319925008i</v>
      </c>
      <c r="F1220" t="str">
        <f t="shared" si="347"/>
        <v>2.42492492033895-1726.35029528661i</v>
      </c>
      <c r="G1220" t="str">
        <f t="shared" si="348"/>
        <v>0.999999998108816-0.0000434877438976597i</v>
      </c>
      <c r="H1220" t="str">
        <f t="shared" si="349"/>
        <v>1200.28362438396+16.6995643771265i</v>
      </c>
      <c r="I1220" t="str">
        <f t="shared" si="350"/>
        <v>89.5395678869213-5845.3943793477i</v>
      </c>
      <c r="K1220" t="str">
        <f t="shared" si="351"/>
        <v>0.00999570213397699-0.000204301972250523i</v>
      </c>
      <c r="L1220" t="str">
        <f t="shared" si="352"/>
        <v>0.00015-3.26169993312958i</v>
      </c>
      <c r="M1220" t="str">
        <f t="shared" si="353"/>
        <v>0.0004-0.575594105846397i</v>
      </c>
      <c r="N1220">
        <f t="shared" si="354"/>
        <v>89.935643404411167</v>
      </c>
      <c r="O1220">
        <f t="shared" si="355"/>
        <v>49.509538634701187</v>
      </c>
      <c r="P1220" s="3">
        <f t="shared" si="356"/>
        <v>49.509538634701187</v>
      </c>
      <c r="Q1220" s="3">
        <f t="shared" si="357"/>
        <v>-90.064356595588833</v>
      </c>
      <c r="R1220">
        <f t="shared" si="358"/>
        <v>89.935643404411167</v>
      </c>
      <c r="S1220">
        <f t="shared" si="359"/>
        <v>8.6516117728954692E-2</v>
      </c>
      <c r="T1220">
        <f t="shared" si="342"/>
        <v>49.509538634701187</v>
      </c>
    </row>
    <row r="1221" spans="1:20" x14ac:dyDescent="0.25">
      <c r="A1221">
        <f t="shared" si="343"/>
        <v>545.66246758783279</v>
      </c>
      <c r="B1221">
        <f t="shared" si="360"/>
        <v>86.844878976324722</v>
      </c>
      <c r="C1221" t="str">
        <f t="shared" si="344"/>
        <v>-0.33569473472102-297.734613098111i</v>
      </c>
      <c r="D1221" t="str">
        <f t="shared" si="345"/>
        <v>3.47812495044478-183.26389018516i</v>
      </c>
      <c r="E1221" t="str">
        <f t="shared" si="346"/>
        <v>162.469256823138+0.066575441932061i</v>
      </c>
      <c r="F1221" t="str">
        <f t="shared" si="347"/>
        <v>2.42492492030402-1719.81499909303i</v>
      </c>
      <c r="G1221" t="str">
        <f t="shared" si="348"/>
        <v>0.999999998094416-0.0000436529973238421i</v>
      </c>
      <c r="H1221" t="str">
        <f t="shared" si="349"/>
        <v>1200.28578433816+16.7630247887812i</v>
      </c>
      <c r="I1221" t="str">
        <f t="shared" si="350"/>
        <v>89.539592728983-5823.27558417561i</v>
      </c>
      <c r="K1221" t="str">
        <f t="shared" si="351"/>
        <v>0.00999566942272419-0.000205077628905205i</v>
      </c>
      <c r="L1221" t="str">
        <f t="shared" si="352"/>
        <v>0.00015-3.24935239403225i</v>
      </c>
      <c r="M1221" t="str">
        <f t="shared" si="353"/>
        <v>0.0004-0.573415128358634i</v>
      </c>
      <c r="N1221">
        <f t="shared" si="354"/>
        <v>89.935399236407918</v>
      </c>
      <c r="O1221">
        <f t="shared" si="355"/>
        <v>49.476592049545118</v>
      </c>
      <c r="P1221" s="3">
        <f t="shared" si="356"/>
        <v>49.476592049545118</v>
      </c>
      <c r="Q1221" s="3">
        <f t="shared" si="357"/>
        <v>-90.064600763592082</v>
      </c>
      <c r="R1221">
        <f t="shared" si="358"/>
        <v>89.935399236407918</v>
      </c>
      <c r="S1221">
        <f t="shared" si="359"/>
        <v>8.6844878976324716E-2</v>
      </c>
      <c r="T1221">
        <f t="shared" si="342"/>
        <v>49.476592049545118</v>
      </c>
    </row>
    <row r="1222" spans="1:20" x14ac:dyDescent="0.25">
      <c r="A1222">
        <f t="shared" si="343"/>
        <v>547.73598496466661</v>
      </c>
      <c r="B1222">
        <f t="shared" si="360"/>
        <v>87.17488951643476</v>
      </c>
      <c r="C1222" t="str">
        <f t="shared" si="344"/>
        <v>-0.335692600127857-296.607408242106i</v>
      </c>
      <c r="D1222" t="str">
        <f t="shared" si="345"/>
        <v>3.47812495006743-182.570126864299i</v>
      </c>
      <c r="E1222" t="str">
        <f t="shared" si="346"/>
        <v>162.469254692113+0.0668285230707891i</v>
      </c>
      <c r="F1222" t="str">
        <f t="shared" si="347"/>
        <v>2.42492492026883-1713.3044430156i</v>
      </c>
      <c r="G1222" t="str">
        <f t="shared" si="348"/>
        <v>0.999999998079906-0.0000438188787130369i</v>
      </c>
      <c r="H1222" t="str">
        <f t="shared" si="349"/>
        <v>1200.28796074401+16.8267263736236i</v>
      </c>
      <c r="I1222" t="str">
        <f t="shared" si="350"/>
        <v>89.5396177600898-5801.24055880086i</v>
      </c>
      <c r="K1222" t="str">
        <f t="shared" si="351"/>
        <v>0.00999563646261636-0.000205856225154356i</v>
      </c>
      <c r="L1222" t="str">
        <f t="shared" si="352"/>
        <v>0.00015-3.23705159796i</v>
      </c>
      <c r="M1222" t="str">
        <f t="shared" si="353"/>
        <v>0.0004-0.571244399640002i</v>
      </c>
      <c r="N1222">
        <f t="shared" si="354"/>
        <v>89.935154144993078</v>
      </c>
      <c r="O1222">
        <f t="shared" si="355"/>
        <v>49.443645443404698</v>
      </c>
      <c r="P1222" s="3">
        <f t="shared" si="356"/>
        <v>49.443645443404698</v>
      </c>
      <c r="Q1222" s="3">
        <f t="shared" si="357"/>
        <v>-90.064845855006922</v>
      </c>
      <c r="R1222">
        <f t="shared" si="358"/>
        <v>89.935154144993078</v>
      </c>
      <c r="S1222">
        <f t="shared" si="359"/>
        <v>8.7174889516434761E-2</v>
      </c>
      <c r="T1222">
        <f t="shared" si="342"/>
        <v>49.443645443404698</v>
      </c>
    </row>
    <row r="1223" spans="1:20" x14ac:dyDescent="0.25">
      <c r="A1223">
        <f t="shared" si="343"/>
        <v>549.81738170753238</v>
      </c>
      <c r="B1223">
        <f t="shared" si="360"/>
        <v>87.506154096597214</v>
      </c>
      <c r="C1223" t="str">
        <f t="shared" si="344"/>
        <v>-0.335690449295925-295.484470183947i</v>
      </c>
      <c r="D1223" t="str">
        <f t="shared" si="345"/>
        <v>3.47812494968723-181.878989876008i</v>
      </c>
      <c r="E1223" t="str">
        <f t="shared" si="346"/>
        <v>162.469252544893+0.0670825669981086i</v>
      </c>
      <c r="F1223" t="str">
        <f t="shared" si="347"/>
        <v>2.42492492023339-1706.81853339778i</v>
      </c>
      <c r="G1223" t="str">
        <f t="shared" si="348"/>
        <v>0.999999998065285-0.0000439853904515034i</v>
      </c>
      <c r="H1223" t="str">
        <f t="shared" si="349"/>
        <v>1200.29015372683+16.8906700483819i</v>
      </c>
      <c r="I1223" t="str">
        <f t="shared" si="350"/>
        <v>89.5396429816807-5779.28898624235i</v>
      </c>
      <c r="K1223" t="str">
        <f t="shared" si="351"/>
        <v>0.00999560325176216-0.000206637772078121i</v>
      </c>
      <c r="L1223" t="str">
        <f t="shared" si="352"/>
        <v>0.00015-3.22479736796175i</v>
      </c>
      <c r="M1223" t="str">
        <f t="shared" si="353"/>
        <v>0.0004-0.569081888463839i</v>
      </c>
      <c r="N1223">
        <f t="shared" si="354"/>
        <v>89.934908126708322</v>
      </c>
      <c r="O1223">
        <f t="shared" si="355"/>
        <v>49.410698816120714</v>
      </c>
      <c r="P1223" s="3">
        <f t="shared" si="356"/>
        <v>49.410698816120714</v>
      </c>
      <c r="Q1223" s="3">
        <f t="shared" si="357"/>
        <v>-90.065091873291678</v>
      </c>
      <c r="R1223">
        <f t="shared" si="358"/>
        <v>89.934908126708322</v>
      </c>
      <c r="S1223">
        <f t="shared" si="359"/>
        <v>8.7506154096597219E-2</v>
      </c>
      <c r="T1223">
        <f t="shared" si="342"/>
        <v>49.410698816120714</v>
      </c>
    </row>
    <row r="1224" spans="1:20" x14ac:dyDescent="0.25">
      <c r="A1224">
        <f t="shared" si="343"/>
        <v>551.90668775802101</v>
      </c>
      <c r="B1224">
        <f t="shared" si="360"/>
        <v>87.838677482164286</v>
      </c>
      <c r="C1224" t="str">
        <f t="shared" si="344"/>
        <v>-0.335688282101795-294.365782769793i</v>
      </c>
      <c r="D1224" t="str">
        <f t="shared" si="345"/>
        <v>3.47812494930412-181.190469278046i</v>
      </c>
      <c r="E1224" t="str">
        <f t="shared" si="346"/>
        <v>162.469250381356+0.0673375773849356i</v>
      </c>
      <c r="F1224" t="str">
        <f t="shared" si="347"/>
        <v>2.42492492019766-1700.35717693758i</v>
      </c>
      <c r="G1224" t="str">
        <f t="shared" si="348"/>
        <v>0.999999998050554-0.0000441525349345687i</v>
      </c>
      <c r="H1224" t="str">
        <f t="shared" si="349"/>
        <v>1200.29236341293+16.9548567332708i</v>
      </c>
      <c r="I1224" t="str">
        <f t="shared" si="350"/>
        <v>89.5396683952051-5757.42055071965i</v>
      </c>
      <c r="K1224" t="str">
        <f t="shared" si="351"/>
        <v>0.00999556978825567-0.000207422280797708i</v>
      </c>
      <c r="L1224" t="str">
        <f t="shared" si="352"/>
        <v>0.00015-3.21258952775627i</v>
      </c>
      <c r="M1224" t="str">
        <f t="shared" si="353"/>
        <v>0.0004-0.566927563721694i</v>
      </c>
      <c r="N1224">
        <f t="shared" si="354"/>
        <v>89.934661178082692</v>
      </c>
      <c r="O1224">
        <f t="shared" si="355"/>
        <v>49.377752167532201</v>
      </c>
      <c r="P1224" s="3">
        <f t="shared" si="356"/>
        <v>49.377752167532201</v>
      </c>
      <c r="Q1224" s="3">
        <f t="shared" si="357"/>
        <v>-90.065338821917308</v>
      </c>
      <c r="R1224">
        <f t="shared" si="358"/>
        <v>89.934661178082692</v>
      </c>
      <c r="S1224">
        <f t="shared" si="359"/>
        <v>8.7838677482164285E-2</v>
      </c>
      <c r="T1224">
        <f t="shared" si="342"/>
        <v>49.377752167532201</v>
      </c>
    </row>
    <row r="1225" spans="1:20" x14ac:dyDescent="0.25">
      <c r="A1225">
        <f t="shared" si="343"/>
        <v>554.00393317150156</v>
      </c>
      <c r="B1225">
        <f t="shared" si="360"/>
        <v>88.172464456596515</v>
      </c>
      <c r="C1225" t="str">
        <f t="shared" si="344"/>
        <v>-0.33568609842096-293.25132990696i</v>
      </c>
      <c r="D1225" t="str">
        <f t="shared" si="345"/>
        <v>3.47812494891811-180.504555165815i</v>
      </c>
      <c r="E1225" t="str">
        <f t="shared" si="346"/>
        <v>162.469248201377+0.067593557916337i</v>
      </c>
      <c r="F1225" t="str">
        <f t="shared" si="347"/>
        <v>2.42492492016166-1693.92028068623i</v>
      </c>
      <c r="G1225" t="str">
        <f t="shared" si="348"/>
        <v>0.99999999803571-0.0000443203145666621i</v>
      </c>
      <c r="H1225" t="str">
        <f t="shared" si="349"/>
        <v>1200.29458992958+17.0192873520042i</v>
      </c>
      <c r="I1225" t="str">
        <f t="shared" si="350"/>
        <v>89.5396940021208-5735.63493764832i</v>
      </c>
      <c r="K1225" t="str">
        <f t="shared" si="351"/>
        <v>0.00999553607017656-0.00020820976247554i</v>
      </c>
      <c r="L1225" t="str">
        <f t="shared" si="352"/>
        <v>0.00015-3.2004279017297i</v>
      </c>
      <c r="M1225" t="str">
        <f t="shared" si="353"/>
        <v>0.0004-0.564781394422888i</v>
      </c>
      <c r="N1225">
        <f t="shared" si="354"/>
        <v>89.934413295632709</v>
      </c>
      <c r="O1225">
        <f t="shared" si="355"/>
        <v>49.344805497477296</v>
      </c>
      <c r="P1225" s="3">
        <f t="shared" si="356"/>
        <v>49.344805497477296</v>
      </c>
      <c r="Q1225" s="3">
        <f t="shared" si="357"/>
        <v>-90.065586704367291</v>
      </c>
      <c r="R1225">
        <f t="shared" si="358"/>
        <v>89.934413295632709</v>
      </c>
      <c r="S1225">
        <f t="shared" si="359"/>
        <v>8.8172464456596517E-2</v>
      </c>
      <c r="T1225">
        <f t="shared" si="342"/>
        <v>49.344805497477296</v>
      </c>
    </row>
    <row r="1226" spans="1:20" x14ac:dyDescent="0.25">
      <c r="A1226">
        <f t="shared" si="343"/>
        <v>556.10914811755322</v>
      </c>
      <c r="B1226">
        <f t="shared" si="360"/>
        <v>88.507519821531588</v>
      </c>
      <c r="C1226" t="str">
        <f t="shared" si="344"/>
        <v>-0.335683898128296-292.141095563683i</v>
      </c>
      <c r="D1226" t="str">
        <f t="shared" si="345"/>
        <v>3.47812494852915-179.82123767221i</v>
      </c>
      <c r="E1226" t="str">
        <f t="shared" si="346"/>
        <v>162.469246004833+0.0678505122914869i</v>
      </c>
      <c r="F1226" t="str">
        <f t="shared" si="347"/>
        <v>2.42492492012539-1687.5077520468i</v>
      </c>
      <c r="G1226" t="str">
        <f t="shared" si="348"/>
        <v>0.999999998020753-0.0000444887317613501i</v>
      </c>
      <c r="H1226" t="str">
        <f t="shared" si="349"/>
        <v>1200.29683340498+17.0839628318103i</v>
      </c>
      <c r="I1226" t="str">
        <f t="shared" si="350"/>
        <v>89.5397198038999-5713.93183363507i</v>
      </c>
      <c r="K1226" t="str">
        <f t="shared" si="351"/>
        <v>0.00999550209559013-0.000209000228315413i</v>
      </c>
      <c r="L1226" t="str">
        <f t="shared" si="352"/>
        <v>0.00015-3.18831231493296i</v>
      </c>
      <c r="M1226" t="str">
        <f t="shared" si="353"/>
        <v>0.0004-0.562643349694051i</v>
      </c>
      <c r="N1226">
        <f t="shared" si="354"/>
        <v>89.934164475862161</v>
      </c>
      <c r="O1226">
        <f t="shared" si="355"/>
        <v>49.311858805792994</v>
      </c>
      <c r="P1226" s="3">
        <f t="shared" si="356"/>
        <v>49.311858805792994</v>
      </c>
      <c r="Q1226" s="3">
        <f t="shared" si="357"/>
        <v>-90.065835524137839</v>
      </c>
      <c r="R1226">
        <f t="shared" si="358"/>
        <v>89.934164475862161</v>
      </c>
      <c r="S1226">
        <f t="shared" si="359"/>
        <v>8.8507519821531586E-2</v>
      </c>
      <c r="T1226">
        <f t="shared" si="342"/>
        <v>49.311858805792994</v>
      </c>
    </row>
    <row r="1227" spans="1:20" x14ac:dyDescent="0.25">
      <c r="A1227">
        <f t="shared" si="343"/>
        <v>558.22236288040006</v>
      </c>
      <c r="B1227">
        <f t="shared" si="360"/>
        <v>88.843848396853417</v>
      </c>
      <c r="C1227" t="str">
        <f t="shared" si="344"/>
        <v>-0.335681681097489-291.03506376887i</v>
      </c>
      <c r="D1227" t="str">
        <f t="shared" si="345"/>
        <v>3.47812494813722-179.140506967479i</v>
      </c>
      <c r="E1227" t="str">
        <f t="shared" si="346"/>
        <v>162.469243791596+0.0681084442237508i</v>
      </c>
      <c r="F1227" t="str">
        <f t="shared" si="347"/>
        <v>2.42492492008885-1681.11949877292i</v>
      </c>
      <c r="G1227" t="str">
        <f t="shared" si="348"/>
        <v>0.999999998005682-0.0000446577889413702i</v>
      </c>
      <c r="H1227" t="str">
        <f t="shared" si="349"/>
        <v>1200.29909396836+17.148884103443i</v>
      </c>
      <c r="I1227" t="str">
        <f t="shared" si="350"/>
        <v>89.5397458020228-5692.31092647385i</v>
      </c>
      <c r="K1227" t="str">
        <f t="shared" si="351"/>
        <v>0.00999546786254672-0.000209793689562618i</v>
      </c>
      <c r="L1227" t="str">
        <f t="shared" si="352"/>
        <v>0.00015-3.17624259307925i</v>
      </c>
      <c r="M1227" t="str">
        <f t="shared" si="353"/>
        <v>0.0004-0.560513398778692i</v>
      </c>
      <c r="N1227">
        <f t="shared" si="354"/>
        <v>89.933914715262233</v>
      </c>
      <c r="O1227">
        <f t="shared" si="355"/>
        <v>49.278912092314684</v>
      </c>
      <c r="P1227" s="3">
        <f t="shared" si="356"/>
        <v>49.278912092314684</v>
      </c>
      <c r="Q1227" s="3">
        <f t="shared" si="357"/>
        <v>-90.066085284737767</v>
      </c>
      <c r="R1227">
        <f t="shared" si="358"/>
        <v>89.933914715262233</v>
      </c>
      <c r="S1227">
        <f t="shared" si="359"/>
        <v>8.8843848396853414E-2</v>
      </c>
      <c r="T1227">
        <f t="shared" si="342"/>
        <v>49.278912092314684</v>
      </c>
    </row>
    <row r="1228" spans="1:20" x14ac:dyDescent="0.25">
      <c r="A1228">
        <f t="shared" si="343"/>
        <v>560.34360785934552</v>
      </c>
      <c r="B1228">
        <f t="shared" si="360"/>
        <v>89.181455020761462</v>
      </c>
      <c r="C1228" t="str">
        <f t="shared" si="344"/>
        <v>-0.33567944720134-289.933218611894i</v>
      </c>
      <c r="D1228" t="str">
        <f t="shared" si="345"/>
        <v>3.47812494774232-178.462353259083i</v>
      </c>
      <c r="E1228" t="str">
        <f t="shared" si="346"/>
        <v>162.469241561542+0.0683673574407949i</v>
      </c>
      <c r="F1228" t="str">
        <f t="shared" si="347"/>
        <v>2.42492492005204-1674.75542896743i</v>
      </c>
      <c r="G1228" t="str">
        <f t="shared" si="348"/>
        <v>0.999999997990496-0.0000448274885386666i</v>
      </c>
      <c r="H1228" t="str">
        <f t="shared" si="349"/>
        <v>1200.30137174991+17.2140521011973i</v>
      </c>
      <c r="I1228" t="str">
        <f t="shared" si="350"/>
        <v>89.5397719979856-5670.77190514095i</v>
      </c>
      <c r="K1228" t="str">
        <f t="shared" si="351"/>
        <v>0.00999543336908199-0.000210590157504105i</v>
      </c>
      <c r="L1228" t="str">
        <f t="shared" si="352"/>
        <v>0.00015-3.1642185625416i</v>
      </c>
      <c r="M1228" t="str">
        <f t="shared" si="353"/>
        <v>0.0004-0.558391511036752i</v>
      </c>
      <c r="N1228">
        <f t="shared" si="354"/>
        <v>89.933664010311361</v>
      </c>
      <c r="O1228">
        <f t="shared" si="355"/>
        <v>49.245965356876845</v>
      </c>
      <c r="P1228" s="3">
        <f t="shared" si="356"/>
        <v>49.245965356876845</v>
      </c>
      <c r="Q1228" s="3">
        <f t="shared" si="357"/>
        <v>-90.066335989688639</v>
      </c>
      <c r="R1228">
        <f t="shared" si="358"/>
        <v>89.933664010311361</v>
      </c>
      <c r="S1228">
        <f t="shared" si="359"/>
        <v>8.9181455020761455E-2</v>
      </c>
      <c r="T1228">
        <f t="shared" si="342"/>
        <v>49.245965356876845</v>
      </c>
    </row>
    <row r="1229" spans="1:20" x14ac:dyDescent="0.25">
      <c r="A1229">
        <f t="shared" si="343"/>
        <v>562.47291356921107</v>
      </c>
      <c r="B1229">
        <f t="shared" si="360"/>
        <v>89.52034454984036</v>
      </c>
      <c r="C1229" t="str">
        <f t="shared" si="344"/>
        <v>-0.335677196311604-288.835544242347i</v>
      </c>
      <c r="D1229" t="str">
        <f t="shared" si="345"/>
        <v>3.47812494734441-177.786766791552i</v>
      </c>
      <c r="E1229" t="str">
        <f t="shared" si="346"/>
        <v>162.46923931454+0.0686272556845562i</v>
      </c>
      <c r="F1229" t="str">
        <f t="shared" si="347"/>
        <v>2.42492492001493-1668.41545108103i</v>
      </c>
      <c r="G1229" t="str">
        <f t="shared" si="348"/>
        <v>0.999999997975195-0.0000449978329944251i</v>
      </c>
      <c r="H1229" t="str">
        <f t="shared" si="349"/>
        <v>1200.30366688082+17.2794677629207i</v>
      </c>
      <c r="I1229" t="str">
        <f t="shared" si="350"/>
        <v>89.5397983932896-5649.31445979054i</v>
      </c>
      <c r="K1229" t="str">
        <f t="shared" si="351"/>
        <v>0.00999539861321678-0.000211389643468619i</v>
      </c>
      <c r="L1229" t="str">
        <f t="shared" si="352"/>
        <v>0.00015-3.15224005035027i</v>
      </c>
      <c r="M1229" t="str">
        <f t="shared" si="353"/>
        <v>0.0004-0.556277655944164i</v>
      </c>
      <c r="N1229">
        <f t="shared" si="354"/>
        <v>89.93341235747512</v>
      </c>
      <c r="O1229">
        <f t="shared" si="355"/>
        <v>49.213018599312441</v>
      </c>
      <c r="P1229" s="3">
        <f t="shared" si="356"/>
        <v>49.213018599312441</v>
      </c>
      <c r="Q1229" s="3">
        <f t="shared" si="357"/>
        <v>-90.06658764252488</v>
      </c>
      <c r="R1229">
        <f t="shared" si="358"/>
        <v>89.93341235747512</v>
      </c>
      <c r="S1229">
        <f t="shared" si="359"/>
        <v>8.9520344549840355E-2</v>
      </c>
      <c r="T1229">
        <f t="shared" si="342"/>
        <v>49.213018599312441</v>
      </c>
    </row>
    <row r="1230" spans="1:20" x14ac:dyDescent="0.25">
      <c r="A1230">
        <f t="shared" si="343"/>
        <v>564.61031064077417</v>
      </c>
      <c r="B1230">
        <f t="shared" si="360"/>
        <v>89.860521859129761</v>
      </c>
      <c r="C1230" t="str">
        <f t="shared" si="344"/>
        <v>-0.335674928299328-287.742024869831i</v>
      </c>
      <c r="D1230" t="str">
        <f t="shared" si="345"/>
        <v>3.47812494694346-177.113737846349i</v>
      </c>
      <c r="E1230" t="str">
        <f t="shared" si="346"/>
        <v>162.469237050465+0.0688881427113525i</v>
      </c>
      <c r="F1230" t="str">
        <f t="shared" si="347"/>
        <v>2.42492491997753-1662.09947391103i</v>
      </c>
      <c r="G1230" t="str">
        <f t="shared" si="348"/>
        <v>0.999999997959777-0.0000451688247591074i</v>
      </c>
      <c r="H1230" t="str">
        <f t="shared" si="349"/>
        <v>1200.30597949327+17.3451320300288i</v>
      </c>
      <c r="I1230" t="str">
        <f t="shared" si="350"/>
        <v>89.5398249894538-5627.93828175038i</v>
      </c>
      <c r="K1230" t="str">
        <f t="shared" si="351"/>
        <v>0.00999536359295687-0.000212192158826856i</v>
      </c>
      <c r="L1230" t="str">
        <f t="shared" si="352"/>
        <v>0.00015-3.14030688419034i</v>
      </c>
      <c r="M1230" t="str">
        <f t="shared" si="353"/>
        <v>0.0004-0.554171803092415i</v>
      </c>
      <c r="N1230">
        <f t="shared" si="354"/>
        <v>89.933159753206382</v>
      </c>
      <c r="O1230">
        <f t="shared" si="355"/>
        <v>49.180071819453531</v>
      </c>
      <c r="P1230" s="3">
        <f t="shared" si="356"/>
        <v>49.180071819453531</v>
      </c>
      <c r="Q1230" s="3">
        <f t="shared" si="357"/>
        <v>-90.066840246793618</v>
      </c>
      <c r="R1230">
        <f t="shared" si="358"/>
        <v>89.933159753206382</v>
      </c>
      <c r="S1230">
        <f t="shared" si="359"/>
        <v>8.9860521859129766E-2</v>
      </c>
      <c r="T1230">
        <f t="shared" si="342"/>
        <v>49.180071819453531</v>
      </c>
    </row>
    <row r="1231" spans="1:20" x14ac:dyDescent="0.25">
      <c r="A1231">
        <f t="shared" si="343"/>
        <v>566.75582982120909</v>
      </c>
      <c r="B1231">
        <f t="shared" si="360"/>
        <v>90.20199184219446</v>
      </c>
      <c r="C1231" t="str">
        <f t="shared" si="344"/>
        <v>-0.335672643034195-286.652644763705i</v>
      </c>
      <c r="D1231" t="str">
        <f t="shared" si="345"/>
        <v>3.47812494653946-176.443256741727i</v>
      </c>
      <c r="E1231" t="str">
        <f t="shared" si="346"/>
        <v>162.469234769187+0.0691500222919347i</v>
      </c>
      <c r="F1231" t="str">
        <f t="shared" si="347"/>
        <v>2.42492491993986-1655.80740659997i</v>
      </c>
      <c r="G1231" t="str">
        <f t="shared" si="348"/>
        <v>0.999999997944242-0.0000453404662924877i</v>
      </c>
      <c r="H1231" t="str">
        <f t="shared" si="349"/>
        <v>1200.30830972047+17.4110458475169i</v>
      </c>
      <c r="I1231" t="str">
        <f t="shared" si="350"/>
        <v>89.5398517880032-5606.64306351732i</v>
      </c>
      <c r="K1231" t="str">
        <f t="shared" si="351"/>
        <v>0.00999532830629271-0.000212997714991589i</v>
      </c>
      <c r="L1231" t="str">
        <f t="shared" si="352"/>
        <v>0.00015-3.12841889239922i</v>
      </c>
      <c r="M1231" t="str">
        <f t="shared" si="353"/>
        <v>0.0004-0.5520739221881i</v>
      </c>
      <c r="N1231">
        <f t="shared" si="354"/>
        <v>89.932906193945129</v>
      </c>
      <c r="O1231">
        <f t="shared" si="355"/>
        <v>49.147125017130485</v>
      </c>
      <c r="P1231" s="3">
        <f t="shared" si="356"/>
        <v>49.147125017130485</v>
      </c>
      <c r="Q1231" s="3">
        <f t="shared" si="357"/>
        <v>-90.067093806054871</v>
      </c>
      <c r="R1231">
        <f t="shared" si="358"/>
        <v>89.932906193945129</v>
      </c>
      <c r="S1231">
        <f t="shared" si="359"/>
        <v>9.0201991842194462E-2</v>
      </c>
      <c r="T1231">
        <f t="shared" si="342"/>
        <v>49.147125017130485</v>
      </c>
    </row>
    <row r="1232" spans="1:20" x14ac:dyDescent="0.25">
      <c r="A1232">
        <f t="shared" si="343"/>
        <v>568.9095019745298</v>
      </c>
      <c r="B1232">
        <f t="shared" si="360"/>
        <v>90.544759411194804</v>
      </c>
      <c r="C1232" t="str">
        <f t="shared" si="344"/>
        <v>-0.335670340385107-285.567388252876i</v>
      </c>
      <c r="D1232" t="str">
        <f t="shared" si="345"/>
        <v>3.47812494613239-175.775313832588i</v>
      </c>
      <c r="E1232" t="str">
        <f t="shared" si="346"/>
        <v>162.469232470573+0.0694128982115252i</v>
      </c>
      <c r="F1232" t="str">
        <f t="shared" si="347"/>
        <v>2.42492491990192-1649.53915863434i</v>
      </c>
      <c r="G1232" t="str">
        <f t="shared" si="348"/>
        <v>0.999999997928589-0.0000455127600636868i</v>
      </c>
      <c r="H1232" t="str">
        <f t="shared" si="349"/>
        <v>1200.31065769662+17.4772101639755i</v>
      </c>
      <c r="I1232" t="str">
        <f t="shared" si="350"/>
        <v>89.5398787904777-5585.42849875269i</v>
      </c>
      <c r="K1232" t="str">
        <f t="shared" si="351"/>
        <v>0.00999529275119981-0.000213806323417845i</v>
      </c>
      <c r="L1232" t="str">
        <f t="shared" si="352"/>
        <v>0.00015-3.11657590396416i</v>
      </c>
      <c r="M1232" t="str">
        <f t="shared" si="353"/>
        <v>0.0004-0.549983983052498i</v>
      </c>
      <c r="N1232">
        <f t="shared" si="354"/>
        <v>89.932651676118496</v>
      </c>
      <c r="O1232">
        <f t="shared" si="355"/>
        <v>49.114178192172474</v>
      </c>
      <c r="P1232" s="3">
        <f t="shared" si="356"/>
        <v>49.114178192172474</v>
      </c>
      <c r="Q1232" s="3">
        <f t="shared" si="357"/>
        <v>-90.067348323881504</v>
      </c>
      <c r="R1232">
        <f t="shared" si="358"/>
        <v>89.932651676118496</v>
      </c>
      <c r="S1232">
        <f t="shared" si="359"/>
        <v>9.0544759411194803E-2</v>
      </c>
      <c r="T1232">
        <f t="shared" si="342"/>
        <v>49.114178192172474</v>
      </c>
    </row>
    <row r="1233" spans="1:20" x14ac:dyDescent="0.25">
      <c r="A1233">
        <f t="shared" si="343"/>
        <v>571.07135808203293</v>
      </c>
      <c r="B1233">
        <f t="shared" si="360"/>
        <v>90.888829496957342</v>
      </c>
      <c r="C1233" t="str">
        <f t="shared" si="344"/>
        <v>-0.335668020220072-284.486239725582i</v>
      </c>
      <c r="D1233" t="str">
        <f t="shared" si="345"/>
        <v>3.47812494572223-175.109899510352i</v>
      </c>
      <c r="E1233" t="str">
        <f t="shared" si="346"/>
        <v>162.469230154494+0.0696767742698894i</v>
      </c>
      <c r="F1233" t="str">
        <f t="shared" si="347"/>
        <v>2.42492491986367-1643.29463984331i</v>
      </c>
      <c r="G1233" t="str">
        <f t="shared" si="348"/>
        <v>0.999999997912816-0.0000456857085512081i</v>
      </c>
      <c r="H1233" t="str">
        <f t="shared" si="349"/>
        <v>1200.31302355695+17.543625931603i</v>
      </c>
      <c r="I1233" t="str">
        <f t="shared" si="350"/>
        <v>89.5399059984298-5564.29428227821i</v>
      </c>
      <c r="K1233" t="str">
        <f t="shared" si="351"/>
        <v>0.00999525692563817-0.000214617995603031i</v>
      </c>
      <c r="L1233" t="str">
        <f t="shared" si="352"/>
        <v>0.00015-3.10477774851978i</v>
      </c>
      <c r="M1233" t="str">
        <f t="shared" si="353"/>
        <v>0.0004-0.547901955621138i</v>
      </c>
      <c r="N1233">
        <f t="shared" si="354"/>
        <v>89.932396196140559</v>
      </c>
      <c r="O1233">
        <f t="shared" si="355"/>
        <v>49.081231344407719</v>
      </c>
      <c r="P1233" s="3">
        <f t="shared" si="356"/>
        <v>49.081231344407719</v>
      </c>
      <c r="Q1233" s="3">
        <f t="shared" si="357"/>
        <v>-90.067603803859441</v>
      </c>
      <c r="R1233">
        <f t="shared" si="358"/>
        <v>89.932396196140559</v>
      </c>
      <c r="S1233">
        <f t="shared" si="359"/>
        <v>9.0888829496957341E-2</v>
      </c>
      <c r="T1233">
        <f t="shared" si="342"/>
        <v>49.081231344407719</v>
      </c>
    </row>
    <row r="1234" spans="1:20" x14ac:dyDescent="0.25">
      <c r="A1234">
        <f t="shared" si="343"/>
        <v>573.24142924274463</v>
      </c>
      <c r="B1234">
        <f t="shared" si="360"/>
        <v>91.234207049045779</v>
      </c>
      <c r="C1234" t="str">
        <f t="shared" si="344"/>
        <v>-0.335665682405916-283.409183629143i</v>
      </c>
      <c r="D1234" t="str">
        <f t="shared" si="345"/>
        <v>3.47812494530893-174.447004202808i</v>
      </c>
      <c r="E1234" t="str">
        <f t="shared" si="346"/>
        <v>162.469227820816+0.0699416542814066i</v>
      </c>
      <c r="F1234" t="str">
        <f t="shared" si="347"/>
        <v>2.42492491982512-1637.07376039736i</v>
      </c>
      <c r="G1234" t="str">
        <f t="shared" si="348"/>
        <v>0.999999997896923-0.000045859314242974i</v>
      </c>
      <c r="H1234" t="str">
        <f t="shared" si="349"/>
        <v>1200.31540743772+17.6102941062192i</v>
      </c>
      <c r="I1234" t="str">
        <f t="shared" si="350"/>
        <v>89.5399334134201-5543.2401100713i</v>
      </c>
      <c r="K1234" t="str">
        <f t="shared" si="351"/>
        <v>0.00999522082755247-0.000215432743087092i</v>
      </c>
      <c r="L1234" t="str">
        <f t="shared" si="352"/>
        <v>0.00015-3.09302425634567i</v>
      </c>
      <c r="M1234" t="str">
        <f t="shared" si="353"/>
        <v>0.0004-0.545827809943355i</v>
      </c>
      <c r="N1234">
        <f t="shared" si="354"/>
        <v>89.932139750412531</v>
      </c>
      <c r="O1234">
        <f t="shared" si="355"/>
        <v>49.048284473662768</v>
      </c>
      <c r="P1234" s="3">
        <f t="shared" si="356"/>
        <v>49.048284473662768</v>
      </c>
      <c r="Q1234" s="3">
        <f t="shared" si="357"/>
        <v>-90.067860249587469</v>
      </c>
      <c r="R1234">
        <f t="shared" si="358"/>
        <v>89.932139750412531</v>
      </c>
      <c r="S1234">
        <f t="shared" si="359"/>
        <v>9.1234207049045779E-2</v>
      </c>
      <c r="T1234">
        <f t="shared" si="342"/>
        <v>49.048284473662768</v>
      </c>
    </row>
    <row r="1235" spans="1:20" x14ac:dyDescent="0.25">
      <c r="A1235">
        <f t="shared" si="343"/>
        <v>575.41974667386705</v>
      </c>
      <c r="B1235">
        <f t="shared" si="360"/>
        <v>91.580897035832152</v>
      </c>
      <c r="C1235" t="str">
        <f t="shared" si="344"/>
        <v>-0.335663326808493-282.336204469756i</v>
      </c>
      <c r="D1235" t="str">
        <f t="shared" si="345"/>
        <v>3.47812494489248-173.786618373987i</v>
      </c>
      <c r="E1235" t="str">
        <f t="shared" si="346"/>
        <v>162.469225469408+0.0702075420750915i</v>
      </c>
      <c r="F1235" t="str">
        <f t="shared" si="347"/>
        <v>2.42492491978629-1630.87643080706i</v>
      </c>
      <c r="G1235" t="str">
        <f t="shared" si="348"/>
        <v>0.99999999788091-0.0000460335796363601i</v>
      </c>
      <c r="H1235" t="str">
        <f t="shared" si="349"/>
        <v>1200.31780947626+17.6772156472796i</v>
      </c>
      <c r="I1235" t="str">
        <f t="shared" si="350"/>
        <v>89.5399610370229-5522.26567926106i</v>
      </c>
      <c r="K1235" t="str">
        <f t="shared" si="351"/>
        <v>0.00999518445487143-0.000216250577452644i</v>
      </c>
      <c r="L1235" t="str">
        <f t="shared" si="352"/>
        <v>0.00015-3.08131525836389i</v>
      </c>
      <c r="M1235" t="str">
        <f t="shared" si="353"/>
        <v>0.0004-0.543761516181863i</v>
      </c>
      <c r="N1235">
        <f t="shared" si="354"/>
        <v>89.931882335322555</v>
      </c>
      <c r="O1235">
        <f t="shared" si="355"/>
        <v>49.015337579763013</v>
      </c>
      <c r="P1235" s="3">
        <f t="shared" si="356"/>
        <v>49.015337579763013</v>
      </c>
      <c r="Q1235" s="3">
        <f t="shared" si="357"/>
        <v>-90.068117664677445</v>
      </c>
      <c r="R1235">
        <f t="shared" si="358"/>
        <v>89.931882335322555</v>
      </c>
      <c r="S1235">
        <f t="shared" si="359"/>
        <v>9.1580897035832151E-2</v>
      </c>
      <c r="T1235">
        <f t="shared" si="342"/>
        <v>49.015337579763013</v>
      </c>
    </row>
    <row r="1236" spans="1:20" x14ac:dyDescent="0.25">
      <c r="A1236">
        <f t="shared" si="343"/>
        <v>577.60634171122786</v>
      </c>
      <c r="B1236">
        <f t="shared" si="360"/>
        <v>91.928904444568317</v>
      </c>
      <c r="C1236" t="str">
        <f t="shared" si="344"/>
        <v>-0.335660953292624-281.267286812262i</v>
      </c>
      <c r="D1236" t="str">
        <f t="shared" si="345"/>
        <v>3.47812494447288-173.128732524014i</v>
      </c>
      <c r="E1236" t="str">
        <f t="shared" si="346"/>
        <v>162.469223100133+0.0704744414946385i</v>
      </c>
      <c r="F1236" t="str">
        <f t="shared" si="347"/>
        <v>2.42492491974716-1624.70256192174i</v>
      </c>
      <c r="G1236" t="str">
        <f t="shared" si="348"/>
        <v>0.999999997864774-0.0000462085072382326i</v>
      </c>
      <c r="H1236" t="str">
        <f t="shared" si="349"/>
        <v>1200.3202298109+17.7443915178894i</v>
      </c>
      <c r="I1236" t="str">
        <f t="shared" si="350"/>
        <v>89.539988870825-5501.37068812346i</v>
      </c>
      <c r="K1236" t="str">
        <f t="shared" si="351"/>
        <v>0.00999514780550853-0.00021707151032515i</v>
      </c>
      <c r="L1236" t="str">
        <f t="shared" si="352"/>
        <v>0.00015-3.06965058613658i</v>
      </c>
      <c r="M1236" t="str">
        <f t="shared" si="353"/>
        <v>0.0004-0.541703044612337i</v>
      </c>
      <c r="N1236">
        <f t="shared" si="354"/>
        <v>89.93162394724574</v>
      </c>
      <c r="O1236">
        <f t="shared" si="355"/>
        <v>48.982390662532396</v>
      </c>
      <c r="P1236" s="3">
        <f t="shared" si="356"/>
        <v>48.982390662532396</v>
      </c>
      <c r="Q1236" s="3">
        <f t="shared" si="357"/>
        <v>-90.06837605275426</v>
      </c>
      <c r="R1236">
        <f t="shared" si="358"/>
        <v>89.93162394724574</v>
      </c>
      <c r="S1236">
        <f t="shared" si="359"/>
        <v>9.1928904444568318E-2</v>
      </c>
      <c r="T1236">
        <f t="shared" si="342"/>
        <v>48.982390662532396</v>
      </c>
    </row>
    <row r="1237" spans="1:20" x14ac:dyDescent="0.25">
      <c r="A1237">
        <f t="shared" si="343"/>
        <v>579.80124580973052</v>
      </c>
      <c r="B1237">
        <f t="shared" si="360"/>
        <v>92.278234281457685</v>
      </c>
      <c r="C1237" t="str">
        <f t="shared" si="344"/>
        <v>-0.33565856172227-280.202415279932i</v>
      </c>
      <c r="D1237" t="str">
        <f t="shared" si="345"/>
        <v>3.47812494405007-172.473337188983i</v>
      </c>
      <c r="E1237" t="str">
        <f t="shared" si="346"/>
        <v>162.469220712856+0.070742356398563i</v>
      </c>
      <c r="F1237" t="str">
        <f t="shared" si="347"/>
        <v>2.42492491970772-1618.55206492823i</v>
      </c>
      <c r="G1237" t="str">
        <f t="shared" si="348"/>
        <v>0.999999997848515-0.0000463840995649837i</v>
      </c>
      <c r="H1237" t="str">
        <f t="shared" si="349"/>
        <v>1200.32266858104+17.811822684817i</v>
      </c>
      <c r="I1237" t="str">
        <f t="shared" si="350"/>
        <v>89.5400169164248-5480.55483607737i</v>
      </c>
      <c r="K1237" t="str">
        <f t="shared" si="351"/>
        <v>0.00999511087736106-0.000217895553373044i</v>
      </c>
      <c r="L1237" t="str">
        <f t="shared" si="352"/>
        <v>0.00015-3.05803007186349i</v>
      </c>
      <c r="M1237" t="str">
        <f t="shared" si="353"/>
        <v>0.0004-0.539652365622968i</v>
      </c>
      <c r="N1237">
        <f t="shared" si="354"/>
        <v>89.931364582544035</v>
      </c>
      <c r="O1237">
        <f t="shared" si="355"/>
        <v>48.949443721793642</v>
      </c>
      <c r="P1237" s="3">
        <f t="shared" si="356"/>
        <v>48.949443721793642</v>
      </c>
      <c r="Q1237" s="3">
        <f t="shared" si="357"/>
        <v>-90.068635417455965</v>
      </c>
      <c r="R1237">
        <f t="shared" si="358"/>
        <v>89.931364582544035</v>
      </c>
      <c r="S1237">
        <f t="shared" si="359"/>
        <v>9.2278234281457691E-2</v>
      </c>
      <c r="T1237">
        <f t="shared" si="342"/>
        <v>48.949443721793642</v>
      </c>
    </row>
    <row r="1238" spans="1:20" x14ac:dyDescent="0.25">
      <c r="A1238">
        <f t="shared" si="343"/>
        <v>582.00449054380749</v>
      </c>
      <c r="B1238">
        <f t="shared" si="360"/>
        <v>92.628891571727223</v>
      </c>
      <c r="C1238" t="str">
        <f t="shared" si="344"/>
        <v>-0.33565615196023-279.141574554244i</v>
      </c>
      <c r="D1238" t="str">
        <f t="shared" si="345"/>
        <v>3.47812494362405-171.820422940811i</v>
      </c>
      <c r="E1238" t="str">
        <f t="shared" si="346"/>
        <v>162.469218307442+0.0710112906601697i</v>
      </c>
      <c r="F1238" t="str">
        <f t="shared" si="347"/>
        <v>2.42492491966801-1612.42485134956i</v>
      </c>
      <c r="G1238" t="str">
        <f t="shared" si="348"/>
        <v>0.999999997832133-0.0000465603591425679i</v>
      </c>
      <c r="H1238" t="str">
        <f t="shared" si="349"/>
        <v>1200.32512592716+17.8795101185085i</v>
      </c>
      <c r="I1238" t="str">
        <f t="shared" si="350"/>
        <v>89.5400451754344-5459.81782368009i</v>
      </c>
      <c r="K1238" t="str">
        <f t="shared" si="351"/>
        <v>0.00999507366831063-0.000218722718307898i</v>
      </c>
      <c r="L1238" t="str">
        <f t="shared" si="352"/>
        <v>0.00015-3.04645354837965i</v>
      </c>
      <c r="M1238" t="str">
        <f t="shared" si="353"/>
        <v>0.0004-0.537609449714055i</v>
      </c>
      <c r="N1238">
        <f t="shared" si="354"/>
        <v>89.931104237566302</v>
      </c>
      <c r="O1238">
        <f t="shared" si="355"/>
        <v>48.916496757368222</v>
      </c>
      <c r="P1238" s="3">
        <f t="shared" si="356"/>
        <v>48.916496757368222</v>
      </c>
      <c r="Q1238" s="3">
        <f t="shared" si="357"/>
        <v>-90.068895762433698</v>
      </c>
      <c r="R1238">
        <f t="shared" si="358"/>
        <v>89.931104237566302</v>
      </c>
      <c r="S1238">
        <f t="shared" si="359"/>
        <v>9.2628891571727226E-2</v>
      </c>
      <c r="T1238">
        <f t="shared" si="342"/>
        <v>48.916496757368222</v>
      </c>
    </row>
    <row r="1239" spans="1:20" x14ac:dyDescent="0.25">
      <c r="A1239">
        <f t="shared" si="343"/>
        <v>584.21610760787405</v>
      </c>
      <c r="B1239">
        <f t="shared" si="360"/>
        <v>92.980881359699794</v>
      </c>
      <c r="C1239" t="str">
        <f t="shared" si="344"/>
        <v>-0.335653723868125-278.084749374651i</v>
      </c>
      <c r="D1239" t="str">
        <f t="shared" si="345"/>
        <v>3.47812494319477-171.169980387106i</v>
      </c>
      <c r="E1239" t="str">
        <f t="shared" si="346"/>
        <v>162.469215883752+0.0712812481676783i</v>
      </c>
      <c r="F1239" t="str">
        <f t="shared" si="347"/>
        <v>2.42492491962799-1606.3208330437i</v>
      </c>
      <c r="G1239" t="str">
        <f t="shared" si="348"/>
        <v>0.999999997815626-0.0000467372885065382i</v>
      </c>
      <c r="H1239" t="str">
        <f t="shared" si="349"/>
        <v>1200.3276019908+17.9474547931005i</v>
      </c>
      <c r="I1239" t="str">
        <f t="shared" si="350"/>
        <v>89.5400736494738-5439.15935262305i</v>
      </c>
      <c r="K1239" t="str">
        <f t="shared" si="351"/>
        <v>0.00999503617622254-0.000219553016884554i</v>
      </c>
      <c r="L1239" t="str">
        <f t="shared" si="352"/>
        <v>0.00015-3.03492084915286i</v>
      </c>
      <c r="M1239" t="str">
        <f t="shared" si="353"/>
        <v>0.0004-0.535574267497563i</v>
      </c>
      <c r="N1239">
        <f t="shared" si="354"/>
        <v>89.930842908648188</v>
      </c>
      <c r="O1239">
        <f t="shared" si="355"/>
        <v>48.883549769075891</v>
      </c>
      <c r="P1239" s="3">
        <f t="shared" si="356"/>
        <v>48.883549769075891</v>
      </c>
      <c r="Q1239" s="3">
        <f t="shared" si="357"/>
        <v>-90.069157091351812</v>
      </c>
      <c r="R1239">
        <f t="shared" si="358"/>
        <v>89.930842908648188</v>
      </c>
      <c r="S1239">
        <f t="shared" si="359"/>
        <v>9.2980881359699799E-2</v>
      </c>
      <c r="T1239">
        <f t="shared" si="342"/>
        <v>48.883549769075891</v>
      </c>
    </row>
    <row r="1240" spans="1:20" x14ac:dyDescent="0.25">
      <c r="A1240">
        <f t="shared" si="343"/>
        <v>586.43612881678393</v>
      </c>
      <c r="B1240">
        <f t="shared" si="360"/>
        <v>93.334208708866655</v>
      </c>
      <c r="C1240" t="str">
        <f t="shared" si="344"/>
        <v>-0.335651277306871-277.031924538383i</v>
      </c>
      <c r="D1240" t="str">
        <f t="shared" si="345"/>
        <v>3.47812494276222-170.522000171036i</v>
      </c>
      <c r="E1240" t="str">
        <f t="shared" si="346"/>
        <v>162.469213441648+0.0715522328242082i</v>
      </c>
      <c r="F1240" t="str">
        <f t="shared" si="347"/>
        <v>2.42492491958765-1600.23992220231i</v>
      </c>
      <c r="G1240" t="str">
        <f t="shared" si="348"/>
        <v>0.999999997798993-0.0000469148902020827i</v>
      </c>
      <c r="H1240" t="str">
        <f t="shared" si="349"/>
        <v>1200.33009691457+18.015657686436i</v>
      </c>
      <c r="I1240" t="str">
        <f t="shared" si="350"/>
        <v>89.5401023401808-5418.57912572752i</v>
      </c>
      <c r="K1240" t="str">
        <f t="shared" si="351"/>
        <v>0.00999499839894609-0.000220386460901296i</v>
      </c>
      <c r="L1240" t="str">
        <f t="shared" si="352"/>
        <v>0.00015-3.0234318082814i</v>
      </c>
      <c r="M1240" t="str">
        <f t="shared" si="353"/>
        <v>0.0004-0.533546789696717i</v>
      </c>
      <c r="N1240">
        <f t="shared" si="354"/>
        <v>89.930580592112108</v>
      </c>
      <c r="O1240">
        <f t="shared" si="355"/>
        <v>48.850602756735483</v>
      </c>
      <c r="P1240" s="3">
        <f t="shared" si="356"/>
        <v>48.850602756735483</v>
      </c>
      <c r="Q1240" s="3">
        <f t="shared" si="357"/>
        <v>-90.069419407887892</v>
      </c>
      <c r="R1240">
        <f t="shared" si="358"/>
        <v>89.930580592112108</v>
      </c>
      <c r="S1240">
        <f t="shared" si="359"/>
        <v>9.3334208708866648E-2</v>
      </c>
      <c r="T1240">
        <f t="shared" si="342"/>
        <v>48.850602756735483</v>
      </c>
    </row>
    <row r="1241" spans="1:20" x14ac:dyDescent="0.25">
      <c r="A1241">
        <f t="shared" si="343"/>
        <v>588.66458610628774</v>
      </c>
      <c r="B1241">
        <f t="shared" si="360"/>
        <v>93.688878701960348</v>
      </c>
      <c r="C1241" t="str">
        <f t="shared" si="344"/>
        <v>-0.33564881213589-275.983084900208i</v>
      </c>
      <c r="D1241" t="str">
        <f t="shared" si="345"/>
        <v>3.4781249423264-169.876472971186i</v>
      </c>
      <c r="E1241" t="str">
        <f t="shared" si="346"/>
        <v>162.46921098099+0.0718242485479365i</v>
      </c>
      <c r="F1241" t="str">
        <f t="shared" si="347"/>
        <v>2.42492491954701-1594.18203134944i</v>
      </c>
      <c r="G1241" t="str">
        <f t="shared" si="348"/>
        <v>0.999999997782234-0.0000470931667840614i</v>
      </c>
      <c r="H1241" t="str">
        <f t="shared" si="349"/>
        <v>1200.33261084217+18.0841197800765i</v>
      </c>
      <c r="I1241" t="str">
        <f t="shared" si="350"/>
        <v>89.5401312492004-5398.07684694031i</v>
      </c>
      <c r="K1241" t="str">
        <f t="shared" si="351"/>
        <v>0.00999496033431419-0.000221223062199983i</v>
      </c>
      <c r="L1241" t="str">
        <f t="shared" si="352"/>
        <v>0.00015-3.01198626049153i</v>
      </c>
      <c r="M1241" t="str">
        <f t="shared" si="353"/>
        <v>0.0004-0.531526987145563i</v>
      </c>
      <c r="N1241">
        <f t="shared" si="354"/>
        <v>89.930317284267232</v>
      </c>
      <c r="O1241">
        <f t="shared" si="355"/>
        <v>48.817655720164133</v>
      </c>
      <c r="P1241" s="3">
        <f t="shared" si="356"/>
        <v>48.817655720164133</v>
      </c>
      <c r="Q1241" s="3">
        <f t="shared" si="357"/>
        <v>-90.069682715732768</v>
      </c>
      <c r="R1241">
        <f t="shared" si="358"/>
        <v>89.930317284267232</v>
      </c>
      <c r="S1241">
        <f t="shared" si="359"/>
        <v>9.3688878701960354E-2</v>
      </c>
      <c r="T1241">
        <f t="shared" si="342"/>
        <v>48.817655720164133</v>
      </c>
    </row>
    <row r="1242" spans="1:20" x14ac:dyDescent="0.25">
      <c r="A1242">
        <f t="shared" si="343"/>
        <v>590.90151153349166</v>
      </c>
      <c r="B1242">
        <f t="shared" si="360"/>
        <v>94.044896441027802</v>
      </c>
      <c r="C1242" t="str">
        <f t="shared" si="344"/>
        <v>-0.335646328214004-274.938215372227i</v>
      </c>
      <c r="D1242" t="str">
        <f t="shared" si="345"/>
        <v>3.47812494188724-169.233389501432i</v>
      </c>
      <c r="E1242" t="str">
        <f t="shared" si="346"/>
        <v>162.469208501638+0.0720972992720284i</v>
      </c>
      <c r="F1242" t="str">
        <f t="shared" si="347"/>
        <v>2.42492491950606-1588.1470733403i</v>
      </c>
      <c r="G1242" t="str">
        <f t="shared" si="348"/>
        <v>0.999999997765347-0.0000472721208170425i</v>
      </c>
      <c r="H1242" t="str">
        <f t="shared" si="349"/>
        <v>1200.33514391842+18.1528420593181i</v>
      </c>
      <c r="I1242" t="str">
        <f t="shared" si="350"/>
        <v>89.5401603781944-5377.65222132969i</v>
      </c>
      <c r="K1242" t="str">
        <f t="shared" si="351"/>
        <v>0.00999492198014333-0.000222062832666211i</v>
      </c>
      <c r="L1242" t="str">
        <f t="shared" si="352"/>
        <v>0.00015-3.00058404113522i</v>
      </c>
      <c r="M1242" t="str">
        <f t="shared" si="353"/>
        <v>0.0004-0.529514830788567i</v>
      </c>
      <c r="N1242">
        <f t="shared" si="354"/>
        <v>89.930052981409361</v>
      </c>
      <c r="O1242">
        <f t="shared" si="355"/>
        <v>48.784708659177774</v>
      </c>
      <c r="P1242" s="3">
        <f t="shared" si="356"/>
        <v>48.784708659177774</v>
      </c>
      <c r="Q1242" s="3">
        <f t="shared" si="357"/>
        <v>-90.069947018590639</v>
      </c>
      <c r="R1242">
        <f t="shared" si="358"/>
        <v>89.930052981409361</v>
      </c>
      <c r="S1242">
        <f t="shared" si="359"/>
        <v>9.40448964410278E-2</v>
      </c>
      <c r="T1242">
        <f t="shared" si="342"/>
        <v>48.784708659177774</v>
      </c>
    </row>
    <row r="1243" spans="1:20" x14ac:dyDescent="0.25">
      <c r="A1243">
        <f t="shared" si="343"/>
        <v>593.1469372773189</v>
      </c>
      <c r="B1243">
        <f t="shared" si="360"/>
        <v>94.402267047503713</v>
      </c>
      <c r="C1243" t="str">
        <f t="shared" si="344"/>
        <v>-0.335643825398705-273.897300923653i</v>
      </c>
      <c r="D1243" t="str">
        <f t="shared" si="345"/>
        <v>3.47812494144475-168.592740510802i</v>
      </c>
      <c r="E1243" t="str">
        <f t="shared" si="346"/>
        <v>162.46920600345+0.0723713889448404i</v>
      </c>
      <c r="F1243" t="str">
        <f t="shared" si="347"/>
        <v>2.4249249194648-1582.13496135998i</v>
      </c>
      <c r="G1243" t="str">
        <f t="shared" si="348"/>
        <v>0.999999997748331-0.0000474517548753398i</v>
      </c>
      <c r="H1243" t="str">
        <f t="shared" si="349"/>
        <v>1200.33769628921+18.2218255132047i</v>
      </c>
      <c r="I1243" t="str">
        <f t="shared" si="350"/>
        <v>89.5401897288357-5357.30495508076i</v>
      </c>
      <c r="K1243" t="str">
        <f t="shared" si="351"/>
        <v>0.00999488333423351-0.000222905784229465i</v>
      </c>
      <c r="L1243" t="str">
        <f t="shared" si="352"/>
        <v>0.00015-2.9892249861877i</v>
      </c>
      <c r="M1243" t="str">
        <f t="shared" si="353"/>
        <v>0.0004-0.527510291680183i</v>
      </c>
      <c r="N1243">
        <f t="shared" si="354"/>
        <v>89.929787679820976</v>
      </c>
      <c r="O1243">
        <f t="shared" si="355"/>
        <v>48.751761573590933</v>
      </c>
      <c r="P1243" s="3">
        <f t="shared" si="356"/>
        <v>48.751761573590933</v>
      </c>
      <c r="Q1243" s="3">
        <f t="shared" si="357"/>
        <v>-90.070212320179024</v>
      </c>
      <c r="R1243">
        <f t="shared" si="358"/>
        <v>89.929787679820976</v>
      </c>
      <c r="S1243">
        <f t="shared" si="359"/>
        <v>9.4402267047503707E-2</v>
      </c>
      <c r="T1243">
        <f t="shared" si="342"/>
        <v>48.751761573590933</v>
      </c>
    </row>
    <row r="1244" spans="1:20" x14ac:dyDescent="0.25">
      <c r="A1244">
        <f t="shared" si="343"/>
        <v>595.40089563897277</v>
      </c>
      <c r="B1244">
        <f t="shared" si="360"/>
        <v>94.76099566228423</v>
      </c>
      <c r="C1244" t="str">
        <f t="shared" si="344"/>
        <v>-0.335641303546286-272.860326580586i</v>
      </c>
      <c r="D1244" t="str">
        <f t="shared" si="345"/>
        <v>3.47812494099887-167.954516783344i</v>
      </c>
      <c r="E1244" t="str">
        <f t="shared" si="346"/>
        <v>162.469203486284+0.0726465215298621i</v>
      </c>
      <c r="F1244" t="str">
        <f t="shared" si="347"/>
        <v>2.42492491942322-1576.14560892225i</v>
      </c>
      <c r="G1244" t="str">
        <f t="shared" si="348"/>
        <v>0.999999997731186-0.0000476320715430495i</v>
      </c>
      <c r="H1244" t="str">
        <f t="shared" si="349"/>
        <v>1200.34026810157+18.2910711345416i</v>
      </c>
      <c r="I1244" t="str">
        <f t="shared" si="350"/>
        <v>89.540219302808-5337.03475549174i</v>
      </c>
      <c r="K1244" t="str">
        <f t="shared" si="351"/>
        <v>0.0099948443943678-0.000223751928863252i</v>
      </c>
      <c r="L1244" t="str">
        <f t="shared" si="352"/>
        <v>0.00015-2.97790893224517i</v>
      </c>
      <c r="M1244" t="str">
        <f t="shared" si="353"/>
        <v>0.0004-0.525513340984441i</v>
      </c>
      <c r="N1244">
        <f t="shared" si="354"/>
        <v>89.929521375771145</v>
      </c>
      <c r="O1244">
        <f t="shared" si="355"/>
        <v>48.718814463216482</v>
      </c>
      <c r="P1244" s="3">
        <f t="shared" si="356"/>
        <v>48.718814463216482</v>
      </c>
      <c r="Q1244" s="3">
        <f t="shared" si="357"/>
        <v>-90.070478624228855</v>
      </c>
      <c r="R1244">
        <f t="shared" si="358"/>
        <v>89.929521375771145</v>
      </c>
      <c r="S1244">
        <f t="shared" si="359"/>
        <v>9.4760995662284228E-2</v>
      </c>
      <c r="T1244">
        <f t="shared" si="342"/>
        <v>48.718814463216482</v>
      </c>
    </row>
    <row r="1245" spans="1:20" x14ac:dyDescent="0.25">
      <c r="A1245">
        <f t="shared" si="343"/>
        <v>597.66341904240085</v>
      </c>
      <c r="B1245">
        <f t="shared" si="360"/>
        <v>95.12108744580091</v>
      </c>
      <c r="C1245" t="str">
        <f t="shared" si="344"/>
        <v>-0.335638762512297-271.827277425817i</v>
      </c>
      <c r="D1245" t="str">
        <f t="shared" si="345"/>
        <v>3.47812494054961-167.318709137997i</v>
      </c>
      <c r="E1245" t="str">
        <f t="shared" si="346"/>
        <v>162.469200949994+0.0729227010058237i</v>
      </c>
      <c r="F1245" t="str">
        <f t="shared" si="347"/>
        <v>2.42492491938134-1570.17892986825i</v>
      </c>
      <c r="G1245" t="str">
        <f t="shared" si="348"/>
        <v>0.99999999771391-0.0000478130734140871i</v>
      </c>
      <c r="H1245" t="str">
        <f t="shared" si="349"/>
        <v>1200.34285950363+18.3605799199119i</v>
      </c>
      <c r="I1245" t="str">
        <f t="shared" si="350"/>
        <v>89.5402491018114-5316.84133096923i</v>
      </c>
      <c r="K1245" t="str">
        <f t="shared" si="351"/>
        <v>0.00999480515831287-0.000224601278585291i</v>
      </c>
      <c r="L1245" t="str">
        <f t="shared" si="352"/>
        <v>0.00015-2.96663571652239i</v>
      </c>
      <c r="M1245" t="str">
        <f t="shared" si="353"/>
        <v>0.0004-0.523523949974539i</v>
      </c>
      <c r="N1245">
        <f t="shared" si="354"/>
        <v>89.929254065515465</v>
      </c>
      <c r="O1245">
        <f t="shared" si="355"/>
        <v>48.685867327866212</v>
      </c>
      <c r="P1245" s="3">
        <f t="shared" si="356"/>
        <v>48.685867327866212</v>
      </c>
      <c r="Q1245" s="3">
        <f t="shared" si="357"/>
        <v>-90.070745934484535</v>
      </c>
      <c r="R1245">
        <f t="shared" si="358"/>
        <v>89.929254065515465</v>
      </c>
      <c r="S1245">
        <f t="shared" si="359"/>
        <v>9.5121087445800917E-2</v>
      </c>
      <c r="T1245">
        <f t="shared" si="342"/>
        <v>48.685867327866212</v>
      </c>
    </row>
    <row r="1246" spans="1:20" x14ac:dyDescent="0.25">
      <c r="A1246">
        <f t="shared" si="343"/>
        <v>599.93454003476199</v>
      </c>
      <c r="B1246">
        <f t="shared" si="360"/>
        <v>95.482547578094952</v>
      </c>
      <c r="C1246" t="str">
        <f t="shared" si="344"/>
        <v>-0.335636202150844-270.798138598597i</v>
      </c>
      <c r="D1246" t="str">
        <f t="shared" si="345"/>
        <v>3.47812494009694-166.685308428454i</v>
      </c>
      <c r="E1246" t="str">
        <f t="shared" si="346"/>
        <v>162.469198394438+0.073199931366784i</v>
      </c>
      <c r="F1246" t="str">
        <f t="shared" si="347"/>
        <v>2.42492491933913-1564.2348383653i</v>
      </c>
      <c r="G1246" t="str">
        <f t="shared" si="348"/>
        <v>0.999999997696503-0.0000479947630922252i</v>
      </c>
      <c r="H1246" t="str">
        <f t="shared" si="349"/>
        <v>1200.34547064467+18.4303528696886i</v>
      </c>
      <c r="I1246" t="str">
        <f t="shared" si="350"/>
        <v>89.5402791275553-5296.72439102445i</v>
      </c>
      <c r="K1246" t="str">
        <f t="shared" si="351"/>
        <v>0.00999476562381803-0.000225453845457624i</v>
      </c>
      <c r="L1246" t="str">
        <f t="shared" si="352"/>
        <v>0.00015-2.95540517685035i</v>
      </c>
      <c r="M1246" t="str">
        <f t="shared" si="353"/>
        <v>0.0004-0.521542090032415i</v>
      </c>
      <c r="N1246">
        <f t="shared" si="354"/>
        <v>89.92898574529616</v>
      </c>
      <c r="O1246">
        <f t="shared" si="355"/>
        <v>48.652920167350345</v>
      </c>
      <c r="P1246" s="3">
        <f t="shared" si="356"/>
        <v>48.652920167350345</v>
      </c>
      <c r="Q1246" s="3">
        <f t="shared" si="357"/>
        <v>-90.07101425470384</v>
      </c>
      <c r="R1246">
        <f t="shared" si="358"/>
        <v>89.92898574529616</v>
      </c>
      <c r="S1246">
        <f t="shared" si="359"/>
        <v>9.5482547578094948E-2</v>
      </c>
      <c r="T1246">
        <f t="shared" si="342"/>
        <v>48.652920167350345</v>
      </c>
    </row>
    <row r="1247" spans="1:20" x14ac:dyDescent="0.25">
      <c r="A1247">
        <f t="shared" si="343"/>
        <v>602.21429128689408</v>
      </c>
      <c r="B1247">
        <f t="shared" si="360"/>
        <v>95.84538125889172</v>
      </c>
      <c r="C1247" t="str">
        <f t="shared" si="344"/>
        <v>-0.335633622315123-269.772895294427i</v>
      </c>
      <c r="D1247" t="str">
        <f t="shared" si="345"/>
        <v>3.47812493964081-166.054305543032i</v>
      </c>
      <c r="E1247" t="str">
        <f t="shared" si="346"/>
        <v>162.469195819468+0.073478216622141i</v>
      </c>
      <c r="F1247" t="str">
        <f t="shared" si="347"/>
        <v>2.42492491929659-1558.31324890566i</v>
      </c>
      <c r="G1247" t="str">
        <f t="shared" si="348"/>
        <v>0.999999997678963-0.0000481771431911306i</v>
      </c>
      <c r="H1247" t="str">
        <f t="shared" si="349"/>
        <v>1200.34810167507+18.5003909880506i</v>
      </c>
      <c r="I1247" t="str">
        <f t="shared" si="350"/>
        <v>89.5403093817644-5276.68364626872i</v>
      </c>
      <c r="K1247" t="str">
        <f t="shared" si="351"/>
        <v>0.00999472578861593-0.000226309641586804i</v>
      </c>
      <c r="L1247" t="str">
        <f t="shared" si="352"/>
        <v>0.00015-2.94421715167399i</v>
      </c>
      <c r="M1247" t="str">
        <f t="shared" si="353"/>
        <v>0.0004-0.519567732648352i</v>
      </c>
      <c r="N1247">
        <f t="shared" si="354"/>
        <v>89.928716411341753</v>
      </c>
      <c r="O1247">
        <f t="shared" si="355"/>
        <v>48.619972981477602</v>
      </c>
      <c r="P1247" s="3">
        <f t="shared" si="356"/>
        <v>48.619972981477602</v>
      </c>
      <c r="Q1247" s="3">
        <f t="shared" si="357"/>
        <v>-90.071283588658247</v>
      </c>
      <c r="R1247">
        <f t="shared" si="358"/>
        <v>89.928716411341753</v>
      </c>
      <c r="S1247">
        <f t="shared" si="359"/>
        <v>9.5845381258891721E-2</v>
      </c>
      <c r="T1247">
        <f t="shared" si="342"/>
        <v>48.619972981477602</v>
      </c>
    </row>
    <row r="1248" spans="1:20" x14ac:dyDescent="0.25">
      <c r="A1248">
        <f t="shared" si="343"/>
        <v>604.5027055937843</v>
      </c>
      <c r="B1248">
        <f t="shared" si="360"/>
        <v>96.209593707675509</v>
      </c>
      <c r="C1248" t="str">
        <f t="shared" si="344"/>
        <v>-0.335631022857163-268.751532764848i</v>
      </c>
      <c r="D1248" t="str">
        <f t="shared" si="345"/>
        <v>3.47812493918122-165.425691404545i</v>
      </c>
      <c r="E1248" t="str">
        <f t="shared" si="346"/>
        <v>162.469193224937+0.0737575607967074i</v>
      </c>
      <c r="F1248" t="str">
        <f t="shared" si="347"/>
        <v>2.42492491925373-1552.41407630526i</v>
      </c>
      <c r="G1248" t="str">
        <f t="shared" si="348"/>
        <v>0.999999997661289-0.0000483602163344022i</v>
      </c>
      <c r="H1248" t="str">
        <f t="shared" si="349"/>
        <v>1200.35075274641+18.5706952829966i</v>
      </c>
      <c r="I1248" t="str">
        <f t="shared" si="350"/>
        <v>89.5403398661747-5256.71880840963i</v>
      </c>
      <c r="K1248" t="str">
        <f t="shared" si="351"/>
        <v>0.0099946856504216-0.000227168679124021i</v>
      </c>
      <c r="L1248" t="str">
        <f t="shared" si="352"/>
        <v>0.00015-2.93307148004981i</v>
      </c>
      <c r="M1248" t="str">
        <f t="shared" si="353"/>
        <v>0.0004-0.517600849420555i</v>
      </c>
      <c r="N1248">
        <f t="shared" si="354"/>
        <v>89.928446059867355</v>
      </c>
      <c r="O1248">
        <f t="shared" si="355"/>
        <v>48.587025770055291</v>
      </c>
      <c r="P1248" s="3">
        <f t="shared" si="356"/>
        <v>48.587025770055291</v>
      </c>
      <c r="Q1248" s="3">
        <f t="shared" si="357"/>
        <v>-90.071553940132645</v>
      </c>
      <c r="R1248">
        <f t="shared" si="358"/>
        <v>89.928446059867355</v>
      </c>
      <c r="S1248">
        <f t="shared" si="359"/>
        <v>9.6209593707675511E-2</v>
      </c>
      <c r="T1248">
        <f t="shared" si="342"/>
        <v>48.587025770055291</v>
      </c>
    </row>
    <row r="1249" spans="1:20" x14ac:dyDescent="0.25">
      <c r="A1249">
        <f t="shared" si="343"/>
        <v>606.79981587504074</v>
      </c>
      <c r="B1249">
        <f t="shared" si="360"/>
        <v>96.575190163764674</v>
      </c>
      <c r="C1249" t="str">
        <f t="shared" si="344"/>
        <v>-0.33562840362809-267.734036317233i</v>
      </c>
      <c r="D1249" t="str">
        <f t="shared" si="345"/>
        <v>3.4781249387181-164.799456970165i</v>
      </c>
      <c r="E1249" t="str">
        <f t="shared" si="346"/>
        <v>162.469190610698+0.0740379679307684i</v>
      </c>
      <c r="F1249" t="str">
        <f t="shared" si="347"/>
        <v>2.42492491921054-1546.53723570254i</v>
      </c>
      <c r="G1249" t="str">
        <f t="shared" si="348"/>
        <v>0.999999997643481-0.0000485439851556085i</v>
      </c>
      <c r="H1249" t="str">
        <f t="shared" si="349"/>
        <v>1200.35342401138+18.6412667663604i</v>
      </c>
      <c r="I1249" t="str">
        <f t="shared" si="350"/>
        <v>89.5403705825401-5236.82959024659i</v>
      </c>
      <c r="K1249" t="str">
        <f t="shared" si="351"/>
        <v>0.00999464520693326-0.00022803097026529i</v>
      </c>
      <c r="L1249" t="str">
        <f t="shared" si="352"/>
        <v>0.00015-2.92196800164356i</v>
      </c>
      <c r="M1249" t="str">
        <f t="shared" si="353"/>
        <v>0.0004-0.515641412054745i</v>
      </c>
      <c r="N1249">
        <f t="shared" si="354"/>
        <v>89.928174687074318</v>
      </c>
      <c r="O1249">
        <f t="shared" si="355"/>
        <v>48.554078532889456</v>
      </c>
      <c r="P1249" s="3">
        <f t="shared" si="356"/>
        <v>48.554078532889456</v>
      </c>
      <c r="Q1249" s="3">
        <f t="shared" si="357"/>
        <v>-90.071825312925682</v>
      </c>
      <c r="R1249">
        <f t="shared" si="358"/>
        <v>89.928174687074318</v>
      </c>
      <c r="S1249">
        <f t="shared" si="359"/>
        <v>9.6575190163764674E-2</v>
      </c>
      <c r="T1249">
        <f t="shared" si="342"/>
        <v>48.554078532889456</v>
      </c>
    </row>
    <row r="1250" spans="1:20" x14ac:dyDescent="0.25">
      <c r="A1250">
        <f t="shared" si="343"/>
        <v>609.10565517536588</v>
      </c>
      <c r="B1250">
        <f t="shared" si="360"/>
        <v>96.942175886386977</v>
      </c>
      <c r="C1250" t="str">
        <f t="shared" si="344"/>
        <v>-0.335625764477384-266.720391314555i</v>
      </c>
      <c r="D1250" t="str">
        <f t="shared" si="345"/>
        <v>3.47812493825148-164.175593231302i</v>
      </c>
      <c r="E1250" t="str">
        <f t="shared" si="346"/>
        <v>162.469187976599+0.0743194420801561i</v>
      </c>
      <c r="F1250" t="str">
        <f t="shared" si="347"/>
        <v>2.42492491916702-1540.68264255716i</v>
      </c>
      <c r="G1250" t="str">
        <f t="shared" si="348"/>
        <v>0.999999997625538-0.0000487284522983254i</v>
      </c>
      <c r="H1250" t="str">
        <f t="shared" si="349"/>
        <v>1200.35611562388+18.7121064538234i</v>
      </c>
      <c r="I1250" t="str">
        <f t="shared" si="350"/>
        <v>89.5404015326195-5217.01570566695i</v>
      </c>
      <c r="K1250" t="str">
        <f t="shared" si="351"/>
        <v>0.00999460445583107-0.000228896527251553i</v>
      </c>
      <c r="L1250" t="str">
        <f t="shared" si="352"/>
        <v>0.00015-2.91090655672799i</v>
      </c>
      <c r="M1250" t="str">
        <f t="shared" si="353"/>
        <v>0.0004-0.513689392363763i</v>
      </c>
      <c r="N1250">
        <f t="shared" si="354"/>
        <v>89.927902289150452</v>
      </c>
      <c r="O1250">
        <f t="shared" si="355"/>
        <v>48.521131269784178</v>
      </c>
      <c r="P1250" s="3">
        <f t="shared" si="356"/>
        <v>48.521131269784178</v>
      </c>
      <c r="Q1250" s="3">
        <f t="shared" si="357"/>
        <v>-90.072097710849548</v>
      </c>
      <c r="R1250">
        <f t="shared" si="358"/>
        <v>89.927902289150452</v>
      </c>
      <c r="S1250">
        <f t="shared" si="359"/>
        <v>9.6942175886386983E-2</v>
      </c>
      <c r="T1250">
        <f t="shared" si="342"/>
        <v>48.521131269784178</v>
      </c>
    </row>
    <row r="1251" spans="1:20" x14ac:dyDescent="0.25">
      <c r="A1251">
        <f t="shared" si="343"/>
        <v>611.42025666503218</v>
      </c>
      <c r="B1251">
        <f t="shared" si="360"/>
        <v>97.310556154755247</v>
      </c>
      <c r="C1251" t="str">
        <f t="shared" si="344"/>
        <v>-0.335623105253882-265.71058317521i</v>
      </c>
      <c r="D1251" t="str">
        <f t="shared" si="345"/>
        <v>3.4781249377813-163.554091213465i</v>
      </c>
      <c r="E1251" t="str">
        <f t="shared" si="346"/>
        <v>162.469185322493+0.0746019873163216i</v>
      </c>
      <c r="F1251" t="str">
        <f t="shared" si="347"/>
        <v>2.42492491912319-1534.85021264884i</v>
      </c>
      <c r="G1251" t="str">
        <f t="shared" si="348"/>
        <v>0.999999997607458-0.0000489136204161747i</v>
      </c>
      <c r="H1251" t="str">
        <f t="shared" si="349"/>
        <v>1200.35882773894+18.7832153649323i</v>
      </c>
      <c r="I1251" t="str">
        <f t="shared" si="350"/>
        <v>89.5404327181929-5197.27686964164i</v>
      </c>
      <c r="K1251" t="str">
        <f t="shared" si="351"/>
        <v>0.00999456339477812-0.000229765362368896i</v>
      </c>
      <c r="L1251" t="str">
        <f t="shared" si="352"/>
        <v>0.00015-2.89988698618051i</v>
      </c>
      <c r="M1251" t="str">
        <f t="shared" si="353"/>
        <v>0.0004-0.511744762267149i</v>
      </c>
      <c r="N1251">
        <f t="shared" si="354"/>
        <v>89.927628862269799</v>
      </c>
      <c r="O1251">
        <f t="shared" si="355"/>
        <v>48.488183980542665</v>
      </c>
      <c r="P1251" s="3">
        <f t="shared" si="356"/>
        <v>48.488183980542665</v>
      </c>
      <c r="Q1251" s="3">
        <f t="shared" si="357"/>
        <v>-90.072371137730201</v>
      </c>
      <c r="R1251">
        <f t="shared" si="358"/>
        <v>89.927628862269799</v>
      </c>
      <c r="S1251">
        <f t="shared" si="359"/>
        <v>9.7310556154755243E-2</v>
      </c>
      <c r="T1251">
        <f t="shared" si="342"/>
        <v>48.488183980542665</v>
      </c>
    </row>
    <row r="1252" spans="1:20" x14ac:dyDescent="0.25">
      <c r="A1252">
        <f t="shared" si="343"/>
        <v>613.74365364035941</v>
      </c>
      <c r="B1252">
        <f t="shared" si="360"/>
        <v>97.680336268143321</v>
      </c>
      <c r="C1252" t="str">
        <f t="shared" si="344"/>
        <v>-0.335620425805086-264.704597372775i</v>
      </c>
      <c r="D1252" t="str">
        <f t="shared" si="345"/>
        <v>3.47812493730754-162.934941976139i</v>
      </c>
      <c r="E1252" t="str">
        <f t="shared" si="346"/>
        <v>162.469182648226+0.0748856077263708i</v>
      </c>
      <c r="F1252" t="str">
        <f t="shared" si="347"/>
        <v>2.42492491907902-1529.03986207611i</v>
      </c>
      <c r="G1252" t="str">
        <f t="shared" si="348"/>
        <v>0.99999999758924-0.0000490994921728617i</v>
      </c>
      <c r="H1252" t="str">
        <f t="shared" si="349"/>
        <v>1200.36156051278+18.8545945231119i</v>
      </c>
      <c r="I1252" t="str">
        <f t="shared" si="350"/>
        <v>89.5404641410512-5177.61279822119i</v>
      </c>
      <c r="K1252" t="str">
        <f t="shared" si="351"/>
        <v>0.00999452202141957-0.000230637487948663i</v>
      </c>
      <c r="L1252" t="str">
        <f t="shared" si="352"/>
        <v>0.00015-2.88890913148087i</v>
      </c>
      <c r="M1252" t="str">
        <f t="shared" si="353"/>
        <v>0.0004-0.509807493790743i</v>
      </c>
      <c r="N1252">
        <f t="shared" si="354"/>
        <v>89.927354402592712</v>
      </c>
      <c r="O1252">
        <f t="shared" si="355"/>
        <v>48.455236664966172</v>
      </c>
      <c r="P1252" s="3">
        <f t="shared" si="356"/>
        <v>48.455236664966172</v>
      </c>
      <c r="Q1252" s="3">
        <f t="shared" si="357"/>
        <v>-90.072645597407288</v>
      </c>
      <c r="R1252">
        <f t="shared" si="358"/>
        <v>89.927354402592712</v>
      </c>
      <c r="S1252">
        <f t="shared" si="359"/>
        <v>9.768033626814332E-2</v>
      </c>
      <c r="T1252">
        <f t="shared" si="342"/>
        <v>48.455236664966172</v>
      </c>
    </row>
    <row r="1253" spans="1:20" x14ac:dyDescent="0.25">
      <c r="A1253">
        <f t="shared" si="343"/>
        <v>616.07587952419283</v>
      </c>
      <c r="B1253">
        <f t="shared" si="360"/>
        <v>98.051521545962274</v>
      </c>
      <c r="C1253" t="str">
        <f t="shared" si="344"/>
        <v>-0.335617725977194-263.702419435819i</v>
      </c>
      <c r="D1253" t="str">
        <f t="shared" si="345"/>
        <v>3.47812493683018-162.318136612654i</v>
      </c>
      <c r="E1253" t="str">
        <f t="shared" si="346"/>
        <v>162.469179953646+0.0751703074131283i</v>
      </c>
      <c r="F1253" t="str">
        <f t="shared" si="347"/>
        <v>2.4249249190345-1523.25150725513i</v>
      </c>
      <c r="G1253" t="str">
        <f t="shared" si="348"/>
        <v>0.999999997570883-0.0000492860702422138i</v>
      </c>
      <c r="H1253" t="str">
        <f t="shared" si="349"/>
        <v>1200.36431410283+18.9262449556792i</v>
      </c>
      <c r="I1253" t="str">
        <f t="shared" si="350"/>
        <v>89.540495802995-5158.02320853173i</v>
      </c>
      <c r="K1253" t="str">
        <f t="shared" si="351"/>
        <v>0.00999448033338278-0.000231512916367619i</v>
      </c>
      <c r="L1253" t="str">
        <f t="shared" si="352"/>
        <v>0.00015-2.87797283470898i</v>
      </c>
      <c r="M1253" t="str">
        <f t="shared" si="353"/>
        <v>0.0004-0.507877559066291i</v>
      </c>
      <c r="N1253">
        <f t="shared" si="354"/>
        <v>89.927078906265692</v>
      </c>
      <c r="O1253">
        <f t="shared" si="355"/>
        <v>48.422289322854645</v>
      </c>
      <c r="P1253" s="3">
        <f t="shared" si="356"/>
        <v>48.422289322854645</v>
      </c>
      <c r="Q1253" s="3">
        <f t="shared" si="357"/>
        <v>-90.072921093734308</v>
      </c>
      <c r="R1253">
        <f t="shared" si="358"/>
        <v>89.927078906265692</v>
      </c>
      <c r="S1253">
        <f t="shared" si="359"/>
        <v>9.8051521545962278E-2</v>
      </c>
      <c r="T1253">
        <f t="shared" si="342"/>
        <v>48.422289322854645</v>
      </c>
    </row>
    <row r="1254" spans="1:20" x14ac:dyDescent="0.25">
      <c r="A1254">
        <f t="shared" si="343"/>
        <v>618.41696786638477</v>
      </c>
      <c r="B1254">
        <f t="shared" si="360"/>
        <v>98.424117327836939</v>
      </c>
      <c r="C1254" t="str">
        <f t="shared" si="344"/>
        <v>-0.335615005615646-262.70403494769i</v>
      </c>
      <c r="D1254" t="str">
        <f t="shared" si="345"/>
        <v>3.47812493634917-161.703666250059i</v>
      </c>
      <c r="E1254" t="str">
        <f t="shared" si="346"/>
        <v>162.469177238599+0.0754560904951996i</v>
      </c>
      <c r="F1254" t="str">
        <f t="shared" si="347"/>
        <v>2.42492491898964-1517.48506491848i</v>
      </c>
      <c r="G1254" t="str">
        <f t="shared" si="348"/>
        <v>0.999999997552387-0.0000494733573082192i</v>
      </c>
      <c r="H1254" t="str">
        <f t="shared" si="349"/>
        <v>1200.36708866771+18.9981676938611i</v>
      </c>
      <c r="I1254" t="str">
        <f t="shared" si="350"/>
        <v>89.5405277058463-5138.50781877086i</v>
      </c>
      <c r="K1254" t="str">
        <f t="shared" si="351"/>
        <v>0.0099944383282771-0.000232391660048121i</v>
      </c>
      <c r="L1254" t="str">
        <f t="shared" si="352"/>
        <v>0.00015-2.86707793854252i</v>
      </c>
      <c r="M1254" t="str">
        <f t="shared" si="353"/>
        <v>0.0004-0.505954930331032i</v>
      </c>
      <c r="N1254">
        <f t="shared" si="354"/>
        <v>89.926802369421466</v>
      </c>
      <c r="O1254">
        <f t="shared" si="355"/>
        <v>48.389341954006596</v>
      </c>
      <c r="P1254" s="3">
        <f t="shared" si="356"/>
        <v>48.389341954006596</v>
      </c>
      <c r="Q1254" s="3">
        <f t="shared" si="357"/>
        <v>-90.073197630578534</v>
      </c>
      <c r="R1254">
        <f t="shared" si="358"/>
        <v>89.926802369421466</v>
      </c>
      <c r="S1254">
        <f t="shared" si="359"/>
        <v>9.8424117327836944E-2</v>
      </c>
      <c r="T1254">
        <f t="shared" si="342"/>
        <v>48.389341954006596</v>
      </c>
    </row>
    <row r="1255" spans="1:20" x14ac:dyDescent="0.25">
      <c r="A1255">
        <f t="shared" si="343"/>
        <v>620.766952344277</v>
      </c>
      <c r="B1255">
        <f t="shared" si="360"/>
        <v>98.798128973682722</v>
      </c>
      <c r="C1255" t="str">
        <f t="shared" si="344"/>
        <v>-0.335612264564197-261.709429546296i</v>
      </c>
      <c r="D1255" t="str">
        <f t="shared" si="345"/>
        <v>3.4781249358645-161.09152204899i</v>
      </c>
      <c r="E1255" t="str">
        <f t="shared" si="346"/>
        <v>162.46917450293+0.0757429611070405i</v>
      </c>
      <c r="F1255" t="str">
        <f t="shared" si="347"/>
        <v>2.42492491894445-1511.74045211395i</v>
      </c>
      <c r="G1255" t="str">
        <f t="shared" si="348"/>
        <v>0.99999999753375-0.0000496613560650649i</v>
      </c>
      <c r="H1255" t="str">
        <f t="shared" si="349"/>
        <v>1200.36988436727+19.070363772806i</v>
      </c>
      <c r="I1255" t="str">
        <f t="shared" si="350"/>
        <v>89.5405598514342-5119.06634820357i</v>
      </c>
      <c r="K1255" t="str">
        <f t="shared" si="351"/>
        <v>0.00999439600369361-0.000233273731458248i</v>
      </c>
      <c r="L1255" t="str">
        <f t="shared" si="352"/>
        <v>0.00015-2.85622428625476i</v>
      </c>
      <c r="M1255" t="str">
        <f t="shared" si="353"/>
        <v>0.0004-0.504039579927309i</v>
      </c>
      <c r="N1255">
        <f t="shared" si="354"/>
        <v>89.926524788178853</v>
      </c>
      <c r="O1255">
        <f t="shared" si="355"/>
        <v>48.356394558218639</v>
      </c>
      <c r="P1255" s="3">
        <f t="shared" si="356"/>
        <v>48.356394558218639</v>
      </c>
      <c r="Q1255" s="3">
        <f t="shared" si="357"/>
        <v>-90.073475211821147</v>
      </c>
      <c r="R1255">
        <f t="shared" si="358"/>
        <v>89.926524788178853</v>
      </c>
      <c r="S1255">
        <f t="shared" si="359"/>
        <v>9.8798128973682717E-2</v>
      </c>
      <c r="T1255">
        <f t="shared" si="342"/>
        <v>48.356394558218639</v>
      </c>
    </row>
    <row r="1256" spans="1:20" x14ac:dyDescent="0.25">
      <c r="A1256">
        <f t="shared" si="343"/>
        <v>623.1258667631854</v>
      </c>
      <c r="B1256">
        <f t="shared" si="360"/>
        <v>99.173561863782723</v>
      </c>
      <c r="C1256" t="str">
        <f t="shared" si="344"/>
        <v>-0.335609502665831-260.718588923923i</v>
      </c>
      <c r="D1256" t="str">
        <f t="shared" si="345"/>
        <v>3.47812493537615-160.481695203549i</v>
      </c>
      <c r="E1256" t="str">
        <f t="shared" si="346"/>
        <v>162.469171746483+0.0760309233990305i</v>
      </c>
      <c r="F1256" t="str">
        <f t="shared" si="347"/>
        <v>2.42492491889893-1506.01758620335i</v>
      </c>
      <c r="G1256" t="str">
        <f t="shared" si="348"/>
        <v>0.99999999751497-0.0000498500692171759i</v>
      </c>
      <c r="H1256" t="str">
        <f t="shared" si="349"/>
        <v>1200.37270136253+19.1428342316011i</v>
      </c>
      <c r="I1256" t="str">
        <f t="shared" si="350"/>
        <v>89.5405922416046-5099.69851715804i</v>
      </c>
      <c r="K1256" t="str">
        <f t="shared" si="351"/>
        <v>0.00999435335720544-0.000234159143111992i</v>
      </c>
      <c r="L1256" t="str">
        <f t="shared" si="352"/>
        <v>0.00015-2.84541172171224i</v>
      </c>
      <c r="M1256" t="str">
        <f t="shared" si="353"/>
        <v>0.0004-0.502131480302161i</v>
      </c>
      <c r="N1256">
        <f t="shared" si="354"/>
        <v>89.926246158642769</v>
      </c>
      <c r="O1256">
        <f t="shared" si="355"/>
        <v>48.323447135286351</v>
      </c>
      <c r="P1256" s="3">
        <f t="shared" si="356"/>
        <v>48.323447135286351</v>
      </c>
      <c r="Q1256" s="3">
        <f t="shared" si="357"/>
        <v>-90.073753841357231</v>
      </c>
      <c r="R1256">
        <f t="shared" si="358"/>
        <v>89.926246158642769</v>
      </c>
      <c r="S1256">
        <f t="shared" si="359"/>
        <v>9.9173561863782719E-2</v>
      </c>
      <c r="T1256">
        <f t="shared" si="342"/>
        <v>48.323447135286351</v>
      </c>
    </row>
    <row r="1257" spans="1:20" x14ac:dyDescent="0.25">
      <c r="A1257">
        <f t="shared" si="343"/>
        <v>625.49374505688547</v>
      </c>
      <c r="B1257">
        <f t="shared" si="360"/>
        <v>99.550421398865097</v>
      </c>
      <c r="C1257" t="str">
        <f t="shared" si="344"/>
        <v>-0.335606719762147-259.731498827003i</v>
      </c>
      <c r="D1257" t="str">
        <f t="shared" si="345"/>
        <v>3.47812493488407-159.874176941171i</v>
      </c>
      <c r="E1257" t="str">
        <f t="shared" si="346"/>
        <v>162.469168969099+0.0763199815375306i</v>
      </c>
      <c r="F1257" t="str">
        <f t="shared" si="347"/>
        <v>2.42492491885303-1500.31638486133i</v>
      </c>
      <c r="G1257" t="str">
        <f t="shared" si="348"/>
        <v>0.999999997496049-0.0000500394994792543i</v>
      </c>
      <c r="H1257" t="str">
        <f t="shared" si="349"/>
        <v>1200.37553981577+19.2155801132865i</v>
      </c>
      <c r="I1257" t="str">
        <f t="shared" si="350"/>
        <v>89.5406248782171-5080.4040470219i</v>
      </c>
      <c r="K1257" t="str">
        <f t="shared" si="351"/>
        <v>0.00999431038636715-0.00023504790756939i</v>
      </c>
      <c r="L1257" t="str">
        <f t="shared" si="352"/>
        <v>0.00015-2.83464008937263i</v>
      </c>
      <c r="M1257" t="str">
        <f t="shared" si="353"/>
        <v>0.0004-0.500230604006934i</v>
      </c>
      <c r="N1257">
        <f t="shared" si="354"/>
        <v>89.925966476904179</v>
      </c>
      <c r="O1257">
        <f t="shared" si="355"/>
        <v>48.290499685003354</v>
      </c>
      <c r="P1257" s="3">
        <f t="shared" si="356"/>
        <v>48.290499685003354</v>
      </c>
      <c r="Q1257" s="3">
        <f t="shared" si="357"/>
        <v>-90.074033523095821</v>
      </c>
      <c r="R1257">
        <f t="shared" si="358"/>
        <v>89.925966476904179</v>
      </c>
      <c r="S1257">
        <f t="shared" si="359"/>
        <v>9.9550421398865094E-2</v>
      </c>
      <c r="T1257">
        <f t="shared" si="342"/>
        <v>48.290499685003354</v>
      </c>
    </row>
    <row r="1258" spans="1:20" x14ac:dyDescent="0.25">
      <c r="A1258">
        <f t="shared" si="343"/>
        <v>627.87062128810169</v>
      </c>
      <c r="B1258">
        <f t="shared" si="360"/>
        <v>99.928713000180792</v>
      </c>
      <c r="C1258" t="str">
        <f t="shared" si="344"/>
        <v>-0.335603915693502-258.748145055927i</v>
      </c>
      <c r="D1258" t="str">
        <f t="shared" si="345"/>
        <v>3.47812493438825-159.268958522501i</v>
      </c>
      <c r="E1258" t="str">
        <f t="shared" si="346"/>
        <v>162.469166170622+0.0766101397049193i</v>
      </c>
      <c r="F1258" t="str">
        <f t="shared" si="347"/>
        <v>2.42492491880679-1494.6367660742i</v>
      </c>
      <c r="G1258" t="str">
        <f t="shared" si="348"/>
        <v>0.999999997476982-0.0000502296495763178i</v>
      </c>
      <c r="H1258" t="str">
        <f t="shared" si="349"/>
        <v>1200.37839989053+19.28860246487i</v>
      </c>
      <c r="I1258" t="str">
        <f t="shared" si="350"/>
        <v>89.5406577631447-5061.18266023824i</v>
      </c>
      <c r="K1258" t="str">
        <f t="shared" si="351"/>
        <v>0.00999426708871472-0.000235940037436687i</v>
      </c>
      <c r="L1258" t="str">
        <f t="shared" si="352"/>
        <v>0.00015-2.82390923428236i</v>
      </c>
      <c r="M1258" t="str">
        <f t="shared" si="353"/>
        <v>0.0004-0.498336923696887i</v>
      </c>
      <c r="N1258">
        <f t="shared" si="354"/>
        <v>89.925685739040006</v>
      </c>
      <c r="O1258">
        <f t="shared" si="355"/>
        <v>48.257552207161908</v>
      </c>
      <c r="P1258" s="3">
        <f t="shared" si="356"/>
        <v>48.257552207161908</v>
      </c>
      <c r="Q1258" s="3">
        <f t="shared" si="357"/>
        <v>-90.074314260959994</v>
      </c>
      <c r="R1258">
        <f t="shared" si="358"/>
        <v>89.925685739040006</v>
      </c>
      <c r="S1258">
        <f t="shared" si="359"/>
        <v>9.9928713000180788E-2</v>
      </c>
      <c r="T1258">
        <f t="shared" si="342"/>
        <v>48.257552207161908</v>
      </c>
    </row>
    <row r="1259" spans="1:20" x14ac:dyDescent="0.25">
      <c r="A1259">
        <f t="shared" si="343"/>
        <v>630.25652964899643</v>
      </c>
      <c r="B1259">
        <f t="shared" si="360"/>
        <v>100.30844210958148</v>
      </c>
      <c r="C1259" t="str">
        <f t="shared" si="344"/>
        <v>-0.335601090299285-257.768513464834i</v>
      </c>
      <c r="D1259" t="str">
        <f t="shared" si="345"/>
        <v>3.47812493388866-158.666031241271i</v>
      </c>
      <c r="E1259" t="str">
        <f t="shared" si="346"/>
        <v>162.46916335089+0.0769014020996482i</v>
      </c>
      <c r="F1259" t="str">
        <f t="shared" si="347"/>
        <v>2.42492491876021-1488.97864813873i</v>
      </c>
      <c r="G1259" t="str">
        <f t="shared" si="348"/>
        <v>0.999999997457771-0.0000504205222437392i</v>
      </c>
      <c r="H1259" t="str">
        <f t="shared" si="349"/>
        <v>1200.38128175155+19.361902337343i</v>
      </c>
      <c r="I1259" t="str">
        <f t="shared" si="350"/>
        <v>89.5406908982754-5042.03408030122i</v>
      </c>
      <c r="K1259" t="str">
        <f t="shared" si="351"/>
        <v>0.00999422346176555-0.000236835545366502i</v>
      </c>
      <c r="L1259" t="str">
        <f t="shared" si="352"/>
        <v>0.00015-2.81321900207447i</v>
      </c>
      <c r="M1259" t="str">
        <f t="shared" si="353"/>
        <v>0.0004-0.49645041213079i</v>
      </c>
      <c r="N1259">
        <f t="shared" si="354"/>
        <v>89.925403941113146</v>
      </c>
      <c r="O1259">
        <f t="shared" si="355"/>
        <v>48.224604701552707</v>
      </c>
      <c r="P1259" s="3">
        <f t="shared" si="356"/>
        <v>48.224604701552707</v>
      </c>
      <c r="Q1259" s="3">
        <f t="shared" si="357"/>
        <v>-90.074596058886854</v>
      </c>
      <c r="R1259">
        <f t="shared" si="358"/>
        <v>89.925403941113146</v>
      </c>
      <c r="S1259">
        <f t="shared" si="359"/>
        <v>0.10030844210958148</v>
      </c>
      <c r="T1259">
        <f t="shared" si="342"/>
        <v>48.224604701552707</v>
      </c>
    </row>
    <row r="1260" spans="1:20" x14ac:dyDescent="0.25">
      <c r="A1260">
        <f t="shared" si="343"/>
        <v>632.65150446166263</v>
      </c>
      <c r="B1260">
        <f t="shared" si="360"/>
        <v>100.68961418959789</v>
      </c>
      <c r="C1260" t="str">
        <f t="shared" si="344"/>
        <v>-0.335598243417425-256.792589961404i</v>
      </c>
      <c r="D1260" t="str">
        <f t="shared" si="345"/>
        <v>3.47812493338525-158.065386424168i</v>
      </c>
      <c r="E1260" t="str">
        <f t="shared" si="346"/>
        <v>162.469160509743+0.0771937729364073i</v>
      </c>
      <c r="F1260" t="str">
        <f t="shared" si="347"/>
        <v>2.42492491871327-1483.34194966101i</v>
      </c>
      <c r="G1260" t="str">
        <f t="shared" si="348"/>
        <v>0.999999997438413-0.0000506121202272857i</v>
      </c>
      <c r="H1260" t="str">
        <f t="shared" si="349"/>
        <v>1200.38418556485+19.4354807856955i</v>
      </c>
      <c r="I1260" t="str">
        <f t="shared" si="350"/>
        <v>89.5407242855135-5022.95803175256i</v>
      </c>
      <c r="K1260" t="str">
        <f t="shared" si="351"/>
        <v>0.00999417950301822-0.000237734444057981i</v>
      </c>
      <c r="L1260" t="str">
        <f t="shared" si="352"/>
        <v>0.00015-2.8025692389664i</v>
      </c>
      <c r="M1260" t="str">
        <f t="shared" si="353"/>
        <v>0.0004-0.494571042170542i</v>
      </c>
      <c r="N1260">
        <f t="shared" si="354"/>
        <v>89.925121079172428</v>
      </c>
      <c r="O1260">
        <f t="shared" si="355"/>
        <v>48.191657167964699</v>
      </c>
      <c r="P1260" s="3">
        <f t="shared" si="356"/>
        <v>48.191657167964699</v>
      </c>
      <c r="Q1260" s="3">
        <f t="shared" si="357"/>
        <v>-90.074878920827572</v>
      </c>
      <c r="R1260">
        <f t="shared" si="358"/>
        <v>89.925121079172428</v>
      </c>
      <c r="S1260">
        <f t="shared" si="359"/>
        <v>0.10068961418959789</v>
      </c>
      <c r="T1260">
        <f t="shared" ref="T1260:T1323" si="361">P1260</f>
        <v>48.191657167964699</v>
      </c>
    </row>
    <row r="1261" spans="1:20" x14ac:dyDescent="0.25">
      <c r="A1261">
        <f t="shared" ref="A1261:A1324" si="362">2*PI()*B1261</f>
        <v>635.05558017861699</v>
      </c>
      <c r="B1261">
        <f t="shared" si="360"/>
        <v>101.07223472351836</v>
      </c>
      <c r="C1261" t="str">
        <f t="shared" ref="C1261:C1324" si="363">IMPRODUCT(D1261,E1261,$C$40,,K1261,$C$41)</f>
        <v>-0.335595374884651-255.820360506665i</v>
      </c>
      <c r="D1261" t="str">
        <f t="shared" ref="D1261:D1324" si="364">IMDIV(IMPRODUCT($C$37,$C$38,COMPLEX(1,A1261/$C$38)),IMSUM(-1*A1261*A1261/$C$39,COMPLEX(0,1*A1261)))</f>
        <v>3.47812493287802-157.467015430715i</v>
      </c>
      <c r="E1261" t="str">
        <f t="shared" ref="E1261:E1324" si="365">IMDIV(IMPRODUCT(IMSUM(F1261,G1261),$C$29,H1261),IMSUM(1,I1261))</f>
        <v>162.46915764702+0.0774872564460587i</v>
      </c>
      <c r="F1261" t="str">
        <f t="shared" ref="F1261:F1324" si="366">IMDIV(IMPRODUCT($C$14,$C$15,COMPLEX(1,A1261/$C$15)),IMSUM(-1*A1261*A1261/$C$16,COMPLEX(0,A1261)))</f>
        <v>2.42492491866598-1477.72658955522i</v>
      </c>
      <c r="G1261" t="str">
        <f t="shared" ref="G1261:G1324" si="367">IMDIV(1,COMPLEX(1,A1261*$C$9*$C$10))</f>
        <v>0.999999997418908-0.0000508044462831585i</v>
      </c>
      <c r="H1261" t="str">
        <f t="shared" ref="H1261:H1324" si="368">IMDIV($C$3,IMSUM(K1261,COMPLEX(0,$C$28*A1261)))</f>
        <v>1200.38711149774+19.5093388689302i</v>
      </c>
      <c r="I1261" t="str">
        <f t="shared" ref="I1261:I1324" si="369">IMPRODUCT(F1261,$C$29,H1261,$C$31)</f>
        <v>89.5407579267724-5003.95424017733i</v>
      </c>
      <c r="K1261" t="str">
        <f t="shared" ref="K1261:K1324" si="370">IF($C$26&lt;=0,IMDIV(1,IMSUM(IMDIV(1,L1261),1/$C$18)),IMDIV(1,IMSUM(IMDIV(1,L1261),1/$C$18,IMDIV(1,M1261))))</f>
        <v>0.00999413520995226-0.000238636746256952i</v>
      </c>
      <c r="L1261" t="str">
        <f t="shared" ref="L1261:L1324" si="371">IMSUM($C$21/$C$22,IMDIV(1,COMPLEX(0,$C$20*$C$22*A1261)))</f>
        <v>0.00015-2.79195979175772i</v>
      </c>
      <c r="M1261" t="str">
        <f t="shared" ref="M1261:M1324" si="372">IMSUM($C$25/$C$26,IMDIV(1,COMPLEX(0,$C$24*$C$26*A1261)))</f>
        <v>0.0004-0.492698786780775i</v>
      </c>
      <c r="N1261">
        <f t="shared" ref="N1261:N1324" si="373">ABS(R1261)</f>
        <v>89.924837149252539</v>
      </c>
      <c r="O1261">
        <f t="shared" ref="O1261:O1324" si="374">ABS(P1261)</f>
        <v>48.158709606185461</v>
      </c>
      <c r="P1261" s="3">
        <f t="shared" ref="P1261:P1324" si="375">20*LOG10(IMABS(C1261))</f>
        <v>48.158709606185461</v>
      </c>
      <c r="Q1261" s="3">
        <f t="shared" ref="Q1261:Q1324" si="376">IMARGUMENT(C1261)*180/PI()</f>
        <v>-90.075162850747461</v>
      </c>
      <c r="R1261">
        <f t="shared" ref="R1261:R1324" si="377">IF(Q1261&lt;0,Q1261+180,Q1261-180)</f>
        <v>89.924837149252539</v>
      </c>
      <c r="S1261">
        <f t="shared" ref="S1261:S1324" si="378">B1261/1000</f>
        <v>0.10107223472351837</v>
      </c>
      <c r="T1261">
        <f t="shared" si="361"/>
        <v>48.158709606185461</v>
      </c>
    </row>
    <row r="1262" spans="1:20" x14ac:dyDescent="0.25">
      <c r="A1262">
        <f t="shared" si="362"/>
        <v>637.46879138329575</v>
      </c>
      <c r="B1262">
        <f t="shared" ref="B1262:B1325" si="379">B1261*(1+B$42)</f>
        <v>101.45630921546774</v>
      </c>
      <c r="C1262" t="str">
        <f t="shared" si="363"/>
        <v>-0.335592484536607-254.851811114778i</v>
      </c>
      <c r="D1262" t="str">
        <f t="shared" si="364"/>
        <v>3.47812493236693-156.870909653144i</v>
      </c>
      <c r="E1262" t="str">
        <f t="shared" si="365"/>
        <v>162.469154762554+0.0777818568757632i</v>
      </c>
      <c r="F1262" t="str">
        <f t="shared" si="366"/>
        <v>2.42492491861831-1472.13248704253i</v>
      </c>
      <c r="G1262" t="str">
        <f t="shared" si="367"/>
        <v>0.999999997399255-0.0000509975031780322i</v>
      </c>
      <c r="H1262" t="str">
        <f t="shared" si="368"/>
        <v>1200.39005971873+19.5834776500798i</v>
      </c>
      <c r="I1262" t="str">
        <f t="shared" si="369"/>
        <v>89.5407918239853-4985.02243219986i</v>
      </c>
      <c r="K1262" t="str">
        <f t="shared" si="370"/>
        <v>0.00999409058002835-0.000239542464756101i</v>
      </c>
      <c r="L1262" t="str">
        <f t="shared" si="371"/>
        <v>0.00015-2.78139050782797i</v>
      </c>
      <c r="M1262" t="str">
        <f t="shared" si="372"/>
        <v>0.0004-0.490833619028467i</v>
      </c>
      <c r="N1262">
        <f t="shared" si="373"/>
        <v>89.924552147373973</v>
      </c>
      <c r="O1262">
        <f t="shared" si="374"/>
        <v>48.125762016000678</v>
      </c>
      <c r="P1262" s="3">
        <f t="shared" si="375"/>
        <v>48.125762016000678</v>
      </c>
      <c r="Q1262" s="3">
        <f t="shared" si="376"/>
        <v>-90.075447852626027</v>
      </c>
      <c r="R1262">
        <f t="shared" si="377"/>
        <v>89.924552147373973</v>
      </c>
      <c r="S1262">
        <f t="shared" si="378"/>
        <v>0.10145630921546774</v>
      </c>
      <c r="T1262">
        <f t="shared" si="361"/>
        <v>48.125762016000678</v>
      </c>
    </row>
    <row r="1263" spans="1:20" x14ac:dyDescent="0.25">
      <c r="A1263">
        <f t="shared" si="362"/>
        <v>639.89117279055222</v>
      </c>
      <c r="B1263">
        <f t="shared" si="379"/>
        <v>101.84184319048651</v>
      </c>
      <c r="C1263" t="str">
        <f t="shared" si="363"/>
        <v>-0.335589572207508-253.88692785285i</v>
      </c>
      <c r="D1263" t="str">
        <f t="shared" si="364"/>
        <v>3.47812493185193-156.277060516274i</v>
      </c>
      <c r="E1263" t="str">
        <f t="shared" si="365"/>
        <v>162.469151856184+0.0780775784890702i</v>
      </c>
      <c r="F1263" t="str">
        <f t="shared" si="366"/>
        <v>2.42492491857029-1466.55956164991i</v>
      </c>
      <c r="G1263" t="str">
        <f t="shared" si="367"/>
        <v>0.999999997379451-0.0000511912936890949i</v>
      </c>
      <c r="H1263" t="str">
        <f t="shared" si="368"/>
        <v>1200.39303039772+19.6578981962204i</v>
      </c>
      <c r="I1263" t="str">
        <f t="shared" si="369"/>
        <v>89.5408259790974-4966.16233548041i</v>
      </c>
      <c r="K1263" t="str">
        <f t="shared" si="370"/>
        <v>0.0099940456106875-0.000240451612395102i</v>
      </c>
      <c r="L1263" t="str">
        <f t="shared" si="371"/>
        <v>0.00015-2.77086123513447i</v>
      </c>
      <c r="M1263" t="str">
        <f t="shared" si="372"/>
        <v>0.0004-0.488975512082551i</v>
      </c>
      <c r="N1263">
        <f t="shared" si="373"/>
        <v>89.924266069542981</v>
      </c>
      <c r="O1263">
        <f t="shared" si="374"/>
        <v>48.092814397194672</v>
      </c>
      <c r="P1263" s="3">
        <f t="shared" si="375"/>
        <v>48.092814397194672</v>
      </c>
      <c r="Q1263" s="3">
        <f t="shared" si="376"/>
        <v>-90.075733930457019</v>
      </c>
      <c r="R1263">
        <f t="shared" si="377"/>
        <v>89.924266069542981</v>
      </c>
      <c r="S1263">
        <f t="shared" si="378"/>
        <v>0.10184184319048652</v>
      </c>
      <c r="T1263">
        <f t="shared" si="361"/>
        <v>48.092814397194672</v>
      </c>
    </row>
    <row r="1264" spans="1:20" x14ac:dyDescent="0.25">
      <c r="A1264">
        <f t="shared" si="362"/>
        <v>642.32275924715634</v>
      </c>
      <c r="B1264">
        <f t="shared" si="379"/>
        <v>102.22884219461037</v>
      </c>
      <c r="C1264" t="str">
        <f t="shared" si="363"/>
        <v>-0.335586637730459-252.925696840725i</v>
      </c>
      <c r="D1264" t="str">
        <f t="shared" si="364"/>
        <v>3.47812493133303-155.685459477386i</v>
      </c>
      <c r="E1264" t="str">
        <f t="shared" si="365"/>
        <v>162.469148927742+0.0783744255658949i</v>
      </c>
      <c r="F1264" t="str">
        <f t="shared" si="366"/>
        <v>2.4249249185219-1461.00773320893i</v>
      </c>
      <c r="G1264" t="str">
        <f t="shared" si="367"/>
        <v>0.999999997359498-0.0000513858206040881i</v>
      </c>
      <c r="H1264" t="str">
        <f t="shared" si="368"/>
        <v>1200.39602370582+19.7326015784885i</v>
      </c>
      <c r="I1264" t="str">
        <f t="shared" si="369"/>
        <v>89.5408603940686-4947.37367871035i</v>
      </c>
      <c r="K1264" t="str">
        <f t="shared" si="370"/>
        <v>0.00999400029935176-0.000241364202060813i</v>
      </c>
      <c r="L1264" t="str">
        <f t="shared" si="371"/>
        <v>0.00015-2.76037182221007i</v>
      </c>
      <c r="M1264" t="str">
        <f t="shared" si="372"/>
        <v>0.0004-0.487124439213542i</v>
      </c>
      <c r="N1264">
        <f t="shared" si="373"/>
        <v>89.923978911751561</v>
      </c>
      <c r="O1264">
        <f t="shared" si="374"/>
        <v>48.059866749550068</v>
      </c>
      <c r="P1264" s="3">
        <f t="shared" si="375"/>
        <v>48.059866749550068</v>
      </c>
      <c r="Q1264" s="3">
        <f t="shared" si="376"/>
        <v>-90.076021088248439</v>
      </c>
      <c r="R1264">
        <f t="shared" si="377"/>
        <v>89.923978911751561</v>
      </c>
      <c r="S1264">
        <f t="shared" si="378"/>
        <v>0.10222884219461037</v>
      </c>
      <c r="T1264">
        <f t="shared" si="361"/>
        <v>48.059866749550068</v>
      </c>
    </row>
    <row r="1265" spans="1:20" x14ac:dyDescent="0.25">
      <c r="A1265">
        <f t="shared" si="362"/>
        <v>644.76358573229561</v>
      </c>
      <c r="B1265">
        <f t="shared" si="379"/>
        <v>102.61731179494988</v>
      </c>
      <c r="C1265" t="str">
        <f t="shared" si="363"/>
        <v>-0.33558368093721-251.968104250781i</v>
      </c>
      <c r="D1265" t="str">
        <f t="shared" si="364"/>
        <v>3.47812493081015-155.096098026099i</v>
      </c>
      <c r="E1265" t="str">
        <f t="shared" si="365"/>
        <v>162.469145977062+0.0786724024026989i</v>
      </c>
      <c r="F1265" t="str">
        <f t="shared" si="366"/>
        <v>2.42492491847315-1455.47692185469i</v>
      </c>
      <c r="G1265" t="str">
        <f t="shared" si="367"/>
        <v>0.999999997339391-0.0000515810867213465i</v>
      </c>
      <c r="H1265" t="str">
        <f t="shared" si="368"/>
        <v>1200.39903981549+19.8075888720955i</v>
      </c>
      <c r="I1265" t="str">
        <f t="shared" si="369"/>
        <v>89.540895070875-4928.65619160908i</v>
      </c>
      <c r="K1265" t="str">
        <f t="shared" si="370"/>
        <v>0.00999395464342334-0.000242280246687409i</v>
      </c>
      <c r="L1265" t="str">
        <f t="shared" si="371"/>
        <v>0.00015-2.74992211816105i</v>
      </c>
      <c r="M1265" t="str">
        <f t="shared" si="372"/>
        <v>0.0004-0.485280373793126i</v>
      </c>
      <c r="N1265">
        <f t="shared" si="373"/>
        <v>89.923690669977461</v>
      </c>
      <c r="O1265">
        <f t="shared" si="374"/>
        <v>48.026919072847662</v>
      </c>
      <c r="P1265" s="3">
        <f t="shared" si="375"/>
        <v>48.026919072847662</v>
      </c>
      <c r="Q1265" s="3">
        <f t="shared" si="376"/>
        <v>-90.076309330022539</v>
      </c>
      <c r="R1265">
        <f t="shared" si="377"/>
        <v>89.923690669977461</v>
      </c>
      <c r="S1265">
        <f t="shared" si="378"/>
        <v>0.10261731179494989</v>
      </c>
      <c r="T1265">
        <f t="shared" si="361"/>
        <v>48.026919072847662</v>
      </c>
    </row>
    <row r="1266" spans="1:20" x14ac:dyDescent="0.25">
      <c r="A1266">
        <f t="shared" si="362"/>
        <v>647.21368735807835</v>
      </c>
      <c r="B1266">
        <f t="shared" si="379"/>
        <v>103.00725757977069</v>
      </c>
      <c r="C1266" t="str">
        <f t="shared" si="363"/>
        <v>-0.335580701658294-251.014136307743i</v>
      </c>
      <c r="D1266" t="str">
        <f t="shared" si="364"/>
        <v>3.47812493028332-154.508967684253i</v>
      </c>
      <c r="E1266" t="str">
        <f t="shared" si="365"/>
        <v>162.469143003974+0.0789715133124398i</v>
      </c>
      <c r="F1266" t="str">
        <f t="shared" si="366"/>
        <v>2.42492491842403-1449.96704802462i</v>
      </c>
      <c r="G1266" t="str">
        <f t="shared" si="367"/>
        <v>0.999999997319132-0.0000517770948498388i</v>
      </c>
      <c r="H1266" t="str">
        <f t="shared" si="368"/>
        <v>1200.40207890048+19.8828611563438i</v>
      </c>
      <c r="I1266" t="str">
        <f t="shared" si="369"/>
        <v>89.5409300115083-4910.00960491967i</v>
      </c>
      <c r="K1266" t="str">
        <f t="shared" si="370"/>
        <v>0.009993908640285-0.000243199759256559i</v>
      </c>
      <c r="L1266" t="str">
        <f t="shared" si="371"/>
        <v>0.00015-2.73951197266493i</v>
      </c>
      <c r="M1266" t="str">
        <f t="shared" si="372"/>
        <v>0.0004-0.48344328929381i</v>
      </c>
      <c r="N1266">
        <f t="shared" si="373"/>
        <v>89.923401340183972</v>
      </c>
      <c r="O1266">
        <f t="shared" si="374"/>
        <v>47.99397136686683</v>
      </c>
      <c r="P1266" s="3">
        <f t="shared" si="375"/>
        <v>47.99397136686683</v>
      </c>
      <c r="Q1266" s="3">
        <f t="shared" si="376"/>
        <v>-90.076598659816028</v>
      </c>
      <c r="R1266">
        <f t="shared" si="377"/>
        <v>89.923401340183972</v>
      </c>
      <c r="S1266">
        <f t="shared" si="378"/>
        <v>0.10300725757977069</v>
      </c>
      <c r="T1266">
        <f t="shared" si="361"/>
        <v>47.99397136686683</v>
      </c>
    </row>
    <row r="1267" spans="1:20" x14ac:dyDescent="0.25">
      <c r="A1267">
        <f t="shared" si="362"/>
        <v>649.67309937003904</v>
      </c>
      <c r="B1267">
        <f t="shared" si="379"/>
        <v>103.39868515857383</v>
      </c>
      <c r="C1267" t="str">
        <f t="shared" si="363"/>
        <v>-0.335577699722901-250.063779288477i</v>
      </c>
      <c r="D1267" t="str">
        <f t="shared" si="364"/>
        <v>3.47812492975247-153.924060005779i</v>
      </c>
      <c r="E1267" t="str">
        <f t="shared" si="365"/>
        <v>162.469140008311+0.0792717626247224i</v>
      </c>
      <c r="F1267" t="str">
        <f t="shared" si="366"/>
        <v>2.42492491837451-1444.47803245731i</v>
      </c>
      <c r="G1267" t="str">
        <f t="shared" si="367"/>
        <v>0.999999997298719-0.0000519738478092071i</v>
      </c>
      <c r="H1267" t="str">
        <f t="shared" si="368"/>
        <v>1200.40514113588+19.9584195146415i</v>
      </c>
      <c r="I1267" t="str">
        <f t="shared" si="369"/>
        <v>89.5409652179706-4891.43365040507i</v>
      </c>
      <c r="K1267" t="str">
        <f t="shared" si="370"/>
        <v>0.00999386228729956-0.000244122752797579i</v>
      </c>
      <c r="L1267" t="str">
        <f t="shared" si="371"/>
        <v>0.00015-2.72914123596825i</v>
      </c>
      <c r="M1267" t="str">
        <f t="shared" si="372"/>
        <v>0.0004-0.481613159288516i</v>
      </c>
      <c r="N1267">
        <f t="shared" si="373"/>
        <v>89.923110918320106</v>
      </c>
      <c r="O1267">
        <f t="shared" si="374"/>
        <v>47.961023631385267</v>
      </c>
      <c r="P1267" s="3">
        <f t="shared" si="375"/>
        <v>47.961023631385267</v>
      </c>
      <c r="Q1267" s="3">
        <f t="shared" si="376"/>
        <v>-90.076889081679894</v>
      </c>
      <c r="R1267">
        <f t="shared" si="377"/>
        <v>89.923110918320106</v>
      </c>
      <c r="S1267">
        <f t="shared" si="378"/>
        <v>0.10339868515857382</v>
      </c>
      <c r="T1267">
        <f t="shared" si="361"/>
        <v>47.961023631385267</v>
      </c>
    </row>
    <row r="1268" spans="1:20" x14ac:dyDescent="0.25">
      <c r="A1268">
        <f t="shared" si="362"/>
        <v>652.14185714764517</v>
      </c>
      <c r="B1268">
        <f t="shared" si="379"/>
        <v>103.79160016217641</v>
      </c>
      <c r="C1268" t="str">
        <f t="shared" si="363"/>
        <v>-0.335574674958931-249.117019521785i</v>
      </c>
      <c r="D1268" t="str">
        <f t="shared" si="364"/>
        <v>3.47812492921758-153.341366576584i</v>
      </c>
      <c r="E1268" t="str">
        <f t="shared" si="365"/>
        <v>162.4691369899+0.0795731546858343i</v>
      </c>
      <c r="F1268" t="str">
        <f t="shared" si="366"/>
        <v>2.42492491832466-1439.00979619146i</v>
      </c>
      <c r="G1268" t="str">
        <f t="shared" si="367"/>
        <v>0.99999999727815-0.000052171348429809i</v>
      </c>
      <c r="H1268" t="str">
        <f t="shared" si="368"/>
        <v>1200.40822669813+20.0342650345196i</v>
      </c>
      <c r="I1268" t="str">
        <f t="shared" si="369"/>
        <v>89.5410006922868-4872.92806084456i</v>
      </c>
      <c r="K1268" t="str">
        <f t="shared" si="370"/>
        <v>0.00999381558180973-0.000245049240387594i</v>
      </c>
      <c r="L1268" t="str">
        <f t="shared" si="371"/>
        <v>0.00015-2.71880975888449i</v>
      </c>
      <c r="M1268" t="str">
        <f t="shared" si="372"/>
        <v>0.0004-0.479789957450205i</v>
      </c>
      <c r="N1268">
        <f t="shared" si="373"/>
        <v>89.922819400320321</v>
      </c>
      <c r="O1268">
        <f t="shared" si="374"/>
        <v>47.928075866178652</v>
      </c>
      <c r="P1268" s="3">
        <f t="shared" si="375"/>
        <v>47.928075866178652</v>
      </c>
      <c r="Q1268" s="3">
        <f t="shared" si="376"/>
        <v>-90.077180599679679</v>
      </c>
      <c r="R1268">
        <f t="shared" si="377"/>
        <v>89.922819400320321</v>
      </c>
      <c r="S1268">
        <f t="shared" si="378"/>
        <v>0.10379160016217641</v>
      </c>
      <c r="T1268">
        <f t="shared" si="361"/>
        <v>47.928075866178652</v>
      </c>
    </row>
    <row r="1269" spans="1:20" x14ac:dyDescent="0.25">
      <c r="A1269">
        <f t="shared" si="362"/>
        <v>654.61999620480628</v>
      </c>
      <c r="B1269">
        <f t="shared" si="379"/>
        <v>104.18600824279268</v>
      </c>
      <c r="C1269" t="str">
        <f t="shared" si="363"/>
        <v>-0.335571627193076-248.173843388226i</v>
      </c>
      <c r="D1269" t="str">
        <f t="shared" si="364"/>
        <v>3.4781249286786-152.760879014427i</v>
      </c>
      <c r="E1269" t="str">
        <f t="shared" si="365"/>
        <v>162.469133948569+0.0798756938588066i</v>
      </c>
      <c r="F1269" t="str">
        <f t="shared" si="366"/>
        <v>2.42492491827438-1433.56226056462i</v>
      </c>
      <c r="G1269" t="str">
        <f t="shared" si="367"/>
        <v>0.999999997257425-0.0000523695995527569i</v>
      </c>
      <c r="H1269" t="str">
        <f t="shared" si="368"/>
        <v>1200.41133576497+20.1103988076461i</v>
      </c>
      <c r="I1269" t="str">
        <f t="shared" si="369"/>
        <v>89.5410364364892-4854.49257002923i</v>
      </c>
      <c r="K1269" t="str">
        <f t="shared" si="370"/>
        <v>0.00999376852113836-0.000245979235151712i</v>
      </c>
      <c r="L1269" t="str">
        <f t="shared" si="371"/>
        <v>0.00015-2.70851739279188i</v>
      </c>
      <c r="M1269" t="str">
        <f t="shared" si="372"/>
        <v>0.0004-0.477973657551508i</v>
      </c>
      <c r="N1269">
        <f t="shared" si="373"/>
        <v>89.922526782104669</v>
      </c>
      <c r="O1269">
        <f t="shared" si="374"/>
        <v>47.895128071021318</v>
      </c>
      <c r="P1269" s="3">
        <f t="shared" si="375"/>
        <v>47.895128071021318</v>
      </c>
      <c r="Q1269" s="3">
        <f t="shared" si="376"/>
        <v>-90.077473217895331</v>
      </c>
      <c r="R1269">
        <f t="shared" si="377"/>
        <v>89.922526782104669</v>
      </c>
      <c r="S1269">
        <f t="shared" si="378"/>
        <v>0.10418600824279269</v>
      </c>
      <c r="T1269">
        <f t="shared" si="361"/>
        <v>47.895128071021318</v>
      </c>
    </row>
    <row r="1270" spans="1:20" x14ac:dyDescent="0.25">
      <c r="A1270">
        <f t="shared" si="362"/>
        <v>657.10755219038458</v>
      </c>
      <c r="B1270">
        <f t="shared" si="379"/>
        <v>104.5819150741153</v>
      </c>
      <c r="C1270" t="str">
        <f t="shared" si="363"/>
        <v>-0.335568556250624-247.234237319909i</v>
      </c>
      <c r="D1270" t="str">
        <f t="shared" si="364"/>
        <v>3.47812492813554-152.182588968801i</v>
      </c>
      <c r="E1270" t="str">
        <f t="shared" si="365"/>
        <v>162.469130884143+0.0801793845234855i</v>
      </c>
      <c r="F1270" t="str">
        <f t="shared" si="366"/>
        <v>2.42492491822374-1428.13534721219i</v>
      </c>
      <c r="G1270" t="str">
        <f t="shared" si="367"/>
        <v>0.999999997236542-0.0000525686040299597i</v>
      </c>
      <c r="H1270" t="str">
        <f t="shared" si="368"/>
        <v>1200.41446851554+20.1868219298431i</v>
      </c>
      <c r="I1270" t="str">
        <f t="shared" si="369"/>
        <v>89.5410724526324-4836.12691275897i</v>
      </c>
      <c r="K1270" t="str">
        <f t="shared" si="370"/>
        <v>0.00999372110258791-0.000246912750263173i</v>
      </c>
      <c r="L1270" t="str">
        <f t="shared" si="371"/>
        <v>0.00015-2.69826398963128i</v>
      </c>
      <c r="M1270" t="str">
        <f t="shared" si="372"/>
        <v>0.0004-0.476164233464343i</v>
      </c>
      <c r="N1270">
        <f t="shared" si="373"/>
        <v>89.922233059578602</v>
      </c>
      <c r="O1270">
        <f t="shared" si="374"/>
        <v>47.862180245685806</v>
      </c>
      <c r="P1270" s="3">
        <f t="shared" si="375"/>
        <v>47.862180245685806</v>
      </c>
      <c r="Q1270" s="3">
        <f t="shared" si="376"/>
        <v>-90.077766940421398</v>
      </c>
      <c r="R1270">
        <f t="shared" si="377"/>
        <v>89.922233059578602</v>
      </c>
      <c r="S1270">
        <f t="shared" si="378"/>
        <v>0.10458191507411529</v>
      </c>
      <c r="T1270">
        <f t="shared" si="361"/>
        <v>47.862180245685806</v>
      </c>
    </row>
    <row r="1271" spans="1:20" x14ac:dyDescent="0.25">
      <c r="A1271">
        <f t="shared" si="362"/>
        <v>659.60456088870797</v>
      </c>
      <c r="B1271">
        <f t="shared" si="379"/>
        <v>104.97932635139694</v>
      </c>
      <c r="C1271" t="str">
        <f t="shared" si="363"/>
        <v>-0.335565461955603-246.2981878003i</v>
      </c>
      <c r="D1271" t="str">
        <f t="shared" si="364"/>
        <v>3.47812492758833-151.606488120809i</v>
      </c>
      <c r="E1271" t="str">
        <f t="shared" si="365"/>
        <v>162.46912779645+0.0804842310765749i</v>
      </c>
      <c r="F1271" t="str">
        <f t="shared" si="366"/>
        <v>2.42492491817272-1422.72897806619i</v>
      </c>
      <c r="G1271" t="str">
        <f t="shared" si="367"/>
        <v>0.9999999972155-0.0000527683647241631i</v>
      </c>
      <c r="H1271" t="str">
        <f t="shared" si="368"/>
        <v>1200.41762513033+20.2635355011014i</v>
      </c>
      <c r="I1271" t="str">
        <f t="shared" si="369"/>
        <v>89.5411087427817-4817.83082483805i</v>
      </c>
      <c r="K1271" t="str">
        <f t="shared" si="370"/>
        <v>0.00999367332344029-0.000247849798943513i</v>
      </c>
      <c r="L1271" t="str">
        <f t="shared" si="371"/>
        <v>0.00015-2.68804940190405i</v>
      </c>
      <c r="M1271" t="str">
        <f t="shared" si="372"/>
        <v>0.0004-0.474361659159537i</v>
      </c>
      <c r="N1271">
        <f t="shared" si="373"/>
        <v>89.921938228633053</v>
      </c>
      <c r="O1271">
        <f t="shared" si="374"/>
        <v>47.829232389942938</v>
      </c>
      <c r="P1271" s="3">
        <f t="shared" si="375"/>
        <v>47.829232389942938</v>
      </c>
      <c r="Q1271" s="3">
        <f t="shared" si="376"/>
        <v>-90.078061771366947</v>
      </c>
      <c r="R1271">
        <f t="shared" si="377"/>
        <v>89.921938228633053</v>
      </c>
      <c r="S1271">
        <f t="shared" si="378"/>
        <v>0.10497932635139694</v>
      </c>
      <c r="T1271">
        <f t="shared" si="361"/>
        <v>47.829232389942938</v>
      </c>
    </row>
    <row r="1272" spans="1:20" x14ac:dyDescent="0.25">
      <c r="A1272">
        <f t="shared" si="362"/>
        <v>662.11105822008506</v>
      </c>
      <c r="B1272">
        <f t="shared" si="379"/>
        <v>105.37824779153225</v>
      </c>
      <c r="C1272" t="str">
        <f t="shared" si="363"/>
        <v>-0.335562344130532-245.365681364024i</v>
      </c>
      <c r="D1272" t="str">
        <f t="shared" si="364"/>
        <v>3.47812492703695-151.032568183046i</v>
      </c>
      <c r="E1272" t="str">
        <f t="shared" si="365"/>
        <v>162.469124685313+0.0807902379317871i</v>
      </c>
      <c r="F1272" t="str">
        <f t="shared" si="366"/>
        <v>2.42492491812132-1417.34307535418i</v>
      </c>
      <c r="G1272" t="str">
        <f t="shared" si="367"/>
        <v>0.999999997194297-0.0000529688845089919i</v>
      </c>
      <c r="H1272" t="str">
        <f t="shared" si="368"/>
        <v>1200.42080579121+20.3405406255975i</v>
      </c>
      <c r="I1272" t="str">
        <f t="shared" si="369"/>
        <v>89.5411453090198-4799.60404307155i</v>
      </c>
      <c r="K1272" t="str">
        <f t="shared" si="370"/>
        <v>0.00999362518095691-0.000248790394462734i</v>
      </c>
      <c r="L1272" t="str">
        <f t="shared" si="371"/>
        <v>0.00015-2.6778734826699i</v>
      </c>
      <c r="M1272" t="str">
        <f t="shared" si="372"/>
        <v>0.0004-0.472565908706453i</v>
      </c>
      <c r="N1272">
        <f t="shared" si="373"/>
        <v>89.921642285144372</v>
      </c>
      <c r="O1272">
        <f t="shared" si="374"/>
        <v>47.796284503561701</v>
      </c>
      <c r="P1272" s="3">
        <f t="shared" si="375"/>
        <v>47.796284503561701</v>
      </c>
      <c r="Q1272" s="3">
        <f t="shared" si="376"/>
        <v>-90.078357714855628</v>
      </c>
      <c r="R1272">
        <f t="shared" si="377"/>
        <v>89.921642285144372</v>
      </c>
      <c r="S1272">
        <f t="shared" si="378"/>
        <v>0.10537824779153225</v>
      </c>
      <c r="T1272">
        <f t="shared" si="361"/>
        <v>47.796284503561701</v>
      </c>
    </row>
    <row r="1273" spans="1:20" x14ac:dyDescent="0.25">
      <c r="A1273">
        <f t="shared" si="362"/>
        <v>664.62708024132144</v>
      </c>
      <c r="B1273">
        <f t="shared" si="379"/>
        <v>105.77868513314007</v>
      </c>
      <c r="C1273" t="str">
        <f t="shared" si="363"/>
        <v>-0.335559202596941-244.43670459668i</v>
      </c>
      <c r="D1273" t="str">
        <f t="shared" si="364"/>
        <v>3.47812492648139-150.460820899482i</v>
      </c>
      <c r="E1273" t="str">
        <f t="shared" si="365"/>
        <v>162.469121550555+0.0810974095197563i</v>
      </c>
      <c r="F1273" t="str">
        <f t="shared" si="366"/>
        <v>2.4249249180695-1411.97756159815i</v>
      </c>
      <c r="G1273" t="str">
        <f t="shared" si="367"/>
        <v>0.999999997172933-0.0000531701662689901i</v>
      </c>
      <c r="H1273" t="str">
        <f t="shared" si="368"/>
        <v>1200.42401068141+20.4178384117095i</v>
      </c>
      <c r="I1273" t="str">
        <f t="shared" si="369"/>
        <v>89.5411821534476-4781.44630526151i</v>
      </c>
      <c r="K1273" t="str">
        <f t="shared" si="370"/>
        <v>0.00999357667237852-0.000249734550139474i</v>
      </c>
      <c r="L1273" t="str">
        <f t="shared" si="371"/>
        <v>0.00015-2.66773608554483i</v>
      </c>
      <c r="M1273" t="str">
        <f t="shared" si="372"/>
        <v>0.0004-0.470776956272617i</v>
      </c>
      <c r="N1273">
        <f t="shared" si="373"/>
        <v>89.921345224974118</v>
      </c>
      <c r="O1273">
        <f t="shared" si="374"/>
        <v>47.763336586309492</v>
      </c>
      <c r="P1273" s="3">
        <f t="shared" si="375"/>
        <v>47.763336586309492</v>
      </c>
      <c r="Q1273" s="3">
        <f t="shared" si="376"/>
        <v>-90.078654775025882</v>
      </c>
      <c r="R1273">
        <f t="shared" si="377"/>
        <v>89.921345224974118</v>
      </c>
      <c r="S1273">
        <f t="shared" si="378"/>
        <v>0.10577868513314007</v>
      </c>
      <c r="T1273">
        <f t="shared" si="361"/>
        <v>47.763336586309492</v>
      </c>
    </row>
    <row r="1274" spans="1:20" x14ac:dyDescent="0.25">
      <c r="A1274">
        <f t="shared" si="362"/>
        <v>667.15266314623852</v>
      </c>
      <c r="B1274">
        <f t="shared" si="379"/>
        <v>106.18064413664601</v>
      </c>
      <c r="C1274" t="str">
        <f t="shared" si="363"/>
        <v>-0.335556037174596-243.511244134631i</v>
      </c>
      <c r="D1274" t="str">
        <f t="shared" si="364"/>
        <v>3.47812492592156-149.891238045339i</v>
      </c>
      <c r="E1274" t="str">
        <f t="shared" si="365"/>
        <v>162.469118391994+0.0814057502883003i</v>
      </c>
      <c r="F1274" t="str">
        <f t="shared" si="366"/>
        <v>2.4249249180173-1406.63235961338i</v>
      </c>
      <c r="G1274" t="str">
        <f t="shared" si="367"/>
        <v>0.999999997151407-0.0000533722128996634i</v>
      </c>
      <c r="H1274" t="str">
        <f t="shared" si="368"/>
        <v>1200.42723998562+20.4954299720316i</v>
      </c>
      <c r="I1274" t="str">
        <f t="shared" si="369"/>
        <v>89.541219278177-4763.35735020338i</v>
      </c>
      <c r="K1274" t="str">
        <f t="shared" si="370"/>
        <v>0.0099935277949248-0.000250682279341147i</v>
      </c>
      <c r="L1274" t="str">
        <f t="shared" si="371"/>
        <v>0.00015-2.65763706469898i</v>
      </c>
      <c r="M1274" t="str">
        <f t="shared" si="372"/>
        <v>0.0004-0.468994776123348i</v>
      </c>
      <c r="N1274">
        <f t="shared" si="373"/>
        <v>89.921047043969281</v>
      </c>
      <c r="O1274">
        <f t="shared" si="374"/>
        <v>47.730388637951563</v>
      </c>
      <c r="P1274" s="3">
        <f t="shared" si="375"/>
        <v>47.730388637951563</v>
      </c>
      <c r="Q1274" s="3">
        <f t="shared" si="376"/>
        <v>-90.078952956030719</v>
      </c>
      <c r="R1274">
        <f t="shared" si="377"/>
        <v>89.921047043969281</v>
      </c>
      <c r="S1274">
        <f t="shared" si="378"/>
        <v>0.106180644136646</v>
      </c>
      <c r="T1274">
        <f t="shared" si="361"/>
        <v>47.730388637951563</v>
      </c>
    </row>
    <row r="1275" spans="1:20" x14ac:dyDescent="0.25">
      <c r="A1275">
        <f t="shared" si="362"/>
        <v>669.68784326619425</v>
      </c>
      <c r="B1275">
        <f t="shared" si="379"/>
        <v>106.58413058436527</v>
      </c>
      <c r="C1275" t="str">
        <f t="shared" si="363"/>
        <v>-0.335552847682111-242.58928666484i</v>
      </c>
      <c r="D1275" t="str">
        <f t="shared" si="364"/>
        <v>3.47812492535751-149.323811426978i</v>
      </c>
      <c r="E1275" t="str">
        <f t="shared" si="365"/>
        <v>162.469115209454+0.0817152647023175i</v>
      </c>
      <c r="F1275" t="str">
        <f t="shared" si="366"/>
        <v>2.4249249179647-1401.30739250734i</v>
      </c>
      <c r="G1275" t="str">
        <f t="shared" si="367"/>
        <v>0.999999997129716-0.00005357502730752i</v>
      </c>
      <c r="H1275" t="str">
        <f t="shared" si="368"/>
        <v>1200.43049388987+20.5733164233924i</v>
      </c>
      <c r="I1275" t="str">
        <f t="shared" si="369"/>
        <v>89.5412566853395-4745.3369176818i</v>
      </c>
      <c r="K1275" t="str">
        <f t="shared" si="370"/>
        <v>0.00999347854579445-0.000251633595484133i</v>
      </c>
      <c r="L1275" t="str">
        <f t="shared" si="371"/>
        <v>0.00015-2.64757627485453i</v>
      </c>
      <c r="M1275" t="str">
        <f t="shared" si="372"/>
        <v>0.0004-0.467219342621386i</v>
      </c>
      <c r="N1275">
        <f t="shared" si="373"/>
        <v>89.920747737962017</v>
      </c>
      <c r="O1275">
        <f t="shared" si="374"/>
        <v>47.697440658251963</v>
      </c>
      <c r="P1275" s="3">
        <f t="shared" si="375"/>
        <v>47.697440658251963</v>
      </c>
      <c r="Q1275" s="3">
        <f t="shared" si="376"/>
        <v>-90.079252262037983</v>
      </c>
      <c r="R1275">
        <f t="shared" si="377"/>
        <v>89.920747737962017</v>
      </c>
      <c r="S1275">
        <f t="shared" si="378"/>
        <v>0.10658413058436526</v>
      </c>
      <c r="T1275">
        <f t="shared" si="361"/>
        <v>47.697440658251963</v>
      </c>
    </row>
    <row r="1276" spans="1:20" x14ac:dyDescent="0.25">
      <c r="A1276">
        <f t="shared" si="362"/>
        <v>672.2326570706058</v>
      </c>
      <c r="B1276">
        <f t="shared" si="379"/>
        <v>106.98915028058586</v>
      </c>
      <c r="C1276" t="str">
        <f t="shared" si="363"/>
        <v>-0.335549633936781-241.670818924651i</v>
      </c>
      <c r="D1276" t="str">
        <f t="shared" si="364"/>
        <v>3.47812492478915-148.758532881776i</v>
      </c>
      <c r="E1276" t="str">
        <f t="shared" si="365"/>
        <v>162.46911200275+0.0820259572439633i</v>
      </c>
      <c r="F1276" t="str">
        <f t="shared" si="366"/>
        <v>2.4249249179117-1396.00258367859i</v>
      </c>
      <c r="G1276" t="str">
        <f t="shared" si="367"/>
        <v>0.999999997107861-0.0000537786124101133i</v>
      </c>
      <c r="H1276" t="str">
        <f t="shared" si="368"/>
        <v>1200.43377258165+20.6514988868694i</v>
      </c>
      <c r="I1276" t="str">
        <f t="shared" si="369"/>
        <v>89.5412943770813-4727.38474846733i</v>
      </c>
      <c r="K1276" t="str">
        <f t="shared" si="370"/>
        <v>0.00999342892216507-0.000252588512033936i</v>
      </c>
      <c r="L1276" t="str">
        <f t="shared" si="371"/>
        <v>0.00015-2.63755357128364i</v>
      </c>
      <c r="M1276" t="str">
        <f t="shared" si="372"/>
        <v>0.0004-0.465450630226525i</v>
      </c>
      <c r="N1276">
        <f t="shared" si="373"/>
        <v>89.92044730276973</v>
      </c>
      <c r="O1276">
        <f t="shared" si="374"/>
        <v>47.664492646972569</v>
      </c>
      <c r="P1276" s="3">
        <f t="shared" si="375"/>
        <v>47.664492646972569</v>
      </c>
      <c r="Q1276" s="3">
        <f t="shared" si="376"/>
        <v>-90.07955269723027</v>
      </c>
      <c r="R1276">
        <f t="shared" si="377"/>
        <v>89.92044730276973</v>
      </c>
      <c r="S1276">
        <f t="shared" si="378"/>
        <v>0.10698915028058587</v>
      </c>
      <c r="T1276">
        <f t="shared" si="361"/>
        <v>47.664492646972569</v>
      </c>
    </row>
    <row r="1277" spans="1:20" x14ac:dyDescent="0.25">
      <c r="A1277">
        <f t="shared" si="362"/>
        <v>674.78714116747415</v>
      </c>
      <c r="B1277">
        <f t="shared" si="379"/>
        <v>107.39570905165209</v>
      </c>
      <c r="C1277" t="str">
        <f t="shared" si="363"/>
        <v>-0.335546395754393-240.75582770161i</v>
      </c>
      <c r="D1277" t="str">
        <f t="shared" si="364"/>
        <v>3.47812492421646-148.195394278012i</v>
      </c>
      <c r="E1277" t="str">
        <f t="shared" si="365"/>
        <v>162.469108771701+0.0823378324126404i</v>
      </c>
      <c r="F1277" t="str">
        <f t="shared" si="366"/>
        <v>2.4249249178583-1390.71785681569i</v>
      </c>
      <c r="G1277" t="str">
        <f t="shared" si="367"/>
        <v>0.999999997085839-0.0000539829711360828i</v>
      </c>
      <c r="H1277" t="str">
        <f t="shared" si="368"/>
        <v>1200.43707624988+20.729978487806i</v>
      </c>
      <c r="I1277" t="str">
        <f t="shared" si="369"/>
        <v>89.5413323555664-4709.50058431257i</v>
      </c>
      <c r="K1277" t="str">
        <f t="shared" si="370"/>
        <v>0.00999337892119261-0.000253547042505335i</v>
      </c>
      <c r="L1277" t="str">
        <f t="shared" si="371"/>
        <v>0.00015-2.62756880980638i</v>
      </c>
      <c r="M1277" t="str">
        <f t="shared" si="372"/>
        <v>0.0004-0.463688613495243i</v>
      </c>
      <c r="N1277">
        <f t="shared" si="373"/>
        <v>89.920145734194961</v>
      </c>
      <c r="O1277">
        <f t="shared" si="374"/>
        <v>47.631544603873486</v>
      </c>
      <c r="P1277" s="3">
        <f t="shared" si="375"/>
        <v>47.631544603873486</v>
      </c>
      <c r="Q1277" s="3">
        <f t="shared" si="376"/>
        <v>-90.079854265805039</v>
      </c>
      <c r="R1277">
        <f t="shared" si="377"/>
        <v>89.920145734194961</v>
      </c>
      <c r="S1277">
        <f t="shared" si="378"/>
        <v>0.10739570905165209</v>
      </c>
      <c r="T1277">
        <f t="shared" si="361"/>
        <v>47.631544603873486</v>
      </c>
    </row>
    <row r="1278" spans="1:20" x14ac:dyDescent="0.25">
      <c r="A1278">
        <f t="shared" si="362"/>
        <v>677.35133230391045</v>
      </c>
      <c r="B1278">
        <f t="shared" si="379"/>
        <v>107.80381274604837</v>
      </c>
      <c r="C1278" t="str">
        <f t="shared" si="363"/>
        <v>-0.335543132949485-239.844299833281i</v>
      </c>
      <c r="D1278" t="str">
        <f t="shared" si="364"/>
        <v>3.47812492363942-147.634387514747i</v>
      </c>
      <c r="E1278" t="str">
        <f t="shared" si="365"/>
        <v>162.469105516123+0.0826508947251369i</v>
      </c>
      <c r="F1278" t="str">
        <f t="shared" si="366"/>
        <v>2.4249249178045-1385.45313589605i</v>
      </c>
      <c r="G1278" t="str">
        <f t="shared" si="367"/>
        <v>0.999999997063649-0.0000541881064251975i</v>
      </c>
      <c r="H1278" t="str">
        <f t="shared" si="368"/>
        <v>1200.44040508489+20.808756355828i</v>
      </c>
      <c r="I1278" t="str">
        <f t="shared" si="369"/>
        <v>89.5413706229746-4691.68416794816i</v>
      </c>
      <c r="K1278" t="str">
        <f t="shared" si="370"/>
        <v>0.00999332854001188-0.000254509200462582i</v>
      </c>
      <c r="L1278" t="str">
        <f t="shared" si="371"/>
        <v>0.00015-2.61762184678859i</v>
      </c>
      <c r="M1278" t="str">
        <f t="shared" si="372"/>
        <v>0.0004-0.461933267080338i</v>
      </c>
      <c r="N1278">
        <f t="shared" si="373"/>
        <v>89.91984302802534</v>
      </c>
      <c r="O1278">
        <f t="shared" si="374"/>
        <v>47.598596528713266</v>
      </c>
      <c r="P1278" s="3">
        <f t="shared" si="375"/>
        <v>47.598596528713266</v>
      </c>
      <c r="Q1278" s="3">
        <f t="shared" si="376"/>
        <v>-90.08015697197466</v>
      </c>
      <c r="R1278">
        <f t="shared" si="377"/>
        <v>89.91984302802534</v>
      </c>
      <c r="S1278">
        <f t="shared" si="378"/>
        <v>0.10780381274604836</v>
      </c>
      <c r="T1278">
        <f t="shared" si="361"/>
        <v>47.598596528713266</v>
      </c>
    </row>
    <row r="1279" spans="1:20" x14ac:dyDescent="0.25">
      <c r="A1279">
        <f t="shared" si="362"/>
        <v>679.92526736666537</v>
      </c>
      <c r="B1279">
        <f t="shared" si="379"/>
        <v>108.21346723448335</v>
      </c>
      <c r="C1279" t="str">
        <f t="shared" si="363"/>
        <v>-0.335539845334938-238.936222207036i</v>
      </c>
      <c r="D1279" t="str">
        <f t="shared" si="364"/>
        <v>3.47812492305797-147.075504521711i</v>
      </c>
      <c r="E1279" t="str">
        <f t="shared" si="365"/>
        <v>162.469102235828+0.0829651487156865i</v>
      </c>
      <c r="F1279" t="str">
        <f t="shared" si="366"/>
        <v>2.42492491775029-1380.2083451849i</v>
      </c>
      <c r="G1279" t="str">
        <f t="shared" si="367"/>
        <v>0.999999997041291-0.0000543940212283971i</v>
      </c>
      <c r="H1279" t="str">
        <f t="shared" si="368"/>
        <v>1200.44375927849+20.8878336248583i</v>
      </c>
      <c r="I1279" t="str">
        <f t="shared" si="369"/>
        <v>89.5414091814996-4673.93524307951i</v>
      </c>
      <c r="K1279" t="str">
        <f t="shared" si="370"/>
        <v>0.00999327777573554-0.000255474999519523i</v>
      </c>
      <c r="L1279" t="str">
        <f t="shared" si="371"/>
        <v>0.00015-2.60771253913986i</v>
      </c>
      <c r="M1279" t="str">
        <f t="shared" si="372"/>
        <v>0.0004-0.460184565730563i</v>
      </c>
      <c r="N1279">
        <f t="shared" si="373"/>
        <v>89.919539180033695</v>
      </c>
      <c r="O1279">
        <f t="shared" si="374"/>
        <v>47.565648421248113</v>
      </c>
      <c r="P1279" s="3">
        <f t="shared" si="375"/>
        <v>47.565648421248113</v>
      </c>
      <c r="Q1279" s="3">
        <f t="shared" si="376"/>
        <v>-90.080460819966305</v>
      </c>
      <c r="R1279">
        <f t="shared" si="377"/>
        <v>89.919539180033695</v>
      </c>
      <c r="S1279">
        <f t="shared" si="378"/>
        <v>0.10821346723448334</v>
      </c>
      <c r="T1279">
        <f t="shared" si="361"/>
        <v>47.565648421248113</v>
      </c>
    </row>
    <row r="1280" spans="1:20" x14ac:dyDescent="0.25">
      <c r="A1280">
        <f t="shared" si="362"/>
        <v>682.50898338265858</v>
      </c>
      <c r="B1280">
        <f t="shared" si="379"/>
        <v>108.62467840997438</v>
      </c>
      <c r="C1280" t="str">
        <f t="shared" si="363"/>
        <v>-0.335536532722529-238.031581759899i</v>
      </c>
      <c r="D1280" t="str">
        <f t="shared" si="364"/>
        <v>3.4781249224721-146.518737259184i</v>
      </c>
      <c r="E1280" t="str">
        <f t="shared" si="365"/>
        <v>162.469098930633+0.0832805989359223i</v>
      </c>
      <c r="F1280" t="str">
        <f t="shared" si="366"/>
        <v>2.42492491769563-1374.98340923416i</v>
      </c>
      <c r="G1280" t="str">
        <f t="shared" si="367"/>
        <v>0.999999997018761-0.0000546007185078349i</v>
      </c>
      <c r="H1280" t="str">
        <f t="shared" si="368"/>
        <v>1200.44713902394+20.9672114331358i</v>
      </c>
      <c r="I1280" t="str">
        <f t="shared" si="369"/>
        <v>89.5414480333556-4656.25355438285i</v>
      </c>
      <c r="K1280" t="str">
        <f t="shared" si="370"/>
        <v>0.0099932266254548-0.000256444453339811i</v>
      </c>
      <c r="L1280" t="str">
        <f t="shared" si="371"/>
        <v>0.00015-2.59784074431147i</v>
      </c>
      <c r="M1280" t="str">
        <f t="shared" si="372"/>
        <v>0.0004-0.458442484290259i</v>
      </c>
      <c r="N1280">
        <f t="shared" si="373"/>
        <v>89.9192341859777</v>
      </c>
      <c r="O1280">
        <f t="shared" si="374"/>
        <v>47.532700281233105</v>
      </c>
      <c r="P1280" s="3">
        <f t="shared" si="375"/>
        <v>47.532700281233105</v>
      </c>
      <c r="Q1280" s="3">
        <f t="shared" si="376"/>
        <v>-90.0807658140223</v>
      </c>
      <c r="R1280">
        <f t="shared" si="377"/>
        <v>89.9192341859777</v>
      </c>
      <c r="S1280">
        <f t="shared" si="378"/>
        <v>0.10862467840997438</v>
      </c>
      <c r="T1280">
        <f t="shared" si="361"/>
        <v>47.532700281233105</v>
      </c>
    </row>
    <row r="1281" spans="1:20" x14ac:dyDescent="0.25">
      <c r="A1281">
        <f t="shared" si="362"/>
        <v>685.10251751951273</v>
      </c>
      <c r="B1281">
        <f t="shared" si="379"/>
        <v>109.03745218793229</v>
      </c>
      <c r="C1281" t="str">
        <f t="shared" si="363"/>
        <v>-0.335533194922285-237.130365478316i</v>
      </c>
      <c r="D1281" t="str">
        <f t="shared" si="364"/>
        <v>3.47812492188176-145.964077717882i</v>
      </c>
      <c r="E1281" t="str">
        <f t="shared" si="365"/>
        <v>162.469095600345+0.0835972499551786i</v>
      </c>
      <c r="F1281" t="str">
        <f t="shared" si="366"/>
        <v>2.4249249176406-1369.77825288139i</v>
      </c>
      <c r="G1281" t="str">
        <f t="shared" si="367"/>
        <v>0.999999996996061-0.0000548082012369205i</v>
      </c>
      <c r="H1281" t="str">
        <f t="shared" si="368"/>
        <v>1200.450544516+21.0468909232298i</v>
      </c>
      <c r="I1281" t="str">
        <f t="shared" si="369"/>
        <v>89.5414871807728-4638.6388475018i</v>
      </c>
      <c r="K1281" t="str">
        <f t="shared" si="370"/>
        <v>0.00999317508623847-0.000257417575637035i</v>
      </c>
      <c r="L1281" t="str">
        <f t="shared" si="371"/>
        <v>0.00015-2.58800632029435i</v>
      </c>
      <c r="M1281" t="str">
        <f t="shared" si="372"/>
        <v>0.0004-0.456706997699004i</v>
      </c>
      <c r="N1281">
        <f t="shared" si="373"/>
        <v>89.91892804160014</v>
      </c>
      <c r="O1281">
        <f t="shared" si="374"/>
        <v>47.499752108420566</v>
      </c>
      <c r="P1281" s="3">
        <f t="shared" si="375"/>
        <v>47.499752108420566</v>
      </c>
      <c r="Q1281" s="3">
        <f t="shared" si="376"/>
        <v>-90.08107195839986</v>
      </c>
      <c r="R1281">
        <f t="shared" si="377"/>
        <v>89.91892804160014</v>
      </c>
      <c r="S1281">
        <f t="shared" si="378"/>
        <v>0.10903745218793229</v>
      </c>
      <c r="T1281">
        <f t="shared" si="361"/>
        <v>47.499752108420566</v>
      </c>
    </row>
    <row r="1282" spans="1:20" x14ac:dyDescent="0.25">
      <c r="A1282">
        <f t="shared" si="362"/>
        <v>687.70590708608688</v>
      </c>
      <c r="B1282">
        <f t="shared" si="379"/>
        <v>109.45179450624643</v>
      </c>
      <c r="C1282" t="str">
        <f t="shared" si="363"/>
        <v>-0.33552983174317-236.232560398015i</v>
      </c>
      <c r="D1282" t="str">
        <f t="shared" si="364"/>
        <v>3.47812492128693-145.411517918842i</v>
      </c>
      <c r="E1282" t="str">
        <f t="shared" si="365"/>
        <v>162.469092244777+0.0839151063602889i</v>
      </c>
      <c r="F1282" t="str">
        <f t="shared" si="366"/>
        <v>2.42492491758514-1364.59280124864i</v>
      </c>
      <c r="G1282" t="str">
        <f t="shared" si="367"/>
        <v>0.999999996973188-0.0000550164724003625i</v>
      </c>
      <c r="H1282" t="str">
        <f t="shared" si="368"/>
        <v>1200.45397595088+21.1268732420578i</v>
      </c>
      <c r="I1282" t="str">
        <f t="shared" si="369"/>
        <v>89.5415266259965-4621.09086904324i</v>
      </c>
      <c r="K1282" t="str">
        <f t="shared" si="370"/>
        <v>0.00999312315513351-0.00025839438017492i</v>
      </c>
      <c r="L1282" t="str">
        <f t="shared" si="371"/>
        <v>0.00015-2.57820912561701i</v>
      </c>
      <c r="M1282" t="str">
        <f t="shared" si="372"/>
        <v>0.0004-0.454978080991237i</v>
      </c>
      <c r="N1282">
        <f t="shared" si="373"/>
        <v>89.918620742628704</v>
      </c>
      <c r="O1282">
        <f t="shared" si="374"/>
        <v>47.466803902561892</v>
      </c>
      <c r="P1282" s="3">
        <f t="shared" si="375"/>
        <v>47.466803902561892</v>
      </c>
      <c r="Q1282" s="3">
        <f t="shared" si="376"/>
        <v>-90.081379257371296</v>
      </c>
      <c r="R1282">
        <f t="shared" si="377"/>
        <v>89.918620742628704</v>
      </c>
      <c r="S1282">
        <f t="shared" si="378"/>
        <v>0.10945179450624642</v>
      </c>
      <c r="T1282">
        <f t="shared" si="361"/>
        <v>47.466803902561892</v>
      </c>
    </row>
    <row r="1283" spans="1:20" x14ac:dyDescent="0.25">
      <c r="A1283">
        <f t="shared" si="362"/>
        <v>690.31918953301408</v>
      </c>
      <c r="B1283">
        <f t="shared" si="379"/>
        <v>109.86771132537017</v>
      </c>
      <c r="C1283" t="str">
        <f t="shared" si="363"/>
        <v>-0.335526442992302-235.338153603779i</v>
      </c>
      <c r="D1283" t="str">
        <f t="shared" si="364"/>
        <v>3.47812492068758-144.861049913306i</v>
      </c>
      <c r="E1283" t="str">
        <f t="shared" si="365"/>
        <v>162.469088863738+0.0842341727558742i</v>
      </c>
      <c r="F1283" t="str">
        <f t="shared" si="366"/>
        <v>2.42492491752925-1359.42697974148i</v>
      </c>
      <c r="G1283" t="str">
        <f t="shared" si="367"/>
        <v>0.99999999695014-0.000055225534994211i</v>
      </c>
      <c r="H1283" t="str">
        <f t="shared" si="368"/>
        <v>1200.45743352631+21.2071595409006i</v>
      </c>
      <c r="I1283" t="str">
        <f t="shared" si="369"/>
        <v>89.5415663712896-4603.60936657428i</v>
      </c>
      <c r="K1283" t="str">
        <f t="shared" si="370"/>
        <v>0.00999307082916418-0.000259374880767459i</v>
      </c>
      <c r="L1283" t="str">
        <f t="shared" si="371"/>
        <v>0.00015-2.5684490193435i</v>
      </c>
      <c r="M1283" t="str">
        <f t="shared" si="372"/>
        <v>0.0004-0.453255709295913i</v>
      </c>
      <c r="N1283">
        <f t="shared" si="373"/>
        <v>89.918312284775979</v>
      </c>
      <c r="O1283">
        <f t="shared" si="374"/>
        <v>47.43385566340595</v>
      </c>
      <c r="P1283" s="3">
        <f t="shared" si="375"/>
        <v>47.43385566340595</v>
      </c>
      <c r="Q1283" s="3">
        <f t="shared" si="376"/>
        <v>-90.081687715224021</v>
      </c>
      <c r="R1283">
        <f t="shared" si="377"/>
        <v>89.918312284775979</v>
      </c>
      <c r="S1283">
        <f t="shared" si="378"/>
        <v>0.10986771132537017</v>
      </c>
      <c r="T1283">
        <f t="shared" si="361"/>
        <v>47.43385566340595</v>
      </c>
    </row>
    <row r="1284" spans="1:20" x14ac:dyDescent="0.25">
      <c r="A1284">
        <f t="shared" si="362"/>
        <v>692.94240245323954</v>
      </c>
      <c r="B1284">
        <f t="shared" si="379"/>
        <v>110.28520862840658</v>
      </c>
      <c r="C1284" t="str">
        <f t="shared" si="363"/>
        <v>-0.33552302847567-234.447132229284i</v>
      </c>
      <c r="D1284" t="str">
        <f t="shared" si="364"/>
        <v>3.47812492008366-144.312665782606i</v>
      </c>
      <c r="E1284" t="str">
        <f t="shared" si="365"/>
        <v>162.469085457033+0.0845544537643049i</v>
      </c>
      <c r="F1284" t="str">
        <f t="shared" si="366"/>
        <v>2.42492491747293-1354.2807140478i</v>
      </c>
      <c r="G1284" t="str">
        <f t="shared" si="367"/>
        <v>0.999999996926917-0.0000554353920259017i</v>
      </c>
      <c r="H1284" t="str">
        <f t="shared" si="368"/>
        <v>1200.4609174415+21.2877509754212i</v>
      </c>
      <c r="I1284" t="str">
        <f t="shared" si="369"/>
        <v>89.5416064189328-4586.19408861797i</v>
      </c>
      <c r="K1284" t="str">
        <f t="shared" si="370"/>
        <v>0.00999301810533264-0.000260359091279125i</v>
      </c>
      <c r="L1284" t="str">
        <f t="shared" si="371"/>
        <v>0.00015-2.55872586107143i</v>
      </c>
      <c r="M1284" t="str">
        <f t="shared" si="372"/>
        <v>0.0004-0.451539857836135i</v>
      </c>
      <c r="N1284">
        <f t="shared" si="373"/>
        <v>89.918002663739358</v>
      </c>
      <c r="O1284">
        <f t="shared" si="374"/>
        <v>47.400907390699984</v>
      </c>
      <c r="P1284" s="3">
        <f t="shared" si="375"/>
        <v>47.400907390699984</v>
      </c>
      <c r="Q1284" s="3">
        <f t="shared" si="376"/>
        <v>-90.081997336260642</v>
      </c>
      <c r="R1284">
        <f t="shared" si="377"/>
        <v>89.918002663739358</v>
      </c>
      <c r="S1284">
        <f t="shared" si="378"/>
        <v>0.11028520862840657</v>
      </c>
      <c r="T1284">
        <f t="shared" si="361"/>
        <v>47.400907390699984</v>
      </c>
    </row>
    <row r="1285" spans="1:20" x14ac:dyDescent="0.25">
      <c r="A1285">
        <f t="shared" si="362"/>
        <v>695.57558358256188</v>
      </c>
      <c r="B1285">
        <f t="shared" si="379"/>
        <v>110.70429242119452</v>
      </c>
      <c r="C1285" t="str">
        <f t="shared" si="363"/>
        <v>-0.335519587997577-233.559483456901i</v>
      </c>
      <c r="D1285" t="str">
        <f t="shared" si="364"/>
        <v>3.47812491947515-143.766357638052i</v>
      </c>
      <c r="E1285" t="str">
        <f t="shared" si="365"/>
        <v>162.46908202447+0.0848759540257768i</v>
      </c>
      <c r="F1285" t="str">
        <f t="shared" si="366"/>
        <v>2.42492491741619-1349.15393013687i</v>
      </c>
      <c r="G1285" t="str">
        <f t="shared" si="367"/>
        <v>0.999999996903518-0.000055646046514298i</v>
      </c>
      <c r="H1285" t="str">
        <f t="shared" si="368"/>
        <v>1200.46442789722+21.3686487056797i</v>
      </c>
      <c r="I1285" t="str">
        <f t="shared" si="369"/>
        <v>89.5416467712261-4568.8447846504i</v>
      </c>
      <c r="K1285" t="str">
        <f t="shared" si="370"/>
        <v>0.0099929649806179-0.000261347025624994i</v>
      </c>
      <c r="L1285" t="str">
        <f t="shared" si="371"/>
        <v>0.00015-2.5490395109299i</v>
      </c>
      <c r="M1285" t="str">
        <f t="shared" si="372"/>
        <v>0.0004-0.449830501928805i</v>
      </c>
      <c r="N1285">
        <f t="shared" si="373"/>
        <v>89.917691875201129</v>
      </c>
      <c r="O1285">
        <f t="shared" si="374"/>
        <v>47.367959084189117</v>
      </c>
      <c r="P1285" s="3">
        <f t="shared" si="375"/>
        <v>47.367959084189117</v>
      </c>
      <c r="Q1285" s="3">
        <f t="shared" si="376"/>
        <v>-90.082308124798871</v>
      </c>
      <c r="R1285">
        <f t="shared" si="377"/>
        <v>89.917691875201129</v>
      </c>
      <c r="S1285">
        <f t="shared" si="378"/>
        <v>0.11070429242119452</v>
      </c>
      <c r="T1285">
        <f t="shared" si="361"/>
        <v>47.367959084189117</v>
      </c>
    </row>
    <row r="1286" spans="1:20" x14ac:dyDescent="0.25">
      <c r="A1286">
        <f t="shared" si="362"/>
        <v>698.21877080017555</v>
      </c>
      <c r="B1286">
        <f t="shared" si="379"/>
        <v>111.12496873239506</v>
      </c>
      <c r="C1286" t="str">
        <f t="shared" si="363"/>
        <v>-0.335516121360945-232.675194517521i</v>
      </c>
      <c r="D1286" t="str">
        <f t="shared" si="364"/>
        <v>3.47812491886198-143.222117620819i</v>
      </c>
      <c r="E1286" t="str">
        <f t="shared" si="365"/>
        <v>162.469078565851+0.0851986781984366i</v>
      </c>
      <c r="F1286" t="str">
        <f t="shared" si="366"/>
        <v>2.42492491735901-1344.04655425816i</v>
      </c>
      <c r="G1286" t="str">
        <f t="shared" si="367"/>
        <v>0.99999999687994-0.0000558575014897352i</v>
      </c>
      <c r="H1286" t="str">
        <f t="shared" si="368"/>
        <v>1200.46796509575+21.4498538961499i</v>
      </c>
      <c r="I1286" t="str">
        <f t="shared" si="369"/>
        <v>89.5416874304809-4551.56120509646i</v>
      </c>
      <c r="K1286" t="str">
        <f t="shared" si="370"/>
        <v>0.00999291145197638-0.000262338697770944i</v>
      </c>
      <c r="L1286" t="str">
        <f t="shared" si="371"/>
        <v>0.00015-2.5393898295775i</v>
      </c>
      <c r="M1286" t="str">
        <f t="shared" si="372"/>
        <v>0.0004-0.448127616984265i</v>
      </c>
      <c r="N1286">
        <f t="shared" si="373"/>
        <v>89.91737991482826</v>
      </c>
      <c r="O1286">
        <f t="shared" si="374"/>
        <v>47.335010743616685</v>
      </c>
      <c r="P1286" s="3">
        <f t="shared" si="375"/>
        <v>47.335010743616685</v>
      </c>
      <c r="Q1286" s="3">
        <f t="shared" si="376"/>
        <v>-90.08262008517174</v>
      </c>
      <c r="R1286">
        <f t="shared" si="377"/>
        <v>89.91737991482826</v>
      </c>
      <c r="S1286">
        <f t="shared" si="378"/>
        <v>0.11112496873239507</v>
      </c>
      <c r="T1286">
        <f t="shared" si="361"/>
        <v>47.335010743616685</v>
      </c>
    </row>
    <row r="1287" spans="1:20" x14ac:dyDescent="0.25">
      <c r="A1287">
        <f t="shared" si="362"/>
        <v>700.87200212921618</v>
      </c>
      <c r="B1287">
        <f t="shared" si="379"/>
        <v>111.54724361357816</v>
      </c>
      <c r="C1287" t="str">
        <f t="shared" si="363"/>
        <v>-0.335512628367171-231.79425269037i</v>
      </c>
      <c r="D1287" t="str">
        <f t="shared" si="364"/>
        <v>3.47812491824418-142.679937901831i</v>
      </c>
      <c r="E1287" t="str">
        <f t="shared" si="365"/>
        <v>162.469075080981+0.0855226309583813i</v>
      </c>
      <c r="F1287" t="str">
        <f t="shared" si="366"/>
        <v>2.4249249173014-1338.95851294036i</v>
      </c>
      <c r="G1287" t="str">
        <f t="shared" si="367"/>
        <v>0.999999996856182-0.0000560697599940642i</v>
      </c>
      <c r="H1287" t="str">
        <f t="shared" si="368"/>
        <v>1200.4715292409+21.5313677157381i</v>
      </c>
      <c r="I1287" t="str">
        <f t="shared" si="369"/>
        <v>89.5417283990324-4534.34310132656i</v>
      </c>
      <c r="K1287" t="str">
        <f t="shared" si="370"/>
        <v>0.00999285751634139-0.000263334121733819i</v>
      </c>
      <c r="L1287" t="str">
        <f t="shared" si="371"/>
        <v>0.00015-2.52977667820034i</v>
      </c>
      <c r="M1287" t="str">
        <f t="shared" si="372"/>
        <v>0.0004-0.446431178505944i</v>
      </c>
      <c r="N1287">
        <f t="shared" si="373"/>
        <v>89.917066778272471</v>
      </c>
      <c r="O1287">
        <f t="shared" si="374"/>
        <v>47.302062368724179</v>
      </c>
      <c r="P1287" s="3">
        <f t="shared" si="375"/>
        <v>47.302062368724179</v>
      </c>
      <c r="Q1287" s="3">
        <f t="shared" si="376"/>
        <v>-90.082933221727529</v>
      </c>
      <c r="R1287">
        <f t="shared" si="377"/>
        <v>89.917066778272471</v>
      </c>
      <c r="S1287">
        <f t="shared" si="378"/>
        <v>0.11154724361357816</v>
      </c>
      <c r="T1287">
        <f t="shared" si="361"/>
        <v>47.302062368724179</v>
      </c>
    </row>
    <row r="1288" spans="1:20" x14ac:dyDescent="0.25">
      <c r="A1288">
        <f t="shared" si="362"/>
        <v>703.5353157373072</v>
      </c>
      <c r="B1288">
        <f t="shared" si="379"/>
        <v>111.97112313930975</v>
      </c>
      <c r="C1288" t="str">
        <f t="shared" si="363"/>
        <v>-0.335509108816151-230.916645302816i</v>
      </c>
      <c r="D1288" t="str">
        <f t="shared" si="364"/>
        <v>3.47812491762166-142.139810681651i</v>
      </c>
      <c r="E1288" t="str">
        <f t="shared" si="365"/>
        <v>162.46907156966+0.0858478169998013i</v>
      </c>
      <c r="F1288" t="str">
        <f t="shared" si="366"/>
        <v>2.42492491724336-1333.8897329903i</v>
      </c>
      <c r="G1288" t="str">
        <f t="shared" si="367"/>
        <v>0.999999996832243-0.0000562828250806943i</v>
      </c>
      <c r="H1288" t="str">
        <f t="shared" si="368"/>
        <v>1200.47512053808+21.6131913377981i</v>
      </c>
      <c r="I1288" t="str">
        <f t="shared" si="369"/>
        <v>89.5417696792317-4517.19022565321i</v>
      </c>
      <c r="K1288" t="str">
        <f t="shared" si="370"/>
        <v>0.00999280317062293-0.000264333311581586i</v>
      </c>
      <c r="L1288" t="str">
        <f t="shared" si="371"/>
        <v>0.00015-2.52019991851i</v>
      </c>
      <c r="M1288" t="str">
        <f t="shared" si="372"/>
        <v>0.0004-0.444741162090001i</v>
      </c>
      <c r="N1288">
        <f t="shared" si="373"/>
        <v>89.916752461170148</v>
      </c>
      <c r="O1288">
        <f t="shared" si="374"/>
        <v>47.269113959250852</v>
      </c>
      <c r="P1288" s="3">
        <f t="shared" si="375"/>
        <v>47.269113959250852</v>
      </c>
      <c r="Q1288" s="3">
        <f t="shared" si="376"/>
        <v>-90.083247538829852</v>
      </c>
      <c r="R1288">
        <f t="shared" si="377"/>
        <v>89.916752461170148</v>
      </c>
      <c r="S1288">
        <f t="shared" si="378"/>
        <v>0.11197112313930975</v>
      </c>
      <c r="T1288">
        <f t="shared" si="361"/>
        <v>47.269113959250852</v>
      </c>
    </row>
    <row r="1289" spans="1:20" x14ac:dyDescent="0.25">
      <c r="A1289">
        <f t="shared" si="362"/>
        <v>706.20874993710902</v>
      </c>
      <c r="B1289">
        <f t="shared" si="379"/>
        <v>112.39661340723913</v>
      </c>
      <c r="C1289" t="str">
        <f t="shared" si="363"/>
        <v>-0.335505562506401-230.042359730205i</v>
      </c>
      <c r="D1289" t="str">
        <f t="shared" si="364"/>
        <v>3.47812491699438-141.601728190368i</v>
      </c>
      <c r="E1289" t="str">
        <f t="shared" si="365"/>
        <v>162.469068031689+0.0861742410349639i</v>
      </c>
      <c r="F1289" t="str">
        <f t="shared" si="366"/>
        <v>2.42492491718486-1328.84014149186i</v>
      </c>
      <c r="G1289" t="str">
        <f t="shared" si="367"/>
        <v>0.999999996808123-0.0000564966998146382i</v>
      </c>
      <c r="H1289" t="str">
        <f t="shared" si="368"/>
        <v>1200.47873919421+21.695325940149i</v>
      </c>
      <c r="I1289" t="str">
        <f t="shared" si="369"/>
        <v>89.5418112734459-4500.10233132693i</v>
      </c>
      <c r="K1289" t="str">
        <f t="shared" si="370"/>
        <v>0.00999274841170786-0.000265336281433526i</v>
      </c>
      <c r="L1289" t="str">
        <f t="shared" si="371"/>
        <v>0.00015-2.51065941274159i</v>
      </c>
      <c r="M1289" t="str">
        <f t="shared" si="372"/>
        <v>0.0004-0.443057543424986i</v>
      </c>
      <c r="N1289">
        <f t="shared" si="373"/>
        <v>89.916436959142288</v>
      </c>
      <c r="O1289">
        <f t="shared" si="374"/>
        <v>47.236165514934363</v>
      </c>
      <c r="P1289" s="3">
        <f t="shared" si="375"/>
        <v>47.236165514934363</v>
      </c>
      <c r="Q1289" s="3">
        <f t="shared" si="376"/>
        <v>-90.083563040857712</v>
      </c>
      <c r="R1289">
        <f t="shared" si="377"/>
        <v>89.916436959142288</v>
      </c>
      <c r="S1289">
        <f t="shared" si="378"/>
        <v>0.11239661340723912</v>
      </c>
      <c r="T1289">
        <f t="shared" si="361"/>
        <v>47.236165514934363</v>
      </c>
    </row>
    <row r="1290" spans="1:20" x14ac:dyDescent="0.25">
      <c r="A1290">
        <f t="shared" si="362"/>
        <v>708.89234318686999</v>
      </c>
      <c r="B1290">
        <f t="shared" si="379"/>
        <v>112.82372053818663</v>
      </c>
      <c r="C1290" t="str">
        <f t="shared" si="363"/>
        <v>-0.33550198923466-229.171383395657i</v>
      </c>
      <c r="D1290" t="str">
        <f t="shared" si="364"/>
        <v>3.47812491636235-141.065682687483i</v>
      </c>
      <c r="E1290" t="str">
        <f t="shared" si="365"/>
        <v>162.469064466866+0.0865019077943647i</v>
      </c>
      <c r="F1290" t="str">
        <f t="shared" si="366"/>
        <v>2.42492491712592-1323.80966580498i</v>
      </c>
      <c r="G1290" t="str">
        <f t="shared" si="367"/>
        <v>0.999999996783818-0.0000567113872725555i</v>
      </c>
      <c r="H1290" t="str">
        <f t="shared" si="368"/>
        <v>1200.48238541781+21.7777727050921i</v>
      </c>
      <c r="I1290" t="str">
        <f t="shared" si="369"/>
        <v>89.541853184062-4483.07917253319i</v>
      </c>
      <c r="K1290" t="str">
        <f t="shared" si="370"/>
        <v>0.00999269323645925-0.000266343045460385i</v>
      </c>
      <c r="L1290" t="str">
        <f t="shared" si="371"/>
        <v>0.00015-2.50115502365171i</v>
      </c>
      <c r="M1290" t="str">
        <f t="shared" si="372"/>
        <v>0.0004-0.441380298291477i</v>
      </c>
      <c r="N1290">
        <f t="shared" si="373"/>
        <v>89.916120267794497</v>
      </c>
      <c r="O1290">
        <f t="shared" si="374"/>
        <v>47.203217035509994</v>
      </c>
      <c r="P1290" s="3">
        <f t="shared" si="375"/>
        <v>47.203217035509994</v>
      </c>
      <c r="Q1290" s="3">
        <f t="shared" si="376"/>
        <v>-90.083879732205503</v>
      </c>
      <c r="R1290">
        <f t="shared" si="377"/>
        <v>89.916120267794497</v>
      </c>
      <c r="S1290">
        <f t="shared" si="378"/>
        <v>0.11282372053818664</v>
      </c>
      <c r="T1290">
        <f t="shared" si="361"/>
        <v>47.203217035509994</v>
      </c>
    </row>
    <row r="1291" spans="1:20" x14ac:dyDescent="0.25">
      <c r="A1291">
        <f t="shared" si="362"/>
        <v>711.58613409098007</v>
      </c>
      <c r="B1291">
        <f t="shared" si="379"/>
        <v>113.25245067623175</v>
      </c>
      <c r="C1291" t="str">
        <f t="shared" si="363"/>
        <v>-0.33549838879624-228.303703769902i</v>
      </c>
      <c r="D1291" t="str">
        <f t="shared" si="364"/>
        <v>3.47812491572549-140.531666461803i</v>
      </c>
      <c r="E1291" t="str">
        <f t="shared" si="365"/>
        <v>162.469060874987+0.0868308220268196i</v>
      </c>
      <c r="F1291" t="str">
        <f t="shared" si="366"/>
        <v>2.42492491706654-1318.79823356458i</v>
      </c>
      <c r="G1291" t="str">
        <f t="shared" si="367"/>
        <v>0.999999996759329-0.0000569268905427971i</v>
      </c>
      <c r="H1291" t="str">
        <f t="shared" si="368"/>
        <v>1200.48605941903+21.8605328194276i</v>
      </c>
      <c r="I1291" t="str">
        <f t="shared" si="369"/>
        <v>89.5418954134836-4466.12050438884i</v>
      </c>
      <c r="K1291" t="str">
        <f t="shared" si="370"/>
        <v>0.00999263764171643-0.000267353617884548i</v>
      </c>
      <c r="L1291" t="str">
        <f t="shared" si="371"/>
        <v>0.00015-2.49168661451654i</v>
      </c>
      <c r="M1291" t="str">
        <f t="shared" si="372"/>
        <v>0.0004-0.439709402561744i</v>
      </c>
      <c r="N1291">
        <f t="shared" si="373"/>
        <v>89.915802382716933</v>
      </c>
      <c r="O1291">
        <f t="shared" si="374"/>
        <v>47.170268520711176</v>
      </c>
      <c r="P1291" s="3">
        <f t="shared" si="375"/>
        <v>47.170268520711176</v>
      </c>
      <c r="Q1291" s="3">
        <f t="shared" si="376"/>
        <v>-90.084197617283067</v>
      </c>
      <c r="R1291">
        <f t="shared" si="377"/>
        <v>89.915802382716933</v>
      </c>
      <c r="S1291">
        <f t="shared" si="378"/>
        <v>0.11325245067623174</v>
      </c>
      <c r="T1291">
        <f t="shared" si="361"/>
        <v>47.170268520711176</v>
      </c>
    </row>
    <row r="1292" spans="1:20" x14ac:dyDescent="0.25">
      <c r="A1292">
        <f t="shared" si="362"/>
        <v>714.29016140052579</v>
      </c>
      <c r="B1292">
        <f t="shared" si="379"/>
        <v>113.68280998880142</v>
      </c>
      <c r="C1292" t="str">
        <f t="shared" si="363"/>
        <v>-0.335494760985016-227.439308371098i</v>
      </c>
      <c r="D1292" t="str">
        <f t="shared" si="364"/>
        <v>3.47812491508378-139.999671831325i</v>
      </c>
      <c r="E1292" t="str">
        <f t="shared" si="365"/>
        <v>162.469057255848+0.0871609884994045i</v>
      </c>
      <c r="F1292" t="str">
        <f t="shared" si="366"/>
        <v>2.4249249170067-1313.80577267952i</v>
      </c>
      <c r="G1292" t="str">
        <f t="shared" si="367"/>
        <v>0.999999996734653-0.0000571432127254497i</v>
      </c>
      <c r="H1292" t="str">
        <f t="shared" si="368"/>
        <v>1200.48976140956+21.9436074744728i</v>
      </c>
      <c r="I1292" t="str">
        <f t="shared" si="369"/>
        <v>89.5419379641336-4449.2260829382i</v>
      </c>
      <c r="K1292" t="str">
        <f t="shared" si="370"/>
        <v>0.00999258162429498-0.000268368012980226i</v>
      </c>
      <c r="L1292" t="str">
        <f t="shared" si="371"/>
        <v>0.00015-2.48225404912985i</v>
      </c>
      <c r="M1292" t="str">
        <f t="shared" si="372"/>
        <v>0.0004-0.438044832199386i</v>
      </c>
      <c r="N1292">
        <f t="shared" si="373"/>
        <v>89.915483299484166</v>
      </c>
      <c r="O1292">
        <f t="shared" si="374"/>
        <v>47.137319970269488</v>
      </c>
      <c r="P1292" s="3">
        <f t="shared" si="375"/>
        <v>47.137319970269488</v>
      </c>
      <c r="Q1292" s="3">
        <f t="shared" si="376"/>
        <v>-90.084516700515834</v>
      </c>
      <c r="R1292">
        <f t="shared" si="377"/>
        <v>89.915483299484166</v>
      </c>
      <c r="S1292">
        <f t="shared" si="378"/>
        <v>0.11368280998880143</v>
      </c>
      <c r="T1292">
        <f t="shared" si="361"/>
        <v>47.137319970269488</v>
      </c>
    </row>
    <row r="1293" spans="1:20" x14ac:dyDescent="0.25">
      <c r="A1293">
        <f t="shared" si="362"/>
        <v>717.00446401384784</v>
      </c>
      <c r="B1293">
        <f t="shared" si="379"/>
        <v>114.11480466675887</v>
      </c>
      <c r="C1293" t="str">
        <f t="shared" si="363"/>
        <v>-0.335491105593144-226.578184764643i</v>
      </c>
      <c r="D1293" t="str">
        <f t="shared" si="364"/>
        <v>3.4781249144372-139.469691143128i</v>
      </c>
      <c r="E1293" t="str">
        <f t="shared" si="365"/>
        <v>162.469053609244+0.0874924119976915i</v>
      </c>
      <c r="F1293" t="str">
        <f t="shared" si="366"/>
        <v>2.42492491694641-1308.83221133158i</v>
      </c>
      <c r="G1293" t="str">
        <f t="shared" si="367"/>
        <v>0.999999996709789-0.0000573603569323801i</v>
      </c>
      <c r="H1293" t="str">
        <f t="shared" si="368"/>
        <v>1200.49349160275+22.0269978660785i</v>
      </c>
      <c r="I1293" t="str">
        <f t="shared" si="369"/>
        <v>89.5419808384538-4432.39566514999i</v>
      </c>
      <c r="K1293" t="str">
        <f t="shared" si="370"/>
        <v>0.00999252518098618-0.000269386245073607i</v>
      </c>
      <c r="L1293" t="str">
        <f t="shared" si="371"/>
        <v>0.00015-2.47285719180101i</v>
      </c>
      <c r="M1293" t="str">
        <f t="shared" si="372"/>
        <v>0.0004-0.436386563259001i</v>
      </c>
      <c r="N1293">
        <f t="shared" si="373"/>
        <v>89.915163013655302</v>
      </c>
      <c r="O1293">
        <f t="shared" si="374"/>
        <v>47.104371383914277</v>
      </c>
      <c r="P1293" s="3">
        <f t="shared" si="375"/>
        <v>47.104371383914277</v>
      </c>
      <c r="Q1293" s="3">
        <f t="shared" si="376"/>
        <v>-90.084836986344698</v>
      </c>
      <c r="R1293">
        <f t="shared" si="377"/>
        <v>89.915163013655302</v>
      </c>
      <c r="S1293">
        <f t="shared" si="378"/>
        <v>0.11411480466675887</v>
      </c>
      <c r="T1293">
        <f t="shared" si="361"/>
        <v>47.104371383914277</v>
      </c>
    </row>
    <row r="1294" spans="1:20" x14ac:dyDescent="0.25">
      <c r="A1294">
        <f t="shared" si="362"/>
        <v>719.72908097710047</v>
      </c>
      <c r="B1294">
        <f t="shared" si="379"/>
        <v>114.54844092449255</v>
      </c>
      <c r="C1294" t="str">
        <f t="shared" si="363"/>
        <v>-0.335487422411253-225.720320563001i</v>
      </c>
      <c r="D1294" t="str">
        <f t="shared" si="364"/>
        <v>3.47812491378568-138.941716773261i</v>
      </c>
      <c r="E1294" t="str">
        <f t="shared" si="365"/>
        <v>162.469049934966+0.087825097325693i</v>
      </c>
      <c r="F1294" t="str">
        <f t="shared" si="366"/>
        <v>2.42492491688567-1303.8774779744i</v>
      </c>
      <c r="G1294" t="str">
        <f t="shared" si="367"/>
        <v>0.999999996684736-0.0000575783262872807i</v>
      </c>
      <c r="H1294" t="str">
        <f t="shared" si="368"/>
        <v>1200.49725021356+22.1107051946462i</v>
      </c>
      <c r="I1294" t="str">
        <f t="shared" si="369"/>
        <v>89.5420240389023-4415.62900891355i</v>
      </c>
      <c r="K1294" t="str">
        <f t="shared" si="370"/>
        <v>0.00999246830855712-0.000270408328543037i</v>
      </c>
      <c r="L1294" t="str">
        <f t="shared" si="371"/>
        <v>0.00015-2.46349590735306i</v>
      </c>
      <c r="M1294" t="str">
        <f t="shared" si="372"/>
        <v>0.0004-0.434734571885836i</v>
      </c>
      <c r="N1294">
        <f t="shared" si="373"/>
        <v>89.914841520773805</v>
      </c>
      <c r="O1294">
        <f t="shared" si="374"/>
        <v>47.071422761372837</v>
      </c>
      <c r="P1294" s="3">
        <f t="shared" si="375"/>
        <v>47.071422761372837</v>
      </c>
      <c r="Q1294" s="3">
        <f t="shared" si="376"/>
        <v>-90.085158479226195</v>
      </c>
      <c r="R1294">
        <f t="shared" si="377"/>
        <v>89.914841520773805</v>
      </c>
      <c r="S1294">
        <f t="shared" si="378"/>
        <v>0.11454844092449255</v>
      </c>
      <c r="T1294">
        <f t="shared" si="361"/>
        <v>47.071422761372837</v>
      </c>
    </row>
    <row r="1295" spans="1:20" x14ac:dyDescent="0.25">
      <c r="A1295">
        <f t="shared" si="362"/>
        <v>722.46405148481347</v>
      </c>
      <c r="B1295">
        <f t="shared" si="379"/>
        <v>114.98372500000563</v>
      </c>
      <c r="C1295" t="str">
        <f t="shared" si="363"/>
        <v>-0.335483711228419-224.865703425525i</v>
      </c>
      <c r="D1295" t="str">
        <f t="shared" si="364"/>
        <v>3.47812491312921-138.415741126636i</v>
      </c>
      <c r="E1295" t="str">
        <f t="shared" si="365"/>
        <v>162.469046232803+0.0881590493060358i</v>
      </c>
      <c r="F1295" t="str">
        <f t="shared" si="366"/>
        <v>2.42492491682444-1298.94150133249i</v>
      </c>
      <c r="G1295" t="str">
        <f t="shared" si="367"/>
        <v>0.999999996659492-0.0000577971239257134i</v>
      </c>
      <c r="H1295" t="str">
        <f t="shared" si="368"/>
        <v>1200.50103745858+22.1947306651461i</v>
      </c>
      <c r="I1295" t="str">
        <f t="shared" si="369"/>
        <v>89.5420675679579-4398.9258730355i</v>
      </c>
      <c r="K1295" t="str">
        <f t="shared" si="370"/>
        <v>0.00999241100375054-0.000271434277819201i</v>
      </c>
      <c r="L1295" t="str">
        <f t="shared" si="371"/>
        <v>0.00015-2.45417006112081i</v>
      </c>
      <c r="M1295" t="str">
        <f t="shared" si="372"/>
        <v>0.0004-0.433088834315437i</v>
      </c>
      <c r="N1295">
        <f t="shared" si="373"/>
        <v>89.914518816367547</v>
      </c>
      <c r="O1295">
        <f t="shared" si="374"/>
        <v>47.038474102370451</v>
      </c>
      <c r="P1295" s="3">
        <f t="shared" si="375"/>
        <v>47.038474102370451</v>
      </c>
      <c r="Q1295" s="3">
        <f t="shared" si="376"/>
        <v>-90.085481183632453</v>
      </c>
      <c r="R1295">
        <f t="shared" si="377"/>
        <v>89.914518816367547</v>
      </c>
      <c r="S1295">
        <f t="shared" si="378"/>
        <v>0.11498372500000563</v>
      </c>
      <c r="T1295">
        <f t="shared" si="361"/>
        <v>47.038474102370451</v>
      </c>
    </row>
    <row r="1296" spans="1:20" x14ac:dyDescent="0.25">
      <c r="A1296">
        <f t="shared" si="362"/>
        <v>725.20941488045571</v>
      </c>
      <c r="B1296">
        <f t="shared" si="379"/>
        <v>115.42066315500566</v>
      </c>
      <c r="C1296" t="str">
        <f t="shared" si="363"/>
        <v>-0.335479971832186-224.014321058281i</v>
      </c>
      <c r="D1296" t="str">
        <f t="shared" si="364"/>
        <v>3.47812491246774-137.891756636916i</v>
      </c>
      <c r="E1296" t="str">
        <f t="shared" si="365"/>
        <v>162.469042502548+0.0884942727799204i</v>
      </c>
      <c r="F1296" t="str">
        <f t="shared" si="366"/>
        <v>2.42492491676276-1294.02421040016i</v>
      </c>
      <c r="G1296" t="str">
        <f t="shared" si="367"/>
        <v>0.999999996634056-0.0000580167529951554i</v>
      </c>
      <c r="H1296" t="str">
        <f t="shared" si="368"/>
        <v>1200.50485355608+22.2790754871345i</v>
      </c>
      <c r="I1296" t="str">
        <f t="shared" si="369"/>
        <v>89.5421114281188-4382.28601723625i</v>
      </c>
      <c r="K1296" t="str">
        <f t="shared" si="370"/>
        <v>0.00999235326328433-0.000272464107385279i</v>
      </c>
      <c r="L1296" t="str">
        <f t="shared" si="371"/>
        <v>0.00015-2.4448795189488i</v>
      </c>
      <c r="M1296" t="str">
        <f t="shared" si="372"/>
        <v>0.0004-0.431449326873317i</v>
      </c>
      <c r="N1296">
        <f t="shared" si="373"/>
        <v>89.914194895948611</v>
      </c>
      <c r="O1296">
        <f t="shared" si="374"/>
        <v>47.005525406630433</v>
      </c>
      <c r="P1296" s="3">
        <f t="shared" si="375"/>
        <v>47.005525406630433</v>
      </c>
      <c r="Q1296" s="3">
        <f t="shared" si="376"/>
        <v>-90.085805104051389</v>
      </c>
      <c r="R1296">
        <f t="shared" si="377"/>
        <v>89.914194895948611</v>
      </c>
      <c r="S1296">
        <f t="shared" si="378"/>
        <v>0.11542066315500565</v>
      </c>
      <c r="T1296">
        <f t="shared" si="361"/>
        <v>47.005525406630433</v>
      </c>
    </row>
    <row r="1297" spans="1:20" x14ac:dyDescent="0.25">
      <c r="A1297">
        <f t="shared" si="362"/>
        <v>727.96521065700153</v>
      </c>
      <c r="B1297">
        <f t="shared" si="379"/>
        <v>115.85926167499468</v>
      </c>
      <c r="C1297" t="str">
        <f t="shared" si="363"/>
        <v>-0.335476204008362-223.166161213866i</v>
      </c>
      <c r="D1297" t="str">
        <f t="shared" si="364"/>
        <v>3.47812491180123-137.36975576641i</v>
      </c>
      <c r="E1297" t="str">
        <f t="shared" si="365"/>
        <v>162.469038743986+0.0888307726073368i</v>
      </c>
      <c r="F1297" t="str">
        <f t="shared" si="366"/>
        <v>2.42492491670061-1289.12553444053i</v>
      </c>
      <c r="G1297" t="str">
        <f t="shared" si="367"/>
        <v>0.999999996608427-0.0000582372166550443i</v>
      </c>
      <c r="H1297" t="str">
        <f t="shared" si="368"/>
        <v>1200.50869872598+22.3637408747702i</v>
      </c>
      <c r="I1297" t="str">
        <f t="shared" si="369"/>
        <v>89.5421556218991-4365.7092021465i</v>
      </c>
      <c r="K1297" t="str">
        <f t="shared" si="370"/>
        <v>0.00999229508385166-0.000273497831777125i</v>
      </c>
      <c r="L1297" t="str">
        <f t="shared" si="371"/>
        <v>0.00015-2.43562414718948i</v>
      </c>
      <c r="M1297" t="str">
        <f t="shared" si="372"/>
        <v>0.0004-0.429816025974614i</v>
      </c>
      <c r="N1297">
        <f t="shared" si="373"/>
        <v>89.913869755013451</v>
      </c>
      <c r="O1297">
        <f t="shared" si="374"/>
        <v>46.972576673873895</v>
      </c>
      <c r="P1297" s="3">
        <f t="shared" si="375"/>
        <v>46.972576673873895</v>
      </c>
      <c r="Q1297" s="3">
        <f t="shared" si="376"/>
        <v>-90.086130244986549</v>
      </c>
      <c r="R1297">
        <f t="shared" si="377"/>
        <v>89.913869755013451</v>
      </c>
      <c r="S1297">
        <f t="shared" si="378"/>
        <v>0.11585926167499469</v>
      </c>
      <c r="T1297">
        <f t="shared" si="361"/>
        <v>46.972576673873895</v>
      </c>
    </row>
    <row r="1298" spans="1:20" x14ac:dyDescent="0.25">
      <c r="A1298">
        <f t="shared" si="362"/>
        <v>730.73147845749816</v>
      </c>
      <c r="B1298">
        <f t="shared" si="379"/>
        <v>116.29952686935967</v>
      </c>
      <c r="C1298" t="str">
        <f t="shared" si="363"/>
        <v>-0.335472407541194-222.321211691234i</v>
      </c>
      <c r="D1298" t="str">
        <f t="shared" si="364"/>
        <v>3.47812491112964-136.849731005958i</v>
      </c>
      <c r="E1298" t="str">
        <f t="shared" si="365"/>
        <v>162.469034956904+0.0891685536670198i</v>
      </c>
      <c r="F1298" t="str">
        <f t="shared" si="366"/>
        <v>2.424924916638-1284.24540298451i</v>
      </c>
      <c r="G1298" t="str">
        <f t="shared" si="367"/>
        <v>0.999999996582602-0.0000584585180768238i</v>
      </c>
      <c r="H1298" t="str">
        <f t="shared" si="368"/>
        <v>1200.51257318986+22.4487280468336i</v>
      </c>
      <c r="I1298" t="str">
        <f t="shared" si="369"/>
        <v>89.5422001518349-4349.19518930376i</v>
      </c>
      <c r="K1298" t="str">
        <f t="shared" si="370"/>
        <v>0.00999223646212072-0.00027453546558345i</v>
      </c>
      <c r="L1298" t="str">
        <f t="shared" si="371"/>
        <v>0.00015-2.42640381270122i</v>
      </c>
      <c r="M1298" t="str">
        <f t="shared" si="372"/>
        <v>0.0004-0.428188908123745i</v>
      </c>
      <c r="N1298">
        <f t="shared" si="373"/>
        <v>89.913543389042701</v>
      </c>
      <c r="O1298">
        <f t="shared" si="374"/>
        <v>46.939627903819819</v>
      </c>
      <c r="P1298" s="3">
        <f t="shared" si="375"/>
        <v>46.939627903819819</v>
      </c>
      <c r="Q1298" s="3">
        <f t="shared" si="376"/>
        <v>-90.086456610957299</v>
      </c>
      <c r="R1298">
        <f t="shared" si="377"/>
        <v>89.913543389042701</v>
      </c>
      <c r="S1298">
        <f t="shared" si="378"/>
        <v>0.11629952686935967</v>
      </c>
      <c r="T1298">
        <f t="shared" si="361"/>
        <v>46.939627903819819</v>
      </c>
    </row>
    <row r="1299" spans="1:20" x14ac:dyDescent="0.25">
      <c r="A1299">
        <f t="shared" si="362"/>
        <v>733.50825807563672</v>
      </c>
      <c r="B1299">
        <f t="shared" si="379"/>
        <v>116.74146507146324</v>
      </c>
      <c r="C1299" t="str">
        <f t="shared" si="363"/>
        <v>-0.33546858221324-221.479460335517i</v>
      </c>
      <c r="D1299" t="str">
        <f t="shared" si="364"/>
        <v>3.47812491045294-136.331674874831i</v>
      </c>
      <c r="E1299" t="str">
        <f t="shared" si="365"/>
        <v>162.469031141084+0.0895076208565975i</v>
      </c>
      <c r="F1299" t="str">
        <f t="shared" si="366"/>
        <v>2.42492491657489-1279.38374582976i</v>
      </c>
      <c r="G1299" t="str">
        <f t="shared" si="367"/>
        <v>0.99999999655658-0.0000586806604439887i</v>
      </c>
      <c r="H1299" t="str">
        <f t="shared" si="368"/>
        <v>1200.51647717104+22.5340382267434i</v>
      </c>
      <c r="I1299" t="str">
        <f t="shared" si="369"/>
        <v>89.5422450204799-4332.74374114913i</v>
      </c>
      <c r="K1299" t="str">
        <f t="shared" si="370"/>
        <v>0.00999217739473429-0.000275577023445975i</v>
      </c>
      <c r="L1299" t="str">
        <f t="shared" si="371"/>
        <v>0.00015-2.4172183828464i</v>
      </c>
      <c r="M1299" t="str">
        <f t="shared" si="372"/>
        <v>0.0004-0.426567949914072i</v>
      </c>
      <c r="N1299">
        <f t="shared" si="373"/>
        <v>89.913215793501195</v>
      </c>
      <c r="O1299">
        <f t="shared" si="374"/>
        <v>46.906679096184945</v>
      </c>
      <c r="P1299" s="3">
        <f t="shared" si="375"/>
        <v>46.906679096184945</v>
      </c>
      <c r="Q1299" s="3">
        <f t="shared" si="376"/>
        <v>-90.086784206498805</v>
      </c>
      <c r="R1299">
        <f t="shared" si="377"/>
        <v>89.913215793501195</v>
      </c>
      <c r="S1299">
        <f t="shared" si="378"/>
        <v>0.11674146507146324</v>
      </c>
      <c r="T1299">
        <f t="shared" si="361"/>
        <v>46.906679096184945</v>
      </c>
    </row>
    <row r="1300" spans="1:20" x14ac:dyDescent="0.25">
      <c r="A1300">
        <f t="shared" si="362"/>
        <v>736.29558945632414</v>
      </c>
      <c r="B1300">
        <f t="shared" si="379"/>
        <v>117.1850826387348</v>
      </c>
      <c r="C1300" t="str">
        <f t="shared" si="363"/>
        <v>-0.33546472780553-220.640895037865i</v>
      </c>
      <c r="D1300" t="str">
        <f t="shared" si="364"/>
        <v>3.47812490977109-135.815579920617i</v>
      </c>
      <c r="E1300" t="str">
        <f t="shared" si="365"/>
        <v>162.469027296312+0.0898479790926289i</v>
      </c>
      <c r="F1300" t="str">
        <f t="shared" si="366"/>
        <v>2.42492491651131-1274.54049303972i</v>
      </c>
      <c r="G1300" t="str">
        <f t="shared" si="367"/>
        <v>0.99999999653036-0.0000589036469521315i</v>
      </c>
      <c r="H1300" t="str">
        <f t="shared" si="368"/>
        <v>1200.52041089449+22.6196726425745i</v>
      </c>
      <c r="I1300" t="str">
        <f t="shared" si="369"/>
        <v>89.5422902304081-4316.35462102358i</v>
      </c>
      <c r="K1300" t="str">
        <f t="shared" si="370"/>
        <v>0.00999211787830999-0.000276622520059631i</v>
      </c>
      <c r="L1300" t="str">
        <f t="shared" si="371"/>
        <v>0.00015-2.40806772548954i</v>
      </c>
      <c r="M1300" t="str">
        <f t="shared" si="372"/>
        <v>0.0004-0.424953128027566i</v>
      </c>
      <c r="N1300">
        <f t="shared" si="373"/>
        <v>89.912886963837892</v>
      </c>
      <c r="O1300">
        <f t="shared" si="374"/>
        <v>46.873730250684275</v>
      </c>
      <c r="P1300" s="3">
        <f t="shared" si="375"/>
        <v>46.873730250684275</v>
      </c>
      <c r="Q1300" s="3">
        <f t="shared" si="376"/>
        <v>-90.087113036162108</v>
      </c>
      <c r="R1300">
        <f t="shared" si="377"/>
        <v>89.912886963837892</v>
      </c>
      <c r="S1300">
        <f t="shared" si="378"/>
        <v>0.1171850826387348</v>
      </c>
      <c r="T1300">
        <f t="shared" si="361"/>
        <v>46.873730250684275</v>
      </c>
    </row>
    <row r="1301" spans="1:20" x14ac:dyDescent="0.25">
      <c r="A1301">
        <f t="shared" si="362"/>
        <v>739.09351269625813</v>
      </c>
      <c r="B1301">
        <f t="shared" si="379"/>
        <v>117.630385952762</v>
      </c>
      <c r="C1301" t="str">
        <f t="shared" si="363"/>
        <v>-0.335460844097319-219.805503735246i</v>
      </c>
      <c r="D1301" t="str">
        <f t="shared" si="364"/>
        <v>3.47812490908405-135.301438719116i</v>
      </c>
      <c r="E1301" t="str">
        <f t="shared" si="365"/>
        <v>162.469023422367+0.0901896333106401i</v>
      </c>
      <c r="F1301" t="str">
        <f t="shared" si="366"/>
        <v>2.42492491644724-1269.71557494256i</v>
      </c>
      <c r="G1301" t="str">
        <f t="shared" si="367"/>
        <v>0.999999996503941-0.0000591274808089875i</v>
      </c>
      <c r="H1301" t="str">
        <f t="shared" si="368"/>
        <v>1200.52437458693+22.7056325270759i</v>
      </c>
      <c r="I1301" t="str">
        <f t="shared" si="369"/>
        <v>89.5423357842119-4300.02759316474i</v>
      </c>
      <c r="K1301" t="str">
        <f t="shared" si="370"/>
        <v>0.0099920579094397-0.000277671970172709i</v>
      </c>
      <c r="L1301" t="str">
        <f t="shared" si="371"/>
        <v>0.00015-2.39895170899536i</v>
      </c>
      <c r="M1301" t="str">
        <f t="shared" si="372"/>
        <v>0.0004-0.423344419234475i</v>
      </c>
      <c r="N1301">
        <f t="shared" si="373"/>
        <v>89.912556895485821</v>
      </c>
      <c r="O1301">
        <f t="shared" si="374"/>
        <v>46.840781367030083</v>
      </c>
      <c r="P1301" s="3">
        <f t="shared" si="375"/>
        <v>46.840781367030083</v>
      </c>
      <c r="Q1301" s="3">
        <f t="shared" si="376"/>
        <v>-90.087443104514179</v>
      </c>
      <c r="R1301">
        <f t="shared" si="377"/>
        <v>89.912556895485821</v>
      </c>
      <c r="S1301">
        <f t="shared" si="378"/>
        <v>0.117630385952762</v>
      </c>
      <c r="T1301">
        <f t="shared" si="361"/>
        <v>46.840781367030083</v>
      </c>
    </row>
    <row r="1302" spans="1:20" x14ac:dyDescent="0.25">
      <c r="A1302">
        <f t="shared" si="362"/>
        <v>741.90206804450395</v>
      </c>
      <c r="B1302">
        <f t="shared" si="379"/>
        <v>118.07738141938249</v>
      </c>
      <c r="C1302" t="str">
        <f t="shared" si="363"/>
        <v>-0.335456930866251-218.973274410302i</v>
      </c>
      <c r="D1302" t="str">
        <f t="shared" si="364"/>
        <v>3.47812490839177-134.789243874236i</v>
      </c>
      <c r="E1302" t="str">
        <f t="shared" si="365"/>
        <v>162.46901951903+0.0905325884653564i</v>
      </c>
      <c r="F1302" t="str">
        <f t="shared" si="366"/>
        <v>2.42492491638269-1264.90892213022i</v>
      </c>
      <c r="G1302" t="str">
        <f t="shared" si="367"/>
        <v>0.999999996477321-0.0000593521652344816i</v>
      </c>
      <c r="H1302" t="str">
        <f t="shared" si="368"/>
        <v>1200.5283684768+22.7919191176883i</v>
      </c>
      <c r="I1302" t="str">
        <f t="shared" si="369"/>
        <v>89.5423816845039-4283.76242270351i</v>
      </c>
      <c r="K1302" t="str">
        <f t="shared" si="370"/>
        <v>0.00999199748468955-0.000278725388587049i</v>
      </c>
      <c r="L1302" t="str">
        <f t="shared" si="371"/>
        <v>0.00015-2.3898702022269i</v>
      </c>
      <c r="M1302" t="str">
        <f t="shared" si="372"/>
        <v>0.0004-0.421741800392982i</v>
      </c>
      <c r="N1302">
        <f t="shared" si="373"/>
        <v>89.91222558386211</v>
      </c>
      <c r="O1302">
        <f t="shared" si="374"/>
        <v>46.807832444933055</v>
      </c>
      <c r="P1302" s="3">
        <f t="shared" si="375"/>
        <v>46.807832444933055</v>
      </c>
      <c r="Q1302" s="3">
        <f t="shared" si="376"/>
        <v>-90.08777441613789</v>
      </c>
      <c r="R1302">
        <f t="shared" si="377"/>
        <v>89.91222558386211</v>
      </c>
      <c r="S1302">
        <f t="shared" si="378"/>
        <v>0.1180773814193825</v>
      </c>
      <c r="T1302">
        <f t="shared" si="361"/>
        <v>46.807832444933055</v>
      </c>
    </row>
    <row r="1303" spans="1:20" x14ac:dyDescent="0.25">
      <c r="A1303">
        <f t="shared" si="362"/>
        <v>744.72129590307304</v>
      </c>
      <c r="B1303">
        <f t="shared" si="379"/>
        <v>118.52607546877614</v>
      </c>
      <c r="C1303" t="str">
        <f t="shared" si="363"/>
        <v>-0.335452987888297-218.144195091149i</v>
      </c>
      <c r="D1303" t="str">
        <f t="shared" si="364"/>
        <v>3.47812490769424-134.27898801788i</v>
      </c>
      <c r="E1303" t="str">
        <f t="shared" si="365"/>
        <v>162.469015586076+0.0908768495305838i</v>
      </c>
      <c r="F1303" t="str">
        <f t="shared" si="366"/>
        <v>2.42492491631766-1260.12046545739i</v>
      </c>
      <c r="G1303" t="str">
        <f t="shared" si="367"/>
        <v>0.999999996450497-0.0000595777034607746i</v>
      </c>
      <c r="H1303" t="str">
        <f t="shared" si="368"/>
        <v>1200.53239279427+22.8785336565626i</v>
      </c>
      <c r="I1303" t="str">
        <f t="shared" si="369"/>
        <v>89.5424279339181-4267.55887566057i</v>
      </c>
      <c r="K1303" t="str">
        <f t="shared" si="370"/>
        <v>0.00999193660059985-0.000279782790158222i</v>
      </c>
      <c r="L1303" t="str">
        <f t="shared" si="371"/>
        <v>0.00015-2.38082307454363i</v>
      </c>
      <c r="M1303" t="str">
        <f t="shared" si="372"/>
        <v>0.0004-0.420145248448876i</v>
      </c>
      <c r="N1303">
        <f t="shared" si="373"/>
        <v>89.911893024367828</v>
      </c>
      <c r="O1303">
        <f t="shared" si="374"/>
        <v>46.774883484101196</v>
      </c>
      <c r="P1303" s="3">
        <f t="shared" si="375"/>
        <v>46.774883484101196</v>
      </c>
      <c r="Q1303" s="3">
        <f t="shared" si="376"/>
        <v>-90.088106975632172</v>
      </c>
      <c r="R1303">
        <f t="shared" si="377"/>
        <v>89.911893024367828</v>
      </c>
      <c r="S1303">
        <f t="shared" si="378"/>
        <v>0.11852607546877614</v>
      </c>
      <c r="T1303">
        <f t="shared" si="361"/>
        <v>46.774883484101196</v>
      </c>
    </row>
    <row r="1304" spans="1:20" x14ac:dyDescent="0.25">
      <c r="A1304">
        <f t="shared" si="362"/>
        <v>747.55123682750468</v>
      </c>
      <c r="B1304">
        <f t="shared" si="379"/>
        <v>118.97647455555749</v>
      </c>
      <c r="C1304" t="str">
        <f t="shared" si="363"/>
        <v>-0.335449014937734-217.318253851228i</v>
      </c>
      <c r="D1304" t="str">
        <f t="shared" si="364"/>
        <v>3.47812490699138-133.770663809848i</v>
      </c>
      <c r="E1304" t="str">
        <f t="shared" si="365"/>
        <v>162.469011623285+0.0912224214993732i</v>
      </c>
      <c r="F1304" t="str">
        <f t="shared" si="366"/>
        <v>2.4249249162521-1255.3501360405i</v>
      </c>
      <c r="G1304" t="str">
        <f t="shared" si="367"/>
        <v>0.99999999642347-0.0000598040987323092i</v>
      </c>
      <c r="H1304" t="str">
        <f t="shared" si="368"/>
        <v>1200.5364477713+22.9654773905767i</v>
      </c>
      <c r="I1304" t="str">
        <f t="shared" si="369"/>
        <v>89.5424745351042-4251.41671894315i</v>
      </c>
      <c r="K1304" t="str">
        <f t="shared" si="370"/>
        <v>0.00999187525368448-0.000280844189795674i</v>
      </c>
      <c r="L1304" t="str">
        <f t="shared" si="371"/>
        <v>0.00015-2.37181019579959i</v>
      </c>
      <c r="M1304" t="str">
        <f t="shared" si="372"/>
        <v>0.0004-0.418554740435223i</v>
      </c>
      <c r="N1304">
        <f t="shared" si="373"/>
        <v>89.911559212388013</v>
      </c>
      <c r="O1304">
        <f t="shared" si="374"/>
        <v>46.74193448424073</v>
      </c>
      <c r="P1304" s="3">
        <f t="shared" si="375"/>
        <v>46.74193448424073</v>
      </c>
      <c r="Q1304" s="3">
        <f t="shared" si="376"/>
        <v>-90.088440787611987</v>
      </c>
      <c r="R1304">
        <f t="shared" si="377"/>
        <v>89.911559212388013</v>
      </c>
      <c r="S1304">
        <f t="shared" si="378"/>
        <v>0.11897647455555749</v>
      </c>
      <c r="T1304">
        <f t="shared" si="361"/>
        <v>46.74193448424073</v>
      </c>
    </row>
    <row r="1305" spans="1:20" x14ac:dyDescent="0.25">
      <c r="A1305">
        <f t="shared" si="362"/>
        <v>750.39193152744929</v>
      </c>
      <c r="B1305">
        <f t="shared" si="379"/>
        <v>119.42858515886861</v>
      </c>
      <c r="C1305" t="str">
        <f t="shared" si="363"/>
        <v>-0.335445011787047-216.495438809108i</v>
      </c>
      <c r="D1305" t="str">
        <f t="shared" si="364"/>
        <v>3.47812490628316-133.264263937725i</v>
      </c>
      <c r="E1305" t="str">
        <f t="shared" si="365"/>
        <v>162.469007630427+0.0915693093841914i</v>
      </c>
      <c r="F1305" t="str">
        <f t="shared" si="366"/>
        <v>2.42492491618608-1250.59786525678i</v>
      </c>
      <c r="G1305" t="str">
        <f t="shared" si="367"/>
        <v>0.999999996396236-0.0000600313543058572i</v>
      </c>
      <c r="H1305" t="str">
        <f t="shared" si="368"/>
        <v>1200.54053364159+23.0527515713552i</v>
      </c>
      <c r="I1305" t="str">
        <f t="shared" si="369"/>
        <v>89.542521490738-4235.3357203416i</v>
      </c>
      <c r="K1305" t="str">
        <f t="shared" si="370"/>
        <v>0.00999181344043103-0.000281909602462936i</v>
      </c>
      <c r="L1305" t="str">
        <f t="shared" si="371"/>
        <v>0.00015-2.3628314363415i</v>
      </c>
      <c r="M1305" t="str">
        <f t="shared" si="372"/>
        <v>0.0004-0.416970253472028i</v>
      </c>
      <c r="N1305">
        <f t="shared" si="373"/>
        <v>89.911224143291662</v>
      </c>
      <c r="O1305">
        <f t="shared" si="374"/>
        <v>46.708985445055092</v>
      </c>
      <c r="P1305" s="3">
        <f t="shared" si="375"/>
        <v>46.708985445055092</v>
      </c>
      <c r="Q1305" s="3">
        <f t="shared" si="376"/>
        <v>-90.088775856708338</v>
      </c>
      <c r="R1305">
        <f t="shared" si="377"/>
        <v>89.911224143291662</v>
      </c>
      <c r="S1305">
        <f t="shared" si="378"/>
        <v>0.11942858515886862</v>
      </c>
      <c r="T1305">
        <f t="shared" si="361"/>
        <v>46.708985445055092</v>
      </c>
    </row>
    <row r="1306" spans="1:20" x14ac:dyDescent="0.25">
      <c r="A1306">
        <f t="shared" si="362"/>
        <v>753.24342086725358</v>
      </c>
      <c r="B1306">
        <f t="shared" si="379"/>
        <v>119.88241378247231</v>
      </c>
      <c r="C1306" t="str">
        <f t="shared" si="363"/>
        <v>-0.335440978207155-215.675738128347i</v>
      </c>
      <c r="D1306" t="str">
        <f t="shared" si="364"/>
        <v>3.47812490556957-132.759781116778i</v>
      </c>
      <c r="E1306" t="str">
        <f t="shared" si="365"/>
        <v>162.469003607279+0.0919175182167739i</v>
      </c>
      <c r="F1306" t="str">
        <f t="shared" si="366"/>
        <v>2.42492491611952-1245.8635847432i</v>
      </c>
      <c r="G1306" t="str">
        <f t="shared" si="367"/>
        <v>0.999999996368796-0.0000602594734505658i</v>
      </c>
      <c r="H1306" t="str">
        <f t="shared" si="368"/>
        <v>1200.54465064062+23.1403574552863i</v>
      </c>
      <c r="I1306" t="str">
        <f t="shared" si="369"/>
        <v>89.5425688035109-4219.31564852592i</v>
      </c>
      <c r="K1306" t="str">
        <f t="shared" si="370"/>
        <v>0.00999175115730077-0.000282979043177793i</v>
      </c>
      <c r="L1306" t="str">
        <f t="shared" si="371"/>
        <v>0.00015-2.35388666700687i</v>
      </c>
      <c r="M1306" t="str">
        <f t="shared" si="372"/>
        <v>0.0004-0.415391764765918i</v>
      </c>
      <c r="N1306">
        <f t="shared" si="373"/>
        <v>89.910887812431596</v>
      </c>
      <c r="O1306">
        <f t="shared" si="374"/>
        <v>46.676036366246159</v>
      </c>
      <c r="P1306" s="3">
        <f t="shared" si="375"/>
        <v>46.676036366246159</v>
      </c>
      <c r="Q1306" s="3">
        <f t="shared" si="376"/>
        <v>-90.089112187568404</v>
      </c>
      <c r="R1306">
        <f t="shared" si="377"/>
        <v>89.910887812431596</v>
      </c>
      <c r="S1306">
        <f t="shared" si="378"/>
        <v>0.11988241378247232</v>
      </c>
      <c r="T1306">
        <f t="shared" si="361"/>
        <v>46.676036366246159</v>
      </c>
    </row>
    <row r="1307" spans="1:20" x14ac:dyDescent="0.25">
      <c r="A1307">
        <f t="shared" si="362"/>
        <v>756.10574586654911</v>
      </c>
      <c r="B1307">
        <f t="shared" si="379"/>
        <v>120.33796695484571</v>
      </c>
      <c r="C1307" t="str">
        <f t="shared" si="363"/>
        <v>-0.335436913967146-214.859140017293i</v>
      </c>
      <c r="D1307" t="str">
        <f t="shared" si="364"/>
        <v>3.47812490485053-132.257208089854i</v>
      </c>
      <c r="E1307" t="str">
        <f t="shared" si="365"/>
        <v>162.46899955361+0.0922670530484518i</v>
      </c>
      <c r="F1307" t="str">
        <f t="shared" si="366"/>
        <v>2.42492491605249-1241.14722639555i</v>
      </c>
      <c r="G1307" t="str">
        <f t="shared" si="367"/>
        <v>0.999999996341146-0.0000604884594480055i</v>
      </c>
      <c r="H1307" t="str">
        <f t="shared" si="368"/>
        <v>1200.54879900571+23.2282963035399i</v>
      </c>
      <c r="I1307" t="str">
        <f t="shared" si="369"/>
        <v>89.5426164761359-4203.35627304281i</v>
      </c>
      <c r="K1307" t="str">
        <f t="shared" si="370"/>
        <v>0.00999168840072779-0.000284052527012436i</v>
      </c>
      <c r="L1307" t="str">
        <f t="shared" si="371"/>
        <v>0.00015-2.3449757591222i</v>
      </c>
      <c r="M1307" t="str">
        <f t="shared" si="372"/>
        <v>0.0004-0.413819251609801i</v>
      </c>
      <c r="N1307">
        <f t="shared" si="373"/>
        <v>89.910550215144426</v>
      </c>
      <c r="O1307">
        <f t="shared" si="374"/>
        <v>46.643087247513094</v>
      </c>
      <c r="P1307" s="3">
        <f t="shared" si="375"/>
        <v>46.643087247513094</v>
      </c>
      <c r="Q1307" s="3">
        <f t="shared" si="376"/>
        <v>-90.089449784855574</v>
      </c>
      <c r="R1307">
        <f t="shared" si="377"/>
        <v>89.910550215144426</v>
      </c>
      <c r="S1307">
        <f t="shared" si="378"/>
        <v>0.12033796695484571</v>
      </c>
      <c r="T1307">
        <f t="shared" si="361"/>
        <v>46.643087247513094</v>
      </c>
    </row>
    <row r="1308" spans="1:20" x14ac:dyDescent="0.25">
      <c r="A1308">
        <f t="shared" si="362"/>
        <v>758.97894770084201</v>
      </c>
      <c r="B1308">
        <f t="shared" si="379"/>
        <v>120.79525122927413</v>
      </c>
      <c r="C1308" t="str">
        <f t="shared" si="363"/>
        <v>-0.335432818834316-214.04563272893i</v>
      </c>
      <c r="D1308" t="str">
        <f t="shared" si="364"/>
        <v>3.47812490412602-131.75653762727i</v>
      </c>
      <c r="E1308" t="str">
        <f t="shared" si="365"/>
        <v>162.46899546919+0.0926179189500238i</v>
      </c>
      <c r="F1308" t="str">
        <f t="shared" si="366"/>
        <v>2.42492491598491-1236.44872236744i</v>
      </c>
      <c r="G1308" t="str">
        <f t="shared" si="367"/>
        <v>0.999999996313286-0.0000607183155922163i</v>
      </c>
      <c r="H1308" t="str">
        <f t="shared" si="368"/>
        <v>1200.55297897593+23.3165693820866i</v>
      </c>
      <c r="I1308" t="str">
        <f t="shared" si="369"/>
        <v>89.5426645113466-4187.4573643119i</v>
      </c>
      <c r="K1308" t="str">
        <f t="shared" si="370"/>
        <v>0.0099916251671196-0.00028513006909367i</v>
      </c>
      <c r="L1308" t="str">
        <f t="shared" si="371"/>
        <v>0.00015-2.3360985845011i</v>
      </c>
      <c r="M1308" t="str">
        <f t="shared" si="372"/>
        <v>0.0004-0.412252691382547i</v>
      </c>
      <c r="N1308">
        <f t="shared" si="373"/>
        <v>89.910211346750671</v>
      </c>
      <c r="O1308">
        <f t="shared" si="374"/>
        <v>46.610138088552972</v>
      </c>
      <c r="P1308" s="3">
        <f t="shared" si="375"/>
        <v>46.610138088552972</v>
      </c>
      <c r="Q1308" s="3">
        <f t="shared" si="376"/>
        <v>-90.089788653249329</v>
      </c>
      <c r="R1308">
        <f t="shared" si="377"/>
        <v>89.910211346750671</v>
      </c>
      <c r="S1308">
        <f t="shared" si="378"/>
        <v>0.12079525122927413</v>
      </c>
      <c r="T1308">
        <f t="shared" si="361"/>
        <v>46.610138088552972</v>
      </c>
    </row>
    <row r="1309" spans="1:20" x14ac:dyDescent="0.25">
      <c r="A1309">
        <f t="shared" si="362"/>
        <v>761.86306770210524</v>
      </c>
      <c r="B1309">
        <f t="shared" si="379"/>
        <v>121.25427318394537</v>
      </c>
      <c r="C1309" t="str">
        <f t="shared" si="363"/>
        <v>-0.335428692574286-213.2352045607i</v>
      </c>
      <c r="D1309" t="str">
        <f t="shared" si="364"/>
        <v>3.478124903396-131.257762526714i</v>
      </c>
      <c r="E1309" t="str">
        <f t="shared" si="365"/>
        <v>162.468991353786+0.0929701210119735i</v>
      </c>
      <c r="F1309" t="str">
        <f t="shared" si="366"/>
        <v>2.42492491591684-1231.76800506931i</v>
      </c>
      <c r="G1309" t="str">
        <f t="shared" si="367"/>
        <v>0.999999996285214-0.0000609490451897557i</v>
      </c>
      <c r="H1309" t="str">
        <f t="shared" si="368"/>
        <v>1200.55719079223+23.4051779617157i</v>
      </c>
      <c r="I1309" t="str">
        <f t="shared" si="369"/>
        <v>89.542712911898-4171.61869362283i</v>
      </c>
      <c r="K1309" t="str">
        <f t="shared" si="370"/>
        <v>0.0099915614528562-0.00028621168460307i</v>
      </c>
      <c r="L1309" t="str">
        <f t="shared" si="371"/>
        <v>0.00015-2.32725501544242i</v>
      </c>
      <c r="M1309" t="str">
        <f t="shared" si="372"/>
        <v>0.0004-0.410692061548662i</v>
      </c>
      <c r="N1309">
        <f t="shared" si="373"/>
        <v>89.909871202554427</v>
      </c>
      <c r="O1309">
        <f t="shared" si="374"/>
        <v>46.577188889060352</v>
      </c>
      <c r="P1309" s="3">
        <f t="shared" si="375"/>
        <v>46.577188889060352</v>
      </c>
      <c r="Q1309" s="3">
        <f t="shared" si="376"/>
        <v>-90.090128797445573</v>
      </c>
      <c r="R1309">
        <f t="shared" si="377"/>
        <v>89.909871202554427</v>
      </c>
      <c r="S1309">
        <f t="shared" si="378"/>
        <v>0.12125427318394537</v>
      </c>
      <c r="T1309">
        <f t="shared" si="361"/>
        <v>46.577188889060352</v>
      </c>
    </row>
    <row r="1310" spans="1:20" x14ac:dyDescent="0.25">
      <c r="A1310">
        <f t="shared" si="362"/>
        <v>764.75814735937331</v>
      </c>
      <c r="B1310">
        <f t="shared" si="379"/>
        <v>121.71503942204437</v>
      </c>
      <c r="C1310" t="str">
        <f t="shared" si="363"/>
        <v>-0.335424534950909-212.427843854346i</v>
      </c>
      <c r="D1310" t="str">
        <f t="shared" si="364"/>
        <v>3.47812490266041-130.760875613138i</v>
      </c>
      <c r="E1310" t="str">
        <f t="shared" si="365"/>
        <v>162.468987207163+0.0933236643445314i</v>
      </c>
      <c r="F1310" t="str">
        <f t="shared" si="366"/>
        <v>2.42492491584825-1227.10500716746i</v>
      </c>
      <c r="G1310" t="str">
        <f t="shared" si="367"/>
        <v>0.999999996256928-0.0000611806515597463i</v>
      </c>
      <c r="H1310" t="str">
        <f t="shared" si="368"/>
        <v>1200.56143469735+23.4941233180543i</v>
      </c>
      <c r="I1310" t="str">
        <f t="shared" si="369"/>
        <v>89.5427616805667-4155.8400331316i</v>
      </c>
      <c r="K1310" t="str">
        <f t="shared" si="370"/>
        <v>0.00999149725429062-0.000287297388777181i</v>
      </c>
      <c r="L1310" t="str">
        <f t="shared" si="371"/>
        <v>0.00015-2.31844492472845i</v>
      </c>
      <c r="M1310" t="str">
        <f t="shared" si="372"/>
        <v>0.0004-0.409137339657961i</v>
      </c>
      <c r="N1310">
        <f t="shared" si="373"/>
        <v>89.909529777843574</v>
      </c>
      <c r="O1310">
        <f t="shared" si="374"/>
        <v>46.544239648727782</v>
      </c>
      <c r="P1310" s="3">
        <f t="shared" si="375"/>
        <v>46.544239648727782</v>
      </c>
      <c r="Q1310" s="3">
        <f t="shared" si="376"/>
        <v>-90.090470222156426</v>
      </c>
      <c r="R1310">
        <f t="shared" si="377"/>
        <v>89.909529777843574</v>
      </c>
      <c r="S1310">
        <f t="shared" si="378"/>
        <v>0.12171503942204437</v>
      </c>
      <c r="T1310">
        <f t="shared" si="361"/>
        <v>46.544239648727782</v>
      </c>
    </row>
    <row r="1311" spans="1:20" x14ac:dyDescent="0.25">
      <c r="A1311">
        <f t="shared" si="362"/>
        <v>767.66422831933892</v>
      </c>
      <c r="B1311">
        <f t="shared" si="379"/>
        <v>122.17755657184814</v>
      </c>
      <c r="C1311" t="str">
        <f t="shared" si="363"/>
        <v>-0.335420345726136-211.623538995731i</v>
      </c>
      <c r="D1311" t="str">
        <f t="shared" si="364"/>
        <v>3.47812490191923-130.265869738657i</v>
      </c>
      <c r="E1311" t="str">
        <f t="shared" si="365"/>
        <v>162.468983029086+0.0936785540776265i</v>
      </c>
      <c r="F1311" t="str">
        <f t="shared" si="366"/>
        <v>2.42492491577915-1222.45966158311i</v>
      </c>
      <c r="G1311" t="str">
        <f t="shared" si="367"/>
        <v>0.999999996228427-0.0000614131380339229i</v>
      </c>
      <c r="H1311" t="str">
        <f t="shared" si="368"/>
        <v>1200.56571093593+23.5834067315836i</v>
      </c>
      <c r="I1311" t="str">
        <f t="shared" si="369"/>
        <v>89.5428108201471-4140.12115585771i</v>
      </c>
      <c r="K1311" t="str">
        <f t="shared" si="370"/>
        <v>0.00999143256774792-0.00028838719690766i</v>
      </c>
      <c r="L1311" t="str">
        <f t="shared" si="371"/>
        <v>0.00015-2.30966818562308i</v>
      </c>
      <c r="M1311" t="str">
        <f t="shared" si="372"/>
        <v>0.0004-0.407588503345249i</v>
      </c>
      <c r="N1311">
        <f t="shared" si="373"/>
        <v>89.909187067889604</v>
      </c>
      <c r="O1311">
        <f t="shared" si="374"/>
        <v>46.511290367245195</v>
      </c>
      <c r="P1311" s="3">
        <f t="shared" si="375"/>
        <v>46.511290367245195</v>
      </c>
      <c r="Q1311" s="3">
        <f t="shared" si="376"/>
        <v>-90.090812932110396</v>
      </c>
      <c r="R1311">
        <f t="shared" si="377"/>
        <v>89.909187067889604</v>
      </c>
      <c r="S1311">
        <f t="shared" si="378"/>
        <v>0.12217755657184814</v>
      </c>
      <c r="T1311">
        <f t="shared" si="361"/>
        <v>46.511290367245195</v>
      </c>
    </row>
    <row r="1312" spans="1:20" x14ac:dyDescent="0.25">
      <c r="A1312">
        <f t="shared" si="362"/>
        <v>770.58135238695252</v>
      </c>
      <c r="B1312">
        <f t="shared" si="379"/>
        <v>122.64183128682117</v>
      </c>
      <c r="C1312" t="str">
        <f t="shared" si="363"/>
        <v>-0.33541612466029-210.822278414686i</v>
      </c>
      <c r="D1312" t="str">
        <f t="shared" si="364"/>
        <v>3.47812490117238-129.772737782446i</v>
      </c>
      <c r="E1312" t="str">
        <f t="shared" si="365"/>
        <v>162.468978819319+0.094034795361099i</v>
      </c>
      <c r="F1312" t="str">
        <f t="shared" si="366"/>
        <v>2.4249249157095-1217.83190149141i</v>
      </c>
      <c r="G1312" t="str">
        <f t="shared" si="367"/>
        <v>0.999999996199708-0.0000616465079566815i</v>
      </c>
      <c r="H1312" t="str">
        <f t="shared" si="368"/>
        <v>1200.57001975445+23.67302948766i</v>
      </c>
      <c r="I1312" t="str">
        <f t="shared" si="369"/>
        <v>89.5428603334581-4124.46183568055i</v>
      </c>
      <c r="K1312" t="str">
        <f t="shared" si="370"/>
        <v>0.00999136738952555-0.000289481124341484i</v>
      </c>
      <c r="L1312" t="str">
        <f t="shared" si="371"/>
        <v>0.00015-2.30092467186998i</v>
      </c>
      <c r="M1312" t="str">
        <f t="shared" si="372"/>
        <v>0.0004-0.406045530329996i</v>
      </c>
      <c r="N1312">
        <f t="shared" si="373"/>
        <v>89.908843067947643</v>
      </c>
      <c r="O1312">
        <f t="shared" si="374"/>
        <v>46.478341044300535</v>
      </c>
      <c r="P1312" s="3">
        <f t="shared" si="375"/>
        <v>46.478341044300535</v>
      </c>
      <c r="Q1312" s="3">
        <f t="shared" si="376"/>
        <v>-90.091156932052357</v>
      </c>
      <c r="R1312">
        <f t="shared" si="377"/>
        <v>89.908843067947643</v>
      </c>
      <c r="S1312">
        <f t="shared" si="378"/>
        <v>0.12264183128682117</v>
      </c>
      <c r="T1312">
        <f t="shared" si="361"/>
        <v>46.478341044300535</v>
      </c>
    </row>
    <row r="1313" spans="1:20" x14ac:dyDescent="0.25">
      <c r="A1313">
        <f t="shared" si="362"/>
        <v>773.50956152602294</v>
      </c>
      <c r="B1313">
        <f t="shared" si="379"/>
        <v>123.1078702457111</v>
      </c>
      <c r="C1313" t="str">
        <f t="shared" si="363"/>
        <v>-0.335411871511819-210.024050584825i</v>
      </c>
      <c r="D1313" t="str">
        <f t="shared" si="364"/>
        <v>3.47812490041987-129.281472650635i</v>
      </c>
      <c r="E1313" t="str">
        <f t="shared" si="365"/>
        <v>162.468974577619+0.0943923933647601i</v>
      </c>
      <c r="F1313" t="str">
        <f t="shared" si="366"/>
        <v>2.42492491563934-1213.22166032046i</v>
      </c>
      <c r="G1313" t="str">
        <f t="shared" si="367"/>
        <v>0.999999996170771-0.0000618807646851262i</v>
      </c>
      <c r="H1313" t="str">
        <f t="shared" si="368"/>
        <v>1200.57436140126+23.7629928765329i</v>
      </c>
      <c r="I1313" t="str">
        <f t="shared" si="369"/>
        <v>89.542910223339-4108.86184733617i</v>
      </c>
      <c r="K1313" t="str">
        <f t="shared" si="370"/>
        <v>0.00999130171589309-0.000290579186481133i</v>
      </c>
      <c r="L1313" t="str">
        <f t="shared" si="371"/>
        <v>0.00015-2.29221425769075i</v>
      </c>
      <c r="M1313" t="str">
        <f t="shared" si="372"/>
        <v>0.0004-0.404508398416015i</v>
      </c>
      <c r="N1313">
        <f t="shared" si="373"/>
        <v>89.908497773256272</v>
      </c>
      <c r="O1313">
        <f t="shared" si="374"/>
        <v>46.445391679578947</v>
      </c>
      <c r="P1313" s="3">
        <f t="shared" si="375"/>
        <v>46.445391679578947</v>
      </c>
      <c r="Q1313" s="3">
        <f t="shared" si="376"/>
        <v>-90.091502226743728</v>
      </c>
      <c r="R1313">
        <f t="shared" si="377"/>
        <v>89.908497773256272</v>
      </c>
      <c r="S1313">
        <f t="shared" si="378"/>
        <v>0.1231078702457111</v>
      </c>
      <c r="T1313">
        <f t="shared" si="361"/>
        <v>46.445391679578947</v>
      </c>
    </row>
    <row r="1314" spans="1:20" x14ac:dyDescent="0.25">
      <c r="A1314">
        <f t="shared" si="362"/>
        <v>776.44889785982184</v>
      </c>
      <c r="B1314">
        <f t="shared" si="379"/>
        <v>123.57568015264481</v>
      </c>
      <c r="C1314" t="str">
        <f t="shared" si="363"/>
        <v>-0.335407586037209-209.2288440234i</v>
      </c>
      <c r="D1314" t="str">
        <f t="shared" si="364"/>
        <v>3.47812489966163-128.792067276212i</v>
      </c>
      <c r="E1314" t="str">
        <f t="shared" si="365"/>
        <v>162.468970303748+0.0947513532784726i</v>
      </c>
      <c r="F1314" t="str">
        <f t="shared" si="366"/>
        <v>2.42492491556863-1208.6288717504i</v>
      </c>
      <c r="G1314" t="str">
        <f t="shared" si="367"/>
        <v>0.999999996141614-0.0000621159115891185i</v>
      </c>
      <c r="H1314" t="str">
        <f t="shared" si="368"/>
        <v>1200.57873612663+23.8532981933619i</v>
      </c>
      <c r="I1314" t="str">
        <f t="shared" si="369"/>
        <v>89.5429604926484-4093.32096641431i</v>
      </c>
      <c r="K1314" t="str">
        <f t="shared" si="370"/>
        <v>0.00999123554309164-0.000291681398784728i</v>
      </c>
      <c r="L1314" t="str">
        <f t="shared" si="371"/>
        <v>0.00015-2.28353681778318i</v>
      </c>
      <c r="M1314" t="str">
        <f t="shared" si="372"/>
        <v>0.0004-0.402977085491149i</v>
      </c>
      <c r="N1314">
        <f t="shared" si="373"/>
        <v>89.908151179037745</v>
      </c>
      <c r="O1314">
        <f t="shared" si="374"/>
        <v>46.412442272763641</v>
      </c>
      <c r="P1314" s="3">
        <f t="shared" si="375"/>
        <v>46.412442272763641</v>
      </c>
      <c r="Q1314" s="3">
        <f t="shared" si="376"/>
        <v>-90.091848820962255</v>
      </c>
      <c r="R1314">
        <f t="shared" si="377"/>
        <v>89.908151179037745</v>
      </c>
      <c r="S1314">
        <f t="shared" si="378"/>
        <v>0.12357568015264481</v>
      </c>
      <c r="T1314">
        <f t="shared" si="361"/>
        <v>46.412442272763641</v>
      </c>
    </row>
    <row r="1315" spans="1:20" x14ac:dyDescent="0.25">
      <c r="A1315">
        <f t="shared" si="362"/>
        <v>779.39940367168924</v>
      </c>
      <c r="B1315">
        <f t="shared" si="379"/>
        <v>124.04526773722486</v>
      </c>
      <c r="C1315" t="str">
        <f t="shared" si="363"/>
        <v>-0.335403267991372-208.436647291118i</v>
      </c>
      <c r="D1315" t="str">
        <f t="shared" si="364"/>
        <v>3.47812489889761-128.304514618915i</v>
      </c>
      <c r="E1315" t="str">
        <f t="shared" si="365"/>
        <v>162.468965997461+0.0951116803121647i</v>
      </c>
      <c r="F1315" t="str">
        <f t="shared" si="366"/>
        <v>2.42492491549738-1204.05346971243i</v>
      </c>
      <c r="G1315" t="str">
        <f t="shared" si="367"/>
        <v>0.999999996112234-0.0000623519520513253i</v>
      </c>
      <c r="H1315" t="str">
        <f t="shared" si="368"/>
        <v>1200.58314418273+23.9439467382384i</v>
      </c>
      <c r="I1315" t="str">
        <f t="shared" si="369"/>
        <v>89.5430111442716-4077.83896935492i</v>
      </c>
      <c r="K1315" t="str">
        <f t="shared" si="370"/>
        <v>0.00999116886733417-0.000292787776766264i</v>
      </c>
      <c r="L1315" t="str">
        <f t="shared" si="371"/>
        <v>0.00015-2.27489222731936i</v>
      </c>
      <c r="M1315" t="str">
        <f t="shared" si="372"/>
        <v>0.0004-0.401451569526946i</v>
      </c>
      <c r="N1315">
        <f t="shared" si="373"/>
        <v>89.907803280497632</v>
      </c>
      <c r="O1315">
        <f t="shared" si="374"/>
        <v>46.379492823535159</v>
      </c>
      <c r="P1315" s="3">
        <f t="shared" si="375"/>
        <v>46.379492823535159</v>
      </c>
      <c r="Q1315" s="3">
        <f t="shared" si="376"/>
        <v>-90.092196719502368</v>
      </c>
      <c r="R1315">
        <f t="shared" si="377"/>
        <v>89.907803280497632</v>
      </c>
      <c r="S1315">
        <f t="shared" si="378"/>
        <v>0.12404526773722487</v>
      </c>
      <c r="T1315">
        <f t="shared" si="361"/>
        <v>46.379492823535159</v>
      </c>
    </row>
    <row r="1316" spans="1:20" x14ac:dyDescent="0.25">
      <c r="A1316">
        <f t="shared" si="362"/>
        <v>782.36112140564171</v>
      </c>
      <c r="B1316">
        <f t="shared" si="379"/>
        <v>124.51663975462633</v>
      </c>
      <c r="C1316" t="str">
        <f t="shared" si="363"/>
        <v>-0.335398917127057-207.647448991985i</v>
      </c>
      <c r="D1316" t="str">
        <f t="shared" si="364"/>
        <v>3.47812489812777-127.818807665136i</v>
      </c>
      <c r="E1316" t="str">
        <f t="shared" si="365"/>
        <v>162.468961658515+0.0954733796959645i</v>
      </c>
      <c r="F1316" t="str">
        <f t="shared" si="366"/>
        <v>2.42492491542559-1199.49538838785i</v>
      </c>
      <c r="G1316" t="str">
        <f t="shared" si="367"/>
        <v>0.999999996082631-0.0000625888894672675i</v>
      </c>
      <c r="H1316" t="str">
        <f t="shared" si="368"/>
        <v>1200.58758582366+24.0349398162012i</v>
      </c>
      <c r="I1316" t="str">
        <f t="shared" si="369"/>
        <v>89.5430621811099-4062.41563344505i</v>
      </c>
      <c r="K1316" t="str">
        <f t="shared" si="370"/>
        <v>0.00999110168480468-0.000293898335995734i</v>
      </c>
      <c r="L1316" t="str">
        <f t="shared" si="371"/>
        <v>0.00015-2.26628036194397i</v>
      </c>
      <c r="M1316" t="str">
        <f t="shared" si="372"/>
        <v>0.0004-0.399931828578348i</v>
      </c>
      <c r="N1316">
        <f t="shared" si="373"/>
        <v>89.907454072825018</v>
      </c>
      <c r="O1316">
        <f t="shared" si="374"/>
        <v>46.346543331571638</v>
      </c>
      <c r="P1316" s="3">
        <f t="shared" si="375"/>
        <v>46.346543331571638</v>
      </c>
      <c r="Q1316" s="3">
        <f t="shared" si="376"/>
        <v>-90.092545927174982</v>
      </c>
      <c r="R1316">
        <f t="shared" si="377"/>
        <v>89.907454072825018</v>
      </c>
      <c r="S1316">
        <f t="shared" si="378"/>
        <v>0.12451663975462633</v>
      </c>
      <c r="T1316">
        <f t="shared" si="361"/>
        <v>46.346543331571638</v>
      </c>
    </row>
    <row r="1317" spans="1:20" x14ac:dyDescent="0.25">
      <c r="A1317">
        <f t="shared" si="362"/>
        <v>785.33409366698322</v>
      </c>
      <c r="B1317">
        <f t="shared" si="379"/>
        <v>124.98980298569391</v>
      </c>
      <c r="C1317" t="str">
        <f t="shared" si="363"/>
        <v>-0.335394533195368-206.861237773142i</v>
      </c>
      <c r="D1317" t="str">
        <f t="shared" si="364"/>
        <v>3.47812489735207-127.334939427817i</v>
      </c>
      <c r="E1317" t="str">
        <f t="shared" si="365"/>
        <v>162.468957286662+0.0958364566803108i</v>
      </c>
      <c r="F1317" t="str">
        <f t="shared" si="366"/>
        <v>2.42492491535326-1194.95456220713i</v>
      </c>
      <c r="G1317" t="str">
        <f t="shared" si="367"/>
        <v>0.999999996052802-0.0000628267272453692i</v>
      </c>
      <c r="H1317" t="str">
        <f t="shared" si="368"/>
        <v>1200.59206130545+24.126278737258i</v>
      </c>
      <c r="I1317" t="str">
        <f t="shared" si="369"/>
        <v>89.5431136060898-4047.05073681558i</v>
      </c>
      <c r="K1317" t="str">
        <f t="shared" si="370"/>
        <v>0.00999103399165875-0.000295013092099364i</v>
      </c>
      <c r="L1317" t="str">
        <f t="shared" si="371"/>
        <v>0.00015-2.25770109777244i</v>
      </c>
      <c r="M1317" t="str">
        <f t="shared" si="372"/>
        <v>0.0004-0.398417840783371i</v>
      </c>
      <c r="N1317">
        <f t="shared" si="373"/>
        <v>89.907103551192321</v>
      </c>
      <c r="O1317">
        <f t="shared" si="374"/>
        <v>46.313593796548858</v>
      </c>
      <c r="P1317" s="3">
        <f t="shared" si="375"/>
        <v>46.313593796548858</v>
      </c>
      <c r="Q1317" s="3">
        <f t="shared" si="376"/>
        <v>-90.092896448807679</v>
      </c>
      <c r="R1317">
        <f t="shared" si="377"/>
        <v>89.907103551192321</v>
      </c>
      <c r="S1317">
        <f t="shared" si="378"/>
        <v>0.12498980298569391</v>
      </c>
      <c r="T1317">
        <f t="shared" si="361"/>
        <v>46.313593796548858</v>
      </c>
    </row>
    <row r="1318" spans="1:20" x14ac:dyDescent="0.25">
      <c r="A1318">
        <f t="shared" si="362"/>
        <v>788.31836322291781</v>
      </c>
      <c r="B1318">
        <f t="shared" si="379"/>
        <v>125.46476423703956</v>
      </c>
      <c r="C1318" t="str">
        <f t="shared" si="363"/>
        <v>-0.33539011594559-206.078002324699i</v>
      </c>
      <c r="D1318" t="str">
        <f t="shared" si="364"/>
        <v>3.47812489657046-126.852902946351i</v>
      </c>
      <c r="E1318" t="str">
        <f t="shared" si="365"/>
        <v>162.468952881652+0.0962009165359404i</v>
      </c>
      <c r="F1318" t="str">
        <f t="shared" si="366"/>
        <v>2.42492491528038-1190.43092584896i</v>
      </c>
      <c r="G1318" t="str">
        <f t="shared" si="367"/>
        <v>0.999999996022747-0.000063065468807006i</v>
      </c>
      <c r="H1318" t="str">
        <f t="shared" si="368"/>
        <v>1200.59657088608+24.2179648164039i</v>
      </c>
      <c r="I1318" t="str">
        <f t="shared" si="369"/>
        <v>89.5431654221617-4031.74405843805i</v>
      </c>
      <c r="K1318" t="str">
        <f t="shared" si="370"/>
        <v>0.00999096578402262-0.000296132060759756i</v>
      </c>
      <c r="L1318" t="str">
        <f t="shared" si="371"/>
        <v>0.00015-2.24915431138916i</v>
      </c>
      <c r="M1318" t="str">
        <f t="shared" si="372"/>
        <v>0.0004-0.396909584362792i</v>
      </c>
      <c r="N1318">
        <f t="shared" si="373"/>
        <v>89.906751710755302</v>
      </c>
      <c r="O1318">
        <f t="shared" si="374"/>
        <v>46.280644218140097</v>
      </c>
      <c r="P1318" s="3">
        <f t="shared" si="375"/>
        <v>46.280644218140097</v>
      </c>
      <c r="Q1318" s="3">
        <f t="shared" si="376"/>
        <v>-90.093248289244698</v>
      </c>
      <c r="R1318">
        <f t="shared" si="377"/>
        <v>89.906751710755302</v>
      </c>
      <c r="S1318">
        <f t="shared" si="378"/>
        <v>0.12546476423703956</v>
      </c>
      <c r="T1318">
        <f t="shared" si="361"/>
        <v>46.280644218140097</v>
      </c>
    </row>
    <row r="1319" spans="1:20" x14ac:dyDescent="0.25">
      <c r="A1319">
        <f t="shared" si="362"/>
        <v>791.31397300316485</v>
      </c>
      <c r="B1319">
        <f t="shared" si="379"/>
        <v>125.94153034114031</v>
      </c>
      <c r="C1319" t="str">
        <f t="shared" si="363"/>
        <v>-0.33538566512478-205.297731379576i</v>
      </c>
      <c r="D1319" t="str">
        <f t="shared" si="364"/>
        <v>3.47812489578291-126.372691286482i</v>
      </c>
      <c r="E1319" t="str">
        <f t="shared" si="365"/>
        <v>162.468948443237+0.096566764554079i</v>
      </c>
      <c r="F1319" t="str">
        <f t="shared" si="366"/>
        <v>2.42492491520694-1185.92441423932i</v>
      </c>
      <c r="G1319" t="str">
        <f t="shared" si="367"/>
        <v>0.999999995992462-0.0000633051175865555i</v>
      </c>
      <c r="H1319" t="str">
        <f t="shared" si="368"/>
        <v>1200.60111482552+24.3099993736382i</v>
      </c>
      <c r="I1319" t="str">
        <f t="shared" si="369"/>
        <v>89.5432176322933-4016.49537812161i</v>
      </c>
      <c r="K1319" t="str">
        <f t="shared" si="370"/>
        <v>0.00999089705799324-0.000297255257716064i</v>
      </c>
      <c r="L1319" t="str">
        <f t="shared" si="371"/>
        <v>0.00015-2.24063987984575i</v>
      </c>
      <c r="M1319" t="str">
        <f t="shared" si="372"/>
        <v>0.0004-0.395407037619837i</v>
      </c>
      <c r="N1319">
        <f t="shared" si="373"/>
        <v>89.906398546653023</v>
      </c>
      <c r="O1319">
        <f t="shared" si="374"/>
        <v>46.247694596016238</v>
      </c>
      <c r="P1319" s="3">
        <f t="shared" si="375"/>
        <v>46.247694596016238</v>
      </c>
      <c r="Q1319" s="3">
        <f t="shared" si="376"/>
        <v>-90.093601453346977</v>
      </c>
      <c r="R1319">
        <f t="shared" si="377"/>
        <v>89.906398546653023</v>
      </c>
      <c r="S1319">
        <f t="shared" si="378"/>
        <v>0.12594153034114031</v>
      </c>
      <c r="T1319">
        <f t="shared" si="361"/>
        <v>46.247694596016238</v>
      </c>
    </row>
    <row r="1320" spans="1:20" x14ac:dyDescent="0.25">
      <c r="A1320">
        <f t="shared" si="362"/>
        <v>794.32096610057681</v>
      </c>
      <c r="B1320">
        <f t="shared" si="379"/>
        <v>126.42010815643664</v>
      </c>
      <c r="C1320" t="str">
        <f t="shared" si="363"/>
        <v>-0.335381180478327-204.520413713336i</v>
      </c>
      <c r="D1320" t="str">
        <f t="shared" si="364"/>
        <v>3.47812489498935-125.894297540203i</v>
      </c>
      <c r="E1320" t="str">
        <f t="shared" si="365"/>
        <v>162.468943971165+0.0969340060464597i</v>
      </c>
      <c r="F1320" t="str">
        <f t="shared" si="366"/>
        <v>2.42492491513295-1181.43496255053i</v>
      </c>
      <c r="G1320" t="str">
        <f t="shared" si="367"/>
        <v>0.999999995961947-0.0000635456770314454i</v>
      </c>
      <c r="H1320" t="str">
        <f t="shared" si="368"/>
        <v>1200.60569338571+24.4023837339869i</v>
      </c>
      <c r="I1320" t="str">
        <f t="shared" si="369"/>
        <v>89.5432702394794-4001.30447650966i</v>
      </c>
      <c r="K1320" t="str">
        <f t="shared" si="370"/>
        <v>0.00999082780963816-0.000298382698764203i</v>
      </c>
      <c r="L1320" t="str">
        <f t="shared" si="371"/>
        <v>0.00015-2.23215768065924i</v>
      </c>
      <c r="M1320" t="str">
        <f t="shared" si="372"/>
        <v>0.0004-0.393910178939867i</v>
      </c>
      <c r="N1320">
        <f t="shared" si="373"/>
        <v>89.906044054007808</v>
      </c>
      <c r="O1320">
        <f t="shared" si="374"/>
        <v>46.214744929845601</v>
      </c>
      <c r="P1320" s="3">
        <f t="shared" si="375"/>
        <v>46.214744929845601</v>
      </c>
      <c r="Q1320" s="3">
        <f t="shared" si="376"/>
        <v>-90.093955945992192</v>
      </c>
      <c r="R1320">
        <f t="shared" si="377"/>
        <v>89.906044054007808</v>
      </c>
      <c r="S1320">
        <f t="shared" si="378"/>
        <v>0.12642010815643664</v>
      </c>
      <c r="T1320">
        <f t="shared" si="361"/>
        <v>46.214744929845601</v>
      </c>
    </row>
    <row r="1321" spans="1:20" x14ac:dyDescent="0.25">
      <c r="A1321">
        <f t="shared" si="362"/>
        <v>797.33938577175911</v>
      </c>
      <c r="B1321">
        <f t="shared" si="379"/>
        <v>126.9005045674311</v>
      </c>
      <c r="C1321" t="str">
        <f t="shared" si="363"/>
        <v>-0.335376661749724-203.746038144023i</v>
      </c>
      <c r="D1321" t="str">
        <f t="shared" si="364"/>
        <v>3.47812489418976-125.41771482566i</v>
      </c>
      <c r="E1321" t="str">
        <f t="shared" si="365"/>
        <v>162.468939465178+0.0973026463454005i</v>
      </c>
      <c r="F1321" t="str">
        <f t="shared" si="366"/>
        <v>2.42492491505839-1176.9625062003i</v>
      </c>
      <c r="G1321" t="str">
        <f t="shared" si="367"/>
        <v>0.999999995931199-0.0000637871506022035i</v>
      </c>
      <c r="H1321" t="str">
        <f t="shared" si="368"/>
        <v>1200.6103068306+24.4951192275197i</v>
      </c>
      <c r="I1321" t="str">
        <f t="shared" si="369"/>
        <v>89.5433232467345-3986.17113507675i</v>
      </c>
      <c r="K1321" t="str">
        <f t="shared" si="370"/>
        <v>0.00999075803499521-0.000299514399757016i</v>
      </c>
      <c r="L1321" t="str">
        <f t="shared" si="371"/>
        <v>0.00015-2.22370759181036i</v>
      </c>
      <c r="M1321" t="str">
        <f t="shared" si="372"/>
        <v>0.0004-0.392418986790064i</v>
      </c>
      <c r="N1321">
        <f t="shared" si="373"/>
        <v>89.90568822792514</v>
      </c>
      <c r="O1321">
        <f t="shared" si="374"/>
        <v>46.181795219293811</v>
      </c>
      <c r="P1321" s="3">
        <f t="shared" si="375"/>
        <v>46.181795219293811</v>
      </c>
      <c r="Q1321" s="3">
        <f t="shared" si="376"/>
        <v>-90.09431177207486</v>
      </c>
      <c r="R1321">
        <f t="shared" si="377"/>
        <v>89.90568822792514</v>
      </c>
      <c r="S1321">
        <f t="shared" si="378"/>
        <v>0.1269005045674311</v>
      </c>
      <c r="T1321">
        <f t="shared" si="361"/>
        <v>46.181795219293811</v>
      </c>
    </row>
    <row r="1322" spans="1:20" x14ac:dyDescent="0.25">
      <c r="A1322">
        <f t="shared" si="362"/>
        <v>800.36927543769173</v>
      </c>
      <c r="B1322">
        <f t="shared" si="379"/>
        <v>127.38272648478734</v>
      </c>
      <c r="C1322" t="str">
        <f t="shared" si="363"/>
        <v>-0.335372108680515-202.974593532016i</v>
      </c>
      <c r="D1322" t="str">
        <f t="shared" si="364"/>
        <v>3.47812489338406-124.94293628705i</v>
      </c>
      <c r="E1322" t="str">
        <f t="shared" si="365"/>
        <v>162.468934925024+0.0976726908039177i</v>
      </c>
      <c r="F1322" t="str">
        <f t="shared" si="366"/>
        <v>2.42492491498326-1172.50698085086i</v>
      </c>
      <c r="G1322" t="str">
        <f t="shared" si="367"/>
        <v>0.999999995900218-0.0000640295417725081i</v>
      </c>
      <c r="H1322" t="str">
        <f t="shared" si="368"/>
        <v>1200.61495542613+24.5882071893702i</v>
      </c>
      <c r="I1322" t="str">
        <f t="shared" si="369"/>
        <v>89.5433766570989-3971.09513612548i</v>
      </c>
      <c r="K1322" t="str">
        <f t="shared" si="370"/>
        <v>0.00999068773007232-0.000300650376604453i</v>
      </c>
      <c r="L1322" t="str">
        <f t="shared" si="371"/>
        <v>0.00015-2.21528949174174i</v>
      </c>
      <c r="M1322" t="str">
        <f t="shared" si="372"/>
        <v>0.0004-0.390933439719131i</v>
      </c>
      <c r="N1322">
        <f t="shared" si="373"/>
        <v>89.905331063493634</v>
      </c>
      <c r="O1322">
        <f t="shared" si="374"/>
        <v>46.148845464024497</v>
      </c>
      <c r="P1322" s="3">
        <f t="shared" si="375"/>
        <v>46.148845464024497</v>
      </c>
      <c r="Q1322" s="3">
        <f t="shared" si="376"/>
        <v>-90.094668936506366</v>
      </c>
      <c r="R1322">
        <f t="shared" si="377"/>
        <v>89.905331063493634</v>
      </c>
      <c r="S1322">
        <f t="shared" si="378"/>
        <v>0.12738272648478735</v>
      </c>
      <c r="T1322">
        <f t="shared" si="361"/>
        <v>46.148845464024497</v>
      </c>
    </row>
    <row r="1323" spans="1:20" x14ac:dyDescent="0.25">
      <c r="A1323">
        <f t="shared" si="362"/>
        <v>803.41067868435493</v>
      </c>
      <c r="B1323">
        <f t="shared" si="379"/>
        <v>127.86678084542953</v>
      </c>
      <c r="C1323" t="str">
        <f t="shared" si="363"/>
        <v>-0.335367521010095-202.206068779848i</v>
      </c>
      <c r="D1323" t="str">
        <f t="shared" si="364"/>
        <v>3.47812489257224-124.469955094525i</v>
      </c>
      <c r="E1323" t="str">
        <f t="shared" si="365"/>
        <v>162.468930350444+0.0980441447958303i</v>
      </c>
      <c r="F1323" t="str">
        <f t="shared" si="366"/>
        <v>2.42492491490756-1168.06832240798i</v>
      </c>
      <c r="G1323" t="str">
        <f t="shared" si="367"/>
        <v>0.999999995869-0.0000642728540292372i</v>
      </c>
      <c r="H1323" t="str">
        <f t="shared" si="368"/>
        <v>1200.6196394403+24.6816489597541i</v>
      </c>
      <c r="I1323" t="str">
        <f t="shared" si="369"/>
        <v>89.5434304736328-3956.07626278341i</v>
      </c>
      <c r="K1323" t="str">
        <f t="shared" si="370"/>
        <v>0.00999061689084715-0.000301790645273746i</v>
      </c>
      <c r="L1323" t="str">
        <f t="shared" si="371"/>
        <v>0.00015-2.20690325935619i</v>
      </c>
      <c r="M1323" t="str">
        <f t="shared" si="372"/>
        <v>0.0004-0.389453516356974i</v>
      </c>
      <c r="N1323">
        <f t="shared" si="373"/>
        <v>89.904972555785122</v>
      </c>
      <c r="O1323">
        <f t="shared" si="374"/>
        <v>46.11589566369836</v>
      </c>
      <c r="P1323" s="3">
        <f t="shared" si="375"/>
        <v>46.11589566369836</v>
      </c>
      <c r="Q1323" s="3">
        <f t="shared" si="376"/>
        <v>-90.095027444214878</v>
      </c>
      <c r="R1323">
        <f t="shared" si="377"/>
        <v>89.904972555785122</v>
      </c>
      <c r="S1323">
        <f t="shared" si="378"/>
        <v>0.12786678084542952</v>
      </c>
      <c r="T1323">
        <f t="shared" si="361"/>
        <v>46.11589566369836</v>
      </c>
    </row>
    <row r="1324" spans="1:20" x14ac:dyDescent="0.25">
      <c r="A1324">
        <f t="shared" si="362"/>
        <v>806.46363926335562</v>
      </c>
      <c r="B1324">
        <f t="shared" si="379"/>
        <v>128.35267461264218</v>
      </c>
      <c r="C1324" t="str">
        <f t="shared" si="363"/>
        <v>-0.335362898476065-201.440452832054i</v>
      </c>
      <c r="D1324" t="str">
        <f t="shared" si="364"/>
        <v>3.47812489175424-123.998764444092i</v>
      </c>
      <c r="E1324" t="str">
        <f t="shared" si="365"/>
        <v>162.468925741178+0.098417013715744i</v>
      </c>
      <c r="F1324" t="str">
        <f t="shared" si="366"/>
        <v>2.42492491483128-1163.64646702007i</v>
      </c>
      <c r="G1324" t="str">
        <f t="shared" si="367"/>
        <v>0.999999995837545-0.000064517090872519i</v>
      </c>
      <c r="H1324" t="str">
        <f t="shared" si="368"/>
        <v>1200.62435914314+24.77544588399i</v>
      </c>
      <c r="I1324" t="str">
        <f t="shared" si="369"/>
        <v>89.5434846994212-3941.11429899984i</v>
      </c>
      <c r="K1324" t="str">
        <f t="shared" si="370"/>
        <v>0.00999054551326691-0.000302935221789598i</v>
      </c>
      <c r="L1324" t="str">
        <f t="shared" si="371"/>
        <v>0.00015-2.19854877401493i</v>
      </c>
      <c r="M1324" t="str">
        <f t="shared" si="372"/>
        <v>0.0004-0.3879791954144i</v>
      </c>
      <c r="N1324">
        <f t="shared" si="373"/>
        <v>89.904612699854439</v>
      </c>
      <c r="O1324">
        <f t="shared" si="374"/>
        <v>46.08294581797346</v>
      </c>
      <c r="P1324" s="3">
        <f t="shared" si="375"/>
        <v>46.08294581797346</v>
      </c>
      <c r="Q1324" s="3">
        <f t="shared" si="376"/>
        <v>-90.095387300145561</v>
      </c>
      <c r="R1324">
        <f t="shared" si="377"/>
        <v>89.904612699854439</v>
      </c>
      <c r="S1324">
        <f t="shared" si="378"/>
        <v>0.12835267461264219</v>
      </c>
      <c r="T1324">
        <f t="shared" ref="T1324:T1387" si="380">P1324</f>
        <v>46.08294581797346</v>
      </c>
    </row>
    <row r="1325" spans="1:20" x14ac:dyDescent="0.25">
      <c r="A1325">
        <f t="shared" ref="A1325:A1388" si="381">2*PI()*B1325</f>
        <v>809.52820109255629</v>
      </c>
      <c r="B1325">
        <f t="shared" si="379"/>
        <v>128.84041477617021</v>
      </c>
      <c r="C1325" t="str">
        <f t="shared" ref="C1325:C1388" si="382">IMPRODUCT(D1325,E1325,$C$40,,K1325,$C$41)</f>
        <v>-0.335358240814148-200.677734675022i</v>
      </c>
      <c r="D1325" t="str">
        <f t="shared" ref="D1325:D1388" si="383">IMDIV(IMPRODUCT($C$37,$C$38,COMPLEX(1,A1325/$C$38)),IMSUM(-1*A1325*A1325/$C$39,COMPLEX(0,1*A1325)))</f>
        <v>3.47812489093002-123.529357557515i</v>
      </c>
      <c r="E1325" t="str">
        <f t="shared" ref="E1325:E1388" si="384">IMDIV(IMPRODUCT(IMSUM(F1325,G1325),$C$29,H1325),IMSUM(1,I1325))</f>
        <v>162.468921096964+0.0987913029792374i</v>
      </c>
      <c r="F1325" t="str">
        <f t="shared" ref="F1325:F1388" si="385">IMDIV(IMPRODUCT($C$14,$C$15,COMPLEX(1,A1325/$C$15)),IMSUM(-1*A1325*A1325/$C$16,COMPLEX(0,A1325)))</f>
        <v>2.42492491475443-1159.24135107725i</v>
      </c>
      <c r="G1325" t="str">
        <f t="shared" ref="G1325:G1388" si="386">IMDIV(1,COMPLEX(1,A1325*$C$9*$C$10))</f>
        <v>0.99999999580585-0.0000647622558157819i</v>
      </c>
      <c r="H1325" t="str">
        <f t="shared" ref="H1325:H1388" si="387">IMDIV($C$3,IMSUM(K1325,COMPLEX(0,$C$28*A1325)))</f>
        <v>1200.62911480673+24.8695993125187i</v>
      </c>
      <c r="I1325" t="str">
        <f t="shared" ref="I1325:I1388" si="388">IMPRODUCT(F1325,$C$29,H1325,$C$31)</f>
        <v>89.5435393375734-3926.20902954266i</v>
      </c>
      <c r="K1325" t="str">
        <f t="shared" ref="K1325:K1388" si="389">IF($C$26&lt;=0,IMDIV(1,IMSUM(IMDIV(1,L1325),1/$C$18)),IMDIV(1,IMSUM(IMDIV(1,L1325),1/$C$18,IMDIV(1,M1325))))</f>
        <v>0.00999047359324851-0.000304084122234385i</v>
      </c>
      <c r="L1325" t="str">
        <f t="shared" ref="L1325:L1388" si="390">IMSUM($C$21/$C$22,IMDIV(1,COMPLEX(0,$C$20*$C$22*A1325)))</f>
        <v>0.00015-2.19022591553589i</v>
      </c>
      <c r="M1325" t="str">
        <f t="shared" ref="M1325:M1388" si="391">IMSUM($C$25/$C$26,IMDIV(1,COMPLEX(0,$C$24*$C$26*A1325)))</f>
        <v>0.0004-0.386510455682805i</v>
      </c>
      <c r="N1325">
        <f t="shared" ref="N1325:N1388" si="392">ABS(R1325)</f>
        <v>89.904251490739426</v>
      </c>
      <c r="O1325">
        <f t="shared" ref="O1325:O1388" si="393">ABS(P1325)</f>
        <v>46.049995926505659</v>
      </c>
      <c r="P1325" s="3">
        <f t="shared" ref="P1325:P1388" si="394">20*LOG10(IMABS(C1325))</f>
        <v>46.049995926505659</v>
      </c>
      <c r="Q1325" s="3">
        <f t="shared" ref="Q1325:Q1388" si="395">IMARGUMENT(C1325)*180/PI()</f>
        <v>-90.095748509260574</v>
      </c>
      <c r="R1325">
        <f t="shared" ref="R1325:R1388" si="396">IF(Q1325&lt;0,Q1325+180,Q1325-180)</f>
        <v>89.904251490739426</v>
      </c>
      <c r="S1325">
        <f t="shared" ref="S1325:S1388" si="397">B1325/1000</f>
        <v>0.1288404147761702</v>
      </c>
      <c r="T1325">
        <f t="shared" si="380"/>
        <v>46.049995926505659</v>
      </c>
    </row>
    <row r="1326" spans="1:20" x14ac:dyDescent="0.25">
      <c r="A1326">
        <f t="shared" si="381"/>
        <v>812.60440825670798</v>
      </c>
      <c r="B1326">
        <f t="shared" ref="B1326:B1389" si="398">B1325*(1+B$42)</f>
        <v>129.33000835231965</v>
      </c>
      <c r="C1326" t="str">
        <f t="shared" si="382"/>
        <v>-0.335353547757801-199.917903336813i</v>
      </c>
      <c r="D1326" t="str">
        <f t="shared" si="383"/>
        <v>3.47812489009951-123.061727682218i</v>
      </c>
      <c r="E1326" t="str">
        <f t="shared" si="384"/>
        <v>162.468916417535+0.0991670180229277i</v>
      </c>
      <c r="F1326" t="str">
        <f t="shared" si="385"/>
        <v>2.42492491467698-1154.85291121045i</v>
      </c>
      <c r="G1326" t="str">
        <f t="shared" si="386"/>
        <v>0.999999995773914-0.0000650083523858057i</v>
      </c>
      <c r="H1326" t="str">
        <f t="shared" si="387"/>
        <v>1200.63390670525+24.9641106009215i</v>
      </c>
      <c r="I1326" t="str">
        <f t="shared" si="388"/>
        <v>89.5435943912197-3911.36023999546i</v>
      </c>
      <c r="K1326" t="str">
        <f t="shared" si="389"/>
        <v>0.00999040112667768-0.000305237362748294i</v>
      </c>
      <c r="L1326" t="str">
        <f t="shared" si="390"/>
        <v>0.00015-2.18193456419197i</v>
      </c>
      <c r="M1326" t="str">
        <f t="shared" si="391"/>
        <v>0.0004-0.385047276033876i</v>
      </c>
      <c r="N1326">
        <f t="shared" si="392"/>
        <v>89.903888923460926</v>
      </c>
      <c r="O1326">
        <f t="shared" si="393"/>
        <v>46.017045988947636</v>
      </c>
      <c r="P1326" s="3">
        <f t="shared" si="394"/>
        <v>46.017045988947636</v>
      </c>
      <c r="Q1326" s="3">
        <f t="shared" si="395"/>
        <v>-90.096111076539074</v>
      </c>
      <c r="R1326">
        <f t="shared" si="396"/>
        <v>89.903888923460926</v>
      </c>
      <c r="S1326">
        <f t="shared" si="397"/>
        <v>0.12933000835231964</v>
      </c>
      <c r="T1326">
        <f t="shared" si="380"/>
        <v>46.017045988947636</v>
      </c>
    </row>
    <row r="1327" spans="1:20" x14ac:dyDescent="0.25">
      <c r="A1327">
        <f t="shared" si="381"/>
        <v>815.69230500808351</v>
      </c>
      <c r="B1327">
        <f t="shared" si="398"/>
        <v>129.82146238405846</v>
      </c>
      <c r="C1327" t="str">
        <f t="shared" si="382"/>
        <v>-0.33534881903871-199.16094788703i</v>
      </c>
      <c r="D1327" t="str">
        <f t="shared" si="383"/>
        <v>3.47812488926267-122.595868091189i</v>
      </c>
      <c r="E1327" t="str">
        <f t="shared" si="384"/>
        <v>162.46891170263+0.0995441643045145i</v>
      </c>
      <c r="F1327" t="str">
        <f t="shared" si="385"/>
        <v>2.42492491459894-1150.48108429048i</v>
      </c>
      <c r="G1327" t="str">
        <f t="shared" si="386"/>
        <v>0.999999995741735-0.000065255384122772i</v>
      </c>
      <c r="H1327" t="str">
        <f t="shared" si="387"/>
        <v>1200.63873511496+25.0589811099414i</v>
      </c>
      <c r="I1327" t="str">
        <f t="shared" si="388"/>
        <v>89.5436498635159-3896.56771675422i</v>
      </c>
      <c r="K1327" t="str">
        <f t="shared" si="389"/>
        <v>0.00999032810940917-0.000306394959529543i</v>
      </c>
      <c r="L1327" t="str">
        <f t="shared" si="390"/>
        <v>0.00015-2.17367460070927i</v>
      </c>
      <c r="M1327" t="str">
        <f t="shared" si="391"/>
        <v>0.0004-0.383589635419282i</v>
      </c>
      <c r="N1327">
        <f t="shared" si="392"/>
        <v>89.903524993022714</v>
      </c>
      <c r="O1327">
        <f t="shared" si="393"/>
        <v>45.984096004950068</v>
      </c>
      <c r="P1327" s="3">
        <f t="shared" si="394"/>
        <v>45.984096004950068</v>
      </c>
      <c r="Q1327" s="3">
        <f t="shared" si="395"/>
        <v>-90.096475006977286</v>
      </c>
      <c r="R1327">
        <f t="shared" si="396"/>
        <v>89.903524993022714</v>
      </c>
      <c r="S1327">
        <f t="shared" si="397"/>
        <v>0.12982146238405845</v>
      </c>
      <c r="T1327">
        <f t="shared" si="380"/>
        <v>45.984096004950068</v>
      </c>
    </row>
    <row r="1328" spans="1:20" x14ac:dyDescent="0.25">
      <c r="A1328">
        <f t="shared" si="381"/>
        <v>818.7919357671143</v>
      </c>
      <c r="B1328">
        <f t="shared" si="398"/>
        <v>130.31478394111789</v>
      </c>
      <c r="C1328" t="str">
        <f t="shared" si="382"/>
        <v>-0.335344054386223-198.40685743664i</v>
      </c>
      <c r="D1328" t="str">
        <f t="shared" si="383"/>
        <v>3.47812488841947-122.131772082881i</v>
      </c>
      <c r="E1328" t="str">
        <f t="shared" si="384"/>
        <v>162.46890695198+0.0999227473029216i</v>
      </c>
      <c r="F1328" t="str">
        <f t="shared" si="385"/>
        <v>2.42492491452032-1146.12580742717i</v>
      </c>
      <c r="G1328" t="str">
        <f t="shared" si="386"/>
        <v>0.99999999570931-0.0000655033545803145i</v>
      </c>
      <c r="H1328" t="str">
        <f t="shared" si="387"/>
        <v>1200.64360031425+25.1542122055014i</v>
      </c>
      <c r="I1328" t="str">
        <f t="shared" si="388"/>
        <v>89.5437057576415-3881.83124702456i</v>
      </c>
      <c r="K1328" t="str">
        <f t="shared" si="389"/>
        <v>0.00999025453726643-0.000307556928834541i</v>
      </c>
      <c r="L1328" t="str">
        <f t="shared" si="390"/>
        <v>0.00015-2.16544590626546i</v>
      </c>
      <c r="M1328" t="str">
        <f t="shared" si="391"/>
        <v>0.0004-0.382137512870375i</v>
      </c>
      <c r="N1328">
        <f t="shared" si="392"/>
        <v>89.903159694411542</v>
      </c>
      <c r="O1328">
        <f t="shared" si="393"/>
        <v>45.951145974160674</v>
      </c>
      <c r="P1328" s="3">
        <f t="shared" si="394"/>
        <v>45.951145974160674</v>
      </c>
      <c r="Q1328" s="3">
        <f t="shared" si="395"/>
        <v>-90.096840305588458</v>
      </c>
      <c r="R1328">
        <f t="shared" si="396"/>
        <v>89.903159694411542</v>
      </c>
      <c r="S1328">
        <f t="shared" si="397"/>
        <v>0.1303147839411179</v>
      </c>
      <c r="T1328">
        <f t="shared" si="380"/>
        <v>45.951145974160674</v>
      </c>
    </row>
    <row r="1329" spans="1:20" x14ac:dyDescent="0.25">
      <c r="A1329">
        <f t="shared" si="381"/>
        <v>821.90334512302923</v>
      </c>
      <c r="B1329">
        <f t="shared" si="398"/>
        <v>130.80998012009414</v>
      </c>
      <c r="C1329" t="str">
        <f t="shared" si="382"/>
        <v>-0.335339253527936-197.65562113782i</v>
      </c>
      <c r="D1329" t="str">
        <f t="shared" si="383"/>
        <v>3.47812488756985-121.669432981116i</v>
      </c>
      <c r="E1329" t="str">
        <f t="shared" si="384"/>
        <v>162.468902165315+0.100302772518284i</v>
      </c>
      <c r="F1329" t="str">
        <f t="shared" si="385"/>
        <v>2.4249249144411-1141.78701796837i</v>
      </c>
      <c r="G1329" t="str">
        <f t="shared" si="386"/>
        <v>0.999999995676639-0.0000657522673255715i</v>
      </c>
      <c r="H1329" t="str">
        <f t="shared" si="387"/>
        <v>1200.64850258361+25.249805258726i</v>
      </c>
      <c r="I1329" t="str">
        <f t="shared" si="388"/>
        <v>89.5437620767993-3867.15061881815i</v>
      </c>
      <c r="K1329" t="str">
        <f t="shared" si="389"/>
        <v>0.00999018040604136-0.000308723286978091i</v>
      </c>
      <c r="L1329" t="str">
        <f t="shared" si="390"/>
        <v>0.00015-2.15724836248801i</v>
      </c>
      <c r="M1329" t="str">
        <f t="shared" si="391"/>
        <v>0.0004-0.380690887497884i</v>
      </c>
      <c r="N1329">
        <f t="shared" si="392"/>
        <v>89.902793022596882</v>
      </c>
      <c r="O1329">
        <f t="shared" si="393"/>
        <v>45.918195896224333</v>
      </c>
      <c r="P1329" s="3">
        <f t="shared" si="394"/>
        <v>45.918195896224333</v>
      </c>
      <c r="Q1329" s="3">
        <f t="shared" si="395"/>
        <v>-90.097206977403118</v>
      </c>
      <c r="R1329">
        <f t="shared" si="396"/>
        <v>89.902793022596882</v>
      </c>
      <c r="S1329">
        <f t="shared" si="397"/>
        <v>0.13080998012009415</v>
      </c>
      <c r="T1329">
        <f t="shared" si="380"/>
        <v>45.918195896224333</v>
      </c>
    </row>
    <row r="1330" spans="1:20" x14ac:dyDescent="0.25">
      <c r="A1330">
        <f t="shared" si="381"/>
        <v>825.02657783449683</v>
      </c>
      <c r="B1330">
        <f t="shared" si="398"/>
        <v>131.3070580445505</v>
      </c>
      <c r="C1330" t="str">
        <f t="shared" si="382"/>
        <v>-0.335334416189405-196.907228183815i</v>
      </c>
      <c r="D1330" t="str">
        <f t="shared" si="383"/>
        <v>3.47812488671376-121.208844134992i</v>
      </c>
      <c r="E1330" t="str">
        <f t="shared" si="384"/>
        <v>162.468897342361+0.100684245472172i</v>
      </c>
      <c r="F1330" t="str">
        <f t="shared" si="385"/>
        <v>2.42492491436127-1137.46465349915i</v>
      </c>
      <c r="G1330" t="str">
        <f t="shared" si="386"/>
        <v>0.999999995643719-0.0000660021259392359i</v>
      </c>
      <c r="H1330" t="str">
        <f t="shared" si="387"/>
        <v>1200.65344220566+25.3457616459598i</v>
      </c>
      <c r="I1330" t="str">
        <f t="shared" si="388"/>
        <v>89.5438188242179-3852.52562095011i</v>
      </c>
      <c r="K1330" t="str">
        <f t="shared" si="389"/>
        <v>0.0099901057114942-0.000309894050333567i</v>
      </c>
      <c r="L1330" t="str">
        <f t="shared" si="390"/>
        <v>0.00015-2.14908185145249i</v>
      </c>
      <c r="M1330" t="str">
        <f t="shared" si="391"/>
        <v>0.0004-0.379249738491616i</v>
      </c>
      <c r="N1330">
        <f t="shared" si="392"/>
        <v>89.90242497253108</v>
      </c>
      <c r="O1330">
        <f t="shared" si="393"/>
        <v>45.885245770783676</v>
      </c>
      <c r="P1330" s="3">
        <f t="shared" si="394"/>
        <v>45.885245770783676</v>
      </c>
      <c r="Q1330" s="3">
        <f t="shared" si="395"/>
        <v>-90.09757502746892</v>
      </c>
      <c r="R1330">
        <f t="shared" si="396"/>
        <v>89.90242497253108</v>
      </c>
      <c r="S1330">
        <f t="shared" si="397"/>
        <v>0.13130705804455051</v>
      </c>
      <c r="T1330">
        <f t="shared" si="380"/>
        <v>45.885245770783676</v>
      </c>
    </row>
    <row r="1331" spans="1:20" x14ac:dyDescent="0.25">
      <c r="A1331">
        <f t="shared" si="381"/>
        <v>828.16167883026799</v>
      </c>
      <c r="B1331">
        <f t="shared" si="398"/>
        <v>131.80602486511981</v>
      </c>
      <c r="C1331" t="str">
        <f t="shared" si="382"/>
        <v>-0.335329542093995-196.161667808765i</v>
      </c>
      <c r="D1331" t="str">
        <f t="shared" si="383"/>
        <v>3.47812488585115-120.749998918784i</v>
      </c>
      <c r="E1331" t="str">
        <f t="shared" si="384"/>
        <v>162.468892482845+0.10106717170757i</v>
      </c>
      <c r="F1331" t="str">
        <f t="shared" si="385"/>
        <v>2.42492491428083-1133.15865184085i</v>
      </c>
      <c r="G1331" t="str">
        <f t="shared" si="386"/>
        <v>0.999999995610549-0.0000662529340156074i</v>
      </c>
      <c r="H1331" t="str">
        <f t="shared" si="387"/>
        <v>1200.65841946521+25.442082748788i</v>
      </c>
      <c r="I1331" t="str">
        <f t="shared" si="388"/>
        <v>89.5438760031508-3837.95604303588i</v>
      </c>
      <c r="K1331" t="str">
        <f t="shared" si="389"/>
        <v>0.009990030449353-0.000311069235333083i</v>
      </c>
      <c r="L1331" t="str">
        <f t="shared" si="390"/>
        <v>0.00015-2.1409462556809i</v>
      </c>
      <c r="M1331" t="str">
        <f t="shared" si="391"/>
        <v>0.0004-0.377814045120158i</v>
      </c>
      <c r="N1331">
        <f t="shared" si="392"/>
        <v>89.902055539149174</v>
      </c>
      <c r="O1331">
        <f t="shared" si="393"/>
        <v>45.852295597478289</v>
      </c>
      <c r="P1331" s="3">
        <f t="shared" si="394"/>
        <v>45.852295597478289</v>
      </c>
      <c r="Q1331" s="3">
        <f t="shared" si="395"/>
        <v>-90.097944460850826</v>
      </c>
      <c r="R1331">
        <f t="shared" si="396"/>
        <v>89.902055539149174</v>
      </c>
      <c r="S1331">
        <f t="shared" si="397"/>
        <v>0.1318060248651198</v>
      </c>
      <c r="T1331">
        <f t="shared" si="380"/>
        <v>45.852295597478289</v>
      </c>
    </row>
    <row r="1332" spans="1:20" x14ac:dyDescent="0.25">
      <c r="A1332">
        <f t="shared" si="381"/>
        <v>831.30869320982299</v>
      </c>
      <c r="B1332">
        <f t="shared" si="398"/>
        <v>132.30688775960726</v>
      </c>
      <c r="C1332" t="str">
        <f t="shared" si="382"/>
        <v>-0.335324630962863-195.418929287566i</v>
      </c>
      <c r="D1332" t="str">
        <f t="shared" si="383"/>
        <v>3.47812488498197-120.29289073185i</v>
      </c>
      <c r="E1332" t="str">
        <f t="shared" si="384"/>
        <v>162.468887586495+0.101451556789002i</v>
      </c>
      <c r="F1332" t="str">
        <f t="shared" si="385"/>
        <v>2.42492491419979-1128.86895105018i</v>
      </c>
      <c r="G1332" t="str">
        <f t="shared" si="386"/>
        <v>0.999999995577125-0.0000665046951626439i</v>
      </c>
      <c r="H1332" t="str">
        <f t="shared" si="387"/>
        <v>1200.66343464925+25.5387699540548i</v>
      </c>
      <c r="I1332" t="str">
        <f t="shared" si="388"/>
        <v>89.5439336168705-3823.44167548813i</v>
      </c>
      <c r="K1332" t="str">
        <f t="shared" si="389"/>
        <v>0.00998995461531348-0.000312248858467678i</v>
      </c>
      <c r="L1332" t="str">
        <f t="shared" si="390"/>
        <v>0.00015-2.13284145813997i</v>
      </c>
      <c r="M1332" t="str">
        <f t="shared" si="391"/>
        <v>0.0004-0.376383786730583i</v>
      </c>
      <c r="N1332">
        <f t="shared" si="392"/>
        <v>89.901684717369079</v>
      </c>
      <c r="O1332">
        <f t="shared" si="393"/>
        <v>45.819345375945375</v>
      </c>
      <c r="P1332" s="3">
        <f t="shared" si="394"/>
        <v>45.819345375945375</v>
      </c>
      <c r="Q1332" s="3">
        <f t="shared" si="395"/>
        <v>-90.098315282630921</v>
      </c>
      <c r="R1332">
        <f t="shared" si="396"/>
        <v>89.901684717369079</v>
      </c>
      <c r="S1332">
        <f t="shared" si="397"/>
        <v>0.13230688775960725</v>
      </c>
      <c r="T1332">
        <f t="shared" si="380"/>
        <v>45.819345375945375</v>
      </c>
    </row>
    <row r="1333" spans="1:20" x14ac:dyDescent="0.25">
      <c r="A1333">
        <f t="shared" si="381"/>
        <v>834.46766624402039</v>
      </c>
      <c r="B1333">
        <f t="shared" si="398"/>
        <v>132.80965393309378</v>
      </c>
      <c r="C1333" t="str">
        <f t="shared" si="382"/>
        <v>-0.335319682515196-194.679001935693i</v>
      </c>
      <c r="D1333" t="str">
        <f t="shared" si="383"/>
        <v>3.47812488410617-119.837512998533i</v>
      </c>
      <c r="E1333" t="str">
        <f t="shared" si="384"/>
        <v>162.468882653027+0.101837406302653i</v>
      </c>
      <c r="F1333" t="str">
        <f t="shared" si="385"/>
        <v>2.42492491411812-1124.59548941837i</v>
      </c>
      <c r="G1333" t="str">
        <f t="shared" si="386"/>
        <v>0.999999995543448-0.0000667574130020137i</v>
      </c>
      <c r="H1333" t="str">
        <f t="shared" si="387"/>
        <v>1200.66848804692+25.635824653887i</v>
      </c>
      <c r="I1333" t="str">
        <f t="shared" si="388"/>
        <v>89.5439916686827-3808.9823095137i</v>
      </c>
      <c r="K1333" t="str">
        <f t="shared" si="389"/>
        <v>0.00998987820503907-0.000313432936287533i</v>
      </c>
      <c r="L1333" t="str">
        <f t="shared" si="390"/>
        <v>0.00015-2.12476734223946i</v>
      </c>
      <c r="M1333" t="str">
        <f t="shared" si="391"/>
        <v>0.0004-0.37495894274814i</v>
      </c>
      <c r="N1333">
        <f t="shared" si="392"/>
        <v>89.901312502091272</v>
      </c>
      <c r="O1333">
        <f t="shared" si="393"/>
        <v>45.786395105818762</v>
      </c>
      <c r="P1333" s="3">
        <f t="shared" si="394"/>
        <v>45.786395105818762</v>
      </c>
      <c r="Q1333" s="3">
        <f t="shared" si="395"/>
        <v>-90.098687497908728</v>
      </c>
      <c r="R1333">
        <f t="shared" si="396"/>
        <v>89.901312502091272</v>
      </c>
      <c r="S1333">
        <f t="shared" si="397"/>
        <v>0.1328096539330938</v>
      </c>
      <c r="T1333">
        <f t="shared" si="380"/>
        <v>45.786395105818762</v>
      </c>
    </row>
    <row r="1334" spans="1:20" x14ac:dyDescent="0.25">
      <c r="A1334">
        <f t="shared" si="381"/>
        <v>837.63864337574773</v>
      </c>
      <c r="B1334">
        <f t="shared" si="398"/>
        <v>133.31433061803955</v>
      </c>
      <c r="C1334" t="str">
        <f t="shared" si="382"/>
        <v>-0.335314696468198-193.941875109079i</v>
      </c>
      <c r="D1334" t="str">
        <f t="shared" si="383"/>
        <v>3.4781248832237-119.383859168073i</v>
      </c>
      <c r="E1334" t="str">
        <f t="shared" si="384"/>
        <v>162.468877682165+0.102224725856339i</v>
      </c>
      <c r="F1334" t="str">
        <f t="shared" si="385"/>
        <v>2.42492491403583-1120.33820547022i</v>
      </c>
      <c r="G1334" t="str">
        <f t="shared" si="386"/>
        <v>0.999999995509514-0.0000670110911691474i</v>
      </c>
      <c r="H1334" t="str">
        <f t="shared" si="387"/>
        <v>1200.67357994959+25.7332482457108i</v>
      </c>
      <c r="I1334" t="str">
        <f t="shared" si="388"/>
        <v>89.5440501619113-3794.57773711062i</v>
      </c>
      <c r="K1334" t="str">
        <f t="shared" si="389"/>
        <v>0.00998980121416044-0.000314621485402123i</v>
      </c>
      <c r="L1334" t="str">
        <f t="shared" si="390"/>
        <v>0.00015-2.1167237918305i</v>
      </c>
      <c r="M1334" t="str">
        <f t="shared" si="391"/>
        <v>0.0004-0.373539492675971i</v>
      </c>
      <c r="N1334">
        <f t="shared" si="392"/>
        <v>89.900938888198823</v>
      </c>
      <c r="O1334">
        <f t="shared" si="393"/>
        <v>45.753444786730341</v>
      </c>
      <c r="P1334" s="3">
        <f t="shared" si="394"/>
        <v>45.753444786730341</v>
      </c>
      <c r="Q1334" s="3">
        <f t="shared" si="395"/>
        <v>-90.099061111801177</v>
      </c>
      <c r="R1334">
        <f t="shared" si="396"/>
        <v>89.900938888198823</v>
      </c>
      <c r="S1334">
        <f t="shared" si="397"/>
        <v>0.13331433061803954</v>
      </c>
      <c r="T1334">
        <f t="shared" si="380"/>
        <v>45.753444786730341</v>
      </c>
    </row>
    <row r="1335" spans="1:20" x14ac:dyDescent="0.25">
      <c r="A1335">
        <f t="shared" si="381"/>
        <v>840.82167022057558</v>
      </c>
      <c r="B1335">
        <f t="shared" si="398"/>
        <v>133.8209250743881</v>
      </c>
      <c r="C1335" t="str">
        <f t="shared" si="382"/>
        <v>-0.335309672536761-193.207538203932i</v>
      </c>
      <c r="D1335" t="str">
        <f t="shared" si="383"/>
        <v>3.47812488233451-118.931922714508i</v>
      </c>
      <c r="E1335" t="str">
        <f t="shared" si="384"/>
        <v>162.468872673626+0.102613521079751i</v>
      </c>
      <c r="F1335" t="str">
        <f t="shared" si="385"/>
        <v>2.42492491395292-1116.09703796328i</v>
      </c>
      <c r="G1335" t="str">
        <f t="shared" si="386"/>
        <v>0.999999995475321-0.0000672657333132903i</v>
      </c>
      <c r="H1335" t="str">
        <f t="shared" si="387"/>
        <v>1200.67871065086+25.831042132274i</v>
      </c>
      <c r="I1335" t="str">
        <f t="shared" si="388"/>
        <v>89.5441090999098-3780.22775106528i</v>
      </c>
      <c r="K1335" t="str">
        <f t="shared" si="389"/>
        <v>0.00998972363827509-0.000315814522480403i</v>
      </c>
      <c r="L1335" t="str">
        <f t="shared" si="390"/>
        <v>0.00015-2.10871069120393i</v>
      </c>
      <c r="M1335" t="str">
        <f t="shared" si="391"/>
        <v>0.0004-0.372125416094811i</v>
      </c>
      <c r="N1335">
        <f t="shared" si="392"/>
        <v>89.900563870557491</v>
      </c>
      <c r="O1335">
        <f t="shared" si="393"/>
        <v>45.72049441830864</v>
      </c>
      <c r="P1335" s="3">
        <f t="shared" si="394"/>
        <v>45.72049441830864</v>
      </c>
      <c r="Q1335" s="3">
        <f t="shared" si="395"/>
        <v>-90.099436129442509</v>
      </c>
      <c r="R1335">
        <f t="shared" si="396"/>
        <v>89.900563870557491</v>
      </c>
      <c r="S1335">
        <f t="shared" si="397"/>
        <v>0.13382092507438809</v>
      </c>
      <c r="T1335">
        <f t="shared" si="380"/>
        <v>45.72049441830864</v>
      </c>
    </row>
    <row r="1336" spans="1:20" x14ac:dyDescent="0.25">
      <c r="A1336">
        <f t="shared" si="381"/>
        <v>844.01679256741375</v>
      </c>
      <c r="B1336">
        <f t="shared" si="398"/>
        <v>134.32944458967077</v>
      </c>
      <c r="C1336" t="str">
        <f t="shared" si="382"/>
        <v>-0.335304610433482-192.475980656595i</v>
      </c>
      <c r="D1336" t="str">
        <f t="shared" si="383"/>
        <v>3.47812488143856-118.481697136579i</v>
      </c>
      <c r="E1336" t="str">
        <f t="shared" si="384"/>
        <v>162.468867627124+0.103003797624454i</v>
      </c>
      <c r="F1336" t="str">
        <f t="shared" si="385"/>
        <v>2.42492491386937-1111.87192588693i</v>
      </c>
      <c r="G1336" t="str">
        <f t="shared" si="386"/>
        <v>0.999999995440868-0.0000675213430975544i</v>
      </c>
      <c r="H1336" t="str">
        <f t="shared" si="387"/>
        <v>1200.68388044657+25.9292077216648i</v>
      </c>
      <c r="I1336" t="str">
        <f t="shared" si="388"/>
        <v>89.5441684860532-3765.93214494926i</v>
      </c>
      <c r="K1336" t="str">
        <f t="shared" si="389"/>
        <v>0.00998964547294736-0.000317012064251001i</v>
      </c>
      <c r="L1336" t="str">
        <f t="shared" si="390"/>
        <v>0.00015-2.10072792508859i</v>
      </c>
      <c r="M1336" t="str">
        <f t="shared" si="391"/>
        <v>0.0004-0.370716692662693i</v>
      </c>
      <c r="N1336">
        <f t="shared" si="392"/>
        <v>89.900187444015586</v>
      </c>
      <c r="O1336">
        <f t="shared" si="393"/>
        <v>45.687544000179479</v>
      </c>
      <c r="P1336" s="3">
        <f t="shared" si="394"/>
        <v>45.687544000179479</v>
      </c>
      <c r="Q1336" s="3">
        <f t="shared" si="395"/>
        <v>-90.099812555984414</v>
      </c>
      <c r="R1336">
        <f t="shared" si="396"/>
        <v>89.900187444015586</v>
      </c>
      <c r="S1336">
        <f t="shared" si="397"/>
        <v>0.13432944458967078</v>
      </c>
      <c r="T1336">
        <f t="shared" si="380"/>
        <v>45.687544000179479</v>
      </c>
    </row>
    <row r="1337" spans="1:20" x14ac:dyDescent="0.25">
      <c r="A1337">
        <f t="shared" si="381"/>
        <v>847.22405637916995</v>
      </c>
      <c r="B1337">
        <f t="shared" si="398"/>
        <v>134.83989647911153</v>
      </c>
      <c r="C1337" t="str">
        <f t="shared" si="382"/>
        <v>-0.335299509869248-191.747191943403i</v>
      </c>
      <c r="D1337" t="str">
        <f t="shared" si="383"/>
        <v>3.47812488053579-118.033175957641i</v>
      </c>
      <c r="E1337" t="str">
        <f t="shared" si="384"/>
        <v>162.468862542376+0.103395561163969i</v>
      </c>
      <c r="F1337" t="str">
        <f t="shared" si="385"/>
        <v>2.4249249137852-1107.66280846152i</v>
      </c>
      <c r="G1337" t="str">
        <f t="shared" si="386"/>
        <v>0.999999995406153-0.0000677779241989722i</v>
      </c>
      <c r="H1337" t="str">
        <f t="shared" si="387"/>
        <v>1200.68908963481+26.0277464273348i</v>
      </c>
      <c r="I1337" t="str">
        <f t="shared" si="388"/>
        <v>89.5442283237478-3751.69071311642i</v>
      </c>
      <c r="K1337" t="str">
        <f t="shared" si="389"/>
        <v>0.00998956671370826-0.00031821412750242i</v>
      </c>
      <c r="L1337" t="str">
        <f t="shared" si="390"/>
        <v>0.00015-2.09277537864972i</v>
      </c>
      <c r="M1337" t="str">
        <f t="shared" si="391"/>
        <v>0.0004-0.369313302114656i</v>
      </c>
      <c r="N1337">
        <f t="shared" si="392"/>
        <v>89.899809603403781</v>
      </c>
      <c r="O1337">
        <f t="shared" si="393"/>
        <v>45.654593531966228</v>
      </c>
      <c r="P1337" s="3">
        <f t="shared" si="394"/>
        <v>45.654593531966228</v>
      </c>
      <c r="Q1337" s="3">
        <f t="shared" si="395"/>
        <v>-90.100190396596219</v>
      </c>
      <c r="R1337">
        <f t="shared" si="396"/>
        <v>89.899809603403781</v>
      </c>
      <c r="S1337">
        <f t="shared" si="397"/>
        <v>0.13483989647911154</v>
      </c>
      <c r="T1337">
        <f t="shared" si="380"/>
        <v>45.654593531966228</v>
      </c>
    </row>
    <row r="1338" spans="1:20" x14ac:dyDescent="0.25">
      <c r="A1338">
        <f t="shared" si="381"/>
        <v>850.44350779341096</v>
      </c>
      <c r="B1338">
        <f t="shared" si="398"/>
        <v>135.35228808573217</v>
      </c>
      <c r="C1338" t="str">
        <f t="shared" si="382"/>
        <v>-0.33529437055221-191.021161580506i</v>
      </c>
      <c r="D1338" t="str">
        <f t="shared" si="383"/>
        <v>3.47812487962613-117.586352725565i</v>
      </c>
      <c r="E1338" t="str">
        <f t="shared" si="384"/>
        <v>162.468857419091+0.103788817393908i</v>
      </c>
      <c r="F1338" t="str">
        <f t="shared" si="385"/>
        <v>2.42492491370037-1103.46962513748i</v>
      </c>
      <c r="G1338" t="str">
        <f t="shared" si="386"/>
        <v>0.999999995371173-0.0000680354803085484i</v>
      </c>
      <c r="H1338" t="str">
        <f t="shared" si="387"/>
        <v>1200.69433851596+26.1266596681155i</v>
      </c>
      <c r="I1338" t="str">
        <f t="shared" si="388"/>
        <v>89.5442886164179-3737.50325069999i</v>
      </c>
      <c r="K1338" t="str">
        <f t="shared" si="389"/>
        <v>0.00998948735605473-0.000319420729083175i</v>
      </c>
      <c r="L1338" t="str">
        <f t="shared" si="390"/>
        <v>0.00015-2.08485293748727i</v>
      </c>
      <c r="M1338" t="str">
        <f t="shared" si="391"/>
        <v>0.0004-0.36791522426246i</v>
      </c>
      <c r="N1338">
        <f t="shared" si="392"/>
        <v>89.8994303435354</v>
      </c>
      <c r="O1338">
        <f t="shared" si="393"/>
        <v>45.621643013288733</v>
      </c>
      <c r="P1338" s="3">
        <f t="shared" si="394"/>
        <v>45.621643013288733</v>
      </c>
      <c r="Q1338" s="3">
        <f t="shared" si="395"/>
        <v>-90.1005696564646</v>
      </c>
      <c r="R1338">
        <f t="shared" si="396"/>
        <v>89.8994303435354</v>
      </c>
      <c r="S1338">
        <f t="shared" si="397"/>
        <v>0.13535228808573216</v>
      </c>
      <c r="T1338">
        <f t="shared" si="380"/>
        <v>45.621643013288733</v>
      </c>
    </row>
    <row r="1339" spans="1:20" x14ac:dyDescent="0.25">
      <c r="A1339">
        <f t="shared" si="381"/>
        <v>853.67519312302591</v>
      </c>
      <c r="B1339">
        <f t="shared" si="398"/>
        <v>135.86662678045795</v>
      </c>
      <c r="C1339" t="str">
        <f t="shared" si="382"/>
        <v>-0.335289192188794-190.29787912375i</v>
      </c>
      <c r="D1339" t="str">
        <f t="shared" si="383"/>
        <v>3.47812487870955-117.14122101265i</v>
      </c>
      <c r="E1339" t="str">
        <f t="shared" si="384"/>
        <v>162.46885225698+0.104183572032013i</v>
      </c>
      <c r="F1339" t="str">
        <f t="shared" si="385"/>
        <v>2.42492491361489-1099.29231559446i</v>
      </c>
      <c r="G1339" t="str">
        <f t="shared" si="386"/>
        <v>0.999999995335928-0.0000682940151313139i</v>
      </c>
      <c r="H1339" t="str">
        <f t="shared" si="387"/>
        <v>1200.69962739268+26.2259488682435i</v>
      </c>
      <c r="I1339" t="str">
        <f t="shared" si="388"/>
        <v>89.544349367521-3723.36955360952i</v>
      </c>
      <c r="K1339" t="str">
        <f t="shared" si="389"/>
        <v>0.00998940739545012-0.00032063188590204i</v>
      </c>
      <c r="L1339" t="str">
        <f t="shared" si="390"/>
        <v>0.00015-2.07696048763426i</v>
      </c>
      <c r="M1339" t="str">
        <f t="shared" si="391"/>
        <v>0.0004-0.366522438994281i</v>
      </c>
      <c r="N1339">
        <f t="shared" si="392"/>
        <v>89.899049659206028</v>
      </c>
      <c r="O1339">
        <f t="shared" si="393"/>
        <v>45.588692443764664</v>
      </c>
      <c r="P1339" s="3">
        <f t="shared" si="394"/>
        <v>45.588692443764664</v>
      </c>
      <c r="Q1339" s="3">
        <f t="shared" si="395"/>
        <v>-90.100950340793972</v>
      </c>
      <c r="R1339">
        <f t="shared" si="396"/>
        <v>89.899049659206028</v>
      </c>
      <c r="S1339">
        <f t="shared" si="397"/>
        <v>0.13586662678045794</v>
      </c>
      <c r="T1339">
        <f t="shared" si="380"/>
        <v>45.588692443764664</v>
      </c>
    </row>
    <row r="1340" spans="1:20" x14ac:dyDescent="0.25">
      <c r="A1340">
        <f t="shared" si="381"/>
        <v>856.91915885689343</v>
      </c>
      <c r="B1340">
        <f t="shared" si="398"/>
        <v>136.3829199622237</v>
      </c>
      <c r="C1340" t="str">
        <f t="shared" si="382"/>
        <v>-0.335283974482946-189.577334168497i</v>
      </c>
      <c r="D1340" t="str">
        <f t="shared" si="383"/>
        <v>3.47812487778599-116.697774415527i</v>
      </c>
      <c r="E1340" t="str">
        <f t="shared" si="384"/>
        <v>162.468847055746+0.104579830818286i</v>
      </c>
      <c r="F1340" t="str">
        <f t="shared" si="385"/>
        <v>2.42492491352878-1095.13081974046i</v>
      </c>
      <c r="G1340" t="str">
        <f t="shared" si="386"/>
        <v>0.999999995300413-0.0000685535323863782i</v>
      </c>
      <c r="H1340" t="str">
        <f t="shared" si="387"/>
        <v>1200.70495656994+26.3256154573774i</v>
      </c>
      <c r="I1340" t="str">
        <f t="shared" si="388"/>
        <v>89.5444105805364-3709.28941852801i</v>
      </c>
      <c r="K1340" t="str">
        <f t="shared" si="389"/>
        <v>0.00998932682732322-0.000321847614928182i</v>
      </c>
      <c r="L1340" t="str">
        <f t="shared" si="390"/>
        <v>0.00015-2.06909791555515i</v>
      </c>
      <c r="M1340" t="str">
        <f t="shared" si="391"/>
        <v>0.0004-0.365134926274438i</v>
      </c>
      <c r="N1340">
        <f t="shared" si="392"/>
        <v>89.898667545193703</v>
      </c>
      <c r="O1340">
        <f t="shared" si="393"/>
        <v>45.555741823008198</v>
      </c>
      <c r="P1340" s="3">
        <f t="shared" si="394"/>
        <v>45.555741823008198</v>
      </c>
      <c r="Q1340" s="3">
        <f t="shared" si="395"/>
        <v>-90.101332454806297</v>
      </c>
      <c r="R1340">
        <f t="shared" si="396"/>
        <v>89.898667545193703</v>
      </c>
      <c r="S1340">
        <f t="shared" si="397"/>
        <v>0.13638291996222371</v>
      </c>
      <c r="T1340">
        <f t="shared" si="380"/>
        <v>45.555741823008198</v>
      </c>
    </row>
    <row r="1341" spans="1:20" x14ac:dyDescent="0.25">
      <c r="A1341">
        <f t="shared" si="381"/>
        <v>860.1754516605497</v>
      </c>
      <c r="B1341">
        <f t="shared" si="398"/>
        <v>136.90117505808016</v>
      </c>
      <c r="C1341" t="str">
        <f t="shared" si="382"/>
        <v>-0.335278717136339-188.859516349501i</v>
      </c>
      <c r="D1341" t="str">
        <f t="shared" si="383"/>
        <v>3.47812487685539-116.256006555066i</v>
      </c>
      <c r="E1341" t="str">
        <f t="shared" si="384"/>
        <v>162.4688418151+0.104977599515076i</v>
      </c>
      <c r="F1341" t="str">
        <f t="shared" si="385"/>
        <v>2.424924913442-1090.98507771096i</v>
      </c>
      <c r="G1341" t="str">
        <f t="shared" si="386"/>
        <v>0.999999995264628-0.000068814035806984i</v>
      </c>
      <c r="H1341" t="str">
        <f t="shared" si="387"/>
        <v>1200.71032635505+26.4256608706204i</v>
      </c>
      <c r="I1341" t="str">
        <f t="shared" si="388"/>
        <v>89.5444722589703-3695.26264290899i</v>
      </c>
      <c r="K1341" t="str">
        <f t="shared" si="389"/>
        <v>0.00998924564706841-0.000323067933191372i</v>
      </c>
      <c r="L1341" t="str">
        <f t="shared" si="390"/>
        <v>0.00015-2.0612651081442i</v>
      </c>
      <c r="M1341" t="str">
        <f t="shared" si="391"/>
        <v>0.0004-0.363752666143094i</v>
      </c>
      <c r="N1341">
        <f t="shared" si="392"/>
        <v>89.89828399625884</v>
      </c>
      <c r="O1341">
        <f t="shared" si="393"/>
        <v>45.522791150631122</v>
      </c>
      <c r="P1341" s="3">
        <f t="shared" si="394"/>
        <v>45.522791150631122</v>
      </c>
      <c r="Q1341" s="3">
        <f t="shared" si="395"/>
        <v>-90.10171600374116</v>
      </c>
      <c r="R1341">
        <f t="shared" si="396"/>
        <v>89.89828399625884</v>
      </c>
      <c r="S1341">
        <f t="shared" si="397"/>
        <v>0.13690117505808017</v>
      </c>
      <c r="T1341">
        <f t="shared" si="380"/>
        <v>45.522791150631122</v>
      </c>
    </row>
    <row r="1342" spans="1:20" x14ac:dyDescent="0.25">
      <c r="A1342">
        <f t="shared" si="381"/>
        <v>863.44411837685982</v>
      </c>
      <c r="B1342">
        <f t="shared" si="398"/>
        <v>137.42139952330086</v>
      </c>
      <c r="C1342" t="str">
        <f t="shared" si="382"/>
        <v>-0.335273419848613-188.144415340741i</v>
      </c>
      <c r="D1342" t="str">
        <f t="shared" si="383"/>
        <v>3.47812487591772-115.81591107629i</v>
      </c>
      <c r="E1342" t="str">
        <f t="shared" si="384"/>
        <v>162.468836534741+0.105376883907131i</v>
      </c>
      <c r="F1342" t="str">
        <f t="shared" si="385"/>
        <v>2.42492491335457-1086.85502986807i</v>
      </c>
      <c r="G1342" t="str">
        <f t="shared" si="386"/>
        <v>0.999999995228571-0.0000690755291405598i</v>
      </c>
      <c r="H1342" t="str">
        <f t="shared" si="387"/>
        <v>1200.71573705766+26.5260865485411i</v>
      </c>
      <c r="I1342" t="str">
        <f t="shared" si="388"/>
        <v>89.5445344063573-3681.2890249736i</v>
      </c>
      <c r="K1342" t="str">
        <f t="shared" si="389"/>
        <v>0.00998916385004542-0.000324292857782174i</v>
      </c>
      <c r="L1342" t="str">
        <f t="shared" si="390"/>
        <v>0.00015-2.05346195272385i</v>
      </c>
      <c r="M1342" t="str">
        <f t="shared" si="391"/>
        <v>0.0004-0.362375638715974i</v>
      </c>
      <c r="N1342">
        <f t="shared" si="392"/>
        <v>89.897899007144034</v>
      </c>
      <c r="O1342">
        <f t="shared" si="393"/>
        <v>45.489840426242019</v>
      </c>
      <c r="P1342" s="3">
        <f t="shared" si="394"/>
        <v>45.489840426242019</v>
      </c>
      <c r="Q1342" s="3">
        <f t="shared" si="395"/>
        <v>-90.102100992855966</v>
      </c>
      <c r="R1342">
        <f t="shared" si="396"/>
        <v>89.897899007144034</v>
      </c>
      <c r="S1342">
        <f t="shared" si="397"/>
        <v>0.13742139952330087</v>
      </c>
      <c r="T1342">
        <f t="shared" si="380"/>
        <v>45.489840426242019</v>
      </c>
    </row>
    <row r="1343" spans="1:20" x14ac:dyDescent="0.25">
      <c r="A1343">
        <f t="shared" si="381"/>
        <v>866.72520602669181</v>
      </c>
      <c r="B1343">
        <f t="shared" si="398"/>
        <v>137.9436008414894</v>
      </c>
      <c r="C1343" t="str">
        <f t="shared" si="382"/>
        <v>-0.335268082316952-187.432020855278i</v>
      </c>
      <c r="D1343" t="str">
        <f t="shared" si="383"/>
        <v>3.4781248749729-115.377481648277i</v>
      </c>
      <c r="E1343" t="str">
        <f t="shared" si="384"/>
        <v>162.46883121437+0.105777689801769i</v>
      </c>
      <c r="F1343" t="str">
        <f t="shared" si="385"/>
        <v>2.42492491326647-1082.74061679968i</v>
      </c>
      <c r="G1343" t="str">
        <f t="shared" si="386"/>
        <v>0.999999995192239-0.0000693380161487748i</v>
      </c>
      <c r="H1343" t="str">
        <f t="shared" si="387"/>
        <v>1200.7211889898+26.6268939371933i</v>
      </c>
      <c r="I1343" t="str">
        <f t="shared" si="388"/>
        <v>89.5445970262575-3667.36836370778i</v>
      </c>
      <c r="K1343" t="str">
        <f t="shared" si="389"/>
        <v>0.00998908143157877-0.000325522405852114i</v>
      </c>
      <c r="L1343" t="str">
        <f t="shared" si="390"/>
        <v>0.00015-2.04568833704309i</v>
      </c>
      <c r="M1343" t="str">
        <f t="shared" si="391"/>
        <v>0.0004-0.361003824184074i</v>
      </c>
      <c r="N1343">
        <f t="shared" si="392"/>
        <v>89.897512572574215</v>
      </c>
      <c r="O1343">
        <f t="shared" si="393"/>
        <v>45.456889649446467</v>
      </c>
      <c r="P1343" s="3">
        <f t="shared" si="394"/>
        <v>45.456889649446467</v>
      </c>
      <c r="Q1343" s="3">
        <f t="shared" si="395"/>
        <v>-90.102487427425785</v>
      </c>
      <c r="R1343">
        <f t="shared" si="396"/>
        <v>89.897512572574215</v>
      </c>
      <c r="S1343">
        <f t="shared" si="397"/>
        <v>0.13794360084148941</v>
      </c>
      <c r="T1343">
        <f t="shared" si="380"/>
        <v>45.456889649446467</v>
      </c>
    </row>
    <row r="1344" spans="1:20" x14ac:dyDescent="0.25">
      <c r="A1344">
        <f t="shared" si="381"/>
        <v>870.01876180959323</v>
      </c>
      <c r="B1344">
        <f t="shared" si="398"/>
        <v>138.46778652468706</v>
      </c>
      <c r="C1344" t="str">
        <f t="shared" si="382"/>
        <v>-0.3352627042363-186.722322645109i</v>
      </c>
      <c r="D1344" t="str">
        <f t="shared" si="383"/>
        <v>3.4781248740209-114.940711964072i</v>
      </c>
      <c r="E1344" t="str">
        <f t="shared" si="384"/>
        <v>162.468825853686+0.106180023028849i</v>
      </c>
      <c r="F1344" t="str">
        <f t="shared" si="385"/>
        <v>2.4249249131777-1078.64177931855i</v>
      </c>
      <c r="G1344" t="str">
        <f t="shared" si="386"/>
        <v>0.999999995155631-0.0000696015006075922i</v>
      </c>
      <c r="H1344" t="str">
        <f t="shared" si="387"/>
        <v>1200.72668246586+26.7280844881384i</v>
      </c>
      <c r="I1344" t="str">
        <f t="shared" si="388"/>
        <v>89.5446601222571-3653.50045885906i</v>
      </c>
      <c r="K1344" t="str">
        <f t="shared" si="389"/>
        <v>0.00998899838695783-0.000326756594613882i</v>
      </c>
      <c r="L1344" t="str">
        <f t="shared" si="390"/>
        <v>0.00015-2.03794414927584i</v>
      </c>
      <c r="M1344" t="str">
        <f t="shared" si="391"/>
        <v>0.0004-0.359637202813383i</v>
      </c>
      <c r="N1344">
        <f t="shared" si="392"/>
        <v>89.897124687256493</v>
      </c>
      <c r="O1344">
        <f t="shared" si="393"/>
        <v>45.423938819847166</v>
      </c>
      <c r="P1344" s="3">
        <f t="shared" si="394"/>
        <v>45.423938819847166</v>
      </c>
      <c r="Q1344" s="3">
        <f t="shared" si="395"/>
        <v>-90.102875312743507</v>
      </c>
      <c r="R1344">
        <f t="shared" si="396"/>
        <v>89.897124687256493</v>
      </c>
      <c r="S1344">
        <f t="shared" si="397"/>
        <v>0.13846778652468705</v>
      </c>
      <c r="T1344">
        <f t="shared" si="380"/>
        <v>45.423938819847166</v>
      </c>
    </row>
    <row r="1345" spans="1:20" x14ac:dyDescent="0.25">
      <c r="A1345">
        <f t="shared" si="381"/>
        <v>873.32483310446969</v>
      </c>
      <c r="B1345">
        <f t="shared" si="398"/>
        <v>138.99396411348087</v>
      </c>
      <c r="C1345" t="str">
        <f t="shared" si="382"/>
        <v>-0.335257285299508-186.015310501023i</v>
      </c>
      <c r="D1345" t="str">
        <f t="shared" si="383"/>
        <v>3.47812487306162-114.505595740598i</v>
      </c>
      <c r="E1345" t="str">
        <f t="shared" si="384"/>
        <v>162.468820452385+0.106583889441018i</v>
      </c>
      <c r="F1345" t="str">
        <f t="shared" si="385"/>
        <v>2.42492491308825-1074.55845846155i</v>
      </c>
      <c r="G1345" t="str">
        <f t="shared" si="386"/>
        <v>0.999999995118744-0.0000698659863073238i</v>
      </c>
      <c r="H1345" t="str">
        <f t="shared" si="387"/>
        <v>1200.73221780263+26.8296596584655i</v>
      </c>
      <c r="I1345" t="str">
        <f t="shared" si="388"/>
        <v>89.544723697972-3639.68511093409i</v>
      </c>
      <c r="K1345" t="str">
        <f t="shared" si="389"/>
        <v>0.00998891471143654-0.000327995441341522i</v>
      </c>
      <c r="L1345" t="str">
        <f t="shared" si="390"/>
        <v>0.00015-2.03022927801937i</v>
      </c>
      <c r="M1345" t="str">
        <f t="shared" si="391"/>
        <v>0.0004-0.358275754944593i</v>
      </c>
      <c r="N1345">
        <f t="shared" si="392"/>
        <v>89.896735345880103</v>
      </c>
      <c r="O1345">
        <f t="shared" si="393"/>
        <v>45.390987937044031</v>
      </c>
      <c r="P1345" s="3">
        <f t="shared" si="394"/>
        <v>45.390987937044031</v>
      </c>
      <c r="Q1345" s="3">
        <f t="shared" si="395"/>
        <v>-90.103264654119897</v>
      </c>
      <c r="R1345">
        <f t="shared" si="396"/>
        <v>89.896735345880103</v>
      </c>
      <c r="S1345">
        <f t="shared" si="397"/>
        <v>0.13899396411348086</v>
      </c>
      <c r="T1345">
        <f t="shared" si="380"/>
        <v>45.390987937044031</v>
      </c>
    </row>
    <row r="1346" spans="1:20" x14ac:dyDescent="0.25">
      <c r="A1346">
        <f t="shared" si="381"/>
        <v>876.64346747026673</v>
      </c>
      <c r="B1346">
        <f t="shared" si="398"/>
        <v>139.5221411771121</v>
      </c>
      <c r="C1346" t="str">
        <f t="shared" si="382"/>
        <v>-0.335251825196667-185.310974252438i</v>
      </c>
      <c r="D1346" t="str">
        <f t="shared" si="383"/>
        <v>3.47812487209506-114.07212671856i</v>
      </c>
      <c r="E1346" t="str">
        <f t="shared" si="384"/>
        <v>162.46881501016+0.106989294913596i</v>
      </c>
      <c r="F1346" t="str">
        <f t="shared" si="385"/>
        <v>2.42492491299812-1070.49059548873i</v>
      </c>
      <c r="G1346" t="str">
        <f t="shared" si="386"/>
        <v>0.999999995081576-0.0000701314770526849i</v>
      </c>
      <c r="H1346" t="str">
        <f t="shared" si="387"/>
        <v>1200.73779531934+26.9316209108121i</v>
      </c>
      <c r="I1346" t="str">
        <f t="shared" si="388"/>
        <v>89.5447877570416-3625.9221211955i</v>
      </c>
      <c r="K1346" t="str">
        <f t="shared" si="389"/>
        <v>0.00998883040023268-0.000329238963370587i</v>
      </c>
      <c r="L1346" t="str">
        <f t="shared" si="390"/>
        <v>0.00015-2.02254361229266i</v>
      </c>
      <c r="M1346" t="str">
        <f t="shared" si="391"/>
        <v>0.0004-0.356919460992822i</v>
      </c>
      <c r="N1346">
        <f t="shared" si="392"/>
        <v>89.896344543116484</v>
      </c>
      <c r="O1346">
        <f t="shared" si="393"/>
        <v>45.358037000633409</v>
      </c>
      <c r="P1346" s="3">
        <f t="shared" si="394"/>
        <v>45.358037000633409</v>
      </c>
      <c r="Q1346" s="3">
        <f t="shared" si="395"/>
        <v>-90.103655456883516</v>
      </c>
      <c r="R1346">
        <f t="shared" si="396"/>
        <v>89.896344543116484</v>
      </c>
      <c r="S1346">
        <f t="shared" si="397"/>
        <v>0.13952214117711209</v>
      </c>
      <c r="T1346">
        <f t="shared" si="380"/>
        <v>45.358037000633409</v>
      </c>
    </row>
    <row r="1347" spans="1:20" x14ac:dyDescent="0.25">
      <c r="A1347">
        <f t="shared" si="381"/>
        <v>879.97471264665376</v>
      </c>
      <c r="B1347">
        <f t="shared" si="398"/>
        <v>140.05232531358513</v>
      </c>
      <c r="C1347" t="str">
        <f t="shared" si="382"/>
        <v>-0.335246323615952-184.609303767277i</v>
      </c>
      <c r="D1347" t="str">
        <f t="shared" si="383"/>
        <v>3.47812487112114-113.640298662362i</v>
      </c>
      <c r="E1347" t="str">
        <f t="shared" si="384"/>
        <v>162.468809526703+0.10739624534492i</v>
      </c>
      <c r="F1347" t="str">
        <f t="shared" si="385"/>
        <v>2.42492491290731-1066.43813188252i</v>
      </c>
      <c r="G1347" t="str">
        <f t="shared" si="386"/>
        <v>0.999999995044125-0.0000703979766628487i</v>
      </c>
      <c r="H1347" t="str">
        <f t="shared" si="387"/>
        <v>1200.74341533765+27.0339697133875i</v>
      </c>
      <c r="I1347" t="str">
        <f t="shared" si="388"/>
        <v>89.5448523031378-3612.21129165917i</v>
      </c>
      <c r="K1347" t="str">
        <f t="shared" si="389"/>
        <v>0.00998874544852829-0.000330487178098374i</v>
      </c>
      <c r="L1347" t="str">
        <f t="shared" si="390"/>
        <v>0.00015-2.01488704153482i</v>
      </c>
      <c r="M1347" t="str">
        <f t="shared" si="391"/>
        <v>0.0004-0.355568301447321i</v>
      </c>
      <c r="N1347">
        <f t="shared" si="392"/>
        <v>89.895952273619102</v>
      </c>
      <c r="O1347">
        <f t="shared" si="393"/>
        <v>45.325086010209141</v>
      </c>
      <c r="P1347" s="3">
        <f t="shared" si="394"/>
        <v>45.325086010209141</v>
      </c>
      <c r="Q1347" s="3">
        <f t="shared" si="395"/>
        <v>-90.104047726380898</v>
      </c>
      <c r="R1347">
        <f t="shared" si="396"/>
        <v>89.895952273619102</v>
      </c>
      <c r="S1347">
        <f t="shared" si="397"/>
        <v>0.14005232531358514</v>
      </c>
      <c r="T1347">
        <f t="shared" si="380"/>
        <v>45.325086010209141</v>
      </c>
    </row>
    <row r="1348" spans="1:20" x14ac:dyDescent="0.25">
      <c r="A1348">
        <f t="shared" si="381"/>
        <v>883.31861655471107</v>
      </c>
      <c r="B1348">
        <f t="shared" si="398"/>
        <v>140.58452414977677</v>
      </c>
      <c r="C1348" t="str">
        <f t="shared" si="382"/>
        <v>-0.335240780242909-183.910288951803i</v>
      </c>
      <c r="D1348" t="str">
        <f t="shared" si="383"/>
        <v>3.4781248701398-113.210105360012i</v>
      </c>
      <c r="E1348" t="str">
        <f t="shared" si="384"/>
        <v>162.468804001703+0.107804746656271i</v>
      </c>
      <c r="F1348" t="str">
        <f t="shared" si="385"/>
        <v>2.4249249128158-1062.40100934686i</v>
      </c>
      <c r="G1348" t="str">
        <f t="shared" si="386"/>
        <v>0.999999995006389-0.0000706654889715009i</v>
      </c>
      <c r="H1348" t="str">
        <f t="shared" si="387"/>
        <v>1200.74907818168+27.1367075399911i</v>
      </c>
      <c r="I1348" t="str">
        <f t="shared" si="388"/>
        <v>89.5449173399548-3598.5524250913i</v>
      </c>
      <c r="K1348" t="str">
        <f t="shared" si="389"/>
        <v>0.00998865985146881-0.000331740102984068i</v>
      </c>
      <c r="L1348" t="str">
        <f t="shared" si="390"/>
        <v>0.00015-2.00725945560353i</v>
      </c>
      <c r="M1348" t="str">
        <f t="shared" si="391"/>
        <v>0.0004-0.35422225687121i</v>
      </c>
      <c r="N1348">
        <f t="shared" si="392"/>
        <v>89.8955585320235</v>
      </c>
      <c r="O1348">
        <f t="shared" si="393"/>
        <v>45.292134965361591</v>
      </c>
      <c r="P1348" s="3">
        <f t="shared" si="394"/>
        <v>45.292134965361591</v>
      </c>
      <c r="Q1348" s="3">
        <f t="shared" si="395"/>
        <v>-90.1044414679765</v>
      </c>
      <c r="R1348">
        <f t="shared" si="396"/>
        <v>89.8955585320235</v>
      </c>
      <c r="S1348">
        <f t="shared" si="397"/>
        <v>0.14058452414977676</v>
      </c>
      <c r="T1348">
        <f t="shared" si="380"/>
        <v>45.292134965361591</v>
      </c>
    </row>
    <row r="1349" spans="1:20" x14ac:dyDescent="0.25">
      <c r="A1349">
        <f t="shared" si="381"/>
        <v>886.67522729761902</v>
      </c>
      <c r="B1349">
        <f t="shared" si="398"/>
        <v>141.11874534154592</v>
      </c>
      <c r="C1349" t="str">
        <f t="shared" si="382"/>
        <v>-0.335235194761029-183.213919750494i</v>
      </c>
      <c r="D1349" t="str">
        <f t="shared" si="383"/>
        <v>3.47812486915099-112.781540623035i</v>
      </c>
      <c r="E1349" t="str">
        <f t="shared" si="384"/>
        <v>162.468798434848+0.108214804791928i</v>
      </c>
      <c r="F1349" t="str">
        <f t="shared" si="385"/>
        <v>2.42492491272359-1058.37916980639i</v>
      </c>
      <c r="G1349" t="str">
        <f t="shared" si="386"/>
        <v>0.999999994968365-0.0000709340178268954i</v>
      </c>
      <c r="H1349" t="str">
        <f t="shared" si="387"/>
        <v>1200.75478417798+27.2398358700368i</v>
      </c>
      <c r="I1349" t="str">
        <f t="shared" si="388"/>
        <v>89.5449828712199-3584.94532500548i</v>
      </c>
      <c r="K1349" t="str">
        <f t="shared" si="389"/>
        <v>0.00998857360416341-0.000332997755548972i</v>
      </c>
      <c r="L1349" t="str">
        <f t="shared" si="390"/>
        <v>0.00015-1.99966074477339i</v>
      </c>
      <c r="M1349" t="str">
        <f t="shared" si="391"/>
        <v>0.0004-0.352881307901186i</v>
      </c>
      <c r="N1349">
        <f t="shared" si="392"/>
        <v>89.895163312947133</v>
      </c>
      <c r="O1349">
        <f t="shared" si="393"/>
        <v>45.259183865678629</v>
      </c>
      <c r="P1349" s="3">
        <f t="shared" si="394"/>
        <v>45.259183865678629</v>
      </c>
      <c r="Q1349" s="3">
        <f t="shared" si="395"/>
        <v>-90.104836687052867</v>
      </c>
      <c r="R1349">
        <f t="shared" si="396"/>
        <v>89.895163312947133</v>
      </c>
      <c r="S1349">
        <f t="shared" si="397"/>
        <v>0.14111874534154592</v>
      </c>
      <c r="T1349">
        <f t="shared" si="380"/>
        <v>45.259183865678629</v>
      </c>
    </row>
    <row r="1350" spans="1:20" x14ac:dyDescent="0.25">
      <c r="A1350">
        <f t="shared" si="381"/>
        <v>890.04459316134989</v>
      </c>
      <c r="B1350">
        <f t="shared" si="398"/>
        <v>141.65499657384379</v>
      </c>
      <c r="C1350" t="str">
        <f t="shared" si="382"/>
        <v>-0.335229566850999-182.52018614587i</v>
      </c>
      <c r="D1350" t="str">
        <f t="shared" si="383"/>
        <v>3.47812486815464-112.354598286384i</v>
      </c>
      <c r="E1350" t="str">
        <f t="shared" si="384"/>
        <v>162.468792825821+0.10862642571944i</v>
      </c>
      <c r="F1350" t="str">
        <f t="shared" si="385"/>
        <v>2.42492491263069-1054.37255540561i</v>
      </c>
      <c r="G1350" t="str">
        <f t="shared" si="386"/>
        <v>0.999999994930052-0.0000712035670919096i</v>
      </c>
      <c r="H1350" t="str">
        <f t="shared" si="387"/>
        <v>1200.76053365569+27.3433561885711i</v>
      </c>
      <c r="I1350" t="str">
        <f t="shared" si="388"/>
        <v>89.5450489006843-3571.38979566035i</v>
      </c>
      <c r="K1350" t="str">
        <f t="shared" si="389"/>
        <v>0.00998848670168387-0.000334260153376635i</v>
      </c>
      <c r="L1350" t="str">
        <f t="shared" si="390"/>
        <v>0.00015-1.9920907997344i</v>
      </c>
      <c r="M1350" t="str">
        <f t="shared" si="391"/>
        <v>0.0004-0.351545435247247i</v>
      </c>
      <c r="N1350">
        <f t="shared" si="392"/>
        <v>89.894766610989535</v>
      </c>
      <c r="O1350">
        <f t="shared" si="393"/>
        <v>45.226232710744199</v>
      </c>
      <c r="P1350" s="3">
        <f t="shared" si="394"/>
        <v>45.226232710744199</v>
      </c>
      <c r="Q1350" s="3">
        <f t="shared" si="395"/>
        <v>-90.105233389010465</v>
      </c>
      <c r="R1350">
        <f t="shared" si="396"/>
        <v>89.894766610989535</v>
      </c>
      <c r="S1350">
        <f t="shared" si="397"/>
        <v>0.14165499657384378</v>
      </c>
      <c r="T1350">
        <f t="shared" si="380"/>
        <v>45.226232710744199</v>
      </c>
    </row>
    <row r="1351" spans="1:20" x14ac:dyDescent="0.25">
      <c r="A1351">
        <f t="shared" si="381"/>
        <v>893.42676261536303</v>
      </c>
      <c r="B1351">
        <f t="shared" si="398"/>
        <v>142.19328556082439</v>
      </c>
      <c r="C1351" t="str">
        <f t="shared" si="382"/>
        <v>-0.335223896191382-181.829078158378i</v>
      </c>
      <c r="D1351" t="str">
        <f t="shared" si="383"/>
        <v>3.47812486715072-111.929272208349i</v>
      </c>
      <c r="E1351" t="str">
        <f t="shared" si="384"/>
        <v>162.468787174305+0.109039615429551i</v>
      </c>
      <c r="F1351" t="str">
        <f t="shared" si="385"/>
        <v>2.42492491253707-1050.38110850801i</v>
      </c>
      <c r="G1351" t="str">
        <f t="shared" si="386"/>
        <v>0.999999994891447-0.0000714741406440996i</v>
      </c>
      <c r="H1351" t="str">
        <f t="shared" si="387"/>
        <v>1200.76632694638+27.4472699862983i</v>
      </c>
      <c r="I1351" t="str">
        <f t="shared" si="388"/>
        <v>89.5451154321299-3557.88564205605i</v>
      </c>
      <c r="K1351" t="str">
        <f t="shared" si="389"/>
        <v>0.00998839913906525-0.00033552731411311i</v>
      </c>
      <c r="L1351" t="str">
        <f t="shared" si="390"/>
        <v>0.00015-1.98454951159035i</v>
      </c>
      <c r="M1351" t="str">
        <f t="shared" si="391"/>
        <v>0.0004-0.350214619692416i</v>
      </c>
      <c r="N1351">
        <f t="shared" si="392"/>
        <v>89.89436842073205</v>
      </c>
      <c r="O1351">
        <f t="shared" si="393"/>
        <v>45.193281500139733</v>
      </c>
      <c r="P1351" s="3">
        <f t="shared" si="394"/>
        <v>45.193281500139733</v>
      </c>
      <c r="Q1351" s="3">
        <f t="shared" si="395"/>
        <v>-90.10563157926795</v>
      </c>
      <c r="R1351">
        <f t="shared" si="396"/>
        <v>89.89436842073205</v>
      </c>
      <c r="S1351">
        <f t="shared" si="397"/>
        <v>0.14219328556082439</v>
      </c>
      <c r="T1351">
        <f t="shared" si="380"/>
        <v>45.193281500139733</v>
      </c>
    </row>
    <row r="1352" spans="1:20" x14ac:dyDescent="0.25">
      <c r="A1352">
        <f t="shared" si="381"/>
        <v>896.82178431330135</v>
      </c>
      <c r="B1352">
        <f t="shared" si="398"/>
        <v>142.73362004595552</v>
      </c>
      <c r="C1352" t="str">
        <f t="shared" si="382"/>
        <v>-0.335218182458379-181.140585846233i</v>
      </c>
      <c r="D1352" t="str">
        <f t="shared" si="383"/>
        <v>3.47812486613915-111.505556270472i</v>
      </c>
      <c r="E1352" t="str">
        <f t="shared" si="384"/>
        <v>162.46878147998+0.109454379936403i</v>
      </c>
      <c r="F1352" t="str">
        <f t="shared" si="385"/>
        <v>2.42492491244275-1046.4047716953i</v>
      </c>
      <c r="G1352" t="str">
        <f t="shared" si="386"/>
        <v>0.999999994852548-0.0000717457423757564i</v>
      </c>
      <c r="H1352" t="str">
        <f t="shared" si="387"/>
        <v>1200.77216438416+27.5515787596002i</v>
      </c>
      <c r="I1352" t="str">
        <f t="shared" si="388"/>
        <v>89.5451824693694-3544.43266993192i</v>
      </c>
      <c r="K1352" t="str">
        <f t="shared" si="389"/>
        <v>0.00998831091130505-0.000336799255467101i</v>
      </c>
      <c r="L1352" t="str">
        <f t="shared" si="390"/>
        <v>0.00015-1.9770367718573i</v>
      </c>
      <c r="M1352" t="str">
        <f t="shared" si="391"/>
        <v>0.0004-0.348888842092464i</v>
      </c>
      <c r="N1352">
        <f t="shared" si="392"/>
        <v>89.893968736737961</v>
      </c>
      <c r="O1352">
        <f t="shared" si="393"/>
        <v>45.160330233443375</v>
      </c>
      <c r="P1352" s="3">
        <f t="shared" si="394"/>
        <v>45.160330233443375</v>
      </c>
      <c r="Q1352" s="3">
        <f t="shared" si="395"/>
        <v>-90.106031263262039</v>
      </c>
      <c r="R1352">
        <f t="shared" si="396"/>
        <v>89.893968736737961</v>
      </c>
      <c r="S1352">
        <f t="shared" si="397"/>
        <v>0.14273362004595552</v>
      </c>
      <c r="T1352">
        <f t="shared" si="380"/>
        <v>45.160330233443375</v>
      </c>
    </row>
    <row r="1353" spans="1:20" x14ac:dyDescent="0.25">
      <c r="A1353">
        <f t="shared" si="381"/>
        <v>900.2297070936919</v>
      </c>
      <c r="B1353">
        <f t="shared" si="398"/>
        <v>143.27600780213015</v>
      </c>
      <c r="C1353" t="str">
        <f t="shared" si="382"/>
        <v>-0.335212425325416-180.454699305272i</v>
      </c>
      <c r="D1353" t="str">
        <f t="shared" si="383"/>
        <v>3.47812486511987-111.083444377457i</v>
      </c>
      <c r="E1353" t="str">
        <f t="shared" si="384"/>
        <v>162.468775742524+0.109870725277594i</v>
      </c>
      <c r="F1353" t="str">
        <f t="shared" si="385"/>
        <v>2.4249249123477-1042.44348776653i</v>
      </c>
      <c r="G1353" t="str">
        <f t="shared" si="386"/>
        <v>0.999999994813353-0.0000720183761939615i</v>
      </c>
      <c r="H1353" t="str">
        <f t="shared" si="387"/>
        <v>1200.77804630575+27.6562840105565i</v>
      </c>
      <c r="I1353" t="str">
        <f t="shared" si="388"/>
        <v>89.545250016238-3531.03068576368i</v>
      </c>
      <c r="K1353" t="str">
        <f t="shared" si="389"/>
        <v>0.00998822201336274-0.000338075995210133i</v>
      </c>
      <c r="L1353" t="str">
        <f t="shared" si="390"/>
        <v>0.00015-1.96955247246194i</v>
      </c>
      <c r="M1353" t="str">
        <f t="shared" si="391"/>
        <v>0.0004-0.347568083375637i</v>
      </c>
      <c r="N1353">
        <f t="shared" si="392"/>
        <v>89.893567553552373</v>
      </c>
      <c r="O1353">
        <f t="shared" si="393"/>
        <v>45.12737891022978</v>
      </c>
      <c r="P1353" s="3">
        <f t="shared" si="394"/>
        <v>45.12737891022978</v>
      </c>
      <c r="Q1353" s="3">
        <f t="shared" si="395"/>
        <v>-90.106432446447627</v>
      </c>
      <c r="R1353">
        <f t="shared" si="396"/>
        <v>89.893567553552373</v>
      </c>
      <c r="S1353">
        <f t="shared" si="397"/>
        <v>0.14327600780213015</v>
      </c>
      <c r="T1353">
        <f t="shared" si="380"/>
        <v>45.12737891022978</v>
      </c>
    </row>
    <row r="1354" spans="1:20" x14ac:dyDescent="0.25">
      <c r="A1354">
        <f t="shared" si="381"/>
        <v>903.65057998064799</v>
      </c>
      <c r="B1354">
        <f t="shared" si="398"/>
        <v>143.82045663177826</v>
      </c>
      <c r="C1354" t="str">
        <f t="shared" si="382"/>
        <v>-0.335206624463756-179.771408668824i</v>
      </c>
      <c r="D1354" t="str">
        <f t="shared" si="383"/>
        <v>3.47812486409284-110.662930457083i</v>
      </c>
      <c r="E1354" t="str">
        <f t="shared" si="384"/>
        <v>162.46876996161+0.110288657514248i</v>
      </c>
      <c r="F1354" t="str">
        <f t="shared" si="385"/>
        <v>2.42492491225193-1038.49719973731i</v>
      </c>
      <c r="G1354" t="str">
        <f t="shared" si="386"/>
        <v>0.99999999477386-0.0000722920460206435i</v>
      </c>
      <c r="H1354" t="str">
        <f t="shared" si="387"/>
        <v>1200.78397305039+27.7613872469697i</v>
      </c>
      <c r="I1354" t="str">
        <f t="shared" si="388"/>
        <v>89.5453180766064-3517.67949676044i</v>
      </c>
      <c r="K1354" t="str">
        <f t="shared" si="389"/>
        <v>0.0099881324401602-0.000339357551176795i</v>
      </c>
      <c r="L1354" t="str">
        <f t="shared" si="390"/>
        <v>0.00015-1.96209650574013i</v>
      </c>
      <c r="M1354" t="str">
        <f t="shared" si="391"/>
        <v>0.0004-0.346252324542376i</v>
      </c>
      <c r="N1354">
        <f t="shared" si="392"/>
        <v>89.893164865702161</v>
      </c>
      <c r="O1354">
        <f t="shared" si="393"/>
        <v>45.09442753007076</v>
      </c>
      <c r="P1354" s="3">
        <f t="shared" si="394"/>
        <v>45.09442753007076</v>
      </c>
      <c r="Q1354" s="3">
        <f t="shared" si="395"/>
        <v>-90.106835134297839</v>
      </c>
      <c r="R1354">
        <f t="shared" si="396"/>
        <v>89.893164865702161</v>
      </c>
      <c r="S1354">
        <f t="shared" si="397"/>
        <v>0.14382045663177825</v>
      </c>
      <c r="T1354">
        <f t="shared" si="380"/>
        <v>45.09442753007076</v>
      </c>
    </row>
    <row r="1355" spans="1:20" x14ac:dyDescent="0.25">
      <c r="A1355">
        <f t="shared" si="381"/>
        <v>907.0844521845745</v>
      </c>
      <c r="B1355">
        <f t="shared" si="398"/>
        <v>144.36697436697901</v>
      </c>
      <c r="C1355" t="str">
        <f t="shared" si="382"/>
        <v>-0.335200779542067-179.090704107558i</v>
      </c>
      <c r="D1355" t="str">
        <f t="shared" si="383"/>
        <v>3.47812486305797-110.244008460115i</v>
      </c>
      <c r="E1355" t="str">
        <f t="shared" si="384"/>
        <v>162.468764136913+0.110708182731132i</v>
      </c>
      <c r="F1355" t="str">
        <f t="shared" si="385"/>
        <v>2.42492491215543-1034.56585083896i</v>
      </c>
      <c r="G1355" t="str">
        <f t="shared" si="386"/>
        <v>0.999999994734066-0.0000725667557926342i</v>
      </c>
      <c r="H1355" t="str">
        <f t="shared" si="387"/>
        <v>1200.78994495991+27.8668899823845i</v>
      </c>
      <c r="I1355" t="str">
        <f t="shared" si="388"/>
        <v>89.5453866543703-3504.37891086199i</v>
      </c>
      <c r="K1355" t="str">
        <f t="shared" si="389"/>
        <v>0.00998804218658081-0.000340643941264884i</v>
      </c>
      <c r="L1355" t="str">
        <f t="shared" si="390"/>
        <v>0.00015-1.95466876443528i</v>
      </c>
      <c r="M1355" t="str">
        <f t="shared" si="391"/>
        <v>0.0004-0.344941546665049i</v>
      </c>
      <c r="N1355">
        <f t="shared" si="392"/>
        <v>89.89276066769601</v>
      </c>
      <c r="O1355">
        <f t="shared" si="393"/>
        <v>45.061476092534711</v>
      </c>
      <c r="P1355" s="3">
        <f t="shared" si="394"/>
        <v>45.061476092534711</v>
      </c>
      <c r="Q1355" s="3">
        <f t="shared" si="395"/>
        <v>-90.10723933230399</v>
      </c>
      <c r="R1355">
        <f t="shared" si="396"/>
        <v>89.89276066769601</v>
      </c>
      <c r="S1355">
        <f t="shared" si="397"/>
        <v>0.14436697436697901</v>
      </c>
      <c r="T1355">
        <f t="shared" si="380"/>
        <v>45.061476092534711</v>
      </c>
    </row>
    <row r="1356" spans="1:20" x14ac:dyDescent="0.25">
      <c r="A1356">
        <f t="shared" si="381"/>
        <v>910.53137310287582</v>
      </c>
      <c r="B1356">
        <f t="shared" si="398"/>
        <v>144.91556886957352</v>
      </c>
      <c r="C1356" t="str">
        <f t="shared" si="382"/>
        <v>-0.33519489022655-178.412575829347i</v>
      </c>
      <c r="D1356" t="str">
        <f t="shared" si="383"/>
        <v>3.47812486201524-109.826672360221i</v>
      </c>
      <c r="E1356" t="str">
        <f t="shared" si="384"/>
        <v>162.468758268101+0.111129307036816i</v>
      </c>
      <c r="F1356" t="str">
        <f t="shared" si="385"/>
        <v>2.4249249120582-1030.64938451769i</v>
      </c>
      <c r="G1356" t="str">
        <f t="shared" si="386"/>
        <v>0.999999994693969-0.0000728425094617255i</v>
      </c>
      <c r="H1356" t="str">
        <f t="shared" si="387"/>
        <v>1200.79596237879+27.9727937361114i</v>
      </c>
      <c r="I1356" t="str">
        <f t="shared" si="388"/>
        <v>89.5454557534569-3491.12873673615i</v>
      </c>
      <c r="K1356" t="str">
        <f t="shared" si="389"/>
        <v>0.00998795124746938-0.000341935183435613i</v>
      </c>
      <c r="L1356" t="str">
        <f t="shared" si="390"/>
        <v>0.00015-1.94726914169683i</v>
      </c>
      <c r="M1356" t="str">
        <f t="shared" si="391"/>
        <v>0.0004-0.343635730887676i</v>
      </c>
      <c r="N1356">
        <f t="shared" si="392"/>
        <v>89.892354954024242</v>
      </c>
      <c r="O1356">
        <f t="shared" si="393"/>
        <v>45.02852459718688</v>
      </c>
      <c r="P1356" s="3">
        <f t="shared" si="394"/>
        <v>45.02852459718688</v>
      </c>
      <c r="Q1356" s="3">
        <f t="shared" si="395"/>
        <v>-90.107645045975758</v>
      </c>
      <c r="R1356">
        <f t="shared" si="396"/>
        <v>89.892354954024242</v>
      </c>
      <c r="S1356">
        <f t="shared" si="397"/>
        <v>0.14491556886957352</v>
      </c>
      <c r="T1356">
        <f t="shared" si="380"/>
        <v>45.02852459718688</v>
      </c>
    </row>
    <row r="1357" spans="1:20" x14ac:dyDescent="0.25">
      <c r="A1357">
        <f t="shared" si="381"/>
        <v>913.99139232066671</v>
      </c>
      <c r="B1357">
        <f t="shared" si="398"/>
        <v>145.4662480312779</v>
      </c>
      <c r="C1357" t="str">
        <f t="shared" si="382"/>
        <v>-0.335188956180938-177.737014079125i</v>
      </c>
      <c r="D1357" t="str">
        <f t="shared" si="383"/>
        <v>3.47812486096456-109.410916153881i</v>
      </c>
      <c r="E1357" t="str">
        <f t="shared" si="384"/>
        <v>162.468752354843+0.111552036563624i</v>
      </c>
      <c r="F1357" t="str">
        <f t="shared" si="385"/>
        <v>2.42492491196023-1026.74774443384i</v>
      </c>
      <c r="G1357" t="str">
        <f t="shared" si="386"/>
        <v>0.999999994653566-0.0000731193109947257i</v>
      </c>
      <c r="H1357" t="str">
        <f t="shared" si="387"/>
        <v>1200.80202565411+28.0791000332472i</v>
      </c>
      <c r="I1357" t="str">
        <f t="shared" si="388"/>
        <v>89.545525377823-3477.92878377598i</v>
      </c>
      <c r="K1357" t="str">
        <f t="shared" si="389"/>
        <v>0.00998785961763192-0.000343231295713793i</v>
      </c>
      <c r="L1357" t="str">
        <f t="shared" si="390"/>
        <v>0.00015-1.93989753107873i</v>
      </c>
      <c r="M1357" t="str">
        <f t="shared" si="391"/>
        <v>0.0004-0.342334858425658i</v>
      </c>
      <c r="N1357">
        <f t="shared" si="392"/>
        <v>89.89194771915885</v>
      </c>
      <c r="O1357">
        <f t="shared" si="393"/>
        <v>44.995573043589218</v>
      </c>
      <c r="P1357" s="3">
        <f t="shared" si="394"/>
        <v>44.995573043589218</v>
      </c>
      <c r="Q1357" s="3">
        <f t="shared" si="395"/>
        <v>-90.10805228084115</v>
      </c>
      <c r="R1357">
        <f t="shared" si="396"/>
        <v>89.89194771915885</v>
      </c>
      <c r="S1357">
        <f t="shared" si="397"/>
        <v>0.14546624803127789</v>
      </c>
      <c r="T1357">
        <f t="shared" si="380"/>
        <v>44.995573043589218</v>
      </c>
    </row>
    <row r="1358" spans="1:20" x14ac:dyDescent="0.25">
      <c r="A1358">
        <f t="shared" si="381"/>
        <v>917.46455961148536</v>
      </c>
      <c r="B1358">
        <f t="shared" si="398"/>
        <v>146.01901977379677</v>
      </c>
      <c r="C1358" t="str">
        <f t="shared" si="382"/>
        <v>-0.335182977066318-177.064009138743i</v>
      </c>
      <c r="D1358" t="str">
        <f t="shared" si="383"/>
        <v>3.47812485990589-108.996733860301i</v>
      </c>
      <c r="E1358" t="str">
        <f t="shared" si="384"/>
        <v>162.468746396803+0.111976377467874i</v>
      </c>
      <c r="F1358" t="str">
        <f t="shared" si="385"/>
        <v>2.42492491186151-1022.860874461i</v>
      </c>
      <c r="G1358" t="str">
        <f t="shared" si="386"/>
        <v>0.999999994612856-0.0000733971643735177i</v>
      </c>
      <c r="H1358" t="str">
        <f t="shared" si="387"/>
        <v>1200.80813513559+28.185810404699i</v>
      </c>
      <c r="I1358" t="str">
        <f t="shared" si="388"/>
        <v>89.5455955314559-3464.77886209686i</v>
      </c>
      <c r="K1358" t="str">
        <f t="shared" si="389"/>
        <v>0.00998776729183527-0.000344532296188029i</v>
      </c>
      <c r="L1358" t="str">
        <f t="shared" si="390"/>
        <v>0.00015-1.93255382653788i</v>
      </c>
      <c r="M1358" t="str">
        <f t="shared" si="391"/>
        <v>0.0004-0.341038910565509i</v>
      </c>
      <c r="N1358">
        <f t="shared" si="392"/>
        <v>89.89153895755355</v>
      </c>
      <c r="O1358">
        <f t="shared" si="393"/>
        <v>44.962621431300207</v>
      </c>
      <c r="P1358" s="3">
        <f t="shared" si="394"/>
        <v>44.962621431300207</v>
      </c>
      <c r="Q1358" s="3">
        <f t="shared" si="395"/>
        <v>-90.10846104244645</v>
      </c>
      <c r="R1358">
        <f t="shared" si="396"/>
        <v>89.89153895755355</v>
      </c>
      <c r="S1358">
        <f t="shared" si="397"/>
        <v>0.14601901977379678</v>
      </c>
      <c r="T1358">
        <f t="shared" si="380"/>
        <v>44.962621431300207</v>
      </c>
    </row>
    <row r="1359" spans="1:20" x14ac:dyDescent="0.25">
      <c r="A1359">
        <f t="shared" si="381"/>
        <v>920.95092493800905</v>
      </c>
      <c r="B1359">
        <f t="shared" si="398"/>
        <v>146.57389204893721</v>
      </c>
      <c r="C1359" t="str">
        <f t="shared" si="382"/>
        <v>-0.335176952541195-176.393551326836i</v>
      </c>
      <c r="D1359" t="str">
        <f t="shared" si="383"/>
        <v>3.47812485883915-108.58411952133i</v>
      </c>
      <c r="E1359" t="str">
        <f t="shared" si="384"/>
        <v>162.468740393646+0.112402335929925i</v>
      </c>
      <c r="F1359" t="str">
        <f t="shared" si="385"/>
        <v>2.42492491176204-1018.98871868523i</v>
      </c>
      <c r="G1359" t="str">
        <f t="shared" si="386"/>
        <v>0.999999994571836-0.0000736760735951149i</v>
      </c>
      <c r="H1359" t="str">
        <f t="shared" si="387"/>
        <v>1200.81429117567+28.292926387204i</v>
      </c>
      <c r="I1359" t="str">
        <f t="shared" si="388"/>
        <v>89.5456662183694-3451.67878253404i</v>
      </c>
      <c r="K1359" t="str">
        <f t="shared" si="389"/>
        <v>0.00998767426480672-0.00034583820301089i</v>
      </c>
      <c r="L1359" t="str">
        <f t="shared" si="390"/>
        <v>0.00015-1.92523792243264i</v>
      </c>
      <c r="M1359" t="str">
        <f t="shared" si="391"/>
        <v>0.0004-0.339747868664583i</v>
      </c>
      <c r="N1359">
        <f t="shared" si="392"/>
        <v>89.891128663643599</v>
      </c>
      <c r="O1359">
        <f t="shared" si="393"/>
        <v>44.929669759875132</v>
      </c>
      <c r="P1359" s="3">
        <f t="shared" si="394"/>
        <v>44.929669759875132</v>
      </c>
      <c r="Q1359" s="3">
        <f t="shared" si="395"/>
        <v>-90.108871336356401</v>
      </c>
      <c r="R1359">
        <f t="shared" si="396"/>
        <v>89.891128663643599</v>
      </c>
      <c r="S1359">
        <f t="shared" si="397"/>
        <v>0.1465738920489372</v>
      </c>
      <c r="T1359">
        <f t="shared" si="380"/>
        <v>44.929669759875132</v>
      </c>
    </row>
    <row r="1360" spans="1:20" x14ac:dyDescent="0.25">
      <c r="A1360">
        <f t="shared" si="381"/>
        <v>924.45053845277357</v>
      </c>
      <c r="B1360">
        <f t="shared" si="398"/>
        <v>147.13087283872318</v>
      </c>
      <c r="C1360" t="str">
        <f t="shared" si="382"/>
        <v>-0.335170882261654-175.725630998684i</v>
      </c>
      <c r="D1360" t="str">
        <f t="shared" si="383"/>
        <v>3.47812485776429-108.173067201373i</v>
      </c>
      <c r="E1360" t="str">
        <f t="shared" si="384"/>
        <v>162.468734345032+0.112829918154245i</v>
      </c>
      <c r="F1360" t="str">
        <f t="shared" si="385"/>
        <v>2.4249249116618-1015.13122140428i</v>
      </c>
      <c r="G1360" t="str">
        <f t="shared" si="386"/>
        <v>0.999999994530504-0.0000739560426717196i</v>
      </c>
      <c r="H1360" t="str">
        <f t="shared" si="387"/>
        <v>1200.82049412945+28.4004495233543i</v>
      </c>
      <c r="I1360" t="str">
        <f t="shared" si="388"/>
        <v>89.5457374426118-3438.62835663975i</v>
      </c>
      <c r="K1360" t="str">
        <f t="shared" si="389"/>
        <v>0.00998758053123393-0.000347149034399124i</v>
      </c>
      <c r="L1360" t="str">
        <f t="shared" si="390"/>
        <v>0.00015-1.91794971352126i</v>
      </c>
      <c r="M1360" t="str">
        <f t="shared" si="391"/>
        <v>0.0004-0.338461714150811i</v>
      </c>
      <c r="N1360">
        <f t="shared" si="392"/>
        <v>89.890716831845779</v>
      </c>
      <c r="O1360">
        <f t="shared" si="393"/>
        <v>44.896718028866104</v>
      </c>
      <c r="P1360" s="3">
        <f t="shared" si="394"/>
        <v>44.896718028866104</v>
      </c>
      <c r="Q1360" s="3">
        <f t="shared" si="395"/>
        <v>-90.109283168154221</v>
      </c>
      <c r="R1360">
        <f t="shared" si="396"/>
        <v>89.890716831845779</v>
      </c>
      <c r="S1360">
        <f t="shared" si="397"/>
        <v>0.14713087283872317</v>
      </c>
      <c r="T1360">
        <f t="shared" si="380"/>
        <v>44.896718028866104</v>
      </c>
    </row>
    <row r="1361" spans="1:20" x14ac:dyDescent="0.25">
      <c r="A1361">
        <f t="shared" si="381"/>
        <v>927.96345049889419</v>
      </c>
      <c r="B1361">
        <f t="shared" si="398"/>
        <v>147.68997015551034</v>
      </c>
      <c r="C1361" t="str">
        <f t="shared" si="382"/>
        <v>-0.335164765881199-175.060238546064i</v>
      </c>
      <c r="D1361" t="str">
        <f t="shared" si="383"/>
        <v>3.47812485668124-107.763570987305i</v>
      </c>
      <c r="E1361" t="str">
        <f t="shared" si="384"/>
        <v>162.468728250617+0.113259130369567i</v>
      </c>
      <c r="F1361" t="str">
        <f t="shared" si="385"/>
        <v>2.42492491156081-1011.28832712676i</v>
      </c>
      <c r="G1361" t="str">
        <f t="shared" si="386"/>
        <v>0.999999994488856-0.0000742370756307803i</v>
      </c>
      <c r="H1361" t="str">
        <f t="shared" si="387"/>
        <v>1200.82674435473+28.5083813616183i</v>
      </c>
      <c r="I1361" t="str">
        <f t="shared" si="388"/>
        <v>89.5458092082619-3425.62739668047i</v>
      </c>
      <c r="K1361" t="str">
        <f t="shared" si="389"/>
        <v>0.0099874860857645-0.000348464808633836i</v>
      </c>
      <c r="L1361" t="str">
        <f t="shared" si="390"/>
        <v>0.00015-1.91068909496041i</v>
      </c>
      <c r="M1361" t="str">
        <f t="shared" si="391"/>
        <v>0.0004-0.337180428522425i</v>
      </c>
      <c r="N1361">
        <f t="shared" si="392"/>
        <v>89.890303456558385</v>
      </c>
      <c r="O1361">
        <f t="shared" si="393"/>
        <v>44.863766237821537</v>
      </c>
      <c r="P1361" s="3">
        <f t="shared" si="394"/>
        <v>44.863766237821537</v>
      </c>
      <c r="Q1361" s="3">
        <f t="shared" si="395"/>
        <v>-90.109696543441615</v>
      </c>
      <c r="R1361">
        <f t="shared" si="396"/>
        <v>89.890303456558385</v>
      </c>
      <c r="S1361">
        <f t="shared" si="397"/>
        <v>0.14768997015551033</v>
      </c>
      <c r="T1361">
        <f t="shared" si="380"/>
        <v>44.863766237821537</v>
      </c>
    </row>
    <row r="1362" spans="1:20" x14ac:dyDescent="0.25">
      <c r="A1362">
        <f t="shared" si="381"/>
        <v>931.48971161078998</v>
      </c>
      <c r="B1362">
        <f t="shared" si="398"/>
        <v>148.25119204210128</v>
      </c>
      <c r="C1362" t="str">
        <f t="shared" si="382"/>
        <v>-0.335158603050511-174.39736439712i</v>
      </c>
      <c r="D1362" t="str">
        <f t="shared" si="383"/>
        <v>3.47812485558996-107.355624988383i</v>
      </c>
      <c r="E1362" t="str">
        <f t="shared" si="384"/>
        <v>162.468722110057+0.113689978828878i</v>
      </c>
      <c r="F1362" t="str">
        <f t="shared" si="385"/>
        <v>2.42492491145905-1007.45998057133i</v>
      </c>
      <c r="G1362" t="str">
        <f t="shared" si="386"/>
        <v>0.999999994446892-0.0000745191765150502i</v>
      </c>
      <c r="H1362" t="str">
        <f t="shared" si="387"/>
        <v>1200.83304221206+28.6167234563625i</v>
      </c>
      <c r="I1362" t="str">
        <f t="shared" si="388"/>
        <v>89.5458815194258-3412.67571563423i</v>
      </c>
      <c r="K1362" t="str">
        <f t="shared" si="389"/>
        <v>0.00998739092300577-0.000349785544060674i</v>
      </c>
      <c r="L1362" t="str">
        <f t="shared" si="390"/>
        <v>0.00015-1.90345596230366i</v>
      </c>
      <c r="M1362" t="str">
        <f t="shared" si="391"/>
        <v>0.0004-0.335903993347704i</v>
      </c>
      <c r="N1362">
        <f t="shared" si="392"/>
        <v>89.889888532161265</v>
      </c>
      <c r="O1362">
        <f t="shared" si="393"/>
        <v>44.830814386286583</v>
      </c>
      <c r="P1362" s="3">
        <f t="shared" si="394"/>
        <v>44.830814386286583</v>
      </c>
      <c r="Q1362" s="3">
        <f t="shared" si="395"/>
        <v>-90.110111467838735</v>
      </c>
      <c r="R1362">
        <f t="shared" si="396"/>
        <v>89.889888532161265</v>
      </c>
      <c r="S1362">
        <f t="shared" si="397"/>
        <v>0.14825119204210127</v>
      </c>
      <c r="T1362">
        <f t="shared" si="380"/>
        <v>44.830814386286583</v>
      </c>
    </row>
    <row r="1363" spans="1:20" x14ac:dyDescent="0.25">
      <c r="A1363">
        <f t="shared" si="381"/>
        <v>935.02937251491096</v>
      </c>
      <c r="B1363">
        <f t="shared" si="398"/>
        <v>148.81454657186126</v>
      </c>
      <c r="C1363" t="str">
        <f t="shared" si="382"/>
        <v>-0.335152393417777-173.736999016222i</v>
      </c>
      <c r="D1363" t="str">
        <f t="shared" si="383"/>
        <v>3.47812485449035-106.949223336169i</v>
      </c>
      <c r="E1363" t="str">
        <f t="shared" si="384"/>
        <v>162.468715923003+0.114122469809746i</v>
      </c>
      <c r="F1363" t="str">
        <f t="shared" si="385"/>
        <v>2.42492491135651-1003.64612666596i</v>
      </c>
      <c r="G1363" t="str">
        <f t="shared" si="386"/>
        <v>0.999999994404609-0.0000748023493826445i</v>
      </c>
      <c r="H1363" t="str">
        <f t="shared" si="387"/>
        <v>1200.83938806476+28.7254773678749i</v>
      </c>
      <c r="I1363" t="str">
        <f t="shared" si="388"/>
        <v>89.5459543802446-3399.77312718818i</v>
      </c>
      <c r="K1363" t="str">
        <f t="shared" si="389"/>
        <v>0.0099872950375242-0.00035111125909001i</v>
      </c>
      <c r="L1363" t="str">
        <f t="shared" si="390"/>
        <v>0.00015-1.89625021149996i</v>
      </c>
      <c r="M1363" t="str">
        <f t="shared" si="391"/>
        <v>0.0004-0.334632390264698i</v>
      </c>
      <c r="N1363">
        <f t="shared" si="392"/>
        <v>89.889472053015609</v>
      </c>
      <c r="O1363">
        <f t="shared" si="393"/>
        <v>44.797862473802887</v>
      </c>
      <c r="P1363" s="3">
        <f t="shared" si="394"/>
        <v>44.797862473802887</v>
      </c>
      <c r="Q1363" s="3">
        <f t="shared" si="395"/>
        <v>-90.110527946984391</v>
      </c>
      <c r="R1363">
        <f t="shared" si="396"/>
        <v>89.889472053015609</v>
      </c>
      <c r="S1363">
        <f t="shared" si="397"/>
        <v>0.14881454657186124</v>
      </c>
      <c r="T1363">
        <f t="shared" si="380"/>
        <v>44.797862473802887</v>
      </c>
    </row>
    <row r="1364" spans="1:20" x14ac:dyDescent="0.25">
      <c r="A1364">
        <f t="shared" si="381"/>
        <v>938.58248413046761</v>
      </c>
      <c r="B1364">
        <f t="shared" si="398"/>
        <v>149.38004184883434</v>
      </c>
      <c r="C1364" t="str">
        <f t="shared" si="382"/>
        <v>-0.335146136628651-173.079132903836i</v>
      </c>
      <c r="D1364" t="str">
        <f t="shared" si="383"/>
        <v>3.47812485338238-106.544360184439i</v>
      </c>
      <c r="E1364" t="str">
        <f t="shared" si="384"/>
        <v>162.468709689108+0.114556609614119i</v>
      </c>
      <c r="F1364" t="str">
        <f t="shared" si="385"/>
        <v>2.4249249112532-999.846710547063i</v>
      </c>
      <c r="G1364" t="str">
        <f t="shared" si="386"/>
        <v>0.999999994362003-0.0000750865983070994i</v>
      </c>
      <c r="H1364" t="str">
        <f t="shared" si="387"/>
        <v>1200.84578227891+28.8346446623877i</v>
      </c>
      <c r="I1364" t="str">
        <f t="shared" si="388"/>
        <v>89.5460277948878-3386.91944573549i</v>
      </c>
      <c r="K1364" t="str">
        <f t="shared" si="389"/>
        <v>0.00998719842384561-0.000352441972197159i</v>
      </c>
      <c r="L1364" t="str">
        <f t="shared" si="390"/>
        <v>0.00015-1.88907173889216i</v>
      </c>
      <c r="M1364" t="str">
        <f t="shared" si="391"/>
        <v>0.0004-0.333365600980971i</v>
      </c>
      <c r="N1364">
        <f t="shared" si="392"/>
        <v>89.889054013464033</v>
      </c>
      <c r="O1364">
        <f t="shared" si="393"/>
        <v>44.76491049990895</v>
      </c>
      <c r="P1364" s="3">
        <f t="shared" si="394"/>
        <v>44.76491049990895</v>
      </c>
      <c r="Q1364" s="3">
        <f t="shared" si="395"/>
        <v>-90.110945986535967</v>
      </c>
      <c r="R1364">
        <f t="shared" si="396"/>
        <v>89.889054013464033</v>
      </c>
      <c r="S1364">
        <f t="shared" si="397"/>
        <v>0.14938004184883433</v>
      </c>
      <c r="T1364">
        <f t="shared" si="380"/>
        <v>44.76491049990895</v>
      </c>
    </row>
    <row r="1365" spans="1:20" x14ac:dyDescent="0.25">
      <c r="A1365">
        <f t="shared" si="381"/>
        <v>942.14909757016346</v>
      </c>
      <c r="B1365">
        <f t="shared" si="398"/>
        <v>149.94768600785991</v>
      </c>
      <c r="C1365" t="str">
        <f t="shared" si="382"/>
        <v>-0.3351398323259-172.423756596373i</v>
      </c>
      <c r="D1365" t="str">
        <f t="shared" si="383"/>
        <v>3.47812485226596-106.141029709099i</v>
      </c>
      <c r="E1365" t="str">
        <f t="shared" si="384"/>
        <v>162.468703408018+0.114992404568684i</v>
      </c>
      <c r="F1365" t="str">
        <f t="shared" si="385"/>
        <v>2.4249249111491-996.061677558773i</v>
      </c>
      <c r="G1365" t="str">
        <f t="shared" si="386"/>
        <v>0.999999994319072-0.0000753719273774306i</v>
      </c>
      <c r="H1365" t="str">
        <f t="shared" si="387"/>
        <v>1200.85222522337+28.9442269120997i</v>
      </c>
      <c r="I1365" t="str">
        <f t="shared" si="388"/>
        <v>89.5461017675584-3374.11448637294i</v>
      </c>
      <c r="K1365" t="str">
        <f t="shared" si="389"/>
        <v>0.00998710107645439-0.000353777701922539i</v>
      </c>
      <c r="L1365" t="str">
        <f t="shared" si="390"/>
        <v>0.00015-1.88192044121555i</v>
      </c>
      <c r="M1365" t="str">
        <f t="shared" si="391"/>
        <v>0.0004-0.332103607273332i</v>
      </c>
      <c r="N1365">
        <f t="shared" si="392"/>
        <v>89.888634407830565</v>
      </c>
      <c r="O1365">
        <f t="shared" si="393"/>
        <v>44.731958464139382</v>
      </c>
      <c r="P1365" s="3">
        <f t="shared" si="394"/>
        <v>44.731958464139382</v>
      </c>
      <c r="Q1365" s="3">
        <f t="shared" si="395"/>
        <v>-90.111365592169435</v>
      </c>
      <c r="R1365">
        <f t="shared" si="396"/>
        <v>89.888634407830565</v>
      </c>
      <c r="S1365">
        <f t="shared" si="397"/>
        <v>0.1499476860078599</v>
      </c>
      <c r="T1365">
        <f t="shared" si="380"/>
        <v>44.731958464139382</v>
      </c>
    </row>
    <row r="1366" spans="1:20" x14ac:dyDescent="0.25">
      <c r="A1366">
        <f t="shared" si="381"/>
        <v>945.72926414093013</v>
      </c>
      <c r="B1366">
        <f t="shared" si="398"/>
        <v>150.51748721468979</v>
      </c>
      <c r="C1366" t="str">
        <f t="shared" si="382"/>
        <v>-0.335133480149597-171.770860666062i</v>
      </c>
      <c r="D1366" t="str">
        <f t="shared" si="383"/>
        <v>3.47812485114106-105.739226108105i</v>
      </c>
      <c r="E1366" t="str">
        <f t="shared" si="384"/>
        <v>162.468697079377+0.115429861024822i</v>
      </c>
      <c r="F1366" t="str">
        <f t="shared" si="385"/>
        <v>2.42492491104421-992.290973252115i</v>
      </c>
      <c r="G1366" t="str">
        <f t="shared" si="386"/>
        <v>0.999999994275815-0.0000756583406981921i</v>
      </c>
      <c r="H1366" t="str">
        <f t="shared" si="387"/>
        <v>1200.85871726985+29.0542256951992i</v>
      </c>
      <c r="I1366" t="str">
        <f t="shared" si="388"/>
        <v>89.5461763024901-3361.35806489827i</v>
      </c>
      <c r="K1366" t="str">
        <f t="shared" si="389"/>
        <v>0.00998700298979335-0.000355118466871867i</v>
      </c>
      <c r="L1366" t="str">
        <f t="shared" si="390"/>
        <v>0.00015-1.87479621559628i</v>
      </c>
      <c r="M1366" t="str">
        <f t="shared" si="391"/>
        <v>0.0004-0.330846390987579i</v>
      </c>
      <c r="N1366">
        <f t="shared" si="392"/>
        <v>89.88821323042049</v>
      </c>
      <c r="O1366">
        <f t="shared" si="393"/>
        <v>44.69900636602533</v>
      </c>
      <c r="P1366" s="3">
        <f t="shared" si="394"/>
        <v>44.69900636602533</v>
      </c>
      <c r="Q1366" s="3">
        <f t="shared" si="395"/>
        <v>-90.11178676957951</v>
      </c>
      <c r="R1366">
        <f t="shared" si="396"/>
        <v>89.88821323042049</v>
      </c>
      <c r="S1366">
        <f t="shared" si="397"/>
        <v>0.1505174872146898</v>
      </c>
      <c r="T1366">
        <f t="shared" si="380"/>
        <v>44.69900636602533</v>
      </c>
    </row>
    <row r="1367" spans="1:20" x14ac:dyDescent="0.25">
      <c r="A1367">
        <f t="shared" si="381"/>
        <v>949.32303534466564</v>
      </c>
      <c r="B1367">
        <f t="shared" si="398"/>
        <v>151.08945366610561</v>
      </c>
      <c r="C1367" t="str">
        <f t="shared" si="382"/>
        <v>-0.335127079737394-171.120435720821i</v>
      </c>
      <c r="D1367" t="str">
        <f t="shared" si="383"/>
        <v>3.47812485000757-105.338943601378i</v>
      </c>
      <c r="E1367" t="str">
        <f t="shared" si="384"/>
        <v>162.468690702828+0.115868985358762i</v>
      </c>
      <c r="F1367" t="str">
        <f t="shared" si="385"/>
        <v>2.42492491093851-988.534543384244i</v>
      </c>
      <c r="G1367" t="str">
        <f t="shared" si="386"/>
        <v>0.999999994232229-0.0000759458423895351i</v>
      </c>
      <c r="H1367" t="str">
        <f t="shared" si="387"/>
        <v>1200.86525879287+29.1646425958871i</v>
      </c>
      <c r="I1367" t="str">
        <f t="shared" si="388"/>
        <v>89.5462514039491-3348.64999780737i</v>
      </c>
      <c r="K1367" t="str">
        <f t="shared" si="389"/>
        <v>0.00998690415826368-0.000356464285716369i</v>
      </c>
      <c r="L1367" t="str">
        <f t="shared" si="390"/>
        <v>0.00015-1.86769895954999i</v>
      </c>
      <c r="M1367" t="str">
        <f t="shared" si="391"/>
        <v>0.0004-0.329593934038234i</v>
      </c>
      <c r="N1367">
        <f t="shared" si="392"/>
        <v>89.887790475520347</v>
      </c>
      <c r="O1367">
        <f t="shared" si="393"/>
        <v>44.666054205094795</v>
      </c>
      <c r="P1367" s="3">
        <f t="shared" si="394"/>
        <v>44.666054205094795</v>
      </c>
      <c r="Q1367" s="3">
        <f t="shared" si="395"/>
        <v>-90.112209524479653</v>
      </c>
      <c r="R1367">
        <f t="shared" si="396"/>
        <v>89.887790475520347</v>
      </c>
      <c r="S1367">
        <f t="shared" si="397"/>
        <v>0.1510894536661056</v>
      </c>
      <c r="T1367">
        <f t="shared" si="380"/>
        <v>44.666054205094795</v>
      </c>
    </row>
    <row r="1368" spans="1:20" x14ac:dyDescent="0.25">
      <c r="A1368">
        <f t="shared" si="381"/>
        <v>952.93046287897539</v>
      </c>
      <c r="B1368">
        <f t="shared" si="398"/>
        <v>151.66359359003681</v>
      </c>
      <c r="C1368" t="str">
        <f t="shared" si="382"/>
        <v>-0.33512063072395-170.472472404109i</v>
      </c>
      <c r="D1368" t="str">
        <f t="shared" si="383"/>
        <v>3.47812484886546-104.94017643072i</v>
      </c>
      <c r="E1368" t="str">
        <f t="shared" si="384"/>
        <v>162.468684278011+0.116309783971665i</v>
      </c>
      <c r="F1368" t="str">
        <f t="shared" si="385"/>
        <v>2.42492491083202-984.792333917656i</v>
      </c>
      <c r="G1368" t="str">
        <f t="shared" si="386"/>
        <v>0.999999994188311-0.0000762344365872671i</v>
      </c>
      <c r="H1368" t="str">
        <f t="shared" si="387"/>
        <v>1200.87185016985+29.2754792043999i</v>
      </c>
      <c r="I1368" t="str">
        <f t="shared" si="388"/>
        <v>89.5463270762343-3335.99010229188i</v>
      </c>
      <c r="K1368" t="str">
        <f t="shared" si="389"/>
        <v>0.0099868045762241-0.000357815177192938i</v>
      </c>
      <c r="L1368" t="str">
        <f t="shared" si="390"/>
        <v>0.00015-1.86062857098027i</v>
      </c>
      <c r="M1368" t="str">
        <f t="shared" si="391"/>
        <v>0.0004-0.328346218408282i</v>
      </c>
      <c r="N1368">
        <f t="shared" si="392"/>
        <v>89.88736613739799</v>
      </c>
      <c r="O1368">
        <f t="shared" si="393"/>
        <v>44.63310198087192</v>
      </c>
      <c r="P1368" s="3">
        <f t="shared" si="394"/>
        <v>44.63310198087192</v>
      </c>
      <c r="Q1368" s="3">
        <f t="shared" si="395"/>
        <v>-90.11263386260201</v>
      </c>
      <c r="R1368">
        <f t="shared" si="396"/>
        <v>89.88736613739799</v>
      </c>
      <c r="S1368">
        <f t="shared" si="397"/>
        <v>0.15166359359003681</v>
      </c>
      <c r="T1368">
        <f t="shared" si="380"/>
        <v>44.63310198087192</v>
      </c>
    </row>
    <row r="1369" spans="1:20" x14ac:dyDescent="0.25">
      <c r="A1369">
        <f t="shared" si="381"/>
        <v>956.5515986379155</v>
      </c>
      <c r="B1369">
        <f t="shared" si="398"/>
        <v>152.23991524567896</v>
      </c>
      <c r="C1369" t="str">
        <f t="shared" si="382"/>
        <v>-0.335114132741221-169.826961394796i</v>
      </c>
      <c r="D1369" t="str">
        <f t="shared" si="383"/>
        <v>3.47812484771465-104.542918859731i</v>
      </c>
      <c r="E1369" t="str">
        <f t="shared" si="384"/>
        <v>162.468677804562+0.116752263289743i</v>
      </c>
      <c r="F1369" t="str">
        <f t="shared" si="385"/>
        <v>2.42492491072471-981.064291019408i</v>
      </c>
      <c r="G1369" t="str">
        <f t="shared" si="386"/>
        <v>0.999999994144058-0.0000765241274429123i</v>
      </c>
      <c r="H1369" t="str">
        <f t="shared" si="387"/>
        <v>1200.87849178106+29.3867371170321i</v>
      </c>
      <c r="I1369" t="str">
        <f t="shared" si="388"/>
        <v>89.5464033236747-3323.37819623628i</v>
      </c>
      <c r="K1369" t="str">
        <f t="shared" si="389"/>
        <v>0.009986704237991-0.000359171160104345i</v>
      </c>
      <c r="L1369" t="str">
        <f t="shared" si="390"/>
        <v>0.00015-1.85358494817719i</v>
      </c>
      <c r="M1369" t="str">
        <f t="shared" si="391"/>
        <v>0.0004-0.327103226148916i</v>
      </c>
      <c r="N1369">
        <f t="shared" si="392"/>
        <v>89.88694021030247</v>
      </c>
      <c r="O1369">
        <f t="shared" si="393"/>
        <v>44.600149692877253</v>
      </c>
      <c r="P1369" s="3">
        <f t="shared" si="394"/>
        <v>44.600149692877253</v>
      </c>
      <c r="Q1369" s="3">
        <f t="shared" si="395"/>
        <v>-90.11305978969753</v>
      </c>
      <c r="R1369">
        <f t="shared" si="396"/>
        <v>89.88694021030247</v>
      </c>
      <c r="S1369">
        <f t="shared" si="397"/>
        <v>0.15223991524567895</v>
      </c>
      <c r="T1369">
        <f t="shared" si="380"/>
        <v>44.600149692877253</v>
      </c>
    </row>
    <row r="1370" spans="1:20" x14ac:dyDescent="0.25">
      <c r="A1370">
        <f t="shared" si="381"/>
        <v>960.18649471273966</v>
      </c>
      <c r="B1370">
        <f t="shared" si="398"/>
        <v>152.81842692361255</v>
      </c>
      <c r="C1370" t="str">
        <f t="shared" si="382"/>
        <v>-0.335107585418344-169.183893407029i</v>
      </c>
      <c r="D1370" t="str">
        <f t="shared" si="383"/>
        <v>3.47812484655509-104.147165173727i</v>
      </c>
      <c r="E1370" t="str">
        <f t="shared" si="384"/>
        <v>162.468671282115+0.117196429764375i</v>
      </c>
      <c r="F1370" t="str">
        <f t="shared" si="385"/>
        <v>2.42492491061658-977.350361060354i</v>
      </c>
      <c r="G1370" t="str">
        <f t="shared" si="386"/>
        <v>0.999999994099468-0.0000768149191237703i</v>
      </c>
      <c r="H1370" t="str">
        <f t="shared" si="387"/>
        <v>1200.8851840097+29.4984179361608i</v>
      </c>
      <c r="I1370" t="str">
        <f t="shared" si="388"/>
        <v>89.5464801506349-3310.81409821552i</v>
      </c>
      <c r="K1370" t="str">
        <f t="shared" si="389"/>
        <v>0.00998660313783788-0.000360532253319423i</v>
      </c>
      <c r="L1370" t="str">
        <f t="shared" si="390"/>
        <v>0.00015-1.84656798981589i</v>
      </c>
      <c r="M1370" t="str">
        <f t="shared" si="391"/>
        <v>0.0004-0.325864939379275i</v>
      </c>
      <c r="N1370">
        <f t="shared" si="392"/>
        <v>89.886512688463966</v>
      </c>
      <c r="O1370">
        <f t="shared" si="393"/>
        <v>44.567197340627672</v>
      </c>
      <c r="P1370" s="3">
        <f t="shared" si="394"/>
        <v>44.567197340627672</v>
      </c>
      <c r="Q1370" s="3">
        <f t="shared" si="395"/>
        <v>-90.113487311536034</v>
      </c>
      <c r="R1370">
        <f t="shared" si="396"/>
        <v>89.886512688463966</v>
      </c>
      <c r="S1370">
        <f t="shared" si="397"/>
        <v>0.15281842692361255</v>
      </c>
      <c r="T1370">
        <f t="shared" si="380"/>
        <v>44.567197340627672</v>
      </c>
    </row>
    <row r="1371" spans="1:20" x14ac:dyDescent="0.25">
      <c r="A1371">
        <f t="shared" si="381"/>
        <v>963.83520339264817</v>
      </c>
      <c r="B1371">
        <f t="shared" si="398"/>
        <v>153.39913694592229</v>
      </c>
      <c r="C1371" t="str">
        <f t="shared" si="382"/>
        <v>-0.335100988381765-168.543259190105i</v>
      </c>
      <c r="D1371" t="str">
        <f t="shared" si="383"/>
        <v>3.4781248453867-103.752909679658i</v>
      </c>
      <c r="E1371" t="str">
        <f t="shared" si="384"/>
        <v>162.468664710303+0.117642289872172i</v>
      </c>
      <c r="F1371" t="str">
        <f t="shared" si="385"/>
        <v>2.42492491050763-973.650490614364i</v>
      </c>
      <c r="G1371" t="str">
        <f t="shared" si="386"/>
        <v>0.999999994054539-0.0000771068158129762i</v>
      </c>
      <c r="H1371" t="str">
        <f t="shared" si="387"/>
        <v>1200.89192724186+29.6105232702679i</v>
      </c>
      <c r="I1371" t="str">
        <f t="shared" si="388"/>
        <v>89.5465575615112-3298.29762749217i</v>
      </c>
      <c r="K1371" t="str">
        <f t="shared" si="389"/>
        <v>0.00998650126999529-0.000361898475773264i</v>
      </c>
      <c r="L1371" t="str">
        <f t="shared" si="390"/>
        <v>0.00015-1.83957759495506i</v>
      </c>
      <c r="M1371" t="str">
        <f t="shared" si="391"/>
        <v>0.0004-0.324631340286188i</v>
      </c>
      <c r="N1371">
        <f t="shared" si="392"/>
        <v>89.886083566093831</v>
      </c>
      <c r="O1371">
        <f t="shared" si="393"/>
        <v>44.534244923636734</v>
      </c>
      <c r="P1371" s="3">
        <f t="shared" si="394"/>
        <v>44.534244923636734</v>
      </c>
      <c r="Q1371" s="3">
        <f t="shared" si="395"/>
        <v>-90.113916433906169</v>
      </c>
      <c r="R1371">
        <f t="shared" si="396"/>
        <v>89.886083566093831</v>
      </c>
      <c r="S1371">
        <f t="shared" si="397"/>
        <v>0.1533991369459223</v>
      </c>
      <c r="T1371">
        <f t="shared" si="380"/>
        <v>44.534244923636734</v>
      </c>
    </row>
    <row r="1372" spans="1:20" x14ac:dyDescent="0.25">
      <c r="A1372">
        <f t="shared" si="381"/>
        <v>967.49777716554024</v>
      </c>
      <c r="B1372">
        <f t="shared" si="398"/>
        <v>153.9820536663168</v>
      </c>
      <c r="C1372" t="str">
        <f t="shared" si="382"/>
        <v>-0.33509434125521-167.905049528327i</v>
      </c>
      <c r="D1372" t="str">
        <f t="shared" si="383"/>
        <v>3.4781248442094-103.360146706028i</v>
      </c>
      <c r="E1372" t="str">
        <f t="shared" si="384"/>
        <v>162.468658088752+0.118089850115129i</v>
      </c>
      <c r="F1372" t="str">
        <f t="shared" si="385"/>
        <v>2.42492491039785-969.96462645756i</v>
      </c>
      <c r="G1372" t="str">
        <f t="shared" si="386"/>
        <v>0.999999994009267-0.0000773998217095616i</v>
      </c>
      <c r="H1372" t="str">
        <f t="shared" si="387"/>
        <v>1200.89872186662+29.7230547339642i</v>
      </c>
      <c r="I1372" t="str">
        <f t="shared" si="388"/>
        <v>89.5466355607343-3285.82860401408i</v>
      </c>
      <c r="K1372" t="str">
        <f t="shared" si="389"/>
        <v>0.00998639862865019-0.000363269846467399i</v>
      </c>
      <c r="L1372" t="str">
        <f t="shared" si="390"/>
        <v>0.00015-1.83261366303553i</v>
      </c>
      <c r="M1372" t="str">
        <f t="shared" si="391"/>
        <v>0.0004-0.323402411123916i</v>
      </c>
      <c r="N1372">
        <f t="shared" si="392"/>
        <v>89.885652837384441</v>
      </c>
      <c r="O1372">
        <f t="shared" si="393"/>
        <v>44.501292441414044</v>
      </c>
      <c r="P1372" s="3">
        <f t="shared" si="394"/>
        <v>44.501292441414044</v>
      </c>
      <c r="Q1372" s="3">
        <f t="shared" si="395"/>
        <v>-90.114347162615559</v>
      </c>
      <c r="R1372">
        <f t="shared" si="396"/>
        <v>89.885652837384441</v>
      </c>
      <c r="S1372">
        <f t="shared" si="397"/>
        <v>0.15398205366631681</v>
      </c>
      <c r="T1372">
        <f t="shared" si="380"/>
        <v>44.501292441414044</v>
      </c>
    </row>
    <row r="1373" spans="1:20" x14ac:dyDescent="0.25">
      <c r="A1373">
        <f t="shared" si="381"/>
        <v>971.17426871876933</v>
      </c>
      <c r="B1373">
        <f t="shared" si="398"/>
        <v>154.5671854702488</v>
      </c>
      <c r="C1373" t="str">
        <f t="shared" si="382"/>
        <v>-0.335087643659372-167.269255240877i</v>
      </c>
      <c r="D1373" t="str">
        <f t="shared" si="383"/>
        <v>3.47812484302314-102.968870602809i</v>
      </c>
      <c r="E1373" t="str">
        <f t="shared" si="384"/>
        <v>162.468651417089+0.1185391170206i</v>
      </c>
      <c r="F1373" t="str">
        <f t="shared" si="385"/>
        <v>2.42492491028723-966.292715567548i</v>
      </c>
      <c r="G1373" t="str">
        <f t="shared" si="386"/>
        <v>0.999999993963651-0.0000776939410285138i</v>
      </c>
      <c r="H1373" t="str">
        <f t="shared" si="387"/>
        <v>1200.90556827602+29.8360139480114i</v>
      </c>
      <c r="I1373" t="str">
        <f t="shared" si="388"/>
        <v>89.5467141527655-3273.4068484116i</v>
      </c>
      <c r="K1373" t="str">
        <f t="shared" si="389"/>
        <v>0.00998629520794575-0.000364646384469983i</v>
      </c>
      <c r="L1373" t="str">
        <f t="shared" si="390"/>
        <v>0.00015-1.82567609387879i</v>
      </c>
      <c r="M1373" t="str">
        <f t="shared" si="391"/>
        <v>0.0004-0.322178134213903i</v>
      </c>
      <c r="N1373">
        <f t="shared" si="392"/>
        <v>89.885220496509291</v>
      </c>
      <c r="O1373">
        <f t="shared" si="393"/>
        <v>44.468339893465547</v>
      </c>
      <c r="P1373" s="3">
        <f t="shared" si="394"/>
        <v>44.468339893465547</v>
      </c>
      <c r="Q1373" s="3">
        <f t="shared" si="395"/>
        <v>-90.114779503490709</v>
      </c>
      <c r="R1373">
        <f t="shared" si="396"/>
        <v>89.885220496509291</v>
      </c>
      <c r="S1373">
        <f t="shared" si="397"/>
        <v>0.15456718547024881</v>
      </c>
      <c r="T1373">
        <f t="shared" si="380"/>
        <v>44.468339893465547</v>
      </c>
    </row>
    <row r="1374" spans="1:20" x14ac:dyDescent="0.25">
      <c r="A1374">
        <f t="shared" si="381"/>
        <v>974.8647309399006</v>
      </c>
      <c r="B1374">
        <f t="shared" si="398"/>
        <v>155.15454077503574</v>
      </c>
      <c r="C1374" t="str">
        <f t="shared" si="382"/>
        <v>-0.335080895212128-166.635867181687i</v>
      </c>
      <c r="D1374" t="str">
        <f t="shared" si="383"/>
        <v>3.47812484182785-102.579075741363i</v>
      </c>
      <c r="E1374" t="str">
        <f t="shared" si="384"/>
        <v>162.468644694939+0.118990097141648i</v>
      </c>
      <c r="F1374" t="str">
        <f t="shared" si="385"/>
        <v>2.42492491017578-962.634705122657i</v>
      </c>
      <c r="G1374" t="str">
        <f t="shared" si="386"/>
        <v>0.999999993917688-0.0000779891780008376i</v>
      </c>
      <c r="H1374" t="str">
        <f t="shared" si="387"/>
        <v>1200.91246686509+29.9494025393476i</v>
      </c>
      <c r="I1374" t="str">
        <f t="shared" si="388"/>
        <v>89.5467933421023-3261.03218199505i</v>
      </c>
      <c r="K1374" t="str">
        <f t="shared" si="389"/>
        <v>0.00998619100198112-0.000366028108916002i</v>
      </c>
      <c r="L1374" t="str">
        <f t="shared" si="390"/>
        <v>0.00015-1.81876478768558i</v>
      </c>
      <c r="M1374" t="str">
        <f t="shared" si="391"/>
        <v>0.0004-0.320958491944515i</v>
      </c>
      <c r="N1374">
        <f t="shared" si="392"/>
        <v>89.884786537622901</v>
      </c>
      <c r="O1374">
        <f t="shared" si="393"/>
        <v>44.435387279293678</v>
      </c>
      <c r="P1374" s="3">
        <f t="shared" si="394"/>
        <v>44.435387279293678</v>
      </c>
      <c r="Q1374" s="3">
        <f t="shared" si="395"/>
        <v>-90.115213462377099</v>
      </c>
      <c r="R1374">
        <f t="shared" si="396"/>
        <v>89.884786537622901</v>
      </c>
      <c r="S1374">
        <f t="shared" si="397"/>
        <v>0.15515454077503574</v>
      </c>
      <c r="T1374">
        <f t="shared" si="380"/>
        <v>44.435387279293678</v>
      </c>
    </row>
    <row r="1375" spans="1:20" x14ac:dyDescent="0.25">
      <c r="A1375">
        <f t="shared" si="381"/>
        <v>978.5692169174722</v>
      </c>
      <c r="B1375">
        <f t="shared" si="398"/>
        <v>155.74412802998089</v>
      </c>
      <c r="C1375" t="str">
        <f t="shared" si="382"/>
        <v>-0.335074095528454-166.004876239296i</v>
      </c>
      <c r="D1375" t="str">
        <f t="shared" si="383"/>
        <v>3.47812484062346-102.190756514359i</v>
      </c>
      <c r="E1375" t="str">
        <f t="shared" si="384"/>
        <v>162.468637921919+0.119442797056951i</v>
      </c>
      <c r="F1375" t="str">
        <f t="shared" si="385"/>
        <v>2.42492491006347-958.99054250118i</v>
      </c>
      <c r="G1375" t="str">
        <f t="shared" si="386"/>
        <v>0.999999993871375-0.0000782855368736151i</v>
      </c>
      <c r="H1375" t="str">
        <f t="shared" si="387"/>
        <v>1200.9194180319+30.0632221411101i</v>
      </c>
      <c r="I1375" t="str">
        <f t="shared" si="388"/>
        <v>89.5468731332762-3248.70442675225i</v>
      </c>
      <c r="K1375" t="str">
        <f t="shared" si="389"/>
        <v>0.00998608600481102-0.000367415039007454i</v>
      </c>
      <c r="L1375" t="str">
        <f t="shared" si="390"/>
        <v>0.00015-1.81187964503445i</v>
      </c>
      <c r="M1375" t="str">
        <f t="shared" si="391"/>
        <v>0.0004-0.319743466770786i</v>
      </c>
      <c r="N1375">
        <f t="shared" si="392"/>
        <v>89.884350954860764</v>
      </c>
      <c r="O1375">
        <f t="shared" si="393"/>
        <v>44.402434598396674</v>
      </c>
      <c r="P1375" s="3">
        <f t="shared" si="394"/>
        <v>44.402434598396674</v>
      </c>
      <c r="Q1375" s="3">
        <f t="shared" si="395"/>
        <v>-90.115649045139236</v>
      </c>
      <c r="R1375">
        <f t="shared" si="396"/>
        <v>89.884350954860764</v>
      </c>
      <c r="S1375">
        <f t="shared" si="397"/>
        <v>0.15574412802998089</v>
      </c>
      <c r="T1375">
        <f t="shared" si="380"/>
        <v>44.402434598396674</v>
      </c>
    </row>
    <row r="1376" spans="1:20" x14ac:dyDescent="0.25">
      <c r="A1376">
        <f t="shared" si="381"/>
        <v>982.28777994175869</v>
      </c>
      <c r="B1376">
        <f t="shared" si="398"/>
        <v>156.33595571649482</v>
      </c>
      <c r="C1376" t="str">
        <f t="shared" si="382"/>
        <v>-0.335067244220624-165.376273336736i</v>
      </c>
      <c r="D1376" t="str">
        <f t="shared" si="383"/>
        <v>3.4781248394099-101.803907335696i</v>
      </c>
      <c r="E1376" t="str">
        <f t="shared" si="384"/>
        <v>162.468631097649+0.119897223370886i</v>
      </c>
      <c r="F1376" t="str">
        <f t="shared" si="385"/>
        <v>2.42492490995031-955.360175280612i</v>
      </c>
      <c r="G1376" t="str">
        <f t="shared" si="386"/>
        <v>0.999999993824709-0.0000785830219100676i</v>
      </c>
      <c r="H1376" t="str">
        <f t="shared" si="387"/>
        <v>1200.92642217755+30.1774743926587i</v>
      </c>
      <c r="I1376" t="str">
        <f t="shared" si="388"/>
        <v>89.5469535308515-3236.42340534578i</v>
      </c>
      <c r="K1376" t="str">
        <f t="shared" si="389"/>
        <v>0.00998598021044532-0.000368807194013533i</v>
      </c>
      <c r="L1376" t="str">
        <f t="shared" si="390"/>
        <v>0.00015-1.80502056688031i</v>
      </c>
      <c r="M1376" t="str">
        <f t="shared" si="391"/>
        <v>0.0004-0.318533041214172i</v>
      </c>
      <c r="N1376">
        <f t="shared" si="392"/>
        <v>89.883913742339274</v>
      </c>
      <c r="O1376">
        <f t="shared" si="393"/>
        <v>44.369481850269494</v>
      </c>
      <c r="P1376" s="3">
        <f t="shared" si="394"/>
        <v>44.369481850269494</v>
      </c>
      <c r="Q1376" s="3">
        <f t="shared" si="395"/>
        <v>-90.116086257660726</v>
      </c>
      <c r="R1376">
        <f t="shared" si="396"/>
        <v>89.883913742339274</v>
      </c>
      <c r="S1376">
        <f t="shared" si="397"/>
        <v>0.15633595571649483</v>
      </c>
      <c r="T1376">
        <f t="shared" si="380"/>
        <v>44.369481850269494</v>
      </c>
    </row>
    <row r="1377" spans="1:20" x14ac:dyDescent="0.25">
      <c r="A1377">
        <f t="shared" si="381"/>
        <v>986.02047350553744</v>
      </c>
      <c r="B1377">
        <f t="shared" si="398"/>
        <v>156.93003234821751</v>
      </c>
      <c r="C1377" t="str">
        <f t="shared" si="382"/>
        <v>-0.335060340897861-164.750049431388i</v>
      </c>
      <c r="D1377" t="str">
        <f t="shared" si="383"/>
        <v>3.4781248381871-101.418522640418i</v>
      </c>
      <c r="E1377" t="str">
        <f t="shared" si="384"/>
        <v>162.468624221743+0.120353382713802i</v>
      </c>
      <c r="F1377" t="str">
        <f t="shared" si="385"/>
        <v>2.42492490983628-951.743551236905i</v>
      </c>
      <c r="G1377" t="str">
        <f t="shared" si="386"/>
        <v>0.999999993777687-0.0000788816373896168i</v>
      </c>
      <c r="H1377" t="str">
        <f t="shared" si="387"/>
        <v>1200.93347970617+30.2921609396006i</v>
      </c>
      <c r="I1377" t="str">
        <f t="shared" si="388"/>
        <v>89.5470345394291-3224.18894111047i</v>
      </c>
      <c r="K1377" t="str">
        <f t="shared" si="389"/>
        <v>0.00998587361284903-0.000370204593270839i</v>
      </c>
      <c r="L1377" t="str">
        <f t="shared" si="390"/>
        <v>0.00015-1.79818745455301i</v>
      </c>
      <c r="M1377" t="str">
        <f t="shared" si="391"/>
        <v>0.0004-0.317327197862295i</v>
      </c>
      <c r="N1377">
        <f t="shared" si="392"/>
        <v>89.883474894155768</v>
      </c>
      <c r="O1377">
        <f t="shared" si="393"/>
        <v>44.336529034403057</v>
      </c>
      <c r="P1377" s="3">
        <f t="shared" si="394"/>
        <v>44.336529034403057</v>
      </c>
      <c r="Q1377" s="3">
        <f t="shared" si="395"/>
        <v>-90.116525105844232</v>
      </c>
      <c r="R1377">
        <f t="shared" si="396"/>
        <v>89.883474894155768</v>
      </c>
      <c r="S1377">
        <f t="shared" si="397"/>
        <v>0.15693003234821751</v>
      </c>
      <c r="T1377">
        <f t="shared" si="380"/>
        <v>44.336529034403057</v>
      </c>
    </row>
    <row r="1378" spans="1:20" x14ac:dyDescent="0.25">
      <c r="A1378">
        <f t="shared" si="381"/>
        <v>989.76735130485849</v>
      </c>
      <c r="B1378">
        <f t="shared" si="398"/>
        <v>157.52636647114073</v>
      </c>
      <c r="C1378" t="str">
        <f t="shared" si="382"/>
        <v>-0.335053385166411-164.126195514857i</v>
      </c>
      <c r="D1378" t="str">
        <f t="shared" si="383"/>
        <v>3.47812483695498-101.034596884636i</v>
      </c>
      <c r="E1378" t="str">
        <f t="shared" si="384"/>
        <v>162.468617293813+0.12081128174206i</v>
      </c>
      <c r="F1378" t="str">
        <f t="shared" si="385"/>
        <v>2.42492490972139-948.140618343704i</v>
      </c>
      <c r="G1378" t="str">
        <f t="shared" si="386"/>
        <v>0.999999993730308-0.0000791813876079458i</v>
      </c>
      <c r="H1378" t="str">
        <f t="shared" si="387"/>
        <v>1200.94059102503+30.4072834338132i</v>
      </c>
      <c r="I1378" t="str">
        <f t="shared" si="388"/>
        <v>89.547116163643-3212.00085805102i</v>
      </c>
      <c r="K1378" t="str">
        <f t="shared" si="389"/>
        <v>0.00998576620594164-0.000371607256183549i</v>
      </c>
      <c r="L1378" t="str">
        <f t="shared" si="390"/>
        <v>0.00015-1.79138020975593i</v>
      </c>
      <c r="M1378" t="str">
        <f t="shared" si="391"/>
        <v>0.0004-0.316125919368694i</v>
      </c>
      <c r="N1378">
        <f t="shared" si="392"/>
        <v>89.883034404388482</v>
      </c>
      <c r="O1378">
        <f t="shared" si="393"/>
        <v>44.303576150284528</v>
      </c>
      <c r="P1378" s="3">
        <f t="shared" si="394"/>
        <v>44.303576150284528</v>
      </c>
      <c r="Q1378" s="3">
        <f t="shared" si="395"/>
        <v>-90.116965595611518</v>
      </c>
      <c r="R1378">
        <f t="shared" si="396"/>
        <v>89.883034404388482</v>
      </c>
      <c r="S1378">
        <f t="shared" si="397"/>
        <v>0.15752636647114074</v>
      </c>
      <c r="T1378">
        <f t="shared" si="380"/>
        <v>44.303576150284528</v>
      </c>
    </row>
    <row r="1379" spans="1:20" x14ac:dyDescent="0.25">
      <c r="A1379">
        <f t="shared" si="381"/>
        <v>993.52846723981691</v>
      </c>
      <c r="B1379">
        <f t="shared" si="398"/>
        <v>158.12496666373107</v>
      </c>
      <c r="C1379" t="str">
        <f t="shared" si="382"/>
        <v>-0.335046376629487-163.504702612839i</v>
      </c>
      <c r="D1379" t="str">
        <f t="shared" si="383"/>
        <v>3.47812483571348-100.652124545451i</v>
      </c>
      <c r="E1379" t="str">
        <f t="shared" si="384"/>
        <v>162.468610313467+0.121270927138083i</v>
      </c>
      <c r="F1379" t="str">
        <f t="shared" si="385"/>
        <v>2.42492490960562-944.551324771612i</v>
      </c>
      <c r="G1379" t="str">
        <f t="shared" si="386"/>
        <v>0.999999993682568-0.0000794822768770615i</v>
      </c>
      <c r="H1379" t="str">
        <f t="shared" si="387"/>
        <v>1200.94775654451+30.5228435334678i</v>
      </c>
      <c r="I1379" t="str">
        <f t="shared" si="388"/>
        <v>89.5471984081602-3199.85898083936i</v>
      </c>
      <c r="K1379" t="str">
        <f t="shared" si="389"/>
        <v>0.00998565798359663-0.000373015202223589i</v>
      </c>
      <c r="L1379" t="str">
        <f t="shared" si="390"/>
        <v>0.00015-1.78459873456459i</v>
      </c>
      <c r="M1379" t="str">
        <f t="shared" si="391"/>
        <v>0.0004-0.314929188452575i</v>
      </c>
      <c r="N1379">
        <f t="shared" si="392"/>
        <v>89.882592267096513</v>
      </c>
      <c r="O1379">
        <f t="shared" si="393"/>
        <v>44.270623197397029</v>
      </c>
      <c r="P1379" s="3">
        <f t="shared" si="394"/>
        <v>44.270623197397029</v>
      </c>
      <c r="Q1379" s="3">
        <f t="shared" si="395"/>
        <v>-90.117407732903487</v>
      </c>
      <c r="R1379">
        <f t="shared" si="396"/>
        <v>89.882592267096513</v>
      </c>
      <c r="S1379">
        <f t="shared" si="397"/>
        <v>0.15812496666373108</v>
      </c>
      <c r="T1379">
        <f t="shared" si="380"/>
        <v>44.270623197397029</v>
      </c>
    </row>
    <row r="1380" spans="1:20" x14ac:dyDescent="0.25">
      <c r="A1380">
        <f t="shared" si="381"/>
        <v>997.30387541532821</v>
      </c>
      <c r="B1380">
        <f t="shared" si="398"/>
        <v>158.72584153705324</v>
      </c>
      <c r="C1380" t="str">
        <f t="shared" si="382"/>
        <v>-0.335039314887574-162.885561784998i</v>
      </c>
      <c r="D1380" t="str">
        <f t="shared" si="383"/>
        <v>3.47812483446254-100.271100120868i</v>
      </c>
      <c r="E1380" t="str">
        <f t="shared" si="384"/>
        <v>162.468603280312+0.121732325610446i</v>
      </c>
      <c r="F1380" t="str">
        <f t="shared" si="385"/>
        <v>2.42492490948898-940.975618887436i</v>
      </c>
      <c r="G1380" t="str">
        <f t="shared" si="386"/>
        <v>0.999999993634464-0.0000797843095253564i</v>
      </c>
      <c r="H1380" t="str">
        <f t="shared" si="387"/>
        <v>1200.95497667808+30.6388429030568i</v>
      </c>
      <c r="I1380" t="str">
        <f t="shared" si="388"/>
        <v>89.5472812776889-3187.763134812i</v>
      </c>
      <c r="K1380" t="str">
        <f t="shared" si="389"/>
        <v>0.00998554893964181-0.000374428450930889i</v>
      </c>
      <c r="L1380" t="str">
        <f t="shared" si="390"/>
        <v>0.00015-1.77784293142517i</v>
      </c>
      <c r="M1380" t="str">
        <f t="shared" si="391"/>
        <v>0.0004-0.31373698789856i</v>
      </c>
      <c r="N1380">
        <f t="shared" si="392"/>
        <v>89.882148476319713</v>
      </c>
      <c r="O1380">
        <f t="shared" si="393"/>
        <v>44.237670175219989</v>
      </c>
      <c r="P1380" s="3">
        <f t="shared" si="394"/>
        <v>44.237670175219989</v>
      </c>
      <c r="Q1380" s="3">
        <f t="shared" si="395"/>
        <v>-90.117851523680287</v>
      </c>
      <c r="R1380">
        <f t="shared" si="396"/>
        <v>89.882148476319713</v>
      </c>
      <c r="S1380">
        <f t="shared" si="397"/>
        <v>0.15872584153705324</v>
      </c>
      <c r="T1380">
        <f t="shared" si="380"/>
        <v>44.237670175219989</v>
      </c>
    </row>
    <row r="1381" spans="1:20" x14ac:dyDescent="0.25">
      <c r="A1381">
        <f t="shared" si="381"/>
        <v>1001.0936301419064</v>
      </c>
      <c r="B1381">
        <f t="shared" si="398"/>
        <v>159.32899973489404</v>
      </c>
      <c r="C1381" t="str">
        <f t="shared" si="382"/>
        <v>-0.335032199538007-162.268764124833i</v>
      </c>
      <c r="D1381" t="str">
        <f t="shared" si="383"/>
        <v>3.47812483320204-99.8915181297241i</v>
      </c>
      <c r="E1381" t="str">
        <f t="shared" si="384"/>
        <v>162.468596193951+0.122195483894124i</v>
      </c>
      <c r="F1381" t="str">
        <f t="shared" si="385"/>
        <v>2.42492490937144-937.413449253443i</v>
      </c>
      <c r="G1381" t="str">
        <f t="shared" si="386"/>
        <v>0.999999993585994-0.0000800874898976708i</v>
      </c>
      <c r="H1381" t="str">
        <f t="shared" si="387"/>
        <v>1200.96225184243+30.7552832134134i</v>
      </c>
      <c r="I1381" t="str">
        <f t="shared" si="388"/>
        <v>89.5473647769668-3175.71314596778i</v>
      </c>
      <c r="K1381" t="str">
        <f t="shared" si="389"/>
        <v>0.0099854390678582-0.000375847021913496i</v>
      </c>
      <c r="L1381" t="str">
        <f t="shared" si="390"/>
        <v>0.00015-1.77111270315319i</v>
      </c>
      <c r="M1381" t="str">
        <f t="shared" si="391"/>
        <v>0.0004-0.312549300556445i</v>
      </c>
      <c r="N1381">
        <f t="shared" si="392"/>
        <v>89.881703026078668</v>
      </c>
      <c r="O1381">
        <f t="shared" si="393"/>
        <v>44.204717083228893</v>
      </c>
      <c r="P1381" s="3">
        <f t="shared" si="394"/>
        <v>44.204717083228893</v>
      </c>
      <c r="Q1381" s="3">
        <f t="shared" si="395"/>
        <v>-90.118296973921332</v>
      </c>
      <c r="R1381">
        <f t="shared" si="396"/>
        <v>89.881703026078668</v>
      </c>
      <c r="S1381">
        <f t="shared" si="397"/>
        <v>0.15932899973489403</v>
      </c>
      <c r="T1381">
        <f t="shared" si="380"/>
        <v>44.204717083228893</v>
      </c>
    </row>
    <row r="1382" spans="1:20" x14ac:dyDescent="0.25">
      <c r="A1382">
        <f t="shared" si="381"/>
        <v>1004.8977859364456</v>
      </c>
      <c r="B1382">
        <f t="shared" si="398"/>
        <v>159.93444993388664</v>
      </c>
      <c r="C1382" t="str">
        <f t="shared" si="382"/>
        <v>-0.33502503017494-161.654300759549i</v>
      </c>
      <c r="D1382" t="str">
        <f t="shared" si="383"/>
        <v>3.47812483193197-99.5133731116045i</v>
      </c>
      <c r="E1382" t="str">
        <f t="shared" si="384"/>
        <v>162.468589053984+0.122660408750496i</v>
      </c>
      <c r="F1382" t="str">
        <f t="shared" si="385"/>
        <v>2.424924909253-933.864764626632i</v>
      </c>
      <c r="G1382" t="str">
        <f t="shared" si="386"/>
        <v>0.999999993537155-0.0000803918223553558i</v>
      </c>
      <c r="H1382" t="str">
        <f t="shared" si="387"/>
        <v>1200.96958245739+30.8721661417392i</v>
      </c>
      <c r="I1382" t="str">
        <f t="shared" si="388"/>
        <v>89.5474489107705-3163.70884096516i</v>
      </c>
      <c r="K1382" t="str">
        <f t="shared" si="389"/>
        <v>0.00998532836198021-0.000377270934847813i</v>
      </c>
      <c r="L1382" t="str">
        <f t="shared" si="390"/>
        <v>0.00015-1.76440795293205i</v>
      </c>
      <c r="M1382" t="str">
        <f t="shared" si="391"/>
        <v>0.0004-0.31136610934095i</v>
      </c>
      <c r="N1382">
        <f t="shared" si="392"/>
        <v>89.881255910374833</v>
      </c>
      <c r="O1382">
        <f t="shared" si="393"/>
        <v>44.171763920895152</v>
      </c>
      <c r="P1382" s="3">
        <f t="shared" si="394"/>
        <v>44.171763920895152</v>
      </c>
      <c r="Q1382" s="3">
        <f t="shared" si="395"/>
        <v>-90.118744089625167</v>
      </c>
      <c r="R1382">
        <f t="shared" si="396"/>
        <v>89.881255910374833</v>
      </c>
      <c r="S1382">
        <f t="shared" si="397"/>
        <v>0.15993444993388664</v>
      </c>
      <c r="T1382">
        <f t="shared" si="380"/>
        <v>44.171763920895152</v>
      </c>
    </row>
    <row r="1383" spans="1:20" x14ac:dyDescent="0.25">
      <c r="A1383">
        <f t="shared" si="381"/>
        <v>1008.7163975230042</v>
      </c>
      <c r="B1383">
        <f t="shared" si="398"/>
        <v>160.54220084363541</v>
      </c>
      <c r="C1383" t="str">
        <f t="shared" si="382"/>
        <v>-0.335017806389773-161.042162849933i</v>
      </c>
      <c r="D1383" t="str">
        <f t="shared" si="383"/>
        <v>3.47812483065225-99.1366596267671i</v>
      </c>
      <c r="E1383" t="str">
        <f t="shared" si="384"/>
        <v>162.468581860007+0.123127106967462i</v>
      </c>
      <c r="F1383" t="str">
        <f t="shared" si="385"/>
        <v>2.42492490913369-930.32951395799i</v>
      </c>
      <c r="G1383" t="str">
        <f t="shared" si="386"/>
        <v>0.999999993487944-0.0000806973112763349i</v>
      </c>
      <c r="H1383" t="str">
        <f t="shared" si="387"/>
        <v>1200.97696894602+30.9894933716276i</v>
      </c>
      <c r="I1383" t="str">
        <f t="shared" si="388"/>
        <v>89.5475336839135-3151.75004711982i</v>
      </c>
      <c r="K1383" t="str">
        <f t="shared" si="389"/>
        <v>0.00998521681569508-0.000378700209478778i</v>
      </c>
      <c r="L1383" t="str">
        <f t="shared" si="390"/>
        <v>0.00015-1.75772858431166i</v>
      </c>
      <c r="M1383" t="str">
        <f t="shared" si="391"/>
        <v>0.0004-0.31018739723147i</v>
      </c>
      <c r="N1383">
        <f t="shared" si="392"/>
        <v>89.880807123190237</v>
      </c>
      <c r="O1383">
        <f t="shared" si="393"/>
        <v>44.138810687686323</v>
      </c>
      <c r="P1383" s="3">
        <f t="shared" si="394"/>
        <v>44.138810687686323</v>
      </c>
      <c r="Q1383" s="3">
        <f t="shared" si="395"/>
        <v>-90.119192876809763</v>
      </c>
      <c r="R1383">
        <f t="shared" si="396"/>
        <v>89.880807123190237</v>
      </c>
      <c r="S1383">
        <f t="shared" si="397"/>
        <v>0.16054220084363541</v>
      </c>
      <c r="T1383">
        <f t="shared" si="380"/>
        <v>44.138810687686323</v>
      </c>
    </row>
    <row r="1384" spans="1:20" x14ac:dyDescent="0.25">
      <c r="A1384">
        <f t="shared" si="381"/>
        <v>1012.5495198335917</v>
      </c>
      <c r="B1384">
        <f t="shared" si="398"/>
        <v>161.15226120684125</v>
      </c>
      <c r="C1384" t="str">
        <f t="shared" si="382"/>
        <v>-0.335010527770598-160.432341590226i</v>
      </c>
      <c r="D1384" t="str">
        <f t="shared" si="383"/>
        <v>3.47812482936276-98.7613722560599i</v>
      </c>
      <c r="E1384" t="str">
        <f t="shared" si="384"/>
        <v>162.468574611616+0.123595585359605i</v>
      </c>
      <c r="F1384" t="str">
        <f t="shared" si="385"/>
        <v>2.42492490901344-926.80764639173i</v>
      </c>
      <c r="G1384" t="str">
        <f t="shared" si="386"/>
        <v>0.999999993438358-0.0000810039610551683i</v>
      </c>
      <c r="H1384" t="str">
        <f t="shared" si="387"/>
        <v>1200.98441173461+31.107266593088i</v>
      </c>
      <c r="I1384" t="str">
        <f t="shared" si="388"/>
        <v>89.5476191012421-3139.83659240209i</v>
      </c>
      <c r="K1384" t="str">
        <f t="shared" si="389"/>
        <v>0.00998510442264264-0.000380134865620048i</v>
      </c>
      <c r="L1384" t="str">
        <f t="shared" si="390"/>
        <v>0.00015-1.75107450120708i</v>
      </c>
      <c r="M1384" t="str">
        <f t="shared" si="391"/>
        <v>0.0004-0.309013147271837i</v>
      </c>
      <c r="N1384">
        <f t="shared" si="392"/>
        <v>89.880356658487656</v>
      </c>
      <c r="O1384">
        <f t="shared" si="393"/>
        <v>44.105857383066002</v>
      </c>
      <c r="P1384" s="3">
        <f t="shared" si="394"/>
        <v>44.105857383066002</v>
      </c>
      <c r="Q1384" s="3">
        <f t="shared" si="395"/>
        <v>-90.119643341512344</v>
      </c>
      <c r="R1384">
        <f t="shared" si="396"/>
        <v>89.880356658487656</v>
      </c>
      <c r="S1384">
        <f t="shared" si="397"/>
        <v>0.16115226120684126</v>
      </c>
      <c r="T1384">
        <f t="shared" si="380"/>
        <v>44.105857383066002</v>
      </c>
    </row>
    <row r="1385" spans="1:20" x14ac:dyDescent="0.25">
      <c r="A1385">
        <f t="shared" si="381"/>
        <v>1016.3972080089594</v>
      </c>
      <c r="B1385">
        <f t="shared" si="398"/>
        <v>161.76463979942724</v>
      </c>
      <c r="C1385" t="str">
        <f t="shared" si="382"/>
        <v>-0.335003193902507-159.824828207991i</v>
      </c>
      <c r="D1385" t="str">
        <f t="shared" si="383"/>
        <v>3.47812482806345-98.3875056008492i</v>
      </c>
      <c r="E1385" t="str">
        <f t="shared" si="384"/>
        <v>162.468567308402+0.124065850768173i</v>
      </c>
      <c r="F1385" t="str">
        <f t="shared" si="385"/>
        <v>2.42492490889228-923.299111264615i</v>
      </c>
      <c r="G1385" t="str">
        <f t="shared" si="386"/>
        <v>0.999999993388395-0.0000813117761031155i</v>
      </c>
      <c r="H1385" t="str">
        <f t="shared" si="387"/>
        <v>1200.99191125271+31.2254875025703i</v>
      </c>
      <c r="I1385" t="str">
        <f t="shared" si="388"/>
        <v>89.5477051676414-3127.96830543461i</v>
      </c>
      <c r="K1385" t="str">
        <f t="shared" si="389"/>
        <v>0.0099849911764147-0.00038157492315418i</v>
      </c>
      <c r="L1385" t="str">
        <f t="shared" si="390"/>
        <v>0.00015-1.74444560789707i</v>
      </c>
      <c r="M1385" t="str">
        <f t="shared" si="391"/>
        <v>0.0004-0.307843342570071i</v>
      </c>
      <c r="N1385">
        <f t="shared" si="392"/>
        <v>89.879904510210494</v>
      </c>
      <c r="O1385">
        <f t="shared" si="393"/>
        <v>44.072904006493488</v>
      </c>
      <c r="P1385" s="3">
        <f t="shared" si="394"/>
        <v>44.072904006493488</v>
      </c>
      <c r="Q1385" s="3">
        <f t="shared" si="395"/>
        <v>-90.120095489789506</v>
      </c>
      <c r="R1385">
        <f t="shared" si="396"/>
        <v>89.879904510210494</v>
      </c>
      <c r="S1385">
        <f t="shared" si="397"/>
        <v>0.16176463979942723</v>
      </c>
      <c r="T1385">
        <f t="shared" si="380"/>
        <v>44.072904006493488</v>
      </c>
    </row>
    <row r="1386" spans="1:20" x14ac:dyDescent="0.25">
      <c r="A1386">
        <f t="shared" si="381"/>
        <v>1020.2595173993934</v>
      </c>
      <c r="B1386">
        <f t="shared" si="398"/>
        <v>162.37934543066507</v>
      </c>
      <c r="C1386" t="str">
        <f t="shared" si="382"/>
        <v>-0.334995804367505-159.219613963997i</v>
      </c>
      <c r="D1386" t="str">
        <f t="shared" si="383"/>
        <v>3.47812482675426-98.0150542829383i</v>
      </c>
      <c r="E1386" t="str">
        <f t="shared" si="384"/>
        <v>162.468559949953+0.124537910061424i</v>
      </c>
      <c r="F1386" t="str">
        <f t="shared" si="385"/>
        <v>2.4249249087702-919.803858105196i</v>
      </c>
      <c r="G1386" t="str">
        <f t="shared" si="386"/>
        <v>0.999999993338051-0.0000816207608481982i</v>
      </c>
      <c r="H1386" t="str">
        <f t="shared" si="387"/>
        <v>1200.99946793315+31.3441578029911i</v>
      </c>
      <c r="I1386" t="str">
        <f t="shared" si="388"/>
        <v>89.5477918880358-3116.14501548978i</v>
      </c>
      <c r="K1386" t="str">
        <f t="shared" si="389"/>
        <v>0.00998487707055505-0.000383020402032849i</v>
      </c>
      <c r="L1386" t="str">
        <f t="shared" si="390"/>
        <v>0.00015-1.73784180902278i</v>
      </c>
      <c r="M1386" t="str">
        <f t="shared" si="391"/>
        <v>0.0004-0.306677966298138i</v>
      </c>
      <c r="N1386">
        <f t="shared" si="392"/>
        <v>89.879450672282715</v>
      </c>
      <c r="O1386">
        <f t="shared" si="393"/>
        <v>44.039950557424383</v>
      </c>
      <c r="P1386" s="3">
        <f t="shared" si="394"/>
        <v>44.039950557424383</v>
      </c>
      <c r="Q1386" s="3">
        <f t="shared" si="395"/>
        <v>-90.120549327717285</v>
      </c>
      <c r="R1386">
        <f t="shared" si="396"/>
        <v>89.879450672282715</v>
      </c>
      <c r="S1386">
        <f t="shared" si="397"/>
        <v>0.16237934543066507</v>
      </c>
      <c r="T1386">
        <f t="shared" si="380"/>
        <v>44.039950557424383</v>
      </c>
    </row>
    <row r="1387" spans="1:20" x14ac:dyDescent="0.25">
      <c r="A1387">
        <f t="shared" si="381"/>
        <v>1024.136503565511</v>
      </c>
      <c r="B1387">
        <f t="shared" si="398"/>
        <v>162.99638694330159</v>
      </c>
      <c r="C1387" t="str">
        <f t="shared" si="382"/>
        <v>-0.334988358744381-158.616690152082i</v>
      </c>
      <c r="D1387" t="str">
        <f t="shared" si="383"/>
        <v>3.47812482543508-97.6440129444886i</v>
      </c>
      <c r="E1387" t="str">
        <f t="shared" si="384"/>
        <v>162.468552535853+0.125011770134453i</v>
      </c>
      <c r="F1387" t="str">
        <f t="shared" si="385"/>
        <v>2.4249249086472-916.32183663307i</v>
      </c>
      <c r="G1387" t="str">
        <f t="shared" si="386"/>
        <v>0.999999993287324-0.0000819309197352652i</v>
      </c>
      <c r="H1387" t="str">
        <f t="shared" si="387"/>
        <v>1201.00708221207+31.4632792037557i</v>
      </c>
      <c r="I1387" t="str">
        <f t="shared" si="388"/>
        <v>89.5478792673812-3104.36655248727i</v>
      </c>
      <c r="K1387" t="str">
        <f t="shared" si="389"/>
        <v>0.00998476209855889-0.000384471322277008i</v>
      </c>
      <c r="L1387" t="str">
        <f t="shared" si="390"/>
        <v>0.00015-1.73126300958635i</v>
      </c>
      <c r="M1387" t="str">
        <f t="shared" si="391"/>
        <v>0.0004-0.30551700169171i</v>
      </c>
      <c r="N1387">
        <f t="shared" si="392"/>
        <v>89.878995138608929</v>
      </c>
      <c r="O1387">
        <f t="shared" si="393"/>
        <v>44.006997035309851</v>
      </c>
      <c r="P1387" s="3">
        <f t="shared" si="394"/>
        <v>44.006997035309851</v>
      </c>
      <c r="Q1387" s="3">
        <f t="shared" si="395"/>
        <v>-90.121004861391071</v>
      </c>
      <c r="R1387">
        <f t="shared" si="396"/>
        <v>89.878995138608929</v>
      </c>
      <c r="S1387">
        <f t="shared" si="397"/>
        <v>0.1629963869433016</v>
      </c>
      <c r="T1387">
        <f t="shared" si="380"/>
        <v>44.006997035309851</v>
      </c>
    </row>
    <row r="1388" spans="1:20" x14ac:dyDescent="0.25">
      <c r="A1388">
        <f t="shared" si="381"/>
        <v>1028.0282222790602</v>
      </c>
      <c r="B1388">
        <f t="shared" si="398"/>
        <v>163.61577321368614</v>
      </c>
      <c r="C1388" t="str">
        <f t="shared" si="382"/>
        <v>-0.334980856608736-158.016048099035i</v>
      </c>
      <c r="D1388" t="str">
        <f t="shared" si="383"/>
        <v>3.47812482410586-97.2743762479468i</v>
      </c>
      <c r="E1388" t="str">
        <f t="shared" si="384"/>
        <v>162.468545065684+0.125487437909571i</v>
      </c>
      <c r="F1388" t="str">
        <f t="shared" si="385"/>
        <v>2.42492490852324-912.852996758197i</v>
      </c>
      <c r="G1388" t="str">
        <f t="shared" si="386"/>
        <v>0.999999993236211-0.0000822422572260555i</v>
      </c>
      <c r="H1388" t="str">
        <f t="shared" si="387"/>
        <v>1201.01475452896+31.5828534207858i</v>
      </c>
      <c r="I1388" t="str">
        <f t="shared" si="388"/>
        <v>89.5479673106759-3092.63274699172i</v>
      </c>
      <c r="K1388" t="str">
        <f t="shared" si="389"/>
        <v>0.00998464625387238-0.000385927703977088i</v>
      </c>
      <c r="L1388" t="str">
        <f t="shared" si="390"/>
        <v>0.00015-1.72470911494954i</v>
      </c>
      <c r="M1388" t="str">
        <f t="shared" si="391"/>
        <v>0.0004-0.304360432049919i</v>
      </c>
      <c r="N1388">
        <f t="shared" si="392"/>
        <v>89.878537903074204</v>
      </c>
      <c r="O1388">
        <f t="shared" si="393"/>
        <v>43.974043439597054</v>
      </c>
      <c r="P1388" s="3">
        <f t="shared" si="394"/>
        <v>43.974043439597054</v>
      </c>
      <c r="Q1388" s="3">
        <f t="shared" si="395"/>
        <v>-90.121462096925796</v>
      </c>
      <c r="R1388">
        <f t="shared" si="396"/>
        <v>89.878537903074204</v>
      </c>
      <c r="S1388">
        <f t="shared" si="397"/>
        <v>0.16361577321368614</v>
      </c>
      <c r="T1388">
        <f t="shared" ref="T1388:T1451" si="399">P1388</f>
        <v>43.974043439597054</v>
      </c>
    </row>
    <row r="1389" spans="1:20" x14ac:dyDescent="0.25">
      <c r="A1389">
        <f t="shared" ref="A1389:A1452" si="400">2*PI()*B1389</f>
        <v>1031.9347295237205</v>
      </c>
      <c r="B1389">
        <f t="shared" si="398"/>
        <v>164.23751315189816</v>
      </c>
      <c r="C1389" t="str">
        <f t="shared" ref="C1389:C1452" si="401">IMPRODUCT(D1389,E1389,$C$40,,K1389,$C$41)</f>
        <v>-0.334973297533099-157.417679164475i</v>
      </c>
      <c r="D1389" t="str">
        <f t="shared" ref="D1389:D1452" si="402">IMDIV(IMPRODUCT($C$37,$C$38,COMPLEX(1,A1389/$C$38)),IMSUM(-1*A1389*A1389/$C$39,COMPLEX(0,1*A1389)))</f>
        <v>3.47812482276653-96.9061388759647i</v>
      </c>
      <c r="E1389" t="str">
        <f t="shared" ref="E1389:E1452" si="403">IMDIV(IMPRODUCT(IMSUM(F1389,G1389),$C$29,H1389),IMSUM(1,I1389))</f>
        <v>162.468537539028+0.125964920336216i</v>
      </c>
      <c r="F1389" t="str">
        <f t="shared" ref="F1389:F1452" si="404">IMDIV(IMPRODUCT($C$14,$C$15,COMPLEX(1,A1389/$C$15)),IMSUM(-1*A1389*A1389/$C$16,COMPLEX(0,A1389)))</f>
        <v>2.42492490839836-909.397288580151i</v>
      </c>
      <c r="G1389" t="str">
        <f t="shared" ref="G1389:G1452" si="405">IMDIV(1,COMPLEX(1,A1389*$C$9*$C$10))</f>
        <v>0.999999993184709-0.0000825547777992627i</v>
      </c>
      <c r="H1389" t="str">
        <f t="shared" ref="H1389:H1452" si="406">IMDIV($C$3,IMSUM(K1389,COMPLEX(0,$C$28*A1389)))</f>
        <v>1201.02248532664+31.7028821765429i</v>
      </c>
      <c r="I1389" t="str">
        <f t="shared" ref="I1389:I1452" si="407">IMPRODUCT(F1389,$C$29,H1389,$C$31)</f>
        <v>89.5480560229542-3080.94343021008i</v>
      </c>
      <c r="K1389" t="str">
        <f t="shared" ref="K1389:K1452" si="408">IF($C$26&lt;=0,IMDIV(1,IMSUM(IMDIV(1,L1389),1/$C$18)),IMDIV(1,IMSUM(IMDIV(1,L1389),1/$C$18,IMDIV(1,M1389))))</f>
        <v>0.00998452952989269-0.000387389567293203i</v>
      </c>
      <c r="L1389" t="str">
        <f t="shared" ref="L1389:L1452" si="409">IMSUM($C$21/$C$22,IMDIV(1,COMPLEX(0,$C$20*$C$22*A1389)))</f>
        <v>0.00015-1.71818003083238i</v>
      </c>
      <c r="M1389" t="str">
        <f t="shared" ref="M1389:M1452" si="410">IMSUM($C$25/$C$26,IMDIV(1,COMPLEX(0,$C$24*$C$26*A1389)))</f>
        <v>0.0004-0.303208240735126i</v>
      </c>
      <c r="N1389">
        <f t="shared" ref="N1389:N1452" si="411">ABS(R1389)</f>
        <v>89.878078959544155</v>
      </c>
      <c r="O1389">
        <f t="shared" ref="O1389:O1452" si="412">ABS(P1389)</f>
        <v>43.941089769729267</v>
      </c>
      <c r="P1389" s="3">
        <f t="shared" ref="P1389:P1452" si="413">20*LOG10(IMABS(C1389))</f>
        <v>43.941089769729267</v>
      </c>
      <c r="Q1389" s="3">
        <f t="shared" ref="Q1389:Q1452" si="414">IMARGUMENT(C1389)*180/PI()</f>
        <v>-90.121921040455845</v>
      </c>
      <c r="R1389">
        <f t="shared" ref="R1389:R1452" si="415">IF(Q1389&lt;0,Q1389+180,Q1389-180)</f>
        <v>89.878078959544155</v>
      </c>
      <c r="S1389">
        <f t="shared" ref="S1389:S1452" si="416">B1389/1000</f>
        <v>0.16423751315189816</v>
      </c>
      <c r="T1389">
        <f t="shared" si="399"/>
        <v>43.941089769729267</v>
      </c>
    </row>
    <row r="1390" spans="1:20" x14ac:dyDescent="0.25">
      <c r="A1390">
        <f t="shared" si="400"/>
        <v>1035.8560814959108</v>
      </c>
      <c r="B1390">
        <f t="shared" ref="B1390:B1453" si="417">B1389*(1+B$42)</f>
        <v>164.86161570187537</v>
      </c>
      <c r="C1390" t="str">
        <f t="shared" si="401"/>
        <v>-0.334965681086618-156.821574740709i</v>
      </c>
      <c r="D1390" t="str">
        <f t="shared" si="402"/>
        <v>3.478124821417-96.5392955313241i</v>
      </c>
      <c r="E1390" t="str">
        <f t="shared" si="403"/>
        <v>162.468529955457+0.126444224391158i</v>
      </c>
      <c r="F1390" t="str">
        <f t="shared" si="404"/>
        <v>2.42492490827252-905.954662387407i</v>
      </c>
      <c r="G1390" t="str">
        <f t="shared" si="405"/>
        <v>0.999999993132814-0.0000828684859505996i</v>
      </c>
      <c r="H1390" t="str">
        <f t="shared" si="406"/>
        <v>1201.03027505135+31.823367200053i</v>
      </c>
      <c r="I1390" t="str">
        <f t="shared" si="407"/>
        <v>89.5481454092864-3069.29843398941i</v>
      </c>
      <c r="K1390" t="str">
        <f t="shared" si="408"/>
        <v>0.00998441191996697-0.000388856932455299i</v>
      </c>
      <c r="L1390" t="str">
        <f t="shared" si="409"/>
        <v>0.00015-1.7116756633118i</v>
      </c>
      <c r="M1390" t="str">
        <f t="shared" si="410"/>
        <v>0.0004-0.30206041117267i</v>
      </c>
      <c r="N1390">
        <f t="shared" si="411"/>
        <v>89.877618301864914</v>
      </c>
      <c r="O1390">
        <f t="shared" si="412"/>
        <v>43.908136025144941</v>
      </c>
      <c r="P1390" s="3">
        <f t="shared" si="413"/>
        <v>43.908136025144941</v>
      </c>
      <c r="Q1390" s="3">
        <f t="shared" si="414"/>
        <v>-90.122381698135086</v>
      </c>
      <c r="R1390">
        <f t="shared" si="415"/>
        <v>89.877618301864914</v>
      </c>
      <c r="S1390">
        <f t="shared" si="416"/>
        <v>0.16486161570187535</v>
      </c>
      <c r="T1390">
        <f t="shared" si="399"/>
        <v>43.908136025144941</v>
      </c>
    </row>
    <row r="1391" spans="1:20" x14ac:dyDescent="0.25">
      <c r="A1391">
        <f t="shared" si="400"/>
        <v>1039.7923346055952</v>
      </c>
      <c r="B1391">
        <f t="shared" si="417"/>
        <v>165.48808984154249</v>
      </c>
      <c r="C1391" t="str">
        <f t="shared" si="401"/>
        <v>-0.334958006835521-156.227726252634i</v>
      </c>
      <c r="D1391" t="str">
        <f t="shared" si="402"/>
        <v>3.47812482005717-96.1738409368598i</v>
      </c>
      <c r="E1391" t="str">
        <f t="shared" si="403"/>
        <v>162.468522314546+0.126925357078618i</v>
      </c>
      <c r="F1391" t="str">
        <f t="shared" si="404"/>
        <v>2.42492490814571-902.525068656628i</v>
      </c>
      <c r="G1391" t="str">
        <f t="shared" si="405"/>
        <v>0.999999993080524-0.0000831833861928622i</v>
      </c>
      <c r="H1391" t="str">
        <f t="shared" si="406"/>
        <v>1201.0381241527+31.9443102269346i</v>
      </c>
      <c r="I1391" t="str">
        <f t="shared" si="407"/>
        <v>89.5482354747861-3057.69759081422i</v>
      </c>
      <c r="K1391" t="str">
        <f t="shared" si="408"/>
        <v>0.00998429341739285-0.000390329819763408i</v>
      </c>
      <c r="L1391" t="str">
        <f t="shared" si="409"/>
        <v>0.00015-1.70519591882028i</v>
      </c>
      <c r="M1391" t="str">
        <f t="shared" si="410"/>
        <v>0.0004-0.300916926850638i</v>
      </c>
      <c r="N1391">
        <f t="shared" si="411"/>
        <v>89.877155923862944</v>
      </c>
      <c r="O1391">
        <f t="shared" si="412"/>
        <v>43.875182205279053</v>
      </c>
      <c r="P1391" s="3">
        <f t="shared" si="413"/>
        <v>43.875182205279053</v>
      </c>
      <c r="Q1391" s="3">
        <f t="shared" si="414"/>
        <v>-90.122844076137056</v>
      </c>
      <c r="R1391">
        <f t="shared" si="415"/>
        <v>89.877155923862944</v>
      </c>
      <c r="S1391">
        <f t="shared" si="416"/>
        <v>0.16548808984154248</v>
      </c>
      <c r="T1391">
        <f t="shared" si="399"/>
        <v>43.875182205279053</v>
      </c>
    </row>
    <row r="1392" spans="1:20" x14ac:dyDescent="0.25">
      <c r="A1392">
        <f t="shared" si="400"/>
        <v>1043.7435454770964</v>
      </c>
      <c r="B1392">
        <f t="shared" si="417"/>
        <v>166.11694458294036</v>
      </c>
      <c r="C1392" t="str">
        <f t="shared" si="401"/>
        <v>-0.334950274342286-155.63612515759i</v>
      </c>
      <c r="D1392" t="str">
        <f t="shared" si="402"/>
        <v>3.47812481868701-95.8097698353858i</v>
      </c>
      <c r="E1392" t="str">
        <f t="shared" si="403"/>
        <v>162.468514615864+0.127408325430392i</v>
      </c>
      <c r="F1392" t="str">
        <f t="shared" si="404"/>
        <v>2.42492490801795-899.108458051966i</v>
      </c>
      <c r="G1392" t="str">
        <f t="shared" si="405"/>
        <v>0.999999993027836-0.0000834994830559956i</v>
      </c>
      <c r="H1392" t="str">
        <f t="shared" si="406"/>
        <v>1201.04603308379+32.0657129994189i</v>
      </c>
      <c r="I1392" t="str">
        <f t="shared" si="407"/>
        <v>89.5483262245995-3046.14073380441i</v>
      </c>
      <c r="K1392" t="str">
        <f t="shared" si="408"/>
        <v>0.00998417401541701-0.000391808249587748i</v>
      </c>
      <c r="L1392" t="str">
        <f t="shared" si="409"/>
        <v>0.00015-1.69874070414453i</v>
      </c>
      <c r="M1392" t="str">
        <f t="shared" si="410"/>
        <v>0.0004-0.299777771319623i</v>
      </c>
      <c r="N1392">
        <f t="shared" si="411"/>
        <v>89.876691819345282</v>
      </c>
      <c r="O1392">
        <f t="shared" si="412"/>
        <v>43.842228309561769</v>
      </c>
      <c r="P1392" s="3">
        <f t="shared" si="413"/>
        <v>43.842228309561769</v>
      </c>
      <c r="Q1392" s="3">
        <f t="shared" si="414"/>
        <v>-90.123308180654718</v>
      </c>
      <c r="R1392">
        <f t="shared" si="415"/>
        <v>89.876691819345282</v>
      </c>
      <c r="S1392">
        <f t="shared" si="416"/>
        <v>0.16611694458294035</v>
      </c>
      <c r="T1392">
        <f t="shared" si="399"/>
        <v>43.842228309561769</v>
      </c>
    </row>
    <row r="1393" spans="1:20" x14ac:dyDescent="0.25">
      <c r="A1393">
        <f t="shared" si="400"/>
        <v>1047.7097709499094</v>
      </c>
      <c r="B1393">
        <f t="shared" si="417"/>
        <v>166.74818897235554</v>
      </c>
      <c r="C1393" t="str">
        <f t="shared" si="401"/>
        <v>-0.334942483166595-155.046762945253i</v>
      </c>
      <c r="D1393" t="str">
        <f t="shared" si="402"/>
        <v>3.47812481730642-95.4470769896167i</v>
      </c>
      <c r="E1393" t="str">
        <f t="shared" si="403"/>
        <v>162.468506858977+0.127893136505843i</v>
      </c>
      <c r="F1393" t="str">
        <f t="shared" si="404"/>
        <v>2.42492490788921-895.704781424328i</v>
      </c>
      <c r="G1393" t="str">
        <f t="shared" si="405"/>
        <v>0.999999992974747-0.0000838167810871587i</v>
      </c>
      <c r="H1393" t="str">
        <f t="shared" si="406"/>
        <v>1201.05400230113+32.1875772663808i</v>
      </c>
      <c r="I1393" t="str">
        <f t="shared" si="407"/>
        <v>89.548417663917-3034.62769671244i</v>
      </c>
      <c r="K1393" t="str">
        <f t="shared" si="408"/>
        <v>0.0099840537072359-0.000393292242369004i</v>
      </c>
      <c r="L1393" t="str">
        <f t="shared" si="409"/>
        <v>0.00015-1.69230992642412i</v>
      </c>
      <c r="M1393" t="str">
        <f t="shared" si="410"/>
        <v>0.0004-0.298642928192491i</v>
      </c>
      <c r="N1393">
        <f t="shared" si="411"/>
        <v>89.8762259820992</v>
      </c>
      <c r="O1393">
        <f t="shared" si="412"/>
        <v>43.809274337419303</v>
      </c>
      <c r="P1393" s="3">
        <f t="shared" si="413"/>
        <v>43.809274337419303</v>
      </c>
      <c r="Q1393" s="3">
        <f t="shared" si="414"/>
        <v>-90.1237740179008</v>
      </c>
      <c r="R1393">
        <f t="shared" si="415"/>
        <v>89.8762259820992</v>
      </c>
      <c r="S1393">
        <f t="shared" si="416"/>
        <v>0.16674818897235555</v>
      </c>
      <c r="T1393">
        <f t="shared" si="399"/>
        <v>43.809274337419303</v>
      </c>
    </row>
    <row r="1394" spans="1:20" x14ac:dyDescent="0.25">
      <c r="A1394">
        <f t="shared" si="400"/>
        <v>1051.6910680795193</v>
      </c>
      <c r="B1394">
        <f t="shared" si="417"/>
        <v>167.3818320904505</v>
      </c>
      <c r="C1394" t="str">
        <f t="shared" si="401"/>
        <v>-0.334934632864429-154.459631137502i</v>
      </c>
      <c r="D1394" t="str">
        <f t="shared" si="402"/>
        <v>3.47812481591532-95.0857571820938i</v>
      </c>
      <c r="E1394" t="str">
        <f t="shared" si="403"/>
        <v>162.468499043449+0.128379797392246i</v>
      </c>
      <c r="F1394" t="str">
        <f t="shared" si="404"/>
        <v>2.4249249077595-892.313989810678i</v>
      </c>
      <c r="G1394" t="str">
        <f t="shared" si="405"/>
        <v>0.999999992921254-0.0000841352848507892i</v>
      </c>
      <c r="H1394" t="str">
        <f t="shared" si="406"/>
        <v>1201.06203226477+32.30990478336i</v>
      </c>
      <c r="I1394" t="str">
        <f t="shared" si="407"/>
        <v>89.5485097979638-3023.1583139213i</v>
      </c>
      <c r="K1394" t="str">
        <f t="shared" si="408"/>
        <v>0.0099839324859945-0.000394781818618446i</v>
      </c>
      <c r="L1394" t="str">
        <f t="shared" si="409"/>
        <v>0.00015-1.68590349315015i</v>
      </c>
      <c r="M1394" t="str">
        <f t="shared" si="410"/>
        <v>0.0004-0.297512381144144i</v>
      </c>
      <c r="N1394">
        <f t="shared" si="411"/>
        <v>89.875758405892384</v>
      </c>
      <c r="O1394">
        <f t="shared" si="412"/>
        <v>43.776320288273283</v>
      </c>
      <c r="P1394" s="3">
        <f t="shared" si="413"/>
        <v>43.776320288273283</v>
      </c>
      <c r="Q1394" s="3">
        <f t="shared" si="414"/>
        <v>-90.124241594107616</v>
      </c>
      <c r="R1394">
        <f t="shared" si="415"/>
        <v>89.875758405892384</v>
      </c>
      <c r="S1394">
        <f t="shared" si="416"/>
        <v>0.16738183209045049</v>
      </c>
      <c r="T1394">
        <f t="shared" si="399"/>
        <v>43.776320288273283</v>
      </c>
    </row>
    <row r="1395" spans="1:20" x14ac:dyDescent="0.25">
      <c r="A1395">
        <f t="shared" si="400"/>
        <v>1055.6874941382214</v>
      </c>
      <c r="B1395">
        <f t="shared" si="417"/>
        <v>168.01788305239421</v>
      </c>
      <c r="C1395" t="str">
        <f t="shared" si="401"/>
        <v>-0.334926722988814-153.874721288307i</v>
      </c>
      <c r="D1395" t="str">
        <f t="shared" si="402"/>
        <v>3.47812481451361-94.7258052151107i</v>
      </c>
      <c r="E1395" t="str">
        <f t="shared" si="403"/>
        <v>162.468491168839+0.128868315204701i</v>
      </c>
      <c r="F1395" t="str">
        <f t="shared" si="404"/>
        <v>2.42492490762879-888.936034433344i</v>
      </c>
      <c r="G1395" t="str">
        <f t="shared" si="405"/>
        <v>0.999999992867353-0.00008445499892867i</v>
      </c>
      <c r="H1395" t="str">
        <f t="shared" si="406"/>
        <v>1201.07012343823+32.4326973125896i</v>
      </c>
      <c r="I1395" t="str">
        <f t="shared" si="407"/>
        <v>89.5486026320085-3011.73242044186i</v>
      </c>
      <c r="K1395" t="str">
        <f t="shared" si="408"/>
        <v>0.00998381034478652-0.000396276998918169i</v>
      </c>
      <c r="L1395" t="str">
        <f t="shared" si="409"/>
        <v>0.00015-1.67952131216392i</v>
      </c>
      <c r="M1395" t="str">
        <f t="shared" si="410"/>
        <v>0.0004-0.29638611391128i</v>
      </c>
      <c r="N1395">
        <f t="shared" si="411"/>
        <v>89.875289084472797</v>
      </c>
      <c r="O1395">
        <f t="shared" si="412"/>
        <v>43.74336616154131</v>
      </c>
      <c r="P1395" s="3">
        <f t="shared" si="413"/>
        <v>43.74336616154131</v>
      </c>
      <c r="Q1395" s="3">
        <f t="shared" si="414"/>
        <v>-90.124710915527203</v>
      </c>
      <c r="R1395">
        <f t="shared" si="415"/>
        <v>89.875289084472797</v>
      </c>
      <c r="S1395">
        <f t="shared" si="416"/>
        <v>0.16801788305239421</v>
      </c>
      <c r="T1395">
        <f t="shared" si="399"/>
        <v>43.74336616154131</v>
      </c>
    </row>
    <row r="1396" spans="1:20" x14ac:dyDescent="0.25">
      <c r="A1396">
        <f t="shared" si="400"/>
        <v>1059.6991066159467</v>
      </c>
      <c r="B1396">
        <f t="shared" si="417"/>
        <v>168.65635100799332</v>
      </c>
      <c r="C1396" t="str">
        <f t="shared" si="401"/>
        <v>-0.334918753088987-153.292024983595i</v>
      </c>
      <c r="D1396" t="str">
        <f t="shared" si="402"/>
        <v>3.47812481310122-94.3672159106368i</v>
      </c>
      <c r="E1396" t="str">
        <f t="shared" si="403"/>
        <v>162.468483234705+0.129358697086275i</v>
      </c>
      <c r="F1396" t="str">
        <f t="shared" si="404"/>
        <v>2.42492490749708-885.570866699297i</v>
      </c>
      <c r="G1396" t="str">
        <f t="shared" si="405"/>
        <v>0.999999992813042-0.0000847759279199947i</v>
      </c>
      <c r="H1396" t="str">
        <f t="shared" si="406"/>
        <v>1201.07827628864+32.5559566230186i</v>
      </c>
      <c r="I1396" t="str">
        <f t="shared" si="407"/>
        <v>89.5486961713542-3000.34985191077i</v>
      </c>
      <c r="K1396" t="str">
        <f t="shared" si="408"/>
        <v>0.00998368727665348-0.000397777803921222i</v>
      </c>
      <c r="L1396" t="str">
        <f t="shared" si="409"/>
        <v>0.00015-1.67316329165563i</v>
      </c>
      <c r="M1396" t="str">
        <f t="shared" si="410"/>
        <v>0.0004-0.29526411029217i</v>
      </c>
      <c r="N1396">
        <f t="shared" si="411"/>
        <v>89.874818011568848</v>
      </c>
      <c r="O1396">
        <f t="shared" si="412"/>
        <v>43.710411956636165</v>
      </c>
      <c r="P1396" s="3">
        <f t="shared" si="413"/>
        <v>43.710411956636165</v>
      </c>
      <c r="Q1396" s="3">
        <f t="shared" si="414"/>
        <v>-90.125181988431152</v>
      </c>
      <c r="R1396">
        <f t="shared" si="415"/>
        <v>89.874818011568848</v>
      </c>
      <c r="S1396">
        <f t="shared" si="416"/>
        <v>0.16865635100799331</v>
      </c>
      <c r="T1396">
        <f t="shared" si="399"/>
        <v>43.710411956636165</v>
      </c>
    </row>
    <row r="1397" spans="1:20" x14ac:dyDescent="0.25">
      <c r="A1397">
        <f t="shared" si="400"/>
        <v>1063.7259632210873</v>
      </c>
      <c r="B1397">
        <f t="shared" si="417"/>
        <v>169.29724514182371</v>
      </c>
      <c r="C1397" t="str">
        <f t="shared" si="401"/>
        <v>-0.334910722711165-152.711533841145i</v>
      </c>
      <c r="D1397" t="str">
        <f t="shared" si="402"/>
        <v>3.4781248116781-94.0099841102456i</v>
      </c>
      <c r="E1397" t="str">
        <f t="shared" si="403"/>
        <v>162.468475240598+0.129850950208252i</v>
      </c>
      <c r="F1397" t="str">
        <f t="shared" si="404"/>
        <v>2.42492490736438-882.21843819948i</v>
      </c>
      <c r="G1397" t="str">
        <f t="shared" si="405"/>
        <v>0.999999992758317-0.0000850980764414337i</v>
      </c>
      <c r="H1397" t="str">
        <f t="shared" si="406"/>
        <v>1201.08649128662+32.6796844903416i</v>
      </c>
      <c r="I1397" t="str">
        <f t="shared" si="407"/>
        <v>89.5487904213505-2989.01044458781i</v>
      </c>
      <c r="K1397" t="str">
        <f t="shared" si="408"/>
        <v>0.00998356327458505-0.000399284254351872i</v>
      </c>
      <c r="L1397" t="str">
        <f t="shared" si="409"/>
        <v>0.00015-1.66682934016301i</v>
      </c>
      <c r="M1397" t="str">
        <f t="shared" si="410"/>
        <v>0.0004-0.294146354146414i</v>
      </c>
      <c r="N1397">
        <f t="shared" si="411"/>
        <v>89.874345180889023</v>
      </c>
      <c r="O1397">
        <f t="shared" si="412"/>
        <v>43.677457672966746</v>
      </c>
      <c r="P1397" s="3">
        <f t="shared" si="413"/>
        <v>43.677457672966746</v>
      </c>
      <c r="Q1397" s="3">
        <f t="shared" si="414"/>
        <v>-90.125654819110977</v>
      </c>
      <c r="R1397">
        <f t="shared" si="415"/>
        <v>89.874345180889023</v>
      </c>
      <c r="S1397">
        <f t="shared" si="416"/>
        <v>0.1692972451418237</v>
      </c>
      <c r="T1397">
        <f t="shared" si="399"/>
        <v>43.677457672966746</v>
      </c>
    </row>
    <row r="1398" spans="1:20" x14ac:dyDescent="0.25">
      <c r="A1398">
        <f t="shared" si="400"/>
        <v>1067.7681218813275</v>
      </c>
      <c r="B1398">
        <f t="shared" si="417"/>
        <v>169.94057467336265</v>
      </c>
      <c r="C1398" t="str">
        <f t="shared" si="401"/>
        <v>-0.334902631397984-152.133239510453i</v>
      </c>
      <c r="D1398" t="str">
        <f t="shared" si="402"/>
        <v>3.47812481024414-93.6541046750371i</v>
      </c>
      <c r="E1398" t="str">
        <f t="shared" si="403"/>
        <v>162.46846718607+0.130345081770129i</v>
      </c>
      <c r="F1398" t="str">
        <f t="shared" si="404"/>
        <v>2.42492490723067-878.878700708079i</v>
      </c>
      <c r="G1398" t="str">
        <f t="shared" si="405"/>
        <v>0.999999992703176-0.0000854214491272009i</v>
      </c>
      <c r="H1398" t="str">
        <f t="shared" si="406"/>
        <v>1201.09476890645+32.803882697021i</v>
      </c>
      <c r="I1398" t="str">
        <f t="shared" si="407"/>
        <v>89.5488853873823-2977.71403535374i</v>
      </c>
      <c r="K1398" t="str">
        <f t="shared" si="408"/>
        <v>0.00998343833151788-0.000400796371005723i</v>
      </c>
      <c r="L1398" t="str">
        <f t="shared" si="409"/>
        <v>0.00015-1.66051936657005i</v>
      </c>
      <c r="M1398" t="str">
        <f t="shared" si="410"/>
        <v>0.0004-0.293032829394714i</v>
      </c>
      <c r="N1398">
        <f t="shared" si="411"/>
        <v>89.873870586122152</v>
      </c>
      <c r="O1398">
        <f t="shared" si="412"/>
        <v>43.644503309937164</v>
      </c>
      <c r="P1398" s="3">
        <f t="shared" si="413"/>
        <v>43.644503309937164</v>
      </c>
      <c r="Q1398" s="3">
        <f t="shared" si="414"/>
        <v>-90.126129413877848</v>
      </c>
      <c r="R1398">
        <f t="shared" si="415"/>
        <v>89.873870586122152</v>
      </c>
      <c r="S1398">
        <f t="shared" si="416"/>
        <v>0.16994057467336265</v>
      </c>
      <c r="T1398">
        <f t="shared" si="399"/>
        <v>43.644503309937164</v>
      </c>
    </row>
    <row r="1399" spans="1:20" x14ac:dyDescent="0.25">
      <c r="A1399">
        <f t="shared" si="400"/>
        <v>1071.8256407444767</v>
      </c>
      <c r="B1399">
        <f t="shared" si="417"/>
        <v>170.58634885712144</v>
      </c>
      <c r="C1399" t="str">
        <f t="shared" si="401"/>
        <v>-0.334894478688675-151.557133672616i</v>
      </c>
      <c r="D1399" t="str">
        <f t="shared" si="402"/>
        <v>3.47812480879925-93.2995724855663i</v>
      </c>
      <c r="E1399" t="str">
        <f t="shared" si="403"/>
        <v>162.468459070668+0.130841098999761i</v>
      </c>
      <c r="F1399" t="str">
        <f t="shared" si="404"/>
        <v>2.42492490709594-875.551606181846i</v>
      </c>
      <c r="G1399" t="str">
        <f t="shared" si="405"/>
        <v>0.999999992647615-0.0000857460506291201i</v>
      </c>
      <c r="H1399" t="str">
        <f t="shared" si="406"/>
        <v>1201.10310962604+32.9285530323154i</v>
      </c>
      <c r="I1399" t="str">
        <f t="shared" si="407"/>
        <v>89.5489810748775-2966.46046170792i</v>
      </c>
      <c r="K1399" t="str">
        <f t="shared" si="408"/>
        <v>0.00998331244033562-0.000402314174749934i</v>
      </c>
      <c r="L1399" t="str">
        <f t="shared" si="409"/>
        <v>0.00015-1.65423328010564i</v>
      </c>
      <c r="M1399" t="str">
        <f t="shared" si="410"/>
        <v>0.0004-0.291923520018643i</v>
      </c>
      <c r="N1399">
        <f t="shared" si="411"/>
        <v>89.873394220937229</v>
      </c>
      <c r="O1399">
        <f t="shared" si="412"/>
        <v>43.611548866946983</v>
      </c>
      <c r="P1399" s="3">
        <f t="shared" si="413"/>
        <v>43.611548866946983</v>
      </c>
      <c r="Q1399" s="3">
        <f t="shared" si="414"/>
        <v>-90.126605779062771</v>
      </c>
      <c r="R1399">
        <f t="shared" si="415"/>
        <v>89.873394220937229</v>
      </c>
      <c r="S1399">
        <f t="shared" si="416"/>
        <v>0.17058634885712143</v>
      </c>
      <c r="T1399">
        <f t="shared" si="399"/>
        <v>43.611548866946983</v>
      </c>
    </row>
    <row r="1400" spans="1:20" x14ac:dyDescent="0.25">
      <c r="A1400">
        <f t="shared" si="400"/>
        <v>1075.8985781793056</v>
      </c>
      <c r="B1400">
        <f t="shared" si="417"/>
        <v>171.23457698277849</v>
      </c>
      <c r="C1400" t="str">
        <f t="shared" si="401"/>
        <v>-0.334886264119005-150.983208040221i</v>
      </c>
      <c r="D1400" t="str">
        <f t="shared" si="402"/>
        <v>3.47812480734336-92.9463824417686i</v>
      </c>
      <c r="E1400" t="str">
        <f t="shared" si="403"/>
        <v>162.468450893934+0.131339009153525i</v>
      </c>
      <c r="F1400" t="str">
        <f t="shared" si="404"/>
        <v>2.42492490696017-872.237106759413i</v>
      </c>
      <c r="G1400" t="str">
        <f t="shared" si="405"/>
        <v>0.99999999259163-0.0000860718856166921i</v>
      </c>
      <c r="H1400" t="str">
        <f t="shared" si="406"/>
        <v>1201.1115139269+33.0536972923042i</v>
      </c>
      <c r="I1400" t="str">
        <f t="shared" si="407"/>
        <v>89.5490774893038-2955.2495617658i</v>
      </c>
      <c r="K1400" t="str">
        <f t="shared" si="408"/>
        <v>0.00998318559386875-0.000403837686523419i</v>
      </c>
      <c r="L1400" t="str">
        <f t="shared" si="409"/>
        <v>0.00015-1.64797099034235i</v>
      </c>
      <c r="M1400" t="str">
        <f t="shared" si="410"/>
        <v>0.0004-0.290818410060414i</v>
      </c>
      <c r="N1400">
        <f t="shared" si="411"/>
        <v>89.872916078983437</v>
      </c>
      <c r="O1400">
        <f t="shared" si="412"/>
        <v>43.578594343391643</v>
      </c>
      <c r="P1400" s="3">
        <f t="shared" si="413"/>
        <v>43.578594343391643</v>
      </c>
      <c r="Q1400" s="3">
        <f t="shared" si="414"/>
        <v>-90.127083921016563</v>
      </c>
      <c r="R1400">
        <f t="shared" si="415"/>
        <v>89.872916078983437</v>
      </c>
      <c r="S1400">
        <f t="shared" si="416"/>
        <v>0.1712345769827785</v>
      </c>
      <c r="T1400">
        <f t="shared" si="399"/>
        <v>43.578594343391643</v>
      </c>
    </row>
    <row r="1401" spans="1:20" x14ac:dyDescent="0.25">
      <c r="A1401">
        <f t="shared" si="400"/>
        <v>1079.9869927763868</v>
      </c>
      <c r="B1401">
        <f t="shared" si="417"/>
        <v>171.88526837531305</v>
      </c>
      <c r="C1401" t="str">
        <f t="shared" si="401"/>
        <v>-0.334877987221294-150.411454357211i</v>
      </c>
      <c r="D1401" t="str">
        <f t="shared" si="402"/>
        <v>3.47812480587639-92.5945294628869i</v>
      </c>
      <c r="E1401" t="str">
        <f t="shared" si="403"/>
        <v>162.468442655409+0.131838819516351i</v>
      </c>
      <c r="F1401" t="str">
        <f t="shared" si="404"/>
        <v>2.42492490682338-868.935154760594i</v>
      </c>
      <c r="G1401" t="str">
        <f t="shared" si="405"/>
        <v>0.99999999253522-0.0000863989587771618i</v>
      </c>
      <c r="H1401" t="str">
        <f t="shared" si="406"/>
        <v>1201.11998229428+33.1793172799152i</v>
      </c>
      <c r="I1401" t="str">
        <f t="shared" si="407"/>
        <v>89.5491746361723-2944.08117425689i</v>
      </c>
      <c r="K1401" t="str">
        <f t="shared" si="408"/>
        <v>0.00998305778489356-0.000405366927337002i</v>
      </c>
      <c r="L1401" t="str">
        <f t="shared" si="409"/>
        <v>0.00015-1.641732407195i</v>
      </c>
      <c r="M1401" t="str">
        <f t="shared" si="410"/>
        <v>0.0004-0.289717483622648i</v>
      </c>
      <c r="N1401">
        <f t="shared" si="411"/>
        <v>89.872436153890135</v>
      </c>
      <c r="O1401">
        <f t="shared" si="412"/>
        <v>43.545639738661627</v>
      </c>
      <c r="P1401" s="3">
        <f t="shared" si="413"/>
        <v>43.545639738661627</v>
      </c>
      <c r="Q1401" s="3">
        <f t="shared" si="414"/>
        <v>-90.127563846109865</v>
      </c>
      <c r="R1401">
        <f t="shared" si="415"/>
        <v>89.872436153890135</v>
      </c>
      <c r="S1401">
        <f t="shared" si="416"/>
        <v>0.17188526837531304</v>
      </c>
      <c r="T1401">
        <f t="shared" si="399"/>
        <v>43.545639738661627</v>
      </c>
    </row>
    <row r="1402" spans="1:20" x14ac:dyDescent="0.25">
      <c r="A1402">
        <f t="shared" si="400"/>
        <v>1084.0909433489371</v>
      </c>
      <c r="B1402">
        <f t="shared" si="417"/>
        <v>172.53843239513924</v>
      </c>
      <c r="C1402" t="str">
        <f t="shared" si="401"/>
        <v>-0.334869647524318-149.84186439878i</v>
      </c>
      <c r="D1402" t="str">
        <f t="shared" si="402"/>
        <v>3.47812480439825-92.2440084873977i</v>
      </c>
      <c r="E1402" t="str">
        <f t="shared" si="403"/>
        <v>162.468434354629+0.132340537401948i</v>
      </c>
      <c r="F1402" t="str">
        <f t="shared" si="404"/>
        <v>2.42492490668555-865.645702685697i</v>
      </c>
      <c r="G1402" t="str">
        <f t="shared" si="405"/>
        <v>0.99999999247838-0.0000867272748155854i</v>
      </c>
      <c r="H1402" t="str">
        <f t="shared" si="406"/>
        <v>1201.1285152171+33.3054148049491i</v>
      </c>
      <c r="I1402" t="str">
        <f t="shared" si="407"/>
        <v>89.5492725210324-2932.95513852213i</v>
      </c>
      <c r="K1402" t="str">
        <f t="shared" si="408"/>
        <v>0.00998292900613242-0.000406901918273635i</v>
      </c>
      <c r="L1402" t="str">
        <f t="shared" si="409"/>
        <v>0.00015-1.63551744091951i</v>
      </c>
      <c r="M1402" t="str">
        <f t="shared" si="410"/>
        <v>0.0004-0.288620724868149i</v>
      </c>
      <c r="N1402">
        <f t="shared" si="411"/>
        <v>89.871954439266801</v>
      </c>
      <c r="O1402">
        <f t="shared" si="412"/>
        <v>43.512685052143176</v>
      </c>
      <c r="P1402" s="3">
        <f t="shared" si="413"/>
        <v>43.512685052143176</v>
      </c>
      <c r="Q1402" s="3">
        <f t="shared" si="414"/>
        <v>-90.128045560733199</v>
      </c>
      <c r="R1402">
        <f t="shared" si="415"/>
        <v>89.871954439266801</v>
      </c>
      <c r="S1402">
        <f t="shared" si="416"/>
        <v>0.17253843239513925</v>
      </c>
      <c r="T1402">
        <f t="shared" si="399"/>
        <v>43.512685052143176</v>
      </c>
    </row>
    <row r="1403" spans="1:20" x14ac:dyDescent="0.25">
      <c r="A1403">
        <f t="shared" si="400"/>
        <v>1088.2104889336633</v>
      </c>
      <c r="B1403">
        <f t="shared" si="417"/>
        <v>173.19407843824078</v>
      </c>
      <c r="C1403" t="str">
        <f t="shared" si="401"/>
        <v>-0.334861244553318-149.274429971244i</v>
      </c>
      <c r="D1403" t="str">
        <f t="shared" si="402"/>
        <v>3.47812480290887-91.8948144729395i</v>
      </c>
      <c r="E1403" t="str">
        <f t="shared" si="403"/>
        <v>162.468425991129+0.132844170152813i</v>
      </c>
      <c r="F1403" t="str">
        <f t="shared" si="404"/>
        <v>2.42492490654669-862.368703214856i</v>
      </c>
      <c r="G1403" t="str">
        <f t="shared" si="405"/>
        <v>0.999999992421107-0.0000870568384548986i</v>
      </c>
      <c r="H1403" t="str">
        <f t="shared" si="406"/>
        <v>1201.13711318806+33.4319916841073i</v>
      </c>
      <c r="I1403" t="str">
        <f t="shared" si="407"/>
        <v>89.5493711494782-2921.87129451187i</v>
      </c>
      <c r="K1403" t="str">
        <f t="shared" si="408"/>
        <v>0.00998279925025274-0.000408442680488553i</v>
      </c>
      <c r="L1403" t="str">
        <f t="shared" si="409"/>
        <v>0.00015-1.62932600211149i</v>
      </c>
      <c r="M1403" t="str">
        <f t="shared" si="410"/>
        <v>0.0004-0.287528118019674i</v>
      </c>
      <c r="N1403">
        <f t="shared" si="411"/>
        <v>89.871470928702976</v>
      </c>
      <c r="O1403">
        <f t="shared" si="412"/>
        <v>43.47973028321767</v>
      </c>
      <c r="P1403" s="3">
        <f t="shared" si="413"/>
        <v>43.47973028321767</v>
      </c>
      <c r="Q1403" s="3">
        <f t="shared" si="414"/>
        <v>-90.128529071297024</v>
      </c>
      <c r="R1403">
        <f t="shared" si="415"/>
        <v>89.871470928702976</v>
      </c>
      <c r="S1403">
        <f t="shared" si="416"/>
        <v>0.17319407843824078</v>
      </c>
      <c r="T1403">
        <f t="shared" si="399"/>
        <v>43.47973028321767</v>
      </c>
    </row>
    <row r="1404" spans="1:20" x14ac:dyDescent="0.25">
      <c r="A1404">
        <f t="shared" si="400"/>
        <v>1092.3456887916111</v>
      </c>
      <c r="B1404">
        <f t="shared" si="417"/>
        <v>173.8522159363061</v>
      </c>
      <c r="C1404" t="str">
        <f t="shared" si="401"/>
        <v>-0.334852777829951-148.709142911929i</v>
      </c>
      <c r="D1404" t="str">
        <f t="shared" si="402"/>
        <v>3.47812480140813-91.5469423962382i</v>
      </c>
      <c r="E1404" t="str">
        <f t="shared" si="403"/>
        <v>162.468417564437+0.133349725140476i</v>
      </c>
      <c r="F1404" t="str">
        <f t="shared" si="404"/>
        <v>2.42492490640674-859.104109207323i</v>
      </c>
      <c r="G1404" t="str">
        <f t="shared" si="405"/>
        <v>0.999999992363398-0.0000873876544359841i</v>
      </c>
      <c r="H1404" t="str">
        <f t="shared" si="406"/>
        <v>1201.14577670359+33.559049741018i</v>
      </c>
      <c r="I1404" t="str">
        <f t="shared" si="407"/>
        <v>89.5494705271439-2910.82948278329i</v>
      </c>
      <c r="K1404" t="str">
        <f t="shared" si="408"/>
        <v>0.00998266850986719-0.000409989235209493i</v>
      </c>
      <c r="L1404" t="str">
        <f t="shared" si="409"/>
        <v>0.00015-1.62315800170501i</v>
      </c>
      <c r="M1404" t="str">
        <f t="shared" si="410"/>
        <v>0.0004-0.286439647359707i</v>
      </c>
      <c r="N1404">
        <f t="shared" si="411"/>
        <v>89.870985615768305</v>
      </c>
      <c r="O1404">
        <f t="shared" si="412"/>
        <v>43.446775431261891</v>
      </c>
      <c r="P1404" s="3">
        <f t="shared" si="413"/>
        <v>43.446775431261891</v>
      </c>
      <c r="Q1404" s="3">
        <f t="shared" si="414"/>
        <v>-90.129014384231695</v>
      </c>
      <c r="R1404">
        <f t="shared" si="415"/>
        <v>89.870985615768305</v>
      </c>
      <c r="S1404">
        <f t="shared" si="416"/>
        <v>0.17385221593630609</v>
      </c>
      <c r="T1404">
        <f t="shared" si="399"/>
        <v>43.446775431261891</v>
      </c>
    </row>
    <row r="1405" spans="1:20" x14ac:dyDescent="0.25">
      <c r="A1405">
        <f t="shared" si="400"/>
        <v>1096.4966024090193</v>
      </c>
      <c r="B1405">
        <f t="shared" si="417"/>
        <v>174.51285435686407</v>
      </c>
      <c r="C1405" t="str">
        <f t="shared" si="401"/>
        <v>-0.334844246872325-148.145995089052i</v>
      </c>
      <c r="D1405" t="str">
        <f t="shared" si="402"/>
        <v>3.47812479989596-91.2003872530378i</v>
      </c>
      <c r="E1405" t="str">
        <f t="shared" si="403"/>
        <v>162.468409074079+0.133857209765507i</v>
      </c>
      <c r="F1405" t="str">
        <f t="shared" si="404"/>
        <v>2.42492490626573-855.851873700823i</v>
      </c>
      <c r="G1405" t="str">
        <f t="shared" si="405"/>
        <v>0.999999992305249-0.0000877197275177402i</v>
      </c>
      <c r="H1405" t="str">
        <f t="shared" si="406"/>
        <v>1201.15450626395+33.6865908062622i</v>
      </c>
      <c r="I1405" t="str">
        <f t="shared" si="407"/>
        <v>89.5495706597072-2899.82954449836i</v>
      </c>
      <c r="K1405" t="str">
        <f t="shared" si="408"/>
        <v>0.00998253677753272-0.000411541603736851i</v>
      </c>
      <c r="L1405" t="str">
        <f t="shared" si="409"/>
        <v>0.00015-1.61701335097132i</v>
      </c>
      <c r="M1405" t="str">
        <f t="shared" si="410"/>
        <v>0.0004-0.285355297230232i</v>
      </c>
      <c r="N1405">
        <f t="shared" si="411"/>
        <v>89.870498494012494</v>
      </c>
      <c r="O1405">
        <f t="shared" si="412"/>
        <v>43.413820495647954</v>
      </c>
      <c r="P1405" s="3">
        <f t="shared" si="413"/>
        <v>43.413820495647954</v>
      </c>
      <c r="Q1405" s="3">
        <f t="shared" si="414"/>
        <v>-90.129501505987506</v>
      </c>
      <c r="R1405">
        <f t="shared" si="415"/>
        <v>89.870498494012494</v>
      </c>
      <c r="S1405">
        <f t="shared" si="416"/>
        <v>0.17451285435686406</v>
      </c>
      <c r="T1405">
        <f t="shared" si="399"/>
        <v>43.413820495647954</v>
      </c>
    </row>
    <row r="1406" spans="1:20" x14ac:dyDescent="0.25">
      <c r="A1406">
        <f t="shared" si="400"/>
        <v>1100.6632894981735</v>
      </c>
      <c r="B1406">
        <f t="shared" si="417"/>
        <v>175.17600320342015</v>
      </c>
      <c r="C1406" t="str">
        <f t="shared" si="401"/>
        <v>-0.334835651194894-147.584978401608i</v>
      </c>
      <c r="D1406" t="str">
        <f t="shared" si="402"/>
        <v>3.47812479837229-90.8551440580267i</v>
      </c>
      <c r="E1406" t="str">
        <f t="shared" si="403"/>
        <v>162.468400519579+0.134366631457774i</v>
      </c>
      <c r="F1406" t="str">
        <f t="shared" si="404"/>
        <v>2.42492490612366-852.611949910861i</v>
      </c>
      <c r="G1406" t="str">
        <f t="shared" si="405"/>
        <v>0.999999992246658-0.0000880530624771484i</v>
      </c>
      <c r="H1406" t="str">
        <f t="shared" si="406"/>
        <v>1201.16330237321+33.8146167174013i</v>
      </c>
      <c r="I1406" t="str">
        <f t="shared" si="407"/>
        <v>89.5496715528893-2888.8713214214i</v>
      </c>
      <c r="K1406" t="str">
        <f t="shared" si="408"/>
        <v>0.00998240404575068-0.000413099807443895i</v>
      </c>
      <c r="L1406" t="str">
        <f t="shared" si="409"/>
        <v>0.00015-1.61089196151755i</v>
      </c>
      <c r="M1406" t="str">
        <f t="shared" si="410"/>
        <v>0.0004-0.284275052032509i</v>
      </c>
      <c r="N1406">
        <f t="shared" si="411"/>
        <v>89.870009556965258</v>
      </c>
      <c r="O1406">
        <f t="shared" si="412"/>
        <v>43.380865475743455</v>
      </c>
      <c r="P1406" s="3">
        <f t="shared" si="413"/>
        <v>43.380865475743455</v>
      </c>
      <c r="Q1406" s="3">
        <f t="shared" si="414"/>
        <v>-90.129990443034742</v>
      </c>
      <c r="R1406">
        <f t="shared" si="415"/>
        <v>89.870009556965258</v>
      </c>
      <c r="S1406">
        <f t="shared" si="416"/>
        <v>0.17517600320342014</v>
      </c>
      <c r="T1406">
        <f t="shared" si="399"/>
        <v>43.380865475743455</v>
      </c>
    </row>
    <row r="1407" spans="1:20" x14ac:dyDescent="0.25">
      <c r="A1407">
        <f t="shared" si="400"/>
        <v>1104.8458099982668</v>
      </c>
      <c r="B1407">
        <f t="shared" si="417"/>
        <v>175.84167201559316</v>
      </c>
      <c r="C1407" t="str">
        <f t="shared" si="401"/>
        <v>-0.334826990308624-147.026084779246i</v>
      </c>
      <c r="D1407" t="str">
        <f t="shared" si="402"/>
        <v>3.47812479683698-90.5112078447643i</v>
      </c>
      <c r="E1407" t="str">
        <f t="shared" si="403"/>
        <v>162.468391900457+0.134877997676319i</v>
      </c>
      <c r="F1407" t="str">
        <f t="shared" si="404"/>
        <v>2.42492490598048-849.384291230033i</v>
      </c>
      <c r="G1407" t="str">
        <f t="shared" si="405"/>
        <v>0.999999992187621-0.0000883876641093434i</v>
      </c>
      <c r="H1407" t="str">
        <f t="shared" si="406"/>
        <v>1201.17216553928+33.9431293190036i</v>
      </c>
      <c r="I1407" t="str">
        <f t="shared" si="407"/>
        <v>89.5497732124531-2877.95465591672i</v>
      </c>
      <c r="K1407" t="str">
        <f t="shared" si="408"/>
        <v>0.00998227030696605-0.000414663867776933i</v>
      </c>
      <c r="L1407" t="str">
        <f t="shared" si="409"/>
        <v>0.00015-1.60479374528547i</v>
      </c>
      <c r="M1407" t="str">
        <f t="shared" si="410"/>
        <v>0.0004-0.283198896226847i</v>
      </c>
      <c r="N1407">
        <f t="shared" si="411"/>
        <v>89.869518798136255</v>
      </c>
      <c r="O1407">
        <f t="shared" si="412"/>
        <v>43.347910370911023</v>
      </c>
      <c r="P1407" s="3">
        <f t="shared" si="413"/>
        <v>43.347910370911023</v>
      </c>
      <c r="Q1407" s="3">
        <f t="shared" si="414"/>
        <v>-90.130481201863745</v>
      </c>
      <c r="R1407">
        <f t="shared" si="415"/>
        <v>89.869518798136255</v>
      </c>
      <c r="S1407">
        <f t="shared" si="416"/>
        <v>0.17584167201559317</v>
      </c>
      <c r="T1407">
        <f t="shared" si="399"/>
        <v>43.347910370911023</v>
      </c>
    </row>
    <row r="1408" spans="1:20" x14ac:dyDescent="0.25">
      <c r="A1408">
        <f t="shared" si="400"/>
        <v>1109.0442240762602</v>
      </c>
      <c r="B1408">
        <f t="shared" si="417"/>
        <v>176.50987036925241</v>
      </c>
      <c r="C1408" t="str">
        <f t="shared" si="401"/>
        <v>-0.334818263720487-146.469306182157i</v>
      </c>
      <c r="D1408" t="str">
        <f t="shared" si="402"/>
        <v>3.47812479529002-90.1685736656143i</v>
      </c>
      <c r="E1408" t="str">
        <f t="shared" si="403"/>
        <v>162.468383216226+0.135391315909852i</v>
      </c>
      <c r="F1408" t="str">
        <f t="shared" si="404"/>
        <v>2.42492490583624-846.1688512274i</v>
      </c>
      <c r="G1408" t="str">
        <f t="shared" si="405"/>
        <v>0.999999992128134-0.000088723537227681i</v>
      </c>
      <c r="H1408" t="str">
        <f t="shared" si="406"/>
        <v>1201.181096274+34.0721304626704i</v>
      </c>
      <c r="I1408" t="str">
        <f t="shared" si="407"/>
        <v>89.5498756442066-2867.07939094672i</v>
      </c>
      <c r="K1408" t="str">
        <f t="shared" si="408"/>
        <v>0.00998213555356702-0.00041623380625549i</v>
      </c>
      <c r="L1408" t="str">
        <f t="shared" si="409"/>
        <v>0.00015-1.59871861455017i</v>
      </c>
      <c r="M1408" t="str">
        <f t="shared" si="410"/>
        <v>0.0004-0.282126814332383i</v>
      </c>
      <c r="N1408">
        <f t="shared" si="411"/>
        <v>89.869026211015282</v>
      </c>
      <c r="O1408">
        <f t="shared" si="412"/>
        <v>43.314955180508534</v>
      </c>
      <c r="P1408" s="3">
        <f t="shared" si="413"/>
        <v>43.314955180508534</v>
      </c>
      <c r="Q1408" s="3">
        <f t="shared" si="414"/>
        <v>-90.130973788984718</v>
      </c>
      <c r="R1408">
        <f t="shared" si="415"/>
        <v>89.869026211015282</v>
      </c>
      <c r="S1408">
        <f t="shared" si="416"/>
        <v>0.17650987036925242</v>
      </c>
      <c r="T1408">
        <f t="shared" si="399"/>
        <v>43.314955180508534</v>
      </c>
    </row>
    <row r="1409" spans="1:20" x14ac:dyDescent="0.25">
      <c r="A1409">
        <f t="shared" si="400"/>
        <v>1113.25859212775</v>
      </c>
      <c r="B1409">
        <f t="shared" si="417"/>
        <v>177.18060787665559</v>
      </c>
      <c r="C1409" t="str">
        <f t="shared" si="401"/>
        <v>-0.334809470934026-145.914634600959i</v>
      </c>
      <c r="D1409" t="str">
        <f t="shared" si="402"/>
        <v>3.47812479373127-89.827236591668i</v>
      </c>
      <c r="E1409" t="str">
        <f t="shared" si="403"/>
        <v>162.468374466402+0.135906593676481i</v>
      </c>
      <c r="F1409" t="str">
        <f t="shared" si="404"/>
        <v>2.4249249056909-842.965583647769i</v>
      </c>
      <c r="G1409" t="str">
        <f t="shared" si="405"/>
        <v>0.999999992068194-0.0000890606866638079i</v>
      </c>
      <c r="H1409" t="str">
        <f t="shared" si="406"/>
        <v>1201.19009509309+34.2016220070638i</v>
      </c>
      <c r="I1409" t="str">
        <f t="shared" si="407"/>
        <v>89.549978853999-2856.24537006917i</v>
      </c>
      <c r="K1409" t="str">
        <f t="shared" si="408"/>
        <v>0.00998199977788471-0.000417809644472509i</v>
      </c>
      <c r="L1409" t="str">
        <f t="shared" si="409"/>
        <v>0.00015-1.59266648191888i</v>
      </c>
      <c r="M1409" t="str">
        <f t="shared" si="410"/>
        <v>0.0004-0.281058790926861i</v>
      </c>
      <c r="N1409">
        <f t="shared" si="411"/>
        <v>89.868531789071866</v>
      </c>
      <c r="O1409">
        <f t="shared" si="412"/>
        <v>43.281999903889059</v>
      </c>
      <c r="P1409" s="3">
        <f t="shared" si="413"/>
        <v>43.281999903889059</v>
      </c>
      <c r="Q1409" s="3">
        <f t="shared" si="414"/>
        <v>-90.131468210928134</v>
      </c>
      <c r="R1409">
        <f t="shared" si="415"/>
        <v>89.868531789071866</v>
      </c>
      <c r="S1409">
        <f t="shared" si="416"/>
        <v>0.1771806078766556</v>
      </c>
      <c r="T1409">
        <f t="shared" si="399"/>
        <v>43.281999903889059</v>
      </c>
    </row>
    <row r="1410" spans="1:20" x14ac:dyDescent="0.25">
      <c r="A1410">
        <f t="shared" si="400"/>
        <v>1117.4889747778354</v>
      </c>
      <c r="B1410">
        <f t="shared" si="417"/>
        <v>177.85389418658687</v>
      </c>
      <c r="C1410" t="str">
        <f t="shared" si="401"/>
        <v>-0.334800611448955-145.362062056578i</v>
      </c>
      <c r="D1410" t="str">
        <f t="shared" si="402"/>
        <v>3.47812479216063-89.4871917126769i</v>
      </c>
      <c r="E1410" t="str">
        <f t="shared" si="403"/>
        <v>162.46836565049+0.136423838524189i</v>
      </c>
      <c r="F1410" t="str">
        <f t="shared" si="404"/>
        <v>2.42492490554443-839.77444241106i</v>
      </c>
      <c r="G1410" t="str">
        <f t="shared" si="405"/>
        <v>0.999999992007798-0.000089399117267731i</v>
      </c>
      <c r="H1410" t="str">
        <f t="shared" si="406"/>
        <v>1201.19916251623+34.331605817934i</v>
      </c>
      <c r="I1410" t="str">
        <f t="shared" si="407"/>
        <v>89.5500828477257-2845.45243743527i</v>
      </c>
      <c r="K1410" t="str">
        <f t="shared" si="408"/>
        <v>0.00998186297219282-0.000419391404094539i</v>
      </c>
      <c r="L1410" t="str">
        <f t="shared" si="409"/>
        <v>0.00015-1.58663726032963i</v>
      </c>
      <c r="M1410" t="str">
        <f t="shared" si="410"/>
        <v>0.0004-0.279994810646405i</v>
      </c>
      <c r="N1410">
        <f t="shared" si="411"/>
        <v>89.868035525755687</v>
      </c>
      <c r="O1410">
        <f t="shared" si="412"/>
        <v>43.249044540400675</v>
      </c>
      <c r="P1410" s="3">
        <f t="shared" si="413"/>
        <v>43.249044540400675</v>
      </c>
      <c r="Q1410" s="3">
        <f t="shared" si="414"/>
        <v>-90.131964474244313</v>
      </c>
      <c r="R1410">
        <f t="shared" si="415"/>
        <v>89.868035525755687</v>
      </c>
      <c r="S1410">
        <f t="shared" si="416"/>
        <v>0.17785389418658687</v>
      </c>
      <c r="T1410">
        <f t="shared" si="399"/>
        <v>43.249044540400675</v>
      </c>
    </row>
    <row r="1411" spans="1:20" x14ac:dyDescent="0.25">
      <c r="A1411">
        <f t="shared" si="400"/>
        <v>1121.7354328819913</v>
      </c>
      <c r="B1411">
        <f t="shared" si="417"/>
        <v>178.52973898449591</v>
      </c>
      <c r="C1411" t="str">
        <f t="shared" si="401"/>
        <v>-0.33479168476142-144.811580600146i</v>
      </c>
      <c r="D1411" t="str">
        <f t="shared" si="402"/>
        <v>3.47812479057807-89.1484341369824i</v>
      </c>
      <c r="E1411" t="str">
        <f t="shared" si="403"/>
        <v>162.468356767998+0.136943058030657i</v>
      </c>
      <c r="F1411" t="str">
        <f t="shared" si="404"/>
        <v>2.42492490539687-836.595381611646i</v>
      </c>
      <c r="G1411" t="str">
        <f t="shared" si="405"/>
        <v>0.999999991946942-0.0000897388339078872i</v>
      </c>
      <c r="H1411" t="str">
        <f t="shared" si="406"/>
        <v>1201.20829906704+34.4620837681465i</v>
      </c>
      <c r="I1411" t="str">
        <f t="shared" si="407"/>
        <v>89.5501876313282-2834.70043778725i</v>
      </c>
      <c r="K1411" t="str">
        <f t="shared" si="408"/>
        <v>0.00998172512870718-0.000420979106861919i</v>
      </c>
      <c r="L1411" t="str">
        <f t="shared" si="409"/>
        <v>0.00015-1.58063086305004i</v>
      </c>
      <c r="M1411" t="str">
        <f t="shared" si="410"/>
        <v>0.0004-0.278934858185301i</v>
      </c>
      <c r="N1411">
        <f t="shared" si="411"/>
        <v>89.867537414496056</v>
      </c>
      <c r="O1411">
        <f t="shared" si="412"/>
        <v>43.216089089387154</v>
      </c>
      <c r="P1411" s="3">
        <f t="shared" si="413"/>
        <v>43.216089089387154</v>
      </c>
      <c r="Q1411" s="3">
        <f t="shared" si="414"/>
        <v>-90.132462585503944</v>
      </c>
      <c r="R1411">
        <f t="shared" si="415"/>
        <v>89.867537414496056</v>
      </c>
      <c r="S1411">
        <f t="shared" si="416"/>
        <v>0.17852973898449589</v>
      </c>
      <c r="T1411">
        <f t="shared" si="399"/>
        <v>43.216089089387154</v>
      </c>
    </row>
    <row r="1412" spans="1:20" x14ac:dyDescent="0.25">
      <c r="A1412">
        <f t="shared" si="400"/>
        <v>1125.9980275269429</v>
      </c>
      <c r="B1412">
        <f t="shared" si="417"/>
        <v>179.208151992637</v>
      </c>
      <c r="C1412" t="str">
        <f t="shared" si="401"/>
        <v>-0.334782690363457-144.263182312862i</v>
      </c>
      <c r="D1412" t="str">
        <f t="shared" si="402"/>
        <v>3.47812478898345-88.8109589914419i</v>
      </c>
      <c r="E1412" t="str">
        <f t="shared" si="403"/>
        <v>162.468347818425+0.137464259803601i</v>
      </c>
      <c r="F1412" t="str">
        <f t="shared" si="404"/>
        <v>2.42492490524818-833.428355517657i</v>
      </c>
      <c r="G1412" t="str">
        <f t="shared" si="405"/>
        <v>0.999999991885622-0.0000900798414712135i</v>
      </c>
      <c r="H1412" t="str">
        <f t="shared" si="406"/>
        <v>1201.21750527323+34.5930577377079i</v>
      </c>
      <c r="I1412" t="str">
        <f t="shared" si="407"/>
        <v>89.5502932107881-2823.98921645633i</v>
      </c>
      <c r="K1412" t="str">
        <f t="shared" si="408"/>
        <v>0.00998158623958487-0.00042257277458892i</v>
      </c>
      <c r="L1412" t="str">
        <f t="shared" si="409"/>
        <v>0.00015-1.57464720367607i</v>
      </c>
      <c r="M1412" t="str">
        <f t="shared" si="410"/>
        <v>0.0004-0.277878918295777i</v>
      </c>
      <c r="N1412">
        <f t="shared" si="411"/>
        <v>89.86703744870249</v>
      </c>
      <c r="O1412">
        <f t="shared" si="412"/>
        <v>43.183133550186483</v>
      </c>
      <c r="P1412" s="3">
        <f t="shared" si="413"/>
        <v>43.183133550186483</v>
      </c>
      <c r="Q1412" s="3">
        <f t="shared" si="414"/>
        <v>-90.13296255129751</v>
      </c>
      <c r="R1412">
        <f t="shared" si="415"/>
        <v>89.86703744870249</v>
      </c>
      <c r="S1412">
        <f t="shared" si="416"/>
        <v>0.17920815199263701</v>
      </c>
      <c r="T1412">
        <f t="shared" si="399"/>
        <v>43.183133550186483</v>
      </c>
    </row>
    <row r="1413" spans="1:20" x14ac:dyDescent="0.25">
      <c r="A1413">
        <f t="shared" si="400"/>
        <v>1130.2768200315454</v>
      </c>
      <c r="B1413">
        <f t="shared" si="417"/>
        <v>179.88914297020904</v>
      </c>
      <c r="C1413" t="str">
        <f t="shared" si="401"/>
        <v>-0.334773627743528-143.716859305902i</v>
      </c>
      <c r="D1413" t="str">
        <f t="shared" si="402"/>
        <v>3.47812478737665-88.4747614213618i</v>
      </c>
      <c r="E1413" t="str">
        <f t="shared" si="403"/>
        <v>162.46833880127+0.137987451480852i</v>
      </c>
      <c r="F1413" t="str">
        <f t="shared" si="404"/>
        <v>2.42492490509834-830.273318570359i</v>
      </c>
      <c r="G1413" t="str">
        <f t="shared" si="405"/>
        <v>0.999999991823836-0.0000904221448632173i</v>
      </c>
      <c r="H1413" t="str">
        <f t="shared" si="406"/>
        <v>1201.22678166647+34.7245296137954i</v>
      </c>
      <c r="I1413" t="str">
        <f t="shared" si="407"/>
        <v>89.550399592135-2813.31861936021i</v>
      </c>
      <c r="K1413" t="str">
        <f t="shared" si="408"/>
        <v>0.00998144629692444-0.000424172429163988i</v>
      </c>
      <c r="L1413" t="str">
        <f t="shared" si="409"/>
        <v>0.00015-1.56868619613077i</v>
      </c>
      <c r="M1413" t="str">
        <f t="shared" si="410"/>
        <v>0.0004-0.276826975787783i</v>
      </c>
      <c r="N1413">
        <f t="shared" si="411"/>
        <v>89.866535621764115</v>
      </c>
      <c r="O1413">
        <f t="shared" si="412"/>
        <v>43.150177922132158</v>
      </c>
      <c r="P1413" s="3">
        <f t="shared" si="413"/>
        <v>43.150177922132158</v>
      </c>
      <c r="Q1413" s="3">
        <f t="shared" si="414"/>
        <v>-90.133464378235885</v>
      </c>
      <c r="R1413">
        <f t="shared" si="415"/>
        <v>89.866535621764115</v>
      </c>
      <c r="S1413">
        <f t="shared" si="416"/>
        <v>0.17988914297020903</v>
      </c>
      <c r="T1413">
        <f t="shared" si="399"/>
        <v>43.150177922132158</v>
      </c>
    </row>
    <row r="1414" spans="1:20" x14ac:dyDescent="0.25">
      <c r="A1414">
        <f t="shared" si="400"/>
        <v>1134.5718719476654</v>
      </c>
      <c r="B1414">
        <f t="shared" si="417"/>
        <v>180.57272171349584</v>
      </c>
      <c r="C1414" t="str">
        <f t="shared" si="401"/>
        <v>-0.334764496386192-143.172603720297i</v>
      </c>
      <c r="D1414" t="str">
        <f t="shared" si="402"/>
        <v>3.47812478575764-88.1398365904284i</v>
      </c>
      <c r="E1414" t="str">
        <f t="shared" si="403"/>
        <v>162.468329716026+0.138512640730414i</v>
      </c>
      <c r="F1414" t="str">
        <f t="shared" si="404"/>
        <v>2.42492490494736-827.130225383496i</v>
      </c>
      <c r="G1414" t="str">
        <f t="shared" si="405"/>
        <v>0.999999991761579-0.0000907657490080467i</v>
      </c>
      <c r="H1414" t="str">
        <f t="shared" si="406"/>
        <v>1201.23612878252+34.8565012907829i</v>
      </c>
      <c r="I1414" t="str">
        <f t="shared" si="407"/>
        <v>89.5505067814438-2802.68849300111i</v>
      </c>
      <c r="K1414" t="str">
        <f t="shared" si="408"/>
        <v>0.00998130529276517-0.000425778092549895i</v>
      </c>
      <c r="L1414" t="str">
        <f t="shared" si="409"/>
        <v>0.00015-1.56274775466305i</v>
      </c>
      <c r="M1414" t="str">
        <f t="shared" si="410"/>
        <v>0.0004-0.275779015528774i</v>
      </c>
      <c r="N1414">
        <f t="shared" si="411"/>
        <v>89.866031927050031</v>
      </c>
      <c r="O1414">
        <f t="shared" si="412"/>
        <v>43.117222204552803</v>
      </c>
      <c r="P1414" s="3">
        <f t="shared" si="413"/>
        <v>43.117222204552803</v>
      </c>
      <c r="Q1414" s="3">
        <f t="shared" si="414"/>
        <v>-90.133968072949969</v>
      </c>
      <c r="R1414">
        <f t="shared" si="415"/>
        <v>89.866031927050031</v>
      </c>
      <c r="S1414">
        <f t="shared" si="416"/>
        <v>0.18057272171349584</v>
      </c>
      <c r="T1414">
        <f t="shared" si="399"/>
        <v>43.117222204552803</v>
      </c>
    </row>
    <row r="1415" spans="1:20" x14ac:dyDescent="0.25">
      <c r="A1415">
        <f t="shared" si="400"/>
        <v>1138.8832450610664</v>
      </c>
      <c r="B1415">
        <f t="shared" si="417"/>
        <v>181.25889805600713</v>
      </c>
      <c r="C1415" t="str">
        <f t="shared" si="401"/>
        <v>-0.334755295772221-142.630407726817i</v>
      </c>
      <c r="D1415" t="str">
        <f t="shared" si="402"/>
        <v>3.47812478412631-87.8061796806352i</v>
      </c>
      <c r="E1415" t="str">
        <f t="shared" si="403"/>
        <v>162.468320562185+0.139039835250619i</v>
      </c>
      <c r="F1415" t="str">
        <f t="shared" si="404"/>
        <v>2.42492490479525-823.999030742614i</v>
      </c>
      <c r="G1415" t="str">
        <f t="shared" si="405"/>
        <v>0.999999991698848-0.0000911106588485619i</v>
      </c>
      <c r="H1415" t="str">
        <f t="shared" si="406"/>
        <v>1201.24554716125+34.9889746702699i</v>
      </c>
      <c r="I1415" t="str">
        <f t="shared" si="407"/>
        <v>89.5506147848359-2792.09868446342i</v>
      </c>
      <c r="K1415" t="str">
        <f t="shared" si="408"/>
        <v>0.00998116321908669-0.000427389786783931i</v>
      </c>
      <c r="L1415" t="str">
        <f t="shared" si="409"/>
        <v>0.00015-1.55683179384644i</v>
      </c>
      <c r="M1415" t="str">
        <f t="shared" si="410"/>
        <v>0.0004-0.274735022443489i</v>
      </c>
      <c r="N1415">
        <f t="shared" si="411"/>
        <v>89.86552635790909</v>
      </c>
      <c r="O1415">
        <f t="shared" si="412"/>
        <v>43.08426639677181</v>
      </c>
      <c r="P1415" s="3">
        <f t="shared" si="413"/>
        <v>43.08426639677181</v>
      </c>
      <c r="Q1415" s="3">
        <f t="shared" si="414"/>
        <v>-90.13447364209091</v>
      </c>
      <c r="R1415">
        <f t="shared" si="415"/>
        <v>89.86552635790909</v>
      </c>
      <c r="S1415">
        <f t="shared" si="416"/>
        <v>0.18125889805600712</v>
      </c>
      <c r="T1415">
        <f t="shared" si="399"/>
        <v>43.08426639677181</v>
      </c>
    </row>
    <row r="1416" spans="1:20" x14ac:dyDescent="0.25">
      <c r="A1416">
        <f t="shared" si="400"/>
        <v>1143.2110013922984</v>
      </c>
      <c r="B1416">
        <f t="shared" si="417"/>
        <v>181.94768186861995</v>
      </c>
      <c r="C1416" t="str">
        <f t="shared" si="401"/>
        <v>-0.334746025378378-142.090263525857i</v>
      </c>
      <c r="D1416" t="str">
        <f t="shared" si="402"/>
        <v>3.47812478248256-87.4737858922154i</v>
      </c>
      <c r="E1416" t="str">
        <f t="shared" si="403"/>
        <v>162.468311339231+0.139569042770288i</v>
      </c>
      <c r="F1416" t="str">
        <f t="shared" si="404"/>
        <v>2.42492490464197-820.879689604427i</v>
      </c>
      <c r="G1416" t="str">
        <f t="shared" si="405"/>
        <v>0.999999991635639-0.0000914568793464055i</v>
      </c>
      <c r="H1416" t="str">
        <f t="shared" si="406"/>
        <v>1201.25503734667+35.1219516611078i</v>
      </c>
      <c r="I1416" t="str">
        <f t="shared" si="407"/>
        <v>89.5507236084773-2781.5490414116i</v>
      </c>
      <c r="K1416" t="str">
        <f t="shared" si="408"/>
        <v>0.00998102006780826-0.000429007533978065i</v>
      </c>
      <c r="L1416" t="str">
        <f t="shared" si="409"/>
        <v>0.00015-1.55093822857784i</v>
      </c>
      <c r="M1416" t="str">
        <f t="shared" si="410"/>
        <v>0.0004-0.273694981513736i</v>
      </c>
      <c r="N1416">
        <f t="shared" si="411"/>
        <v>89.865018907669963</v>
      </c>
      <c r="O1416">
        <f t="shared" si="412"/>
        <v>43.051310498107284</v>
      </c>
      <c r="P1416" s="3">
        <f t="shared" si="413"/>
        <v>43.051310498107284</v>
      </c>
      <c r="Q1416" s="3">
        <f t="shared" si="414"/>
        <v>-90.134981092330037</v>
      </c>
      <c r="R1416">
        <f t="shared" si="415"/>
        <v>89.865018907669963</v>
      </c>
      <c r="S1416">
        <f t="shared" si="416"/>
        <v>0.18194768186861995</v>
      </c>
      <c r="T1416">
        <f t="shared" si="399"/>
        <v>43.051310498107284</v>
      </c>
    </row>
    <row r="1417" spans="1:20" x14ac:dyDescent="0.25">
      <c r="A1417">
        <f t="shared" si="400"/>
        <v>1147.5552031975892</v>
      </c>
      <c r="B1417">
        <f t="shared" si="417"/>
        <v>182.63908305972072</v>
      </c>
      <c r="C1417" t="str">
        <f t="shared" si="401"/>
        <v>-0.334736684677593-141.552163347338i</v>
      </c>
      <c r="D1417" t="str">
        <f t="shared" si="402"/>
        <v>3.47812478082629-87.1426504435726i</v>
      </c>
      <c r="E1417" t="str">
        <f t="shared" si="403"/>
        <v>162.46830204665+0.140100271048925i</v>
      </c>
      <c r="F1417" t="str">
        <f t="shared" si="404"/>
        <v>2.42492490448753-817.772157096162i</v>
      </c>
      <c r="G1417" t="str">
        <f t="shared" si="405"/>
        <v>0.999999991571949-0.0000918044154820748i</v>
      </c>
      <c r="H1417" t="str">
        <f t="shared" si="406"/>
        <v>1201.26459988692+35.2554341794287i</v>
      </c>
      <c r="I1417" t="str">
        <f t="shared" si="407"/>
        <v>89.5508332585804-2771.03941208782i</v>
      </c>
      <c r="K1417" t="str">
        <f t="shared" si="408"/>
        <v>0.00998087583078897-0.00043063135631917i</v>
      </c>
      <c r="L1417" t="str">
        <f t="shared" si="409"/>
        <v>0.00015-1.54506697407635i</v>
      </c>
      <c r="M1417" t="str">
        <f t="shared" si="410"/>
        <v>0.0004-0.272658877778179i</v>
      </c>
      <c r="N1417">
        <f t="shared" si="411"/>
        <v>89.864509569641115</v>
      </c>
      <c r="O1417">
        <f t="shared" si="412"/>
        <v>43.018354507872793</v>
      </c>
      <c r="P1417" s="3">
        <f t="shared" si="413"/>
        <v>43.018354507872793</v>
      </c>
      <c r="Q1417" s="3">
        <f t="shared" si="414"/>
        <v>-90.135490430358885</v>
      </c>
      <c r="R1417">
        <f t="shared" si="415"/>
        <v>89.864509569641115</v>
      </c>
      <c r="S1417">
        <f t="shared" si="416"/>
        <v>0.18263908305972071</v>
      </c>
      <c r="T1417">
        <f t="shared" si="399"/>
        <v>43.018354507872793</v>
      </c>
    </row>
    <row r="1418" spans="1:20" x14ac:dyDescent="0.25">
      <c r="A1418">
        <f t="shared" si="400"/>
        <v>1151.91591296974</v>
      </c>
      <c r="B1418">
        <f t="shared" si="417"/>
        <v>183.33311157534766</v>
      </c>
      <c r="C1418" t="str">
        <f t="shared" si="401"/>
        <v>-0.334727273138786-141.016099450574i</v>
      </c>
      <c r="D1418" t="str">
        <f t="shared" si="402"/>
        <v>3.47812477915741-86.8127685712123i</v>
      </c>
      <c r="E1418" t="str">
        <f t="shared" si="403"/>
        <v>162.468292683917+0.140633527876671i</v>
      </c>
      <c r="F1418" t="str">
        <f t="shared" si="404"/>
        <v>2.42492490433192-814.676388514924i</v>
      </c>
      <c r="G1418" t="str">
        <f t="shared" si="405"/>
        <v>0.999999991507774-0.0000921532722549928i</v>
      </c>
      <c r="H1418" t="str">
        <f t="shared" si="406"/>
        <v>1201.27423533436+35.3894241486734i</v>
      </c>
      <c r="I1418" t="str">
        <f t="shared" si="407"/>
        <v>89.5509437414061-2760.56964530998i</v>
      </c>
      <c r="K1418" t="str">
        <f t="shared" si="408"/>
        <v>0.00998073049982655-0.000432261276069154i</v>
      </c>
      <c r="L1418" t="str">
        <f t="shared" si="409"/>
        <v>0.00015-1.539217945882i</v>
      </c>
      <c r="M1418" t="str">
        <f t="shared" si="410"/>
        <v>0.0004-0.271626696332117i</v>
      </c>
      <c r="N1418">
        <f t="shared" si="411"/>
        <v>89.863998337110772</v>
      </c>
      <c r="O1418">
        <f t="shared" si="412"/>
        <v>42.98539842537604</v>
      </c>
      <c r="P1418" s="3">
        <f t="shared" si="413"/>
        <v>42.98539842537604</v>
      </c>
      <c r="Q1418" s="3">
        <f t="shared" si="414"/>
        <v>-90.136001662889228</v>
      </c>
      <c r="R1418">
        <f t="shared" si="415"/>
        <v>89.863998337110772</v>
      </c>
      <c r="S1418">
        <f t="shared" si="416"/>
        <v>0.18333311157534765</v>
      </c>
      <c r="T1418">
        <f t="shared" si="399"/>
        <v>42.98539842537604</v>
      </c>
    </row>
    <row r="1419" spans="1:20" x14ac:dyDescent="0.25">
      <c r="A1419">
        <f t="shared" si="400"/>
        <v>1156.2931934390253</v>
      </c>
      <c r="B1419">
        <f t="shared" si="417"/>
        <v>184.02977739933399</v>
      </c>
      <c r="C1419" t="str">
        <f t="shared" si="401"/>
        <v>-0.334717790226918-140.482064124182i</v>
      </c>
      <c r="D1419" t="str">
        <f t="shared" si="402"/>
        <v>3.4781247774758-86.4841355296727i</v>
      </c>
      <c r="E1419" t="str">
        <f t="shared" si="403"/>
        <v>162.468283250511+0.141168821074585i</v>
      </c>
      <c r="F1419" t="str">
        <f t="shared" si="404"/>
        <v>2.4249249041751-811.592339327036i</v>
      </c>
      <c r="G1419" t="str">
        <f t="shared" si="405"/>
        <v>0.999999991443111-0.0000925034546835802i</v>
      </c>
      <c r="H1419" t="str">
        <f t="shared" si="406"/>
        <v>1201.28394424558+35.5239234996185i</v>
      </c>
      <c r="I1419" t="str">
        <f t="shared" si="407"/>
        <v>89.5510550632597-2750.13959046941i</v>
      </c>
      <c r="K1419" t="str">
        <f t="shared" si="408"/>
        <v>0.00998058406665741-0.000433897315565172i</v>
      </c>
      <c r="L1419" t="str">
        <f t="shared" si="409"/>
        <v>0.00015-1.53339105985455i</v>
      </c>
      <c r="M1419" t="str">
        <f t="shared" si="410"/>
        <v>0.0004-0.270598422327273i</v>
      </c>
      <c r="N1419">
        <f t="shared" si="411"/>
        <v>89.863485203346926</v>
      </c>
      <c r="O1419">
        <f t="shared" si="412"/>
        <v>42.952442249920139</v>
      </c>
      <c r="P1419" s="3">
        <f t="shared" si="413"/>
        <v>42.952442249920139</v>
      </c>
      <c r="Q1419" s="3">
        <f t="shared" si="414"/>
        <v>-90.136514796653074</v>
      </c>
      <c r="R1419">
        <f t="shared" si="415"/>
        <v>89.863485203346926</v>
      </c>
      <c r="S1419">
        <f t="shared" si="416"/>
        <v>0.18402977739933399</v>
      </c>
      <c r="T1419">
        <f t="shared" si="399"/>
        <v>42.952442249920139</v>
      </c>
    </row>
    <row r="1420" spans="1:20" x14ac:dyDescent="0.25">
      <c r="A1420">
        <f t="shared" si="400"/>
        <v>1160.6871075740935</v>
      </c>
      <c r="B1420">
        <f t="shared" si="417"/>
        <v>184.72909055345147</v>
      </c>
      <c r="C1420" t="str">
        <f t="shared" si="401"/>
        <v>-0.334708235402949-139.950049685959i</v>
      </c>
      <c r="D1420" t="str">
        <f t="shared" si="402"/>
        <v>3.47812477578143-86.1567465914584i</v>
      </c>
      <c r="E1420" t="str">
        <f t="shared" si="403"/>
        <v>162.468273745901+0.141706158494684i</v>
      </c>
      <c r="F1420" t="str">
        <f t="shared" si="404"/>
        <v>2.42492490401713-808.519965167431i</v>
      </c>
      <c r="G1420" t="str">
        <f t="shared" si="405"/>
        <v>0.999999991377955-0.0000928549678053278i</v>
      </c>
      <c r="H1420" t="str">
        <f t="shared" si="406"/>
        <v>1201.29372718142+35.6589341704058i</v>
      </c>
      <c r="I1420" t="str">
        <f t="shared" si="407"/>
        <v>89.5511672304976-2739.7490975288i</v>
      </c>
      <c r="K1420" t="str">
        <f t="shared" si="408"/>
        <v>0.00998043652295603-0.0004355394972198i</v>
      </c>
      <c r="L1420" t="str">
        <f t="shared" si="409"/>
        <v>0.00015-1.5275862321723i</v>
      </c>
      <c r="M1420" t="str">
        <f t="shared" si="410"/>
        <v>0.0004-0.269574040971582i</v>
      </c>
      <c r="N1420">
        <f t="shared" si="411"/>
        <v>89.862970161597261</v>
      </c>
      <c r="O1420">
        <f t="shared" si="412"/>
        <v>42.919485980802811</v>
      </c>
      <c r="P1420" s="3">
        <f t="shared" si="413"/>
        <v>42.919485980802811</v>
      </c>
      <c r="Q1420" s="3">
        <f t="shared" si="414"/>
        <v>-90.137029838402739</v>
      </c>
      <c r="R1420">
        <f t="shared" si="415"/>
        <v>89.862970161597261</v>
      </c>
      <c r="S1420">
        <f t="shared" si="416"/>
        <v>0.18472909055345146</v>
      </c>
      <c r="T1420">
        <f t="shared" si="399"/>
        <v>42.919485980802811</v>
      </c>
    </row>
    <row r="1421" spans="1:20" x14ac:dyDescent="0.25">
      <c r="A1421">
        <f t="shared" si="400"/>
        <v>1165.0977185828751</v>
      </c>
      <c r="B1421">
        <f t="shared" si="417"/>
        <v>185.43106109755459</v>
      </c>
      <c r="C1421" t="str">
        <f t="shared" si="401"/>
        <v>-0.334698608123881-139.420048482769i</v>
      </c>
      <c r="D1421" t="str">
        <f t="shared" si="402"/>
        <v>3.4781247740741-85.8305970469676i</v>
      </c>
      <c r="E1421" t="str">
        <f t="shared" si="403"/>
        <v>162.468264169555+0.142245548020149i</v>
      </c>
      <c r="F1421" t="str">
        <f t="shared" si="404"/>
        <v>2.4249249038579-805.459221838953i</v>
      </c>
      <c r="G1421" t="str">
        <f t="shared" si="405"/>
        <v>0.999999991312303-0.0000932078166768687i</v>
      </c>
      <c r="H1421" t="str">
        <f t="shared" si="406"/>
        <v>1201.303584707+35.7944581065703i</v>
      </c>
      <c r="I1421" t="str">
        <f t="shared" si="407"/>
        <v>89.55128024952-2729.3980170198i</v>
      </c>
      <c r="K1421" t="str">
        <f t="shared" si="408"/>
        <v>0.00998028786033457-0.000437187843521219i</v>
      </c>
      <c r="L1421" t="str">
        <f t="shared" si="409"/>
        <v>0.00015-1.52180337933084i</v>
      </c>
      <c r="M1421" t="str">
        <f t="shared" si="410"/>
        <v>0.0004-0.268553537528972i</v>
      </c>
      <c r="N1421">
        <f t="shared" si="411"/>
        <v>89.862453205089153</v>
      </c>
      <c r="O1421">
        <f t="shared" si="412"/>
        <v>42.886529617316199</v>
      </c>
      <c r="P1421" s="3">
        <f t="shared" si="413"/>
        <v>42.886529617316199</v>
      </c>
      <c r="Q1421" s="3">
        <f t="shared" si="414"/>
        <v>-90.137546794910847</v>
      </c>
      <c r="R1421">
        <f t="shared" si="415"/>
        <v>89.862453205089153</v>
      </c>
      <c r="S1421">
        <f t="shared" si="416"/>
        <v>0.18543106109755458</v>
      </c>
      <c r="T1421">
        <f t="shared" si="399"/>
        <v>42.886529617316199</v>
      </c>
    </row>
    <row r="1422" spans="1:20" x14ac:dyDescent="0.25">
      <c r="A1422">
        <f t="shared" si="400"/>
        <v>1169.5250899134901</v>
      </c>
      <c r="B1422">
        <f t="shared" si="417"/>
        <v>186.13569912972531</v>
      </c>
      <c r="C1422" t="str">
        <f t="shared" si="401"/>
        <v>-0.334688907842483-138.892052890444i</v>
      </c>
      <c r="D1422" t="str">
        <f t="shared" si="402"/>
        <v>3.47812477235382-85.5056822044316i</v>
      </c>
      <c r="E1422" t="str">
        <f t="shared" si="403"/>
        <v>162.468254520935+0.142786997565442i</v>
      </c>
      <c r="F1422" t="str">
        <f t="shared" si="404"/>
        <v>2.4249249036975-802.410065311802i</v>
      </c>
      <c r="G1422" t="str">
        <f t="shared" si="405"/>
        <v>0.999999991246151-0.0000935620063740515i</v>
      </c>
      <c r="H1422" t="str">
        <f t="shared" si="406"/>
        <v>1201.31351739181+35.9304972610682i</v>
      </c>
      <c r="I1422" t="str">
        <f t="shared" si="407"/>
        <v>89.5513941267803-2719.08620004133i</v>
      </c>
      <c r="K1422" t="str">
        <f t="shared" si="408"/>
        <v>0.00998013807034227-0.000438842377033378i</v>
      </c>
      <c r="L1422" t="str">
        <f t="shared" si="409"/>
        <v>0.00015-1.5160424181419i</v>
      </c>
      <c r="M1422" t="str">
        <f t="shared" si="410"/>
        <v>0.0004-0.267536897319159i</v>
      </c>
      <c r="N1422">
        <f t="shared" si="411"/>
        <v>89.861934327029701</v>
      </c>
      <c r="O1422">
        <f t="shared" si="412"/>
        <v>42.853573158747537</v>
      </c>
      <c r="P1422" s="3">
        <f t="shared" si="413"/>
        <v>42.853573158747537</v>
      </c>
      <c r="Q1422" s="3">
        <f t="shared" si="414"/>
        <v>-90.138065672970299</v>
      </c>
      <c r="R1422">
        <f t="shared" si="415"/>
        <v>89.861934327029701</v>
      </c>
      <c r="S1422">
        <f t="shared" si="416"/>
        <v>0.1861356991297253</v>
      </c>
      <c r="T1422">
        <f t="shared" si="399"/>
        <v>42.853573158747537</v>
      </c>
    </row>
    <row r="1423" spans="1:20" x14ac:dyDescent="0.25">
      <c r="A1423">
        <f t="shared" si="400"/>
        <v>1173.9692852551616</v>
      </c>
      <c r="B1423">
        <f t="shared" si="417"/>
        <v>186.84301478641828</v>
      </c>
      <c r="C1423" t="str">
        <f t="shared" si="401"/>
        <v>-0.334679134007593-138.366055313666i</v>
      </c>
      <c r="D1423" t="str">
        <f t="shared" si="402"/>
        <v>3.47812477062043-85.1819973898402i</v>
      </c>
      <c r="E1423" t="str">
        <f t="shared" si="403"/>
        <v>162.468244799503+0.143330515076314i</v>
      </c>
      <c r="F1423" t="str">
        <f t="shared" si="404"/>
        <v>2.42492490353586-799.372451722826i</v>
      </c>
      <c r="G1423" t="str">
        <f t="shared" si="405"/>
        <v>0.999999991179495-0.0000939175419920128i</v>
      </c>
      <c r="H1423" t="str">
        <f t="shared" si="406"/>
        <v>1201.32352580965+36.0670535943053i</v>
      </c>
      <c r="I1423" t="str">
        <f t="shared" si="407"/>
        <v>89.5515088687758-2708.8134982569i</v>
      </c>
      <c r="K1423" t="str">
        <f t="shared" si="408"/>
        <v>0.00997998714446508-0.000440503120396184i</v>
      </c>
      <c r="L1423" t="str">
        <f t="shared" si="409"/>
        <v>0.00015-1.51030326573212i</v>
      </c>
      <c r="M1423" t="str">
        <f t="shared" si="410"/>
        <v>0.0004-0.266524105717432i</v>
      </c>
      <c r="N1423">
        <f t="shared" si="411"/>
        <v>89.861413520605709</v>
      </c>
      <c r="O1423">
        <f t="shared" si="412"/>
        <v>42.820616604378571</v>
      </c>
      <c r="P1423" s="3">
        <f t="shared" si="413"/>
        <v>42.820616604378571</v>
      </c>
      <c r="Q1423" s="3">
        <f t="shared" si="414"/>
        <v>-90.138586479394291</v>
      </c>
      <c r="R1423">
        <f t="shared" si="415"/>
        <v>89.861413520605709</v>
      </c>
      <c r="S1423">
        <f t="shared" si="416"/>
        <v>0.18684301478641829</v>
      </c>
      <c r="T1423">
        <f t="shared" si="399"/>
        <v>42.820616604378571</v>
      </c>
    </row>
    <row r="1424" spans="1:20" x14ac:dyDescent="0.25">
      <c r="A1424">
        <f t="shared" si="400"/>
        <v>1178.4303685391312</v>
      </c>
      <c r="B1424">
        <f t="shared" si="417"/>
        <v>187.55301824260667</v>
      </c>
      <c r="C1424" t="str">
        <f t="shared" si="401"/>
        <v>-0.334669286063749-137.842048185861i</v>
      </c>
      <c r="D1424" t="str">
        <f t="shared" si="402"/>
        <v>3.47812476887383-84.8595379468788i</v>
      </c>
      <c r="E1424" t="str">
        <f t="shared" si="403"/>
        <v>162.468235004714+0.143876108530247i</v>
      </c>
      <c r="F1424" t="str">
        <f t="shared" si="404"/>
        <v>2.424924903373-796.346337374937i</v>
      </c>
      <c r="G1424" t="str">
        <f t="shared" si="405"/>
        <v>0.999999991112332-0.0000942744286452507i</v>
      </c>
      <c r="H1424" t="str">
        <f t="shared" si="406"/>
        <v>1201.33361053873+36.2041290741658i</v>
      </c>
      <c r="I1424" t="str">
        <f t="shared" si="407"/>
        <v>89.551624482054-2698.57976389286i</v>
      </c>
      <c r="K1424" t="str">
        <f t="shared" si="408"/>
        <v>0.00997983507412533-0.000442170096325686i</v>
      </c>
      <c r="L1424" t="str">
        <f t="shared" si="409"/>
        <v>0.00015-1.50458583954186i</v>
      </c>
      <c r="M1424" t="str">
        <f t="shared" si="410"/>
        <v>0.0004-0.265515148154446i</v>
      </c>
      <c r="N1424">
        <f t="shared" si="411"/>
        <v>89.86089077898356</v>
      </c>
      <c r="O1424">
        <f t="shared" si="412"/>
        <v>42.787659953485715</v>
      </c>
      <c r="P1424" s="3">
        <f t="shared" si="413"/>
        <v>42.787659953485715</v>
      </c>
      <c r="Q1424" s="3">
        <f t="shared" si="414"/>
        <v>-90.13910922101644</v>
      </c>
      <c r="R1424">
        <f t="shared" si="415"/>
        <v>89.86089077898356</v>
      </c>
      <c r="S1424">
        <f t="shared" si="416"/>
        <v>0.18755301824260667</v>
      </c>
      <c r="T1424">
        <f t="shared" si="399"/>
        <v>42.787659953485715</v>
      </c>
    </row>
    <row r="1425" spans="1:20" x14ac:dyDescent="0.25">
      <c r="A1425">
        <f t="shared" si="400"/>
        <v>1182.9084039395798</v>
      </c>
      <c r="B1425">
        <f t="shared" si="417"/>
        <v>188.26571971192857</v>
      </c>
      <c r="C1425" t="str">
        <f t="shared" si="401"/>
        <v>-0.334659363451474-137.320023969085i</v>
      </c>
      <c r="D1425" t="str">
        <f t="shared" si="402"/>
        <v>3.47812476711393-84.5382992368601i</v>
      </c>
      <c r="E1425" t="str">
        <f t="shared" si="403"/>
        <v>162.468225136018+0.144423785936193i</v>
      </c>
      <c r="F1425" t="str">
        <f t="shared" si="404"/>
        <v>2.42492490320889-793.331678736462i</v>
      </c>
      <c r="G1425" t="str">
        <f t="shared" si="405"/>
        <v>0.999999991044657-0.0000946326714676984i</v>
      </c>
      <c r="H1425" t="str">
        <f t="shared" si="406"/>
        <v>1201.3437721617+36.3417256760419i</v>
      </c>
      <c r="I1425" t="str">
        <f t="shared" si="407"/>
        <v>89.5517409732129-2688.38484973613i</v>
      </c>
      <c r="K1425" t="str">
        <f t="shared" si="408"/>
        <v>0.0099796818506809-0.000443843327614236i</v>
      </c>
      <c r="L1425" t="str">
        <f t="shared" si="409"/>
        <v>0.00015-1.49889005732403i</v>
      </c>
      <c r="M1425" t="str">
        <f t="shared" si="410"/>
        <v>0.0004-0.264510010116005i</v>
      </c>
      <c r="N1425">
        <f t="shared" si="411"/>
        <v>89.860366095309416</v>
      </c>
      <c r="O1425">
        <f t="shared" si="412"/>
        <v>42.75470320533973</v>
      </c>
      <c r="P1425" s="3">
        <f t="shared" si="413"/>
        <v>42.75470320533973</v>
      </c>
      <c r="Q1425" s="3">
        <f t="shared" si="414"/>
        <v>-90.139633904690584</v>
      </c>
      <c r="R1425">
        <f t="shared" si="415"/>
        <v>89.860366095309416</v>
      </c>
      <c r="S1425">
        <f t="shared" si="416"/>
        <v>0.18826571971192857</v>
      </c>
      <c r="T1425">
        <f t="shared" si="399"/>
        <v>42.75470320533973</v>
      </c>
    </row>
    <row r="1426" spans="1:20" x14ac:dyDescent="0.25">
      <c r="A1426">
        <f t="shared" si="400"/>
        <v>1187.4034558745502</v>
      </c>
      <c r="B1426">
        <f t="shared" si="417"/>
        <v>188.9811294468339</v>
      </c>
      <c r="C1426" t="str">
        <f t="shared" si="401"/>
        <v>-0.334649365607119-136.799975153927i</v>
      </c>
      <c r="D1426" t="str">
        <f t="shared" si="402"/>
        <v>3.47812476534064-84.2182766386576i</v>
      </c>
      <c r="E1426" t="str">
        <f t="shared" si="403"/>
        <v>162.468215192863+0.144973555334996i</v>
      </c>
      <c r="F1426" t="str">
        <f t="shared" si="404"/>
        <v>2.42492490304353-790.328432440528i</v>
      </c>
      <c r="G1426" t="str">
        <f t="shared" si="405"/>
        <v>0.999999990976468-0.0000949922756127981i</v>
      </c>
      <c r="H1426" t="str">
        <f t="shared" si="406"/>
        <v>1201.35401126564+36.479845382862i</v>
      </c>
      <c r="I1426" t="str">
        <f t="shared" si="407"/>
        <v>89.551858348901-2678.22860913207i</v>
      </c>
      <c r="K1426" t="str">
        <f t="shared" si="408"/>
        <v>0.0099795274654252-0.000445522837130691i</v>
      </c>
      <c r="L1426" t="str">
        <f t="shared" si="409"/>
        <v>0.00015-1.49321583714289i</v>
      </c>
      <c r="M1426" t="str">
        <f t="shared" si="410"/>
        <v>0.0004-0.263508677142862i</v>
      </c>
      <c r="N1426">
        <f t="shared" si="411"/>
        <v>89.859839462708919</v>
      </c>
      <c r="O1426">
        <f t="shared" si="412"/>
        <v>42.721746359206357</v>
      </c>
      <c r="P1426" s="3">
        <f t="shared" si="413"/>
        <v>42.721746359206357</v>
      </c>
      <c r="Q1426" s="3">
        <f t="shared" si="414"/>
        <v>-90.140160537291081</v>
      </c>
      <c r="R1426">
        <f t="shared" si="415"/>
        <v>89.859839462708919</v>
      </c>
      <c r="S1426">
        <f t="shared" si="416"/>
        <v>0.1889811294468339</v>
      </c>
      <c r="T1426">
        <f t="shared" si="399"/>
        <v>42.721746359206357</v>
      </c>
    </row>
    <row r="1427" spans="1:20" x14ac:dyDescent="0.25">
      <c r="A1427">
        <f t="shared" si="400"/>
        <v>1191.9155890068737</v>
      </c>
      <c r="B1427">
        <f t="shared" si="417"/>
        <v>189.69925773873189</v>
      </c>
      <c r="C1427" t="str">
        <f t="shared" si="401"/>
        <v>-0.334639291962684-136.281894259387i</v>
      </c>
      <c r="D1427" t="str">
        <f t="shared" si="402"/>
        <v>3.47812476355384-83.8994655486389i</v>
      </c>
      <c r="E1427" t="str">
        <f t="shared" si="403"/>
        <v>162.468205174694+0.14552542479944i</v>
      </c>
      <c r="F1427" t="str">
        <f t="shared" si="404"/>
        <v>2.42492490287693-787.336555284429i</v>
      </c>
      <c r="G1427" t="str">
        <f t="shared" si="405"/>
        <v>0.999999990907758-0.0000953532462535751i</v>
      </c>
      <c r="H1427" t="str">
        <f t="shared" si="406"/>
        <v>1201.36432844217+36.6184901851184i</v>
      </c>
      <c r="I1427" t="str">
        <f t="shared" si="407"/>
        <v>89.5519766158138-2668.11089598248i</v>
      </c>
      <c r="K1427" t="str">
        <f t="shared" si="408"/>
        <v>0.00997937190958625-0.000447208647820552i</v>
      </c>
      <c r="L1427" t="str">
        <f t="shared" si="409"/>
        <v>0.00015-1.48756309737287i</v>
      </c>
      <c r="M1427" t="str">
        <f t="shared" si="410"/>
        <v>0.0004-0.262511134830506i</v>
      </c>
      <c r="N1427">
        <f t="shared" si="411"/>
        <v>89.859310874287445</v>
      </c>
      <c r="O1427">
        <f t="shared" si="412"/>
        <v>42.688789414345408</v>
      </c>
      <c r="P1427" s="3">
        <f t="shared" si="413"/>
        <v>42.688789414345408</v>
      </c>
      <c r="Q1427" s="3">
        <f t="shared" si="414"/>
        <v>-90.140689125712555</v>
      </c>
      <c r="R1427">
        <f t="shared" si="415"/>
        <v>89.859310874287445</v>
      </c>
      <c r="S1427">
        <f t="shared" si="416"/>
        <v>0.18969925773873189</v>
      </c>
      <c r="T1427">
        <f t="shared" si="399"/>
        <v>42.688789414345408</v>
      </c>
    </row>
    <row r="1428" spans="1:20" x14ac:dyDescent="0.25">
      <c r="A1428">
        <f t="shared" si="400"/>
        <v>1196.4448682450998</v>
      </c>
      <c r="B1428">
        <f t="shared" si="417"/>
        <v>190.42011491813906</v>
      </c>
      <c r="C1428" t="str">
        <f t="shared" si="401"/>
        <v>-0.334629141946022-135.765773832778i</v>
      </c>
      <c r="D1428" t="str">
        <f t="shared" si="402"/>
        <v>3.47812476175343-83.5818613805986i</v>
      </c>
      <c r="E1428" t="str">
        <f t="shared" si="403"/>
        <v>162.468195080949+0.146079402434344i</v>
      </c>
      <c r="F1428" t="str">
        <f t="shared" si="404"/>
        <v>2.42492490270904-784.356004229001i</v>
      </c>
      <c r="G1428" t="str">
        <f t="shared" si="405"/>
        <v>0.999999990838526-0.0000957155885827121i</v>
      </c>
      <c r="H1428" t="str">
        <f t="shared" si="406"/>
        <v>1201.37472428741+36.7576620808989i</v>
      </c>
      <c r="I1428" t="str">
        <f t="shared" si="407"/>
        <v>89.5520957806994-2658.03156474336i</v>
      </c>
      <c r="K1428" t="str">
        <f t="shared" si="408"/>
        <v>0.00997921517432655-0.00044890078270618i</v>
      </c>
      <c r="L1428" t="str">
        <f t="shared" si="409"/>
        <v>0.00015-1.48193175669742i</v>
      </c>
      <c r="M1428" t="str">
        <f t="shared" si="410"/>
        <v>0.0004-0.261517368828956i</v>
      </c>
      <c r="N1428">
        <f t="shared" si="411"/>
        <v>89.858780323129935</v>
      </c>
      <c r="O1428">
        <f t="shared" si="412"/>
        <v>42.655832370011339</v>
      </c>
      <c r="P1428" s="3">
        <f t="shared" si="413"/>
        <v>42.655832370011339</v>
      </c>
      <c r="Q1428" s="3">
        <f t="shared" si="414"/>
        <v>-90.141219676870065</v>
      </c>
      <c r="R1428">
        <f t="shared" si="415"/>
        <v>89.858780323129935</v>
      </c>
      <c r="S1428">
        <f t="shared" si="416"/>
        <v>0.19042011491813907</v>
      </c>
      <c r="T1428">
        <f t="shared" si="399"/>
        <v>42.655832370011339</v>
      </c>
    </row>
    <row r="1429" spans="1:20" x14ac:dyDescent="0.25">
      <c r="A1429">
        <f t="shared" si="400"/>
        <v>1200.991358744431</v>
      </c>
      <c r="B1429">
        <f t="shared" si="417"/>
        <v>191.14371135482799</v>
      </c>
      <c r="C1429" t="str">
        <f t="shared" si="401"/>
        <v>-0.334618914980656-135.251606449617i</v>
      </c>
      <c r="D1429" t="str">
        <f t="shared" si="402"/>
        <v>3.47812475993932-83.2654595656951i</v>
      </c>
      <c r="E1429" t="str">
        <f t="shared" si="403"/>
        <v>162.468184911064+0.146635496376794i</v>
      </c>
      <c r="F1429" t="str">
        <f t="shared" si="404"/>
        <v>2.42492490253987-781.386736398025i</v>
      </c>
      <c r="G1429" t="str">
        <f t="shared" si="405"/>
        <v>0.999999990768767-0.000096079307812624i</v>
      </c>
      <c r="H1429" t="str">
        <f t="shared" si="406"/>
        <v>1201.38519940203+36.8973630759138i</v>
      </c>
      <c r="I1429" t="str">
        <f t="shared" si="407"/>
        <v>89.5522158503561-2647.99047042286i</v>
      </c>
      <c r="K1429" t="str">
        <f t="shared" si="408"/>
        <v>0.00997905725074241-0.000450599264886942i</v>
      </c>
      <c r="L1429" t="str">
        <f t="shared" si="409"/>
        <v>0.00015-1.47632173410781i</v>
      </c>
      <c r="M1429" t="str">
        <f t="shared" si="410"/>
        <v>0.0004-0.260527364842554i</v>
      </c>
      <c r="N1429">
        <f t="shared" si="411"/>
        <v>89.858247802300923</v>
      </c>
      <c r="O1429">
        <f t="shared" si="412"/>
        <v>42.622875225453107</v>
      </c>
      <c r="P1429" s="3">
        <f t="shared" si="413"/>
        <v>42.622875225453107</v>
      </c>
      <c r="Q1429" s="3">
        <f t="shared" si="414"/>
        <v>-90.141752197699077</v>
      </c>
      <c r="R1429">
        <f t="shared" si="415"/>
        <v>89.858247802300923</v>
      </c>
      <c r="S1429">
        <f t="shared" si="416"/>
        <v>0.19114371135482799</v>
      </c>
      <c r="T1429">
        <f t="shared" si="399"/>
        <v>42.622875225453107</v>
      </c>
    </row>
    <row r="1430" spans="1:20" x14ac:dyDescent="0.25">
      <c r="A1430">
        <f t="shared" si="400"/>
        <v>1205.5551259076599</v>
      </c>
      <c r="B1430">
        <f t="shared" si="417"/>
        <v>191.87005745797634</v>
      </c>
      <c r="C1430" t="str">
        <f t="shared" si="401"/>
        <v>-0.334608610485793-134.739384713514i</v>
      </c>
      <c r="D1430" t="str">
        <f t="shared" si="402"/>
        <v>3.47812475811139-82.9502555523815i</v>
      </c>
      <c r="E1430" t="str">
        <f t="shared" si="403"/>
        <v>162.46817466447+0.14719371479613i</v>
      </c>
      <c r="F1430" t="str">
        <f t="shared" si="404"/>
        <v>2.42492490236943-778.42870907758i</v>
      </c>
      <c r="G1430" t="str">
        <f t="shared" si="405"/>
        <v>0.999999990698476-0.0000964444091755328i</v>
      </c>
      <c r="H1430" t="str">
        <f t="shared" si="406"/>
        <v>1201.39575439135+37.037595183526i</v>
      </c>
      <c r="I1430" t="str">
        <f t="shared" si="407"/>
        <v>89.5523368316323-2637.98746857929i</v>
      </c>
      <c r="K1430" t="str">
        <f t="shared" si="408"/>
        <v>0.00997889812986347-0.000452304117539392i</v>
      </c>
      <c r="L1430" t="str">
        <f t="shared" si="409"/>
        <v>0.00015-1.47073294890198i</v>
      </c>
      <c r="M1430" t="str">
        <f t="shared" si="410"/>
        <v>0.0004-0.259541108629761i</v>
      </c>
      <c r="N1430">
        <f t="shared" si="411"/>
        <v>89.857713304844566</v>
      </c>
      <c r="O1430">
        <f t="shared" si="412"/>
        <v>42.589917979913821</v>
      </c>
      <c r="P1430" s="3">
        <f t="shared" si="413"/>
        <v>42.589917979913821</v>
      </c>
      <c r="Q1430" s="3">
        <f t="shared" si="414"/>
        <v>-90.142286695155434</v>
      </c>
      <c r="R1430">
        <f t="shared" si="415"/>
        <v>89.857713304844566</v>
      </c>
      <c r="S1430">
        <f t="shared" si="416"/>
        <v>0.19187005745797633</v>
      </c>
      <c r="T1430">
        <f t="shared" si="399"/>
        <v>42.589917979913821</v>
      </c>
    </row>
    <row r="1431" spans="1:20" x14ac:dyDescent="0.25">
      <c r="A1431">
        <f t="shared" si="400"/>
        <v>1210.1362353861091</v>
      </c>
      <c r="B1431">
        <f t="shared" si="417"/>
        <v>192.59916367631666</v>
      </c>
      <c r="C1431" t="str">
        <f t="shared" si="401"/>
        <v>-0.334598227876375-134.229101256071i</v>
      </c>
      <c r="D1431" t="str">
        <f t="shared" si="402"/>
        <v>3.47812475626954-82.6362448063425i</v>
      </c>
      <c r="E1431" t="str">
        <f t="shared" si="403"/>
        <v>162.468164340594+0.147754065894327i</v>
      </c>
      <c r="F1431" t="str">
        <f t="shared" si="404"/>
        <v>2.42492490219768-775.481879715454i</v>
      </c>
      <c r="G1431" t="str">
        <f t="shared" si="405"/>
        <v>0.99999999062765-0.0000968108979235431i</v>
      </c>
      <c r="H1431" t="str">
        <f t="shared" si="406"/>
        <v>1201.40638986525+37.1783604247814i</v>
      </c>
      <c r="I1431" t="str">
        <f t="shared" si="407"/>
        <v>89.55245873143-2628.02241531885i</v>
      </c>
      <c r="K1431" t="str">
        <f t="shared" si="408"/>
        <v>0.00997873780265243-0.00045401536391747i</v>
      </c>
      <c r="L1431" t="str">
        <f t="shared" si="409"/>
        <v>0.00015-1.46516532068338i</v>
      </c>
      <c r="M1431" t="str">
        <f t="shared" si="410"/>
        <v>0.0004-0.25855858600295i</v>
      </c>
      <c r="N1431">
        <f t="shared" si="411"/>
        <v>89.857176823784556</v>
      </c>
      <c r="O1431">
        <f t="shared" si="412"/>
        <v>42.556960632631096</v>
      </c>
      <c r="P1431" s="3">
        <f t="shared" si="413"/>
        <v>42.556960632631096</v>
      </c>
      <c r="Q1431" s="3">
        <f t="shared" si="414"/>
        <v>-90.142823176215444</v>
      </c>
      <c r="R1431">
        <f t="shared" si="415"/>
        <v>89.857176823784556</v>
      </c>
      <c r="S1431">
        <f t="shared" si="416"/>
        <v>0.19259916367631666</v>
      </c>
      <c r="T1431">
        <f t="shared" si="399"/>
        <v>42.556960632631096</v>
      </c>
    </row>
    <row r="1432" spans="1:20" x14ac:dyDescent="0.25">
      <c r="A1432">
        <f t="shared" si="400"/>
        <v>1214.7347530805764</v>
      </c>
      <c r="B1432">
        <f t="shared" si="417"/>
        <v>193.33104049828668</v>
      </c>
      <c r="C1432" t="str">
        <f t="shared" si="401"/>
        <v>-0.33458776656287-133.720748736773i</v>
      </c>
      <c r="D1432" t="str">
        <f t="shared" si="402"/>
        <v>3.47812475441366-82.3234228104278i</v>
      </c>
      <c r="E1432" t="str">
        <f t="shared" si="403"/>
        <v>162.468153938858+0.148316557905847i</v>
      </c>
      <c r="F1432" t="str">
        <f t="shared" si="404"/>
        <v>2.42492490202463-772.546205920513i</v>
      </c>
      <c r="G1432" t="str">
        <f t="shared" si="405"/>
        <v>0.999999990556285-0.0000971787793287174i</v>
      </c>
      <c r="H1432" t="str">
        <f t="shared" si="406"/>
        <v>1201.41710643835+37.3196608284369i</v>
      </c>
      <c r="I1432" t="str">
        <f t="shared" si="407"/>
        <v>89.5525815567018-2618.09516729378i</v>
      </c>
      <c r="K1432" t="str">
        <f t="shared" si="408"/>
        <v>0.00997857626000416-0.00045573302735263i</v>
      </c>
      <c r="L1432" t="str">
        <f t="shared" si="409"/>
        <v>0.00015-1.45961876935982i</v>
      </c>
      <c r="M1432" t="str">
        <f t="shared" si="410"/>
        <v>0.0004-0.257579782828203i</v>
      </c>
      <c r="N1432">
        <f t="shared" si="411"/>
        <v>89.856638352124136</v>
      </c>
      <c r="O1432">
        <f t="shared" si="412"/>
        <v>42.524003182836779</v>
      </c>
      <c r="P1432" s="3">
        <f t="shared" si="413"/>
        <v>42.524003182836779</v>
      </c>
      <c r="Q1432" s="3">
        <f t="shared" si="414"/>
        <v>-90.143361647875864</v>
      </c>
      <c r="R1432">
        <f t="shared" si="415"/>
        <v>89.856638352124136</v>
      </c>
      <c r="S1432">
        <f t="shared" si="416"/>
        <v>0.19333104049828667</v>
      </c>
      <c r="T1432">
        <f t="shared" si="399"/>
        <v>42.524003182836779</v>
      </c>
    </row>
    <row r="1433" spans="1:20" x14ac:dyDescent="0.25">
      <c r="A1433">
        <f t="shared" si="400"/>
        <v>1219.3507451422827</v>
      </c>
      <c r="B1433">
        <f t="shared" si="417"/>
        <v>194.06569845218019</v>
      </c>
      <c r="C1433" t="str">
        <f t="shared" si="401"/>
        <v>-0.334577225951379-133.214319842885i</v>
      </c>
      <c r="D1433" t="str">
        <f t="shared" si="402"/>
        <v>3.47812475254367-82.0117850645889i</v>
      </c>
      <c r="E1433" t="str">
        <f t="shared" si="403"/>
        <v>162.468143458682+0.148881199098077i</v>
      </c>
      <c r="F1433" t="str">
        <f t="shared" si="404"/>
        <v>2.42492490185026-769.621645462114i</v>
      </c>
      <c r="G1433" t="str">
        <f t="shared" si="405"/>
        <v>0.999999990484376-0.000097548058683152i</v>
      </c>
      <c r="H1433" t="str">
        <f t="shared" si="406"/>
        <v>1201.42790472996+37.4614984309909i</v>
      </c>
      <c r="I1433" t="str">
        <f t="shared" si="407"/>
        <v>89.5527053144542-2608.20558170022i</v>
      </c>
      <c r="K1433" t="str">
        <f t="shared" si="408"/>
        <v>0.00997841349274554-0.00045745713125405i</v>
      </c>
      <c r="L1433" t="str">
        <f t="shared" si="409"/>
        <v>0.00015-1.45409321514228i</v>
      </c>
      <c r="M1433" t="str">
        <f t="shared" si="410"/>
        <v>0.0004-0.256604685025107i</v>
      </c>
      <c r="N1433">
        <f t="shared" si="411"/>
        <v>89.856097882846157</v>
      </c>
      <c r="O1433">
        <f t="shared" si="412"/>
        <v>42.491045629757096</v>
      </c>
      <c r="P1433" s="3">
        <f t="shared" si="413"/>
        <v>42.491045629757096</v>
      </c>
      <c r="Q1433" s="3">
        <f t="shared" si="414"/>
        <v>-90.143902117153843</v>
      </c>
      <c r="R1433">
        <f t="shared" si="415"/>
        <v>89.856097882846157</v>
      </c>
      <c r="S1433">
        <f t="shared" si="416"/>
        <v>0.19406569845218019</v>
      </c>
      <c r="T1433">
        <f t="shared" si="399"/>
        <v>42.491045629757096</v>
      </c>
    </row>
    <row r="1434" spans="1:20" x14ac:dyDescent="0.25">
      <c r="A1434">
        <f t="shared" si="400"/>
        <v>1223.9842779738233</v>
      </c>
      <c r="B1434">
        <f t="shared" si="417"/>
        <v>194.80314810629847</v>
      </c>
      <c r="C1434" t="str">
        <f t="shared" si="401"/>
        <v>-0.334566605443595-132.709807289342i</v>
      </c>
      <c r="D1434" t="str">
        <f t="shared" si="402"/>
        <v>3.47812475065943-81.7013270858111i</v>
      </c>
      <c r="E1434" t="str">
        <f t="shared" si="403"/>
        <v>162.46813289948+0.149447997771109i</v>
      </c>
      <c r="F1434" t="str">
        <f t="shared" si="404"/>
        <v>2.42492490167456-766.708156269461i</v>
      </c>
      <c r="G1434" t="str">
        <f t="shared" si="405"/>
        <v>0.99999999041192-0.0000979187412990532i</v>
      </c>
      <c r="H1434" t="str">
        <f t="shared" si="406"/>
        <v>1201.43878536409+37.6038752767125i</v>
      </c>
      <c r="I1434" t="str">
        <f t="shared" si="407"/>
        <v>89.552830011743-2598.35351627593i</v>
      </c>
      <c r="K1434" t="str">
        <f t="shared" si="408"/>
        <v>0.00997824949163487-0.000459187699108786i</v>
      </c>
      <c r="L1434" t="str">
        <f t="shared" si="409"/>
        <v>0.00015-1.44858857854381i</v>
      </c>
      <c r="M1434" t="str">
        <f t="shared" si="410"/>
        <v>0.0004-0.255633278566554i</v>
      </c>
      <c r="N1434">
        <f t="shared" si="411"/>
        <v>89.855555408912991</v>
      </c>
      <c r="O1434">
        <f t="shared" si="412"/>
        <v>42.45808797261229</v>
      </c>
      <c r="P1434" s="3">
        <f t="shared" si="413"/>
        <v>42.45808797261229</v>
      </c>
      <c r="Q1434" s="3">
        <f t="shared" si="414"/>
        <v>-90.144444591087009</v>
      </c>
      <c r="R1434">
        <f t="shared" si="415"/>
        <v>89.855555408912991</v>
      </c>
      <c r="S1434">
        <f t="shared" si="416"/>
        <v>0.19480314810629845</v>
      </c>
      <c r="T1434">
        <f t="shared" si="399"/>
        <v>42.45808797261229</v>
      </c>
    </row>
    <row r="1435" spans="1:20" x14ac:dyDescent="0.25">
      <c r="A1435">
        <f t="shared" si="400"/>
        <v>1228.6354182301238</v>
      </c>
      <c r="B1435">
        <f t="shared" si="417"/>
        <v>195.5434000691024</v>
      </c>
      <c r="C1435" t="str">
        <f t="shared" si="401"/>
        <v>-0.33455590443667-132.207203818647i</v>
      </c>
      <c r="D1435" t="str">
        <f t="shared" si="402"/>
        <v>3.47812474876084-81.3920444080525i</v>
      </c>
      <c r="E1435" t="str">
        <f t="shared" si="403"/>
        <v>162.468122260661+0.150016962258256i</v>
      </c>
      <c r="F1435" t="str">
        <f t="shared" si="404"/>
        <v>2.42492490149752-763.805696431039i</v>
      </c>
      <c r="G1435" t="str">
        <f t="shared" si="405"/>
        <v>0.999999990338912-0.0000982908325088135i</v>
      </c>
      <c r="H1435" t="str">
        <f t="shared" si="406"/>
        <v>1201.44974896959+37.7467934176722i</v>
      </c>
      <c r="I1435" t="str">
        <f t="shared" si="407"/>
        <v>89.5529556556803-2588.53882929868i</v>
      </c>
      <c r="K1435" t="str">
        <f t="shared" si="408"/>
        <v>0.00997808424736127-0.000460924754481946i</v>
      </c>
      <c r="L1435" t="str">
        <f t="shared" si="409"/>
        <v>0.00015-1.44310478037837i</v>
      </c>
      <c r="M1435" t="str">
        <f t="shared" si="410"/>
        <v>0.0004-0.254665549478536i</v>
      </c>
      <c r="N1435">
        <f t="shared" si="411"/>
        <v>89.855010923266562</v>
      </c>
      <c r="O1435">
        <f t="shared" si="412"/>
        <v>42.425130210616729</v>
      </c>
      <c r="P1435" s="3">
        <f t="shared" si="413"/>
        <v>42.425130210616729</v>
      </c>
      <c r="Q1435" s="3">
        <f t="shared" si="414"/>
        <v>-90.144989076733438</v>
      </c>
      <c r="R1435">
        <f t="shared" si="415"/>
        <v>89.855010923266562</v>
      </c>
      <c r="S1435">
        <f t="shared" si="416"/>
        <v>0.1955434000691024</v>
      </c>
      <c r="T1435">
        <f t="shared" si="399"/>
        <v>42.425130210616729</v>
      </c>
    </row>
    <row r="1436" spans="1:20" x14ac:dyDescent="0.25">
      <c r="A1436">
        <f t="shared" si="400"/>
        <v>1233.3042328193983</v>
      </c>
      <c r="B1436">
        <f t="shared" si="417"/>
        <v>196.28646498936499</v>
      </c>
      <c r="C1436" t="str">
        <f t="shared" si="401"/>
        <v>-0.334545122323319-131.706502200769i</v>
      </c>
      <c r="D1436" t="str">
        <f t="shared" si="402"/>
        <v>3.47812474684778-81.0839325821776i</v>
      </c>
      <c r="E1436" t="str">
        <f t="shared" si="403"/>
        <v>162.468111541631+0.150588100925987i</v>
      </c>
      <c r="F1436" t="str">
        <f t="shared" si="404"/>
        <v>2.42492490131913-760.914224193984i</v>
      </c>
      <c r="G1436" t="str">
        <f t="shared" si="405"/>
        <v>0.999999990265348-0.0000986643376650889i</v>
      </c>
      <c r="H1436" t="str">
        <f t="shared" si="406"/>
        <v>1201.46079618008+37.8902549137717i</v>
      </c>
      <c r="I1436" t="str">
        <f t="shared" si="407"/>
        <v>89.5530822534307-2578.76137958381i</v>
      </c>
      <c r="K1436" t="str">
        <f t="shared" si="408"/>
        <v>0.00997791775054427-0.000462668321016866i</v>
      </c>
      <c r="L1436" t="str">
        <f t="shared" si="409"/>
        <v>0.00015-1.43764174175968i</v>
      </c>
      <c r="M1436" t="str">
        <f t="shared" si="410"/>
        <v>0.0004-0.253701483839944i</v>
      </c>
      <c r="N1436">
        <f t="shared" si="411"/>
        <v>89.854464418828272</v>
      </c>
      <c r="O1436">
        <f t="shared" si="412"/>
        <v>42.392172342979102</v>
      </c>
      <c r="P1436" s="3">
        <f t="shared" si="413"/>
        <v>42.392172342979102</v>
      </c>
      <c r="Q1436" s="3">
        <f t="shared" si="414"/>
        <v>-90.145535581171728</v>
      </c>
      <c r="R1436">
        <f t="shared" si="415"/>
        <v>89.854464418828272</v>
      </c>
      <c r="S1436">
        <f t="shared" si="416"/>
        <v>0.196286464989365</v>
      </c>
      <c r="T1436">
        <f t="shared" si="399"/>
        <v>42.392172342979102</v>
      </c>
    </row>
    <row r="1437" spans="1:20" x14ac:dyDescent="0.25">
      <c r="A1437">
        <f t="shared" si="400"/>
        <v>1237.9907889041122</v>
      </c>
      <c r="B1437">
        <f t="shared" si="417"/>
        <v>197.03235355632458</v>
      </c>
      <c r="C1437" t="str">
        <f t="shared" si="401"/>
        <v>-0.334534258491616-131.207695233038i</v>
      </c>
      <c r="D1437" t="str">
        <f t="shared" si="402"/>
        <v>3.47812474492018-80.7769871758953i</v>
      </c>
      <c r="E1437" t="str">
        <f t="shared" si="403"/>
        <v>162.468100741792+0.151161422174089i</v>
      </c>
      <c r="F1437" t="str">
        <f t="shared" si="404"/>
        <v>2.42492490113939-758.033697963507i</v>
      </c>
      <c r="G1437" t="str">
        <f t="shared" si="405"/>
        <v>0.999999990191225-0.0000990392621408751i</v>
      </c>
      <c r="H1437" t="str">
        <f t="shared" si="406"/>
        <v>1201.47192763406+38.0342618327727i</v>
      </c>
      <c r="I1437" t="str">
        <f t="shared" si="407"/>
        <v>89.5532098122124-2569.02102648249i</v>
      </c>
      <c r="K1437" t="str">
        <f t="shared" si="408"/>
        <v>0.00997774999173329-0.000464418422435266i</v>
      </c>
      <c r="L1437" t="str">
        <f t="shared" si="409"/>
        <v>0.00015-1.4321993841001i</v>
      </c>
      <c r="M1437" t="str">
        <f t="shared" si="410"/>
        <v>0.0004-0.252741067782371i</v>
      </c>
      <c r="N1437">
        <f t="shared" si="411"/>
        <v>89.853915888499159</v>
      </c>
      <c r="O1437">
        <f t="shared" si="412"/>
        <v>42.359214368902222</v>
      </c>
      <c r="P1437" s="3">
        <f t="shared" si="413"/>
        <v>42.359214368902222</v>
      </c>
      <c r="Q1437" s="3">
        <f t="shared" si="414"/>
        <v>-90.146084111500841</v>
      </c>
      <c r="R1437">
        <f t="shared" si="415"/>
        <v>89.853915888499159</v>
      </c>
      <c r="S1437">
        <f t="shared" si="416"/>
        <v>0.19703235355632459</v>
      </c>
      <c r="T1437">
        <f t="shared" si="399"/>
        <v>42.359214368902222</v>
      </c>
    </row>
    <row r="1438" spans="1:20" x14ac:dyDescent="0.25">
      <c r="A1438">
        <f t="shared" si="400"/>
        <v>1242.6951539019476</v>
      </c>
      <c r="B1438">
        <f t="shared" si="417"/>
        <v>197.7810764998386</v>
      </c>
      <c r="C1438" t="str">
        <f t="shared" si="401"/>
        <v>-0.334523312325159-130.710775740036i</v>
      </c>
      <c r="D1438" t="str">
        <f t="shared" si="402"/>
        <v>3.47812474297788-80.4712037736918i</v>
      </c>
      <c r="E1438" t="str">
        <f t="shared" si="403"/>
        <v>162.468089860542+0.151736934435832i</v>
      </c>
      <c r="F1438" t="str">
        <f t="shared" si="404"/>
        <v>2.42492490095826-755.164076302261i</v>
      </c>
      <c r="G1438" t="str">
        <f t="shared" si="405"/>
        <v>0.999999990116536-0.0000994156113295852i</v>
      </c>
      <c r="H1438" t="str">
        <f t="shared" si="406"/>
        <v>1201.48314397492+38.1788162503289i</v>
      </c>
      <c r="I1438" t="str">
        <f t="shared" si="407"/>
        <v>89.5533383392969-2559.31762987948i</v>
      </c>
      <c r="K1438" t="str">
        <f t="shared" si="408"/>
        <v>0.00997758096140705-0.000466175082537432i</v>
      </c>
      <c r="L1438" t="str">
        <f t="shared" si="409"/>
        <v>0.00015-1.42677762910949i</v>
      </c>
      <c r="M1438" t="str">
        <f t="shared" si="410"/>
        <v>0.0004-0.25178428748991i</v>
      </c>
      <c r="N1438">
        <f t="shared" si="411"/>
        <v>89.853365325159686</v>
      </c>
      <c r="O1438">
        <f t="shared" si="412"/>
        <v>42.326256287582666</v>
      </c>
      <c r="P1438" s="3">
        <f t="shared" si="413"/>
        <v>42.326256287582666</v>
      </c>
      <c r="Q1438" s="3">
        <f t="shared" si="414"/>
        <v>-90.146634674840314</v>
      </c>
      <c r="R1438">
        <f t="shared" si="415"/>
        <v>89.853365325159686</v>
      </c>
      <c r="S1438">
        <f t="shared" si="416"/>
        <v>0.19778107649983862</v>
      </c>
      <c r="T1438">
        <f t="shared" si="399"/>
        <v>42.326256287582666</v>
      </c>
    </row>
    <row r="1439" spans="1:20" x14ac:dyDescent="0.25">
      <c r="A1439">
        <f t="shared" si="400"/>
        <v>1247.4173954867749</v>
      </c>
      <c r="B1439">
        <f t="shared" si="417"/>
        <v>198.53264459053798</v>
      </c>
      <c r="C1439" t="str">
        <f t="shared" si="401"/>
        <v>-0.334512283203028-130.215736573503i</v>
      </c>
      <c r="D1439" t="str">
        <f t="shared" si="402"/>
        <v>3.47812474102082-80.1665779767715i</v>
      </c>
      <c r="E1439" t="str">
        <f t="shared" si="403"/>
        <v>162.468078897272+0.152314646178074i</v>
      </c>
      <c r="F1439" t="str">
        <f t="shared" si="404"/>
        <v>2.42492490077579-752.305317929786i</v>
      </c>
      <c r="G1439" t="str">
        <f t="shared" si="405"/>
        <v>0.999999990041279-0.0000997933906451275i</v>
      </c>
      <c r="H1439" t="str">
        <f t="shared" si="406"/>
        <v>1201.49444585096+38.3239202500166i</v>
      </c>
      <c r="I1439" t="str">
        <f t="shared" si="407"/>
        <v>89.5534678420145-2549.65105019125i</v>
      </c>
      <c r="K1439" t="str">
        <f t="shared" si="408"/>
        <v>0.00997741064997322-0.000467938325202388i</v>
      </c>
      <c r="L1439" t="str">
        <f t="shared" si="409"/>
        <v>0.00015-1.42137639879407i</v>
      </c>
      <c r="M1439" t="str">
        <f t="shared" si="410"/>
        <v>0.0004-0.250831129198954i</v>
      </c>
      <c r="N1439">
        <f t="shared" si="411"/>
        <v>89.852812721669835</v>
      </c>
      <c r="O1439">
        <f t="shared" si="412"/>
        <v>42.293298098211338</v>
      </c>
      <c r="P1439" s="3">
        <f t="shared" si="413"/>
        <v>42.293298098211338</v>
      </c>
      <c r="Q1439" s="3">
        <f t="shared" si="414"/>
        <v>-90.147187278330165</v>
      </c>
      <c r="R1439">
        <f t="shared" si="415"/>
        <v>89.852812721669835</v>
      </c>
      <c r="S1439">
        <f t="shared" si="416"/>
        <v>0.19853264459053799</v>
      </c>
      <c r="T1439">
        <f t="shared" si="399"/>
        <v>42.293298098211338</v>
      </c>
    </row>
    <row r="1440" spans="1:20" x14ac:dyDescent="0.25">
      <c r="A1440">
        <f t="shared" si="400"/>
        <v>1252.1575815896249</v>
      </c>
      <c r="B1440">
        <f t="shared" si="417"/>
        <v>199.28706863998204</v>
      </c>
      <c r="C1440" t="str">
        <f t="shared" si="401"/>
        <v>-0.334501170499458-129.722570612224i</v>
      </c>
      <c r="D1440" t="str">
        <f t="shared" si="402"/>
        <v>3.47812473904884-79.8631054029887i</v>
      </c>
      <c r="E1440" t="str">
        <f t="shared" si="403"/>
        <v>162.46806785137+0.152894565901603i</v>
      </c>
      <c r="F1440" t="str">
        <f t="shared" si="404"/>
        <v>2.4249249005919-749.457381721872i</v>
      </c>
      <c r="G1440" t="str">
        <f t="shared" si="405"/>
        <v>0.999999989965449-0.000100172605521983i</v>
      </c>
      <c r="H1440" t="str">
        <f t="shared" si="406"/>
        <v>1201.50583391544+38.4695759233632i</v>
      </c>
      <c r="I1440" t="str">
        <f t="shared" si="407"/>
        <v>89.5535983277459-2540.02114836386i</v>
      </c>
      <c r="K1440" t="str">
        <f t="shared" si="408"/>
        <v>0.00997723904776781-0.000469708174388052i</v>
      </c>
      <c r="L1440" t="str">
        <f t="shared" si="409"/>
        <v>0.00015-1.41599561545534i</v>
      </c>
      <c r="M1440" t="str">
        <f t="shared" si="410"/>
        <v>0.0004-0.249881579198001i</v>
      </c>
      <c r="N1440">
        <f t="shared" si="411"/>
        <v>89.852258070869198</v>
      </c>
      <c r="O1440">
        <f t="shared" si="412"/>
        <v>42.260339799972769</v>
      </c>
      <c r="P1440" s="3">
        <f t="shared" si="413"/>
        <v>42.260339799972769</v>
      </c>
      <c r="Q1440" s="3">
        <f t="shared" si="414"/>
        <v>-90.147741929130802</v>
      </c>
      <c r="R1440">
        <f t="shared" si="415"/>
        <v>89.852258070869198</v>
      </c>
      <c r="S1440">
        <f t="shared" si="416"/>
        <v>0.19928706863998205</v>
      </c>
      <c r="T1440">
        <f t="shared" si="399"/>
        <v>42.260339799972769</v>
      </c>
    </row>
    <row r="1441" spans="1:20" x14ac:dyDescent="0.25">
      <c r="A1441">
        <f t="shared" si="400"/>
        <v>1256.9157803996654</v>
      </c>
      <c r="B1441">
        <f t="shared" si="417"/>
        <v>200.04435950081398</v>
      </c>
      <c r="C1441" t="str">
        <f t="shared" si="401"/>
        <v>-0.334489973584054-129.231270761932i</v>
      </c>
      <c r="D1441" t="str">
        <f t="shared" si="402"/>
        <v>3.47812473706182-79.5607816867886i</v>
      </c>
      <c r="E1441" t="str">
        <f t="shared" si="403"/>
        <v>162.468056722221+0.153476702140939i</v>
      </c>
      <c r="F1441" t="str">
        <f t="shared" si="404"/>
        <v>2.4249249004066-746.62022671i</v>
      </c>
      <c r="G1441" t="str">
        <f t="shared" si="405"/>
        <v>0.999999989889042-0.000100553261415283i</v>
      </c>
      <c r="H1441" t="str">
        <f t="shared" si="406"/>
        <v>1201.51730882667+38.6157853698784i</v>
      </c>
      <c r="I1441" t="str">
        <f t="shared" si="407"/>
        <v>89.5537298039277-2530.42778587113i</v>
      </c>
      <c r="K1441" t="str">
        <f t="shared" si="408"/>
        <v>0.00997706614505434-0.00047148465413138i</v>
      </c>
      <c r="L1441" t="str">
        <f t="shared" si="409"/>
        <v>0.00015-1.41063520168892i</v>
      </c>
      <c r="M1441" t="str">
        <f t="shared" si="410"/>
        <v>0.0004-0.248935623827457i</v>
      </c>
      <c r="N1441">
        <f t="shared" si="411"/>
        <v>89.851701365576787</v>
      </c>
      <c r="O1441">
        <f t="shared" si="412"/>
        <v>42.227381392045388</v>
      </c>
      <c r="P1441" s="3">
        <f t="shared" si="413"/>
        <v>42.227381392045388</v>
      </c>
      <c r="Q1441" s="3">
        <f t="shared" si="414"/>
        <v>-90.148298634423213</v>
      </c>
      <c r="R1441">
        <f t="shared" si="415"/>
        <v>89.851701365576787</v>
      </c>
      <c r="S1441">
        <f t="shared" si="416"/>
        <v>0.20004435950081398</v>
      </c>
      <c r="T1441">
        <f t="shared" si="399"/>
        <v>42.227381392045388</v>
      </c>
    </row>
    <row r="1442" spans="1:20" x14ac:dyDescent="0.25">
      <c r="A1442">
        <f t="shared" si="400"/>
        <v>1261.6920603651843</v>
      </c>
      <c r="B1442">
        <f t="shared" si="417"/>
        <v>200.80452806691707</v>
      </c>
      <c r="C1442" t="str">
        <f t="shared" si="401"/>
        <v>-0.334478691821847-128.741829955214i</v>
      </c>
      <c r="D1442" t="str">
        <f t="shared" si="402"/>
        <v>3.47812473505972-79.2596024791446i</v>
      </c>
      <c r="E1442" t="str">
        <f t="shared" si="403"/>
        <v>162.468045509204+0.154061063464771i</v>
      </c>
      <c r="F1442" t="str">
        <f t="shared" si="404"/>
        <v>2.42492490021992-743.793812080759i</v>
      </c>
      <c r="G1442" t="str">
        <f t="shared" si="405"/>
        <v>0.999999989812052-0.000100935363800891i</v>
      </c>
      <c r="H1442" t="str">
        <f t="shared" si="406"/>
        <v>1201.52887124795+38.7625506970866i</v>
      </c>
      <c r="I1442" t="str">
        <f t="shared" si="407"/>
        <v>89.5538622780566-2520.87082471251i</v>
      </c>
      <c r="K1442" t="str">
        <f t="shared" si="408"/>
        <v>0.00997689193202398-0.000473267788548592i</v>
      </c>
      <c r="L1442" t="str">
        <f t="shared" si="409"/>
        <v>0.00015-1.40529508038346i</v>
      </c>
      <c r="M1442" t="str">
        <f t="shared" si="410"/>
        <v>0.0004-0.247993249479435i</v>
      </c>
      <c r="N1442">
        <f t="shared" si="411"/>
        <v>89.851142598591153</v>
      </c>
      <c r="O1442">
        <f t="shared" si="412"/>
        <v>42.194422873602051</v>
      </c>
      <c r="P1442" s="3">
        <f t="shared" si="413"/>
        <v>42.194422873602051</v>
      </c>
      <c r="Q1442" s="3">
        <f t="shared" si="414"/>
        <v>-90.148857401408847</v>
      </c>
      <c r="R1442">
        <f t="shared" si="415"/>
        <v>89.851142598591153</v>
      </c>
      <c r="S1442">
        <f t="shared" si="416"/>
        <v>0.20080452806691707</v>
      </c>
      <c r="T1442">
        <f t="shared" si="399"/>
        <v>42.194422873602051</v>
      </c>
    </row>
    <row r="1443" spans="1:20" x14ac:dyDescent="0.25">
      <c r="A1443">
        <f t="shared" si="400"/>
        <v>1266.4864901945718</v>
      </c>
      <c r="B1443">
        <f t="shared" si="417"/>
        <v>201.56758527357135</v>
      </c>
      <c r="C1443" t="str">
        <f t="shared" si="401"/>
        <v>-0.334467324572934-128.254241151388i</v>
      </c>
      <c r="D1443" t="str">
        <f t="shared" si="402"/>
        <v>3.47812473304234-78.959563447491i</v>
      </c>
      <c r="E1443" t="str">
        <f t="shared" si="403"/>
        <v>162.468034211693+0.154647658475982i</v>
      </c>
      <c r="F1443" t="str">
        <f t="shared" si="404"/>
        <v>2.42492490003181-740.978097175207i</v>
      </c>
      <c r="G1443" t="str">
        <f t="shared" si="405"/>
        <v>0.999999989734477-0.000101318918175474i</v>
      </c>
      <c r="H1443" t="str">
        <f t="shared" si="406"/>
        <v>1201.54052184772+38.9098740205555i</v>
      </c>
      <c r="I1443" t="str">
        <f t="shared" si="407"/>
        <v>89.5539957576798-2511.35012741113i</v>
      </c>
      <c r="K1443" t="str">
        <f t="shared" si="408"/>
        <v>0.00997671639879424-0.000475057601835265i</v>
      </c>
      <c r="L1443" t="str">
        <f t="shared" si="409"/>
        <v>0.00015-1.39997517471953i</v>
      </c>
      <c r="M1443" t="str">
        <f t="shared" si="410"/>
        <v>0.0004-0.247054442597564i</v>
      </c>
      <c r="N1443">
        <f t="shared" si="411"/>
        <v>89.85058176269041</v>
      </c>
      <c r="O1443">
        <f t="shared" si="412"/>
        <v>42.161464243808531</v>
      </c>
      <c r="P1443" s="3">
        <f t="shared" si="413"/>
        <v>42.161464243808531</v>
      </c>
      <c r="Q1443" s="3">
        <f t="shared" si="414"/>
        <v>-90.14941823730959</v>
      </c>
      <c r="R1443">
        <f t="shared" si="415"/>
        <v>89.85058176269041</v>
      </c>
      <c r="S1443">
        <f t="shared" si="416"/>
        <v>0.20156758527357135</v>
      </c>
      <c r="T1443">
        <f t="shared" si="399"/>
        <v>42.161464243808531</v>
      </c>
    </row>
    <row r="1444" spans="1:20" x14ac:dyDescent="0.25">
      <c r="A1444">
        <f t="shared" si="400"/>
        <v>1271.2991388573112</v>
      </c>
      <c r="B1444">
        <f t="shared" si="417"/>
        <v>202.33354209761092</v>
      </c>
      <c r="C1444" t="str">
        <f t="shared" si="401"/>
        <v>-0.33445587119294-127.768497336427i</v>
      </c>
      <c r="D1444" t="str">
        <f t="shared" si="402"/>
        <v>3.4781247310096-78.6606602756663i</v>
      </c>
      <c r="E1444" t="str">
        <f t="shared" si="403"/>
        <v>162.468022829058+0.155236495811829i</v>
      </c>
      <c r="F1444" t="str">
        <f t="shared" si="404"/>
        <v>2.42492489984226-738.173041488349i</v>
      </c>
      <c r="G1444" t="str">
        <f t="shared" si="405"/>
        <v>0.99999998965631-0.000101703930056591i</v>
      </c>
      <c r="H1444" t="str">
        <f t="shared" si="406"/>
        <v>1201.55226129947+39.0577574639299i</v>
      </c>
      <c r="I1444" t="str">
        <f t="shared" si="407"/>
        <v>89.5541302504075-2501.86555701178i</v>
      </c>
      <c r="K1444" t="str">
        <f t="shared" si="408"/>
        <v>0.00997653953540934-0.000476854118266581i</v>
      </c>
      <c r="L1444" t="str">
        <f t="shared" si="409"/>
        <v>0.00015-1.39467540816849i</v>
      </c>
      <c r="M1444" t="str">
        <f t="shared" si="410"/>
        <v>0.0004-0.246119189676792i</v>
      </c>
      <c r="N1444">
        <f t="shared" si="411"/>
        <v>89.850018850632026</v>
      </c>
      <c r="O1444">
        <f t="shared" si="412"/>
        <v>42.128505501825245</v>
      </c>
      <c r="P1444" s="3">
        <f t="shared" si="413"/>
        <v>42.128505501825245</v>
      </c>
      <c r="Q1444" s="3">
        <f t="shared" si="414"/>
        <v>-90.149981149367974</v>
      </c>
      <c r="R1444">
        <f t="shared" si="415"/>
        <v>89.850018850632026</v>
      </c>
      <c r="S1444">
        <f t="shared" si="416"/>
        <v>0.20233354209761092</v>
      </c>
      <c r="T1444">
        <f t="shared" si="399"/>
        <v>42.128505501825245</v>
      </c>
    </row>
    <row r="1445" spans="1:20" x14ac:dyDescent="0.25">
      <c r="A1445">
        <f t="shared" si="400"/>
        <v>1276.1300755849691</v>
      </c>
      <c r="B1445">
        <f t="shared" si="417"/>
        <v>203.10240955758184</v>
      </c>
      <c r="C1445" t="str">
        <f t="shared" si="401"/>
        <v>-0.33444433103231-127.284591522836i</v>
      </c>
      <c r="D1445" t="str">
        <f t="shared" si="402"/>
        <v>3.47812472896138-78.3628886638478i</v>
      </c>
      <c r="E1445" t="str">
        <f t="shared" si="403"/>
        <v>162.468011360665+0.155827584144044i</v>
      </c>
      <c r="F1445" t="str">
        <f t="shared" si="404"/>
        <v>2.42492489965126-735.378604668514i</v>
      </c>
      <c r="G1445" t="str">
        <f t="shared" si="405"/>
        <v>0.999999989577549-0.000102090404982766i</v>
      </c>
      <c r="H1445" t="str">
        <f t="shared" si="406"/>
        <v>1201.5640902819+39.2062031589584i</v>
      </c>
      <c r="I1445" t="str">
        <f t="shared" si="407"/>
        <v>89.554265763901-2492.41697707903i</v>
      </c>
      <c r="K1445" t="str">
        <f t="shared" si="408"/>
        <v>0.00997636133183866-0.000478657362197388i</v>
      </c>
      <c r="L1445" t="str">
        <f t="shared" si="409"/>
        <v>0.00015-1.38939570449142i</v>
      </c>
      <c r="M1445" t="str">
        <f t="shared" si="410"/>
        <v>0.0004-0.245187477263192i</v>
      </c>
      <c r="N1445">
        <f t="shared" si="411"/>
        <v>89.849453855153129</v>
      </c>
      <c r="O1445">
        <f t="shared" si="412"/>
        <v>42.095546646805616</v>
      </c>
      <c r="P1445" s="3">
        <f t="shared" si="413"/>
        <v>42.095546646805616</v>
      </c>
      <c r="Q1445" s="3">
        <f t="shared" si="414"/>
        <v>-90.150546144846871</v>
      </c>
      <c r="R1445">
        <f t="shared" si="415"/>
        <v>89.849453855153129</v>
      </c>
      <c r="S1445">
        <f t="shared" si="416"/>
        <v>0.20310240955758183</v>
      </c>
      <c r="T1445">
        <f t="shared" si="399"/>
        <v>42.095546646805616</v>
      </c>
    </row>
    <row r="1446" spans="1:20" x14ac:dyDescent="0.25">
      <c r="A1446">
        <f t="shared" si="400"/>
        <v>1280.9793698721919</v>
      </c>
      <c r="B1446">
        <f t="shared" si="417"/>
        <v>203.87419871390065</v>
      </c>
      <c r="C1446" t="str">
        <f t="shared" si="401"/>
        <v>-0.334432703436833-126.80251674957i</v>
      </c>
      <c r="D1446" t="str">
        <f t="shared" si="402"/>
        <v>3.47812472689759-78.0662443284915i</v>
      </c>
      <c r="E1446" t="str">
        <f t="shared" si="403"/>
        <v>162.467999805876+0.15642093217907i</v>
      </c>
      <c r="F1446" t="str">
        <f t="shared" si="404"/>
        <v>2.42492489945882-732.594746516794i</v>
      </c>
      <c r="G1446" t="str">
        <f t="shared" si="405"/>
        <v>0.999999989498188-0.000102478348513567i</v>
      </c>
      <c r="H1446" t="str">
        <f t="shared" si="406"/>
        <v>1201.57600947891+39.3552132455289i</v>
      </c>
      <c r="I1446" t="str">
        <f t="shared" si="407"/>
        <v>89.5544023058831-2483.00425169524i</v>
      </c>
      <c r="K1446" t="str">
        <f t="shared" si="408"/>
        <v>0.00997618177797688-0.000480467358062439i</v>
      </c>
      <c r="L1446" t="str">
        <f t="shared" si="409"/>
        <v>0.00015-1.38413598773802i</v>
      </c>
      <c r="M1446" t="str">
        <f t="shared" si="410"/>
        <v>0.0004-0.244259291953768i</v>
      </c>
      <c r="N1446">
        <f t="shared" si="411"/>
        <v>89.848886768970317</v>
      </c>
      <c r="O1446">
        <f t="shared" si="412"/>
        <v>42.062587677897355</v>
      </c>
      <c r="P1446" s="3">
        <f t="shared" si="413"/>
        <v>42.062587677897355</v>
      </c>
      <c r="Q1446" s="3">
        <f t="shared" si="414"/>
        <v>-90.151113231029683</v>
      </c>
      <c r="R1446">
        <f t="shared" si="415"/>
        <v>89.848886768970317</v>
      </c>
      <c r="S1446">
        <f t="shared" si="416"/>
        <v>0.20387419871390067</v>
      </c>
      <c r="T1446">
        <f t="shared" si="399"/>
        <v>42.062587677897355</v>
      </c>
    </row>
    <row r="1447" spans="1:20" x14ac:dyDescent="0.25">
      <c r="A1447">
        <f t="shared" si="400"/>
        <v>1285.8470914777063</v>
      </c>
      <c r="B1447">
        <f t="shared" si="417"/>
        <v>204.64892066901348</v>
      </c>
      <c r="C1447" t="str">
        <f t="shared" si="401"/>
        <v>-0.33442098774746-126.322266081918i</v>
      </c>
      <c r="D1447" t="str">
        <f t="shared" si="402"/>
        <v>3.47812472481805-77.7707230022679i</v>
      </c>
      <c r="E1447" t="str">
        <f t="shared" si="403"/>
        <v>162.467988164045+0.157016548658177i</v>
      </c>
      <c r="F1447" t="str">
        <f t="shared" si="404"/>
        <v>2.42492489926491-729.821426986448i</v>
      </c>
      <c r="G1447" t="str">
        <f t="shared" si="405"/>
        <v>0.999999989418223-0.000102867766229693i</v>
      </c>
      <c r="H1447" t="str">
        <f t="shared" si="406"/>
        <v>1201.58801957961+39.5047898716983i</v>
      </c>
      <c r="I1447" t="str">
        <f t="shared" si="407"/>
        <v>89.5545398841336-2473.62724545853i</v>
      </c>
      <c r="K1447" t="str">
        <f t="shared" si="408"/>
        <v>0.00997600086364338-0.000482284130376539i</v>
      </c>
      <c r="L1447" t="str">
        <f t="shared" si="409"/>
        <v>0.00015-1.37889618224549i</v>
      </c>
      <c r="M1447" t="str">
        <f t="shared" si="410"/>
        <v>0.0004-0.243334620396262i</v>
      </c>
      <c r="N1447">
        <f t="shared" si="411"/>
        <v>89.848317584779679</v>
      </c>
      <c r="O1447">
        <f t="shared" si="412"/>
        <v>42.029628594241323</v>
      </c>
      <c r="P1447" s="3">
        <f t="shared" si="413"/>
        <v>42.029628594241323</v>
      </c>
      <c r="Q1447" s="3">
        <f t="shared" si="414"/>
        <v>-90.151682415220321</v>
      </c>
      <c r="R1447">
        <f t="shared" si="415"/>
        <v>89.848317584779679</v>
      </c>
      <c r="S1447">
        <f t="shared" si="416"/>
        <v>0.20464892066901347</v>
      </c>
      <c r="T1447">
        <f t="shared" si="399"/>
        <v>42.029628594241323</v>
      </c>
    </row>
    <row r="1448" spans="1:20" x14ac:dyDescent="0.25">
      <c r="A1448">
        <f t="shared" si="400"/>
        <v>1290.7333104253216</v>
      </c>
      <c r="B1448">
        <f t="shared" si="417"/>
        <v>205.42658656755574</v>
      </c>
      <c r="C1448" t="str">
        <f t="shared" si="401"/>
        <v>-0.334409183300157-125.843832611416i</v>
      </c>
      <c r="D1448" t="str">
        <f t="shared" si="402"/>
        <v>3.47812472272271-77.476320434005i</v>
      </c>
      <c r="E1448" t="str">
        <f t="shared" si="403"/>
        <v>162.467976434526+0.157614442357472i</v>
      </c>
      <c r="F1448" t="str">
        <f t="shared" si="404"/>
        <v>2.42492489906953-727.058606182354i</v>
      </c>
      <c r="G1448" t="str">
        <f t="shared" si="405"/>
        <v>0.999999989337648-0.000103258663733046i</v>
      </c>
      <c r="H1448" t="str">
        <f t="shared" si="406"/>
        <v>1201.60012127843+39.6549351937229i</v>
      </c>
      <c r="I1448" t="str">
        <f t="shared" si="407"/>
        <v>89.5546785064908-2464.28582348097i</v>
      </c>
      <c r="K1448" t="str">
        <f t="shared" si="408"/>
        <v>0.00997581857858132-0.00048410770373467i</v>
      </c>
      <c r="L1448" t="str">
        <f t="shared" si="409"/>
        <v>0.00015-1.37367621263746i</v>
      </c>
      <c r="M1448" t="str">
        <f t="shared" si="410"/>
        <v>0.0004-0.242413449288964i</v>
      </c>
      <c r="N1448">
        <f t="shared" si="411"/>
        <v>89.847746295256812</v>
      </c>
      <c r="O1448">
        <f t="shared" si="412"/>
        <v>41.996669394972301</v>
      </c>
      <c r="P1448" s="3">
        <f t="shared" si="413"/>
        <v>41.996669394972301</v>
      </c>
      <c r="Q1448" s="3">
        <f t="shared" si="414"/>
        <v>-90.152253704743188</v>
      </c>
      <c r="R1448">
        <f t="shared" si="415"/>
        <v>89.847746295256812</v>
      </c>
      <c r="S1448">
        <f t="shared" si="416"/>
        <v>0.20542658656755575</v>
      </c>
      <c r="T1448">
        <f t="shared" si="399"/>
        <v>41.996669394972301</v>
      </c>
    </row>
    <row r="1449" spans="1:20" x14ac:dyDescent="0.25">
      <c r="A1449">
        <f t="shared" si="400"/>
        <v>1295.6380970049379</v>
      </c>
      <c r="B1449">
        <f t="shared" si="417"/>
        <v>206.20720759651246</v>
      </c>
      <c r="C1449" t="str">
        <f t="shared" si="401"/>
        <v>-0.334397289425877-125.367209455737i</v>
      </c>
      <c r="D1449" t="str">
        <f t="shared" si="402"/>
        <v>3.47812472061139-77.1830323886216i</v>
      </c>
      <c r="E1449" t="str">
        <f t="shared" si="403"/>
        <v>162.467964616664+0.158214622088372i</v>
      </c>
      <c r="F1449" t="str">
        <f t="shared" si="404"/>
        <v>2.42492489887264-724.306244360397i</v>
      </c>
      <c r="G1449" t="str">
        <f t="shared" si="405"/>
        <v>0.99999998925646-0.000103651046646816i</v>
      </c>
      <c r="H1449" t="str">
        <f t="shared" si="406"/>
        <v>1201.61231527508+39.8056513760917i</v>
      </c>
      <c r="I1449" t="str">
        <f t="shared" si="407"/>
        <v>89.5548181808508-2454.97985138646i</v>
      </c>
      <c r="K1449" t="str">
        <f t="shared" si="408"/>
        <v>0.00997563491245746-0.000485938102812189i</v>
      </c>
      <c r="L1449" t="str">
        <f t="shared" si="409"/>
        <v>0.00015-1.36847600382294i</v>
      </c>
      <c r="M1449" t="str">
        <f t="shared" si="410"/>
        <v>0.0004-0.241495765380518i</v>
      </c>
      <c r="N1449">
        <f t="shared" si="411"/>
        <v>89.847172893056907</v>
      </c>
      <c r="O1449">
        <f t="shared" si="412"/>
        <v>41.963710079218295</v>
      </c>
      <c r="P1449" s="3">
        <f t="shared" si="413"/>
        <v>41.963710079218295</v>
      </c>
      <c r="Q1449" s="3">
        <f t="shared" si="414"/>
        <v>-90.152827106943093</v>
      </c>
      <c r="R1449">
        <f t="shared" si="415"/>
        <v>89.847172893056907</v>
      </c>
      <c r="S1449">
        <f t="shared" si="416"/>
        <v>0.20620720759651245</v>
      </c>
      <c r="T1449">
        <f t="shared" si="399"/>
        <v>41.963710079218295</v>
      </c>
    </row>
    <row r="1450" spans="1:20" x14ac:dyDescent="0.25">
      <c r="A1450">
        <f t="shared" si="400"/>
        <v>1300.5615217735567</v>
      </c>
      <c r="B1450">
        <f t="shared" si="417"/>
        <v>206.99079498537921</v>
      </c>
      <c r="C1450" t="str">
        <f t="shared" si="401"/>
        <v>-0.334385305450674-124.892389758601i</v>
      </c>
      <c r="D1450" t="str">
        <f t="shared" si="402"/>
        <v>3.478124718484-76.8908546470714i</v>
      </c>
      <c r="E1450" t="str">
        <f t="shared" si="403"/>
        <v>162.467952709802+0.158817096697452i</v>
      </c>
      <c r="F1450" t="str">
        <f t="shared" si="404"/>
        <v>2.42492489867427-721.564301926933i</v>
      </c>
      <c r="G1450" t="str">
        <f t="shared" si="405"/>
        <v>0.999999989174654-0.000104044920615563i</v>
      </c>
      <c r="H1450" t="str">
        <f t="shared" si="406"/>
        <v>1201.62460227468+39.9569405915573i</v>
      </c>
      <c r="I1450" t="str">
        <f t="shared" si="407"/>
        <v>89.5549589151709-2445.70919530901i</v>
      </c>
      <c r="K1450" t="str">
        <f t="shared" si="408"/>
        <v>0.00997544985486145-0.000487775352364969i</v>
      </c>
      <c r="L1450" t="str">
        <f t="shared" si="409"/>
        <v>0.00015-1.36329548099515i</v>
      </c>
      <c r="M1450" t="str">
        <f t="shared" si="410"/>
        <v>0.0004-0.240581555469733i</v>
      </c>
      <c r="N1450">
        <f t="shared" si="411"/>
        <v>89.846597370814564</v>
      </c>
      <c r="O1450">
        <f t="shared" si="412"/>
        <v>41.930750646101053</v>
      </c>
      <c r="P1450" s="3">
        <f t="shared" si="413"/>
        <v>41.930750646101053</v>
      </c>
      <c r="Q1450" s="3">
        <f t="shared" si="414"/>
        <v>-90.153402629185436</v>
      </c>
      <c r="R1450">
        <f t="shared" si="415"/>
        <v>89.846597370814564</v>
      </c>
      <c r="S1450">
        <f t="shared" si="416"/>
        <v>0.2069907949853792</v>
      </c>
      <c r="T1450">
        <f t="shared" si="399"/>
        <v>41.930750646101053</v>
      </c>
    </row>
    <row r="1451" spans="1:20" x14ac:dyDescent="0.25">
      <c r="A1451">
        <f t="shared" si="400"/>
        <v>1305.5036555562961</v>
      </c>
      <c r="B1451">
        <f t="shared" si="417"/>
        <v>207.77736000632365</v>
      </c>
      <c r="C1451" t="str">
        <f t="shared" si="401"/>
        <v>-0.334373230695555-124.419366689672i</v>
      </c>
      <c r="D1451" t="str">
        <f t="shared" si="402"/>
        <v>3.47812471634041-76.5997830062796i</v>
      </c>
      <c r="E1451" t="str">
        <f t="shared" si="403"/>
        <v>162.467940713277+0.159421875066748i</v>
      </c>
      <c r="F1451" t="str">
        <f t="shared" si="404"/>
        <v>2.42492489847438-718.832739438199i</v>
      </c>
      <c r="G1451" t="str">
        <f t="shared" si="405"/>
        <v>0.999999989092225-0.000104440291305293i</v>
      </c>
      <c r="H1451" t="str">
        <f t="shared" si="406"/>
        <v>1201.6369829877+40.1088050211674i</v>
      </c>
      <c r="I1451" t="str">
        <f t="shared" si="407"/>
        <v>89.5551007174664-2436.47372189059i</v>
      </c>
      <c r="K1451" t="str">
        <f t="shared" si="408"/>
        <v>0.00997526339530527-0.000489619477229556i</v>
      </c>
      <c r="L1451" t="str">
        <f t="shared" si="409"/>
        <v>0.00015-1.35813456963056i</v>
      </c>
      <c r="M1451" t="str">
        <f t="shared" si="410"/>
        <v>0.0004-0.239670806405393i</v>
      </c>
      <c r="N1451">
        <f t="shared" si="411"/>
        <v>89.846019721144046</v>
      </c>
      <c r="O1451">
        <f t="shared" si="412"/>
        <v>41.897791094735723</v>
      </c>
      <c r="P1451" s="3">
        <f t="shared" si="413"/>
        <v>41.897791094735723</v>
      </c>
      <c r="Q1451" s="3">
        <f t="shared" si="414"/>
        <v>-90.153980278855954</v>
      </c>
      <c r="R1451">
        <f t="shared" si="415"/>
        <v>89.846019721144046</v>
      </c>
      <c r="S1451">
        <f t="shared" si="416"/>
        <v>0.20777736000632366</v>
      </c>
      <c r="T1451">
        <f t="shared" si="399"/>
        <v>41.897791094735723</v>
      </c>
    </row>
    <row r="1452" spans="1:20" x14ac:dyDescent="0.25">
      <c r="A1452">
        <f t="shared" si="400"/>
        <v>1310.46456944741</v>
      </c>
      <c r="B1452">
        <f t="shared" si="417"/>
        <v>208.56691397434767</v>
      </c>
      <c r="C1452" t="str">
        <f t="shared" si="401"/>
        <v>-0.334361064476543-123.94813344446i</v>
      </c>
      <c r="D1452" t="str">
        <f t="shared" si="402"/>
        <v>3.47812471418051-76.3098132790829i</v>
      </c>
      <c r="E1452" t="str">
        <f t="shared" si="403"/>
        <v>162.467928626421+0.160028966113814i</v>
      </c>
      <c r="F1452" t="str">
        <f t="shared" si="404"/>
        <v>2.42492489827298-716.111517599754i</v>
      </c>
      <c r="G1452" t="str">
        <f t="shared" si="405"/>
        <v>0.999999989009169-0.000104837164403545i</v>
      </c>
      <c r="H1452" t="str">
        <f t="shared" si="406"/>
        <v>1201.64945813009+40.2612468542983i</v>
      </c>
      <c r="I1452" t="str">
        <f t="shared" si="407"/>
        <v>89.5552435958157-2427.2732982794i</v>
      </c>
      <c r="K1452" t="str">
        <f t="shared" si="408"/>
        <v>0.00997507552322268-0.000491470502323333i</v>
      </c>
      <c r="L1452" t="str">
        <f t="shared" si="409"/>
        <v>0.00015-1.35299319548771i</v>
      </c>
      <c r="M1452" t="str">
        <f t="shared" si="410"/>
        <v>0.0004-0.238763505086066i</v>
      </c>
      <c r="N1452">
        <f t="shared" si="411"/>
        <v>89.845439936638968</v>
      </c>
      <c r="O1452">
        <f t="shared" si="412"/>
        <v>41.86483142423085</v>
      </c>
      <c r="P1452" s="3">
        <f t="shared" si="413"/>
        <v>41.86483142423085</v>
      </c>
      <c r="Q1452" s="3">
        <f t="shared" si="414"/>
        <v>-90.154560063361032</v>
      </c>
      <c r="R1452">
        <f t="shared" si="415"/>
        <v>89.845439936638968</v>
      </c>
      <c r="S1452">
        <f t="shared" si="416"/>
        <v>0.20856691397434768</v>
      </c>
      <c r="T1452">
        <f t="shared" ref="T1452:T1515" si="418">P1452</f>
        <v>41.86483142423085</v>
      </c>
    </row>
    <row r="1453" spans="1:20" x14ac:dyDescent="0.25">
      <c r="A1453">
        <f t="shared" ref="A1453:A1516" si="419">2*PI()*B1453</f>
        <v>1315.4443348113102</v>
      </c>
      <c r="B1453">
        <f t="shared" si="417"/>
        <v>209.3594682474502</v>
      </c>
      <c r="C1453" t="str">
        <f t="shared" ref="C1453:C1516" si="420">IMPRODUCT(D1453,E1453,$C$40,,K1453,$C$41)</f>
        <v>-0.334348806104365-123.478683244222i</v>
      </c>
      <c r="D1453" t="str">
        <f t="shared" ref="D1453:D1516" si="421">IMDIV(IMPRODUCT($C$37,$C$38,COMPLEX(1,A1453/$C$38)),IMSUM(-1*A1453*A1453/$C$39,COMPLEX(0,1*A1453)))</f>
        <v>3.47812471200416-76.0209412941691i</v>
      </c>
      <c r="E1453" t="str">
        <f t="shared" ref="E1453:E1516" si="422">IMDIV(IMPRODUCT(IMSUM(F1453,G1453),$C$29,H1453),IMSUM(1,I1453))</f>
        <v>162.467916448564+0.160638378792006i</v>
      </c>
      <c r="F1453" t="str">
        <f t="shared" ref="F1453:F1516" si="423">IMDIV(IMPRODUCT($C$14,$C$15,COMPLEX(1,A1453/$C$15)),IMSUM(-1*A1453*A1453/$C$16,COMPLEX(0,A1453)))</f>
        <v>2.42492489807004-713.400597265904i</v>
      </c>
      <c r="G1453" t="str">
        <f t="shared" ref="G1453:G1516" si="424">IMDIV(1,COMPLEX(1,A1453*$C$9*$C$10))</f>
        <v>0.99999998892548-0.000105235545619472i</v>
      </c>
      <c r="H1453" t="str">
        <f t="shared" ref="H1453:H1516" si="425">IMDIV($C$3,IMSUM(K1453,COMPLEX(0,$C$28*A1453)))</f>
        <v>1201.66202842331+40.4142682886842i</v>
      </c>
      <c r="I1453" t="str">
        <f t="shared" ref="I1453:I1516" si="426">IMPRODUCT(F1453,$C$29,H1453,$C$31)</f>
        <v>89.5553875583538-2418.1077921279i</v>
      </c>
      <c r="K1453" t="str">
        <f t="shared" ref="K1453:K1516" si="427">IF($C$26&lt;=0,IMDIV(1,IMSUM(IMDIV(1,L1453),1/$C$18)),IMDIV(1,IMSUM(IMDIV(1,L1453),1/$C$18,IMDIV(1,M1453))))</f>
        <v>0.00997488622796847-0.000493328452644645i</v>
      </c>
      <c r="L1453" t="str">
        <f t="shared" ref="L1453:L1516" si="428">IMSUM($C$21/$C$22,IMDIV(1,COMPLEX(0,$C$20*$C$22*A1453)))</f>
        <v>0.00015-1.3478712846062i</v>
      </c>
      <c r="M1453" t="str">
        <f t="shared" ref="M1453:M1516" si="429">IMSUM($C$25/$C$26,IMDIV(1,COMPLEX(0,$C$24*$C$26*A1453)))</f>
        <v>0.0004-0.237859638459918i</v>
      </c>
      <c r="N1453">
        <f t="shared" ref="N1453:N1516" si="430">ABS(R1453)</f>
        <v>89.844858009872709</v>
      </c>
      <c r="O1453">
        <f t="shared" ref="O1453:O1516" si="431">ABS(P1453)</f>
        <v>41.831871633688202</v>
      </c>
      <c r="P1453" s="3">
        <f t="shared" ref="P1453:P1516" si="432">20*LOG10(IMABS(C1453))</f>
        <v>41.831871633688202</v>
      </c>
      <c r="Q1453" s="3">
        <f t="shared" ref="Q1453:Q1516" si="433">IMARGUMENT(C1453)*180/PI()</f>
        <v>-90.155141990127291</v>
      </c>
      <c r="R1453">
        <f t="shared" ref="R1453:R1516" si="434">IF(Q1453&lt;0,Q1453+180,Q1453-180)</f>
        <v>89.844858009872709</v>
      </c>
      <c r="S1453">
        <f t="shared" ref="S1453:S1516" si="435">B1453/1000</f>
        <v>0.20935946824745019</v>
      </c>
      <c r="T1453">
        <f t="shared" si="418"/>
        <v>41.831871633688202</v>
      </c>
    </row>
    <row r="1454" spans="1:20" x14ac:dyDescent="0.25">
      <c r="A1454">
        <f t="shared" si="419"/>
        <v>1320.4430232835932</v>
      </c>
      <c r="B1454">
        <f t="shared" ref="B1454:B1517" si="436">B1453*(1+B$42)</f>
        <v>210.15503422679052</v>
      </c>
      <c r="C1454" t="str">
        <f t="shared" si="420"/>
        <v>-0.334336454884794-123.011009335869i</v>
      </c>
      <c r="D1454" t="str">
        <f t="shared" si="421"/>
        <v>3.47812470981124-75.733162896018i</v>
      </c>
      <c r="E1454" t="str">
        <f t="shared" si="422"/>
        <v>162.467904179026+0.161250122090589i</v>
      </c>
      <c r="F1454" t="str">
        <f t="shared" si="423"/>
        <v>2.42492489786556-710.699939439153i</v>
      </c>
      <c r="G1454" t="str">
        <f t="shared" si="424"/>
        <v>0.999999988841154-0.000105635440683917i</v>
      </c>
      <c r="H1454" t="str">
        <f t="shared" si="425"/>
        <v>1201.67469459427+40.5678715304519i</v>
      </c>
      <c r="I1454" t="str">
        <f t="shared" si="426"/>
        <v>89.5555326132789-2408.97707159077i</v>
      </c>
      <c r="K1454" t="str">
        <f t="shared" si="427"/>
        <v>0.00997469549881843-0.000495193353273009i</v>
      </c>
      <c r="L1454" t="str">
        <f t="shared" si="428"/>
        <v>0.00015-1.34276876330564i</v>
      </c>
      <c r="M1454" t="str">
        <f t="shared" si="429"/>
        <v>0.0004-0.236959193524525i</v>
      </c>
      <c r="N1454">
        <f t="shared" si="430"/>
        <v>89.844273933398057</v>
      </c>
      <c r="O1454">
        <f t="shared" si="431"/>
        <v>41.798911722203087</v>
      </c>
      <c r="P1454" s="3">
        <f t="shared" si="432"/>
        <v>41.798911722203087</v>
      </c>
      <c r="Q1454" s="3">
        <f t="shared" si="433"/>
        <v>-90.155726066601943</v>
      </c>
      <c r="R1454">
        <f t="shared" si="434"/>
        <v>89.844273933398057</v>
      </c>
      <c r="S1454">
        <f t="shared" si="435"/>
        <v>0.21015503422679052</v>
      </c>
      <c r="T1454">
        <f t="shared" si="418"/>
        <v>41.798911722203087</v>
      </c>
    </row>
    <row r="1455" spans="1:20" x14ac:dyDescent="0.25">
      <c r="A1455">
        <f t="shared" si="419"/>
        <v>1325.4607067720708</v>
      </c>
      <c r="B1455">
        <f t="shared" si="436"/>
        <v>210.95362335685232</v>
      </c>
      <c r="C1455" t="str">
        <f t="shared" si="420"/>
        <v>-0.334324010118298-122.545104991859i</v>
      </c>
      <c r="D1455" t="str">
        <f t="shared" si="421"/>
        <v>3.47812470760161-75.4464739448403i</v>
      </c>
      <c r="E1455" t="str">
        <f t="shared" si="422"/>
        <v>162.467891817126+0.161864205034801i</v>
      </c>
      <c r="F1455" t="str">
        <f t="shared" si="423"/>
        <v>2.42492489765952-708.009505269627i</v>
      </c>
      <c r="G1455" t="str">
        <f t="shared" si="424"/>
        <v>0.999999988756185-0.000106036855349507i</v>
      </c>
      <c r="H1455" t="str">
        <f t="shared" si="425"/>
        <v>1201.68745737556+40.7220587941522i</v>
      </c>
      <c r="I1455" t="str">
        <f t="shared" si="426"/>
        <v>89.5556787688505-2399.88100532331i</v>
      </c>
      <c r="K1455" t="str">
        <f t="shared" si="427"/>
        <v>0.00997450332496794-0.000497065229369196i</v>
      </c>
      <c r="L1455" t="str">
        <f t="shared" si="428"/>
        <v>0.00015-1.33768555818454i</v>
      </c>
      <c r="M1455" t="str">
        <f t="shared" si="429"/>
        <v>0.0004-0.236062157326683i</v>
      </c>
      <c r="N1455">
        <f t="shared" si="430"/>
        <v>89.84368769974742</v>
      </c>
      <c r="O1455">
        <f t="shared" si="431"/>
        <v>41.765951688863566</v>
      </c>
      <c r="P1455" s="3">
        <f t="shared" si="432"/>
        <v>41.765951688863566</v>
      </c>
      <c r="Q1455" s="3">
        <f t="shared" si="433"/>
        <v>-90.15631230025258</v>
      </c>
      <c r="R1455">
        <f t="shared" si="434"/>
        <v>89.84368769974742</v>
      </c>
      <c r="S1455">
        <f t="shared" si="435"/>
        <v>0.21095362335685233</v>
      </c>
      <c r="T1455">
        <f t="shared" si="418"/>
        <v>41.765951688863566</v>
      </c>
    </row>
    <row r="1456" spans="1:20" x14ac:dyDescent="0.25">
      <c r="A1456">
        <f t="shared" si="419"/>
        <v>1330.4974574578048</v>
      </c>
      <c r="B1456">
        <f t="shared" si="436"/>
        <v>211.75524712560835</v>
      </c>
      <c r="C1456" t="str">
        <f t="shared" si="420"/>
        <v>-0.334311471100213-122.080963510117i</v>
      </c>
      <c r="D1456" t="str">
        <f t="shared" si="421"/>
        <v>3.47812470537517-75.1608703165198i</v>
      </c>
      <c r="E1456" t="str">
        <f t="shared" si="422"/>
        <v>162.467879362177+0.162480636686183i</v>
      </c>
      <c r="F1456" t="str">
        <f t="shared" si="423"/>
        <v>2.42492489745191-705.329256054533i</v>
      </c>
      <c r="G1456" t="str">
        <f t="shared" si="424"/>
        <v>0.99999998867057-0.000106439795390722i</v>
      </c>
      <c r="H1456" t="str">
        <f t="shared" si="425"/>
        <v>1201.70031750529+40.8768323027922i</v>
      </c>
      <c r="I1456" t="str">
        <f t="shared" si="426"/>
        <v>89.5558260333902-2390.81946247922i</v>
      </c>
      <c r="K1456" t="str">
        <f t="shared" si="427"/>
        <v>0.00997430969553222-0.000498944106175448i</v>
      </c>
      <c r="L1456" t="str">
        <f t="shared" si="428"/>
        <v>0.00015-1.33262159611929i</v>
      </c>
      <c r="M1456" t="str">
        <f t="shared" si="429"/>
        <v>0.0004-0.235168516962227i</v>
      </c>
      <c r="N1456">
        <f t="shared" si="430"/>
        <v>89.843099301432787</v>
      </c>
      <c r="O1456">
        <f t="shared" si="431"/>
        <v>41.732991532751605</v>
      </c>
      <c r="P1456" s="3">
        <f t="shared" si="432"/>
        <v>41.732991532751605</v>
      </c>
      <c r="Q1456" s="3">
        <f t="shared" si="433"/>
        <v>-90.156900698567213</v>
      </c>
      <c r="R1456">
        <f t="shared" si="434"/>
        <v>89.843099301432787</v>
      </c>
      <c r="S1456">
        <f t="shared" si="435"/>
        <v>0.21175524712560834</v>
      </c>
      <c r="T1456">
        <f t="shared" si="418"/>
        <v>41.732991532751605</v>
      </c>
    </row>
    <row r="1457" spans="1:20" x14ac:dyDescent="0.25">
      <c r="A1457">
        <f t="shared" si="419"/>
        <v>1335.5533477961444</v>
      </c>
      <c r="B1457">
        <f t="shared" si="436"/>
        <v>212.55991706468566</v>
      </c>
      <c r="C1457" t="str">
        <f t="shared" si="420"/>
        <v>-0.334298837120627-121.61857821392i</v>
      </c>
      <c r="D1457" t="str">
        <f t="shared" si="421"/>
        <v>3.47812470313176-74.876347902552i</v>
      </c>
      <c r="E1457" t="str">
        <f t="shared" si="422"/>
        <v>162.467866813487+0.163099426142592i</v>
      </c>
      <c r="F1457" t="str">
        <f t="shared" si="423"/>
        <v>2.42492489724272-702.659153237582i</v>
      </c>
      <c r="G1457" t="str">
        <f t="shared" si="424"/>
        <v>0.999999988584303-0.00010684426660399i</v>
      </c>
      <c r="H1457" t="str">
        <f t="shared" si="425"/>
        <v>1201.71327572729+41.032194287869i</v>
      </c>
      <c r="I1457" t="str">
        <f t="shared" si="426"/>
        <v>89.5559744152829-2381.79231270898i</v>
      </c>
      <c r="K1457" t="str">
        <f t="shared" si="427"/>
        <v>0.00997411459954508-0.000500830009015581i</v>
      </c>
      <c r="L1457" t="str">
        <f t="shared" si="428"/>
        <v>0.00015-1.32757680426309i</v>
      </c>
      <c r="M1457" t="str">
        <f t="shared" si="429"/>
        <v>0.0004-0.234278259575839i</v>
      </c>
      <c r="N1457">
        <f t="shared" si="430"/>
        <v>89.842508730945696</v>
      </c>
      <c r="O1457">
        <f t="shared" si="431"/>
        <v>41.700031252941734</v>
      </c>
      <c r="P1457" s="3">
        <f t="shared" si="432"/>
        <v>41.700031252941734</v>
      </c>
      <c r="Q1457" s="3">
        <f t="shared" si="433"/>
        <v>-90.157491269054304</v>
      </c>
      <c r="R1457">
        <f t="shared" si="434"/>
        <v>89.842508730945696</v>
      </c>
      <c r="S1457">
        <f t="shared" si="435"/>
        <v>0.21255991706468566</v>
      </c>
      <c r="T1457">
        <f t="shared" si="418"/>
        <v>41.700031252941734</v>
      </c>
    </row>
    <row r="1458" spans="1:20" x14ac:dyDescent="0.25">
      <c r="A1458">
        <f t="shared" si="419"/>
        <v>1340.6284505177698</v>
      </c>
      <c r="B1458">
        <f t="shared" si="436"/>
        <v>213.36764474953148</v>
      </c>
      <c r="C1458" t="str">
        <f t="shared" si="420"/>
        <v>-0.334286107464305-121.157942451814i</v>
      </c>
      <c r="D1458" t="str">
        <f t="shared" si="421"/>
        <v>3.47812470087126-74.5929026099863i</v>
      </c>
      <c r="E1458" t="str">
        <f t="shared" si="422"/>
        <v>162.467854170358+0.163720582538415i</v>
      </c>
      <c r="F1458" t="str">
        <f t="shared" si="423"/>
        <v>2.42492489703194-699.999158408448i</v>
      </c>
      <c r="G1458" t="str">
        <f t="shared" si="424"/>
        <v>0.999999988497378-0.000107250274807763i</v>
      </c>
      <c r="H1458" t="str">
        <f t="shared" si="425"/>
        <v>1201.72633279106+41.1881469894004i</v>
      </c>
      <c r="I1458" t="str">
        <f t="shared" si="426"/>
        <v>89.5561239229745-2372.79942615779i</v>
      </c>
      <c r="K1458" t="str">
        <f t="shared" si="427"/>
        <v>0.00997391802595885-0.000502722963295163i</v>
      </c>
      <c r="L1458" t="str">
        <f t="shared" si="428"/>
        <v>0.00015-1.32255111004492i</v>
      </c>
      <c r="M1458" t="str">
        <f t="shared" si="429"/>
        <v>0.0004-0.233391372360867i</v>
      </c>
      <c r="N1458">
        <f t="shared" si="430"/>
        <v>89.841915980757321</v>
      </c>
      <c r="O1458">
        <f t="shared" si="431"/>
        <v>41.667070848501879</v>
      </c>
      <c r="P1458" s="3">
        <f t="shared" si="432"/>
        <v>41.667070848501879</v>
      </c>
      <c r="Q1458" s="3">
        <f t="shared" si="433"/>
        <v>-90.158084019242679</v>
      </c>
      <c r="R1458">
        <f t="shared" si="434"/>
        <v>89.841915980757321</v>
      </c>
      <c r="S1458">
        <f t="shared" si="435"/>
        <v>0.21336764474953149</v>
      </c>
      <c r="T1458">
        <f t="shared" si="418"/>
        <v>41.667070848501879</v>
      </c>
    </row>
    <row r="1459" spans="1:20" x14ac:dyDescent="0.25">
      <c r="A1459">
        <f t="shared" si="419"/>
        <v>1345.7228386297372</v>
      </c>
      <c r="B1459">
        <f t="shared" si="436"/>
        <v>214.1784417995797</v>
      </c>
      <c r="C1459" t="str">
        <f t="shared" si="420"/>
        <v>-0.334273281410727-120.699049597514i</v>
      </c>
      <c r="D1459" t="str">
        <f t="shared" si="421"/>
        <v>3.47812469859356-74.3105303613674i</v>
      </c>
      <c r="E1459" t="str">
        <f t="shared" si="422"/>
        <v>162.467841432089+0.164344115044701i</v>
      </c>
      <c r="F1459" t="str">
        <f t="shared" si="423"/>
        <v>2.42492489681953-697.349233302215i</v>
      </c>
      <c r="G1459" t="str">
        <f t="shared" si="424"/>
        <v>0.999999988409792-0.000107657825842602i</v>
      </c>
      <c r="H1459" t="str">
        <f t="shared" si="425"/>
        <v>1201.73948945187+41.3446926559595i</v>
      </c>
      <c r="I1459" t="str">
        <f t="shared" si="426"/>
        <v>89.5562745649758-2363.84067346386i</v>
      </c>
      <c r="K1459" t="str">
        <f t="shared" si="427"/>
        <v>0.00997371996364347-0.000504622994501646i</v>
      </c>
      <c r="L1459" t="str">
        <f t="shared" si="428"/>
        <v>0.00015-1.31754444116847i</v>
      </c>
      <c r="M1459" t="str">
        <f t="shared" si="429"/>
        <v>0.0004-0.232507842559143i</v>
      </c>
      <c r="N1459">
        <f t="shared" si="430"/>
        <v>89.841321043318402</v>
      </c>
      <c r="O1459">
        <f t="shared" si="431"/>
        <v>41.634110318493015</v>
      </c>
      <c r="P1459" s="3">
        <f t="shared" si="432"/>
        <v>41.634110318493015</v>
      </c>
      <c r="Q1459" s="3">
        <f t="shared" si="433"/>
        <v>-90.158678956681598</v>
      </c>
      <c r="R1459">
        <f t="shared" si="434"/>
        <v>89.841321043318402</v>
      </c>
      <c r="S1459">
        <f t="shared" si="435"/>
        <v>0.21417844179957971</v>
      </c>
      <c r="T1459">
        <f t="shared" si="418"/>
        <v>41.634110318493015</v>
      </c>
    </row>
    <row r="1460" spans="1:20" x14ac:dyDescent="0.25">
      <c r="A1460">
        <f t="shared" si="419"/>
        <v>1350.8365854165304</v>
      </c>
      <c r="B1460">
        <f t="shared" si="436"/>
        <v>214.9923198784181</v>
      </c>
      <c r="C1460" t="str">
        <f t="shared" si="420"/>
        <v>-0.334260358233916-120.241893049806i</v>
      </c>
      <c r="D1460" t="str">
        <f t="shared" si="421"/>
        <v>3.47812469629853-74.0292270946759i</v>
      </c>
      <c r="E1460" t="str">
        <f t="shared" si="422"/>
        <v>162.467828597972+0.164970032869432i</v>
      </c>
      <c r="F1460" t="str">
        <f t="shared" si="423"/>
        <v>2.42492489660554-694.709339798823i</v>
      </c>
      <c r="G1460" t="str">
        <f t="shared" si="424"/>
        <v>0.999999988321539-0.000108066925571267i</v>
      </c>
      <c r="H1460" t="str">
        <f t="shared" si="425"/>
        <v>1201.75274647076+41.5018335447066i</v>
      </c>
      <c r="I1460" t="str">
        <f t="shared" si="426"/>
        <v>89.5564263498609-2354.9159257564i</v>
      </c>
      <c r="K1460" t="str">
        <f t="shared" si="427"/>
        <v>0.00997352040138583-0.000506530128204506i</v>
      </c>
      <c r="L1460" t="str">
        <f t="shared" si="428"/>
        <v>0.00015-1.31255672561115i</v>
      </c>
      <c r="M1460" t="str">
        <f t="shared" si="429"/>
        <v>0.0004-0.231627657460792i</v>
      </c>
      <c r="N1460">
        <f t="shared" si="430"/>
        <v>89.840723911059428</v>
      </c>
      <c r="O1460">
        <f t="shared" si="431"/>
        <v>41.601149661968961</v>
      </c>
      <c r="P1460" s="3">
        <f t="shared" si="432"/>
        <v>41.601149661968961</v>
      </c>
      <c r="Q1460" s="3">
        <f t="shared" si="433"/>
        <v>-90.159276088940572</v>
      </c>
      <c r="R1460">
        <f t="shared" si="434"/>
        <v>89.840723911059428</v>
      </c>
      <c r="S1460">
        <f t="shared" si="435"/>
        <v>0.2149923198784181</v>
      </c>
      <c r="T1460">
        <f t="shared" si="418"/>
        <v>41.601149661968961</v>
      </c>
    </row>
    <row r="1461" spans="1:20" x14ac:dyDescent="0.25">
      <c r="A1461">
        <f t="shared" si="419"/>
        <v>1355.9697644411131</v>
      </c>
      <c r="B1461">
        <f t="shared" si="436"/>
        <v>215.80929069395609</v>
      </c>
      <c r="C1461" t="str">
        <f t="shared" si="420"/>
        <v>-0.334247337202654-119.786466232458i</v>
      </c>
      <c r="D1461" t="str">
        <f t="shared" si="421"/>
        <v>3.47812469398602-73.7489887632695i</v>
      </c>
      <c r="E1461" t="str">
        <f t="shared" si="422"/>
        <v>162.467815667296+0.16559834525752i</v>
      </c>
      <c r="F1461" t="str">
        <f t="shared" si="423"/>
        <v>2.42492489638991-692.079439922514i</v>
      </c>
      <c r="G1461" t="str">
        <f t="shared" si="424"/>
        <v>0.999999988232615-0.000108477579878791i</v>
      </c>
      <c r="H1461" t="str">
        <f t="shared" si="425"/>
        <v>1201.76610461462+41.659571921424i</v>
      </c>
      <c r="I1461" t="str">
        <f t="shared" si="426"/>
        <v>89.5565792862692-2346.02505465388i</v>
      </c>
      <c r="K1461" t="str">
        <f t="shared" si="427"/>
        <v>0.00997331932788948-0.000508444390055415i</v>
      </c>
      <c r="L1461" t="str">
        <f t="shared" si="428"/>
        <v>0.00015-1.30758789162298i</v>
      </c>
      <c r="M1461" t="str">
        <f t="shared" si="429"/>
        <v>0.0004-0.230750804404056i</v>
      </c>
      <c r="N1461">
        <f t="shared" si="430"/>
        <v>89.840124576390394</v>
      </c>
      <c r="O1461">
        <f t="shared" si="431"/>
        <v>41.568188877976681</v>
      </c>
      <c r="P1461" s="3">
        <f t="shared" si="432"/>
        <v>41.568188877976681</v>
      </c>
      <c r="Q1461" s="3">
        <f t="shared" si="433"/>
        <v>-90.159875423609606</v>
      </c>
      <c r="R1461">
        <f t="shared" si="434"/>
        <v>89.840124576390394</v>
      </c>
      <c r="S1461">
        <f t="shared" si="435"/>
        <v>0.21580929069395607</v>
      </c>
      <c r="T1461">
        <f t="shared" si="418"/>
        <v>41.568188877976681</v>
      </c>
    </row>
    <row r="1462" spans="1:20" x14ac:dyDescent="0.25">
      <c r="A1462">
        <f t="shared" si="419"/>
        <v>1361.1224495459894</v>
      </c>
      <c r="B1462">
        <f t="shared" si="436"/>
        <v>216.62936599859313</v>
      </c>
      <c r="C1462" t="str">
        <f t="shared" si="420"/>
        <v>-0.334234217579983-119.332762594116i</v>
      </c>
      <c r="D1462" t="str">
        <f t="shared" si="421"/>
        <v>3.47812469165588-73.4698113358254i</v>
      </c>
      <c r="E1462" t="str">
        <f t="shared" si="422"/>
        <v>162.467802639341+0.166229061491125i</v>
      </c>
      <c r="F1462" t="str">
        <f t="shared" si="423"/>
        <v>2.42492489617262-689.459495841294i</v>
      </c>
      <c r="G1462" t="str">
        <f t="shared" si="424"/>
        <v>0.999999988143012-0.000108889794672574i</v>
      </c>
      <c r="H1462" t="str">
        <f t="shared" si="425"/>
        <v>1201.77956465623+41.8179100605456i</v>
      </c>
      <c r="I1462" t="str">
        <f t="shared" si="426"/>
        <v>89.5567333829011-2337.16793226215i</v>
      </c>
      <c r="K1462" t="str">
        <f t="shared" si="427"/>
        <v>0.00997311673177368-0.000510365805788341i</v>
      </c>
      <c r="L1462" t="str">
        <f t="shared" si="428"/>
        <v>0.00015-1.30263786772563i</v>
      </c>
      <c r="M1462" t="str">
        <f t="shared" si="429"/>
        <v>0.0004-0.229877270775111i</v>
      </c>
      <c r="N1462">
        <f t="shared" si="430"/>
        <v>89.839523031701091</v>
      </c>
      <c r="O1462">
        <f t="shared" si="431"/>
        <v>41.535227965555634</v>
      </c>
      <c r="P1462" s="3">
        <f t="shared" si="432"/>
        <v>41.535227965555634</v>
      </c>
      <c r="Q1462" s="3">
        <f t="shared" si="433"/>
        <v>-90.160476968298909</v>
      </c>
      <c r="R1462">
        <f t="shared" si="434"/>
        <v>89.839523031701091</v>
      </c>
      <c r="S1462">
        <f t="shared" si="435"/>
        <v>0.21662936599859314</v>
      </c>
      <c r="T1462">
        <f t="shared" si="418"/>
        <v>41.535227965555634</v>
      </c>
    </row>
    <row r="1463" spans="1:20" x14ac:dyDescent="0.25">
      <c r="A1463">
        <f t="shared" si="419"/>
        <v>1366.2947148542642</v>
      </c>
      <c r="B1463">
        <f t="shared" si="436"/>
        <v>217.45255758938779</v>
      </c>
      <c r="C1463" t="str">
        <f t="shared" si="420"/>
        <v>-0.334220998623881-118.880775608225i</v>
      </c>
      <c r="D1463" t="str">
        <f t="shared" si="421"/>
        <v>3.47812468930803-73.1916907962834i</v>
      </c>
      <c r="E1463" t="str">
        <f t="shared" si="422"/>
        <v>162.467789513386+0.166862190889654i</v>
      </c>
      <c r="F1463" t="str">
        <f t="shared" si="423"/>
        <v>2.42492489595369-686.849469866394i</v>
      </c>
      <c r="G1463" t="str">
        <f t="shared" si="424"/>
        <v>0.999999988052728-0.000109303575882461i</v>
      </c>
      <c r="H1463" t="str">
        <f t="shared" si="425"/>
        <v>1201.79312737426+41.9768502451957i</v>
      </c>
      <c r="I1463" t="str">
        <f t="shared" si="426"/>
        <v>89.5568886485288-2328.34443117254i</v>
      </c>
      <c r="K1463" t="str">
        <f t="shared" si="427"/>
        <v>0.00997291260157323-0.00051229440121976i</v>
      </c>
      <c r="L1463" t="str">
        <f t="shared" si="428"/>
        <v>0.00015-1.29770658271132i</v>
      </c>
      <c r="M1463" t="str">
        <f t="shared" si="429"/>
        <v>0.0004-0.229007044007881i</v>
      </c>
      <c r="N1463">
        <f t="shared" si="430"/>
        <v>89.838919269360801</v>
      </c>
      <c r="O1463">
        <f t="shared" si="431"/>
        <v>41.502266923738766</v>
      </c>
      <c r="P1463" s="3">
        <f t="shared" si="432"/>
        <v>41.502266923738766</v>
      </c>
      <c r="Q1463" s="3">
        <f t="shared" si="433"/>
        <v>-90.161080730639199</v>
      </c>
      <c r="R1463">
        <f t="shared" si="434"/>
        <v>89.838919269360801</v>
      </c>
      <c r="S1463">
        <f t="shared" si="435"/>
        <v>0.21745255758938781</v>
      </c>
      <c r="T1463">
        <f t="shared" si="418"/>
        <v>41.502266923738766</v>
      </c>
    </row>
    <row r="1464" spans="1:20" x14ac:dyDescent="0.25">
      <c r="A1464">
        <f t="shared" si="419"/>
        <v>1371.4866347707105</v>
      </c>
      <c r="B1464">
        <f t="shared" si="436"/>
        <v>218.27887730822746</v>
      </c>
      <c r="C1464" t="str">
        <f t="shared" si="420"/>
        <v>-0.334207679586493-118.430498772918i</v>
      </c>
      <c r="D1464" t="str">
        <f t="shared" si="421"/>
        <v>3.47812468694228-72.9146231437853i</v>
      </c>
      <c r="E1464" t="str">
        <f t="shared" si="422"/>
        <v>162.467776288703+0.167497742810121i</v>
      </c>
      <c r="F1464" t="str">
        <f t="shared" si="423"/>
        <v>2.42492489573308-684.249324451705i</v>
      </c>
      <c r="G1464" t="str">
        <f t="shared" si="424"/>
        <v>0.999999987961756-0.000109718929460834i</v>
      </c>
      <c r="H1464" t="str">
        <f t="shared" si="425"/>
        <v>1201.80679355339+42.1363947672176i</v>
      </c>
      <c r="I1464" t="str">
        <f t="shared" si="426"/>
        <v>89.5570450919847-2319.55442446011i</v>
      </c>
      <c r="K1464" t="str">
        <f t="shared" si="427"/>
        <v>0.00997270692573733-0.00051423020224872i</v>
      </c>
      <c r="L1464" t="str">
        <f t="shared" si="428"/>
        <v>0.00015-1.29279396564188i</v>
      </c>
      <c r="M1464" t="str">
        <f t="shared" si="429"/>
        <v>0.0004-0.228140111583862i</v>
      </c>
      <c r="N1464">
        <f t="shared" si="430"/>
        <v>89.838313281718712</v>
      </c>
      <c r="O1464">
        <f t="shared" si="431"/>
        <v>41.469305751551261</v>
      </c>
      <c r="P1464" s="3">
        <f t="shared" si="432"/>
        <v>41.469305751551261</v>
      </c>
      <c r="Q1464" s="3">
        <f t="shared" si="433"/>
        <v>-90.161686718281288</v>
      </c>
      <c r="R1464">
        <f t="shared" si="434"/>
        <v>89.838313281718712</v>
      </c>
      <c r="S1464">
        <f t="shared" si="435"/>
        <v>0.21827887730822745</v>
      </c>
      <c r="T1464">
        <f t="shared" si="418"/>
        <v>41.469305751551261</v>
      </c>
    </row>
    <row r="1465" spans="1:20" x14ac:dyDescent="0.25">
      <c r="A1465">
        <f t="shared" si="419"/>
        <v>1376.6982839828393</v>
      </c>
      <c r="B1465">
        <f t="shared" si="436"/>
        <v>219.10833704199874</v>
      </c>
      <c r="C1465" t="str">
        <f t="shared" si="420"/>
        <v>-0.334194259714519-117.981925610936i</v>
      </c>
      <c r="D1465" t="str">
        <f t="shared" si="421"/>
        <v>3.47812468455851-72.6386043926205i</v>
      </c>
      <c r="E1465" t="str">
        <f t="shared" si="422"/>
        <v>162.467762964559+0.168135726647169i</v>
      </c>
      <c r="F1465" t="str">
        <f t="shared" si="423"/>
        <v>2.4249248955108-681.659022193269i</v>
      </c>
      <c r="G1465" t="str">
        <f t="shared" si="424"/>
        <v>0.999999987870092-0.000110135861382689i</v>
      </c>
      <c r="H1465" t="str">
        <f t="shared" si="425"/>
        <v>1201.8205639843+42.296545927209i</v>
      </c>
      <c r="I1465" t="str">
        <f t="shared" si="426"/>
        <v>89.5572027221693-2310.79778568182i</v>
      </c>
      <c r="K1465" t="str">
        <f t="shared" si="427"/>
        <v>0.00997249969262937-0.000516173234857029i</v>
      </c>
      <c r="L1465" t="str">
        <f t="shared" si="428"/>
        <v>0.00015-1.28789994584766i</v>
      </c>
      <c r="M1465" t="str">
        <f t="shared" si="429"/>
        <v>0.0004-0.227276461031941i</v>
      </c>
      <c r="N1465">
        <f t="shared" si="430"/>
        <v>89.837705061103634</v>
      </c>
      <c r="O1465">
        <f t="shared" si="431"/>
        <v>41.436344448011425</v>
      </c>
      <c r="P1465" s="3">
        <f t="shared" si="432"/>
        <v>41.436344448011425</v>
      </c>
      <c r="Q1465" s="3">
        <f t="shared" si="433"/>
        <v>-90.162294938896366</v>
      </c>
      <c r="R1465">
        <f t="shared" si="434"/>
        <v>89.837705061103634</v>
      </c>
      <c r="S1465">
        <f t="shared" si="435"/>
        <v>0.21910833704199872</v>
      </c>
      <c r="T1465">
        <f t="shared" si="418"/>
        <v>41.436344448011425</v>
      </c>
    </row>
    <row r="1466" spans="1:20" x14ac:dyDescent="0.25">
      <c r="A1466">
        <f t="shared" si="419"/>
        <v>1381.9297374619741</v>
      </c>
      <c r="B1466">
        <f t="shared" si="436"/>
        <v>219.94094872275835</v>
      </c>
      <c r="C1466" t="str">
        <f t="shared" si="420"/>
        <v>-0.334180738248967-117.535049669525i</v>
      </c>
      <c r="D1466" t="str">
        <f t="shared" si="421"/>
        <v>3.47812468215661-72.3636305721667i</v>
      </c>
      <c r="E1466" t="str">
        <f t="shared" si="422"/>
        <v>162.467749540215+0.168776151833282i</v>
      </c>
      <c r="F1466" t="str">
        <f t="shared" si="423"/>
        <v>2.42492489528685-679.07852582872i</v>
      </c>
      <c r="G1466" t="str">
        <f t="shared" si="424"/>
        <v>0.999999987777729-0.000110554377645732i</v>
      </c>
      <c r="H1466" t="str">
        <f t="shared" si="425"/>
        <v>1201.83443946373+42.457306034557i</v>
      </c>
      <c r="I1466" t="str">
        <f t="shared" si="426"/>
        <v>89.5573615480512-2302.07438887465i</v>
      </c>
      <c r="K1466" t="str">
        <f t="shared" si="427"/>
        <v>0.00997229089052592-0.000518123525109366i</v>
      </c>
      <c r="L1466" t="str">
        <f t="shared" si="428"/>
        <v>0.00015-1.28302445292654i</v>
      </c>
      <c r="M1466" t="str">
        <f t="shared" si="429"/>
        <v>0.0004-0.226416079928213i</v>
      </c>
      <c r="N1466">
        <f t="shared" si="430"/>
        <v>89.837094599824184</v>
      </c>
      <c r="O1466">
        <f t="shared" si="431"/>
        <v>41.403383012129936</v>
      </c>
      <c r="P1466" s="3">
        <f t="shared" si="432"/>
        <v>41.403383012129936</v>
      </c>
      <c r="Q1466" s="3">
        <f t="shared" si="433"/>
        <v>-90.162905400175816</v>
      </c>
      <c r="R1466">
        <f t="shared" si="434"/>
        <v>89.837094599824184</v>
      </c>
      <c r="S1466">
        <f t="shared" si="435"/>
        <v>0.21994094872275835</v>
      </c>
      <c r="T1466">
        <f t="shared" si="418"/>
        <v>41.403383012129936</v>
      </c>
    </row>
    <row r="1467" spans="1:20" x14ac:dyDescent="0.25">
      <c r="A1467">
        <f t="shared" si="419"/>
        <v>1387.1810704643297</v>
      </c>
      <c r="B1467">
        <f t="shared" si="436"/>
        <v>220.77672432790484</v>
      </c>
      <c r="C1467" t="str">
        <f t="shared" si="420"/>
        <v>-0.334167114425231-117.089864520348i</v>
      </c>
      <c r="D1467" t="str">
        <f t="shared" si="421"/>
        <v>3.4781246797364-72.0896977268324i</v>
      </c>
      <c r="E1467" t="str">
        <f t="shared" si="422"/>
        <v>162.467736014926+0.169419027838947i</v>
      </c>
      <c r="F1467" t="str">
        <f t="shared" si="423"/>
        <v>2.42492489506116-676.507798236743i</v>
      </c>
      <c r="G1467" t="str">
        <f t="shared" si="424"/>
        <v>0.999999987684664-0.000110974484270458i</v>
      </c>
      <c r="H1467" t="str">
        <f t="shared" si="425"/>
        <v>1201.84842079457+42.6186774074696i</v>
      </c>
      <c r="I1467" t="str">
        <f t="shared" si="426"/>
        <v>89.5575215786626-2293.38410855387i</v>
      </c>
      <c r="K1467" t="str">
        <f t="shared" si="427"/>
        <v>0.0099720805076165-0.000520081099153439i</v>
      </c>
      <c r="L1467" t="str">
        <f t="shared" si="428"/>
        <v>0.00015-1.27816741674292i</v>
      </c>
      <c r="M1467" t="str">
        <f t="shared" si="429"/>
        <v>0.0004-0.225558955895809i</v>
      </c>
      <c r="N1467">
        <f t="shared" si="430"/>
        <v>89.836481890168656</v>
      </c>
      <c r="O1467">
        <f t="shared" si="431"/>
        <v>41.370421442910185</v>
      </c>
      <c r="P1467" s="3">
        <f t="shared" si="432"/>
        <v>41.370421442910185</v>
      </c>
      <c r="Q1467" s="3">
        <f t="shared" si="433"/>
        <v>-90.163518109831344</v>
      </c>
      <c r="R1467">
        <f t="shared" si="434"/>
        <v>89.836481890168656</v>
      </c>
      <c r="S1467">
        <f t="shared" si="435"/>
        <v>0.22077672432790485</v>
      </c>
      <c r="T1467">
        <f t="shared" si="418"/>
        <v>41.370421442910185</v>
      </c>
    </row>
    <row r="1468" spans="1:20" x14ac:dyDescent="0.25">
      <c r="A1468">
        <f t="shared" si="419"/>
        <v>1392.4523585320942</v>
      </c>
      <c r="B1468">
        <f t="shared" si="436"/>
        <v>221.61567588035089</v>
      </c>
      <c r="C1468" t="str">
        <f t="shared" si="420"/>
        <v>-0.33415338747309-116.646363759396i</v>
      </c>
      <c r="D1468" t="str">
        <f t="shared" si="421"/>
        <v>3.47812467729779-71.8168019160026i</v>
      </c>
      <c r="E1468" t="str">
        <f t="shared" si="422"/>
        <v>162.467722387945+0.170064364172809i</v>
      </c>
      <c r="F1468" t="str">
        <f t="shared" si="423"/>
        <v>2.42492489483377-673.946802436569i</v>
      </c>
      <c r="G1468" t="str">
        <f t="shared" si="424"/>
        <v>0.999999987590889-0.00011139618730024i</v>
      </c>
      <c r="H1468" t="str">
        <f t="shared" si="425"/>
        <v>1201.86250878581+42.7806623730119i</v>
      </c>
      <c r="I1468" t="str">
        <f t="shared" si="426"/>
        <v>89.5576828231075-2284.72681971113i</v>
      </c>
      <c r="K1468" t="str">
        <f t="shared" si="427"/>
        <v>0.00997186853200283-0.000522045983220119i</v>
      </c>
      <c r="L1468" t="str">
        <f t="shared" si="428"/>
        <v>0.00015-1.2733287674267i</v>
      </c>
      <c r="M1468" t="str">
        <f t="shared" si="429"/>
        <v>0.0004-0.224705076604712i</v>
      </c>
      <c r="N1468">
        <f t="shared" si="430"/>
        <v>89.835866924405209</v>
      </c>
      <c r="O1468">
        <f t="shared" si="431"/>
        <v>41.337459739348375</v>
      </c>
      <c r="P1468" s="3">
        <f t="shared" si="432"/>
        <v>41.337459739348375</v>
      </c>
      <c r="Q1468" s="3">
        <f t="shared" si="433"/>
        <v>-90.164133075594791</v>
      </c>
      <c r="R1468">
        <f t="shared" si="434"/>
        <v>89.835866924405209</v>
      </c>
      <c r="S1468">
        <f t="shared" si="435"/>
        <v>0.22161567588035089</v>
      </c>
      <c r="T1468">
        <f t="shared" si="418"/>
        <v>41.337459739348375</v>
      </c>
    </row>
    <row r="1469" spans="1:20" x14ac:dyDescent="0.25">
      <c r="A1469">
        <f t="shared" si="419"/>
        <v>1397.7436774945161</v>
      </c>
      <c r="B1469">
        <f t="shared" si="436"/>
        <v>222.45781544869624</v>
      </c>
      <c r="C1469" t="str">
        <f t="shared" si="420"/>
        <v>-0.33413955661661-116.204541006887i</v>
      </c>
      <c r="D1469" t="str">
        <f t="shared" si="421"/>
        <v>3.47812467484057-71.5449392139784i</v>
      </c>
      <c r="E1469" t="str">
        <f t="shared" si="422"/>
        <v>162.467708658516+0.170712170381904i</v>
      </c>
      <c r="F1469" t="str">
        <f t="shared" si="423"/>
        <v>2.42492489460463-671.395501587402i</v>
      </c>
      <c r="G1469" t="str">
        <f t="shared" si="424"/>
        <v>0.999999987496401-0.000111819492801415i</v>
      </c>
      <c r="H1469" t="str">
        <f t="shared" si="425"/>
        <v>1201.87670425268+42.9432632671396i</v>
      </c>
      <c r="I1469" t="str">
        <f t="shared" si="426"/>
        <v>89.5578452905555-2276.10239781272i</v>
      </c>
      <c r="K1469" t="str">
        <f t="shared" si="427"/>
        <v>0.00997165495169801-0.000524018203623564i</v>
      </c>
      <c r="L1469" t="str">
        <f t="shared" si="428"/>
        <v>0.00015-1.26850843537228i</v>
      </c>
      <c r="M1469" t="str">
        <f t="shared" si="429"/>
        <v>0.0004-0.22385442977158i</v>
      </c>
      <c r="N1469">
        <f t="shared" si="430"/>
        <v>89.83524969478178</v>
      </c>
      <c r="O1469">
        <f t="shared" si="431"/>
        <v>41.304497900432935</v>
      </c>
      <c r="P1469" s="3">
        <f t="shared" si="432"/>
        <v>41.304497900432935</v>
      </c>
      <c r="Q1469" s="3">
        <f t="shared" si="433"/>
        <v>-90.16475030521822</v>
      </c>
      <c r="R1469">
        <f t="shared" si="434"/>
        <v>89.83524969478178</v>
      </c>
      <c r="S1469">
        <f t="shared" si="435"/>
        <v>0.22245781544869625</v>
      </c>
      <c r="T1469">
        <f t="shared" si="418"/>
        <v>41.304497900432935</v>
      </c>
    </row>
    <row r="1470" spans="1:20" x14ac:dyDescent="0.25">
      <c r="A1470">
        <f t="shared" si="419"/>
        <v>1403.0551034689954</v>
      </c>
      <c r="B1470">
        <f t="shared" si="436"/>
        <v>223.3031551474013</v>
      </c>
      <c r="C1470" t="str">
        <f t="shared" si="420"/>
        <v>-0.334125621073997-115.764389907183i</v>
      </c>
      <c r="D1470" t="str">
        <f t="shared" si="421"/>
        <v>3.47812467236466-71.2741057099245i</v>
      </c>
      <c r="E1470" t="str">
        <f t="shared" si="422"/>
        <v>162.467694825879+0.171362456051724i</v>
      </c>
      <c r="F1470" t="str">
        <f t="shared" si="423"/>
        <v>2.42492489437375-668.853858987932i</v>
      </c>
      <c r="G1470" t="str">
        <f t="shared" si="424"/>
        <v>0.999999987401193-0.000112244406863374i</v>
      </c>
      <c r="H1470" t="str">
        <f t="shared" si="425"/>
        <v>1201.89100801667+43.1064824347326i</v>
      </c>
      <c r="I1470" t="str">
        <f t="shared" si="426"/>
        <v>89.558008990247-2267.51071879787i</v>
      </c>
      <c r="K1470" t="str">
        <f t="shared" si="427"/>
        <v>0.00997143975462601-0.000525997786761347i</v>
      </c>
      <c r="L1470" t="str">
        <f t="shared" si="428"/>
        <v>0.00015-1.26370635123758i</v>
      </c>
      <c r="M1470" t="str">
        <f t="shared" si="429"/>
        <v>0.0004-0.223007003159573i</v>
      </c>
      <c r="N1470">
        <f t="shared" si="430"/>
        <v>89.834630193526181</v>
      </c>
      <c r="O1470">
        <f t="shared" si="431"/>
        <v>41.271535925144995</v>
      </c>
      <c r="P1470" s="3">
        <f t="shared" si="432"/>
        <v>41.271535925144995</v>
      </c>
      <c r="Q1470" s="3">
        <f t="shared" si="433"/>
        <v>-90.165369806473819</v>
      </c>
      <c r="R1470">
        <f t="shared" si="434"/>
        <v>89.834630193526181</v>
      </c>
      <c r="S1470">
        <f t="shared" si="435"/>
        <v>0.22330315514740129</v>
      </c>
      <c r="T1470">
        <f t="shared" si="418"/>
        <v>41.271535925144995</v>
      </c>
    </row>
    <row r="1471" spans="1:20" x14ac:dyDescent="0.25">
      <c r="A1471">
        <f t="shared" si="419"/>
        <v>1408.3867128621775</v>
      </c>
      <c r="B1471">
        <f t="shared" si="436"/>
        <v>224.15170713696142</v>
      </c>
      <c r="C1471" t="str">
        <f t="shared" si="420"/>
        <v>-0.334111580057601-115.325904128692i</v>
      </c>
      <c r="D1471" t="str">
        <f t="shared" si="421"/>
        <v>3.47812466986991-71.0042975078098i</v>
      </c>
      <c r="E1471" t="str">
        <f t="shared" si="422"/>
        <v>162.467680889269+0.172015230806546i</v>
      </c>
      <c r="F1471" t="str">
        <f t="shared" si="423"/>
        <v>2.42492489414113-666.321838075776i</v>
      </c>
      <c r="G1471" t="str">
        <f t="shared" si="424"/>
        <v>0.99999998730526-0.000112670935598646i</v>
      </c>
      <c r="H1471" t="str">
        <f t="shared" si="425"/>
        <v>1201.90542090557+43.2703222296294i</v>
      </c>
      <c r="I1471" t="str">
        <f t="shared" si="426"/>
        <v>89.5581739314891-2258.95165907684i</v>
      </c>
      <c r="K1471" t="str">
        <f t="shared" si="427"/>
        <v>0.00997122292862105-0.000527984759114596i</v>
      </c>
      <c r="L1471" t="str">
        <f t="shared" si="428"/>
        <v>0.00015-1.258922445943i</v>
      </c>
      <c r="M1471" t="str">
        <f t="shared" si="429"/>
        <v>0.0004-0.222162784578176i</v>
      </c>
      <c r="N1471">
        <f t="shared" si="430"/>
        <v>89.834008412846117</v>
      </c>
      <c r="O1471">
        <f t="shared" si="431"/>
        <v>41.238573812457929</v>
      </c>
      <c r="P1471" s="3">
        <f t="shared" si="432"/>
        <v>41.238573812457929</v>
      </c>
      <c r="Q1471" s="3">
        <f t="shared" si="433"/>
        <v>-90.165991587153883</v>
      </c>
      <c r="R1471">
        <f t="shared" si="434"/>
        <v>89.834008412846117</v>
      </c>
      <c r="S1471">
        <f t="shared" si="435"/>
        <v>0.22415170713696142</v>
      </c>
      <c r="T1471">
        <f t="shared" si="418"/>
        <v>41.238573812457929</v>
      </c>
    </row>
    <row r="1472" spans="1:20" x14ac:dyDescent="0.25">
      <c r="A1472">
        <f t="shared" si="419"/>
        <v>1413.7385823710538</v>
      </c>
      <c r="B1472">
        <f t="shared" si="436"/>
        <v>225.00348362408187</v>
      </c>
      <c r="C1472" t="str">
        <f t="shared" si="420"/>
        <v>-0.334097432774175-114.889077363783i</v>
      </c>
      <c r="D1472" t="str">
        <f t="shared" si="421"/>
        <v>3.47812466735617-70.7355107263528i</v>
      </c>
      <c r="E1472" t="str">
        <f t="shared" si="422"/>
        <v>162.467666847915+0.172670504309377i</v>
      </c>
      <c r="F1472" t="str">
        <f t="shared" si="423"/>
        <v>2.42492489390674-663.799402426963i</v>
      </c>
      <c r="G1472" t="str">
        <f t="shared" si="424"/>
        <v>0.999999987208597-0.000113099085142988i</v>
      </c>
      <c r="H1472" t="str">
        <f t="shared" si="425"/>
        <v>1201.91994375348+43.4347850146639i</v>
      </c>
      <c r="I1472" t="str">
        <f t="shared" si="426"/>
        <v>89.5583401236617-2250.42509552907i</v>
      </c>
      <c r="K1472" t="str">
        <f t="shared" si="427"/>
        <v>0.00997100446142705-0.000529979147248141i</v>
      </c>
      <c r="L1472" t="str">
        <f t="shared" si="428"/>
        <v>0.00015-1.25415665067045i</v>
      </c>
      <c r="M1472" t="str">
        <f t="shared" si="429"/>
        <v>0.0004-0.22132176188302i</v>
      </c>
      <c r="N1472">
        <f t="shared" si="430"/>
        <v>89.833384344929073</v>
      </c>
      <c r="O1472">
        <f t="shared" si="431"/>
        <v>41.205611561337747</v>
      </c>
      <c r="P1472" s="3">
        <f t="shared" si="432"/>
        <v>41.205611561337747</v>
      </c>
      <c r="Q1472" s="3">
        <f t="shared" si="433"/>
        <v>-90.166615655070927</v>
      </c>
      <c r="R1472">
        <f t="shared" si="434"/>
        <v>89.833384344929073</v>
      </c>
      <c r="S1472">
        <f t="shared" si="435"/>
        <v>0.22500348362408187</v>
      </c>
      <c r="T1472">
        <f t="shared" si="418"/>
        <v>41.205611561337747</v>
      </c>
    </row>
    <row r="1473" spans="1:20" x14ac:dyDescent="0.25">
      <c r="A1473">
        <f t="shared" si="419"/>
        <v>1419.1107889840639</v>
      </c>
      <c r="B1473">
        <f t="shared" si="436"/>
        <v>225.85849686185338</v>
      </c>
      <c r="C1473" t="str">
        <f t="shared" si="420"/>
        <v>-0.33408317842415-114.453903328686i</v>
      </c>
      <c r="D1473" t="str">
        <f t="shared" si="421"/>
        <v>3.47812466482327-70.4677414989649i</v>
      </c>
      <c r="E1473" t="str">
        <f t="shared" si="422"/>
        <v>162.467652701038+0.173328286262469i</v>
      </c>
      <c r="F1473" t="str">
        <f t="shared" si="423"/>
        <v>2.42492489367055-661.286515755404i</v>
      </c>
      <c r="G1473" t="str">
        <f t="shared" si="424"/>
        <v>0.999999987111197-0.000113528861655474i</v>
      </c>
      <c r="H1473" t="str">
        <f t="shared" si="425"/>
        <v>1201.93457740097+43.5998731616959i</v>
      </c>
      <c r="I1473" t="str">
        <f t="shared" si="426"/>
        <v>89.55850757621-2241.93090550169i</v>
      </c>
      <c r="K1473" t="str">
        <f t="shared" si="427"/>
        <v>0.00997078434069652-0.000531980977810584i</v>
      </c>
      <c r="L1473" t="str">
        <f t="shared" si="428"/>
        <v>0.00015-1.24940889686237i</v>
      </c>
      <c r="M1473" t="str">
        <f t="shared" si="429"/>
        <v>0.0004-0.220483922975713i</v>
      </c>
      <c r="N1473">
        <f t="shared" si="430"/>
        <v>89.832757981942692</v>
      </c>
      <c r="O1473">
        <f t="shared" si="431"/>
        <v>41.172649170742261</v>
      </c>
      <c r="P1473" s="3">
        <f t="shared" si="432"/>
        <v>41.172649170742261</v>
      </c>
      <c r="Q1473" s="3">
        <f t="shared" si="433"/>
        <v>-90.167242018057308</v>
      </c>
      <c r="R1473">
        <f t="shared" si="434"/>
        <v>89.832757981942692</v>
      </c>
      <c r="S1473">
        <f t="shared" si="435"/>
        <v>0.22585849686185339</v>
      </c>
      <c r="T1473">
        <f t="shared" si="418"/>
        <v>41.172649170742261</v>
      </c>
    </row>
    <row r="1474" spans="1:20" x14ac:dyDescent="0.25">
      <c r="A1474">
        <f t="shared" si="419"/>
        <v>1424.5034099822033</v>
      </c>
      <c r="B1474">
        <f t="shared" si="436"/>
        <v>226.71675914992844</v>
      </c>
      <c r="C1474" t="str">
        <f t="shared" si="420"/>
        <v>-0.33406881620257-114.020375763415i</v>
      </c>
      <c r="D1474" t="str">
        <f t="shared" si="421"/>
        <v>3.47812466227108-70.2009859736962i</v>
      </c>
      <c r="E1474" t="str">
        <f t="shared" si="422"/>
        <v>162.46763844786+0.173988586406923i</v>
      </c>
      <c r="F1474" t="str">
        <f t="shared" si="423"/>
        <v>2.42492489343257-658.783141912384i</v>
      </c>
      <c r="G1474" t="str">
        <f t="shared" si="424"/>
        <v>0.999999987013056-0.00011396027131858i</v>
      </c>
      <c r="H1474" t="str">
        <f t="shared" si="425"/>
        <v>1201.949322695+43.7655890516515i</v>
      </c>
      <c r="I1474" t="str">
        <f t="shared" si="426"/>
        <v>89.5586762986562-2233.46896680744i</v>
      </c>
      <c r="K1474" t="str">
        <f t="shared" si="427"/>
        <v>0.00997056255399057-0.000533990277534505i</v>
      </c>
      <c r="L1474" t="str">
        <f t="shared" si="428"/>
        <v>0.00015-1.24467911622073i</v>
      </c>
      <c r="M1474" t="str">
        <f t="shared" si="429"/>
        <v>0.0004-0.219649255803659i</v>
      </c>
      <c r="N1474">
        <f t="shared" si="430"/>
        <v>89.832129316034312</v>
      </c>
      <c r="O1474">
        <f t="shared" si="431"/>
        <v>41.139686639622141</v>
      </c>
      <c r="P1474" s="3">
        <f t="shared" si="432"/>
        <v>41.139686639622141</v>
      </c>
      <c r="Q1474" s="3">
        <f t="shared" si="433"/>
        <v>-90.167870683965688</v>
      </c>
      <c r="R1474">
        <f t="shared" si="434"/>
        <v>89.832129316034312</v>
      </c>
      <c r="S1474">
        <f t="shared" si="435"/>
        <v>0.22671675914992845</v>
      </c>
      <c r="T1474">
        <f t="shared" si="418"/>
        <v>41.139686639622141</v>
      </c>
    </row>
    <row r="1475" spans="1:20" x14ac:dyDescent="0.25">
      <c r="A1475">
        <f t="shared" si="419"/>
        <v>1429.9165229401358</v>
      </c>
      <c r="B1475">
        <f t="shared" si="436"/>
        <v>227.57828283469817</v>
      </c>
      <c r="C1475" t="str">
        <f t="shared" si="420"/>
        <v>-0.334054345298005-113.588488431664i</v>
      </c>
      <c r="D1475" t="str">
        <f t="shared" si="421"/>
        <v>3.47812465969945-69.9352403131785i</v>
      </c>
      <c r="E1475" t="str">
        <f t="shared" si="422"/>
        <v>162.467624087589+0.174651414523572i</v>
      </c>
      <c r="F1475" t="str">
        <f t="shared" si="423"/>
        <v>2.42492489319276-656.289244886027i</v>
      </c>
      <c r="G1475" t="str">
        <f t="shared" si="424"/>
        <v>0.999999986914168-0.000114393320338279i</v>
      </c>
      <c r="H1475" t="str">
        <f t="shared" si="425"/>
        <v>1201.96418048907+43.9319350745525i</v>
      </c>
      <c r="I1475" t="str">
        <f t="shared" si="426"/>
        <v>89.5588463005887-2225.03915772317i</v>
      </c>
      <c r="K1475" t="str">
        <f t="shared" si="427"/>
        <v>0.00997033908877766-0.000536007073236516i</v>
      </c>
      <c r="L1475" t="str">
        <f t="shared" si="428"/>
        <v>0.00015-1.23996724070605i</v>
      </c>
      <c r="M1475" t="str">
        <f t="shared" si="429"/>
        <v>0.0004-0.218817748359892i</v>
      </c>
      <c r="N1475">
        <f t="shared" si="430"/>
        <v>89.831498339331503</v>
      </c>
      <c r="O1475">
        <f t="shared" si="431"/>
        <v>41.106723966919745</v>
      </c>
      <c r="P1475" s="3">
        <f t="shared" si="432"/>
        <v>41.106723966919745</v>
      </c>
      <c r="Q1475" s="3">
        <f t="shared" si="433"/>
        <v>-90.168501660668497</v>
      </c>
      <c r="R1475">
        <f t="shared" si="434"/>
        <v>89.831498339331503</v>
      </c>
      <c r="S1475">
        <f t="shared" si="435"/>
        <v>0.22757828283469816</v>
      </c>
      <c r="T1475">
        <f t="shared" si="418"/>
        <v>41.106723966919745</v>
      </c>
    </row>
    <row r="1476" spans="1:20" x14ac:dyDescent="0.25">
      <c r="A1476">
        <f t="shared" si="419"/>
        <v>1435.3502057273083</v>
      </c>
      <c r="B1476">
        <f t="shared" si="436"/>
        <v>228.44308030947002</v>
      </c>
      <c r="C1476" t="str">
        <f t="shared" si="420"/>
        <v>-0.334039764893278-113.158235120729i</v>
      </c>
      <c r="D1476" t="str">
        <f t="shared" si="421"/>
        <v>3.47812465710826-69.6705006945722i</v>
      </c>
      <c r="E1476" t="str">
        <f t="shared" si="422"/>
        <v>162.467609619434+0.175316780432686i</v>
      </c>
      <c r="F1476" t="str">
        <f t="shared" si="423"/>
        <v>2.42492489295114-653.804788800794i</v>
      </c>
      <c r="G1476" t="str">
        <f t="shared" si="424"/>
        <v>0.999999986814527-0.000114828014944123i</v>
      </c>
      <c r="H1476" t="str">
        <f t="shared" si="425"/>
        <v>1201.97915164322+44.0989136295558i</v>
      </c>
      <c r="I1476" t="str">
        <f t="shared" si="426"/>
        <v>89.5590175916719-2216.64135698795i</v>
      </c>
      <c r="K1476" t="str">
        <f t="shared" si="427"/>
        <v>0.00997011393243323-0.000538031391817424i</v>
      </c>
      <c r="L1476" t="str">
        <f t="shared" si="428"/>
        <v>0.00015-1.23527320253641i</v>
      </c>
      <c r="M1476" t="str">
        <f t="shared" si="429"/>
        <v>0.0004-0.217989388682896i</v>
      </c>
      <c r="N1476">
        <f t="shared" si="430"/>
        <v>89.830865043941728</v>
      </c>
      <c r="O1476">
        <f t="shared" si="431"/>
        <v>41.073761151569947</v>
      </c>
      <c r="P1476" s="3">
        <f t="shared" si="432"/>
        <v>41.073761151569947</v>
      </c>
      <c r="Q1476" s="3">
        <f t="shared" si="433"/>
        <v>-90.169134956058272</v>
      </c>
      <c r="R1476">
        <f t="shared" si="434"/>
        <v>89.830865043941728</v>
      </c>
      <c r="S1476">
        <f t="shared" si="435"/>
        <v>0.22844308030947003</v>
      </c>
      <c r="T1476">
        <f t="shared" si="418"/>
        <v>41.073761151569947</v>
      </c>
    </row>
    <row r="1477" spans="1:20" x14ac:dyDescent="0.25">
      <c r="A1477">
        <f t="shared" si="419"/>
        <v>1440.804536509072</v>
      </c>
      <c r="B1477">
        <f t="shared" si="436"/>
        <v>229.31116401464601</v>
      </c>
      <c r="C1477" t="str">
        <f t="shared" si="420"/>
        <v>-0.334025074164945-112.729609641409i</v>
      </c>
      <c r="D1477" t="str">
        <f t="shared" si="421"/>
        <v>3.47812465449734-69.4067633095085i</v>
      </c>
      <c r="E1477" t="str">
        <f t="shared" si="422"/>
        <v>162.467595042595+0.175984693994224i</v>
      </c>
      <c r="F1477" t="str">
        <f t="shared" si="423"/>
        <v>2.42492489270768-651.329737916947i</v>
      </c>
      <c r="G1477" t="str">
        <f t="shared" si="424"/>
        <v>0.999999986714127-0.000115264361389338i</v>
      </c>
      <c r="H1477" t="str">
        <f t="shared" si="425"/>
        <v>1201.99423702408+44.266527124985i</v>
      </c>
      <c r="I1477" t="str">
        <f t="shared" si="426"/>
        <v>89.5591901816375-2208.27544380132i</v>
      </c>
      <c r="K1477" t="str">
        <f t="shared" si="427"/>
        <v>0.00996988707223889-0.000540063260262321i</v>
      </c>
      <c r="L1477" t="str">
        <f t="shared" si="428"/>
        <v>0.00015-1.2305969341865i</v>
      </c>
      <c r="M1477" t="str">
        <f t="shared" si="429"/>
        <v>0.0004-0.217164164856442i</v>
      </c>
      <c r="N1477">
        <f t="shared" si="430"/>
        <v>89.830229421952623</v>
      </c>
      <c r="O1477">
        <f t="shared" si="431"/>
        <v>41.040798192499381</v>
      </c>
      <c r="P1477" s="3">
        <f t="shared" si="432"/>
        <v>41.040798192499381</v>
      </c>
      <c r="Q1477" s="3">
        <f t="shared" si="433"/>
        <v>-90.169770578047377</v>
      </c>
      <c r="R1477">
        <f t="shared" si="434"/>
        <v>89.830229421952623</v>
      </c>
      <c r="S1477">
        <f t="shared" si="435"/>
        <v>0.22931116401464602</v>
      </c>
      <c r="T1477">
        <f t="shared" si="418"/>
        <v>41.040798192499381</v>
      </c>
    </row>
    <row r="1478" spans="1:20" x14ac:dyDescent="0.25">
      <c r="A1478">
        <f t="shared" si="419"/>
        <v>1446.2795937478065</v>
      </c>
      <c r="B1478">
        <f t="shared" si="436"/>
        <v>230.18254643790166</v>
      </c>
      <c r="C1478" t="str">
        <f t="shared" si="420"/>
        <v>-0.334010272283773-112.302605827927i</v>
      </c>
      <c r="D1478" t="str">
        <f t="shared" si="421"/>
        <v>3.47812465186652-69.144024364036i</v>
      </c>
      <c r="E1478" t="str">
        <f t="shared" si="422"/>
        <v>162.467580356268+0.176655165108044i</v>
      </c>
      <c r="F1478" t="str">
        <f t="shared" si="423"/>
        <v>2.42492489246236-648.864056630043i</v>
      </c>
      <c r="G1478" t="str">
        <f t="shared" si="424"/>
        <v>0.999999986612962-0.000115702365950913i</v>
      </c>
      <c r="H1478" t="str">
        <f t="shared" si="425"/>
        <v>1202.00943750493+44.4347779783705i</v>
      </c>
      <c r="I1478" t="str">
        <f t="shared" si="426"/>
        <v>89.5593640802949-2199.94129782158i</v>
      </c>
      <c r="K1478" t="str">
        <f t="shared" si="427"/>
        <v>0.00996965849538209-0.000542102705640765i</v>
      </c>
      <c r="L1478" t="str">
        <f t="shared" si="428"/>
        <v>0.00015-1.22593836838663i</v>
      </c>
      <c r="M1478" t="str">
        <f t="shared" si="429"/>
        <v>0.0004-0.216342065009406i</v>
      </c>
      <c r="N1478">
        <f t="shared" si="430"/>
        <v>89.829591465431804</v>
      </c>
      <c r="O1478">
        <f t="shared" si="431"/>
        <v>41.007835088627111</v>
      </c>
      <c r="P1478" s="3">
        <f t="shared" si="432"/>
        <v>41.007835088627111</v>
      </c>
      <c r="Q1478" s="3">
        <f t="shared" si="433"/>
        <v>-90.170408534568196</v>
      </c>
      <c r="R1478">
        <f t="shared" si="434"/>
        <v>89.829591465431804</v>
      </c>
      <c r="S1478">
        <f t="shared" si="435"/>
        <v>0.23018254643790168</v>
      </c>
      <c r="T1478">
        <f t="shared" si="418"/>
        <v>41.007835088627111</v>
      </c>
    </row>
    <row r="1479" spans="1:20" x14ac:dyDescent="0.25">
      <c r="A1479">
        <f t="shared" si="419"/>
        <v>1451.7754562040482</v>
      </c>
      <c r="B1479">
        <f t="shared" si="436"/>
        <v>231.0572401143657</v>
      </c>
      <c r="C1479" t="str">
        <f t="shared" si="420"/>
        <v>-0.333995358414062-111.877217537829i</v>
      </c>
      <c r="D1479" t="str">
        <f t="shared" si="421"/>
        <v>3.47812464921568-68.8822800785677i</v>
      </c>
      <c r="E1479" t="str">
        <f t="shared" si="422"/>
        <v>162.467565559639+0.177328203714286i</v>
      </c>
      <c r="F1479" t="str">
        <f t="shared" si="423"/>
        <v>2.42492489221518-646.407709470436i</v>
      </c>
      <c r="G1479" t="str">
        <f t="shared" si="424"/>
        <v>0.999999986511028-0.000116142034929687i</v>
      </c>
      <c r="H1479" t="str">
        <f t="shared" si="425"/>
        <v>1202.02475396577+44.6036686164807i</v>
      </c>
      <c r="I1479" t="str">
        <f t="shared" si="426"/>
        <v>89.5595392975256-2191.63879916413i</v>
      </c>
      <c r="K1479" t="str">
        <f t="shared" si="427"/>
        <v>0.00996942818895495-0.000544149755106824i</v>
      </c>
      <c r="L1479" t="str">
        <f t="shared" si="428"/>
        <v>0.00015-1.22129743812177i</v>
      </c>
      <c r="M1479" t="str">
        <f t="shared" si="429"/>
        <v>0.0004-0.215523077315607i</v>
      </c>
      <c r="N1479">
        <f t="shared" si="430"/>
        <v>89.828951166427117</v>
      </c>
      <c r="O1479">
        <f t="shared" si="431"/>
        <v>40.974871838863663</v>
      </c>
      <c r="P1479" s="3">
        <f t="shared" si="432"/>
        <v>40.974871838863663</v>
      </c>
      <c r="Q1479" s="3">
        <f t="shared" si="433"/>
        <v>-90.171048833572883</v>
      </c>
      <c r="R1479">
        <f t="shared" si="434"/>
        <v>89.828951166427117</v>
      </c>
      <c r="S1479">
        <f t="shared" si="435"/>
        <v>0.23105724011436571</v>
      </c>
      <c r="T1479">
        <f t="shared" si="418"/>
        <v>40.974871838863663</v>
      </c>
    </row>
    <row r="1480" spans="1:20" x14ac:dyDescent="0.25">
      <c r="A1480">
        <f t="shared" si="419"/>
        <v>1457.2922029376236</v>
      </c>
      <c r="B1480">
        <f t="shared" si="436"/>
        <v>231.93525762680028</v>
      </c>
      <c r="C1480" t="str">
        <f t="shared" si="420"/>
        <v>-0.333980331714052-111.45343865191i</v>
      </c>
      <c r="D1480" t="str">
        <f t="shared" si="421"/>
        <v>3.47812464654467-68.621526687824i</v>
      </c>
      <c r="E1480" t="str">
        <f t="shared" si="422"/>
        <v>162.467550651895+0.178003819793097i</v>
      </c>
      <c r="F1480" t="str">
        <f t="shared" si="423"/>
        <v>2.42492489196612-643.960661102746i</v>
      </c>
      <c r="G1480" t="str">
        <f t="shared" si="424"/>
        <v>0.999999986408317-0.000116583374650446i</v>
      </c>
      <c r="H1480" t="str">
        <f t="shared" si="425"/>
        <v>1202.04018729334+44.7732014753589i</v>
      </c>
      <c r="I1480" t="str">
        <f t="shared" si="426"/>
        <v>89.5597158432829-2183.36782839963i</v>
      </c>
      <c r="K1480" t="str">
        <f t="shared" si="427"/>
        <v>0.00996919613995373-0.000546204435899219i</v>
      </c>
      <c r="L1480" t="str">
        <f t="shared" si="428"/>
        <v>0.00015-1.21667407663058i</v>
      </c>
      <c r="M1480" t="str">
        <f t="shared" si="429"/>
        <v>0.0004-0.214707189993631i</v>
      </c>
      <c r="N1480">
        <f t="shared" si="430"/>
        <v>89.828308516966601</v>
      </c>
      <c r="O1480">
        <f t="shared" si="431"/>
        <v>40.941908442112052</v>
      </c>
      <c r="P1480" s="3">
        <f t="shared" si="432"/>
        <v>40.941908442112052</v>
      </c>
      <c r="Q1480" s="3">
        <f t="shared" si="433"/>
        <v>-90.171691483033399</v>
      </c>
      <c r="R1480">
        <f t="shared" si="434"/>
        <v>89.828308516966601</v>
      </c>
      <c r="S1480">
        <f t="shared" si="435"/>
        <v>0.23193525762680028</v>
      </c>
      <c r="T1480">
        <f t="shared" si="418"/>
        <v>40.941908442112052</v>
      </c>
    </row>
    <row r="1481" spans="1:20" x14ac:dyDescent="0.25">
      <c r="A1481">
        <f t="shared" si="419"/>
        <v>1462.8299133087867</v>
      </c>
      <c r="B1481">
        <f t="shared" si="436"/>
        <v>232.81661160578213</v>
      </c>
      <c r="C1481" t="str">
        <f t="shared" si="420"/>
        <v>-0.333965191335678-111.03126307411i</v>
      </c>
      <c r="D1481" t="str">
        <f t="shared" si="421"/>
        <v>3.47812464385328-68.3617604407789i</v>
      </c>
      <c r="E1481" t="str">
        <f t="shared" si="422"/>
        <v>162.467535632212+0.178682023365289i</v>
      </c>
      <c r="F1481" t="str">
        <f t="shared" si="423"/>
        <v>2.42492489171515-641.522876325354i</v>
      </c>
      <c r="G1481" t="str">
        <f t="shared" si="424"/>
        <v>0.999999986304823-0.000117026391462006i</v>
      </c>
      <c r="H1481" t="str">
        <f t="shared" si="425"/>
        <v>1202.0557383812+44.9433790003604i</v>
      </c>
      <c r="I1481" t="str">
        <f t="shared" si="426"/>
        <v>89.5598937275958-2175.12826655233i</v>
      </c>
      <c r="K1481" t="str">
        <f t="shared" si="427"/>
        <v>0.00996896233527828-0.000548266775341451i</v>
      </c>
      <c r="L1481" t="str">
        <f t="shared" si="428"/>
        <v>0.00015-1.21206821740444i</v>
      </c>
      <c r="M1481" t="str">
        <f t="shared" si="429"/>
        <v>0.0004-0.213894391306666i</v>
      </c>
      <c r="N1481">
        <f t="shared" si="430"/>
        <v>89.827663509058496</v>
      </c>
      <c r="O1481">
        <f t="shared" si="431"/>
        <v>40.908944897266466</v>
      </c>
      <c r="P1481" s="3">
        <f t="shared" si="432"/>
        <v>40.908944897266466</v>
      </c>
      <c r="Q1481" s="3">
        <f t="shared" si="433"/>
        <v>-90.172336490941504</v>
      </c>
      <c r="R1481">
        <f t="shared" si="434"/>
        <v>89.827663509058496</v>
      </c>
      <c r="S1481">
        <f t="shared" si="435"/>
        <v>0.23281661160578213</v>
      </c>
      <c r="T1481">
        <f t="shared" si="418"/>
        <v>40.908944897266466</v>
      </c>
    </row>
    <row r="1482" spans="1:20" x14ac:dyDescent="0.25">
      <c r="A1482">
        <f t="shared" si="419"/>
        <v>1468.3886669793601</v>
      </c>
      <c r="B1482">
        <f t="shared" si="436"/>
        <v>233.7013147298841</v>
      </c>
      <c r="C1482" t="str">
        <f t="shared" si="420"/>
        <v>-0.333949936424694-110.610684731442i</v>
      </c>
      <c r="D1482" t="str">
        <f t="shared" si="421"/>
        <v>3.47812464114144-68.102977600609i</v>
      </c>
      <c r="E1482" t="str">
        <f t="shared" si="422"/>
        <v>162.467520499761+0.179362824492183i</v>
      </c>
      <c r="F1482" t="str">
        <f t="shared" si="423"/>
        <v>2.42492489146228-639.094320069917i</v>
      </c>
      <c r="G1482" t="str">
        <f t="shared" si="424"/>
        <v>0.999999986200542-0.000117471091737312i</v>
      </c>
      <c r="H1482" t="str">
        <f t="shared" si="425"/>
        <v>1202.07140812976+45.1142036461877i</v>
      </c>
      <c r="I1482" t="str">
        <f t="shared" si="426"/>
        <v>89.5600729605704-2166.91999509842i</v>
      </c>
      <c r="K1482" t="str">
        <f t="shared" si="427"/>
        <v>0.00996872676173137-0.000550336800841915i</v>
      </c>
      <c r="L1482" t="str">
        <f t="shared" si="428"/>
        <v>0.00015-1.20747979418653i</v>
      </c>
      <c r="M1482" t="str">
        <f t="shared" si="429"/>
        <v>0.0004-0.213084669562329i</v>
      </c>
      <c r="N1482">
        <f t="shared" si="430"/>
        <v>89.827016134691277</v>
      </c>
      <c r="O1482">
        <f t="shared" si="431"/>
        <v>40.875981203213463</v>
      </c>
      <c r="P1482" s="3">
        <f t="shared" si="432"/>
        <v>40.875981203213463</v>
      </c>
      <c r="Q1482" s="3">
        <f t="shared" si="433"/>
        <v>-90.172983865308723</v>
      </c>
      <c r="R1482">
        <f t="shared" si="434"/>
        <v>89.827016134691277</v>
      </c>
      <c r="S1482">
        <f t="shared" si="435"/>
        <v>0.23370131472988409</v>
      </c>
      <c r="T1482">
        <f t="shared" si="418"/>
        <v>40.875981203213463</v>
      </c>
    </row>
    <row r="1483" spans="1:20" x14ac:dyDescent="0.25">
      <c r="A1483">
        <f t="shared" si="419"/>
        <v>1473.9685439138816</v>
      </c>
      <c r="B1483">
        <f t="shared" si="436"/>
        <v>234.58937972585767</v>
      </c>
      <c r="C1483" t="str">
        <f t="shared" si="420"/>
        <v>-0.333934566120377-110.191697573894i</v>
      </c>
      <c r="D1483" t="str">
        <f t="shared" si="421"/>
        <v>3.47812463840894-67.8451744446355i</v>
      </c>
      <c r="E1483" t="str">
        <f t="shared" si="422"/>
        <v>162.467505253709+0.18004623327596i</v>
      </c>
      <c r="F1483" t="str">
        <f t="shared" si="423"/>
        <v>2.42492489120748-636.674957400833i</v>
      </c>
      <c r="G1483" t="str">
        <f t="shared" si="424"/>
        <v>0.999999986095467-0.000117917481873523i</v>
      </c>
      <c r="H1483" t="str">
        <f t="shared" si="425"/>
        <v>1202.08719744637+45.2856778769258i</v>
      </c>
      <c r="I1483" t="str">
        <f t="shared" si="426"/>
        <v>89.5602535523852-2158.74289596425i</v>
      </c>
      <c r="K1483" t="str">
        <f t="shared" si="427"/>
        <v>0.00996848940601758-0.000552414539893968i</v>
      </c>
      <c r="L1483" t="str">
        <f t="shared" si="428"/>
        <v>0.00015-1.20290874097084i</v>
      </c>
      <c r="M1483" t="str">
        <f t="shared" si="429"/>
        <v>0.0004-0.212278013112501i</v>
      </c>
      <c r="N1483">
        <f t="shared" si="430"/>
        <v>89.826366385833808</v>
      </c>
      <c r="O1483">
        <f t="shared" si="431"/>
        <v>40.843017358831084</v>
      </c>
      <c r="P1483" s="3">
        <f t="shared" si="432"/>
        <v>40.843017358831084</v>
      </c>
      <c r="Q1483" s="3">
        <f t="shared" si="433"/>
        <v>-90.173633614166192</v>
      </c>
      <c r="R1483">
        <f t="shared" si="434"/>
        <v>89.826366385833808</v>
      </c>
      <c r="S1483">
        <f t="shared" si="435"/>
        <v>0.23458937972585767</v>
      </c>
      <c r="T1483">
        <f t="shared" si="418"/>
        <v>40.843017358831084</v>
      </c>
    </row>
    <row r="1484" spans="1:20" x14ac:dyDescent="0.25">
      <c r="A1484">
        <f t="shared" si="419"/>
        <v>1479.5696243807545</v>
      </c>
      <c r="B1484">
        <f t="shared" si="436"/>
        <v>235.48081936881593</v>
      </c>
      <c r="C1484" t="str">
        <f t="shared" si="420"/>
        <v>-0.333919079555788-109.774295574347i</v>
      </c>
      <c r="D1484" t="str">
        <f t="shared" si="421"/>
        <v>3.47812463565563-67.5883472642738i</v>
      </c>
      <c r="E1484" t="str">
        <f t="shared" si="422"/>
        <v>162.467489893215+0.180732259859858i</v>
      </c>
      <c r="F1484" t="str">
        <f t="shared" si="423"/>
        <v>2.42492489095075-634.264753514759i</v>
      </c>
      <c r="G1484" t="str">
        <f t="shared" si="424"/>
        <v>0.999999985989592-0.00011836556829211i</v>
      </c>
      <c r="H1484" t="str">
        <f t="shared" si="425"/>
        <v>1202.10310724529+45.4578041660801i</v>
      </c>
      <c r="I1484" t="str">
        <f t="shared" si="426"/>
        <v>89.560435513297-2150.59685152459i</v>
      </c>
      <c r="K1484" t="str">
        <f t="shared" si="427"/>
        <v>0.00996825025474329-0.000554500020076106i</v>
      </c>
      <c r="L1484" t="str">
        <f t="shared" si="428"/>
        <v>0.00015-1.19835499200124i</v>
      </c>
      <c r="M1484" t="str">
        <f t="shared" si="429"/>
        <v>0.0004-0.211474410353159i</v>
      </c>
      <c r="N1484">
        <f t="shared" si="430"/>
        <v>89.825714254435269</v>
      </c>
      <c r="O1484">
        <f t="shared" si="431"/>
        <v>40.810053362989123</v>
      </c>
      <c r="P1484" s="3">
        <f t="shared" si="432"/>
        <v>40.810053362989123</v>
      </c>
      <c r="Q1484" s="3">
        <f t="shared" si="433"/>
        <v>-90.174285745564731</v>
      </c>
      <c r="R1484">
        <f t="shared" si="434"/>
        <v>89.825714254435269</v>
      </c>
      <c r="S1484">
        <f t="shared" si="435"/>
        <v>0.23548081936881593</v>
      </c>
      <c r="T1484">
        <f t="shared" si="418"/>
        <v>40.810053362989123</v>
      </c>
    </row>
    <row r="1485" spans="1:20" x14ac:dyDescent="0.25">
      <c r="A1485">
        <f t="shared" si="419"/>
        <v>1485.1919889534013</v>
      </c>
      <c r="B1485">
        <f t="shared" si="436"/>
        <v>236.37564648241744</v>
      </c>
      <c r="C1485" t="str">
        <f t="shared" si="420"/>
        <v>-0.333903475857391-109.358472728484i</v>
      </c>
      <c r="D1485" t="str">
        <f t="shared" si="421"/>
        <v>3.47812463288135-67.3324923649783i</v>
      </c>
      <c r="E1485" t="str">
        <f t="shared" si="422"/>
        <v>162.467474417433+0.181420914428209i</v>
      </c>
      <c r="F1485" t="str">
        <f t="shared" si="423"/>
        <v>2.42492489069204-631.8636737401i</v>
      </c>
      <c r="G1485" t="str">
        <f t="shared" si="424"/>
        <v>0.999999985882911-0.000118815357438945i</v>
      </c>
      <c r="H1485" t="str">
        <f t="shared" si="425"/>
        <v>1202.11913844785+45.6305849966111i</v>
      </c>
      <c r="I1485" t="str">
        <f t="shared" si="426"/>
        <v>89.5606188536376-2142.48174460107i</v>
      </c>
      <c r="K1485" t="str">
        <f t="shared" si="427"/>
        <v>0.0099680092944152-0.000556593269051997i</v>
      </c>
      <c r="L1485" t="str">
        <f t="shared" si="428"/>
        <v>0.00015-1.19381848177051i</v>
      </c>
      <c r="M1485" t="str">
        <f t="shared" si="429"/>
        <v>0.0004-0.210673849724207i</v>
      </c>
      <c r="N1485">
        <f t="shared" si="430"/>
        <v>89.825059732425245</v>
      </c>
      <c r="O1485">
        <f t="shared" si="431"/>
        <v>40.777089214548816</v>
      </c>
      <c r="P1485" s="3">
        <f t="shared" si="432"/>
        <v>40.777089214548816</v>
      </c>
      <c r="Q1485" s="3">
        <f t="shared" si="433"/>
        <v>-90.174940267574755</v>
      </c>
      <c r="R1485">
        <f t="shared" si="434"/>
        <v>89.825059732425245</v>
      </c>
      <c r="S1485">
        <f t="shared" si="435"/>
        <v>0.23637564648241743</v>
      </c>
      <c r="T1485">
        <f t="shared" si="418"/>
        <v>40.777089214548816</v>
      </c>
    </row>
    <row r="1486" spans="1:20" x14ac:dyDescent="0.25">
      <c r="A1486">
        <f t="shared" si="419"/>
        <v>1490.8357185114241</v>
      </c>
      <c r="B1486">
        <f t="shared" si="436"/>
        <v>237.27387393905062</v>
      </c>
      <c r="C1486" t="str">
        <f t="shared" si="420"/>
        <v>-0.333887754145313-108.944223054709i</v>
      </c>
      <c r="D1486" t="str">
        <f t="shared" si="421"/>
        <v>3.47812463008594-67.0776060661908i</v>
      </c>
      <c r="E1486" t="str">
        <f t="shared" si="422"/>
        <v>162.46745882551+0.182112207206811i</v>
      </c>
      <c r="F1486" t="str">
        <f t="shared" si="423"/>
        <v>2.42492489043139-629.471683536522i</v>
      </c>
      <c r="G1486" t="str">
        <f t="shared" si="424"/>
        <v>0.999999985775417-0.000119266855784393i</v>
      </c>
      <c r="H1486" t="str">
        <f t="shared" si="425"/>
        <v>1202.13529198245+45.8040228609723i</v>
      </c>
      <c r="I1486" t="str">
        <f t="shared" si="426"/>
        <v>89.5608035838182-2134.39745846042i</v>
      </c>
      <c r="K1486" t="str">
        <f t="shared" si="427"/>
        <v>0.00996776651144019-0.000558694314570641i</v>
      </c>
      <c r="L1486" t="str">
        <f t="shared" si="428"/>
        <v>0.00015-1.18929914501943i</v>
      </c>
      <c r="M1486" t="str">
        <f t="shared" si="429"/>
        <v>0.0004-0.209876319709312i</v>
      </c>
      <c r="N1486">
        <f t="shared" si="430"/>
        <v>89.824402811713796</v>
      </c>
      <c r="O1486">
        <f t="shared" si="431"/>
        <v>40.744124912363127</v>
      </c>
      <c r="P1486" s="3">
        <f t="shared" si="432"/>
        <v>40.744124912363127</v>
      </c>
      <c r="Q1486" s="3">
        <f t="shared" si="433"/>
        <v>-90.175597188286204</v>
      </c>
      <c r="R1486">
        <f t="shared" si="434"/>
        <v>89.824402811713796</v>
      </c>
      <c r="S1486">
        <f t="shared" si="435"/>
        <v>0.23727387393905061</v>
      </c>
      <c r="T1486">
        <f t="shared" si="418"/>
        <v>40.744124912363127</v>
      </c>
    </row>
    <row r="1487" spans="1:20" x14ac:dyDescent="0.25">
      <c r="A1487">
        <f t="shared" si="419"/>
        <v>1496.5008942417676</v>
      </c>
      <c r="B1487">
        <f t="shared" si="436"/>
        <v>238.17551466001902</v>
      </c>
      <c r="C1487" t="str">
        <f t="shared" si="420"/>
        <v>-0.333871913532991-108.531540594058i</v>
      </c>
      <c r="D1487" t="str">
        <f t="shared" si="421"/>
        <v>3.47812462726925-66.8236847012857i</v>
      </c>
      <c r="E1487" t="str">
        <f t="shared" si="422"/>
        <v>162.467443116588+0.182806148462997i</v>
      </c>
      <c r="F1487" t="str">
        <f t="shared" si="423"/>
        <v>2.42492489016873-627.088748494437i</v>
      </c>
      <c r="G1487" t="str">
        <f t="shared" si="424"/>
        <v>0.999999985667105-0.000119720069823406i</v>
      </c>
      <c r="H1487" t="str">
        <f t="shared" si="425"/>
        <v>1202.1515687846+45.9781202611459i</v>
      </c>
      <c r="I1487" t="str">
        <f t="shared" si="426"/>
        <v>89.560989714325-2126.34387681276i</v>
      </c>
      <c r="K1487" t="str">
        <f t="shared" si="427"/>
        <v>0.00996752189212433-0.000560803184466441i</v>
      </c>
      <c r="L1487" t="str">
        <f t="shared" si="428"/>
        <v>0.00015-1.18479691673584i</v>
      </c>
      <c r="M1487" t="str">
        <f t="shared" si="429"/>
        <v>0.0004-0.209081808835736i</v>
      </c>
      <c r="N1487">
        <f t="shared" si="430"/>
        <v>89.823743484191539</v>
      </c>
      <c r="O1487">
        <f t="shared" si="431"/>
        <v>40.711160455276492</v>
      </c>
      <c r="P1487" s="3">
        <f t="shared" si="432"/>
        <v>40.711160455276492</v>
      </c>
      <c r="Q1487" s="3">
        <f t="shared" si="433"/>
        <v>-90.176256515808461</v>
      </c>
      <c r="R1487">
        <f t="shared" si="434"/>
        <v>89.823743484191539</v>
      </c>
      <c r="S1487">
        <f t="shared" si="435"/>
        <v>0.23817551466001902</v>
      </c>
      <c r="T1487">
        <f t="shared" si="418"/>
        <v>40.711160455276492</v>
      </c>
    </row>
    <row r="1488" spans="1:20" x14ac:dyDescent="0.25">
      <c r="A1488">
        <f t="shared" si="419"/>
        <v>1502.1875976398862</v>
      </c>
      <c r="B1488">
        <f t="shared" si="436"/>
        <v>239.08058161572708</v>
      </c>
      <c r="C1488" t="str">
        <f t="shared" si="420"/>
        <v>-0.333855953127599-108.120419410113i</v>
      </c>
      <c r="D1488" t="str">
        <f t="shared" si="421"/>
        <v>3.4781246244311-66.5707246175196i</v>
      </c>
      <c r="E1488" t="str">
        <f t="shared" si="422"/>
        <v>162.467427289802+0.183502748505748i</v>
      </c>
      <c r="F1488" t="str">
        <f t="shared" si="423"/>
        <v>2.42492488990408-624.71483433453i</v>
      </c>
      <c r="G1488" t="str">
        <f t="shared" si="424"/>
        <v>0.999999985557968-0.00012017500607562i</v>
      </c>
      <c r="H1488" t="str">
        <f t="shared" si="425"/>
        <v>1202.16796979702+46.1528797086808i</v>
      </c>
      <c r="I1488" t="str">
        <f t="shared" si="426"/>
        <v>89.5611772557262-2118.32088381003i</v>
      </c>
      <c r="K1488" t="str">
        <f t="shared" si="427"/>
        <v>0.00996727542267224-0.000562919906659321i</v>
      </c>
      <c r="L1488" t="str">
        <f t="shared" si="428"/>
        <v>0.00015-1.18031173215365i</v>
      </c>
      <c r="M1488" t="str">
        <f t="shared" si="429"/>
        <v>0.0004-0.208290305674174i</v>
      </c>
      <c r="N1488">
        <f t="shared" si="430"/>
        <v>89.823081741729482</v>
      </c>
      <c r="O1488">
        <f t="shared" si="431"/>
        <v>40.67819584212473</v>
      </c>
      <c r="P1488" s="3">
        <f t="shared" si="432"/>
        <v>40.67819584212473</v>
      </c>
      <c r="Q1488" s="3">
        <f t="shared" si="433"/>
        <v>-90.176918258270518</v>
      </c>
      <c r="R1488">
        <f t="shared" si="434"/>
        <v>89.823081741729482</v>
      </c>
      <c r="S1488">
        <f t="shared" si="435"/>
        <v>0.23908058161572709</v>
      </c>
      <c r="T1488">
        <f t="shared" si="418"/>
        <v>40.67819584212473</v>
      </c>
    </row>
    <row r="1489" spans="1:20" x14ac:dyDescent="0.25">
      <c r="A1489">
        <f t="shared" si="419"/>
        <v>1507.8959105109179</v>
      </c>
      <c r="B1489">
        <f t="shared" si="436"/>
        <v>239.98908782586685</v>
      </c>
      <c r="C1489" t="str">
        <f t="shared" si="420"/>
        <v>-0.333839872029304-107.710853588916i</v>
      </c>
      <c r="D1489" t="str">
        <f t="shared" si="421"/>
        <v>3.47812462157136-66.3187221759766i</v>
      </c>
      <c r="E1489" t="str">
        <f t="shared" si="422"/>
        <v>162.46741134428+0.184202017686202i</v>
      </c>
      <c r="F1489" t="str">
        <f t="shared" si="423"/>
        <v>2.42492488963742-622.349906907248i</v>
      </c>
      <c r="G1489" t="str">
        <f t="shared" si="424"/>
        <v>0.999999985448-0.000120631671085441i</v>
      </c>
      <c r="H1489" t="str">
        <f t="shared" si="425"/>
        <v>1202.18449596964+46.3283037247278i</v>
      </c>
      <c r="I1489" t="str">
        <f t="shared" si="426"/>
        <v>89.5613662186654-2110.32836404419i</v>
      </c>
      <c r="K1489" t="str">
        <f t="shared" si="427"/>
        <v>0.00996702708918631-0.000565044509154806i</v>
      </c>
      <c r="L1489" t="str">
        <f t="shared" si="428"/>
        <v>0.00015-1.175843526752i</v>
      </c>
      <c r="M1489" t="str">
        <f t="shared" si="429"/>
        <v>0.0004-0.207501798838588i</v>
      </c>
      <c r="N1489">
        <f t="shared" si="430"/>
        <v>89.822417576179504</v>
      </c>
      <c r="O1489">
        <f t="shared" si="431"/>
        <v>40.645231071734926</v>
      </c>
      <c r="P1489" s="3">
        <f t="shared" si="432"/>
        <v>40.645231071734926</v>
      </c>
      <c r="Q1489" s="3">
        <f t="shared" si="433"/>
        <v>-90.177582423820496</v>
      </c>
      <c r="R1489">
        <f t="shared" si="434"/>
        <v>89.822417576179504</v>
      </c>
      <c r="S1489">
        <f t="shared" si="435"/>
        <v>0.23998908782586684</v>
      </c>
      <c r="T1489">
        <f t="shared" si="418"/>
        <v>40.645231071734926</v>
      </c>
    </row>
    <row r="1490" spans="1:20" x14ac:dyDescent="0.25">
      <c r="A1490">
        <f t="shared" si="419"/>
        <v>1513.6259149708594</v>
      </c>
      <c r="B1490">
        <f t="shared" si="436"/>
        <v>240.90104635960515</v>
      </c>
      <c r="C1490" t="str">
        <f t="shared" si="420"/>
        <v>-0.333823669332014-107.30283723889i</v>
      </c>
      <c r="D1490" t="str">
        <f t="shared" si="421"/>
        <v>3.47812461868985-66.067673751517i</v>
      </c>
      <c r="E1490" t="str">
        <f t="shared" si="422"/>
        <v>162.467395279147+0.184903966397367i</v>
      </c>
      <c r="F1490" t="str">
        <f t="shared" si="423"/>
        <v>2.42492488936872-619.993932192314i</v>
      </c>
      <c r="G1490" t="str">
        <f t="shared" si="424"/>
        <v>0.999999985337194-0.000121090071422149i</v>
      </c>
      <c r="H1490" t="str">
        <f t="shared" si="425"/>
        <v>1202.20114825971+46.5043948400791i</v>
      </c>
      <c r="I1490" t="str">
        <f t="shared" si="426"/>
        <v>89.5615566138683-2102.36620254566i</v>
      </c>
      <c r="K1490" t="str">
        <f t="shared" si="427"/>
        <v>0.00996677687766608-0.000567177020044144i</v>
      </c>
      <c r="L1490" t="str">
        <f t="shared" si="428"/>
        <v>0.00015-1.17139223625423i</v>
      </c>
      <c r="M1490" t="str">
        <f t="shared" si="429"/>
        <v>0.0004-0.206716276986041i</v>
      </c>
      <c r="N1490">
        <f t="shared" si="430"/>
        <v>89.821750979373903</v>
      </c>
      <c r="O1490">
        <f t="shared" si="431"/>
        <v>40.612266142925847</v>
      </c>
      <c r="P1490" s="3">
        <f t="shared" si="432"/>
        <v>40.612266142925847</v>
      </c>
      <c r="Q1490" s="3">
        <f t="shared" si="433"/>
        <v>-90.178249020626097</v>
      </c>
      <c r="R1490">
        <f t="shared" si="434"/>
        <v>89.821750979373903</v>
      </c>
      <c r="S1490">
        <f t="shared" si="435"/>
        <v>0.24090104635960516</v>
      </c>
      <c r="T1490">
        <f t="shared" si="418"/>
        <v>40.612266142925847</v>
      </c>
    </row>
    <row r="1491" spans="1:20" x14ac:dyDescent="0.25">
      <c r="A1491">
        <f t="shared" si="419"/>
        <v>1519.3776934477487</v>
      </c>
      <c r="B1491">
        <f t="shared" si="436"/>
        <v>241.81647033577164</v>
      </c>
      <c r="C1491" t="str">
        <f t="shared" si="420"/>
        <v>-0.333807344122682-106.896364490745i</v>
      </c>
      <c r="D1491" t="str">
        <f t="shared" si="421"/>
        <v>3.47812461578638-65.8175757327246i</v>
      </c>
      <c r="E1491" t="str">
        <f t="shared" si="422"/>
        <v>162.467379093519+0.185608605074811i</v>
      </c>
      <c r="F1491" t="str">
        <f t="shared" si="423"/>
        <v>2.42492488909798-617.646876298242i</v>
      </c>
      <c r="G1491" t="str">
        <f t="shared" si="424"/>
        <v>0.999999985225545-0.000121550213679982i</v>
      </c>
      <c r="H1491" t="str">
        <f t="shared" si="425"/>
        <v>1202.21792763182+46.6811555952039i</v>
      </c>
      <c r="I1491" t="str">
        <f t="shared" si="426"/>
        <v>89.5617484521403-2094.43428478163i</v>
      </c>
      <c r="K1491" t="str">
        <f t="shared" si="427"/>
        <v>0.00996652477400732-0.000569317467504373i</v>
      </c>
      <c r="L1491" t="str">
        <f t="shared" si="428"/>
        <v>0.00015-1.16695779662705i</v>
      </c>
      <c r="M1491" t="str">
        <f t="shared" si="429"/>
        <v>0.0004-0.205933728816538i</v>
      </c>
      <c r="N1491">
        <f t="shared" si="430"/>
        <v>89.821081943125819</v>
      </c>
      <c r="O1491">
        <f t="shared" si="431"/>
        <v>40.579301054507141</v>
      </c>
      <c r="P1491" s="3">
        <f t="shared" si="432"/>
        <v>40.579301054507141</v>
      </c>
      <c r="Q1491" s="3">
        <f t="shared" si="433"/>
        <v>-90.178918056874181</v>
      </c>
      <c r="R1491">
        <f t="shared" si="434"/>
        <v>89.821081943125819</v>
      </c>
      <c r="S1491">
        <f t="shared" si="435"/>
        <v>0.24181647033577164</v>
      </c>
      <c r="T1491">
        <f t="shared" si="418"/>
        <v>40.579301054507141</v>
      </c>
    </row>
    <row r="1492" spans="1:20" x14ac:dyDescent="0.25">
      <c r="A1492">
        <f t="shared" si="419"/>
        <v>1525.1513286828501</v>
      </c>
      <c r="B1492">
        <f t="shared" si="436"/>
        <v>242.73537292304758</v>
      </c>
      <c r="C1492" t="str">
        <f t="shared" si="420"/>
        <v>-0.333790895481521-106.491429497399i</v>
      </c>
      <c r="D1492" t="str">
        <f t="shared" si="421"/>
        <v>3.47812461286081-65.5684245218558i</v>
      </c>
      <c r="E1492" t="str">
        <f t="shared" si="422"/>
        <v>162.467362786508+0.186315944196416i</v>
      </c>
      <c r="F1492" t="str">
        <f t="shared" si="423"/>
        <v>2.42492488882518-615.308705461844i</v>
      </c>
      <c r="G1492" t="str">
        <f t="shared" si="424"/>
        <v>0.999999985113046-0.000122012104478239i</v>
      </c>
      <c r="H1492" t="str">
        <f t="shared" si="425"/>
        <v>1202.23483505799+46.8585885402851i</v>
      </c>
      <c r="I1492" t="str">
        <f t="shared" si="426"/>
        <v>89.5619417443655-2086.53249665443i</v>
      </c>
      <c r="K1492" t="str">
        <f t="shared" si="427"/>
        <v>0.00996627076400133-0.000571465879798411i</v>
      </c>
      <c r="L1492" t="str">
        <f t="shared" si="428"/>
        <v>0.00015-1.16254014407955i</v>
      </c>
      <c r="M1492" t="str">
        <f t="shared" si="429"/>
        <v>0.0004-0.205154143072861i</v>
      </c>
      <c r="N1492">
        <f t="shared" si="430"/>
        <v>89.820410459229237</v>
      </c>
      <c r="O1492">
        <f t="shared" si="431"/>
        <v>40.54633580527971</v>
      </c>
      <c r="P1492" s="3">
        <f t="shared" si="432"/>
        <v>40.54633580527971</v>
      </c>
      <c r="Q1492" s="3">
        <f t="shared" si="433"/>
        <v>-90.179589540770763</v>
      </c>
      <c r="R1492">
        <f t="shared" si="434"/>
        <v>89.820410459229237</v>
      </c>
      <c r="S1492">
        <f t="shared" si="435"/>
        <v>0.24273537292304759</v>
      </c>
      <c r="T1492">
        <f t="shared" si="418"/>
        <v>40.54633580527971</v>
      </c>
    </row>
    <row r="1493" spans="1:20" x14ac:dyDescent="0.25">
      <c r="A1493">
        <f t="shared" si="419"/>
        <v>1530.9469037318449</v>
      </c>
      <c r="B1493">
        <f t="shared" si="436"/>
        <v>243.65776734015517</v>
      </c>
      <c r="C1493" t="str">
        <f t="shared" si="420"/>
        <v>-0.333774322482045-106.088026433893i</v>
      </c>
      <c r="D1493" t="str">
        <f t="shared" si="421"/>
        <v>3.47812460991298-65.3202165347868i</v>
      </c>
      <c r="E1493" t="str">
        <f t="shared" si="422"/>
        <v>162.467346357214+0.187025994282957i</v>
      </c>
      <c r="F1493" t="str">
        <f t="shared" si="423"/>
        <v>2.42492488855031-612.979386047751i</v>
      </c>
      <c r="G1493" t="str">
        <f t="shared" si="424"/>
        <v>0.99999998499969-0.000122475750461374i</v>
      </c>
      <c r="H1493" t="str">
        <f t="shared" si="425"/>
        <v>1202.25187151768+47.0366962352603i</v>
      </c>
      <c r="I1493" t="str">
        <f t="shared" si="426"/>
        <v>89.5621365015134-2078.66072449988i</v>
      </c>
      <c r="K1493" t="str">
        <f t="shared" si="427"/>
        <v>0.00996601483333446-0.000573622285275192i</v>
      </c>
      <c r="L1493" t="str">
        <f t="shared" si="428"/>
        <v>0.00015-1.15813921506231i</v>
      </c>
      <c r="M1493" t="str">
        <f t="shared" si="429"/>
        <v>0.0004-0.204377508540407i</v>
      </c>
      <c r="N1493">
        <f t="shared" si="430"/>
        <v>89.819736519458829</v>
      </c>
      <c r="O1493">
        <f t="shared" si="431"/>
        <v>40.513370394035604</v>
      </c>
      <c r="P1493" s="3">
        <f t="shared" si="432"/>
        <v>40.513370394035604</v>
      </c>
      <c r="Q1493" s="3">
        <f t="shared" si="433"/>
        <v>-90.180263480541171</v>
      </c>
      <c r="R1493">
        <f t="shared" si="434"/>
        <v>89.819736519458829</v>
      </c>
      <c r="S1493">
        <f t="shared" si="435"/>
        <v>0.24365776734015518</v>
      </c>
      <c r="T1493">
        <f t="shared" si="418"/>
        <v>40.513370394035604</v>
      </c>
    </row>
    <row r="1494" spans="1:20" x14ac:dyDescent="0.25">
      <c r="A1494">
        <f t="shared" si="419"/>
        <v>1536.7645019660263</v>
      </c>
      <c r="B1494">
        <f t="shared" si="436"/>
        <v>244.58366685604778</v>
      </c>
      <c r="C1494" t="str">
        <f t="shared" si="420"/>
        <v>-0.333757624190718-105.686149497305i</v>
      </c>
      <c r="D1494" t="str">
        <f t="shared" si="421"/>
        <v>3.47812460694266-65.0729482009616i</v>
      </c>
      <c r="E1494" t="str">
        <f t="shared" si="422"/>
        <v>162.467329804737+0.187738765897946i</v>
      </c>
      <c r="F1494" t="str">
        <f t="shared" si="423"/>
        <v>2.42492488827332-610.658884547912i</v>
      </c>
      <c r="G1494" t="str">
        <f t="shared" si="424"/>
        <v>0.999999984885471-0.000122941158299084i</v>
      </c>
      <c r="H1494" t="str">
        <f t="shared" si="425"/>
        <v>1202.26903799792+47.2154812498539i</v>
      </c>
      <c r="I1494" t="str">
        <f t="shared" si="426"/>
        <v>89.5623327346285-2070.81885508567i</v>
      </c>
      <c r="K1494" t="str">
        <f t="shared" si="427"/>
        <v>0.00996575696758675-0.000575786712369663i</v>
      </c>
      <c r="L1494" t="str">
        <f t="shared" si="428"/>
        <v>0.00015-1.1537549462665i</v>
      </c>
      <c r="M1494" t="str">
        <f t="shared" si="429"/>
        <v>0.0004-0.203603814047029i</v>
      </c>
      <c r="N1494">
        <f t="shared" si="430"/>
        <v>89.819060115570366</v>
      </c>
      <c r="O1494">
        <f t="shared" si="431"/>
        <v>40.480404819557698</v>
      </c>
      <c r="P1494" s="3">
        <f t="shared" si="432"/>
        <v>40.480404819557698</v>
      </c>
      <c r="Q1494" s="3">
        <f t="shared" si="433"/>
        <v>-90.180939884429634</v>
      </c>
      <c r="R1494">
        <f t="shared" si="434"/>
        <v>89.819060115570366</v>
      </c>
      <c r="S1494">
        <f t="shared" si="435"/>
        <v>0.24458366685604779</v>
      </c>
      <c r="T1494">
        <f t="shared" si="418"/>
        <v>40.480404819557698</v>
      </c>
    </row>
    <row r="1495" spans="1:20" x14ac:dyDescent="0.25">
      <c r="A1495">
        <f t="shared" si="419"/>
        <v>1542.604207073497</v>
      </c>
      <c r="B1495">
        <f t="shared" si="436"/>
        <v>245.51308479010078</v>
      </c>
      <c r="C1495" t="str">
        <f t="shared" si="420"/>
        <v>-0.333740799667399-105.285792906677i</v>
      </c>
      <c r="D1495" t="str">
        <f t="shared" si="421"/>
        <v>3.47812460394975-64.8266159633433i</v>
      </c>
      <c r="E1495" t="str">
        <f t="shared" si="422"/>
        <v>162.46731312817+0.188454269648068i</v>
      </c>
      <c r="F1495" t="str">
        <f t="shared" si="423"/>
        <v>2.42492488799425-608.347167581144i</v>
      </c>
      <c r="G1495" t="str">
        <f t="shared" si="424"/>
        <v>0.999999984770383-0.000123408334686418i</v>
      </c>
      <c r="H1495" t="str">
        <f t="shared" si="425"/>
        <v>1202.28633549326+47.3949461636219i</v>
      </c>
      <c r="I1495" t="str">
        <f t="shared" si="426"/>
        <v>89.5625304548461-2063.00677560965i</v>
      </c>
      <c r="K1495" t="str">
        <f t="shared" si="427"/>
        <v>0.00996549715223195-0.000577959189602983i</v>
      </c>
      <c r="L1495" t="str">
        <f t="shared" si="428"/>
        <v>0.00015-1.14938727462293i</v>
      </c>
      <c r="M1495" t="str">
        <f t="shared" si="429"/>
        <v>0.0004-0.20283304846287i</v>
      </c>
      <c r="N1495">
        <f t="shared" si="430"/>
        <v>89.818381239300422</v>
      </c>
      <c r="O1495">
        <f t="shared" si="431"/>
        <v>40.447439080620555</v>
      </c>
      <c r="P1495" s="3">
        <f t="shared" si="432"/>
        <v>40.447439080620555</v>
      </c>
      <c r="Q1495" s="3">
        <f t="shared" si="433"/>
        <v>-90.181618760699578</v>
      </c>
      <c r="R1495">
        <f t="shared" si="434"/>
        <v>89.818381239300422</v>
      </c>
      <c r="S1495">
        <f t="shared" si="435"/>
        <v>0.24551308479010078</v>
      </c>
      <c r="T1495">
        <f t="shared" si="418"/>
        <v>40.447439080620555</v>
      </c>
    </row>
    <row r="1496" spans="1:20" x14ac:dyDescent="0.25">
      <c r="A1496">
        <f t="shared" si="419"/>
        <v>1548.4661030603763</v>
      </c>
      <c r="B1496">
        <f t="shared" si="436"/>
        <v>246.44603451230316</v>
      </c>
      <c r="C1496" t="str">
        <f t="shared" si="420"/>
        <v>-0.333723847964748-104.886950902913i</v>
      </c>
      <c r="D1496" t="str">
        <f t="shared" si="421"/>
        <v>3.47812460093405-64.5812162783594i</v>
      </c>
      <c r="E1496" t="str">
        <f t="shared" si="422"/>
        <v>162.467296326594+0.189172516183355i</v>
      </c>
      <c r="F1496" t="str">
        <f t="shared" si="423"/>
        <v>2.42492488771303-606.044201892618i</v>
      </c>
      <c r="G1496" t="str">
        <f t="shared" si="424"/>
        <v>0.999999984654418-0.000123877286343861i</v>
      </c>
      <c r="H1496" t="str">
        <f t="shared" si="425"/>
        <v>1202.30376500596+47.5750935659846i</v>
      </c>
      <c r="I1496" t="str">
        <f t="shared" si="426"/>
        <v>89.5627296733799-2055.22437369838i</v>
      </c>
      <c r="K1496" t="str">
        <f t="shared" si="427"/>
        <v>0.00996523537263616-0.000580139745582515i</v>
      </c>
      <c r="L1496" t="str">
        <f t="shared" si="428"/>
        <v>0.00015-1.14503613730118i</v>
      </c>
      <c r="M1496" t="str">
        <f t="shared" si="429"/>
        <v>0.0004-0.202065200700209i</v>
      </c>
      <c r="N1496">
        <f t="shared" si="430"/>
        <v>89.817699882366682</v>
      </c>
      <c r="O1496">
        <f t="shared" si="431"/>
        <v>40.414473175988789</v>
      </c>
      <c r="P1496" s="3">
        <f t="shared" si="432"/>
        <v>40.414473175988789</v>
      </c>
      <c r="Q1496" s="3">
        <f t="shared" si="433"/>
        <v>-90.182300117633318</v>
      </c>
      <c r="R1496">
        <f t="shared" si="434"/>
        <v>89.817699882366682</v>
      </c>
      <c r="S1496">
        <f t="shared" si="435"/>
        <v>0.24644603451230315</v>
      </c>
      <c r="T1496">
        <f t="shared" si="418"/>
        <v>40.414473175988789</v>
      </c>
    </row>
    <row r="1497" spans="1:20" x14ac:dyDescent="0.25">
      <c r="A1497">
        <f t="shared" si="419"/>
        <v>1554.3502742520059</v>
      </c>
      <c r="B1497">
        <f t="shared" si="436"/>
        <v>247.38252944344993</v>
      </c>
      <c r="C1497" t="str">
        <f t="shared" si="420"/>
        <v>-0.333706768128488-104.489617748714i</v>
      </c>
      <c r="D1497" t="str">
        <f t="shared" si="421"/>
        <v>3.47812459789538-64.3367456158531i</v>
      </c>
      <c r="E1497" t="str">
        <f t="shared" si="422"/>
        <v>162.467279399089+0.189893516197258i</v>
      </c>
      <c r="F1497" t="str">
        <f t="shared" si="423"/>
        <v>2.42492488742968-603.7499543534i</v>
      </c>
      <c r="G1497" t="str">
        <f t="shared" si="424"/>
        <v>0.99999998453757-0.000124348020017437i</v>
      </c>
      <c r="H1497" t="str">
        <f t="shared" si="425"/>
        <v>1202.32132754592+47.755926056266i</v>
      </c>
      <c r="I1497" t="str">
        <f t="shared" si="426"/>
        <v>89.5629304015268-2047.4715374053i</v>
      </c>
      <c r="K1497" t="str">
        <f t="shared" si="427"/>
        <v>0.00996497161405727-0.000582328409001937i</v>
      </c>
      <c r="L1497" t="str">
        <f t="shared" si="428"/>
        <v>0.00015-1.14070147170869i</v>
      </c>
      <c r="M1497" t="str">
        <f t="shared" si="429"/>
        <v>0.0004-0.201300259713298i</v>
      </c>
      <c r="N1497">
        <f t="shared" si="430"/>
        <v>89.81701603646799</v>
      </c>
      <c r="O1497">
        <f t="shared" si="431"/>
        <v>40.381507104418446</v>
      </c>
      <c r="P1497" s="3">
        <f t="shared" si="432"/>
        <v>40.381507104418446</v>
      </c>
      <c r="Q1497" s="3">
        <f t="shared" si="433"/>
        <v>-90.18298396353201</v>
      </c>
      <c r="R1497">
        <f t="shared" si="434"/>
        <v>89.81701603646799</v>
      </c>
      <c r="S1497">
        <f t="shared" si="435"/>
        <v>0.24738252944344993</v>
      </c>
      <c r="T1497">
        <f t="shared" si="418"/>
        <v>40.381507104418446</v>
      </c>
    </row>
    <row r="1498" spans="1:20" x14ac:dyDescent="0.25">
      <c r="A1498">
        <f t="shared" si="419"/>
        <v>1560.2568052941635</v>
      </c>
      <c r="B1498">
        <f t="shared" si="436"/>
        <v>248.32258305533503</v>
      </c>
      <c r="C1498" t="str">
        <f t="shared" si="420"/>
        <v>-0.333689559197252-104.093787728485i</v>
      </c>
      <c r="D1498" t="str">
        <f t="shared" si="421"/>
        <v>3.4781245948336-64.0932004590322i</v>
      </c>
      <c r="E1498" t="str">
        <f t="shared" si="422"/>
        <v>162.467262344726+0.19061728042694i</v>
      </c>
      <c r="F1498" t="str">
        <f t="shared" si="423"/>
        <v>2.42492488714419-601.464391959973i</v>
      </c>
      <c r="G1498" t="str">
        <f t="shared" si="424"/>
        <v>0.999999984419832-0.000124820542478808i</v>
      </c>
      <c r="H1498" t="str">
        <f t="shared" si="425"/>
        <v>1202.33902413087+47.9374462437334i</v>
      </c>
      <c r="I1498" t="str">
        <f t="shared" si="426"/>
        <v>89.5631326506704-2039.74815520936i</v>
      </c>
      <c r="K1498" t="str">
        <f t="shared" si="427"/>
        <v>0.00996470586164408-0.000584525208641315i</v>
      </c>
      <c r="L1498" t="str">
        <f t="shared" si="428"/>
        <v>0.00015-1.13638321548983i</v>
      </c>
      <c r="M1498" t="str">
        <f t="shared" si="429"/>
        <v>0.0004-0.200538214498205i</v>
      </c>
      <c r="N1498">
        <f t="shared" si="430"/>
        <v>89.816329693284302</v>
      </c>
      <c r="O1498">
        <f t="shared" si="431"/>
        <v>40.348540864656144</v>
      </c>
      <c r="P1498" s="3">
        <f t="shared" si="432"/>
        <v>40.348540864656144</v>
      </c>
      <c r="Q1498" s="3">
        <f t="shared" si="433"/>
        <v>-90.183670306715698</v>
      </c>
      <c r="R1498">
        <f t="shared" si="434"/>
        <v>89.816329693284302</v>
      </c>
      <c r="S1498">
        <f t="shared" si="435"/>
        <v>0.24832258305533503</v>
      </c>
      <c r="T1498">
        <f t="shared" si="418"/>
        <v>40.348540864656144</v>
      </c>
    </row>
    <row r="1499" spans="1:20" x14ac:dyDescent="0.25">
      <c r="A1499">
        <f t="shared" si="419"/>
        <v>1566.1857811542816</v>
      </c>
      <c r="B1499">
        <f t="shared" si="436"/>
        <v>249.26620887094532</v>
      </c>
      <c r="C1499" t="str">
        <f t="shared" si="420"/>
        <v>-0.33367222020276-103.699455148258i</v>
      </c>
      <c r="D1499" t="str">
        <f t="shared" si="421"/>
        <v>3.47812459174848-63.8505773044172i</v>
      </c>
      <c r="E1499" t="str">
        <f t="shared" si="422"/>
        <v>162.467245162571+0.191343819653451i</v>
      </c>
      <c r="F1499" t="str">
        <f t="shared" si="423"/>
        <v>2.42492488685651-599.187481833746i</v>
      </c>
      <c r="G1499" t="str">
        <f t="shared" si="424"/>
        <v>0.999999984301198-0.000125294860525364i</v>
      </c>
      <c r="H1499" t="str">
        <f t="shared" si="425"/>
        <v>1202.35685578629+48.1196567476359i</v>
      </c>
      <c r="I1499" t="str">
        <f t="shared" si="426"/>
        <v>89.5633364322777-2032.05411601312i</v>
      </c>
      <c r="K1499" t="str">
        <f t="shared" si="427"/>
        <v>0.00996443810043588-0.000586730173367211i</v>
      </c>
      <c r="L1499" t="str">
        <f t="shared" si="428"/>
        <v>0.00015-1.13208130652503i</v>
      </c>
      <c r="M1499" t="str">
        <f t="shared" si="429"/>
        <v>0.0004-0.199779054092653i</v>
      </c>
      <c r="N1499">
        <f t="shared" si="430"/>
        <v>89.815640844476761</v>
      </c>
      <c r="O1499">
        <f t="shared" si="431"/>
        <v>40.315574455439325</v>
      </c>
      <c r="P1499" s="3">
        <f t="shared" si="432"/>
        <v>40.315574455439325</v>
      </c>
      <c r="Q1499" s="3">
        <f t="shared" si="433"/>
        <v>-90.184359155523239</v>
      </c>
      <c r="R1499">
        <f t="shared" si="434"/>
        <v>89.815640844476761</v>
      </c>
      <c r="S1499">
        <f t="shared" si="435"/>
        <v>0.24926620887094533</v>
      </c>
      <c r="T1499">
        <f t="shared" si="418"/>
        <v>40.315574455439325</v>
      </c>
    </row>
    <row r="1500" spans="1:20" x14ac:dyDescent="0.25">
      <c r="A1500">
        <f t="shared" si="419"/>
        <v>1572.1372871226677</v>
      </c>
      <c r="B1500">
        <f t="shared" si="436"/>
        <v>250.21342046465492</v>
      </c>
      <c r="C1500" t="str">
        <f t="shared" si="420"/>
        <v>-0.333654750169399-103.306614335606i</v>
      </c>
      <c r="D1500" t="str">
        <f t="shared" si="421"/>
        <v>3.47812458863987-63.6088726617928i</v>
      </c>
      <c r="E1500" t="str">
        <f t="shared" si="422"/>
        <v>162.467227851682+0.192073144701875i</v>
      </c>
      <c r="F1500" t="str">
        <f t="shared" si="423"/>
        <v>2.42492488656664-596.919191220606i</v>
      </c>
      <c r="G1500" t="str">
        <f t="shared" si="424"/>
        <v>0.99999998418166-0.000125770980980325i</v>
      </c>
      <c r="H1500" t="str">
        <f t="shared" si="425"/>
        <v>1202.37482354558+48.3025601972409i</v>
      </c>
      <c r="I1500" t="str">
        <f t="shared" si="426"/>
        <v>89.5635417579013-2024.38930914142i</v>
      </c>
      <c r="K1500" t="str">
        <f t="shared" si="427"/>
        <v>0.00996416831536118-0.000588943332132699i</v>
      </c>
      <c r="L1500" t="str">
        <f t="shared" si="428"/>
        <v>0.00015-1.1277956829299i</v>
      </c>
      <c r="M1500" t="str">
        <f t="shared" si="429"/>
        <v>0.0004-0.199022767575865i</v>
      </c>
      <c r="N1500">
        <f t="shared" si="430"/>
        <v>89.814949481687904</v>
      </c>
      <c r="O1500">
        <f t="shared" si="431"/>
        <v>40.282607875495948</v>
      </c>
      <c r="P1500" s="3">
        <f t="shared" si="432"/>
        <v>40.282607875495948</v>
      </c>
      <c r="Q1500" s="3">
        <f t="shared" si="433"/>
        <v>-90.185050518312096</v>
      </c>
      <c r="R1500">
        <f t="shared" si="434"/>
        <v>89.814949481687904</v>
      </c>
      <c r="S1500">
        <f t="shared" si="435"/>
        <v>0.25021342046465489</v>
      </c>
      <c r="T1500">
        <f t="shared" si="418"/>
        <v>40.282607875495948</v>
      </c>
    </row>
    <row r="1501" spans="1:20" x14ac:dyDescent="0.25">
      <c r="A1501">
        <f t="shared" si="419"/>
        <v>1578.111408813734</v>
      </c>
      <c r="B1501">
        <f t="shared" si="436"/>
        <v>251.16423146242062</v>
      </c>
      <c r="C1501" t="str">
        <f t="shared" si="420"/>
        <v>-0.333637148114371-102.915259639566i</v>
      </c>
      <c r="D1501" t="str">
        <f t="shared" si="421"/>
        <v>3.47812458550761-63.368083054157i</v>
      </c>
      <c r="E1501" t="str">
        <f t="shared" si="422"/>
        <v>162.46721041111+0.192805266441729i</v>
      </c>
      <c r="F1501" t="str">
        <f t="shared" si="423"/>
        <v>2.42492488627457-594.659487490436i</v>
      </c>
      <c r="G1501" t="str">
        <f t="shared" si="424"/>
        <v>0.999999984061212-0.000126248910692844i</v>
      </c>
      <c r="H1501" t="str">
        <f t="shared" si="425"/>
        <v>1202.3929284501+48.4861592318753i</v>
      </c>
      <c r="I1501" t="str">
        <f t="shared" si="426"/>
        <v>89.5637486391819-2016.75362433972i</v>
      </c>
      <c r="K1501" t="str">
        <f t="shared" si="427"/>
        <v>0.0099638964912371-0.000591164713977468i</v>
      </c>
      <c r="L1501" t="str">
        <f t="shared" si="428"/>
        <v>0.00015-1.12352628305429i</v>
      </c>
      <c r="M1501" t="str">
        <f t="shared" si="429"/>
        <v>0.0004-0.198269344068405i</v>
      </c>
      <c r="N1501">
        <f t="shared" si="430"/>
        <v>89.814255596541656</v>
      </c>
      <c r="O1501">
        <f t="shared" si="431"/>
        <v>40.249641123544748</v>
      </c>
      <c r="P1501" s="3">
        <f t="shared" si="432"/>
        <v>40.249641123544748</v>
      </c>
      <c r="Q1501" s="3">
        <f t="shared" si="433"/>
        <v>-90.185744403458344</v>
      </c>
      <c r="R1501">
        <f t="shared" si="434"/>
        <v>89.814255596541656</v>
      </c>
      <c r="S1501">
        <f t="shared" si="435"/>
        <v>0.25116423146242062</v>
      </c>
      <c r="T1501">
        <f t="shared" si="418"/>
        <v>40.249641123544748</v>
      </c>
    </row>
    <row r="1502" spans="1:20" x14ac:dyDescent="0.25">
      <c r="A1502">
        <f t="shared" si="419"/>
        <v>1584.1082321672263</v>
      </c>
      <c r="B1502">
        <f t="shared" si="436"/>
        <v>252.11865554197783</v>
      </c>
      <c r="C1502" t="str">
        <f t="shared" si="420"/>
        <v>-0.333619413047664-102.525385430554i</v>
      </c>
      <c r="D1502" t="str">
        <f t="shared" si="421"/>
        <v>3.47812458235146-63.1282050176696i</v>
      </c>
      <c r="E1502" t="str">
        <f t="shared" si="422"/>
        <v>162.467192839902+0.193540195786948i</v>
      </c>
      <c r="F1502" t="str">
        <f t="shared" si="423"/>
        <v>2.42492488598025-592.40833813663i</v>
      </c>
      <c r="G1502" t="str">
        <f t="shared" si="424"/>
        <v>0.999999983939847-0.000126728656538096i</v>
      </c>
      <c r="H1502" t="str">
        <f t="shared" si="425"/>
        <v>1202.41117154918+48.6704565009628i</v>
      </c>
      <c r="I1502" t="str">
        <f t="shared" si="426"/>
        <v>89.5639570878433-2009.14695177238i</v>
      </c>
      <c r="K1502" t="str">
        <f t="shared" si="427"/>
        <v>0.00996362261276871-0.000593394348027888i</v>
      </c>
      <c r="L1502" t="str">
        <f t="shared" si="428"/>
        <v>0.00015-1.11927304548146i</v>
      </c>
      <c r="M1502" t="str">
        <f t="shared" si="429"/>
        <v>0.0004-0.197518772732023i</v>
      </c>
      <c r="N1502">
        <f t="shared" si="430"/>
        <v>89.813559180643438</v>
      </c>
      <c r="O1502">
        <f t="shared" si="431"/>
        <v>40.216674198294882</v>
      </c>
      <c r="P1502" s="3">
        <f t="shared" si="432"/>
        <v>40.216674198294882</v>
      </c>
      <c r="Q1502" s="3">
        <f t="shared" si="433"/>
        <v>-90.186440819356562</v>
      </c>
      <c r="R1502">
        <f t="shared" si="434"/>
        <v>89.813559180643438</v>
      </c>
      <c r="S1502">
        <f t="shared" si="435"/>
        <v>0.25211865554197782</v>
      </c>
      <c r="T1502">
        <f t="shared" si="418"/>
        <v>40.216674198294882</v>
      </c>
    </row>
    <row r="1503" spans="1:20" x14ac:dyDescent="0.25">
      <c r="A1503">
        <f t="shared" si="419"/>
        <v>1590.1278434494618</v>
      </c>
      <c r="B1503">
        <f t="shared" si="436"/>
        <v>253.07670643303734</v>
      </c>
      <c r="C1503" t="str">
        <f t="shared" si="420"/>
        <v>-0.333601543971913-102.136986100285i</v>
      </c>
      <c r="D1503" t="str">
        <f t="shared" si="421"/>
        <v>3.47812457917132-62.8892351016056i</v>
      </c>
      <c r="E1503" t="str">
        <f t="shared" si="422"/>
        <v>162.467175137092+0.194277943696167i</v>
      </c>
      <c r="F1503" t="str">
        <f t="shared" si="423"/>
        <v>2.42492488568372-590.165710775659i</v>
      </c>
      <c r="G1503" t="str">
        <f t="shared" si="424"/>
        <v>0.999999983817558-0.000127210225417385i</v>
      </c>
      <c r="H1503" t="str">
        <f t="shared" si="425"/>
        <v>1202.42955390026+48.8554546640643i</v>
      </c>
      <c r="I1503" t="str">
        <f t="shared" si="426"/>
        <v>89.5641671157016-2001.56918202133i</v>
      </c>
      <c r="K1503" t="str">
        <f t="shared" si="427"/>
        <v>0.00996334666454808-0.00059563226349707i</v>
      </c>
      <c r="L1503" t="str">
        <f t="shared" si="428"/>
        <v>0.00015-1.11503590902716i</v>
      </c>
      <c r="M1503" t="str">
        <f t="shared" si="429"/>
        <v>0.0004-0.196771042769499i</v>
      </c>
      <c r="N1503">
        <f t="shared" si="430"/>
        <v>89.812860225580152</v>
      </c>
      <c r="O1503">
        <f t="shared" si="431"/>
        <v>40.183707098445922</v>
      </c>
      <c r="P1503" s="3">
        <f t="shared" si="432"/>
        <v>40.183707098445922</v>
      </c>
      <c r="Q1503" s="3">
        <f t="shared" si="433"/>
        <v>-90.187139774419848</v>
      </c>
      <c r="R1503">
        <f t="shared" si="434"/>
        <v>89.812860225580152</v>
      </c>
      <c r="S1503">
        <f t="shared" si="435"/>
        <v>0.25307670643303737</v>
      </c>
      <c r="T1503">
        <f t="shared" si="418"/>
        <v>40.183707098445922</v>
      </c>
    </row>
    <row r="1504" spans="1:20" x14ac:dyDescent="0.25">
      <c r="A1504">
        <f t="shared" si="419"/>
        <v>1596.1703292545697</v>
      </c>
      <c r="B1504">
        <f t="shared" si="436"/>
        <v>254.03839791748288</v>
      </c>
      <c r="C1504" t="str">
        <f t="shared" si="420"/>
        <v>-0.33358353988246-101.750056061694i</v>
      </c>
      <c r="D1504" t="str">
        <f t="shared" si="421"/>
        <v>3.47812457596693-62.6511698683016i</v>
      </c>
      <c r="E1504" t="str">
        <f t="shared" si="422"/>
        <v>162.467157301716+0.195018521172911i</v>
      </c>
      <c r="F1504" t="str">
        <f t="shared" si="423"/>
        <v>2.42492488538492-587.931573146567i</v>
      </c>
      <c r="G1504" t="str">
        <f t="shared" si="424"/>
        <v>0.999999983694338-0.000127693624258237i</v>
      </c>
      <c r="H1504" t="str">
        <f t="shared" si="425"/>
        <v>1202.44807656886+49.0411563909155i</v>
      </c>
      <c r="I1504" t="str">
        <f t="shared" si="426"/>
        <v>89.5643787346556-1994.02020608417i</v>
      </c>
      <c r="K1504" t="str">
        <f t="shared" si="427"/>
        <v>0.00996306863105351-0.000597878489684925i</v>
      </c>
      <c r="L1504" t="str">
        <f t="shared" si="428"/>
        <v>0.00015-1.11081481273875i</v>
      </c>
      <c r="M1504" t="str">
        <f t="shared" si="429"/>
        <v>0.0004-0.196026143424486i</v>
      </c>
      <c r="N1504">
        <f t="shared" si="430"/>
        <v>89.812158722920358</v>
      </c>
      <c r="O1504">
        <f t="shared" si="431"/>
        <v>40.150739822687946</v>
      </c>
      <c r="P1504" s="3">
        <f t="shared" si="432"/>
        <v>40.150739822687946</v>
      </c>
      <c r="Q1504" s="3">
        <f t="shared" si="433"/>
        <v>-90.187841277079642</v>
      </c>
      <c r="R1504">
        <f t="shared" si="434"/>
        <v>89.812158722920358</v>
      </c>
      <c r="S1504">
        <f t="shared" si="435"/>
        <v>0.25403839791748289</v>
      </c>
      <c r="T1504">
        <f t="shared" si="418"/>
        <v>40.150739822687946</v>
      </c>
    </row>
    <row r="1505" spans="1:20" x14ac:dyDescent="0.25">
      <c r="A1505">
        <f t="shared" si="419"/>
        <v>1602.235776505737</v>
      </c>
      <c r="B1505">
        <f t="shared" si="436"/>
        <v>255.00374382956932</v>
      </c>
      <c r="C1505" t="str">
        <f t="shared" si="420"/>
        <v>-0.333565399767233-101.364589748853i</v>
      </c>
      <c r="D1505" t="str">
        <f t="shared" si="421"/>
        <v>3.47812457273815-62.4140058931097i</v>
      </c>
      <c r="E1505" t="str">
        <f t="shared" si="422"/>
        <v>162.467139332795+0.195761939265868i</v>
      </c>
      <c r="F1505" t="str">
        <f t="shared" si="423"/>
        <v>2.42492488508384-585.705893110538i</v>
      </c>
      <c r="G1505" t="str">
        <f t="shared" si="424"/>
        <v>0.99999998357018-0.000128178860014503i</v>
      </c>
      <c r="H1505" t="str">
        <f t="shared" si="425"/>
        <v>1202.46674062872+49.2275643614691i</v>
      </c>
      <c r="I1505" t="str">
        <f t="shared" si="426"/>
        <v>89.564591956698-1986.4999153729i</v>
      </c>
      <c r="K1505" t="str">
        <f t="shared" si="427"/>
        <v>0.00996278849664883-0.000600133055978245i</v>
      </c>
      <c r="L1505" t="str">
        <f t="shared" si="428"/>
        <v>0.00015-1.10660969589436i</v>
      </c>
      <c r="M1505" t="str">
        <f t="shared" si="429"/>
        <v>0.0004-0.195284063981357i</v>
      </c>
      <c r="N1505">
        <f t="shared" si="430"/>
        <v>89.811454664214295</v>
      </c>
      <c r="O1505">
        <f t="shared" si="431"/>
        <v>40.117772369701221</v>
      </c>
      <c r="P1505" s="3">
        <f t="shared" si="432"/>
        <v>40.117772369701221</v>
      </c>
      <c r="Q1505" s="3">
        <f t="shared" si="433"/>
        <v>-90.188545335785705</v>
      </c>
      <c r="R1505">
        <f t="shared" si="434"/>
        <v>89.811454664214295</v>
      </c>
      <c r="S1505">
        <f t="shared" si="435"/>
        <v>0.25500374382956931</v>
      </c>
      <c r="T1505">
        <f t="shared" si="418"/>
        <v>40.117772369701221</v>
      </c>
    </row>
    <row r="1506" spans="1:20" x14ac:dyDescent="0.25">
      <c r="A1506">
        <f t="shared" si="419"/>
        <v>1608.3242724564589</v>
      </c>
      <c r="B1506">
        <f t="shared" si="436"/>
        <v>255.97275805612168</v>
      </c>
      <c r="C1506" t="str">
        <f t="shared" si="420"/>
        <v>-0.33354712260645-100.980581616892i</v>
      </c>
      <c r="D1506" t="str">
        <f t="shared" si="421"/>
        <v>3.4781245694848-62.1777397643465i</v>
      </c>
      <c r="E1506" t="str">
        <f t="shared" si="422"/>
        <v>162.467121229348+0.196508209069141i</v>
      </c>
      <c r="F1506" t="str">
        <f t="shared" si="423"/>
        <v>2.42492488478048-583.488638650419i</v>
      </c>
      <c r="G1506" t="str">
        <f t="shared" si="424"/>
        <v>0.999999983445076-0.000128665939666462i</v>
      </c>
      <c r="H1506" t="str">
        <f t="shared" si="425"/>
        <v>1202.48554716185+49.4146812659301i</v>
      </c>
      <c r="I1506" t="str">
        <f t="shared" si="426"/>
        <v>89.5648067939063-1979.00820171225i</v>
      </c>
      <c r="K1506" t="str">
        <f t="shared" si="427"/>
        <v>0.00996250624558221-0.000602395991850705i</v>
      </c>
      <c r="L1506" t="str">
        <f t="shared" si="428"/>
        <v>0.00015-1.10242049800195i</v>
      </c>
      <c r="M1506" t="str">
        <f t="shared" si="429"/>
        <v>0.0004-0.19454479376505i</v>
      </c>
      <c r="N1506">
        <f t="shared" si="430"/>
        <v>89.810748040994156</v>
      </c>
      <c r="O1506">
        <f t="shared" si="431"/>
        <v>40.084804738156251</v>
      </c>
      <c r="P1506" s="3">
        <f t="shared" si="432"/>
        <v>40.084804738156251</v>
      </c>
      <c r="Q1506" s="3">
        <f t="shared" si="433"/>
        <v>-90.189251959005844</v>
      </c>
      <c r="R1506">
        <f t="shared" si="434"/>
        <v>89.810748040994156</v>
      </c>
      <c r="S1506">
        <f t="shared" si="435"/>
        <v>0.25597275805612169</v>
      </c>
      <c r="T1506">
        <f t="shared" si="418"/>
        <v>40.084804738156251</v>
      </c>
    </row>
    <row r="1507" spans="1:20" x14ac:dyDescent="0.25">
      <c r="A1507">
        <f t="shared" si="419"/>
        <v>1614.4359046917932</v>
      </c>
      <c r="B1507">
        <f t="shared" si="436"/>
        <v>256.94545453673493</v>
      </c>
      <c r="C1507" t="str">
        <f t="shared" si="420"/>
        <v>-0.333528707373356-100.598026141926i</v>
      </c>
      <c r="D1507" t="str">
        <f t="shared" si="421"/>
        <v>3.47812456620668-61.9423680832446i</v>
      </c>
      <c r="E1507" t="str">
        <f t="shared" si="422"/>
        <v>162.467102990387+0.197257341722066i</v>
      </c>
      <c r="F1507" t="str">
        <f t="shared" si="423"/>
        <v>2.4249248844748-581.279777870259i</v>
      </c>
      <c r="G1507" t="str">
        <f t="shared" si="424"/>
        <v>0.999999983319019-0.000129154870220913i</v>
      </c>
      <c r="H1507" t="str">
        <f t="shared" si="425"/>
        <v>1202.50449725856+49.6025098048013i</v>
      </c>
      <c r="I1507" t="str">
        <f t="shared" si="426"/>
        <v>89.565023258453-1971.54495733804i</v>
      </c>
      <c r="K1507" t="str">
        <f t="shared" si="427"/>
        <v>0.00996222186198597-0.000604667326863005i</v>
      </c>
      <c r="L1507" t="str">
        <f t="shared" si="428"/>
        <v>0.00015-1.09824715879851i</v>
      </c>
      <c r="M1507" t="str">
        <f t="shared" si="429"/>
        <v>0.0004-0.193808322140914i</v>
      </c>
      <c r="N1507">
        <f t="shared" si="430"/>
        <v>89.8100388447737</v>
      </c>
      <c r="O1507">
        <f t="shared" si="431"/>
        <v>40.051836926714266</v>
      </c>
      <c r="P1507" s="3">
        <f t="shared" si="432"/>
        <v>40.051836926714266</v>
      </c>
      <c r="Q1507" s="3">
        <f t="shared" si="433"/>
        <v>-90.1899611552263</v>
      </c>
      <c r="R1507">
        <f t="shared" si="434"/>
        <v>89.8100388447737</v>
      </c>
      <c r="S1507">
        <f t="shared" si="435"/>
        <v>0.25694545453673495</v>
      </c>
      <c r="T1507">
        <f t="shared" si="418"/>
        <v>40.051836926714266</v>
      </c>
    </row>
    <row r="1508" spans="1:20" x14ac:dyDescent="0.25">
      <c r="A1508">
        <f t="shared" si="419"/>
        <v>1620.5707611296223</v>
      </c>
      <c r="B1508">
        <f t="shared" si="436"/>
        <v>257.92184726397454</v>
      </c>
      <c r="C1508" t="str">
        <f t="shared" si="420"/>
        <v>-0.333510153033088-100.216917820958i</v>
      </c>
      <c r="D1508" t="str">
        <f t="shared" si="421"/>
        <v>3.47812456290358-61.7078874639029i</v>
      </c>
      <c r="E1508" t="str">
        <f t="shared" si="422"/>
        <v>162.467084614912+0.198009348410083i</v>
      </c>
      <c r="F1508" t="str">
        <f t="shared" si="423"/>
        <v>2.42492488416679-579.079278994851i</v>
      </c>
      <c r="G1508" t="str">
        <f t="shared" si="424"/>
        <v>0.999999983192003-0.000129645658711286i</v>
      </c>
      <c r="H1508" t="str">
        <f t="shared" si="425"/>
        <v>1202.52359201753+49.791052688917i</v>
      </c>
      <c r="I1508" t="str">
        <f t="shared" si="426"/>
        <v>89.565241362596-1964.11007489573i</v>
      </c>
      <c r="K1508" t="str">
        <f t="shared" si="427"/>
        <v>0.00996193532987516-0.000606947090662832i</v>
      </c>
      <c r="L1508" t="str">
        <f t="shared" si="428"/>
        <v>0.00015-1.09408961824917i</v>
      </c>
      <c r="M1508" t="str">
        <f t="shared" si="429"/>
        <v>0.0004-0.193074638514559i</v>
      </c>
      <c r="N1508">
        <f t="shared" si="430"/>
        <v>89.809327067048926</v>
      </c>
      <c r="O1508">
        <f t="shared" si="431"/>
        <v>40.01886893402564</v>
      </c>
      <c r="P1508" s="3">
        <f t="shared" si="432"/>
        <v>40.01886893402564</v>
      </c>
      <c r="Q1508" s="3">
        <f t="shared" si="433"/>
        <v>-90.190672932951074</v>
      </c>
      <c r="R1508">
        <f t="shared" si="434"/>
        <v>89.809327067048926</v>
      </c>
      <c r="S1508">
        <f t="shared" si="435"/>
        <v>0.25792184726397455</v>
      </c>
      <c r="T1508">
        <f t="shared" si="418"/>
        <v>40.01886893402564</v>
      </c>
    </row>
    <row r="1509" spans="1:20" x14ac:dyDescent="0.25">
      <c r="A1509">
        <f t="shared" si="419"/>
        <v>1626.7289300219149</v>
      </c>
      <c r="B1509">
        <f t="shared" si="436"/>
        <v>258.90195028357766</v>
      </c>
      <c r="C1509" t="str">
        <f t="shared" si="420"/>
        <v>-0.333491458543321-99.837251171818i</v>
      </c>
      <c r="D1509" t="str">
        <f t="shared" si="421"/>
        <v>3.47812455957534-61.4742945332392i</v>
      </c>
      <c r="E1509" t="str">
        <f t="shared" si="422"/>
        <v>162.467066101922+0.198764240364369i</v>
      </c>
      <c r="F1509" t="str">
        <f t="shared" si="423"/>
        <v>2.42492488385645-576.887110369284i</v>
      </c>
      <c r="G1509" t="str">
        <f t="shared" si="424"/>
        <v>0.999999983064019-0.000130138312197733i</v>
      </c>
      <c r="H1509" t="str">
        <f t="shared" si="425"/>
        <v>1202.54283254596+49.9803126394873i</v>
      </c>
      <c r="I1509" t="str">
        <f t="shared" si="426"/>
        <v>89.565461118688-1956.70344743894i</v>
      </c>
      <c r="K1509" t="str">
        <f t="shared" si="427"/>
        <v>0.00996164663314679-0.00060923531298494i</v>
      </c>
      <c r="L1509" t="str">
        <f t="shared" si="428"/>
        <v>0.00015-1.08994781654629i</v>
      </c>
      <c r="M1509" t="str">
        <f t="shared" si="429"/>
        <v>0.0004-0.192343732331698i</v>
      </c>
      <c r="N1509">
        <f t="shared" si="430"/>
        <v>89.80861269929791</v>
      </c>
      <c r="O1509">
        <f t="shared" si="431"/>
        <v>39.985900758731397</v>
      </c>
      <c r="P1509" s="3">
        <f t="shared" si="432"/>
        <v>39.985900758731397</v>
      </c>
      <c r="Q1509" s="3">
        <f t="shared" si="433"/>
        <v>-90.19138730070209</v>
      </c>
      <c r="R1509">
        <f t="shared" si="434"/>
        <v>89.80861269929791</v>
      </c>
      <c r="S1509">
        <f t="shared" si="435"/>
        <v>0.25890195028357765</v>
      </c>
      <c r="T1509">
        <f t="shared" si="418"/>
        <v>39.985900758731397</v>
      </c>
    </row>
    <row r="1510" spans="1:20" x14ac:dyDescent="0.25">
      <c r="A1510">
        <f t="shared" si="419"/>
        <v>1632.9104999559981</v>
      </c>
      <c r="B1510">
        <f t="shared" si="436"/>
        <v>259.88577769465525</v>
      </c>
      <c r="C1510" t="str">
        <f t="shared" si="420"/>
        <v>-0.333472622854178-99.4590207330778i</v>
      </c>
      <c r="D1510" t="str">
        <f t="shared" si="421"/>
        <v>3.47812455622174-61.2415859309405i</v>
      </c>
      <c r="E1510" t="str">
        <f t="shared" si="422"/>
        <v>162.467047450406+0.199522028862343i</v>
      </c>
      <c r="F1510" t="str">
        <f t="shared" si="423"/>
        <v>2.42492488354373-574.703240458471i</v>
      </c>
      <c r="G1510" t="str">
        <f t="shared" si="424"/>
        <v>0.999999982935062-0.000130632837767239i</v>
      </c>
      <c r="H1510" t="str">
        <f t="shared" si="425"/>
        <v>1202.56221995948+50.170292388137i</v>
      </c>
      <c r="I1510" t="str">
        <f t="shared" si="426"/>
        <v>89.565682539172-1949.32496842768i</v>
      </c>
      <c r="K1510" t="str">
        <f t="shared" si="427"/>
        <v>0.00996135575557956-0.000611532023651238i</v>
      </c>
      <c r="L1510" t="str">
        <f t="shared" si="428"/>
        <v>0.00015-1.08582169410868i</v>
      </c>
      <c r="M1510" t="str">
        <f t="shared" si="429"/>
        <v>0.0004-0.191615593078002i</v>
      </c>
      <c r="N1510">
        <f t="shared" si="430"/>
        <v>89.80789573298064</v>
      </c>
      <c r="O1510">
        <f t="shared" si="431"/>
        <v>39.952932399462576</v>
      </c>
      <c r="P1510" s="3">
        <f t="shared" si="432"/>
        <v>39.952932399462576</v>
      </c>
      <c r="Q1510" s="3">
        <f t="shared" si="433"/>
        <v>-90.19210426701936</v>
      </c>
      <c r="R1510">
        <f t="shared" si="434"/>
        <v>89.80789573298064</v>
      </c>
      <c r="S1510">
        <f t="shared" si="435"/>
        <v>0.25988577769465526</v>
      </c>
      <c r="T1510">
        <f t="shared" si="418"/>
        <v>39.952932399462576</v>
      </c>
    </row>
    <row r="1511" spans="1:20" x14ac:dyDescent="0.25">
      <c r="A1511">
        <f t="shared" si="419"/>
        <v>1639.115559855831</v>
      </c>
      <c r="B1511">
        <f t="shared" si="436"/>
        <v>260.87334364989493</v>
      </c>
      <c r="C1511" t="str">
        <f t="shared" si="420"/>
        <v>-0.333453644907992-99.0822210639706i</v>
      </c>
      <c r="D1511" t="str">
        <f t="shared" si="421"/>
        <v>3.47812455284263-61.009758309416i</v>
      </c>
      <c r="E1511" t="str">
        <f t="shared" si="422"/>
        <v>162.467028659347+0.200282725227739i</v>
      </c>
      <c r="F1511" t="str">
        <f t="shared" si="423"/>
        <v>2.42492488322863-572.527637846717i</v>
      </c>
      <c r="G1511" t="str">
        <f t="shared" si="424"/>
        <v>0.999999982805121-0.000131129242533715i</v>
      </c>
      <c r="H1511" t="str">
        <f t="shared" si="425"/>
        <v>1202.58175538235+50.3609946769463i</v>
      </c>
      <c r="I1511" t="str">
        <f t="shared" si="426"/>
        <v>89.5659056365861-1941.97453172707i</v>
      </c>
      <c r="K1511" t="str">
        <f t="shared" si="427"/>
        <v>0.0099610626808323-0.000613837252570771i</v>
      </c>
      <c r="L1511" t="str">
        <f t="shared" si="428"/>
        <v>0.00015-1.08171119158067i</v>
      </c>
      <c r="M1511" t="str">
        <f t="shared" si="429"/>
        <v>0.0004-0.190890210278942i</v>
      </c>
      <c r="N1511">
        <f t="shared" si="430"/>
        <v>89.807176159539537</v>
      </c>
      <c r="O1511">
        <f t="shared" si="431"/>
        <v>39.919963854840013</v>
      </c>
      <c r="P1511" s="3">
        <f t="shared" si="432"/>
        <v>39.919963854840013</v>
      </c>
      <c r="Q1511" s="3">
        <f t="shared" si="433"/>
        <v>-90.192823840460463</v>
      </c>
      <c r="R1511">
        <f t="shared" si="434"/>
        <v>89.807176159539537</v>
      </c>
      <c r="S1511">
        <f t="shared" si="435"/>
        <v>0.26087334364989495</v>
      </c>
      <c r="T1511">
        <f t="shared" si="418"/>
        <v>39.919963854840013</v>
      </c>
    </row>
    <row r="1512" spans="1:20" x14ac:dyDescent="0.25">
      <c r="A1512">
        <f t="shared" si="419"/>
        <v>1645.3441989832831</v>
      </c>
      <c r="B1512">
        <f t="shared" si="436"/>
        <v>261.86466235576455</v>
      </c>
      <c r="C1512" t="str">
        <f t="shared" si="420"/>
        <v>-0.333434523639109-98.7068467443108i</v>
      </c>
      <c r="D1512" t="str">
        <f t="shared" si="421"/>
        <v>3.47812454943778-60.7788083337473i</v>
      </c>
      <c r="E1512" t="str">
        <f t="shared" si="422"/>
        <v>162.467009727718+0.201046340831096i</v>
      </c>
      <c r="F1512" t="str">
        <f t="shared" si="423"/>
        <v>2.42492488291115-570.360271237245i</v>
      </c>
      <c r="G1512" t="str">
        <f t="shared" si="424"/>
        <v>0.999999982674192-0.00013162753363811i</v>
      </c>
      <c r="H1512" t="str">
        <f t="shared" si="425"/>
        <v>1202.60143994749+50.5524222584897i</v>
      </c>
      <c r="I1512" t="str">
        <f t="shared" si="426"/>
        <v>89.5661304235583-1934.65203160572i</v>
      </c>
      <c r="K1512" t="str">
        <f t="shared" si="427"/>
        <v>0.00996076739244341-0.000616151029739772i</v>
      </c>
      <c r="L1512" t="str">
        <f t="shared" si="428"/>
        <v>0.00015-1.07761624983131i</v>
      </c>
      <c r="M1512" t="str">
        <f t="shared" si="429"/>
        <v>0.0004-0.190167573499644i</v>
      </c>
      <c r="N1512">
        <f t="shared" si="430"/>
        <v>89.806453970399374</v>
      </c>
      <c r="O1512">
        <f t="shared" si="431"/>
        <v>39.886995123474101</v>
      </c>
      <c r="P1512" s="3">
        <f t="shared" si="432"/>
        <v>39.886995123474101</v>
      </c>
      <c r="Q1512" s="3">
        <f t="shared" si="433"/>
        <v>-90.193546029600626</v>
      </c>
      <c r="R1512">
        <f t="shared" si="434"/>
        <v>89.806453970399374</v>
      </c>
      <c r="S1512">
        <f t="shared" si="435"/>
        <v>0.26186466235576455</v>
      </c>
      <c r="T1512">
        <f t="shared" si="418"/>
        <v>39.886995123474101</v>
      </c>
    </row>
    <row r="1513" spans="1:20" x14ac:dyDescent="0.25">
      <c r="A1513">
        <f t="shared" si="419"/>
        <v>1651.5965069394197</v>
      </c>
      <c r="B1513">
        <f t="shared" si="436"/>
        <v>262.85974807271646</v>
      </c>
      <c r="C1513" t="str">
        <f t="shared" si="420"/>
        <v>-0.333415257974411-98.3328923744244i</v>
      </c>
      <c r="D1513" t="str">
        <f t="shared" si="421"/>
        <v>3.47812454600699-60.5487326816411i</v>
      </c>
      <c r="E1513" t="str">
        <f t="shared" si="422"/>
        <v>162.466990654489+0.201812887089455i</v>
      </c>
      <c r="F1513" t="str">
        <f t="shared" si="423"/>
        <v>2.42492488259123-568.201109451756i</v>
      </c>
      <c r="G1513" t="str">
        <f t="shared" si="424"/>
        <v>0.999999982542266-0.000132127718248503i</v>
      </c>
      <c r="H1513" t="str">
        <f t="shared" si="425"/>
        <v>1202.62127479651+50.7445778958803i</v>
      </c>
      <c r="I1513" t="str">
        <f t="shared" si="426"/>
        <v>89.5663569128139-1927.3573627341i</v>
      </c>
      <c r="K1513" t="str">
        <f t="shared" si="427"/>
        <v>0.00996046987383027-0.000618473385241748i</v>
      </c>
      <c r="L1513" t="str">
        <f t="shared" si="428"/>
        <v>0.00015-1.07353680995349i</v>
      </c>
      <c r="M1513" t="str">
        <f t="shared" si="429"/>
        <v>0.0004-0.189447672344733i</v>
      </c>
      <c r="N1513">
        <f t="shared" si="430"/>
        <v>89.805729156967232</v>
      </c>
      <c r="O1513">
        <f t="shared" si="431"/>
        <v>39.854026203965404</v>
      </c>
      <c r="P1513" s="3">
        <f t="shared" si="432"/>
        <v>39.854026203965404</v>
      </c>
      <c r="Q1513" s="3">
        <f t="shared" si="433"/>
        <v>-90.194270843032768</v>
      </c>
      <c r="R1513">
        <f t="shared" si="434"/>
        <v>89.805729156967232</v>
      </c>
      <c r="S1513">
        <f t="shared" si="435"/>
        <v>0.26285974807271645</v>
      </c>
      <c r="T1513">
        <f t="shared" si="418"/>
        <v>39.854026203965404</v>
      </c>
    </row>
    <row r="1514" spans="1:20" x14ac:dyDescent="0.25">
      <c r="A1514">
        <f t="shared" si="419"/>
        <v>1657.8725736657896</v>
      </c>
      <c r="B1514">
        <f t="shared" si="436"/>
        <v>263.85861511539281</v>
      </c>
      <c r="C1514" t="str">
        <f t="shared" si="420"/>
        <v>-0.333395846832462-97.9603525750621i</v>
      </c>
      <c r="D1514" t="str">
        <f t="shared" si="421"/>
        <v>3.47812454255009-60.3195280433823i</v>
      </c>
      <c r="E1514" t="str">
        <f t="shared" si="422"/>
        <v>162.466971438619+0.202582375467166i</v>
      </c>
      <c r="F1514" t="str">
        <f t="shared" si="423"/>
        <v>2.42492488226888-566.050121429987i</v>
      </c>
      <c r="G1514" t="str">
        <f t="shared" si="424"/>
        <v>0.999999982409335-0.000132629803560217i</v>
      </c>
      <c r="H1514" t="str">
        <f t="shared" si="425"/>
        <v>1202.6412610798+50.9374643628055i</v>
      </c>
      <c r="I1514" t="str">
        <f t="shared" si="426"/>
        <v>89.5665851171695-1920.0904201832i</v>
      </c>
      <c r="K1514" t="str">
        <f t="shared" si="427"/>
        <v>0.00996017010828782-0.000620804349247431i</v>
      </c>
      <c r="L1514" t="str">
        <f t="shared" si="428"/>
        <v>0.00015-1.06947281326309i</v>
      </c>
      <c r="M1514" t="str">
        <f t="shared" si="429"/>
        <v>0.0004-0.188730496458192i</v>
      </c>
      <c r="N1514">
        <f t="shared" si="430"/>
        <v>89.80500171063288</v>
      </c>
      <c r="O1514">
        <f t="shared" si="431"/>
        <v>39.821057094903843</v>
      </c>
      <c r="P1514" s="3">
        <f t="shared" si="432"/>
        <v>39.821057094903843</v>
      </c>
      <c r="Q1514" s="3">
        <f t="shared" si="433"/>
        <v>-90.19499828936712</v>
      </c>
      <c r="R1514">
        <f t="shared" si="434"/>
        <v>89.80500171063288</v>
      </c>
      <c r="S1514">
        <f t="shared" si="435"/>
        <v>0.26385861511539282</v>
      </c>
      <c r="T1514">
        <f t="shared" si="418"/>
        <v>39.821057094903843</v>
      </c>
    </row>
    <row r="1515" spans="1:20" x14ac:dyDescent="0.25">
      <c r="A1515">
        <f t="shared" si="419"/>
        <v>1664.1724894457197</v>
      </c>
      <c r="B1515">
        <f t="shared" si="436"/>
        <v>264.86127785283134</v>
      </c>
      <c r="C1515" t="str">
        <f t="shared" si="420"/>
        <v>-0.333376289124206-97.5892219873292i</v>
      </c>
      <c r="D1515" t="str">
        <f t="shared" si="421"/>
        <v>3.47812453906687-60.0911911217851i</v>
      </c>
      <c r="E1515" t="str">
        <f t="shared" si="422"/>
        <v>162.466952079062+0.203354817475666i</v>
      </c>
      <c r="F1515" t="str">
        <f t="shared" si="423"/>
        <v>2.42492488194408-563.907276229252i</v>
      </c>
      <c r="G1515" t="str">
        <f t="shared" si="424"/>
        <v>0.999999982275392-0.000133133796795914i</v>
      </c>
      <c r="H1515" t="str">
        <f t="shared" si="425"/>
        <v>1202.66139995663+51.1310844435739i</v>
      </c>
      <c r="I1515" t="str">
        <f t="shared" si="426"/>
        <v>89.5668150495413-1912.85109942293i</v>
      </c>
      <c r="K1515" t="str">
        <f t="shared" si="427"/>
        <v>0.00995986807898825-0.000623143952014889i</v>
      </c>
      <c r="L1515" t="str">
        <f t="shared" si="428"/>
        <v>0.00015-1.06542420129816i</v>
      </c>
      <c r="M1515" t="str">
        <f t="shared" si="429"/>
        <v>0.0004-0.188016035523204i</v>
      </c>
      <c r="N1515">
        <f t="shared" si="430"/>
        <v>89.804271622768653</v>
      </c>
      <c r="O1515">
        <f t="shared" si="431"/>
        <v>39.788087794869192</v>
      </c>
      <c r="P1515" s="3">
        <f t="shared" si="432"/>
        <v>39.788087794869192</v>
      </c>
      <c r="Q1515" s="3">
        <f t="shared" si="433"/>
        <v>-90.195728377231347</v>
      </c>
      <c r="R1515">
        <f t="shared" si="434"/>
        <v>89.804271622768653</v>
      </c>
      <c r="S1515">
        <f t="shared" si="435"/>
        <v>0.26486127785283131</v>
      </c>
      <c r="T1515">
        <f t="shared" si="418"/>
        <v>39.788087794869192</v>
      </c>
    </row>
    <row r="1516" spans="1:20" x14ac:dyDescent="0.25">
      <c r="A1516">
        <f t="shared" si="419"/>
        <v>1670.4963449056133</v>
      </c>
      <c r="B1516">
        <f t="shared" si="436"/>
        <v>265.86775070867208</v>
      </c>
      <c r="C1516" t="str">
        <f t="shared" si="420"/>
        <v>-0.333356583752347-97.2194952726032i</v>
      </c>
      <c r="D1516" t="str">
        <f t="shared" si="421"/>
        <v>3.47812453555713-59.8637186321464i</v>
      </c>
      <c r="E1516" t="str">
        <f t="shared" si="422"/>
        <v>162.466932574763+0.20413022467405i</v>
      </c>
      <c r="F1516" t="str">
        <f t="shared" si="423"/>
        <v>2.42492488161681-561.772543024004i</v>
      </c>
      <c r="G1516" t="str">
        <f t="shared" si="424"/>
        <v>0.999999982140429-0.000133639705205701i</v>
      </c>
      <c r="H1516" t="str">
        <f t="shared" si="425"/>
        <v>1202.68169259518+51.3254409331511i</v>
      </c>
      <c r="I1516" t="str">
        <f t="shared" si="426"/>
        <v>89.5670467229377-1905.63929632065i</v>
      </c>
      <c r="K1516" t="str">
        <f t="shared" si="427"/>
        <v>0.00995956376897973-0.000625492223889494i</v>
      </c>
      <c r="L1516" t="str">
        <f t="shared" si="428"/>
        <v>0.00015-1.06139091581805i</v>
      </c>
      <c r="M1516" t="str">
        <f t="shared" si="429"/>
        <v>0.0004-0.187304279262008i</v>
      </c>
      <c r="N1516">
        <f t="shared" si="430"/>
        <v>89.80353888472969</v>
      </c>
      <c r="O1516">
        <f t="shared" si="431"/>
        <v>39.755118302430574</v>
      </c>
      <c r="P1516" s="3">
        <f t="shared" si="432"/>
        <v>39.755118302430574</v>
      </c>
      <c r="Q1516" s="3">
        <f t="shared" si="433"/>
        <v>-90.19646111527031</v>
      </c>
      <c r="R1516">
        <f t="shared" si="434"/>
        <v>89.80353888472969</v>
      </c>
      <c r="S1516">
        <f t="shared" si="435"/>
        <v>0.26586775070867208</v>
      </c>
      <c r="T1516">
        <f t="shared" ref="T1516:T1579" si="437">P1516</f>
        <v>39.755118302430574</v>
      </c>
    </row>
    <row r="1517" spans="1:20" x14ac:dyDescent="0.25">
      <c r="A1517">
        <f t="shared" ref="A1517:A1580" si="438">2*PI()*B1517</f>
        <v>1676.8442310162548</v>
      </c>
      <c r="B1517">
        <f t="shared" si="436"/>
        <v>266.87804816136503</v>
      </c>
      <c r="C1517" t="str">
        <f t="shared" ref="C1517:C1580" si="439">IMPRODUCT(D1517,E1517,$C$40,,K1517,$C$41)</f>
        <v>-0.333336729611653-96.8511671124608i</v>
      </c>
      <c r="D1517" t="str">
        <f t="shared" ref="D1517:D1580" si="440">IMDIV(IMPRODUCT($C$37,$C$38,COMPLEX(1,A1517/$C$38)),IMSUM(-1*A1517*A1517/$C$39,COMPLEX(0,1*A1517)))</f>
        <v>3.47812453202066-59.6371073021978i</v>
      </c>
      <c r="E1517" t="str">
        <f t="shared" ref="E1517:E1580" si="441">IMDIV(IMPRODUCT(IMSUM(F1517,G1517),$C$29,H1517),IMSUM(1,I1517))</f>
        <v>162.466912924663+0.204908608668845i</v>
      </c>
      <c r="F1517" t="str">
        <f t="shared" ref="F1517:F1580" si="442">IMDIV(IMPRODUCT($C$14,$C$15,COMPLEX(1,A1517/$C$15)),IMSUM(-1*A1517*A1517/$C$16,COMPLEX(0,A1517)))</f>
        <v>2.42492488128704-559.645891105387i</v>
      </c>
      <c r="G1517" t="str">
        <f t="shared" ref="G1517:G1580" si="443">IMDIV(1,COMPLEX(1,A1517*$C$9*$C$10))</f>
        <v>0.999999982004438-0.00013414753606724i</v>
      </c>
      <c r="H1517" t="str">
        <f t="shared" ref="H1517:H1580" si="444">IMDIV($C$3,IMSUM(K1517,COMPLEX(0,$C$28*A1517)))</f>
        <v>1202.70214017261+51.5205366372048i</v>
      </c>
      <c r="I1517" t="str">
        <f t="shared" ref="I1517:I1580" si="445">IMPRODUCT(F1517,$C$29,H1517,$C$31)</f>
        <v>89.5672801504656-1898.45490713959i</v>
      </c>
      <c r="K1517" t="str">
        <f t="shared" ref="K1517:K1580" si="446">IF($C$26&lt;=0,IMDIV(1,IMSUM(IMDIV(1,L1517),1/$C$18)),IMDIV(1,IMSUM(IMDIV(1,L1517),1/$C$18,IMDIV(1,M1517))))</f>
        <v>0.00995925716118565-0.000627849195303966i</v>
      </c>
      <c r="L1517" t="str">
        <f t="shared" ref="L1517:L1580" si="447">IMSUM($C$21/$C$22,IMDIV(1,COMPLEX(0,$C$20*$C$22*A1517)))</f>
        <v>0.00015-1.0573728988026i</v>
      </c>
      <c r="M1517" t="str">
        <f t="shared" ref="M1517:M1580" si="448">IMSUM($C$25/$C$26,IMDIV(1,COMPLEX(0,$C$24*$C$26*A1517)))</f>
        <v>0.0004-0.186595217435753i</v>
      </c>
      <c r="N1517">
        <f t="shared" ref="N1517:N1580" si="449">ABS(R1517)</f>
        <v>89.802803487853922</v>
      </c>
      <c r="O1517">
        <f t="shared" ref="O1517:O1580" si="450">ABS(P1517)</f>
        <v>39.722148616146733</v>
      </c>
      <c r="P1517" s="3">
        <f t="shared" ref="P1517:P1580" si="451">20*LOG10(IMABS(C1517))</f>
        <v>39.722148616146733</v>
      </c>
      <c r="Q1517" s="3">
        <f t="shared" ref="Q1517:Q1580" si="452">IMARGUMENT(C1517)*180/PI()</f>
        <v>-90.197196512146078</v>
      </c>
      <c r="R1517">
        <f t="shared" ref="R1517:R1580" si="453">IF(Q1517&lt;0,Q1517+180,Q1517-180)</f>
        <v>89.802803487853922</v>
      </c>
      <c r="S1517">
        <f t="shared" ref="S1517:S1580" si="454">B1517/1000</f>
        <v>0.26687804816136501</v>
      </c>
      <c r="T1517">
        <f t="shared" si="437"/>
        <v>39.722148616146733</v>
      </c>
    </row>
    <row r="1518" spans="1:20" x14ac:dyDescent="0.25">
      <c r="A1518">
        <f t="shared" si="438"/>
        <v>1683.2162390941164</v>
      </c>
      <c r="B1518">
        <f t="shared" ref="B1518:B1581" si="455">B1517*(1+B$42)</f>
        <v>267.8921847443782</v>
      </c>
      <c r="C1518" t="str">
        <f t="shared" si="439"/>
        <v>-0.333316725588725-96.4842322085974i</v>
      </c>
      <c r="D1518" t="str">
        <f t="shared" si="440"/>
        <v>3.47812452845724-59.411353872059i</v>
      </c>
      <c r="E1518" t="str">
        <f t="shared" si="441"/>
        <v>162.46689312769+0.205689981114786i</v>
      </c>
      <c r="F1518" t="str">
        <f t="shared" si="442"/>
        <v>2.42492488095476-557.527289880797i</v>
      </c>
      <c r="G1518" t="str">
        <f t="shared" si="443"/>
        <v>0.999999981867412-0.000134657296685844i</v>
      </c>
      <c r="H1518" t="str">
        <f t="shared" si="444"/>
        <v>1202.72274387515+51.7163743721453i</v>
      </c>
      <c r="I1518" t="str">
        <f t="shared" si="445"/>
        <v>89.5675153453301-1891.29782853749i</v>
      </c>
      <c r="K1518" t="str">
        <f t="shared" si="446"/>
        <v>0.00995894823840389-0.000630214896778415i</v>
      </c>
      <c r="L1518" t="str">
        <f t="shared" si="447"/>
        <v>0.00015-1.05337009245128i</v>
      </c>
      <c r="M1518" t="str">
        <f t="shared" si="448"/>
        <v>0.0004-0.185888839844344i</v>
      </c>
      <c r="N1518">
        <f t="shared" si="449"/>
        <v>89.802065423462338</v>
      </c>
      <c r="O1518">
        <f t="shared" si="450"/>
        <v>39.689178734565552</v>
      </c>
      <c r="P1518" s="3">
        <f t="shared" si="451"/>
        <v>39.689178734565552</v>
      </c>
      <c r="Q1518" s="3">
        <f t="shared" si="452"/>
        <v>-90.197934576537662</v>
      </c>
      <c r="R1518">
        <f t="shared" si="453"/>
        <v>89.802065423462338</v>
      </c>
      <c r="S1518">
        <f t="shared" si="454"/>
        <v>0.2678921847443782</v>
      </c>
      <c r="T1518">
        <f t="shared" si="437"/>
        <v>39.689178734565552</v>
      </c>
    </row>
    <row r="1519" spans="1:20" x14ac:dyDescent="0.25">
      <c r="A1519">
        <f t="shared" si="438"/>
        <v>1689.6124608026739</v>
      </c>
      <c r="B1519">
        <f t="shared" si="455"/>
        <v>268.91017504640683</v>
      </c>
      <c r="C1519" t="str">
        <f t="shared" si="439"/>
        <v>-0.333296570562013-96.1186852827576i</v>
      </c>
      <c r="D1519" t="str">
        <f t="shared" si="440"/>
        <v>3.47812452486672-59.186455094192i</v>
      </c>
      <c r="E1519" t="str">
        <f t="shared" si="441"/>
        <v>162.466873182769+0.206474353714521i</v>
      </c>
      <c r="F1519" t="str">
        <f t="shared" si="442"/>
        <v>2.42492488061996-555.416708873452i</v>
      </c>
      <c r="G1519" t="str">
        <f t="shared" si="443"/>
        <v>0.999999981729343-0.000135168994394588i</v>
      </c>
      <c r="H1519" t="str">
        <f t="shared" si="444"/>
        <v>1202.74350489816+51.9129569651658i</v>
      </c>
      <c r="I1519" t="str">
        <f t="shared" si="445"/>
        <v>89.567752320834-1884.16795756504i</v>
      </c>
      <c r="K1519" t="str">
        <f t="shared" si="446"/>
        <v>0.00995863698330575-0.000632589358920323i</v>
      </c>
      <c r="L1519" t="str">
        <f t="shared" si="447"/>
        <v>0.00015-1.04938243918239i</v>
      </c>
      <c r="M1519" t="str">
        <f t="shared" si="448"/>
        <v>0.0004-0.185185136326304i</v>
      </c>
      <c r="N1519">
        <f t="shared" si="449"/>
        <v>89.801324682858933</v>
      </c>
      <c r="O1519">
        <f t="shared" si="450"/>
        <v>39.656208656224607</v>
      </c>
      <c r="P1519" s="3">
        <f t="shared" si="451"/>
        <v>39.656208656224607</v>
      </c>
      <c r="Q1519" s="3">
        <f t="shared" si="452"/>
        <v>-90.198675317141067</v>
      </c>
      <c r="R1519">
        <f t="shared" si="453"/>
        <v>89.801324682858933</v>
      </c>
      <c r="S1519">
        <f t="shared" si="454"/>
        <v>0.26891017504640685</v>
      </c>
      <c r="T1519">
        <f t="shared" si="437"/>
        <v>39.656208656224607</v>
      </c>
    </row>
    <row r="1520" spans="1:20" x14ac:dyDescent="0.25">
      <c r="A1520">
        <f t="shared" si="438"/>
        <v>1696.0329881537243</v>
      </c>
      <c r="B1520">
        <f t="shared" si="455"/>
        <v>269.93203371158319</v>
      </c>
      <c r="C1520" t="str">
        <f t="shared" si="439"/>
        <v>-0.333276263401623-95.7545210766503i</v>
      </c>
      <c r="D1520" t="str">
        <f t="shared" si="440"/>
        <v>3.47812452124885-58.9624077333516i</v>
      </c>
      <c r="E1520" t="str">
        <f t="shared" si="441"/>
        <v>162.466853088816+0.207261738219134i</v>
      </c>
      <c r="F1520" t="str">
        <f t="shared" si="442"/>
        <v>2.4249248802826-553.314117721929i</v>
      </c>
      <c r="G1520" t="str">
        <f t="shared" si="443"/>
        <v>0.999999981590222-0.000135682636554411i</v>
      </c>
      <c r="H1520" t="str">
        <f t="shared" si="444"/>
        <v>1202.76442444621+52.1102872542853i</v>
      </c>
      <c r="I1520" t="str">
        <f t="shared" si="445"/>
        <v>89.5679910903771-1877.06519166438i</v>
      </c>
      <c r="K1520" t="str">
        <f t="shared" si="446"/>
        <v>0.00995832337843498-0.000634972612424559i</v>
      </c>
      <c r="L1520" t="str">
        <f t="shared" si="447"/>
        <v>0.00015-1.04540988163219i</v>
      </c>
      <c r="M1520" t="str">
        <f t="shared" si="448"/>
        <v>0.0004-0.184484096758621i</v>
      </c>
      <c r="N1520">
        <f t="shared" si="449"/>
        <v>89.800581257330961</v>
      </c>
      <c r="O1520">
        <f t="shared" si="450"/>
        <v>39.623238379650282</v>
      </c>
      <c r="P1520" s="3">
        <f t="shared" si="451"/>
        <v>39.623238379650282</v>
      </c>
      <c r="Q1520" s="3">
        <f t="shared" si="452"/>
        <v>-90.199418742669039</v>
      </c>
      <c r="R1520">
        <f t="shared" si="453"/>
        <v>89.800581257330961</v>
      </c>
      <c r="S1520">
        <f t="shared" si="454"/>
        <v>0.2699320337115832</v>
      </c>
      <c r="T1520">
        <f t="shared" si="437"/>
        <v>39.623238379650282</v>
      </c>
    </row>
    <row r="1521" spans="1:20" x14ac:dyDescent="0.25">
      <c r="A1521">
        <f t="shared" si="438"/>
        <v>1702.4779135087085</v>
      </c>
      <c r="B1521">
        <f t="shared" si="455"/>
        <v>270.95777543968723</v>
      </c>
      <c r="C1521" t="str">
        <f t="shared" si="439"/>
        <v>-0.333255802969383-95.391734351879i</v>
      </c>
      <c r="D1521" t="str">
        <f t="shared" si="440"/>
        <v>3.47812451760342-58.7392085665414i</v>
      </c>
      <c r="E1521" t="str">
        <f t="shared" si="441"/>
        <v>162.466832844737+0.208052146428442i</v>
      </c>
      <c r="F1521" t="str">
        <f t="shared" si="442"/>
        <v>2.42492487994267-551.219486179749i</v>
      </c>
      <c r="G1521" t="str">
        <f t="shared" si="443"/>
        <v>0.999999981450042-0.000136198230554225i</v>
      </c>
      <c r="H1521" t="str">
        <f t="shared" si="444"/>
        <v>1202.78550373314+52.3083680883913i</v>
      </c>
      <c r="I1521" t="str">
        <f t="shared" si="445"/>
        <v>89.5682316674607-1869.98942866769i</v>
      </c>
      <c r="K1521" t="str">
        <f t="shared" si="446"/>
        <v>0.0099580074062071-0.000637364688073417i</v>
      </c>
      <c r="L1521" t="str">
        <f t="shared" si="447"/>
        <v>0.00015-1.0414523626541i</v>
      </c>
      <c r="M1521" t="str">
        <f t="shared" si="448"/>
        <v>0.0004-0.183785711056606i</v>
      </c>
      <c r="N1521">
        <f t="shared" si="449"/>
        <v>89.799835138148978</v>
      </c>
      <c r="O1521">
        <f t="shared" si="450"/>
        <v>39.590267903358232</v>
      </c>
      <c r="P1521" s="3">
        <f t="shared" si="451"/>
        <v>39.590267903358232</v>
      </c>
      <c r="Q1521" s="3">
        <f t="shared" si="452"/>
        <v>-90.200164861851022</v>
      </c>
      <c r="R1521">
        <f t="shared" si="453"/>
        <v>89.799835138148978</v>
      </c>
      <c r="S1521">
        <f t="shared" si="454"/>
        <v>0.27095777543968724</v>
      </c>
      <c r="T1521">
        <f t="shared" si="437"/>
        <v>39.590267903358232</v>
      </c>
    </row>
    <row r="1522" spans="1:20" x14ac:dyDescent="0.25">
      <c r="A1522">
        <f t="shared" si="438"/>
        <v>1708.9473295800417</v>
      </c>
      <c r="B1522">
        <f t="shared" si="455"/>
        <v>271.98741498635803</v>
      </c>
      <c r="C1522" t="str">
        <f t="shared" si="439"/>
        <v>-0.333235188118945-95.0303198898705i</v>
      </c>
      <c r="D1522" t="str">
        <f t="shared" si="440"/>
        <v>3.47812451393024-58.5168543829668i</v>
      </c>
      <c r="E1522" t="str">
        <f t="shared" si="441"/>
        <v>162.466812449437+0.208845590190903i</v>
      </c>
      <c r="F1522" t="str">
        <f t="shared" si="442"/>
        <v>2.42492487960015-549.132784114938i</v>
      </c>
      <c r="G1522" t="str">
        <f t="shared" si="443"/>
        <v>0.999999981308794-0.00013671578381102i</v>
      </c>
      <c r="H1522" t="str">
        <f t="shared" si="444"/>
        <v>1202.80674398212+52.5072023272817i</v>
      </c>
      <c r="I1522" t="str">
        <f t="shared" si="445"/>
        <v>89.5684740656875-1862.94056679564i</v>
      </c>
      <c r="K1522" t="str">
        <f t="shared" si="446"/>
        <v>0.00995768904890853-0.000639765616736623i</v>
      </c>
      <c r="L1522" t="str">
        <f t="shared" si="447"/>
        <v>0.00015-1.03750982531789i</v>
      </c>
      <c r="M1522" t="str">
        <f t="shared" si="448"/>
        <v>0.0004-0.183089969173746i</v>
      </c>
      <c r="N1522">
        <f t="shared" si="449"/>
        <v>89.799086316566971</v>
      </c>
      <c r="O1522">
        <f t="shared" si="450"/>
        <v>39.557297225853645</v>
      </c>
      <c r="P1522" s="3">
        <f t="shared" si="451"/>
        <v>39.557297225853645</v>
      </c>
      <c r="Q1522" s="3">
        <f t="shared" si="452"/>
        <v>-90.200913683433029</v>
      </c>
      <c r="R1522">
        <f t="shared" si="453"/>
        <v>89.799086316566971</v>
      </c>
      <c r="S1522">
        <f t="shared" si="454"/>
        <v>0.27198741498635803</v>
      </c>
      <c r="T1522">
        <f t="shared" si="437"/>
        <v>39.557297225853645</v>
      </c>
    </row>
    <row r="1523" spans="1:20" x14ac:dyDescent="0.25">
      <c r="A1523">
        <f t="shared" si="438"/>
        <v>1715.4413294324456</v>
      </c>
      <c r="B1523">
        <f t="shared" si="455"/>
        <v>273.02096716330618</v>
      </c>
      <c r="C1523" t="str">
        <f t="shared" si="439"/>
        <v>-0.333214417695214-94.6702724917857i</v>
      </c>
      <c r="D1523" t="str">
        <f t="shared" si="440"/>
        <v>3.47812451022908-58.2953419839877i</v>
      </c>
      <c r="E1523" t="str">
        <f t="shared" si="441"/>
        <v>162.466791901805+0.209642081404216i</v>
      </c>
      <c r="F1523" t="str">
        <f t="shared" si="442"/>
        <v>2.42492487925503-547.053981509581i</v>
      </c>
      <c r="G1523" t="str">
        <f t="shared" si="443"/>
        <v>0.999999981166471-0.000137235303769971i</v>
      </c>
      <c r="H1523" t="str">
        <f t="shared" si="444"/>
        <v>1202.82814642577+52.7067928417058i</v>
      </c>
      <c r="I1523" t="str">
        <f t="shared" si="445"/>
        <v>89.5687182987585-1855.91850465604i</v>
      </c>
      <c r="K1523" t="str">
        <f t="shared" si="446"/>
        <v>0.0099573682886952-0.000642175429371284i</v>
      </c>
      <c r="L1523" t="str">
        <f t="shared" si="447"/>
        <v>0.00015-1.03358221290884i</v>
      </c>
      <c r="M1523" t="str">
        <f t="shared" si="448"/>
        <v>0.0004-0.18239686110156i</v>
      </c>
      <c r="N1523">
        <f t="shared" si="449"/>
        <v>89.798334783822511</v>
      </c>
      <c r="O1523">
        <f t="shared" si="450"/>
        <v>39.524326345629916</v>
      </c>
      <c r="P1523" s="3">
        <f t="shared" si="451"/>
        <v>39.524326345629916</v>
      </c>
      <c r="Q1523" s="3">
        <f t="shared" si="452"/>
        <v>-90.201665216177489</v>
      </c>
      <c r="R1523">
        <f t="shared" si="453"/>
        <v>89.798334783822511</v>
      </c>
      <c r="S1523">
        <f t="shared" si="454"/>
        <v>0.27302096716330621</v>
      </c>
      <c r="T1523">
        <f t="shared" si="437"/>
        <v>39.524326345629916</v>
      </c>
    </row>
    <row r="1524" spans="1:20" x14ac:dyDescent="0.25">
      <c r="A1524">
        <f t="shared" si="438"/>
        <v>1721.9600064842891</v>
      </c>
      <c r="B1524">
        <f t="shared" si="455"/>
        <v>274.05844683852678</v>
      </c>
      <c r="C1524" t="str">
        <f t="shared" si="439"/>
        <v>-0.33319349053503-94.3115869784627i</v>
      </c>
      <c r="D1524" t="str">
        <f t="shared" si="440"/>
        <v>3.47812450649976-58.0746681830746i</v>
      </c>
      <c r="E1524" t="str">
        <f t="shared" si="441"/>
        <v>162.466771200728+0.210441632015128i</v>
      </c>
      <c r="F1524" t="str">
        <f t="shared" si="442"/>
        <v>2.42492487890728-544.98304845941i</v>
      </c>
      <c r="G1524" t="str">
        <f t="shared" si="443"/>
        <v>0.999999981023064-0.000137756797904541i</v>
      </c>
      <c r="H1524" t="str">
        <f t="shared" si="444"/>
        <v>1202.84971230616+52.907142513409i</v>
      </c>
      <c r="I1524" t="str">
        <f t="shared" si="445"/>
        <v>89.5689643804795-1848.92314124222i</v>
      </c>
      <c r="K1524" t="str">
        <f t="shared" si="446"/>
        <v>0.00995704510759238-0.000644594157021973i</v>
      </c>
      <c r="L1524" t="str">
        <f t="shared" si="447"/>
        <v>0.00015-1.02966946892692i</v>
      </c>
      <c r="M1524" t="str">
        <f t="shared" si="448"/>
        <v>0.0004-0.181706376869456i</v>
      </c>
      <c r="N1524">
        <f t="shared" si="449"/>
        <v>89.797580531136759</v>
      </c>
      <c r="O1524">
        <f t="shared" si="450"/>
        <v>39.491355261170156</v>
      </c>
      <c r="P1524" s="3">
        <f t="shared" si="451"/>
        <v>39.491355261170156</v>
      </c>
      <c r="Q1524" s="3">
        <f t="shared" si="452"/>
        <v>-90.202419468863241</v>
      </c>
      <c r="R1524">
        <f t="shared" si="453"/>
        <v>89.797580531136759</v>
      </c>
      <c r="S1524">
        <f t="shared" si="454"/>
        <v>0.27405844683852676</v>
      </c>
      <c r="T1524">
        <f t="shared" si="437"/>
        <v>39.491355261170156</v>
      </c>
    </row>
    <row r="1525" spans="1:20" x14ac:dyDescent="0.25">
      <c r="A1525">
        <f t="shared" si="438"/>
        <v>1728.5034545089295</v>
      </c>
      <c r="B1525">
        <f t="shared" si="455"/>
        <v>275.09986893651319</v>
      </c>
      <c r="C1525" t="str">
        <f t="shared" si="439"/>
        <v>-0.333172405466282-93.9542581903265i</v>
      </c>
      <c r="D1525" t="str">
        <f t="shared" si="440"/>
        <v>3.47812450274203-57.8548298057601i</v>
      </c>
      <c r="E1525" t="str">
        <f t="shared" si="441"/>
        <v>162.466750345083+0.211244254020104i</v>
      </c>
      <c r="F1525" t="str">
        <f t="shared" si="442"/>
        <v>2.42492487855688-542.919955173354i</v>
      </c>
      <c r="G1525" t="str">
        <f t="shared" si="443"/>
        <v>0.999999980878565-0.000138280273716597i</v>
      </c>
      <c r="H1525" t="str">
        <f t="shared" si="444"/>
        <v>1202.87144287498+53.1082542351727i</v>
      </c>
      <c r="I1525" t="str">
        <f t="shared" si="445"/>
        <v>89.5692123247554-1841.95437593179i</v>
      </c>
      <c r="K1525" t="str">
        <f t="shared" si="446"/>
        <v>0.00995671948749297-0.000647021830820629i</v>
      </c>
      <c r="L1525" t="str">
        <f t="shared" si="447"/>
        <v>0.00015-1.02577153708599i</v>
      </c>
      <c r="M1525" t="str">
        <f t="shared" si="448"/>
        <v>0.0004-0.181018506544587i</v>
      </c>
      <c r="N1525">
        <f t="shared" si="449"/>
        <v>89.79682354971483</v>
      </c>
      <c r="O1525">
        <f t="shared" si="450"/>
        <v>39.458383970945697</v>
      </c>
      <c r="P1525" s="3">
        <f t="shared" si="451"/>
        <v>39.458383970945697</v>
      </c>
      <c r="Q1525" s="3">
        <f t="shared" si="452"/>
        <v>-90.20317645028517</v>
      </c>
      <c r="R1525">
        <f t="shared" si="453"/>
        <v>89.79682354971483</v>
      </c>
      <c r="S1525">
        <f t="shared" si="454"/>
        <v>0.27509986893651317</v>
      </c>
      <c r="T1525">
        <f t="shared" si="437"/>
        <v>39.458383970945697</v>
      </c>
    </row>
    <row r="1526" spans="1:20" x14ac:dyDescent="0.25">
      <c r="A1526">
        <f t="shared" si="438"/>
        <v>1735.0717676360634</v>
      </c>
      <c r="B1526">
        <f t="shared" si="455"/>
        <v>276.14524843847192</v>
      </c>
      <c r="C1526" t="str">
        <f t="shared" si="439"/>
        <v>-0.333151161308547-93.5982809873258i</v>
      </c>
      <c r="D1526" t="str">
        <f t="shared" si="440"/>
        <v>3.4781244989557-57.6358236895958i</v>
      </c>
      <c r="E1526" t="str">
        <f t="shared" si="441"/>
        <v>162.466729333739+0.212049959465382i</v>
      </c>
      <c r="F1526" t="str">
        <f t="shared" si="442"/>
        <v>2.42492487820382-540.864671973126i</v>
      </c>
      <c r="G1526" t="str">
        <f t="shared" si="443"/>
        <v>0.999999980732967-0.00013880573873651i</v>
      </c>
      <c r="H1526" t="str">
        <f t="shared" si="444"/>
        <v>1202.89333939351+53.3101309108612i</v>
      </c>
      <c r="I1526" t="str">
        <f t="shared" si="445"/>
        <v>89.5694621455987-1835.01210848497i</v>
      </c>
      <c r="K1526" t="str">
        <f t="shared" si="446"/>
        <v>0.00995639141015717-0.000649458481986641i</v>
      </c>
      <c r="L1526" t="str">
        <f t="shared" si="447"/>
        <v>0.00015-1.021888361313i</v>
      </c>
      <c r="M1526" t="str">
        <f t="shared" si="448"/>
        <v>0.0004-0.180333240231706i</v>
      </c>
      <c r="N1526">
        <f t="shared" si="449"/>
        <v>89.796063830745709</v>
      </c>
      <c r="O1526">
        <f t="shared" si="450"/>
        <v>39.425412473416998</v>
      </c>
      <c r="P1526" s="3">
        <f t="shared" si="451"/>
        <v>39.425412473416998</v>
      </c>
      <c r="Q1526" s="3">
        <f t="shared" si="452"/>
        <v>-90.203936169254291</v>
      </c>
      <c r="R1526">
        <f t="shared" si="453"/>
        <v>89.796063830745709</v>
      </c>
      <c r="S1526">
        <f t="shared" si="454"/>
        <v>0.27614524843847194</v>
      </c>
      <c r="T1526">
        <f t="shared" si="437"/>
        <v>39.425412473416998</v>
      </c>
    </row>
    <row r="1527" spans="1:20" x14ac:dyDescent="0.25">
      <c r="A1527">
        <f t="shared" si="438"/>
        <v>1741.6650403530805</v>
      </c>
      <c r="B1527">
        <f t="shared" si="455"/>
        <v>277.19460038253811</v>
      </c>
      <c r="C1527" t="str">
        <f t="shared" si="439"/>
        <v>-0.333129756872603-93.2436502488525i</v>
      </c>
      <c r="D1527" t="str">
        <f t="shared" si="440"/>
        <v>3.47812449514052-57.4176466841048i</v>
      </c>
      <c r="E1527" t="str">
        <f t="shared" si="441"/>
        <v>162.466708165557+0.212858760447021i</v>
      </c>
      <c r="F1527" t="str">
        <f t="shared" si="442"/>
        <v>2.42492487784806-538.817169292783i</v>
      </c>
      <c r="G1527" t="str">
        <f t="shared" si="443"/>
        <v>0.999999980586259-0.000139333200523267i</v>
      </c>
      <c r="H1527" t="str">
        <f t="shared" si="444"/>
        <v>1202.91540313278+53.5127754554597i</v>
      </c>
      <c r="I1527" t="str">
        <f t="shared" si="445"/>
        <v>89.5697138571209-1828.09623904332i</v>
      </c>
      <c r="K1527" t="str">
        <f t="shared" si="446"/>
        <v>0.00995606085721123-0.000651904141826763i</v>
      </c>
      <c r="L1527" t="str">
        <f t="shared" si="447"/>
        <v>0.00015-1.01801988574716i</v>
      </c>
      <c r="M1527" t="str">
        <f t="shared" si="448"/>
        <v>0.0004-0.179650568073029i</v>
      </c>
      <c r="N1527">
        <f t="shared" si="449"/>
        <v>89.795301365402423</v>
      </c>
      <c r="O1527">
        <f t="shared" si="450"/>
        <v>39.392440767032987</v>
      </c>
      <c r="P1527" s="3">
        <f t="shared" si="451"/>
        <v>39.392440767032987</v>
      </c>
      <c r="Q1527" s="3">
        <f t="shared" si="452"/>
        <v>-90.204698634597577</v>
      </c>
      <c r="R1527">
        <f t="shared" si="453"/>
        <v>89.795301365402423</v>
      </c>
      <c r="S1527">
        <f t="shared" si="454"/>
        <v>0.27719460038253813</v>
      </c>
      <c r="T1527">
        <f t="shared" si="437"/>
        <v>39.392440767032987</v>
      </c>
    </row>
    <row r="1528" spans="1:20" x14ac:dyDescent="0.25">
      <c r="A1528">
        <f t="shared" si="438"/>
        <v>1748.2833675064221</v>
      </c>
      <c r="B1528">
        <f t="shared" si="455"/>
        <v>278.24793986399175</v>
      </c>
      <c r="C1528" t="str">
        <f t="shared" si="439"/>
        <v>-0.333108190960655-92.890360873675i</v>
      </c>
      <c r="D1528" t="str">
        <f t="shared" si="440"/>
        <v>3.4781244912963-57.200295650738i</v>
      </c>
      <c r="E1528" t="str">
        <f t="shared" si="441"/>
        <v>162.466686839393+0.213670669111419i</v>
      </c>
      <c r="F1528" t="str">
        <f t="shared" si="442"/>
        <v>2.4249248774896-536.777417678317i</v>
      </c>
      <c r="G1528" t="str">
        <f t="shared" si="443"/>
        <v>0.999999980438434-0.000139862666664581i</v>
      </c>
      <c r="H1528" t="str">
        <f t="shared" si="444"/>
        <v>1202.93763537357+53.7161907951227i</v>
      </c>
      <c r="I1528" t="str">
        <f t="shared" si="445"/>
        <v>89.5699674735433-1821.20666812818i</v>
      </c>
      <c r="K1528" t="str">
        <f t="shared" si="446"/>
        <v>0.00995572781014672-0.000654358841735161i</v>
      </c>
      <c r="L1528" t="str">
        <f t="shared" si="447"/>
        <v>0.00015-1.01416605473915i</v>
      </c>
      <c r="M1528" t="str">
        <f t="shared" si="448"/>
        <v>0.0004-0.178970480248086i</v>
      </c>
      <c r="N1528">
        <f t="shared" si="449"/>
        <v>89.794536144842226</v>
      </c>
      <c r="O1528">
        <f t="shared" si="450"/>
        <v>39.359468850231607</v>
      </c>
      <c r="P1528" s="3">
        <f t="shared" si="451"/>
        <v>39.359468850231607</v>
      </c>
      <c r="Q1528" s="3">
        <f t="shared" si="452"/>
        <v>-90.205463855157774</v>
      </c>
      <c r="R1528">
        <f t="shared" si="453"/>
        <v>89.794536144842226</v>
      </c>
      <c r="S1528">
        <f t="shared" si="454"/>
        <v>0.27824793986399177</v>
      </c>
      <c r="T1528">
        <f t="shared" si="437"/>
        <v>39.359468850231607</v>
      </c>
    </row>
    <row r="1529" spans="1:20" x14ac:dyDescent="0.25">
      <c r="A1529">
        <f t="shared" si="438"/>
        <v>1754.9268443029466</v>
      </c>
      <c r="B1529">
        <f t="shared" si="455"/>
        <v>279.30528203547493</v>
      </c>
      <c r="C1529" t="str">
        <f t="shared" si="439"/>
        <v>-0.33308646236584-92.5384077798531i</v>
      </c>
      <c r="D1529" t="str">
        <f t="shared" si="440"/>
        <v>3.4781244874228-56.9837674628273i</v>
      </c>
      <c r="E1529" t="str">
        <f t="shared" si="441"/>
        <v>162.466665354091+0.214485697655394i</v>
      </c>
      <c r="F1529" t="str">
        <f t="shared" si="442"/>
        <v>2.4249248771284-534.74538778721i</v>
      </c>
      <c r="G1529" t="str">
        <f t="shared" si="443"/>
        <v>0.999999980289484-0.000140394144776995i</v>
      </c>
      <c r="H1529" t="str">
        <f t="shared" si="444"/>
        <v>1202.96003740661+53.9203798672122i</v>
      </c>
      <c r="I1529" t="str">
        <f t="shared" si="445"/>
        <v>89.5702230091876-1814.34329663941i</v>
      </c>
      <c r="K1529" t="str">
        <f t="shared" si="446"/>
        <v>0.00995539225031906-0.000656822613193307i</v>
      </c>
      <c r="L1529" t="str">
        <f t="shared" si="447"/>
        <v>0.00015-1.01032681285032i</v>
      </c>
      <c r="M1529" t="str">
        <f t="shared" si="448"/>
        <v>0.0004-0.178292966973586i</v>
      </c>
      <c r="N1529">
        <f t="shared" si="449"/>
        <v>89.793768160206852</v>
      </c>
      <c r="O1529">
        <f t="shared" si="450"/>
        <v>39.32649672143863</v>
      </c>
      <c r="P1529" s="3">
        <f t="shared" si="451"/>
        <v>39.32649672143863</v>
      </c>
      <c r="Q1529" s="3">
        <f t="shared" si="452"/>
        <v>-90.206231839793148</v>
      </c>
      <c r="R1529">
        <f t="shared" si="453"/>
        <v>89.793768160206852</v>
      </c>
      <c r="S1529">
        <f t="shared" si="454"/>
        <v>0.27930528203547494</v>
      </c>
      <c r="T1529">
        <f t="shared" si="437"/>
        <v>39.32649672143863</v>
      </c>
    </row>
    <row r="1530" spans="1:20" x14ac:dyDescent="0.25">
      <c r="A1530">
        <f t="shared" si="438"/>
        <v>1761.5955663112979</v>
      </c>
      <c r="B1530">
        <f t="shared" si="455"/>
        <v>280.36664210720977</v>
      </c>
      <c r="C1530" t="str">
        <f t="shared" si="439"/>
        <v>-0.333064569872736-92.1877859046796i</v>
      </c>
      <c r="D1530" t="str">
        <f t="shared" si="440"/>
        <v>3.47812448351981-56.7680590055427i</v>
      </c>
      <c r="E1530" t="str">
        <f t="shared" si="441"/>
        <v>162.466643708488+0.215303858326595i</v>
      </c>
      <c r="F1530" t="str">
        <f t="shared" si="442"/>
        <v>2.42492487676446-532.721050388036i</v>
      </c>
      <c r="G1530" t="str">
        <f t="shared" si="443"/>
        <v>0.999999980139399-0.000140927642505996i</v>
      </c>
      <c r="H1530" t="str">
        <f t="shared" si="444"/>
        <v>1202.98261053248+54.1253456203461i</v>
      </c>
      <c r="I1530" t="str">
        <f t="shared" si="445"/>
        <v>89.5704804784862-1807.50602585376i</v>
      </c>
      <c r="K1530" t="str">
        <f t="shared" si="446"/>
        <v>0.00995505415894747-0.000659295487770073i</v>
      </c>
      <c r="L1530" t="str">
        <f t="shared" si="447"/>
        <v>0.00015-1.00650210485189i</v>
      </c>
      <c r="M1530" t="str">
        <f t="shared" si="448"/>
        <v>0.0004-0.177618018503274i</v>
      </c>
      <c r="N1530">
        <f t="shared" si="449"/>
        <v>89.792997402622333</v>
      </c>
      <c r="O1530">
        <f t="shared" si="450"/>
        <v>39.29352437906897</v>
      </c>
      <c r="P1530" s="3">
        <f t="shared" si="451"/>
        <v>39.29352437906897</v>
      </c>
      <c r="Q1530" s="3">
        <f t="shared" si="452"/>
        <v>-90.207002597377667</v>
      </c>
      <c r="R1530">
        <f t="shared" si="453"/>
        <v>89.792997402622333</v>
      </c>
      <c r="S1530">
        <f t="shared" si="454"/>
        <v>0.2803666421072098</v>
      </c>
      <c r="T1530">
        <f t="shared" si="437"/>
        <v>39.29352437906897</v>
      </c>
    </row>
    <row r="1531" spans="1:20" x14ac:dyDescent="0.25">
      <c r="A1531">
        <f t="shared" si="438"/>
        <v>1768.2896294632808</v>
      </c>
      <c r="B1531">
        <f t="shared" si="455"/>
        <v>281.43203534721715</v>
      </c>
      <c r="C1531" t="str">
        <f t="shared" si="439"/>
        <v>-0.333042512257009-91.8384902045974i</v>
      </c>
      <c r="D1531" t="str">
        <f t="shared" si="440"/>
        <v>3.47812447958711-56.5531671758453i</v>
      </c>
      <c r="E1531" t="str">
        <f t="shared" si="441"/>
        <v>162.466621901416+0.216125163423388i</v>
      </c>
      <c r="F1531" t="str">
        <f t="shared" si="442"/>
        <v>2.42492487639774-530.704376360019i</v>
      </c>
      <c r="G1531" t="str">
        <f t="shared" si="443"/>
        <v>0.999999979988172-0.000141463167526125i</v>
      </c>
      <c r="H1531" t="str">
        <f t="shared" si="444"/>
        <v>1203.00535606184+54.3310910144399i</v>
      </c>
      <c r="I1531" t="str">
        <f t="shared" si="445"/>
        <v>89.5707398959777-1800.69475742356i</v>
      </c>
      <c r="K1531" t="str">
        <f t="shared" si="446"/>
        <v>0.0099547135171132-0.000661777497121618i</v>
      </c>
      <c r="L1531" t="str">
        <f t="shared" si="447"/>
        <v>0.00015-1.00269187572413i</v>
      </c>
      <c r="M1531" t="str">
        <f t="shared" si="448"/>
        <v>0.0004-0.176945625127788i</v>
      </c>
      <c r="N1531">
        <f t="shared" si="449"/>
        <v>89.792223863199382</v>
      </c>
      <c r="O1531">
        <f t="shared" si="450"/>
        <v>39.260551821525645</v>
      </c>
      <c r="P1531" s="3">
        <f t="shared" si="451"/>
        <v>39.260551821525645</v>
      </c>
      <c r="Q1531" s="3">
        <f t="shared" si="452"/>
        <v>-90.207776136800618</v>
      </c>
      <c r="R1531">
        <f t="shared" si="453"/>
        <v>89.792223863199382</v>
      </c>
      <c r="S1531">
        <f t="shared" si="454"/>
        <v>0.28143203534721717</v>
      </c>
      <c r="T1531">
        <f t="shared" si="437"/>
        <v>39.260551821525645</v>
      </c>
    </row>
    <row r="1532" spans="1:20" x14ac:dyDescent="0.25">
      <c r="A1532">
        <f t="shared" si="438"/>
        <v>1775.0091300552413</v>
      </c>
      <c r="B1532">
        <f t="shared" si="455"/>
        <v>282.50147708153656</v>
      </c>
      <c r="C1532" t="str">
        <f t="shared" si="439"/>
        <v>-0.33302028828511-91.4905156551272i</v>
      </c>
      <c r="D1532" t="str">
        <f t="shared" si="440"/>
        <v>3.47812447562446-56.3390888824438i</v>
      </c>
      <c r="E1532" t="str">
        <f t="shared" si="441"/>
        <v>162.466599931693+0.216949625295612i</v>
      </c>
      <c r="F1532" t="str">
        <f t="shared" si="442"/>
        <v>2.42492487602824-528.695336692626i</v>
      </c>
      <c r="G1532" t="str">
        <f t="shared" si="443"/>
        <v>0.999999979835793-0.000142000727541087i</v>
      </c>
      <c r="H1532" t="str">
        <f t="shared" si="444"/>
        <v>1203.02827531542+54.537619020749i</v>
      </c>
      <c r="I1532" t="str">
        <f t="shared" si="445"/>
        <v>89.5710012763067-1793.90939337532i</v>
      </c>
      <c r="K1532" t="str">
        <f t="shared" si="446"/>
        <v>0.00995437030575889-0.000664268672991371i</v>
      </c>
      <c r="L1532" t="str">
        <f t="shared" si="447"/>
        <v>0.00015-0.998896070655639i</v>
      </c>
      <c r="M1532" t="str">
        <f t="shared" si="448"/>
        <v>0.0004-0.176275777174525i</v>
      </c>
      <c r="N1532">
        <f t="shared" si="449"/>
        <v>89.791447533033605</v>
      </c>
      <c r="O1532">
        <f t="shared" si="450"/>
        <v>39.227579047199697</v>
      </c>
      <c r="P1532" s="3">
        <f t="shared" si="451"/>
        <v>39.227579047199697</v>
      </c>
      <c r="Q1532" s="3">
        <f t="shared" si="452"/>
        <v>-90.208552466966395</v>
      </c>
      <c r="R1532">
        <f t="shared" si="453"/>
        <v>89.791447533033605</v>
      </c>
      <c r="S1532">
        <f t="shared" si="454"/>
        <v>0.28250147708153656</v>
      </c>
      <c r="T1532">
        <f t="shared" si="437"/>
        <v>39.227579047199697</v>
      </c>
    </row>
    <row r="1533" spans="1:20" x14ac:dyDescent="0.25">
      <c r="A1533">
        <f t="shared" si="438"/>
        <v>1781.7541647494511</v>
      </c>
      <c r="B1533">
        <f t="shared" si="455"/>
        <v>283.57498269444642</v>
      </c>
      <c r="C1533" t="str">
        <f t="shared" si="439"/>
        <v>-0.332997896714697-91.1438572508013i</v>
      </c>
      <c r="D1533" t="str">
        <f t="shared" si="440"/>
        <v>3.47812447163164-56.1258210457503i</v>
      </c>
      <c r="E1533" t="str">
        <f t="shared" si="441"/>
        <v>162.466577798134+0.217777256344195i</v>
      </c>
      <c r="F1533" t="str">
        <f t="shared" si="442"/>
        <v>2.42492487565592-526.693902485147i</v>
      </c>
      <c r="G1533" t="str">
        <f t="shared" si="443"/>
        <v>0.999999979682254-0.000142540330283858i</v>
      </c>
      <c r="H1533" t="str">
        <f t="shared" si="444"/>
        <v>1203.05136962416+54.7449326219145i</v>
      </c>
      <c r="I1533" t="str">
        <f t="shared" si="445"/>
        <v>89.5712646342265-1787.14983610828i</v>
      </c>
      <c r="K1533" t="str">
        <f t="shared" si="446"/>
        <v>0.00995402450568755-0.000666769047210007i</v>
      </c>
      <c r="L1533" t="str">
        <f t="shared" si="447"/>
        <v>0.00015-0.995114635042482i</v>
      </c>
      <c r="M1533" t="str">
        <f t="shared" si="448"/>
        <v>0.0004-0.175608465007497i</v>
      </c>
      <c r="N1533">
        <f t="shared" si="449"/>
        <v>89.790668403205402</v>
      </c>
      <c r="O1533">
        <f t="shared" si="450"/>
        <v>39.194606054470732</v>
      </c>
      <c r="P1533" s="3">
        <f t="shared" si="451"/>
        <v>39.194606054470732</v>
      </c>
      <c r="Q1533" s="3">
        <f t="shared" si="452"/>
        <v>-90.209331596794598</v>
      </c>
      <c r="R1533">
        <f t="shared" si="453"/>
        <v>89.790668403205402</v>
      </c>
      <c r="S1533">
        <f t="shared" si="454"/>
        <v>0.28357498269444642</v>
      </c>
      <c r="T1533">
        <f t="shared" si="437"/>
        <v>39.194606054470732</v>
      </c>
    </row>
    <row r="1534" spans="1:20" x14ac:dyDescent="0.25">
      <c r="A1534">
        <f t="shared" si="438"/>
        <v>1788.5248305754992</v>
      </c>
      <c r="B1534">
        <f t="shared" si="455"/>
        <v>284.65256762868535</v>
      </c>
      <c r="C1534" t="str">
        <f t="shared" si="439"/>
        <v>-0.33297533629431-90.7985100050877i</v>
      </c>
      <c r="D1534" t="str">
        <f t="shared" si="440"/>
        <v>3.4781244676084-55.9133605978353i</v>
      </c>
      <c r="E1534" t="str">
        <f t="shared" si="441"/>
        <v>162.466555499544+0.218608069022123i</v>
      </c>
      <c r="F1534" t="str">
        <f t="shared" si="442"/>
        <v>2.42492487528076-524.700044946279i</v>
      </c>
      <c r="G1534" t="str">
        <f t="shared" si="443"/>
        <v>0.999999979527546-0.000143081983516801i</v>
      </c>
      <c r="H1534" t="str">
        <f t="shared" si="444"/>
        <v>1203.07464032923+54.9530348120092i</v>
      </c>
      <c r="I1534" t="str">
        <f t="shared" si="445"/>
        <v>89.5715299846029-1780.41598839303i</v>
      </c>
      <c r="K1534" t="str">
        <f t="shared" si="446"/>
        <v>0.00995367609756169-0.000669278651695433i</v>
      </c>
      <c r="L1534" t="str">
        <f t="shared" si="447"/>
        <v>0.00015-0.99134751448743i</v>
      </c>
      <c r="M1534" t="str">
        <f t="shared" si="448"/>
        <v>0.0004-0.174943679027193i</v>
      </c>
      <c r="N1534">
        <f t="shared" si="449"/>
        <v>89.789886464780267</v>
      </c>
      <c r="O1534">
        <f t="shared" si="450"/>
        <v>39.1616328417064</v>
      </c>
      <c r="P1534" s="3">
        <f t="shared" si="451"/>
        <v>39.1616328417064</v>
      </c>
      <c r="Q1534" s="3">
        <f t="shared" si="452"/>
        <v>-90.210113535219733</v>
      </c>
      <c r="R1534">
        <f t="shared" si="453"/>
        <v>89.789886464780267</v>
      </c>
      <c r="S1534">
        <f t="shared" si="454"/>
        <v>0.28465256762868535</v>
      </c>
      <c r="T1534">
        <f t="shared" si="437"/>
        <v>39.1616328417064</v>
      </c>
    </row>
    <row r="1535" spans="1:20" x14ac:dyDescent="0.25">
      <c r="A1535">
        <f t="shared" si="438"/>
        <v>1795.3212249316862</v>
      </c>
      <c r="B1535">
        <f t="shared" si="455"/>
        <v>285.73424738567434</v>
      </c>
      <c r="C1535" t="str">
        <f t="shared" si="439"/>
        <v>-0.332952605763137-90.4544689503162i</v>
      </c>
      <c r="D1535" t="str">
        <f t="shared" si="440"/>
        <v>3.47812446355453-55.7017044823839i</v>
      </c>
      <c r="E1535" t="str">
        <f t="shared" si="441"/>
        <v>162.466533034719+0.219442075833953i</v>
      </c>
      <c r="F1535" t="str">
        <f t="shared" si="442"/>
        <v>2.42492487490274-522.713735393711i</v>
      </c>
      <c r="G1535" t="str">
        <f t="shared" si="443"/>
        <v>0.999999979371659-0.000143625695031775i</v>
      </c>
      <c r="H1535" t="str">
        <f t="shared" si="444"/>
        <v>1203.09808878216+55.161928596577i</v>
      </c>
      <c r="I1535" t="str">
        <f t="shared" si="445"/>
        <v>89.5717973424069-1773.7077533701i</v>
      </c>
      <c r="K1535" t="str">
        <f t="shared" si="446"/>
        <v>0.009953325061902-0.000671797518452667i</v>
      </c>
      <c r="L1535" t="str">
        <f t="shared" si="447"/>
        <v>0.00015-0.987594654799193i</v>
      </c>
      <c r="M1535" t="str">
        <f t="shared" si="448"/>
        <v>0.0004-0.174281409670446i</v>
      </c>
      <c r="N1535">
        <f t="shared" si="449"/>
        <v>89.789101708809056</v>
      </c>
      <c r="O1535">
        <f t="shared" si="450"/>
        <v>39.128659407262141</v>
      </c>
      <c r="P1535" s="3">
        <f t="shared" si="451"/>
        <v>39.128659407262141</v>
      </c>
      <c r="Q1535" s="3">
        <f t="shared" si="452"/>
        <v>-90.210898291190944</v>
      </c>
      <c r="R1535">
        <f t="shared" si="453"/>
        <v>89.789101708809056</v>
      </c>
      <c r="S1535">
        <f t="shared" si="454"/>
        <v>0.28573424738567432</v>
      </c>
      <c r="T1535">
        <f t="shared" si="437"/>
        <v>39.128659407262141</v>
      </c>
    </row>
    <row r="1536" spans="1:20" x14ac:dyDescent="0.25">
      <c r="A1536">
        <f t="shared" si="438"/>
        <v>1802.1434455864267</v>
      </c>
      <c r="B1536">
        <f t="shared" si="455"/>
        <v>286.82003752573991</v>
      </c>
      <c r="C1536" t="str">
        <f t="shared" si="439"/>
        <v>-0.332929703851345-90.1117291376122i</v>
      </c>
      <c r="D1536" t="str">
        <f t="shared" si="440"/>
        <v>3.4781244594698-55.4908496546519i</v>
      </c>
      <c r="E1536" t="str">
        <f t="shared" si="441"/>
        <v>162.466510402447+0.220279289336693i</v>
      </c>
      <c r="F1536" t="str">
        <f t="shared" si="442"/>
        <v>2.42492487452185-520.734945253716i</v>
      </c>
      <c r="G1536" t="str">
        <f t="shared" si="443"/>
        <v>0.999999979214586-0.00014417147265025i</v>
      </c>
      <c r="H1536" t="str">
        <f t="shared" si="444"/>
        <v>1203.12171634489+55.3716169926835i</v>
      </c>
      <c r="I1536" t="str">
        <f t="shared" si="445"/>
        <v>89.5720667227255-1767.02503454859i</v>
      </c>
      <c r="K1536" t="str">
        <f t="shared" si="446"/>
        <v>0.00995297137908683-0.000674325679573891i</v>
      </c>
      <c r="L1536" t="str">
        <f t="shared" si="447"/>
        <v>0.00015-0.983856001991628i</v>
      </c>
      <c r="M1536" t="str">
        <f t="shared" si="448"/>
        <v>0.0004-0.173621647410287i</v>
      </c>
      <c r="N1536">
        <f t="shared" si="449"/>
        <v>89.788314126327876</v>
      </c>
      <c r="O1536">
        <f t="shared" si="450"/>
        <v>39.095685749481603</v>
      </c>
      <c r="P1536" s="3">
        <f t="shared" si="451"/>
        <v>39.095685749481603</v>
      </c>
      <c r="Q1536" s="3">
        <f t="shared" si="452"/>
        <v>-90.211685873672124</v>
      </c>
      <c r="R1536">
        <f t="shared" si="453"/>
        <v>89.788314126327876</v>
      </c>
      <c r="S1536">
        <f t="shared" si="454"/>
        <v>0.28682003752573992</v>
      </c>
      <c r="T1536">
        <f t="shared" si="437"/>
        <v>39.095685749481603</v>
      </c>
    </row>
    <row r="1537" spans="1:20" x14ac:dyDescent="0.25">
      <c r="A1537">
        <f t="shared" si="438"/>
        <v>1808.991590679655</v>
      </c>
      <c r="B1537">
        <f t="shared" si="455"/>
        <v>287.90995366833772</v>
      </c>
      <c r="C1537" t="str">
        <f t="shared" si="439"/>
        <v>-0.332906629279885-89.7702856368237i</v>
      </c>
      <c r="D1537" t="str">
        <f t="shared" si="440"/>
        <v>3.47812445535397-55.2807930814218i</v>
      </c>
      <c r="E1537" t="str">
        <f t="shared" si="441"/>
        <v>162.466487601508+0.221119722139579i</v>
      </c>
      <c r="F1537" t="str">
        <f t="shared" si="442"/>
        <v>2.42492487413806-518.763646060731i</v>
      </c>
      <c r="G1537" t="str">
        <f t="shared" si="443"/>
        <v>0.999999979056317-0.000144719324223416i</v>
      </c>
      <c r="H1537" t="str">
        <f t="shared" si="444"/>
        <v>1203.14552438983+55.5821030289575i</v>
      </c>
      <c r="I1537" t="str">
        <f t="shared" si="445"/>
        <v>89.5723381407554-1760.3677358047i</v>
      </c>
      <c r="K1537" t="str">
        <f t="shared" si="446"/>
        <v>0.009952615029351-0.000676863167238349i</v>
      </c>
      <c r="L1537" t="str">
        <f t="shared" si="447"/>
        <v>0.00015-0.980131502282944i</v>
      </c>
      <c r="M1537" t="str">
        <f t="shared" si="448"/>
        <v>0.0004-0.172964382755814i</v>
      </c>
      <c r="N1537">
        <f t="shared" si="449"/>
        <v>89.78752370835835</v>
      </c>
      <c r="O1537">
        <f t="shared" si="450"/>
        <v>39.062711866696361</v>
      </c>
      <c r="P1537" s="3">
        <f t="shared" si="451"/>
        <v>39.062711866696361</v>
      </c>
      <c r="Q1537" s="3">
        <f t="shared" si="452"/>
        <v>-90.21247629164165</v>
      </c>
      <c r="R1537">
        <f t="shared" si="453"/>
        <v>89.78752370835835</v>
      </c>
      <c r="S1537">
        <f t="shared" si="454"/>
        <v>0.28790995366833771</v>
      </c>
      <c r="T1537">
        <f t="shared" si="437"/>
        <v>39.062711866696361</v>
      </c>
    </row>
    <row r="1538" spans="1:20" x14ac:dyDescent="0.25">
      <c r="A1538">
        <f t="shared" si="438"/>
        <v>1815.8657587242378</v>
      </c>
      <c r="B1538">
        <f t="shared" si="455"/>
        <v>289.00401149227741</v>
      </c>
      <c r="C1538" t="str">
        <f t="shared" si="439"/>
        <v>-0.332883380760007-89.4301335364458i</v>
      </c>
      <c r="D1538" t="str">
        <f t="shared" si="440"/>
        <v>3.4781244512068-55.0715317409594i</v>
      </c>
      <c r="E1538" t="str">
        <f t="shared" si="441"/>
        <v>162.466464630673+0.221963386904605i</v>
      </c>
      <c r="F1538" t="str">
        <f t="shared" si="442"/>
        <v>2.42492487375135-516.799809456957i</v>
      </c>
      <c r="G1538" t="str">
        <f t="shared" si="443"/>
        <v>0.999999978896842-0.000145269257632299i</v>
      </c>
      <c r="H1538" t="str">
        <f t="shared" si="444"/>
        <v>1203.16951430005+55.7933897456336i</v>
      </c>
      <c r="I1538" t="str">
        <f t="shared" si="445"/>
        <v>89.5726116118032-1753.73576138053i</v>
      </c>
      <c r="K1538" t="str">
        <f t="shared" si="446"/>
        <v>0.00995225599278435-0.00067941001371223i</v>
      </c>
      <c r="L1538" t="str">
        <f t="shared" si="447"/>
        <v>0.00015-0.976421102094988i</v>
      </c>
      <c r="M1538" t="str">
        <f t="shared" si="448"/>
        <v>0.0004-0.172309606252057i</v>
      </c>
      <c r="N1538">
        <f t="shared" si="449"/>
        <v>89.78673044590802</v>
      </c>
      <c r="O1538">
        <f t="shared" si="450"/>
        <v>39.029737757225398</v>
      </c>
      <c r="P1538" s="3">
        <f t="shared" si="451"/>
        <v>39.029737757225398</v>
      </c>
      <c r="Q1538" s="3">
        <f t="shared" si="452"/>
        <v>-90.21326955409198</v>
      </c>
      <c r="R1538">
        <f t="shared" si="453"/>
        <v>89.78673044590802</v>
      </c>
      <c r="S1538">
        <f t="shared" si="454"/>
        <v>0.28900401149227739</v>
      </c>
      <c r="T1538">
        <f t="shared" si="437"/>
        <v>39.029737757225398</v>
      </c>
    </row>
    <row r="1539" spans="1:20" x14ac:dyDescent="0.25">
      <c r="A1539">
        <f t="shared" si="438"/>
        <v>1822.7660486073898</v>
      </c>
      <c r="B1539">
        <f t="shared" si="455"/>
        <v>290.10222673594808</v>
      </c>
      <c r="C1539" t="str">
        <f t="shared" si="439"/>
        <v>-0.332859956993949-89.0912679435582i</v>
      </c>
      <c r="D1539" t="str">
        <f t="shared" si="440"/>
        <v>3.47812444702805-54.8630626229698i</v>
      </c>
      <c r="E1539" t="str">
        <f t="shared" si="441"/>
        <v>162.466441488705+0.222810296346813i</v>
      </c>
      <c r="F1539" t="str">
        <f t="shared" si="442"/>
        <v>2.4249248733617-514.843407191945i</v>
      </c>
      <c r="G1539" t="str">
        <f t="shared" si="443"/>
        <v>0.999999978736154-0.00014582128078787i</v>
      </c>
      <c r="H1539" t="str">
        <f t="shared" si="444"/>
        <v>1203.1936874692+56.0054801946054i</v>
      </c>
      <c r="I1539" t="str">
        <f t="shared" si="445"/>
        <v>89.5728871512952-1747.12901588248i</v>
      </c>
      <c r="K1539" t="str">
        <f t="shared" si="446"/>
        <v>0.00995189424933162-0.000681966251348758i</v>
      </c>
      <c r="L1539" t="str">
        <f t="shared" si="447"/>
        <v>0.00015-0.972724748052386i</v>
      </c>
      <c r="M1539" t="str">
        <f t="shared" si="448"/>
        <v>0.0004-0.171657308479833i</v>
      </c>
      <c r="N1539">
        <f t="shared" si="449"/>
        <v>89.78593432997009</v>
      </c>
      <c r="O1539">
        <f t="shared" si="450"/>
        <v>38.996763419375803</v>
      </c>
      <c r="P1539" s="3">
        <f t="shared" si="451"/>
        <v>38.996763419375803</v>
      </c>
      <c r="Q1539" s="3">
        <f t="shared" si="452"/>
        <v>-90.21406567002991</v>
      </c>
      <c r="R1539">
        <f t="shared" si="453"/>
        <v>89.78593432997009</v>
      </c>
      <c r="S1539">
        <f t="shared" si="454"/>
        <v>0.2901022267359481</v>
      </c>
      <c r="T1539">
        <f t="shared" si="437"/>
        <v>38.996763419375803</v>
      </c>
    </row>
    <row r="1540" spans="1:20" x14ac:dyDescent="0.25">
      <c r="A1540">
        <f t="shared" si="438"/>
        <v>1829.692559592098</v>
      </c>
      <c r="B1540">
        <f t="shared" si="455"/>
        <v>291.20461519754468</v>
      </c>
      <c r="C1540" t="str">
        <f t="shared" si="439"/>
        <v>-0.332836356674226-88.7536839837481i</v>
      </c>
      <c r="D1540" t="str">
        <f t="shared" si="440"/>
        <v>3.47812444281747-54.6553827285548i</v>
      </c>
      <c r="E1540" t="str">
        <f t="shared" si="441"/>
        <v>162.466418174359+0.223660463234112i</v>
      </c>
      <c r="F1540" t="str">
        <f t="shared" si="442"/>
        <v>2.42492487296907-512.894411122189i</v>
      </c>
      <c r="G1540" t="str">
        <f t="shared" si="443"/>
        <v>0.999999978574241-0.000146375401631164i</v>
      </c>
      <c r="H1540" t="str">
        <f t="shared" si="444"/>
        <v>1203.21804530173+56.2183774394606i</v>
      </c>
      <c r="I1540" t="str">
        <f t="shared" si="445"/>
        <v>89.5731647747648-1740.54740428003i</v>
      </c>
      <c r="K1540" t="str">
        <f t="shared" si="446"/>
        <v>0.00995152977879056-0.000684531912587961i</v>
      </c>
      <c r="L1540" t="str">
        <f t="shared" si="447"/>
        <v>0.00015-0.96904238698186i</v>
      </c>
      <c r="M1540" t="str">
        <f t="shared" si="448"/>
        <v>0.0004-0.171007480055622i</v>
      </c>
      <c r="N1540">
        <f t="shared" si="449"/>
        <v>89.785135351523934</v>
      </c>
      <c r="O1540">
        <f t="shared" si="450"/>
        <v>38.963788851442033</v>
      </c>
      <c r="P1540" s="3">
        <f t="shared" si="451"/>
        <v>38.963788851442033</v>
      </c>
      <c r="Q1540" s="3">
        <f t="shared" si="452"/>
        <v>-90.214864648476066</v>
      </c>
      <c r="R1540">
        <f t="shared" si="453"/>
        <v>89.785135351523934</v>
      </c>
      <c r="S1540">
        <f t="shared" si="454"/>
        <v>0.2912046151975447</v>
      </c>
      <c r="T1540">
        <f t="shared" si="437"/>
        <v>38.963788851442033</v>
      </c>
    </row>
    <row r="1541" spans="1:20" x14ac:dyDescent="0.25">
      <c r="A1541">
        <f t="shared" si="438"/>
        <v>1836.645391318548</v>
      </c>
      <c r="B1541">
        <f t="shared" si="455"/>
        <v>292.31119273529538</v>
      </c>
      <c r="C1541" t="str">
        <f t="shared" si="439"/>
        <v>-0.332812578483839-88.417376801043i</v>
      </c>
      <c r="D1541" t="str">
        <f t="shared" si="440"/>
        <v>3.47812443857484-54.4484890701696i</v>
      </c>
      <c r="E1541" t="str">
        <f t="shared" si="441"/>
        <v>162.46639468638+0.224513900388153i</v>
      </c>
      <c r="F1541" t="str">
        <f t="shared" si="442"/>
        <v>2.42492487257345-510.952793210729i</v>
      </c>
      <c r="G1541" t="str">
        <f t="shared" si="443"/>
        <v>0.999999978411096-0.000146931628133391i</v>
      </c>
      <c r="H1541" t="str">
        <f t="shared" si="444"/>
        <v>1203.24258921292+56.4320845555347i</v>
      </c>
      <c r="I1541" t="str">
        <f t="shared" si="445"/>
        <v>89.5734444978653-1733.99083190436i</v>
      </c>
      <c r="K1541" t="str">
        <f t="shared" si="446"/>
        <v>0.0099511625608114-0.000687107029956713i</v>
      </c>
      <c r="L1541" t="str">
        <f t="shared" si="447"/>
        <v>0.00015-0.965373965911395i</v>
      </c>
      <c r="M1541" t="str">
        <f t="shared" si="448"/>
        <v>0.0004-0.170360111631422i</v>
      </c>
      <c r="N1541">
        <f t="shared" si="449"/>
        <v>89.78433350153513</v>
      </c>
      <c r="O1541">
        <f t="shared" si="450"/>
        <v>38.930814051706093</v>
      </c>
      <c r="P1541" s="3">
        <f t="shared" si="451"/>
        <v>38.930814051706093</v>
      </c>
      <c r="Q1541" s="3">
        <f t="shared" si="452"/>
        <v>-90.21566649846487</v>
      </c>
      <c r="R1541">
        <f t="shared" si="453"/>
        <v>89.78433350153513</v>
      </c>
      <c r="S1541">
        <f t="shared" si="454"/>
        <v>0.29231119273529538</v>
      </c>
      <c r="T1541">
        <f t="shared" si="437"/>
        <v>38.930814051706093</v>
      </c>
    </row>
    <row r="1542" spans="1:20" x14ac:dyDescent="0.25">
      <c r="A1542">
        <f t="shared" si="438"/>
        <v>1843.6246438055587</v>
      </c>
      <c r="B1542">
        <f t="shared" si="455"/>
        <v>293.4219752676895</v>
      </c>
      <c r="C1542" t="str">
        <f t="shared" si="439"/>
        <v>-0.332788621096192-88.082341557841i</v>
      </c>
      <c r="D1542" t="str">
        <f t="shared" si="440"/>
        <v>3.47812443429991-54.2423786715792i</v>
      </c>
      <c r="E1542" t="str">
        <f t="shared" si="441"/>
        <v>162.466371023505+0.225370620684162i</v>
      </c>
      <c r="F1542" t="str">
        <f t="shared" si="442"/>
        <v>2.42492487217483-509.018525526738i</v>
      </c>
      <c r="G1542" t="str">
        <f t="shared" si="443"/>
        <v>0.999999978246709-0.000147489968296053i</v>
      </c>
      <c r="H1542" t="str">
        <f t="shared" si="444"/>
        <v>1203.26732062893+56.6466046299525i</v>
      </c>
      <c r="I1542" t="str">
        <f t="shared" si="445"/>
        <v>89.5737263363637-1727.4592044469i</v>
      </c>
      <c r="K1542" t="str">
        <f t="shared" si="446"/>
        <v>0.00995079257489579-0.000689691636068624i</v>
      </c>
      <c r="L1542" t="str">
        <f t="shared" si="447"/>
        <v>0.00015-0.961719432069534i</v>
      </c>
      <c r="M1542" t="str">
        <f t="shared" si="448"/>
        <v>0.0004-0.169715193894623i</v>
      </c>
      <c r="N1542">
        <f t="shared" si="449"/>
        <v>89.783528770955684</v>
      </c>
      <c r="O1542">
        <f t="shared" si="450"/>
        <v>38.897839018437494</v>
      </c>
      <c r="P1542" s="3">
        <f t="shared" si="451"/>
        <v>38.897839018437494</v>
      </c>
      <c r="Q1542" s="3">
        <f t="shared" si="452"/>
        <v>-90.216471229044316</v>
      </c>
      <c r="R1542">
        <f t="shared" si="453"/>
        <v>89.783528770955684</v>
      </c>
      <c r="S1542">
        <f t="shared" si="454"/>
        <v>0.29342197526768948</v>
      </c>
      <c r="T1542">
        <f t="shared" si="437"/>
        <v>38.897839018437494</v>
      </c>
    </row>
    <row r="1543" spans="1:20" x14ac:dyDescent="0.25">
      <c r="A1543">
        <f t="shared" si="438"/>
        <v>1850.6304174520196</v>
      </c>
      <c r="B1543">
        <f t="shared" si="455"/>
        <v>294.53697877370672</v>
      </c>
      <c r="C1543" t="str">
        <f t="shared" si="439"/>
        <v>-0.332764483175022-87.7485734348395i</v>
      </c>
      <c r="D1543" t="str">
        <f t="shared" si="440"/>
        <v>3.47812442999242-54.0370485678165i</v>
      </c>
      <c r="E1543" t="str">
        <f t="shared" si="441"/>
        <v>162.466347184461+0.226230637051323i</v>
      </c>
      <c r="F1543" t="str">
        <f t="shared" si="442"/>
        <v>2.42492487177316-507.091580245127i</v>
      </c>
      <c r="G1543" t="str">
        <f t="shared" si="443"/>
        <v>0.99999997808107-0.000148050430151055i</v>
      </c>
      <c r="H1543" t="str">
        <f t="shared" si="444"/>
        <v>1203.29224098696+56.8619407616754i</v>
      </c>
      <c r="I1543" t="str">
        <f t="shared" si="445"/>
        <v>89.5740103061444-1720.95242795808i</v>
      </c>
      <c r="K1543" t="str">
        <f t="shared" si="446"/>
        <v>0.0099504198003955-0.000692285763623946i</v>
      </c>
      <c r="L1543" t="str">
        <f t="shared" si="447"/>
        <v>0.00015-0.958078732884568i</v>
      </c>
      <c r="M1543" t="str">
        <f t="shared" si="448"/>
        <v>0.0004-0.169072717567865i</v>
      </c>
      <c r="N1543">
        <f t="shared" si="449"/>
        <v>89.782721150724086</v>
      </c>
      <c r="O1543">
        <f t="shared" si="450"/>
        <v>38.864863749892933</v>
      </c>
      <c r="P1543" s="3">
        <f t="shared" si="451"/>
        <v>38.864863749892933</v>
      </c>
      <c r="Q1543" s="3">
        <f t="shared" si="452"/>
        <v>-90.217278849275914</v>
      </c>
      <c r="R1543">
        <f t="shared" si="453"/>
        <v>89.782721150724086</v>
      </c>
      <c r="S1543">
        <f t="shared" si="454"/>
        <v>0.29453697877370671</v>
      </c>
      <c r="T1543">
        <f t="shared" si="437"/>
        <v>38.864863749892933</v>
      </c>
    </row>
    <row r="1544" spans="1:20" x14ac:dyDescent="0.25">
      <c r="A1544">
        <f t="shared" si="438"/>
        <v>1857.6628130383376</v>
      </c>
      <c r="B1544">
        <f t="shared" si="455"/>
        <v>295.65621929304683</v>
      </c>
      <c r="C1544" t="str">
        <f t="shared" si="439"/>
        <v>-0.332740163374382-87.4160676309697i</v>
      </c>
      <c r="D1544" t="str">
        <f t="shared" si="440"/>
        <v>3.47812442565213-53.832495805139i</v>
      </c>
      <c r="E1544" t="str">
        <f t="shared" si="441"/>
        <v>162.466323167969+0.227093962473068i</v>
      </c>
      <c r="F1544" t="str">
        <f t="shared" si="442"/>
        <v>2.42492487136844-505.171929646141i</v>
      </c>
      <c r="G1544" t="str">
        <f t="shared" si="443"/>
        <v>0.999999977914169-0.000148613021760825i</v>
      </c>
      <c r="H1544" t="str">
        <f t="shared" si="444"/>
        <v>1203.31735173528+57.0780960615481i</v>
      </c>
      <c r="I1544" t="str">
        <f t="shared" si="445"/>
        <v>89.5742964232101-1714.47040884592i</v>
      </c>
      <c r="K1544" t="str">
        <f t="shared" si="446"/>
        <v>0.00995004421651176-0.000694889445409533i</v>
      </c>
      <c r="L1544" t="str">
        <f t="shared" si="447"/>
        <v>0.00015-0.954451815983832i</v>
      </c>
      <c r="M1544" t="str">
        <f t="shared" si="448"/>
        <v>0.0004-0.168432673408911i</v>
      </c>
      <c r="N1544">
        <f t="shared" si="449"/>
        <v>89.781910631765612</v>
      </c>
      <c r="O1544">
        <f t="shared" si="450"/>
        <v>38.831888244316659</v>
      </c>
      <c r="P1544" s="3">
        <f t="shared" si="451"/>
        <v>38.831888244316659</v>
      </c>
      <c r="Q1544" s="3">
        <f t="shared" si="452"/>
        <v>-90.218089368234388</v>
      </c>
      <c r="R1544">
        <f t="shared" si="453"/>
        <v>89.781910631765612</v>
      </c>
      <c r="S1544">
        <f t="shared" si="454"/>
        <v>0.29565621929304681</v>
      </c>
      <c r="T1544">
        <f t="shared" si="437"/>
        <v>38.831888244316659</v>
      </c>
    </row>
    <row r="1545" spans="1:20" x14ac:dyDescent="0.25">
      <c r="A1545">
        <f t="shared" si="438"/>
        <v>1864.7219317278832</v>
      </c>
      <c r="B1545">
        <f t="shared" si="455"/>
        <v>296.77971292636039</v>
      </c>
      <c r="C1545" t="str">
        <f t="shared" si="439"/>
        <v>-0.332715660338402-87.0848193633222i</v>
      </c>
      <c r="D1545" t="str">
        <f t="shared" si="440"/>
        <v>3.4781244212788-53.6287174409866i</v>
      </c>
      <c r="E1545" t="str">
        <f t="shared" si="441"/>
        <v>162.466298972739+0.227960609987098i</v>
      </c>
      <c r="F1545" t="str">
        <f t="shared" si="442"/>
        <v>2.42492487096065-503.259546114962i</v>
      </c>
      <c r="G1545" t="str">
        <f t="shared" si="443"/>
        <v>0.999999977745998-0.000149177751218429i</v>
      </c>
      <c r="H1545" t="str">
        <f t="shared" si="444"/>
        <v>1203.34265433335+57.2950736523419i</v>
      </c>
      <c r="I1545" t="str">
        <f t="shared" si="445"/>
        <v>89.5745847036794-1708.01305387471i</v>
      </c>
      <c r="K1545" t="str">
        <f t="shared" si="446"/>
        <v>0.00994966580229372-0.000697502714298681i</v>
      </c>
      <c r="L1545" t="str">
        <f t="shared" si="447"/>
        <v>0.00015-0.950838629192893i</v>
      </c>
      <c r="M1545" t="str">
        <f t="shared" si="448"/>
        <v>0.0004-0.167795052210511i</v>
      </c>
      <c r="N1545">
        <f t="shared" si="449"/>
        <v>89.78109720499252</v>
      </c>
      <c r="O1545">
        <f t="shared" si="450"/>
        <v>38.798912499939775</v>
      </c>
      <c r="P1545" s="3">
        <f t="shared" si="451"/>
        <v>38.798912499939775</v>
      </c>
      <c r="Q1545" s="3">
        <f t="shared" si="452"/>
        <v>-90.21890279500748</v>
      </c>
      <c r="R1545">
        <f t="shared" si="453"/>
        <v>89.78109720499252</v>
      </c>
      <c r="S1545">
        <f t="shared" si="454"/>
        <v>0.29677971292636041</v>
      </c>
      <c r="T1545">
        <f t="shared" si="437"/>
        <v>38.798912499939775</v>
      </c>
    </row>
    <row r="1546" spans="1:20" x14ac:dyDescent="0.25">
      <c r="A1546">
        <f t="shared" si="438"/>
        <v>1871.8078750684492</v>
      </c>
      <c r="B1546">
        <f t="shared" si="455"/>
        <v>297.90747583548057</v>
      </c>
      <c r="C1546" t="str">
        <f t="shared" si="439"/>
        <v>-0.332690972701337-86.7548238670835i</v>
      </c>
      <c r="D1546" t="str">
        <f t="shared" si="440"/>
        <v>3.47812441687216-53.4257105439388i</v>
      </c>
      <c r="E1546" t="str">
        <f t="shared" si="441"/>
        <v>162.466274597474+0.228830592686248i</v>
      </c>
      <c r="F1546" t="str">
        <f t="shared" si="442"/>
        <v>2.42492487054973-501.354402141308i</v>
      </c>
      <c r="G1546" t="str">
        <f t="shared" si="443"/>
        <v>0.999999977576546-0.000149744626647684i</v>
      </c>
      <c r="H1546" t="str">
        <f t="shared" si="444"/>
        <v>1203.36815025186+57.5128766688055i</v>
      </c>
      <c r="I1546" t="str">
        <f t="shared" si="445"/>
        <v>89.574875163792-1701.58027016362i</v>
      </c>
      <c r="K1546" t="str">
        <f t="shared" si="446"/>
        <v>0.00994928453663798-0.000700125603251122i</v>
      </c>
      <c r="L1546" t="str">
        <f t="shared" si="447"/>
        <v>0.00015-0.94723912053486i</v>
      </c>
      <c r="M1546" t="str">
        <f t="shared" si="448"/>
        <v>0.0004-0.16715984480027i</v>
      </c>
      <c r="N1546">
        <f t="shared" si="449"/>
        <v>89.780280861304206</v>
      </c>
      <c r="O1546">
        <f t="shared" si="450"/>
        <v>38.765936514980737</v>
      </c>
      <c r="P1546" s="3">
        <f t="shared" si="451"/>
        <v>38.765936514980737</v>
      </c>
      <c r="Q1546" s="3">
        <f t="shared" si="452"/>
        <v>-90.219719138695794</v>
      </c>
      <c r="R1546">
        <f t="shared" si="453"/>
        <v>89.780280861304206</v>
      </c>
      <c r="S1546">
        <f t="shared" si="454"/>
        <v>0.29790747583548055</v>
      </c>
      <c r="T1546">
        <f t="shared" si="437"/>
        <v>38.765936514980737</v>
      </c>
    </row>
    <row r="1547" spans="1:20" x14ac:dyDescent="0.25">
      <c r="A1547">
        <f t="shared" si="438"/>
        <v>1878.9207449937094</v>
      </c>
      <c r="B1547">
        <f t="shared" si="455"/>
        <v>299.03952424365542</v>
      </c>
      <c r="C1547" t="str">
        <f t="shared" si="439"/>
        <v>-0.332666099087469-86.4260763954613i</v>
      </c>
      <c r="D1547" t="str">
        <f t="shared" si="440"/>
        <v>3.47812441243197-53.2234721936735i</v>
      </c>
      <c r="E1547" t="str">
        <f t="shared" si="441"/>
        <v>162.466250040864+0.229703923718022i</v>
      </c>
      <c r="F1547" t="str">
        <f t="shared" si="442"/>
        <v>2.42492487013569-499.456470319047i</v>
      </c>
      <c r="G1547" t="str">
        <f t="shared" si="443"/>
        <v>0.999999977405804-0.000150313656203281i</v>
      </c>
      <c r="H1547" t="str">
        <f t="shared" si="444"/>
        <v>1203.39384097291+57.7315082577079i</v>
      </c>
      <c r="I1547" t="str">
        <f t="shared" si="445"/>
        <v>89.5751678199073-1695.1719651855i</v>
      </c>
      <c r="K1547" t="str">
        <f t="shared" si="446"/>
        <v>0.00994890039828686-0.000702758145312835i</v>
      </c>
      <c r="L1547" t="str">
        <f t="shared" si="447"/>
        <v>0.00015-0.943653238229594i</v>
      </c>
      <c r="M1547" t="str">
        <f t="shared" si="448"/>
        <v>0.0004-0.166527042040516i</v>
      </c>
      <c r="N1547">
        <f t="shared" si="449"/>
        <v>89.779461591587406</v>
      </c>
      <c r="O1547">
        <f t="shared" si="450"/>
        <v>38.73296028764458</v>
      </c>
      <c r="P1547" s="3">
        <f t="shared" si="451"/>
        <v>38.73296028764458</v>
      </c>
      <c r="Q1547" s="3">
        <f t="shared" si="452"/>
        <v>-90.220538408412594</v>
      </c>
      <c r="R1547">
        <f t="shared" si="453"/>
        <v>89.779461591587406</v>
      </c>
      <c r="S1547">
        <f t="shared" si="454"/>
        <v>0.29903952424365543</v>
      </c>
      <c r="T1547">
        <f t="shared" si="437"/>
        <v>38.73296028764458</v>
      </c>
    </row>
    <row r="1548" spans="1:20" x14ac:dyDescent="0.25">
      <c r="A1548">
        <f t="shared" si="438"/>
        <v>1886.0606438246857</v>
      </c>
      <c r="B1548">
        <f t="shared" si="455"/>
        <v>300.17587443578134</v>
      </c>
      <c r="C1548" t="str">
        <f t="shared" si="439"/>
        <v>-0.332641038111258-86.0985722196257i</v>
      </c>
      <c r="D1548" t="str">
        <f t="shared" si="440"/>
        <v>3.47812440795796-53.021999480924i</v>
      </c>
      <c r="E1548" t="str">
        <f t="shared" si="441"/>
        <v>162.466225301596+0.230580616285331i</v>
      </c>
      <c r="F1548" t="str">
        <f t="shared" si="442"/>
        <v>2.4249248697185-497.565723345791i</v>
      </c>
      <c r="G1548" t="str">
        <f t="shared" si="443"/>
        <v>0.999999977233762-0.000150884848070895i</v>
      </c>
      <c r="H1548" t="str">
        <f t="shared" si="444"/>
        <v>1203.41972798996+57.9509715778883i</v>
      </c>
      <c r="I1548" t="str">
        <f t="shared" si="445"/>
        <v>89.5754626885063-1688.78804676533i</v>
      </c>
      <c r="K1548" t="str">
        <f t="shared" si="446"/>
        <v>0.00994851336582809-0.000705400373616044i</v>
      </c>
      <c r="L1548" t="str">
        <f t="shared" si="447"/>
        <v>0.00015-0.940080930692961i</v>
      </c>
      <c r="M1548" t="str">
        <f t="shared" si="448"/>
        <v>0.0004-0.165896634828169i</v>
      </c>
      <c r="N1548">
        <f t="shared" si="449"/>
        <v>89.778639386716236</v>
      </c>
      <c r="O1548">
        <f t="shared" si="450"/>
        <v>38.699983816123826</v>
      </c>
      <c r="P1548" s="3">
        <f t="shared" si="451"/>
        <v>38.699983816123826</v>
      </c>
      <c r="Q1548" s="3">
        <f t="shared" si="452"/>
        <v>-90.221360613283764</v>
      </c>
      <c r="R1548">
        <f t="shared" si="453"/>
        <v>89.778639386716236</v>
      </c>
      <c r="S1548">
        <f t="shared" si="454"/>
        <v>0.30017587443578136</v>
      </c>
      <c r="T1548">
        <f t="shared" si="437"/>
        <v>38.699983816123826</v>
      </c>
    </row>
    <row r="1549" spans="1:20" x14ac:dyDescent="0.25">
      <c r="A1549">
        <f t="shared" si="438"/>
        <v>1893.2276742712195</v>
      </c>
      <c r="B1549">
        <f t="shared" si="455"/>
        <v>301.3165427586373</v>
      </c>
      <c r="C1549" t="str">
        <f t="shared" si="439"/>
        <v>-0.332615788376827-85.7723066286309i</v>
      </c>
      <c r="D1549" t="str">
        <f t="shared" si="440"/>
        <v>3.4781244034499-52.821289507438i</v>
      </c>
      <c r="E1549" t="str">
        <f t="shared" si="441"/>
        <v>162.466200378342+0.231460683646659i</v>
      </c>
      <c r="F1549" t="str">
        <f t="shared" si="442"/>
        <v>2.42492486929814-495.682134022511i</v>
      </c>
      <c r="G1549" t="str">
        <f t="shared" si="443"/>
        <v>0.99999997706041-0.000151458210467309i</v>
      </c>
      <c r="H1549" t="str">
        <f t="shared" si="444"/>
        <v>1203.44581280804+58.1712698003005i</v>
      </c>
      <c r="I1549" t="str">
        <f t="shared" si="445"/>
        <v>89.5757597861908-1682.4284230791i</v>
      </c>
      <c r="K1549" t="str">
        <f t="shared" si="446"/>
        <v>0.00994812341769305-0.000708052321379015i</v>
      </c>
      <c r="L1549" t="str">
        <f t="shared" si="447"/>
        <v>0.00015-0.936522146536119i</v>
      </c>
      <c r="M1549" t="str">
        <f t="shared" si="448"/>
        <v>0.0004-0.16526861409461i</v>
      </c>
      <c r="N1549">
        <f t="shared" si="449"/>
        <v>89.777814237552647</v>
      </c>
      <c r="O1549">
        <f t="shared" si="450"/>
        <v>38.66700709859736</v>
      </c>
      <c r="P1549" s="3">
        <f t="shared" si="451"/>
        <v>38.66700709859736</v>
      </c>
      <c r="Q1549" s="3">
        <f t="shared" si="452"/>
        <v>-90.222185762447353</v>
      </c>
      <c r="R1549">
        <f t="shared" si="453"/>
        <v>89.777814237552647</v>
      </c>
      <c r="S1549">
        <f t="shared" si="454"/>
        <v>0.30131654275863728</v>
      </c>
      <c r="T1549">
        <f t="shared" si="437"/>
        <v>38.66700709859736</v>
      </c>
    </row>
    <row r="1550" spans="1:20" x14ac:dyDescent="0.25">
      <c r="A1550">
        <f t="shared" si="438"/>
        <v>1900.4219394334502</v>
      </c>
      <c r="B1550">
        <f t="shared" si="455"/>
        <v>302.46154562112014</v>
      </c>
      <c r="C1550" t="str">
        <f t="shared" si="439"/>
        <v>-0.33259034847817-85.4472749293515i</v>
      </c>
      <c r="D1550" t="str">
        <f t="shared" si="440"/>
        <v>3.47812439890751-52.6213393859349i</v>
      </c>
      <c r="E1550" t="str">
        <f t="shared" si="441"/>
        <v>162.466175269768+0.232344139116271i</v>
      </c>
      <c r="F1550" t="str">
        <f t="shared" si="442"/>
        <v>2.42492486887457-493.805675253141i</v>
      </c>
      <c r="G1550" t="str">
        <f t="shared" si="443"/>
        <v>0.999999976885738-0.000152033751640528i</v>
      </c>
      <c r="H1550" t="str">
        <f t="shared" si="444"/>
        <v>1203.47209694384+58.3924061080613i</v>
      </c>
      <c r="I1550" t="str">
        <f t="shared" si="445"/>
        <v>89.5760591296851-1676.09300265245i</v>
      </c>
      <c r="K1550" t="str">
        <f t="shared" si="446"/>
        <v>0.00994773053215583-0.000710714021905971i</v>
      </c>
      <c r="L1550" t="str">
        <f t="shared" si="447"/>
        <v>0.00015-0.932976834564771i</v>
      </c>
      <c r="M1550" t="str">
        <f t="shared" si="448"/>
        <v>0.0004-0.164642970805548i</v>
      </c>
      <c r="N1550">
        <f t="shared" si="449"/>
        <v>89.776986134946569</v>
      </c>
      <c r="O1550">
        <f t="shared" si="450"/>
        <v>38.634030133230681</v>
      </c>
      <c r="P1550" s="3">
        <f t="shared" si="451"/>
        <v>38.634030133230681</v>
      </c>
      <c r="Q1550" s="3">
        <f t="shared" si="452"/>
        <v>-90.223013865053431</v>
      </c>
      <c r="R1550">
        <f t="shared" si="453"/>
        <v>89.776986134946569</v>
      </c>
      <c r="S1550">
        <f t="shared" si="454"/>
        <v>0.30246154562112015</v>
      </c>
      <c r="T1550">
        <f t="shared" si="437"/>
        <v>38.634030133230681</v>
      </c>
    </row>
    <row r="1551" spans="1:20" x14ac:dyDescent="0.25">
      <c r="A1551">
        <f t="shared" si="438"/>
        <v>1907.6435428032974</v>
      </c>
      <c r="B1551">
        <f t="shared" si="455"/>
        <v>303.61089949448041</v>
      </c>
      <c r="C1551" t="str">
        <f t="shared" si="439"/>
        <v>-0.332564716999227-85.1234724464214i</v>
      </c>
      <c r="D1551" t="str">
        <f t="shared" si="440"/>
        <v>3.47812439433052-52.4221462400649i</v>
      </c>
      <c r="E1551" t="str">
        <f t="shared" si="441"/>
        <v>162.466149974533+0.233230996064448i</v>
      </c>
      <c r="F1551" t="str">
        <f t="shared" si="442"/>
        <v>2.42492486844778-491.936320044191i</v>
      </c>
      <c r="G1551" t="str">
        <f t="shared" si="443"/>
        <v>0.999999976709736-0.000152611479869902i</v>
      </c>
      <c r="H1551" t="str">
        <f t="shared" si="444"/>
        <v>1203.49858192567+58.6143836964982i</v>
      </c>
      <c r="I1551" t="str">
        <f t="shared" si="445"/>
        <v>89.5763607358374-1669.78169435919i</v>
      </c>
      <c r="K1551" t="str">
        <f t="shared" si="446"/>
        <v>0.00994733468733279-0.000713385508587037i</v>
      </c>
      <c r="L1551" t="str">
        <f t="shared" si="447"/>
        <v>0.00015-0.929444943778417i</v>
      </c>
      <c r="M1551" t="str">
        <f t="shared" si="448"/>
        <v>0.0004-0.164019695960897i</v>
      </c>
      <c r="N1551">
        <f t="shared" si="449"/>
        <v>89.776155069735879</v>
      </c>
      <c r="O1551">
        <f t="shared" si="450"/>
        <v>38.601052918176521</v>
      </c>
      <c r="P1551" s="3">
        <f t="shared" si="451"/>
        <v>38.601052918176521</v>
      </c>
      <c r="Q1551" s="3">
        <f t="shared" si="452"/>
        <v>-90.223844930264121</v>
      </c>
      <c r="R1551">
        <f t="shared" si="453"/>
        <v>89.776155069735879</v>
      </c>
      <c r="S1551">
        <f t="shared" si="454"/>
        <v>0.30361089949448039</v>
      </c>
      <c r="T1551">
        <f t="shared" si="437"/>
        <v>38.601052918176521</v>
      </c>
    </row>
    <row r="1552" spans="1:20" x14ac:dyDescent="0.25">
      <c r="A1552">
        <f t="shared" si="438"/>
        <v>1914.8925882659501</v>
      </c>
      <c r="B1552">
        <f t="shared" si="455"/>
        <v>304.76462091255945</v>
      </c>
      <c r="C1552" t="str">
        <f t="shared" si="439"/>
        <v>-0.332538892513472-84.800894522154i</v>
      </c>
      <c r="D1552" t="str">
        <f t="shared" si="440"/>
        <v>3.47812438971869-52.2237072043682i</v>
      </c>
      <c r="E1552" t="str">
        <f t="shared" si="441"/>
        <v>162.466124491281+0.234121267917876i</v>
      </c>
      <c r="F1552" t="str">
        <f t="shared" si="442"/>
        <v>2.42492486801774-490.074041504362i</v>
      </c>
      <c r="G1552" t="str">
        <f t="shared" si="443"/>
        <v>0.999999976532393-0.00015319140346624i</v>
      </c>
      <c r="H1552" t="str">
        <f t="shared" si="444"/>
        <v>1203.52526929371+58.8372057731967i</v>
      </c>
      <c r="I1552" t="str">
        <f t="shared" si="445"/>
        <v>89.5766646216211-1663.49440742024i</v>
      </c>
      <c r="K1552" t="str">
        <f t="shared" si="446"/>
        <v>0.00994693586118038-0.000716066814898008i</v>
      </c>
      <c r="L1552" t="str">
        <f t="shared" si="447"/>
        <v>0.00015-0.925926423369609i</v>
      </c>
      <c r="M1552" t="str">
        <f t="shared" si="448"/>
        <v>0.0004-0.163398780594637i</v>
      </c>
      <c r="N1552">
        <f t="shared" si="449"/>
        <v>89.775321032746916</v>
      </c>
      <c r="O1552">
        <f t="shared" si="450"/>
        <v>38.568075451573449</v>
      </c>
      <c r="P1552" s="3">
        <f t="shared" si="451"/>
        <v>38.568075451573449</v>
      </c>
      <c r="Q1552" s="3">
        <f t="shared" si="452"/>
        <v>-90.224678967253084</v>
      </c>
      <c r="R1552">
        <f t="shared" si="453"/>
        <v>89.775321032746916</v>
      </c>
      <c r="S1552">
        <f t="shared" si="454"/>
        <v>0.30476462091255946</v>
      </c>
      <c r="T1552">
        <f t="shared" si="437"/>
        <v>38.568075451573449</v>
      </c>
    </row>
    <row r="1553" spans="1:20" x14ac:dyDescent="0.25">
      <c r="A1553">
        <f t="shared" si="438"/>
        <v>1922.1691801013608</v>
      </c>
      <c r="B1553">
        <f t="shared" si="455"/>
        <v>305.92272647202719</v>
      </c>
      <c r="C1553" t="str">
        <f t="shared" si="439"/>
        <v>-0.332512873583891-84.4795365164851i</v>
      </c>
      <c r="D1553" t="str">
        <f t="shared" si="440"/>
        <v>3.47812438507174-52.0260194242322i</v>
      </c>
      <c r="E1553" t="str">
        <f t="shared" si="441"/>
        <v>162.466098818651+0.235014968159997i</v>
      </c>
      <c r="F1553" t="str">
        <f t="shared" si="442"/>
        <v>2.42492486758443-488.218812844148i</v>
      </c>
      <c r="G1553" t="str">
        <f t="shared" si="443"/>
        <v>0.999999976353701-0.000153773530771934i</v>
      </c>
      <c r="H1553" t="str">
        <f t="shared" si="444"/>
        <v>1203.55216060002+59.0608755580466i</v>
      </c>
      <c r="I1553" t="str">
        <f t="shared" si="445"/>
        <v>89.5769708041318-1657.23105140216i</v>
      </c>
      <c r="K1553" t="str">
        <f t="shared" si="446"/>
        <v>0.00994653403149488-0.000718757974400292i</v>
      </c>
      <c r="L1553" t="str">
        <f t="shared" si="447"/>
        <v>0.00015-0.922421222723262i</v>
      </c>
      <c r="M1553" t="str">
        <f t="shared" si="448"/>
        <v>0.0004-0.162780215774694i</v>
      </c>
      <c r="N1553">
        <f t="shared" si="449"/>
        <v>89.774484014794638</v>
      </c>
      <c r="O1553">
        <f t="shared" si="450"/>
        <v>38.535097731546777</v>
      </c>
      <c r="P1553" s="3">
        <f t="shared" si="451"/>
        <v>38.535097731546777</v>
      </c>
      <c r="Q1553" s="3">
        <f t="shared" si="452"/>
        <v>-90.225515985205362</v>
      </c>
      <c r="R1553">
        <f t="shared" si="453"/>
        <v>89.774484014794638</v>
      </c>
      <c r="S1553">
        <f t="shared" si="454"/>
        <v>0.30592272647202717</v>
      </c>
      <c r="T1553">
        <f t="shared" si="437"/>
        <v>38.535097731546777</v>
      </c>
    </row>
    <row r="1554" spans="1:20" x14ac:dyDescent="0.25">
      <c r="A1554">
        <f t="shared" si="438"/>
        <v>1929.4734229857461</v>
      </c>
      <c r="B1554">
        <f t="shared" si="455"/>
        <v>307.08523283262093</v>
      </c>
      <c r="C1554" t="str">
        <f t="shared" si="439"/>
        <v>-0.332486658763485-84.1593938069055i</v>
      </c>
      <c r="D1554" t="str">
        <f t="shared" si="440"/>
        <v>3.4781243803894-51.8290800558519i</v>
      </c>
      <c r="E1554" t="str">
        <f t="shared" si="441"/>
        <v>162.466072955274+0.235912110330888i</v>
      </c>
      <c r="F1554" t="str">
        <f t="shared" si="442"/>
        <v>2.42492486714781-486.370607375463i</v>
      </c>
      <c r="G1554" t="str">
        <f t="shared" si="443"/>
        <v>0.999999976173647-0.000154357870161075i</v>
      </c>
      <c r="H1554" t="str">
        <f t="shared" si="444"/>
        <v>1203.57925740861+59.2853962832948i</v>
      </c>
      <c r="I1554" t="str">
        <f t="shared" si="445"/>
        <v>89.5772793005964-1650.99153621584i</v>
      </c>
      <c r="K1554" t="str">
        <f t="shared" si="446"/>
        <v>0.00994612917591112-0.000721459020740798i</v>
      </c>
      <c r="L1554" t="str">
        <f t="shared" si="447"/>
        <v>0.00015-0.918929291415884i</v>
      </c>
      <c r="M1554" t="str">
        <f t="shared" si="448"/>
        <v>0.0004-0.162163992602803i</v>
      </c>
      <c r="N1554">
        <f t="shared" si="449"/>
        <v>89.773644006682403</v>
      </c>
      <c r="O1554">
        <f t="shared" si="450"/>
        <v>38.502119756208401</v>
      </c>
      <c r="P1554" s="3">
        <f t="shared" si="451"/>
        <v>38.502119756208401</v>
      </c>
      <c r="Q1554" s="3">
        <f t="shared" si="452"/>
        <v>-90.226355993317597</v>
      </c>
      <c r="R1554">
        <f t="shared" si="453"/>
        <v>89.773644006682403</v>
      </c>
      <c r="S1554">
        <f t="shared" si="454"/>
        <v>0.30708523283262096</v>
      </c>
      <c r="T1554">
        <f t="shared" si="437"/>
        <v>38.502119756208401</v>
      </c>
    </row>
    <row r="1555" spans="1:20" x14ac:dyDescent="0.25">
      <c r="A1555">
        <f t="shared" si="438"/>
        <v>1936.8054219930918</v>
      </c>
      <c r="B1555">
        <f t="shared" si="455"/>
        <v>308.25215671738488</v>
      </c>
      <c r="C1555" t="str">
        <f t="shared" si="439"/>
        <v>-0.332460246594187-83.8404617883865i</v>
      </c>
      <c r="D1555" t="str">
        <f t="shared" si="440"/>
        <v>3.47812437567142-51.6328862661887i</v>
      </c>
      <c r="E1555" t="str">
        <f t="shared" si="441"/>
        <v>162.466046899765+0.236812708028136i</v>
      </c>
      <c r="F1555" t="str">
        <f t="shared" si="442"/>
        <v>2.42492486670787-484.529398511254i</v>
      </c>
      <c r="G1555" t="str">
        <f t="shared" si="443"/>
        <v>0.999999975992223-0.000154944430039576i</v>
      </c>
      <c r="H1555" t="str">
        <f t="shared" si="444"/>
        <v>1203.60656129562+59.5107711935869i</v>
      </c>
      <c r="I1555" t="str">
        <f t="shared" si="445"/>
        <v>89.5775901283653-1644.77577211537i</v>
      </c>
      <c r="K1555" t="str">
        <f t="shared" si="446"/>
        <v>0.00994572127190092-0.000724169987651691i</v>
      </c>
      <c r="L1555" t="str">
        <f t="shared" si="447"/>
        <v>0.00015-0.91545057921487i</v>
      </c>
      <c r="M1555" t="str">
        <f t="shared" si="448"/>
        <v>0.0004-0.161550102214388i</v>
      </c>
      <c r="N1555">
        <f t="shared" si="449"/>
        <v>89.772800999203014</v>
      </c>
      <c r="O1555">
        <f t="shared" si="450"/>
        <v>38.4691415236559</v>
      </c>
      <c r="P1555" s="3">
        <f t="shared" si="451"/>
        <v>38.4691415236559</v>
      </c>
      <c r="Q1555" s="3">
        <f t="shared" si="452"/>
        <v>-90.227199000796986</v>
      </c>
      <c r="R1555">
        <f t="shared" si="453"/>
        <v>89.772800999203014</v>
      </c>
      <c r="S1555">
        <f t="shared" si="454"/>
        <v>0.30825215671738487</v>
      </c>
      <c r="T1555">
        <f t="shared" si="437"/>
        <v>38.4691415236559</v>
      </c>
    </row>
    <row r="1556" spans="1:20" x14ac:dyDescent="0.25">
      <c r="A1556">
        <f t="shared" si="438"/>
        <v>1944.1652825966657</v>
      </c>
      <c r="B1556">
        <f t="shared" si="455"/>
        <v>309.42351491291095</v>
      </c>
      <c r="C1556" t="str">
        <f t="shared" si="439"/>
        <v>-0.332433635607738-83.5227358733251i</v>
      </c>
      <c r="D1556" t="str">
        <f t="shared" si="440"/>
        <v>3.4781243709175-51.4374352329285i</v>
      </c>
      <c r="E1556" t="str">
        <f t="shared" si="441"/>
        <v>162.466020650739+0.237716774906442i</v>
      </c>
      <c r="F1556" t="str">
        <f t="shared" si="442"/>
        <v>2.42492486626458-482.695159765108i</v>
      </c>
      <c r="G1556" t="str">
        <f t="shared" si="443"/>
        <v>0.999999975809417-0.000155533218845294i</v>
      </c>
      <c r="H1556" t="str">
        <f t="shared" si="444"/>
        <v>1203.63407384933+59.7370035460199i</v>
      </c>
      <c r="I1556" t="str">
        <f t="shared" si="445"/>
        <v>89.5779033049164-1638.58366969652i</v>
      </c>
      <c r="K1556" t="str">
        <f t="shared" si="446"/>
        <v>0.00994531029677259-0.000726890908950358i</v>
      </c>
      <c r="L1556" t="str">
        <f t="shared" si="447"/>
        <v>0.00015-0.911985036077771i</v>
      </c>
      <c r="M1556" t="str">
        <f t="shared" si="448"/>
        <v>0.0004-0.16093853577843i</v>
      </c>
      <c r="N1556">
        <f t="shared" si="449"/>
        <v>89.771954983138158</v>
      </c>
      <c r="O1556">
        <f t="shared" si="450"/>
        <v>38.436163031973564</v>
      </c>
      <c r="P1556" s="3">
        <f t="shared" si="451"/>
        <v>38.436163031973564</v>
      </c>
      <c r="Q1556" s="3">
        <f t="shared" si="452"/>
        <v>-90.228045016861842</v>
      </c>
      <c r="R1556">
        <f t="shared" si="453"/>
        <v>89.771954983138158</v>
      </c>
      <c r="S1556">
        <f t="shared" si="454"/>
        <v>0.30942351491291092</v>
      </c>
      <c r="T1556">
        <f t="shared" si="437"/>
        <v>38.436163031973564</v>
      </c>
    </row>
    <row r="1557" spans="1:20" x14ac:dyDescent="0.25">
      <c r="A1557">
        <f t="shared" si="438"/>
        <v>1951.553110670533</v>
      </c>
      <c r="B1557">
        <f t="shared" si="455"/>
        <v>310.59932426957999</v>
      </c>
      <c r="C1557" t="str">
        <f t="shared" si="439"/>
        <v>-0.33240682432489-83.2062114914677i</v>
      </c>
      <c r="D1557" t="str">
        <f t="shared" si="440"/>
        <v>3.47812436612741-51.2427241444433i</v>
      </c>
      <c r="E1557" t="str">
        <f t="shared" si="441"/>
        <v>162.465994206791+0.238624324678711i</v>
      </c>
      <c r="F1557" t="str">
        <f t="shared" si="442"/>
        <v>2.42492486581791-480.867864750891i</v>
      </c>
      <c r="G1557" t="str">
        <f t="shared" si="443"/>
        <v>0.999999975625219-0.000156124245048149i</v>
      </c>
      <c r="H1557" t="str">
        <f t="shared" si="444"/>
        <v>1203.66179667032+59.9640966101896i</v>
      </c>
      <c r="I1557" t="str">
        <f t="shared" si="445"/>
        <v>89.5782188478589-1632.41513989571i</v>
      </c>
      <c r="K1557" t="str">
        <f t="shared" si="446"/>
        <v>0.00994489622766935-0.000729621818539187i</v>
      </c>
      <c r="L1557" t="str">
        <f t="shared" si="447"/>
        <v>0.00015-0.908532612151596i</v>
      </c>
      <c r="M1557" t="str">
        <f t="shared" si="448"/>
        <v>0.0004-0.16032928449734i</v>
      </c>
      <c r="N1557">
        <f t="shared" si="449"/>
        <v>89.771105949259109</v>
      </c>
      <c r="O1557">
        <f t="shared" si="450"/>
        <v>38.403184279231276</v>
      </c>
      <c r="P1557" s="3">
        <f t="shared" si="451"/>
        <v>38.403184279231276</v>
      </c>
      <c r="Q1557" s="3">
        <f t="shared" si="452"/>
        <v>-90.228894050740891</v>
      </c>
      <c r="R1557">
        <f t="shared" si="453"/>
        <v>89.771105949259109</v>
      </c>
      <c r="S1557">
        <f t="shared" si="454"/>
        <v>0.31059932426957998</v>
      </c>
      <c r="T1557">
        <f t="shared" si="437"/>
        <v>38.403184279231276</v>
      </c>
    </row>
    <row r="1558" spans="1:20" x14ac:dyDescent="0.25">
      <c r="A1558">
        <f t="shared" si="438"/>
        <v>1958.9690124910808</v>
      </c>
      <c r="B1558">
        <f t="shared" si="455"/>
        <v>311.77960170180438</v>
      </c>
      <c r="C1558" t="str">
        <f t="shared" si="439"/>
        <v>-0.332379811256007-82.8908840898526i</v>
      </c>
      <c r="D1558" t="str">
        <f t="shared" si="440"/>
        <v>3.47812436130081-51.048750199748i</v>
      </c>
      <c r="E1558" t="str">
        <f t="shared" si="441"/>
        <v>162.465967566516+0.23953537111548i</v>
      </c>
      <c r="F1558" t="str">
        <f t="shared" si="442"/>
        <v>2.42492486536785-479.047487182345i</v>
      </c>
      <c r="G1558" t="str">
        <f t="shared" si="443"/>
        <v>0.999999975439619-0.000156717517150244i</v>
      </c>
      <c r="H1558" t="str">
        <f t="shared" si="444"/>
        <v>1203.6897313715+60.1920536682401i</v>
      </c>
      <c r="I1558" t="str">
        <f t="shared" si="445"/>
        <v>89.5785367749301-1626.27009398845i</v>
      </c>
      <c r="K1558" t="str">
        <f t="shared" si="446"/>
        <v>0.00994447904156849-0.000732362750405457i</v>
      </c>
      <c r="L1558" t="str">
        <f t="shared" si="447"/>
        <v>0.00015-0.905093257772061i</v>
      </c>
      <c r="M1558" t="str">
        <f t="shared" si="448"/>
        <v>0.0004-0.159722339606835i</v>
      </c>
      <c r="N1558">
        <f t="shared" si="449"/>
        <v>89.770253888326693</v>
      </c>
      <c r="O1558">
        <f t="shared" si="450"/>
        <v>38.370205263485254</v>
      </c>
      <c r="P1558" s="3">
        <f t="shared" si="451"/>
        <v>38.370205263485254</v>
      </c>
      <c r="Q1558" s="3">
        <f t="shared" si="452"/>
        <v>-90.229746111673307</v>
      </c>
      <c r="R1558">
        <f t="shared" si="453"/>
        <v>89.770253888326693</v>
      </c>
      <c r="S1558">
        <f t="shared" si="454"/>
        <v>0.31177960170180435</v>
      </c>
      <c r="T1558">
        <f t="shared" si="437"/>
        <v>38.370205263485254</v>
      </c>
    </row>
    <row r="1559" spans="1:20" x14ac:dyDescent="0.25">
      <c r="A1559">
        <f t="shared" si="438"/>
        <v>1966.413094738547</v>
      </c>
      <c r="B1559">
        <f t="shared" si="455"/>
        <v>312.96436418827125</v>
      </c>
      <c r="C1559" t="str">
        <f t="shared" si="439"/>
        <v>-0.332352594900321-82.5767491327382i</v>
      </c>
      <c r="D1559" t="str">
        <f t="shared" si="440"/>
        <v>3.47812435643748-50.8555106084626i</v>
      </c>
      <c r="E1559" t="str">
        <f t="shared" si="441"/>
        <v>162.465940728494+0.24044992804581i</v>
      </c>
      <c r="F1559" t="str">
        <f t="shared" si="442"/>
        <v>2.42492486491435-477.23400087273i</v>
      </c>
      <c r="G1559" t="str">
        <f t="shared" si="443"/>
        <v>0.999999975252606-0.000157313043685996i</v>
      </c>
      <c r="H1559" t="str">
        <f t="shared" si="444"/>
        <v>1203.71787957828+60.4208780149112i</v>
      </c>
      <c r="I1559" t="str">
        <f t="shared" si="445"/>
        <v>89.5788571039988-1620.14844358832i</v>
      </c>
      <c r="K1559" t="str">
        <f t="shared" si="446"/>
        <v>0.00994405871527984-0.000735113738621119i</v>
      </c>
      <c r="L1559" t="str">
        <f t="shared" si="447"/>
        <v>0.00015-0.901666923462903i</v>
      </c>
      <c r="M1559" t="str">
        <f t="shared" si="448"/>
        <v>0.0004-0.159117692375806i</v>
      </c>
      <c r="N1559">
        <f t="shared" si="449"/>
        <v>89.769398791091774</v>
      </c>
      <c r="O1559">
        <f t="shared" si="450"/>
        <v>38.337225982777284</v>
      </c>
      <c r="P1559" s="3">
        <f t="shared" si="451"/>
        <v>38.337225982777284</v>
      </c>
      <c r="Q1559" s="3">
        <f t="shared" si="452"/>
        <v>-90.230601208908226</v>
      </c>
      <c r="R1559">
        <f t="shared" si="453"/>
        <v>89.769398791091774</v>
      </c>
      <c r="S1559">
        <f t="shared" si="454"/>
        <v>0.31296436418827123</v>
      </c>
      <c r="T1559">
        <f t="shared" si="437"/>
        <v>38.337225982777284</v>
      </c>
    </row>
    <row r="1560" spans="1:20" x14ac:dyDescent="0.25">
      <c r="A1560">
        <f t="shared" si="438"/>
        <v>1973.8854644985533</v>
      </c>
      <c r="B1560">
        <f t="shared" si="455"/>
        <v>314.15362877218666</v>
      </c>
      <c r="C1560" t="str">
        <f t="shared" si="439"/>
        <v>-0.332325173746473-82.2638021015429i</v>
      </c>
      <c r="D1560" t="str">
        <f t="shared" si="440"/>
        <v>3.47812435153712-50.6630025907709i</v>
      </c>
      <c r="E1560" t="str">
        <f t="shared" si="441"/>
        <v>162.465913691296+0.241368009357214i</v>
      </c>
      <c r="F1560" t="str">
        <f t="shared" si="442"/>
        <v>2.42492486445741-475.427379734439i</v>
      </c>
      <c r="G1560" t="str">
        <f t="shared" si="443"/>
        <v>0.999999975064168-0.000157910833222246i</v>
      </c>
      <c r="H1560" t="str">
        <f t="shared" si="444"/>
        <v>1203.7462429286+60.6505729575891i</v>
      </c>
      <c r="I1560" t="str">
        <f t="shared" si="445"/>
        <v>89.5791798530657-1614.05010064554i</v>
      </c>
      <c r="K1560" t="str">
        <f t="shared" si="446"/>
        <v>0.00994363522544518-0.000737874817342695i</v>
      </c>
      <c r="L1560" t="str">
        <f t="shared" si="447"/>
        <v>0.00015-0.898253559935152i</v>
      </c>
      <c r="M1560" t="str">
        <f t="shared" si="448"/>
        <v>0.0004-0.158515334106203i</v>
      </c>
      <c r="N1560">
        <f t="shared" si="449"/>
        <v>89.768540648295115</v>
      </c>
      <c r="O1560">
        <f t="shared" si="450"/>
        <v>38.304246435135177</v>
      </c>
      <c r="P1560" s="3">
        <f t="shared" si="451"/>
        <v>38.304246435135177</v>
      </c>
      <c r="Q1560" s="3">
        <f t="shared" si="452"/>
        <v>-90.231459351704885</v>
      </c>
      <c r="R1560">
        <f t="shared" si="453"/>
        <v>89.768540648295115</v>
      </c>
      <c r="S1560">
        <f t="shared" si="454"/>
        <v>0.31415362877218667</v>
      </c>
      <c r="T1560">
        <f t="shared" si="437"/>
        <v>38.304246435135177</v>
      </c>
    </row>
    <row r="1561" spans="1:20" x14ac:dyDescent="0.25">
      <c r="A1561">
        <f t="shared" si="438"/>
        <v>1981.3862292636479</v>
      </c>
      <c r="B1561">
        <f t="shared" si="455"/>
        <v>315.34741256152097</v>
      </c>
      <c r="C1561" t="str">
        <f t="shared" si="439"/>
        <v>-0.332297546271843-81.9520384947748i</v>
      </c>
      <c r="D1561" t="str">
        <f t="shared" si="440"/>
        <v>3.47812434659943-50.47122337738i</v>
      </c>
      <c r="E1561" t="str">
        <f t="shared" si="441"/>
        <v>162.465886453484+0.242289628996409i</v>
      </c>
      <c r="F1561" t="str">
        <f t="shared" si="442"/>
        <v>2.42492486399698-473.627597778614i</v>
      </c>
      <c r="G1561" t="str">
        <f t="shared" si="443"/>
        <v>0.999999974874296-0.000158510894358394i</v>
      </c>
      <c r="H1561" t="str">
        <f t="shared" si="444"/>
        <v>1203.77482307309+60.8811418163547i</v>
      </c>
      <c r="I1561" t="str">
        <f t="shared" si="445"/>
        <v>89.5795050402623-1607.97497744578i</v>
      </c>
      <c r="K1561" t="str">
        <f t="shared" si="446"/>
        <v>0.00994320854853646-0.000740646020811039i</v>
      </c>
      <c r="L1561" t="str">
        <f t="shared" si="447"/>
        <v>0.00015-0.894853118086419i</v>
      </c>
      <c r="M1561" t="str">
        <f t="shared" si="448"/>
        <v>0.0004-0.157915256132898i</v>
      </c>
      <c r="N1561">
        <f t="shared" si="449"/>
        <v>89.767679450668112</v>
      </c>
      <c r="O1561">
        <f t="shared" si="450"/>
        <v>38.271266618572064</v>
      </c>
      <c r="P1561" s="3">
        <f t="shared" si="451"/>
        <v>38.271266618572064</v>
      </c>
      <c r="Q1561" s="3">
        <f t="shared" si="452"/>
        <v>-90.232320549331888</v>
      </c>
      <c r="R1561">
        <f t="shared" si="453"/>
        <v>89.767679450668112</v>
      </c>
      <c r="S1561">
        <f t="shared" si="454"/>
        <v>0.31534741256152099</v>
      </c>
      <c r="T1561">
        <f t="shared" si="437"/>
        <v>38.271266618572064</v>
      </c>
    </row>
    <row r="1562" spans="1:20" x14ac:dyDescent="0.25">
      <c r="A1562">
        <f t="shared" si="438"/>
        <v>1988.9154969348499</v>
      </c>
      <c r="B1562">
        <f t="shared" si="455"/>
        <v>316.54573272925478</v>
      </c>
      <c r="C1562" t="str">
        <f t="shared" si="439"/>
        <v>-0.332269710943035-81.6414538279738i</v>
      </c>
      <c r="D1562" t="str">
        <f t="shared" si="440"/>
        <v>3.47812434162415-50.2801702094819i</v>
      </c>
      <c r="E1562" t="str">
        <f t="shared" si="441"/>
        <v>162.465859013611+0.243214800969008i</v>
      </c>
      <c r="F1562" t="str">
        <f t="shared" si="442"/>
        <v>2.42492486353304-471.834629114794i</v>
      </c>
      <c r="G1562" t="str">
        <f t="shared" si="443"/>
        <v>0.999999974682978-0.000159113235726515i</v>
      </c>
      <c r="H1562" t="str">
        <f t="shared" si="444"/>
        <v>1203.8036216751+61.1125879240344i</v>
      </c>
      <c r="I1562" t="str">
        <f t="shared" si="445"/>
        <v>89.5798326838568-1601.92298660885i</v>
      </c>
      <c r="K1562" t="str">
        <f t="shared" si="446"/>
        <v>0.00994277866085518-0.000743427383351212i</v>
      </c>
      <c r="L1562" t="str">
        <f t="shared" si="447"/>
        <v>0.00015-0.891465549000216i</v>
      </c>
      <c r="M1562" t="str">
        <f t="shared" si="448"/>
        <v>0.0004-0.157317449823568i</v>
      </c>
      <c r="N1562">
        <f t="shared" si="449"/>
        <v>89.76681518893264</v>
      </c>
      <c r="O1562">
        <f t="shared" si="450"/>
        <v>38.238286531087084</v>
      </c>
      <c r="P1562" s="3">
        <f t="shared" si="451"/>
        <v>38.238286531087084</v>
      </c>
      <c r="Q1562" s="3">
        <f t="shared" si="452"/>
        <v>-90.23318481106736</v>
      </c>
      <c r="R1562">
        <f t="shared" si="453"/>
        <v>89.76681518893264</v>
      </c>
      <c r="S1562">
        <f t="shared" si="454"/>
        <v>0.31654573272925479</v>
      </c>
      <c r="T1562">
        <f t="shared" si="437"/>
        <v>38.238286531087084</v>
      </c>
    </row>
    <row r="1563" spans="1:20" x14ac:dyDescent="0.25">
      <c r="A1563">
        <f t="shared" si="438"/>
        <v>1996.4733758232021</v>
      </c>
      <c r="B1563">
        <f t="shared" si="455"/>
        <v>317.74860651362593</v>
      </c>
      <c r="C1563" t="str">
        <f t="shared" si="439"/>
        <v>-0.332241666215406-81.3320436336406i</v>
      </c>
      <c r="D1563" t="str">
        <f t="shared" si="440"/>
        <v>3.47812433661099-50.0898403387125i</v>
      </c>
      <c r="E1563" t="str">
        <f t="shared" si="441"/>
        <v>162.465831370219+0.244143539340122i</v>
      </c>
      <c r="F1563" t="str">
        <f t="shared" si="442"/>
        <v>2.42492486306558-470.04844795052i</v>
      </c>
      <c r="G1563" t="str">
        <f t="shared" si="443"/>
        <v>0.999999974490203-0.000159717865991486i</v>
      </c>
      <c r="H1563" t="str">
        <f t="shared" si="444"/>
        <v>1203.83264041088+61.3449146262477i</v>
      </c>
      <c r="I1563" t="str">
        <f t="shared" si="445"/>
        <v>89.5801628022487-1595.8940410875i</v>
      </c>
      <c r="K1563" t="str">
        <f t="shared" si="446"/>
        <v>0.00994234553853085-0.000746218939372249i</v>
      </c>
      <c r="L1563" t="str">
        <f t="shared" si="447"/>
        <v>0.00015-0.888090803945225i</v>
      </c>
      <c r="M1563" t="str">
        <f t="shared" si="448"/>
        <v>0.0004-0.15672190657857i</v>
      </c>
      <c r="N1563">
        <f t="shared" si="449"/>
        <v>89.765947853801421</v>
      </c>
      <c r="O1563">
        <f t="shared" si="450"/>
        <v>38.205306170664521</v>
      </c>
      <c r="P1563" s="3">
        <f t="shared" si="451"/>
        <v>38.205306170664521</v>
      </c>
      <c r="Q1563" s="3">
        <f t="shared" si="452"/>
        <v>-90.234052146198579</v>
      </c>
      <c r="R1563">
        <f t="shared" si="453"/>
        <v>89.765947853801421</v>
      </c>
      <c r="S1563">
        <f t="shared" si="454"/>
        <v>0.31774860651362591</v>
      </c>
      <c r="T1563">
        <f t="shared" si="437"/>
        <v>38.205306170664521</v>
      </c>
    </row>
    <row r="1564" spans="1:20" x14ac:dyDescent="0.25">
      <c r="A1564">
        <f t="shared" si="438"/>
        <v>2004.0599746513303</v>
      </c>
      <c r="B1564">
        <f t="shared" si="455"/>
        <v>318.9560512183777</v>
      </c>
      <c r="C1564" t="str">
        <f t="shared" si="439"/>
        <v>-0.33221341053309-81.0238034611748i</v>
      </c>
      <c r="D1564" t="str">
        <f t="shared" si="440"/>
        <v>3.47812433155966-49.9002310271126i</v>
      </c>
      <c r="E1564" t="str">
        <f t="shared" si="441"/>
        <v>162.465803521839+0.245075858234907i</v>
      </c>
      <c r="F1564" t="str">
        <f t="shared" si="442"/>
        <v>2.42492486259455-468.269028590976i</v>
      </c>
      <c r="G1564" t="str">
        <f t="shared" si="443"/>
        <v>0.99999997429596-0.000160324793851111i</v>
      </c>
      <c r="H1564" t="str">
        <f t="shared" si="444"/>
        <v>1203.86188096962+61.5781252814599i</v>
      </c>
      <c r="I1564" t="str">
        <f t="shared" si="445"/>
        <v>89.5804954139746-1589.88805416613i</v>
      </c>
      <c r="K1564" t="str">
        <f t="shared" si="446"/>
        <v>0.00994190915751992-0.000749020723366998i</v>
      </c>
      <c r="L1564" t="str">
        <f t="shared" si="447"/>
        <v>0.00015-0.884728834374605i</v>
      </c>
      <c r="M1564" t="str">
        <f t="shared" si="448"/>
        <v>0.0004-0.156128617830813i</v>
      </c>
      <c r="N1564">
        <f t="shared" si="449"/>
        <v>89.765077435978455</v>
      </c>
      <c r="O1564">
        <f t="shared" si="450"/>
        <v>38.172325535274005</v>
      </c>
      <c r="P1564" s="3">
        <f t="shared" si="451"/>
        <v>38.172325535274005</v>
      </c>
      <c r="Q1564" s="3">
        <f t="shared" si="452"/>
        <v>-90.234922564021545</v>
      </c>
      <c r="R1564">
        <f t="shared" si="453"/>
        <v>89.765077435978455</v>
      </c>
      <c r="S1564">
        <f t="shared" si="454"/>
        <v>0.31895605121837767</v>
      </c>
      <c r="T1564">
        <f t="shared" si="437"/>
        <v>38.172325535274005</v>
      </c>
    </row>
    <row r="1565" spans="1:20" x14ac:dyDescent="0.25">
      <c r="A1565">
        <f t="shared" si="438"/>
        <v>2011.6754025550053</v>
      </c>
      <c r="B1565">
        <f t="shared" si="455"/>
        <v>320.16808421300755</v>
      </c>
      <c r="C1565" t="str">
        <f t="shared" si="439"/>
        <v>-0.33218494232916-80.7167288768141i</v>
      </c>
      <c r="D1565" t="str">
        <f t="shared" si="440"/>
        <v>3.47812432646985-49.7113395470887i</v>
      </c>
      <c r="E1565" t="str">
        <f t="shared" si="441"/>
        <v>162.465775466996+0.246011771838284i</v>
      </c>
      <c r="F1565" t="str">
        <f t="shared" si="442"/>
        <v>2.42492486211994-466.496345438617i</v>
      </c>
      <c r="G1565" t="str">
        <f t="shared" si="443"/>
        <v>0.999999974100238-0.000160934028036247i</v>
      </c>
      <c r="H1565" t="str">
        <f t="shared" si="444"/>
        <v>1203.89134505355+61.8122232610309i</v>
      </c>
      <c r="I1565" t="str">
        <f t="shared" si="445"/>
        <v>89.580830537708-1583.90493945951i</v>
      </c>
      <c r="K1565" t="str">
        <f t="shared" si="446"/>
        <v>0.00994146949360469-0.000751832769911914i</v>
      </c>
      <c r="L1565" t="str">
        <f t="shared" si="447"/>
        <v>0.00015-0.881379591925291i</v>
      </c>
      <c r="M1565" t="str">
        <f t="shared" si="448"/>
        <v>0.0004-0.155537575045639i</v>
      </c>
      <c r="N1565">
        <f t="shared" si="449"/>
        <v>89.764203926158899</v>
      </c>
      <c r="O1565">
        <f t="shared" si="450"/>
        <v>38.13934462287073</v>
      </c>
      <c r="P1565" s="3">
        <f t="shared" si="451"/>
        <v>38.13934462287073</v>
      </c>
      <c r="Q1565" s="3">
        <f t="shared" si="452"/>
        <v>-90.235796073841101</v>
      </c>
      <c r="R1565">
        <f t="shared" si="453"/>
        <v>89.764203926158899</v>
      </c>
      <c r="S1565">
        <f t="shared" si="454"/>
        <v>0.32016808421300752</v>
      </c>
      <c r="T1565">
        <f t="shared" si="437"/>
        <v>38.13934462287073</v>
      </c>
    </row>
    <row r="1566" spans="1:20" x14ac:dyDescent="0.25">
      <c r="A1566">
        <f t="shared" si="438"/>
        <v>2019.3197690847144</v>
      </c>
      <c r="B1566">
        <f t="shared" si="455"/>
        <v>321.38472293301697</v>
      </c>
      <c r="C1566" t="str">
        <f t="shared" si="439"/>
        <v>-0.33215626002506-80.4108154635645i</v>
      </c>
      <c r="D1566" t="str">
        <f t="shared" si="440"/>
        <v>3.47812432134131-49.5231631813738i</v>
      </c>
      <c r="E1566" t="str">
        <f t="shared" si="441"/>
        <v>162.465747204199+0.24695129439578i</v>
      </c>
      <c r="F1566" t="str">
        <f t="shared" si="442"/>
        <v>2.42492486164173-464.730372992803i</v>
      </c>
      <c r="G1566" t="str">
        <f t="shared" si="443"/>
        <v>0.999999973903026-0.000161545577310926i</v>
      </c>
      <c r="H1566" t="str">
        <f t="shared" si="444"/>
        <v>1203.92103437812+62.0472119492644i</v>
      </c>
      <c r="I1566" t="str">
        <f t="shared" si="445"/>
        <v>89.5811681922585-1577.94461091169i</v>
      </c>
      <c r="K1566" t="str">
        <f t="shared" si="446"/>
        <v>0.00994102652239192-0.000754655113666831i</v>
      </c>
      <c r="L1566" t="str">
        <f t="shared" si="447"/>
        <v>0.00015-0.878043028417302i</v>
      </c>
      <c r="M1566" t="str">
        <f t="shared" si="448"/>
        <v>0.0004-0.1549487697207i</v>
      </c>
      <c r="N1566">
        <f t="shared" si="449"/>
        <v>89.763327315029784</v>
      </c>
      <c r="O1566">
        <f t="shared" si="450"/>
        <v>38.106363431394684</v>
      </c>
      <c r="P1566" s="3">
        <f t="shared" si="451"/>
        <v>38.106363431394684</v>
      </c>
      <c r="Q1566" s="3">
        <f t="shared" si="452"/>
        <v>-90.236672684970216</v>
      </c>
      <c r="R1566">
        <f t="shared" si="453"/>
        <v>89.763327315029784</v>
      </c>
      <c r="S1566">
        <f t="shared" si="454"/>
        <v>0.32138472293301695</v>
      </c>
      <c r="T1566">
        <f t="shared" si="437"/>
        <v>38.106363431394684</v>
      </c>
    </row>
    <row r="1567" spans="1:20" x14ac:dyDescent="0.25">
      <c r="A1567">
        <f t="shared" si="438"/>
        <v>2026.9931842072365</v>
      </c>
      <c r="B1567">
        <f t="shared" si="455"/>
        <v>322.60598488016245</v>
      </c>
      <c r="C1567" t="str">
        <f t="shared" si="439"/>
        <v>-0.332127362031003-80.106058821142i</v>
      </c>
      <c r="D1567" t="str">
        <f t="shared" si="440"/>
        <v>3.47812431617369-49.3356992229869i</v>
      </c>
      <c r="E1567" t="str">
        <f t="shared" si="441"/>
        <v>162.465718731953+0.247894440213496i</v>
      </c>
      <c r="F1567" t="str">
        <f t="shared" si="442"/>
        <v>2.42492486115985-462.971085849423i</v>
      </c>
      <c r="G1567" t="str">
        <f t="shared" si="443"/>
        <v>0.999999973704312-0.000162159450472485i</v>
      </c>
      <c r="H1567" t="str">
        <f t="shared" si="444"/>
        <v>1203.95095067199+62.2830947434606i</v>
      </c>
      <c r="I1567" t="str">
        <f t="shared" si="445"/>
        <v>89.5815083965735-1572.00698279454i</v>
      </c>
      <c r="K1567" t="str">
        <f t="shared" si="446"/>
        <v>0.00994058021931187-0.000757487789374791i</v>
      </c>
      <c r="L1567" t="str">
        <f t="shared" si="447"/>
        <v>0.00015-0.874719095853062i</v>
      </c>
      <c r="M1567" t="str">
        <f t="shared" si="448"/>
        <v>0.0004-0.154362193385834i</v>
      </c>
      <c r="N1567">
        <f t="shared" si="449"/>
        <v>89.762447593269926</v>
      </c>
      <c r="O1567">
        <f t="shared" si="450"/>
        <v>38.073381958771137</v>
      </c>
      <c r="P1567" s="3">
        <f t="shared" si="451"/>
        <v>38.073381958771137</v>
      </c>
      <c r="Q1567" s="3">
        <f t="shared" si="452"/>
        <v>-90.237552406730074</v>
      </c>
      <c r="R1567">
        <f t="shared" si="453"/>
        <v>89.762447593269926</v>
      </c>
      <c r="S1567">
        <f t="shared" si="454"/>
        <v>0.32260598488016246</v>
      </c>
      <c r="T1567">
        <f t="shared" si="437"/>
        <v>38.073381958771137</v>
      </c>
    </row>
    <row r="1568" spans="1:20" x14ac:dyDescent="0.25">
      <c r="A1568">
        <f t="shared" si="438"/>
        <v>2034.695758307224</v>
      </c>
      <c r="B1568">
        <f t="shared" si="455"/>
        <v>323.83188762270709</v>
      </c>
      <c r="C1568" t="str">
        <f t="shared" si="439"/>
        <v>-0.332098246745765-79.802454565909i</v>
      </c>
      <c r="D1568" t="str">
        <f t="shared" si="440"/>
        <v>3.47812431096675-49.1489449751969i</v>
      </c>
      <c r="E1568" t="str">
        <f t="shared" si="441"/>
        <v>162.465690048752+0.248841223658304i</v>
      </c>
      <c r="F1568" t="str">
        <f t="shared" si="442"/>
        <v>2.42492486067433-461.218458700547i</v>
      </c>
      <c r="G1568" t="str">
        <f t="shared" si="443"/>
        <v>0.999999973504085-0.000162775656351688i</v>
      </c>
      <c r="H1568" t="str">
        <f t="shared" si="444"/>
        <v>1203.98109567723+62.5198750539656i</v>
      </c>
      <c r="I1568" t="str">
        <f t="shared" si="445"/>
        <v>89.5818511697419-1566.09196970671i</v>
      </c>
      <c r="K1568" t="str">
        <f t="shared" si="446"/>
        <v>0.00994013055961685-0.00076033083186179i</v>
      </c>
      <c r="L1568" t="str">
        <f t="shared" si="447"/>
        <v>0.00015-0.871407746416681i</v>
      </c>
      <c r="M1568" t="str">
        <f t="shared" si="448"/>
        <v>0.0004-0.153777837602943i</v>
      </c>
      <c r="N1568">
        <f t="shared" si="449"/>
        <v>89.76156475155031</v>
      </c>
      <c r="O1568">
        <f t="shared" si="450"/>
        <v>38.040400202910504</v>
      </c>
      <c r="P1568" s="3">
        <f t="shared" si="451"/>
        <v>38.040400202910504</v>
      </c>
      <c r="Q1568" s="3">
        <f t="shared" si="452"/>
        <v>-90.23843524844969</v>
      </c>
      <c r="R1568">
        <f t="shared" si="453"/>
        <v>89.76156475155031</v>
      </c>
      <c r="S1568">
        <f t="shared" si="454"/>
        <v>0.32383188762270709</v>
      </c>
      <c r="T1568">
        <f t="shared" si="437"/>
        <v>38.040400202910504</v>
      </c>
    </row>
    <row r="1569" spans="1:20" x14ac:dyDescent="0.25">
      <c r="A1569">
        <f t="shared" si="438"/>
        <v>2042.4276021887915</v>
      </c>
      <c r="B1569">
        <f t="shared" si="455"/>
        <v>325.06244879567339</v>
      </c>
      <c r="C1569" t="str">
        <f t="shared" si="439"/>
        <v>-0.332068912556286-79.4999983308044i</v>
      </c>
      <c r="D1569" t="str">
        <f t="shared" si="440"/>
        <v>3.47812430572015-48.9628977514805i</v>
      </c>
      <c r="E1569" t="str">
        <f t="shared" si="441"/>
        <v>162.465661153074+0.249791659158805i</v>
      </c>
      <c r="F1569" t="str">
        <f t="shared" si="442"/>
        <v>2.42492486018509-459.472466334039i</v>
      </c>
      <c r="G1569" t="str">
        <f t="shared" si="443"/>
        <v>0.999999973302333-0.000163394203812859i</v>
      </c>
      <c r="H1569" t="str">
        <f t="shared" si="444"/>
        <v>1204.01147114936+62.7575563042235i</v>
      </c>
      <c r="I1569" t="str">
        <f t="shared" si="445"/>
        <v>89.5821965309907-1560.19948657229i</v>
      </c>
      <c r="K1569" t="str">
        <f t="shared" si="446"/>
        <v>0.00993967751838015-0.000763184276036571i</v>
      </c>
      <c r="L1569" t="str">
        <f t="shared" si="447"/>
        <v>0.00015-0.868108932473278i</v>
      </c>
      <c r="M1569" t="str">
        <f t="shared" si="448"/>
        <v>0.0004-0.153195693965873i</v>
      </c>
      <c r="N1569">
        <f t="shared" si="449"/>
        <v>89.760678780534477</v>
      </c>
      <c r="O1569">
        <f t="shared" si="450"/>
        <v>38.007418161707449</v>
      </c>
      <c r="P1569" s="3">
        <f t="shared" si="451"/>
        <v>38.007418161707449</v>
      </c>
      <c r="Q1569" s="3">
        <f t="shared" si="452"/>
        <v>-90.239321219465523</v>
      </c>
      <c r="R1569">
        <f t="shared" si="453"/>
        <v>89.760678780534477</v>
      </c>
      <c r="S1569">
        <f t="shared" si="454"/>
        <v>0.32506244879567336</v>
      </c>
      <c r="T1569">
        <f t="shared" si="437"/>
        <v>38.007418161707449</v>
      </c>
    </row>
    <row r="1570" spans="1:20" x14ac:dyDescent="0.25">
      <c r="A1570">
        <f t="shared" si="438"/>
        <v>2050.1888270771092</v>
      </c>
      <c r="B1570">
        <f t="shared" si="455"/>
        <v>326.29768610109699</v>
      </c>
      <c r="C1570" t="str">
        <f t="shared" si="439"/>
        <v>-0.332039357838102-79.1986857652912i</v>
      </c>
      <c r="D1570" t="str">
        <f t="shared" si="440"/>
        <v>3.47812430043359-48.7775548754863i</v>
      </c>
      <c r="E1570" t="str">
        <f t="shared" si="441"/>
        <v>162.465632043393+0.250745761204933i</v>
      </c>
      <c r="F1570" t="str">
        <f t="shared" si="442"/>
        <v>2.42492485969213-457.733083633216i</v>
      </c>
      <c r="G1570" t="str">
        <f t="shared" si="443"/>
        <v>0.999999973099046-0.000164015101754006i</v>
      </c>
      <c r="H1570" t="str">
        <f t="shared" si="444"/>
        <v>1204.04207885751+62.9961419308266i</v>
      </c>
      <c r="I1570" t="str">
        <f t="shared" si="445"/>
        <v>89.58254449969-1554.32944863967i</v>
      </c>
      <c r="K1570" t="str">
        <f t="shared" si="446"/>
        <v>0.00993922107049482-0.000766048156890397i</v>
      </c>
      <c r="L1570" t="str">
        <f t="shared" si="447"/>
        <v>0.00015-0.864822606568319i</v>
      </c>
      <c r="M1570" t="str">
        <f t="shared" si="448"/>
        <v>0.0004-0.152615754100292i</v>
      </c>
      <c r="N1570">
        <f t="shared" si="449"/>
        <v>89.759789670878618</v>
      </c>
      <c r="O1570">
        <f t="shared" si="450"/>
        <v>37.974435833041959</v>
      </c>
      <c r="P1570" s="3">
        <f t="shared" si="451"/>
        <v>37.974435833041959</v>
      </c>
      <c r="Q1570" s="3">
        <f t="shared" si="452"/>
        <v>-90.240210329121382</v>
      </c>
      <c r="R1570">
        <f t="shared" si="453"/>
        <v>89.759789670878618</v>
      </c>
      <c r="S1570">
        <f t="shared" si="454"/>
        <v>0.326297686101097</v>
      </c>
      <c r="T1570">
        <f t="shared" si="437"/>
        <v>37.974435833041959</v>
      </c>
    </row>
    <row r="1571" spans="1:20" x14ac:dyDescent="0.25">
      <c r="A1571">
        <f t="shared" si="438"/>
        <v>2057.9795446200023</v>
      </c>
      <c r="B1571">
        <f t="shared" si="455"/>
        <v>327.53761730828114</v>
      </c>
      <c r="C1571" t="str">
        <f t="shared" si="439"/>
        <v>-0.332009580954967-78.8985125352877i</v>
      </c>
      <c r="D1571" t="str">
        <f t="shared" si="440"/>
        <v>3.47812429510679-48.5929136809949i</v>
      </c>
      <c r="E1571" t="str">
        <f t="shared" si="441"/>
        <v>162.46560271817+0.251703544348481i</v>
      </c>
      <c r="F1571" t="str">
        <f t="shared" si="442"/>
        <v>2.42492485919542-456.000285576474i</v>
      </c>
      <c r="G1571" t="str">
        <f t="shared" si="443"/>
        <v>0.99999997289421-0.000164638359106947i</v>
      </c>
      <c r="H1571" t="str">
        <f t="shared" si="444"/>
        <v>1204.07292058446+63.2356353835678i</v>
      </c>
      <c r="I1571" t="str">
        <f t="shared" si="445"/>
        <v>89.5828950953518-1548.48177148022i</v>
      </c>
      <c r="K1571" t="str">
        <f t="shared" si="446"/>
        <v>0.00993876119067245-0.000768922509496811i</v>
      </c>
      <c r="L1571" t="str">
        <f t="shared" si="447"/>
        <v>0.00015-0.861548721426898i</v>
      </c>
      <c r="M1571" t="str">
        <f t="shared" si="448"/>
        <v>0.0004-0.15203800966357i</v>
      </c>
      <c r="N1571">
        <f t="shared" si="449"/>
        <v>89.758897413231963</v>
      </c>
      <c r="O1571">
        <f t="shared" si="450"/>
        <v>37.941453214778534</v>
      </c>
      <c r="P1571" s="3">
        <f t="shared" si="451"/>
        <v>37.941453214778534</v>
      </c>
      <c r="Q1571" s="3">
        <f t="shared" si="452"/>
        <v>-90.241102586768037</v>
      </c>
      <c r="R1571">
        <f t="shared" si="453"/>
        <v>89.758897413231963</v>
      </c>
      <c r="S1571">
        <f t="shared" si="454"/>
        <v>0.32753761730828113</v>
      </c>
      <c r="T1571">
        <f t="shared" si="437"/>
        <v>37.941453214778534</v>
      </c>
    </row>
    <row r="1572" spans="1:20" x14ac:dyDescent="0.25">
      <c r="A1572">
        <f t="shared" si="438"/>
        <v>2065.7998668895584</v>
      </c>
      <c r="B1572">
        <f t="shared" si="455"/>
        <v>328.78226025405263</v>
      </c>
      <c r="C1572" t="str">
        <f t="shared" si="439"/>
        <v>-0.331979580258754-78.5994743231052i</v>
      </c>
      <c r="D1572" t="str">
        <f t="shared" si="440"/>
        <v>3.47812428973942-48.4089715118804i</v>
      </c>
      <c r="E1572" t="str">
        <f t="shared" si="441"/>
        <v>162.465573175858+0.252665023203427i</v>
      </c>
      <c r="F1572" t="str">
        <f t="shared" si="442"/>
        <v>2.42492485869492-454.274047236928i</v>
      </c>
      <c r="G1572" t="str">
        <f t="shared" si="443"/>
        <v>0.999999972687815-0.000165263984837444i</v>
      </c>
      <c r="H1572" t="str">
        <f t="shared" si="444"/>
        <v>1204.10399812684+63.4760401254902i</v>
      </c>
      <c r="I1572" t="str">
        <f t="shared" si="445"/>
        <v>89.5832483376297-1542.65637098719i</v>
      </c>
      <c r="K1572" t="str">
        <f t="shared" si="446"/>
        <v>0.0099382978534417-0.000771807369011358i</v>
      </c>
      <c r="L1572" t="str">
        <f t="shared" si="447"/>
        <v>0.00015-0.858287229953076i</v>
      </c>
      <c r="M1572" t="str">
        <f t="shared" si="448"/>
        <v>0.0004-0.15146245234466i</v>
      </c>
      <c r="N1572">
        <f t="shared" si="449"/>
        <v>89.758001998237049</v>
      </c>
      <c r="O1572">
        <f t="shared" si="450"/>
        <v>37.908470304766084</v>
      </c>
      <c r="P1572" s="3">
        <f t="shared" si="451"/>
        <v>37.908470304766084</v>
      </c>
      <c r="Q1572" s="3">
        <f t="shared" si="452"/>
        <v>-90.241998001762951</v>
      </c>
      <c r="R1572">
        <f t="shared" si="453"/>
        <v>89.758001998237049</v>
      </c>
      <c r="S1572">
        <f t="shared" si="454"/>
        <v>0.32878226025405261</v>
      </c>
      <c r="T1572">
        <f t="shared" si="437"/>
        <v>37.908470304766084</v>
      </c>
    </row>
    <row r="1573" spans="1:20" x14ac:dyDescent="0.25">
      <c r="A1573">
        <f t="shared" si="438"/>
        <v>2073.6499063837387</v>
      </c>
      <c r="B1573">
        <f t="shared" si="455"/>
        <v>330.03163284301803</v>
      </c>
      <c r="C1573" t="str">
        <f t="shared" si="439"/>
        <v>-0.331949354089369-78.3015668273875i</v>
      </c>
      <c r="D1573" t="str">
        <f t="shared" si="440"/>
        <v>3.47812428433119-48.2257257220732i</v>
      </c>
      <c r="E1573" t="str">
        <f t="shared" si="441"/>
        <v>162.465543414896+0.253630212446497i</v>
      </c>
      <c r="F1573" t="str">
        <f t="shared" si="442"/>
        <v>2.42492485819062-452.554343782064i</v>
      </c>
      <c r="G1573" t="str">
        <f t="shared" si="443"/>
        <v>0.999999972479848-0.000165891987945326i</v>
      </c>
      <c r="H1573" t="str">
        <f t="shared" si="444"/>
        <v>1204.13531329514+63.7173596329408i</v>
      </c>
      <c r="I1573" t="str">
        <f t="shared" si="445"/>
        <v>89.583604246323-1536.85316337443i</v>
      </c>
      <c r="K1573" t="str">
        <f t="shared" si="446"/>
        <v>0.00993783103314738-0.000774702770671378i</v>
      </c>
      <c r="L1573" t="str">
        <f t="shared" si="447"/>
        <v>0.00015-0.855038085229203i</v>
      </c>
      <c r="M1573" t="str">
        <f t="shared" si="448"/>
        <v>0.0004-0.150889073863977i</v>
      </c>
      <c r="N1573">
        <f t="shared" si="449"/>
        <v>89.757103416530128</v>
      </c>
      <c r="O1573">
        <f t="shared" si="450"/>
        <v>37.875487100838008</v>
      </c>
      <c r="P1573" s="3">
        <f t="shared" si="451"/>
        <v>37.875487100838008</v>
      </c>
      <c r="Q1573" s="3">
        <f t="shared" si="452"/>
        <v>-90.242896583469872</v>
      </c>
      <c r="R1573">
        <f t="shared" si="453"/>
        <v>89.757103416530128</v>
      </c>
      <c r="S1573">
        <f t="shared" si="454"/>
        <v>0.33003163284301801</v>
      </c>
      <c r="T1573">
        <f t="shared" si="437"/>
        <v>37.875487100838008</v>
      </c>
    </row>
    <row r="1574" spans="1:20" x14ac:dyDescent="0.25">
      <c r="A1574">
        <f t="shared" si="438"/>
        <v>2081.5297760279968</v>
      </c>
      <c r="B1574">
        <f t="shared" si="455"/>
        <v>331.28575304782152</v>
      </c>
      <c r="C1574" t="str">
        <f t="shared" si="439"/>
        <v>-0.33191890077504-78.0047857630506i</v>
      </c>
      <c r="D1574" t="str">
        <f t="shared" si="440"/>
        <v>3.47812427888176-48.043173675521i</v>
      </c>
      <c r="E1574" t="str">
        <f t="shared" si="441"/>
        <v>162.465513433716+0.254599126816955i</v>
      </c>
      <c r="F1574" t="str">
        <f t="shared" si="442"/>
        <v>2.42492485768247-450.841150473368i</v>
      </c>
      <c r="G1574" t="str">
        <f t="shared" si="443"/>
        <v>0.999999972270297-0.000166522377464624i</v>
      </c>
      <c r="H1574" t="str">
        <f t="shared" si="444"/>
        <v>1204.16686791386+63.9595973956231i</v>
      </c>
      <c r="I1574" t="str">
        <f t="shared" si="445"/>
        <v>89.5839628413765-1531.07206517516i</v>
      </c>
      <c r="K1574" t="str">
        <f t="shared" si="446"/>
        <v>0.00993736070394916-0.000777608749795751i</v>
      </c>
      <c r="L1574" t="str">
        <f t="shared" si="447"/>
        <v>0.00015-0.851801240515247i</v>
      </c>
      <c r="M1574" t="str">
        <f t="shared" si="448"/>
        <v>0.0004-0.150317865973279i</v>
      </c>
      <c r="N1574">
        <f t="shared" si="449"/>
        <v>89.756201658741105</v>
      </c>
      <c r="O1574">
        <f t="shared" si="450"/>
        <v>37.842503600812215</v>
      </c>
      <c r="P1574" s="3">
        <f t="shared" si="451"/>
        <v>37.842503600812215</v>
      </c>
      <c r="Q1574" s="3">
        <f t="shared" si="452"/>
        <v>-90.243798341258895</v>
      </c>
      <c r="R1574">
        <f t="shared" si="453"/>
        <v>89.756201658741105</v>
      </c>
      <c r="S1574">
        <f t="shared" si="454"/>
        <v>0.33128575304782154</v>
      </c>
      <c r="T1574">
        <f t="shared" si="437"/>
        <v>37.842503600812215</v>
      </c>
    </row>
    <row r="1575" spans="1:20" x14ac:dyDescent="0.25">
      <c r="A1575">
        <f t="shared" si="438"/>
        <v>2089.4395891769036</v>
      </c>
      <c r="B1575">
        <f t="shared" si="455"/>
        <v>332.54463890940326</v>
      </c>
      <c r="C1575" t="str">
        <f t="shared" si="439"/>
        <v>-0.331888218631608-77.7091268612163i</v>
      </c>
      <c r="D1575" t="str">
        <f t="shared" si="440"/>
        <v>3.47812427339086-47.8613127461516i</v>
      </c>
      <c r="E1575" t="str">
        <f t="shared" si="441"/>
        <v>162.465483230737+0.25557178111743i</v>
      </c>
      <c r="F1575" t="str">
        <f t="shared" si="442"/>
        <v>2.42492485717047-449.134442665982i</v>
      </c>
      <c r="G1575" t="str">
        <f t="shared" si="443"/>
        <v>0.999999972059151-0.000167155162463695i</v>
      </c>
      <c r="H1575" t="str">
        <f t="shared" si="444"/>
        <v>1204.19866382169+64.2027569166473i</v>
      </c>
      <c r="I1575" t="str">
        <f t="shared" si="445"/>
        <v>89.5843241428815-1525.31299324093i</v>
      </c>
      <c r="K1575" t="str">
        <f t="shared" si="446"/>
        <v>0.00993688683981992-0.000780525341784571i</v>
      </c>
      <c r="L1575" t="str">
        <f t="shared" si="447"/>
        <v>0.00015-0.848576649248106i</v>
      </c>
      <c r="M1575" t="str">
        <f t="shared" si="448"/>
        <v>0.0004-0.149748820455548i</v>
      </c>
      <c r="N1575">
        <f t="shared" si="449"/>
        <v>89.755296715494325</v>
      </c>
      <c r="O1575">
        <f t="shared" si="450"/>
        <v>37.809519802490541</v>
      </c>
      <c r="P1575" s="3">
        <f t="shared" si="451"/>
        <v>37.809519802490541</v>
      </c>
      <c r="Q1575" s="3">
        <f t="shared" si="452"/>
        <v>-90.244703284505675</v>
      </c>
      <c r="R1575">
        <f t="shared" si="453"/>
        <v>89.755296715494325</v>
      </c>
      <c r="S1575">
        <f t="shared" si="454"/>
        <v>0.33254463890940328</v>
      </c>
      <c r="T1575">
        <f t="shared" si="437"/>
        <v>37.809519802490541</v>
      </c>
    </row>
    <row r="1576" spans="1:20" x14ac:dyDescent="0.25">
      <c r="A1576">
        <f t="shared" si="438"/>
        <v>2097.3794596157759</v>
      </c>
      <c r="B1576">
        <f t="shared" si="455"/>
        <v>333.80830853725899</v>
      </c>
      <c r="C1576" t="str">
        <f t="shared" si="439"/>
        <v>-0.331857305962981-77.4145858691553i</v>
      </c>
      <c r="D1576" t="str">
        <f t="shared" si="440"/>
        <v>3.47812426785813-47.6801403178338i</v>
      </c>
      <c r="E1576" t="str">
        <f t="shared" si="441"/>
        <v>162.465452804368+0.256548190213976i</v>
      </c>
      <c r="F1576" t="str">
        <f t="shared" si="442"/>
        <v>2.42492485665455-447.434195808336i</v>
      </c>
      <c r="G1576" t="str">
        <f t="shared" si="443"/>
        <v>0.999999971846397-0.000167790352045359i</v>
      </c>
      <c r="H1576" t="str">
        <f t="shared" si="444"/>
        <v>1204.23070287146+64.4468417125847i</v>
      </c>
      <c r="I1576" t="str">
        <f t="shared" si="445"/>
        <v>89.5846881710755-1519.57586474016i</v>
      </c>
      <c r="K1576" t="str">
        <f t="shared" si="446"/>
        <v>0.0099364094145451-0.000783452582118959i</v>
      </c>
      <c r="L1576" t="str">
        <f t="shared" si="447"/>
        <v>0.00015-0.845364265040946i</v>
      </c>
      <c r="M1576" t="str">
        <f t="shared" si="448"/>
        <v>0.0004-0.149181929124873i</v>
      </c>
      <c r="N1576">
        <f t="shared" si="449"/>
        <v>89.754388577408534</v>
      </c>
      <c r="O1576">
        <f t="shared" si="450"/>
        <v>37.7765357036591</v>
      </c>
      <c r="P1576" s="3">
        <f t="shared" si="451"/>
        <v>37.7765357036591</v>
      </c>
      <c r="Q1576" s="3">
        <f t="shared" si="452"/>
        <v>-90.245611422591466</v>
      </c>
      <c r="R1576">
        <f t="shared" si="453"/>
        <v>89.754388577408534</v>
      </c>
      <c r="S1576">
        <f t="shared" si="454"/>
        <v>0.33380830853725901</v>
      </c>
      <c r="T1576">
        <f t="shared" si="437"/>
        <v>37.7765357036591</v>
      </c>
    </row>
    <row r="1577" spans="1:20" x14ac:dyDescent="0.25">
      <c r="A1577">
        <f t="shared" si="438"/>
        <v>2105.3495015623157</v>
      </c>
      <c r="B1577">
        <f t="shared" si="455"/>
        <v>335.07678010970056</v>
      </c>
      <c r="C1577" t="str">
        <f t="shared" si="439"/>
        <v>-0.331826161060783-77.1211585502251i</v>
      </c>
      <c r="D1577" t="str">
        <f t="shared" si="440"/>
        <v>3.47812426228329-47.499653784342i</v>
      </c>
      <c r="E1577" t="str">
        <f t="shared" si="441"/>
        <v>162.465422153009+0.257528369036271i</v>
      </c>
      <c r="F1577" t="str">
        <f t="shared" si="442"/>
        <v>2.42492485613471-445.740385441813i</v>
      </c>
      <c r="G1577" t="str">
        <f t="shared" si="443"/>
        <v>0.999999971632023-0.000168427955347024i</v>
      </c>
      <c r="H1577" t="str">
        <f t="shared" si="444"/>
        <v>1204.26298693044+64.6918553135178i</v>
      </c>
      <c r="I1577" t="str">
        <f t="shared" si="445"/>
        <v>89.5850549463452-1513.86059715725i</v>
      </c>
      <c r="K1577" t="str">
        <f t="shared" si="446"/>
        <v>0.00993592840172085-0.000786390506360695i</v>
      </c>
      <c r="L1577" t="str">
        <f t="shared" si="447"/>
        <v>0.00015-0.842164041682552i</v>
      </c>
      <c r="M1577" t="str">
        <f t="shared" si="448"/>
        <v>0.0004-0.148617183826333i</v>
      </c>
      <c r="N1577">
        <f t="shared" si="449"/>
        <v>89.75347723509725</v>
      </c>
      <c r="O1577">
        <f t="shared" si="450"/>
        <v>37.743551302088079</v>
      </c>
      <c r="P1577" s="3">
        <f t="shared" si="451"/>
        <v>37.743551302088079</v>
      </c>
      <c r="Q1577" s="3">
        <f t="shared" si="452"/>
        <v>-90.24652276490275</v>
      </c>
      <c r="R1577">
        <f t="shared" si="453"/>
        <v>89.75347723509725</v>
      </c>
      <c r="S1577">
        <f t="shared" si="454"/>
        <v>0.33507678010970054</v>
      </c>
      <c r="T1577">
        <f t="shared" si="437"/>
        <v>37.743551302088079</v>
      </c>
    </row>
    <row r="1578" spans="1:20" x14ac:dyDescent="0.25">
      <c r="A1578">
        <f t="shared" si="438"/>
        <v>2113.3498296682524</v>
      </c>
      <c r="B1578">
        <f t="shared" si="455"/>
        <v>336.35007187411742</v>
      </c>
      <c r="C1578" t="str">
        <f t="shared" si="439"/>
        <v>-0.331794782204198-76.8288406838066i</v>
      </c>
      <c r="D1578" t="str">
        <f t="shared" si="440"/>
        <v>3.47812425666599-47.3198505493168i</v>
      </c>
      <c r="E1578" t="str">
        <f t="shared" si="441"/>
        <v>162.465391275046+0.258512332578531i</v>
      </c>
      <c r="F1578" t="str">
        <f t="shared" si="442"/>
        <v>2.42492485561091-444.052987200382i</v>
      </c>
      <c r="G1578" t="str">
        <f t="shared" si="443"/>
        <v>0.999999971416017-0.000169067981540824i</v>
      </c>
      <c r="H1578" t="str">
        <f t="shared" si="444"/>
        <v>1204.2955178803+64.9378012630955i</v>
      </c>
      <c r="I1578" t="str">
        <f t="shared" si="445"/>
        <v>89.5854244892257-1508.16710829117i</v>
      </c>
      <c r="K1578" t="str">
        <f t="shared" si="446"/>
        <v>0.00993544377475306-0.000789339150151985i</v>
      </c>
      <c r="L1578" t="str">
        <f t="shared" si="447"/>
        <v>0.00015-0.838975933136638i</v>
      </c>
      <c r="M1578" t="str">
        <f t="shared" si="448"/>
        <v>0.0004-0.148054576435877i</v>
      </c>
      <c r="N1578">
        <f t="shared" si="449"/>
        <v>89.752562679169344</v>
      </c>
      <c r="O1578">
        <f t="shared" si="450"/>
        <v>37.710566595531333</v>
      </c>
      <c r="P1578" s="3">
        <f t="shared" si="451"/>
        <v>37.710566595531333</v>
      </c>
      <c r="Q1578" s="3">
        <f t="shared" si="452"/>
        <v>-90.247437320830656</v>
      </c>
      <c r="R1578">
        <f t="shared" si="453"/>
        <v>89.752562679169344</v>
      </c>
      <c r="S1578">
        <f t="shared" si="454"/>
        <v>0.33635007187411742</v>
      </c>
      <c r="T1578">
        <f t="shared" si="437"/>
        <v>37.710566595531333</v>
      </c>
    </row>
    <row r="1579" spans="1:20" x14ac:dyDescent="0.25">
      <c r="A1579">
        <f t="shared" si="438"/>
        <v>2121.3805590209918</v>
      </c>
      <c r="B1579">
        <f t="shared" si="455"/>
        <v>337.62820214723905</v>
      </c>
      <c r="C1579" t="str">
        <f t="shared" si="439"/>
        <v>-0.331763167660461-76.5376280652489i</v>
      </c>
      <c r="D1579" t="str">
        <f t="shared" si="440"/>
        <v>3.47812425100592-47.140728026228i</v>
      </c>
      <c r="E1579" t="str">
        <f t="shared" si="441"/>
        <v>162.465360168859+0.25950009589876i</v>
      </c>
      <c r="F1579" t="str">
        <f t="shared" si="442"/>
        <v>2.42492485508313-442.371976810249i</v>
      </c>
      <c r="G1579" t="str">
        <f t="shared" si="443"/>
        <v>0.999999971198366-0.000169710439833741i</v>
      </c>
      <c r="H1579" t="str">
        <f t="shared" si="444"/>
        <v>1204.3282976173+65.1846831185877i</v>
      </c>
      <c r="I1579" t="str">
        <f t="shared" si="445"/>
        <v>89.5857968204053-1502.49531625433i</v>
      </c>
      <c r="K1579" t="str">
        <f t="shared" si="446"/>
        <v>0.00993495550685623-0.000792298549215198i</v>
      </c>
      <c r="L1579" t="str">
        <f t="shared" si="447"/>
        <v>0.00015-0.835799893541178i</v>
      </c>
      <c r="M1579" t="str">
        <f t="shared" si="448"/>
        <v>0.0004-0.147494098860208i</v>
      </c>
      <c r="N1579">
        <f t="shared" si="449"/>
        <v>89.751644900228754</v>
      </c>
      <c r="O1579">
        <f t="shared" si="450"/>
        <v>37.67758158172694</v>
      </c>
      <c r="P1579" s="3">
        <f t="shared" si="451"/>
        <v>37.67758158172694</v>
      </c>
      <c r="Q1579" s="3">
        <f t="shared" si="452"/>
        <v>-90.248355099771246</v>
      </c>
      <c r="R1579">
        <f t="shared" si="453"/>
        <v>89.751644900228754</v>
      </c>
      <c r="S1579">
        <f t="shared" si="454"/>
        <v>0.33762820214723904</v>
      </c>
      <c r="T1579">
        <f t="shared" si="437"/>
        <v>37.67758158172694</v>
      </c>
    </row>
    <row r="1580" spans="1:20" x14ac:dyDescent="0.25">
      <c r="A1580">
        <f t="shared" si="438"/>
        <v>2129.4418051452717</v>
      </c>
      <c r="B1580">
        <f t="shared" si="455"/>
        <v>338.91118931539859</v>
      </c>
      <c r="C1580" t="str">
        <f t="shared" si="439"/>
        <v>-0.331731315683713-76.2475165058002i</v>
      </c>
      <c r="D1580" t="str">
        <f t="shared" si="440"/>
        <v>3.47812424530275-46.9622836383381i</v>
      </c>
      <c r="E1580" t="str">
        <f t="shared" si="441"/>
        <v>162.465328832812+0.260491674120335i</v>
      </c>
      <c r="F1580" t="str">
        <f t="shared" si="442"/>
        <v>2.42492485455132-440.697330089518i</v>
      </c>
      <c r="G1580" t="str">
        <f t="shared" si="443"/>
        <v>0.999999970979057-0.000170355339467749i</v>
      </c>
      <c r="H1580" t="str">
        <f t="shared" si="444"/>
        <v>1204.3613280524+65.4325044509322i</v>
      </c>
      <c r="I1580" t="str">
        <f t="shared" si="445"/>
        <v>89.5861719607195-1496.8451394715i</v>
      </c>
      <c r="K1580" t="str">
        <f t="shared" si="446"/>
        <v>0.0099344635710515-0.000795268739352435i</v>
      </c>
      <c r="L1580" t="str">
        <f t="shared" si="447"/>
        <v>0.00015-0.832635877207791i</v>
      </c>
      <c r="M1580" t="str">
        <f t="shared" si="448"/>
        <v>0.0004-0.146935743036669i</v>
      </c>
      <c r="N1580">
        <f t="shared" si="449"/>
        <v>89.750723888875655</v>
      </c>
      <c r="O1580">
        <f t="shared" si="450"/>
        <v>37.644596258396028</v>
      </c>
      <c r="P1580" s="3">
        <f t="shared" si="451"/>
        <v>37.644596258396028</v>
      </c>
      <c r="Q1580" s="3">
        <f t="shared" si="452"/>
        <v>-90.249276111124345</v>
      </c>
      <c r="R1580">
        <f t="shared" si="453"/>
        <v>89.750723888875655</v>
      </c>
      <c r="S1580">
        <f t="shared" si="454"/>
        <v>0.3389111893153986</v>
      </c>
      <c r="T1580">
        <f t="shared" ref="T1580:T1643" si="456">P1580</f>
        <v>37.644596258396028</v>
      </c>
    </row>
    <row r="1581" spans="1:20" x14ac:dyDescent="0.25">
      <c r="A1581">
        <f t="shared" ref="A1581:A1644" si="457">2*PI()*B1581</f>
        <v>2137.5336840048235</v>
      </c>
      <c r="B1581">
        <f t="shared" si="455"/>
        <v>340.1990518347971</v>
      </c>
      <c r="C1581" t="str">
        <f t="shared" ref="C1581:C1644" si="458">IMPRODUCT(D1581,E1581,$C$40,,K1581,$C$41)</f>
        <v>-0.331699224516132-75.9585018325581i</v>
      </c>
      <c r="D1581" t="str">
        <f t="shared" ref="D1581:D1644" si="459">IMDIV(IMPRODUCT($C$37,$C$38,COMPLEX(1,A1581/$C$38)),IMSUM(-1*A1581*A1581/$C$39,COMPLEX(0,1*A1581)))</f>
        <v>3.47812423955616-46.7845148186647i</v>
      </c>
      <c r="E1581" t="str">
        <f t="shared" ref="E1581:E1644" si="460">IMDIV(IMPRODUCT(IMSUM(F1581,G1581),$C$29,H1581),IMSUM(1,I1581))</f>
        <v>162.465297265263+0.26148708243124i</v>
      </c>
      <c r="F1581" t="str">
        <f t="shared" ref="F1581:F1644" si="461">IMDIV(IMPRODUCT($C$14,$C$15,COMPLEX(1,A1581/$C$15)),IMSUM(-1*A1581*A1581/$C$16,COMPLEX(0,A1581)))</f>
        <v>2.42492485401547-439.029022947833i</v>
      </c>
      <c r="G1581" t="str">
        <f t="shared" ref="G1581:G1644" si="462">IMDIV(1,COMPLEX(1,A1581*$C$9*$C$10))</f>
        <v>0.999999970758079-0.000171002689719939i</v>
      </c>
      <c r="H1581" t="str">
        <f t="shared" ref="H1581:H1644" si="463">IMDIV($C$3,IMSUM(K1581,COMPLEX(0,$C$28*A1581)))</f>
        <v>1204.39461111136+65.6812688447967i</v>
      </c>
      <c r="I1581" t="str">
        <f t="shared" ref="I1581:I1644" si="464">IMPRODUCT(F1581,$C$29,H1581,$C$31)</f>
        <v>89.586549931161-1491.21649667853i</v>
      </c>
      <c r="K1581" t="str">
        <f t="shared" ref="K1581:K1644" si="465">IF($C$26&lt;=0,IMDIV(1,IMSUM(IMDIV(1,L1581),1/$C$18)),IMDIV(1,IMSUM(IMDIV(1,L1581),1/$C$18,IMDIV(1,M1581))))</f>
        <v>0.00993396794016625-0.000798249756445387i</v>
      </c>
      <c r="L1581" t="str">
        <f t="shared" ref="L1581:L1644" si="466">IMSUM($C$21/$C$22,IMDIV(1,COMPLEX(0,$C$20*$C$22*A1581)))</f>
        <v>0.00015-0.829483838621029i</v>
      </c>
      <c r="M1581" t="str">
        <f t="shared" ref="M1581:M1644" si="467">IMSUM($C$25/$C$26,IMDIV(1,COMPLEX(0,$C$24*$C$26*A1581)))</f>
        <v>0.0004-0.146379500933123i</v>
      </c>
      <c r="N1581">
        <f t="shared" ref="N1581:N1644" si="468">ABS(R1581)</f>
        <v>89.749799635705926</v>
      </c>
      <c r="O1581">
        <f t="shared" ref="O1581:O1644" si="469">ABS(P1581)</f>
        <v>37.611610623243934</v>
      </c>
      <c r="P1581" s="3">
        <f t="shared" ref="P1581:P1644" si="470">20*LOG10(IMABS(C1581))</f>
        <v>37.611610623243934</v>
      </c>
      <c r="Q1581" s="3">
        <f t="shared" ref="Q1581:Q1644" si="471">IMARGUMENT(C1581)*180/PI()</f>
        <v>-90.250200364294074</v>
      </c>
      <c r="R1581">
        <f t="shared" ref="R1581:R1644" si="472">IF(Q1581&lt;0,Q1581+180,Q1581-180)</f>
        <v>89.749799635705926</v>
      </c>
      <c r="S1581">
        <f t="shared" ref="S1581:S1644" si="473">B1581/1000</f>
        <v>0.34019905183479709</v>
      </c>
      <c r="T1581">
        <f t="shared" si="456"/>
        <v>37.611610623243934</v>
      </c>
    </row>
    <row r="1582" spans="1:20" x14ac:dyDescent="0.25">
      <c r="A1582">
        <f t="shared" si="457"/>
        <v>2145.6563120040423</v>
      </c>
      <c r="B1582">
        <f t="shared" ref="B1582:B1645" si="474">B1581*(1+B$42)</f>
        <v>341.49180823176937</v>
      </c>
      <c r="C1582" t="str">
        <f t="shared" si="458"/>
        <v>-0.331666892386891-75.6705798884006i</v>
      </c>
      <c r="D1582" t="str">
        <f t="shared" si="459"/>
        <v>3.47812423376581-46.6074190099435i</v>
      </c>
      <c r="E1582" t="str">
        <f t="shared" si="460"/>
        <v>162.465265464555+0.262486336085279i</v>
      </c>
      <c r="F1582" t="str">
        <f t="shared" si="461"/>
        <v>2.42492485347553-437.367031386036i</v>
      </c>
      <c r="G1582" t="str">
        <f t="shared" si="462"/>
        <v>0.999999970535418-0.000171652499902654i</v>
      </c>
      <c r="H1582" t="str">
        <f t="shared" si="463"/>
        <v>1204.42814873486+65.9309798986262i</v>
      </c>
      <c r="I1582" t="str">
        <f t="shared" si="464"/>
        <v>89.5869307528736-1485.60930692124i</v>
      </c>
      <c r="K1582" t="str">
        <f t="shared" si="465"/>
        <v>0.00993346858683213-0.000801241636454897i</v>
      </c>
      <c r="L1582" t="str">
        <f t="shared" si="466"/>
        <v>0.00015-0.826343732437765i</v>
      </c>
      <c r="M1582" t="str">
        <f t="shared" si="467"/>
        <v>0.0004-0.145825364547841i</v>
      </c>
      <c r="N1582">
        <f t="shared" si="468"/>
        <v>89.748872131312154</v>
      </c>
      <c r="O1582">
        <f t="shared" si="469"/>
        <v>37.57862467395902</v>
      </c>
      <c r="P1582" s="3">
        <f t="shared" si="470"/>
        <v>37.57862467395902</v>
      </c>
      <c r="Q1582" s="3">
        <f t="shared" si="471"/>
        <v>-90.251127868687846</v>
      </c>
      <c r="R1582">
        <f t="shared" si="472"/>
        <v>89.748872131312154</v>
      </c>
      <c r="S1582">
        <f t="shared" si="473"/>
        <v>0.34149180823176939</v>
      </c>
      <c r="T1582">
        <f t="shared" si="456"/>
        <v>37.57862467395902</v>
      </c>
    </row>
    <row r="1583" spans="1:20" x14ac:dyDescent="0.25">
      <c r="A1583">
        <f t="shared" si="457"/>
        <v>2153.8098059896574</v>
      </c>
      <c r="B1583">
        <f t="shared" si="474"/>
        <v>342.7894771030501</v>
      </c>
      <c r="C1583" t="str">
        <f t="shared" si="458"/>
        <v>-0.33163431751256-75.3837465319314i</v>
      </c>
      <c r="D1583" t="str">
        <f t="shared" si="459"/>
        <v>3.47812422793135-46.430993664592i</v>
      </c>
      <c r="E1583" t="str">
        <f t="shared" si="460"/>
        <v>162.465233429022+0.263489450401808i</v>
      </c>
      <c r="F1583" t="str">
        <f t="shared" si="461"/>
        <v>2.42492485293148-435.711331495819i</v>
      </c>
      <c r="G1583" t="str">
        <f t="shared" si="462"/>
        <v>0.999999970311062-0.000172304779363627i</v>
      </c>
      <c r="H1583" t="str">
        <f t="shared" si="463"/>
        <v>1204.46194287861+66.1816412246989i</v>
      </c>
      <c r="I1583" t="str">
        <f t="shared" si="464"/>
        <v>89.5873144471554-1480.02348955421i</v>
      </c>
      <c r="K1583" t="str">
        <f t="shared" si="465"/>
        <v>0.00993296548348392-0.000804244415420666i</v>
      </c>
      <c r="L1583" t="str">
        <f t="shared" si="466"/>
        <v>0.00015-0.823215513486515i</v>
      </c>
      <c r="M1583" t="str">
        <f t="shared" si="467"/>
        <v>0.0004-0.145273325909385i</v>
      </c>
      <c r="N1583">
        <f t="shared" si="468"/>
        <v>89.747941366283598</v>
      </c>
      <c r="O1583">
        <f t="shared" si="469"/>
        <v>37.545638408213165</v>
      </c>
      <c r="P1583" s="3">
        <f t="shared" si="470"/>
        <v>37.545638408213165</v>
      </c>
      <c r="Q1583" s="3">
        <f t="shared" si="471"/>
        <v>-90.252058633716402</v>
      </c>
      <c r="R1583">
        <f t="shared" si="472"/>
        <v>89.747941366283598</v>
      </c>
      <c r="S1583">
        <f t="shared" si="473"/>
        <v>0.34278947710305008</v>
      </c>
      <c r="T1583">
        <f t="shared" si="456"/>
        <v>37.545638408213165</v>
      </c>
    </row>
    <row r="1584" spans="1:20" x14ac:dyDescent="0.25">
      <c r="A1584">
        <f t="shared" si="457"/>
        <v>2161.9942832524184</v>
      </c>
      <c r="B1584">
        <f t="shared" si="474"/>
        <v>344.09207711604171</v>
      </c>
      <c r="C1584" t="str">
        <f t="shared" si="458"/>
        <v>-0.331601498096842-75.0979976374192i</v>
      </c>
      <c r="D1584" t="str">
        <f t="shared" si="459"/>
        <v>3.47812422205249-46.2552362446724i</v>
      </c>
      <c r="E1584" t="str">
        <f t="shared" si="460"/>
        <v>162.465201156987+0.264496440766217i</v>
      </c>
      <c r="F1584" t="str">
        <f t="shared" si="461"/>
        <v>2.42492485238329-434.061899459385i</v>
      </c>
      <c r="G1584" t="str">
        <f t="shared" si="462"/>
        <v>0.999999970084998-0.000172959537486108i</v>
      </c>
      <c r="H1584" t="str">
        <f t="shared" si="463"/>
        <v>1204.4959955135+66.4332564491807i</v>
      </c>
      <c r="I1584" t="str">
        <f t="shared" si="464"/>
        <v>89.5877010354611-1474.4589642397i</v>
      </c>
      <c r="K1584" t="str">
        <f t="shared" si="465"/>
        <v>0.00993245860235831-0.000807258129460937i</v>
      </c>
      <c r="L1584" t="str">
        <f t="shared" si="466"/>
        <v>0.00015-0.820099136766806i</v>
      </c>
      <c r="M1584" t="str">
        <f t="shared" si="467"/>
        <v>0.0004-0.144723377076495i</v>
      </c>
      <c r="N1584">
        <f t="shared" si="468"/>
        <v>89.747007331206731</v>
      </c>
      <c r="O1584">
        <f t="shared" si="469"/>
        <v>37.5126518236615</v>
      </c>
      <c r="P1584" s="3">
        <f t="shared" si="470"/>
        <v>37.5126518236615</v>
      </c>
      <c r="Q1584" s="3">
        <f t="shared" si="471"/>
        <v>-90.252992668793269</v>
      </c>
      <c r="R1584">
        <f t="shared" si="472"/>
        <v>89.747007331206731</v>
      </c>
      <c r="S1584">
        <f t="shared" si="473"/>
        <v>0.34409207711604173</v>
      </c>
      <c r="T1584">
        <f t="shared" si="456"/>
        <v>37.5126518236615</v>
      </c>
    </row>
    <row r="1585" spans="1:20" x14ac:dyDescent="0.25">
      <c r="A1585">
        <f t="shared" si="457"/>
        <v>2170.2098615287778</v>
      </c>
      <c r="B1585">
        <f t="shared" si="474"/>
        <v>345.39962700908268</v>
      </c>
      <c r="C1585" t="str">
        <f t="shared" si="458"/>
        <v>-0.331568432330718-74.8133290947369i</v>
      </c>
      <c r="D1585" t="str">
        <f t="shared" si="459"/>
        <v>3.47812421612885-46.0801442218551i</v>
      </c>
      <c r="E1585" t="str">
        <f t="shared" si="460"/>
        <v>162.46516864676+0.265507322630445i</v>
      </c>
      <c r="F1585" t="str">
        <f t="shared" si="461"/>
        <v>2.42492485183092-432.418711549101i</v>
      </c>
      <c r="G1585" t="str">
        <f t="shared" si="462"/>
        <v>0.999999969857212-0.000173616783689008i</v>
      </c>
      <c r="H1585" t="str">
        <f t="shared" si="463"/>
        <v>1204.53030862567+66.6858292121815i</v>
      </c>
      <c r="I1585" t="str">
        <f t="shared" si="464"/>
        <v>89.5880905394041-1468.9156509464i</v>
      </c>
      <c r="K1585" t="str">
        <f t="shared" si="465"/>
        <v>0.00993194791549246-0.000810282814772155i</v>
      </c>
      <c r="L1585" t="str">
        <f t="shared" si="466"/>
        <v>0.00015-0.816994557448499i</v>
      </c>
      <c r="M1585" t="str">
        <f t="shared" si="467"/>
        <v>0.0004-0.14417551013797i</v>
      </c>
      <c r="N1585">
        <f t="shared" si="468"/>
        <v>89.746070016665342</v>
      </c>
      <c r="O1585">
        <f t="shared" si="469"/>
        <v>37.479664917942095</v>
      </c>
      <c r="P1585" s="3">
        <f t="shared" si="470"/>
        <v>37.479664917942095</v>
      </c>
      <c r="Q1585" s="3">
        <f t="shared" si="471"/>
        <v>-90.253929983334658</v>
      </c>
      <c r="R1585">
        <f t="shared" si="472"/>
        <v>89.746070016665342</v>
      </c>
      <c r="S1585">
        <f t="shared" si="473"/>
        <v>0.34539962700908267</v>
      </c>
      <c r="T1585">
        <f t="shared" si="456"/>
        <v>37.479664917942095</v>
      </c>
    </row>
    <row r="1586" spans="1:20" x14ac:dyDescent="0.25">
      <c r="A1586">
        <f t="shared" si="457"/>
        <v>2178.456659002587</v>
      </c>
      <c r="B1586">
        <f t="shared" si="474"/>
        <v>346.71214559171722</v>
      </c>
      <c r="C1586" t="str">
        <f t="shared" si="458"/>
        <v>-0.331535118391922-74.529736809306i</v>
      </c>
      <c r="D1586" t="str">
        <f t="shared" si="459"/>
        <v>3.47812421016011-45.9057150773826i</v>
      </c>
      <c r="E1586" t="str">
        <f t="shared" si="460"/>
        <v>162.465135896644+0.266522111513113i</v>
      </c>
      <c r="F1586" t="str">
        <f t="shared" si="461"/>
        <v>2.42492485127435-430.781744127155i</v>
      </c>
      <c r="G1586" t="str">
        <f t="shared" si="462"/>
        <v>0.999999969627691-0.000174276527427026i</v>
      </c>
      <c r="H1586" t="str">
        <f t="shared" si="463"/>
        <v>1204.56488421668+66.9393631678041i</v>
      </c>
      <c r="I1586" t="str">
        <f t="shared" si="464"/>
        <v>89.5884829807513-1463.39346994835i</v>
      </c>
      <c r="K1586" t="str">
        <f t="shared" si="465"/>
        <v>0.00993143339472268-0.000813318507628575i</v>
      </c>
      <c r="L1586" t="str">
        <f t="shared" si="466"/>
        <v>0.00015-0.813901730871187i</v>
      </c>
      <c r="M1586" t="str">
        <f t="shared" si="467"/>
        <v>0.0004-0.143629717212563i</v>
      </c>
      <c r="N1586">
        <f t="shared" si="468"/>
        <v>89.74512941324133</v>
      </c>
      <c r="O1586">
        <f t="shared" si="469"/>
        <v>37.446677688676317</v>
      </c>
      <c r="P1586" s="3">
        <f t="shared" si="470"/>
        <v>37.446677688676317</v>
      </c>
      <c r="Q1586" s="3">
        <f t="shared" si="471"/>
        <v>-90.25487058675867</v>
      </c>
      <c r="R1586">
        <f t="shared" si="472"/>
        <v>89.74512941324133</v>
      </c>
      <c r="S1586">
        <f t="shared" si="473"/>
        <v>0.3467121455917172</v>
      </c>
      <c r="T1586">
        <f t="shared" si="456"/>
        <v>37.446677688676317</v>
      </c>
    </row>
    <row r="1587" spans="1:20" x14ac:dyDescent="0.25">
      <c r="A1587">
        <f t="shared" si="457"/>
        <v>2186.7347943067971</v>
      </c>
      <c r="B1587">
        <f t="shared" si="474"/>
        <v>348.02965174496575</v>
      </c>
      <c r="C1587" t="str">
        <f t="shared" si="458"/>
        <v>-0.331501554445411-74.2472167020344i</v>
      </c>
      <c r="D1587" t="str">
        <f t="shared" si="459"/>
        <v>3.47812420414593-45.7319463020331i</v>
      </c>
      <c r="E1587" t="str">
        <f t="shared" si="460"/>
        <v>162.465102904926+0.267540823000095i</v>
      </c>
      <c r="F1587" t="str">
        <f t="shared" si="461"/>
        <v>2.42492485071354-429.150973645222i</v>
      </c>
      <c r="G1587" t="str">
        <f t="shared" si="462"/>
        <v>0.999999969396423-0.000174938778190791i</v>
      </c>
      <c r="H1587" t="str">
        <f t="shared" si="463"/>
        <v>1204.5997243036+67.1938619842078i</v>
      </c>
      <c r="I1587" t="str">
        <f t="shared" si="464"/>
        <v>89.5888783814347-1457.89234182379i</v>
      </c>
      <c r="K1587" t="str">
        <f t="shared" si="465"/>
        <v>0.00993091501168321-0.000816365244381991i</v>
      </c>
      <c r="L1587" t="str">
        <f t="shared" si="466"/>
        <v>0.00015-0.810820612543525i</v>
      </c>
      <c r="M1587" t="str">
        <f t="shared" si="467"/>
        <v>0.0004-0.143085990448857i</v>
      </c>
      <c r="N1587">
        <f t="shared" si="468"/>
        <v>89.744185511514459</v>
      </c>
      <c r="O1587">
        <f t="shared" si="469"/>
        <v>37.413690133468272</v>
      </c>
      <c r="P1587" s="3">
        <f t="shared" si="470"/>
        <v>37.413690133468272</v>
      </c>
      <c r="Q1587" s="3">
        <f t="shared" si="471"/>
        <v>-90.255814488485541</v>
      </c>
      <c r="R1587">
        <f t="shared" si="472"/>
        <v>89.744185511514459</v>
      </c>
      <c r="S1587">
        <f t="shared" si="473"/>
        <v>0.34802965174496575</v>
      </c>
      <c r="T1587">
        <f t="shared" si="456"/>
        <v>37.413690133468272</v>
      </c>
    </row>
    <row r="1588" spans="1:20" x14ac:dyDescent="0.25">
      <c r="A1588">
        <f t="shared" si="457"/>
        <v>2195.0443865251627</v>
      </c>
      <c r="B1588">
        <f t="shared" si="474"/>
        <v>349.35216442159663</v>
      </c>
      <c r="C1588" t="str">
        <f t="shared" si="458"/>
        <v>-0.331467738642728-73.9657647092578i</v>
      </c>
      <c r="D1588" t="str">
        <f t="shared" si="459"/>
        <v>3.47812419808595-45.5588353960846i</v>
      </c>
      <c r="E1588" t="str">
        <f t="shared" si="460"/>
        <v>162.465069669885+0.26856347274448i</v>
      </c>
      <c r="F1588" t="str">
        <f t="shared" si="461"/>
        <v>2.42492485014847-427.526376644123i</v>
      </c>
      <c r="G1588" t="str">
        <f t="shared" si="462"/>
        <v>0.999999969163394-0.000175603545506995i</v>
      </c>
      <c r="H1588" t="str">
        <f t="shared" si="463"/>
        <v>1204.63483091916+67.4493293436536i</v>
      </c>
      <c r="I1588" t="str">
        <f t="shared" si="464"/>
        <v>89.5892767635413-1452.41218745401i</v>
      </c>
      <c r="K1588" t="str">
        <f t="shared" si="465"/>
        <v>0.00993039273780437-0.000819423061461229i</v>
      </c>
      <c r="L1588" t="str">
        <f t="shared" si="466"/>
        <v>0.00015-0.807751158142582i</v>
      </c>
      <c r="M1588" t="str">
        <f t="shared" si="467"/>
        <v>0.0004-0.142544322025161i</v>
      </c>
      <c r="N1588">
        <f t="shared" si="468"/>
        <v>89.743238302063361</v>
      </c>
      <c r="O1588">
        <f t="shared" si="469"/>
        <v>37.380702249904694</v>
      </c>
      <c r="P1588" s="3">
        <f t="shared" si="470"/>
        <v>37.380702249904694</v>
      </c>
      <c r="Q1588" s="3">
        <f t="shared" si="471"/>
        <v>-90.256761697936639</v>
      </c>
      <c r="R1588">
        <f t="shared" si="472"/>
        <v>89.743238302063361</v>
      </c>
      <c r="S1588">
        <f t="shared" si="473"/>
        <v>0.34935216442159661</v>
      </c>
      <c r="T1588">
        <f t="shared" si="456"/>
        <v>37.380702249904694</v>
      </c>
    </row>
    <row r="1589" spans="1:20" x14ac:dyDescent="0.25">
      <c r="A1589">
        <f t="shared" si="457"/>
        <v>2203.3855551939587</v>
      </c>
      <c r="B1589">
        <f t="shared" si="474"/>
        <v>350.67970264639871</v>
      </c>
      <c r="C1589" t="str">
        <f t="shared" si="458"/>
        <v>-0.331433669122327-73.6853767826852i</v>
      </c>
      <c r="D1589" t="str">
        <f t="shared" si="459"/>
        <v>3.47812419197983-45.3863798692783i</v>
      </c>
      <c r="E1589" t="str">
        <f t="shared" si="460"/>
        <v>162.465036189788+0.269590076467349i</v>
      </c>
      <c r="F1589" t="str">
        <f t="shared" si="461"/>
        <v>2.42492484957909-425.907929753481i</v>
      </c>
      <c r="G1589" t="str">
        <f t="shared" si="462"/>
        <v>0.99999996892859-0.000176270838938533i</v>
      </c>
      <c r="H1589" t="str">
        <f t="shared" si="463"/>
        <v>1204.67020611181+67.705768942567i</v>
      </c>
      <c r="I1589" t="str">
        <f t="shared" si="464"/>
        <v>89.5896781493211-1446.95292802213i</v>
      </c>
      <c r="K1589" t="str">
        <f t="shared" si="465"/>
        <v>0.00992986654431209-0.000822491995371946i</v>
      </c>
      <c r="L1589" t="str">
        <f t="shared" si="466"/>
        <v>0.00015-0.804693323513232i</v>
      </c>
      <c r="M1589" t="str">
        <f t="shared" si="467"/>
        <v>0.0004-0.142004704149394i</v>
      </c>
      <c r="N1589">
        <f t="shared" si="468"/>
        <v>89.7422877754654</v>
      </c>
      <c r="O1589">
        <f t="shared" si="469"/>
        <v>37.347714035555299</v>
      </c>
      <c r="P1589" s="3">
        <f t="shared" si="470"/>
        <v>37.347714035555299</v>
      </c>
      <c r="Q1589" s="3">
        <f t="shared" si="471"/>
        <v>-90.2577122245346</v>
      </c>
      <c r="R1589">
        <f t="shared" si="472"/>
        <v>89.7422877754654</v>
      </c>
      <c r="S1589">
        <f t="shared" si="473"/>
        <v>0.35067970264639869</v>
      </c>
      <c r="T1589">
        <f t="shared" si="456"/>
        <v>37.347714035555299</v>
      </c>
    </row>
    <row r="1590" spans="1:20" x14ac:dyDescent="0.25">
      <c r="A1590">
        <f t="shared" si="457"/>
        <v>2211.7584203036959</v>
      </c>
      <c r="B1590">
        <f t="shared" si="474"/>
        <v>352.01228551645505</v>
      </c>
      <c r="C1590" t="str">
        <f t="shared" si="458"/>
        <v>-0.331399344009391-73.4060488893355i</v>
      </c>
      <c r="D1590" t="str">
        <f t="shared" si="459"/>
        <v>3.4781241858272-45.2145772407836i</v>
      </c>
      <c r="E1590" t="str">
        <f t="shared" si="460"/>
        <v>162.465002462888+0.270620649957764i</v>
      </c>
      <c r="F1590" t="str">
        <f t="shared" si="461"/>
        <v>2.42492484900537-424.295609691396i</v>
      </c>
      <c r="G1590" t="str">
        <f t="shared" si="462"/>
        <v>0.999999968691999-0.000176940668084637i</v>
      </c>
      <c r="H1590" t="str">
        <f t="shared" si="463"/>
        <v>1204.70585194592+67.9631844915914i</v>
      </c>
      <c r="I1590" t="str">
        <f t="shared" si="464"/>
        <v>89.5900825611883-1441.51448501213i</v>
      </c>
      <c r="K1590" t="str">
        <f t="shared" si="465"/>
        <v>0.00992933640222571-0.000825572082696123i</v>
      </c>
      <c r="L1590" t="str">
        <f t="shared" si="466"/>
        <v>0.00015-0.801647064667497i</v>
      </c>
      <c r="M1590" t="str">
        <f t="shared" si="467"/>
        <v>0.0004-0.14146712905897i</v>
      </c>
      <c r="N1590">
        <f t="shared" si="468"/>
        <v>89.741333922297301</v>
      </c>
      <c r="O1590">
        <f t="shared" si="469"/>
        <v>37.314725487972069</v>
      </c>
      <c r="P1590" s="3">
        <f t="shared" si="470"/>
        <v>37.314725487972069</v>
      </c>
      <c r="Q1590" s="3">
        <f t="shared" si="471"/>
        <v>-90.258666077702699</v>
      </c>
      <c r="R1590">
        <f t="shared" si="472"/>
        <v>89.741333922297301</v>
      </c>
      <c r="S1590">
        <f t="shared" si="473"/>
        <v>0.35201228551645503</v>
      </c>
      <c r="T1590">
        <f t="shared" si="456"/>
        <v>37.314725487972069</v>
      </c>
    </row>
    <row r="1591" spans="1:20" x14ac:dyDescent="0.25">
      <c r="A1591">
        <f t="shared" si="457"/>
        <v>2220.1631023008499</v>
      </c>
      <c r="B1591">
        <f t="shared" si="474"/>
        <v>353.34993220141757</v>
      </c>
      <c r="C1591" t="str">
        <f t="shared" si="458"/>
        <v>-0.331364761415464-73.1277770114834i</v>
      </c>
      <c r="D1591" t="str">
        <f t="shared" si="459"/>
        <v>3.47812417962773-45.0434250391622i</v>
      </c>
      <c r="E1591" t="str">
        <f t="shared" si="460"/>
        <v>162.46496848743+0.271655209073525i</v>
      </c>
      <c r="F1591" t="str">
        <f t="shared" si="461"/>
        <v>2.42492484842729-422.689393264105i</v>
      </c>
      <c r="G1591" t="str">
        <f t="shared" si="462"/>
        <v>0.999999968453606-0.000177613042581017i</v>
      </c>
      <c r="H1591" t="str">
        <f t="shared" si="463"/>
        <v>1204.7417705019+68.2215797156419i</v>
      </c>
      <c r="I1591" t="str">
        <f t="shared" si="464"/>
        <v>89.5904900217192-1436.09678020765i</v>
      </c>
      <c r="K1591" t="str">
        <f t="shared" si="465"/>
        <v>0.00992880228235687-0.000828663360091699i</v>
      </c>
      <c r="L1591" t="str">
        <f t="shared" si="466"/>
        <v>0.00015-0.798612337783915i</v>
      </c>
      <c r="M1591" t="str">
        <f t="shared" si="467"/>
        <v>0.0004-0.140931589020691i</v>
      </c>
      <c r="N1591">
        <f t="shared" si="468"/>
        <v>89.740376733135562</v>
      </c>
      <c r="O1591">
        <f t="shared" si="469"/>
        <v>37.281736604689549</v>
      </c>
      <c r="P1591" s="3">
        <f t="shared" si="470"/>
        <v>37.281736604689549</v>
      </c>
      <c r="Q1591" s="3">
        <f t="shared" si="471"/>
        <v>-90.259623266864438</v>
      </c>
      <c r="R1591">
        <f t="shared" si="472"/>
        <v>89.740376733135562</v>
      </c>
      <c r="S1591">
        <f t="shared" si="473"/>
        <v>0.35334993220141758</v>
      </c>
      <c r="T1591">
        <f t="shared" si="456"/>
        <v>37.281736604689549</v>
      </c>
    </row>
    <row r="1592" spans="1:20" x14ac:dyDescent="0.25">
      <c r="A1592">
        <f t="shared" si="457"/>
        <v>2228.5997220895933</v>
      </c>
      <c r="B1592">
        <f t="shared" si="474"/>
        <v>354.69266194378298</v>
      </c>
      <c r="C1592" t="str">
        <f t="shared" si="458"/>
        <v>-0.331329919438709-72.8505571466i</v>
      </c>
      <c r="D1592" t="str">
        <f t="shared" si="459"/>
        <v>3.47812417338107-44.8729208023322i</v>
      </c>
      <c r="E1592" t="str">
        <f t="shared" si="460"/>
        <v>162.464934261647+0.272693769741029i</v>
      </c>
      <c r="F1592" t="str">
        <f t="shared" si="461"/>
        <v>2.42492484784481-421.089257365642i</v>
      </c>
      <c r="G1592" t="str">
        <f t="shared" si="462"/>
        <v>0.999999968213398-0.000178287972099998i</v>
      </c>
      <c r="H1592" t="str">
        <f t="shared" si="463"/>
        <v>1204.77796387626+68.4809583539633i</v>
      </c>
      <c r="I1592" t="str">
        <f t="shared" si="464"/>
        <v>89.590900553654-1430.69973569078i</v>
      </c>
      <c r="K1592" t="str">
        <f t="shared" si="465"/>
        <v>0.00992826415530822-0.000831765864292192i</v>
      </c>
      <c r="L1592" t="str">
        <f t="shared" si="466"/>
        <v>0.00015-0.795589099206929i</v>
      </c>
      <c r="M1592" t="str">
        <f t="shared" si="467"/>
        <v>0.0004-0.140398076330634i</v>
      </c>
      <c r="N1592">
        <f t="shared" si="468"/>
        <v>89.739416198556739</v>
      </c>
      <c r="O1592">
        <f t="shared" si="469"/>
        <v>37.248747383224568</v>
      </c>
      <c r="P1592" s="3">
        <f t="shared" si="470"/>
        <v>37.248747383224568</v>
      </c>
      <c r="Q1592" s="3">
        <f t="shared" si="471"/>
        <v>-90.260583801443261</v>
      </c>
      <c r="R1592">
        <f t="shared" si="472"/>
        <v>89.739416198556739</v>
      </c>
      <c r="S1592">
        <f t="shared" si="473"/>
        <v>0.35469266194378296</v>
      </c>
      <c r="T1592">
        <f t="shared" si="456"/>
        <v>37.248747383224568</v>
      </c>
    </row>
    <row r="1593" spans="1:20" x14ac:dyDescent="0.25">
      <c r="A1593">
        <f t="shared" si="457"/>
        <v>2237.0684010335335</v>
      </c>
      <c r="B1593">
        <f t="shared" si="474"/>
        <v>356.04049405916936</v>
      </c>
      <c r="C1593" t="str">
        <f t="shared" si="458"/>
        <v>-0.331294816163789-72.5743853072957i</v>
      </c>
      <c r="D1593" t="str">
        <f t="shared" si="459"/>
        <v>3.47812416708683-44.7030620775327i</v>
      </c>
      <c r="E1593" t="str">
        <f t="shared" si="460"/>
        <v>162.464899783758+0.273736347955888i</v>
      </c>
      <c r="F1593" t="str">
        <f t="shared" si="461"/>
        <v>2.42492484725788-419.495178977516i</v>
      </c>
      <c r="G1593" t="str">
        <f t="shared" si="462"/>
        <v>0.999999967971361-0.000178965466350662i</v>
      </c>
      <c r="H1593" t="str">
        <f t="shared" si="463"/>
        <v>1204.81443418178+68.7413241601857i</v>
      </c>
      <c r="I1593" t="str">
        <f t="shared" si="464"/>
        <v>89.5913141798994-1425.32327384106i</v>
      </c>
      <c r="K1593" t="str">
        <f t="shared" si="465"/>
        <v>0.00992772199147214-0.000834879632106304i</v>
      </c>
      <c r="L1593" t="str">
        <f t="shared" si="466"/>
        <v>0.00015-0.792577305446235i</v>
      </c>
      <c r="M1593" t="str">
        <f t="shared" si="467"/>
        <v>0.0004-0.139866583314041i</v>
      </c>
      <c r="N1593">
        <f t="shared" si="468"/>
        <v>89.738452309137728</v>
      </c>
      <c r="O1593">
        <f t="shared" si="469"/>
        <v>37.215757821076153</v>
      </c>
      <c r="P1593" s="3">
        <f t="shared" si="470"/>
        <v>37.215757821076153</v>
      </c>
      <c r="Q1593" s="3">
        <f t="shared" si="471"/>
        <v>-90.261547690862272</v>
      </c>
      <c r="R1593">
        <f t="shared" si="472"/>
        <v>89.738452309137728</v>
      </c>
      <c r="S1593">
        <f t="shared" si="473"/>
        <v>0.35604049405916938</v>
      </c>
      <c r="T1593">
        <f t="shared" si="456"/>
        <v>37.215757821076153</v>
      </c>
    </row>
    <row r="1594" spans="1:20" x14ac:dyDescent="0.25">
      <c r="A1594">
        <f t="shared" si="457"/>
        <v>2245.5692609574612</v>
      </c>
      <c r="B1594">
        <f t="shared" si="474"/>
        <v>357.39344793659421</v>
      </c>
      <c r="C1594" t="str">
        <f t="shared" si="458"/>
        <v>-0.331259449661441-72.2992575212622i</v>
      </c>
      <c r="D1594" t="str">
        <f t="shared" si="459"/>
        <v>3.47812416074466-44.533846421289i</v>
      </c>
      <c r="E1594" t="str">
        <f t="shared" si="460"/>
        <v>162.464865051973+0.274782959783573i</v>
      </c>
      <c r="F1594" t="str">
        <f t="shared" si="461"/>
        <v>2.42492484666649-417.907135168374i</v>
      </c>
      <c r="G1594" t="str">
        <f t="shared" si="462"/>
        <v>0.999999967727481-0.000179645535078983i</v>
      </c>
      <c r="H1594" t="str">
        <f t="shared" si="463"/>
        <v>1204.85118354767+69.0026809023817i</v>
      </c>
      <c r="I1594" t="str">
        <f t="shared" si="464"/>
        <v>89.5917309235301-1419.96731733434i</v>
      </c>
      <c r="K1594" t="str">
        <f t="shared" si="465"/>
        <v>0.00992717576102883-0.000838004700417447i</v>
      </c>
      <c r="L1594" t="str">
        <f t="shared" si="466"/>
        <v>0.00015-0.789576913176162i</v>
      </c>
      <c r="M1594" t="str">
        <f t="shared" si="467"/>
        <v>0.0004-0.139337102325205i</v>
      </c>
      <c r="N1594">
        <f t="shared" si="468"/>
        <v>89.737485055456531</v>
      </c>
      <c r="O1594">
        <f t="shared" si="469"/>
        <v>37.182767915725343</v>
      </c>
      <c r="P1594" s="3">
        <f t="shared" si="470"/>
        <v>37.182767915725343</v>
      </c>
      <c r="Q1594" s="3">
        <f t="shared" si="471"/>
        <v>-90.262514944543469</v>
      </c>
      <c r="R1594">
        <f t="shared" si="472"/>
        <v>89.737485055456531</v>
      </c>
      <c r="S1594">
        <f t="shared" si="473"/>
        <v>0.35739344793659422</v>
      </c>
      <c r="T1594">
        <f t="shared" si="456"/>
        <v>37.182767915725343</v>
      </c>
    </row>
    <row r="1595" spans="1:20" x14ac:dyDescent="0.25">
      <c r="A1595">
        <f t="shared" si="457"/>
        <v>2254.1024241490995</v>
      </c>
      <c r="B1595">
        <f t="shared" si="474"/>
        <v>358.75154303875325</v>
      </c>
      <c r="C1595" t="str">
        <f t="shared" si="458"/>
        <v>-0.331223817988826-72.0251698312168i</v>
      </c>
      <c r="D1595" t="str">
        <f t="shared" si="459"/>
        <v>3.4781241543542-44.3652713993772i</v>
      </c>
      <c r="E1595" t="str">
        <f t="shared" si="460"/>
        <v>162.464830064488+0.275833621359159i</v>
      </c>
      <c r="F1595" t="str">
        <f t="shared" si="461"/>
        <v>2.42492484607059-416.325103093672i</v>
      </c>
      <c r="G1595" t="str">
        <f t="shared" si="462"/>
        <v>0.999999967481744-0.00018032818806797i</v>
      </c>
      <c r="H1595" t="str">
        <f t="shared" si="463"/>
        <v>1204.88821411965+69.2650323631216i</v>
      </c>
      <c r="I1595" t="str">
        <f t="shared" si="464"/>
        <v>89.5921508077876-1414.63178914164i</v>
      </c>
      <c r="K1595" t="str">
        <f t="shared" si="465"/>
        <v>0.0099266254339455-0.000841141106183377i</v>
      </c>
      <c r="L1595" t="str">
        <f t="shared" si="466"/>
        <v>0.00015-0.786587879235072i</v>
      </c>
      <c r="M1595" t="str">
        <f t="shared" si="467"/>
        <v>0.0004-0.138809625747365i</v>
      </c>
      <c r="N1595">
        <f t="shared" si="468"/>
        <v>89.736514428092249</v>
      </c>
      <c r="O1595">
        <f t="shared" si="469"/>
        <v>37.149777664635209</v>
      </c>
      <c r="P1595" s="3">
        <f t="shared" si="470"/>
        <v>37.149777664635209</v>
      </c>
      <c r="Q1595" s="3">
        <f t="shared" si="471"/>
        <v>-90.263485571907751</v>
      </c>
      <c r="R1595">
        <f t="shared" si="472"/>
        <v>89.736514428092249</v>
      </c>
      <c r="S1595">
        <f t="shared" si="473"/>
        <v>0.35875154303875323</v>
      </c>
      <c r="T1595">
        <f t="shared" si="456"/>
        <v>37.149777664635209</v>
      </c>
    </row>
    <row r="1596" spans="1:20" x14ac:dyDescent="0.25">
      <c r="A1596">
        <f t="shared" si="457"/>
        <v>2262.6680133608661</v>
      </c>
      <c r="B1596">
        <f t="shared" si="474"/>
        <v>360.11479890230055</v>
      </c>
      <c r="C1596" t="str">
        <f t="shared" si="458"/>
        <v>-0.331187919189182-71.7521182948442i</v>
      </c>
      <c r="D1596" t="str">
        <f t="shared" si="459"/>
        <v>3.47812414791508-44.1973345867888i</v>
      </c>
      <c r="E1596" t="str">
        <f t="shared" si="460"/>
        <v>162.464794819489+0.276888348888013i</v>
      </c>
      <c r="F1596" t="str">
        <f t="shared" si="461"/>
        <v>2.42492484547016-414.749059995349i</v>
      </c>
      <c r="G1596" t="str">
        <f t="shared" si="462"/>
        <v>0.999999967234135-0.000181013435137807i</v>
      </c>
      <c r="H1596" t="str">
        <f t="shared" si="463"/>
        <v>1204.92552806008+69.5283823395318i</v>
      </c>
      <c r="I1596" t="str">
        <f t="shared" si="464"/>
        <v>89.5925738560839-1409.31661252803i</v>
      </c>
      <c r="K1596" t="str">
        <f t="shared" si="465"/>
        <v>0.00992607097997458-0.000844288886435724i</v>
      </c>
      <c r="L1596" t="str">
        <f t="shared" si="466"/>
        <v>0.00015-0.783610160624695i</v>
      </c>
      <c r="M1596" t="str">
        <f t="shared" si="467"/>
        <v>0.0004-0.138284145992593i</v>
      </c>
      <c r="N1596">
        <f t="shared" si="468"/>
        <v>89.7355404176257</v>
      </c>
      <c r="O1596">
        <f t="shared" si="469"/>
        <v>37.116787065250584</v>
      </c>
      <c r="P1596" s="3">
        <f t="shared" si="470"/>
        <v>37.116787065250584</v>
      </c>
      <c r="Q1596" s="3">
        <f t="shared" si="471"/>
        <v>-90.2644595823743</v>
      </c>
      <c r="R1596">
        <f t="shared" si="472"/>
        <v>89.7355404176257</v>
      </c>
      <c r="S1596">
        <f t="shared" si="473"/>
        <v>0.36011479890230053</v>
      </c>
      <c r="T1596">
        <f t="shared" si="456"/>
        <v>37.116787065250584</v>
      </c>
    </row>
    <row r="1597" spans="1:20" x14ac:dyDescent="0.25">
      <c r="A1597">
        <f t="shared" si="457"/>
        <v>2271.2661518116374</v>
      </c>
      <c r="B1597">
        <f t="shared" si="474"/>
        <v>361.48323513812932</v>
      </c>
      <c r="C1597" t="str">
        <f t="shared" si="458"/>
        <v>-0.33115175129168-71.4800989847414i</v>
      </c>
      <c r="D1597" t="str">
        <f t="shared" si="459"/>
        <v>3.47812414142693-44.0300335676966i</v>
      </c>
      <c r="E1597" t="str">
        <f t="shared" si="460"/>
        <v>162.464759315151+0.277947158646365i</v>
      </c>
      <c r="F1597" t="str">
        <f t="shared" si="461"/>
        <v>2.42492484486516-413.178983201496i</v>
      </c>
      <c r="G1597" t="str">
        <f t="shared" si="462"/>
        <v>0.999999966984642-0.000181701286145998i</v>
      </c>
      <c r="H1597" t="str">
        <f t="shared" si="463"/>
        <v>1204.96312754815+69.79273464335i</v>
      </c>
      <c r="I1597" t="str">
        <f t="shared" si="464"/>
        <v>89.593000092-1404.02171105161i</v>
      </c>
      <c r="K1597" t="str">
        <f t="shared" si="465"/>
        <v>0.00992551236865234-0.000847448078279541i</v>
      </c>
      <c r="L1597" t="str">
        <f t="shared" si="466"/>
        <v>0.00015-0.780643714509562i</v>
      </c>
      <c r="M1597" t="str">
        <f t="shared" si="467"/>
        <v>0.0004-0.137760655501687i</v>
      </c>
      <c r="N1597">
        <f t="shared" si="468"/>
        <v>89.734563014639932</v>
      </c>
      <c r="O1597">
        <f t="shared" si="469"/>
        <v>37.083796114998137</v>
      </c>
      <c r="P1597" s="3">
        <f t="shared" si="470"/>
        <v>37.083796114998137</v>
      </c>
      <c r="Q1597" s="3">
        <f t="shared" si="471"/>
        <v>-90.265436985360068</v>
      </c>
      <c r="R1597">
        <f t="shared" si="472"/>
        <v>89.734563014639932</v>
      </c>
      <c r="S1597">
        <f t="shared" si="473"/>
        <v>0.3614832351381293</v>
      </c>
      <c r="T1597">
        <f t="shared" si="456"/>
        <v>37.083796114998137</v>
      </c>
    </row>
    <row r="1598" spans="1:20" x14ac:dyDescent="0.25">
      <c r="A1598">
        <f t="shared" si="457"/>
        <v>2279.896963188522</v>
      </c>
      <c r="B1598">
        <f t="shared" si="474"/>
        <v>362.85687143165421</v>
      </c>
      <c r="C1598" t="str">
        <f t="shared" si="458"/>
        <v>-0.331115312311587-71.2091079883584i</v>
      </c>
      <c r="D1598" t="str">
        <f t="shared" si="459"/>
        <v>3.47812413488939-43.8633659354193i</v>
      </c>
      <c r="E1598" t="str">
        <f t="shared" si="460"/>
        <v>162.464723549633+0.279010066981258i</v>
      </c>
      <c r="F1598" t="str">
        <f t="shared" si="461"/>
        <v>2.42492484425555-411.614850126032i</v>
      </c>
      <c r="G1598" t="str">
        <f t="shared" si="462"/>
        <v>0.999999966733248-0.000182391750987501i</v>
      </c>
      <c r="H1598" t="str">
        <f t="shared" si="463"/>
        <v>1205.00101477993+70.0580931009855i</v>
      </c>
      <c r="I1598" t="str">
        <f t="shared" si="464"/>
        <v>89.5934295392904-1398.74700856232i</v>
      </c>
      <c r="K1598" t="str">
        <f t="shared" si="465"/>
        <v>0.00992494956929761-0.000850618718892891i</v>
      </c>
      <c r="L1598" t="str">
        <f t="shared" si="466"/>
        <v>0.00015-0.777688498216336i</v>
      </c>
      <c r="M1598" t="str">
        <f t="shared" si="467"/>
        <v>0.0004-0.13723914674406i</v>
      </c>
      <c r="N1598">
        <f t="shared" si="468"/>
        <v>89.73358220972041</v>
      </c>
      <c r="O1598">
        <f t="shared" si="469"/>
        <v>37.050804811285907</v>
      </c>
      <c r="P1598" s="3">
        <f t="shared" si="470"/>
        <v>37.050804811285907</v>
      </c>
      <c r="Q1598" s="3">
        <f t="shared" si="471"/>
        <v>-90.26641779027959</v>
      </c>
      <c r="R1598">
        <f t="shared" si="472"/>
        <v>89.73358220972041</v>
      </c>
      <c r="S1598">
        <f t="shared" si="473"/>
        <v>0.36285687143165424</v>
      </c>
      <c r="T1598">
        <f t="shared" si="456"/>
        <v>37.050804811285907</v>
      </c>
    </row>
    <row r="1599" spans="1:20" x14ac:dyDescent="0.25">
      <c r="A1599">
        <f t="shared" si="457"/>
        <v>2288.5605716486384</v>
      </c>
      <c r="B1599">
        <f t="shared" si="474"/>
        <v>364.23572754309453</v>
      </c>
      <c r="C1599" t="str">
        <f t="shared" si="458"/>
        <v>-0.331078600249977-70.939141407946i</v>
      </c>
      <c r="D1599" t="str">
        <f t="shared" si="459"/>
        <v>3.47812412830205-43.6973292923867i</v>
      </c>
      <c r="E1599" t="str">
        <f t="shared" si="460"/>
        <v>162.464687521086+0.28007709031132i</v>
      </c>
      <c r="F1599" t="str">
        <f t="shared" si="461"/>
        <v>2.42492484364129-410.056638268374i</v>
      </c>
      <c r="G1599" t="str">
        <f t="shared" si="462"/>
        <v>0.99999996647994-0.000183084839594876i</v>
      </c>
      <c r="H1599" t="str">
        <f t="shared" si="463"/>
        <v>1205.03919196857+70.3244615535752i</v>
      </c>
      <c r="I1599" t="str">
        <f t="shared" si="464"/>
        <v>89.5938622218817-1393.49242920089i</v>
      </c>
      <c r="K1599" t="str">
        <f t="shared" si="465"/>
        <v>0.00992438255101032-0.000853800845526364i</v>
      </c>
      <c r="L1599" t="str">
        <f t="shared" si="466"/>
        <v>0.00015-0.774744469233253i</v>
      </c>
      <c r="M1599" t="str">
        <f t="shared" si="467"/>
        <v>0.0004-0.136719612217633i</v>
      </c>
      <c r="N1599">
        <f t="shared" si="468"/>
        <v>89.732597993455514</v>
      </c>
      <c r="O1599">
        <f t="shared" si="469"/>
        <v>37.017813151503638</v>
      </c>
      <c r="P1599" s="3">
        <f t="shared" si="470"/>
        <v>37.017813151503638</v>
      </c>
      <c r="Q1599" s="3">
        <f t="shared" si="471"/>
        <v>-90.267402006544486</v>
      </c>
      <c r="R1599">
        <f t="shared" si="472"/>
        <v>89.732597993455514</v>
      </c>
      <c r="S1599">
        <f t="shared" si="473"/>
        <v>0.36423572754309452</v>
      </c>
      <c r="T1599">
        <f t="shared" si="456"/>
        <v>37.017813151503638</v>
      </c>
    </row>
    <row r="1600" spans="1:20" x14ac:dyDescent="0.25">
      <c r="A1600">
        <f t="shared" si="457"/>
        <v>2297.2571018209032</v>
      </c>
      <c r="B1600">
        <f t="shared" si="474"/>
        <v>365.61982330775828</v>
      </c>
      <c r="C1600" t="str">
        <f t="shared" si="458"/>
        <v>-0.331041613093665-70.6701953604966i</v>
      </c>
      <c r="D1600" t="str">
        <f t="shared" si="459"/>
        <v>3.47812412166457-43.5319212501064i</v>
      </c>
      <c r="E1600" t="str">
        <f t="shared" si="460"/>
        <v>162.464651227649+0.281148245126604i</v>
      </c>
      <c r="F1600" t="str">
        <f t="shared" si="461"/>
        <v>2.42492484302237-408.504325213124i</v>
      </c>
      <c r="G1600" t="str">
        <f t="shared" si="462"/>
        <v>0.999999966224704-0.000183780561938429i</v>
      </c>
      <c r="H1600" t="str">
        <f t="shared" si="463"/>
        <v>1205.07766134441+70.59184385704i</v>
      </c>
      <c r="I1600" t="str">
        <f t="shared" si="464"/>
        <v>89.5942981638743-1388.25789739776i</v>
      </c>
      <c r="K1600" t="str">
        <f t="shared" si="465"/>
        <v>0.00992381128266969-0.000856994495502553i</v>
      </c>
      <c r="L1600" t="str">
        <f t="shared" si="466"/>
        <v>0.00015-0.771811585209455i</v>
      </c>
      <c r="M1600" t="str">
        <f t="shared" si="467"/>
        <v>0.0004-0.136202044448727i</v>
      </c>
      <c r="N1600">
        <f t="shared" si="468"/>
        <v>89.731610356437116</v>
      </c>
      <c r="O1600">
        <f t="shared" si="469"/>
        <v>36.984821133022301</v>
      </c>
      <c r="P1600" s="3">
        <f t="shared" si="470"/>
        <v>36.984821133022301</v>
      </c>
      <c r="Q1600" s="3">
        <f t="shared" si="471"/>
        <v>-90.268389643562884</v>
      </c>
      <c r="R1600">
        <f t="shared" si="472"/>
        <v>89.731610356437116</v>
      </c>
      <c r="S1600">
        <f t="shared" si="473"/>
        <v>0.36561982330775827</v>
      </c>
      <c r="T1600">
        <f t="shared" si="456"/>
        <v>36.984821133022301</v>
      </c>
    </row>
    <row r="1601" spans="1:20" x14ac:dyDescent="0.25">
      <c r="A1601">
        <f t="shared" si="457"/>
        <v>2305.9866788078225</v>
      </c>
      <c r="B1601">
        <f t="shared" si="474"/>
        <v>367.00917863632776</v>
      </c>
      <c r="C1601" t="str">
        <f t="shared" si="458"/>
        <v>-0.331004348815018-70.4022659776891i</v>
      </c>
      <c r="D1601" t="str">
        <f t="shared" si="459"/>
        <v>3.47812411497654-43.3671394291278i</v>
      </c>
      <c r="E1601" t="str">
        <f t="shared" si="460"/>
        <v>162.464614667447+0.282223547989654i</v>
      </c>
      <c r="F1601" t="str">
        <f t="shared" si="461"/>
        <v>2.42492484239873-406.957888629737i</v>
      </c>
      <c r="G1601" t="str">
        <f t="shared" si="462"/>
        <v>0.999999965967524-0.000184478928026351i</v>
      </c>
      <c r="H1601" t="str">
        <f t="shared" si="463"/>
        <v>1205.11642515512+70.8602438821436i</v>
      </c>
      <c r="I1601" t="str">
        <f t="shared" si="464"/>
        <v>89.5947373895424-1383.04333787198i</v>
      </c>
      <c r="K1601" t="str">
        <f t="shared" si="465"/>
        <v>0.00992323573293328-0.000860199706215642i</v>
      </c>
      <c r="L1601" t="str">
        <f t="shared" si="466"/>
        <v>0.00015-0.76888980395443i</v>
      </c>
      <c r="M1601" t="str">
        <f t="shared" si="467"/>
        <v>0.0004-0.135686435991958i</v>
      </c>
      <c r="N1601">
        <f t="shared" si="468"/>
        <v>89.730619289261</v>
      </c>
      <c r="O1601">
        <f t="shared" si="469"/>
        <v>36.951828753194043</v>
      </c>
      <c r="P1601" s="3">
        <f t="shared" si="470"/>
        <v>36.951828753194043</v>
      </c>
      <c r="Q1601" s="3">
        <f t="shared" si="471"/>
        <v>-90.269380710739</v>
      </c>
      <c r="R1601">
        <f t="shared" si="472"/>
        <v>89.730619289261</v>
      </c>
      <c r="S1601">
        <f t="shared" si="473"/>
        <v>0.36700917863632776</v>
      </c>
      <c r="T1601">
        <f t="shared" si="456"/>
        <v>36.951828753194043</v>
      </c>
    </row>
    <row r="1602" spans="1:20" x14ac:dyDescent="0.25">
      <c r="A1602">
        <f t="shared" si="457"/>
        <v>2314.7494281872923</v>
      </c>
      <c r="B1602">
        <f t="shared" si="474"/>
        <v>368.40381351514583</v>
      </c>
      <c r="C1602" t="str">
        <f t="shared" si="458"/>
        <v>-0.330966805372189-70.1353494058339i</v>
      </c>
      <c r="D1602" t="str">
        <f t="shared" si="459"/>
        <v>3.47812410823758-43.2029814590093i</v>
      </c>
      <c r="E1602" t="str">
        <f t="shared" si="460"/>
        <v>162.464577838592+0.283303015535352i</v>
      </c>
      <c r="F1602" t="str">
        <f t="shared" si="461"/>
        <v>2.42492484177034-405.417306272204i</v>
      </c>
      <c r="G1602" t="str">
        <f t="shared" si="462"/>
        <v>0.999999965708386-0.000185179947904863i</v>
      </c>
      <c r="H1602" t="str">
        <f t="shared" si="463"/>
        <v>1205.15548566583+71.1296655145546i</v>
      </c>
      <c r="I1602" t="str">
        <f t="shared" si="464"/>
        <v>89.5951799233405-1377.84867563015i</v>
      </c>
      <c r="K1602" t="str">
        <f t="shared" si="465"/>
        <v>0.00992265587023526-0.000863416515130901i</v>
      </c>
      <c r="L1602" t="str">
        <f t="shared" si="466"/>
        <v>0.00015-0.765979083437368i</v>
      </c>
      <c r="M1602" t="str">
        <f t="shared" si="467"/>
        <v>0.0004-0.135172779430123i</v>
      </c>
      <c r="N1602">
        <f t="shared" si="468"/>
        <v>89.729624782526997</v>
      </c>
      <c r="O1602">
        <f t="shared" si="469"/>
        <v>36.91883600935212</v>
      </c>
      <c r="P1602" s="3">
        <f t="shared" si="470"/>
        <v>36.91883600935212</v>
      </c>
      <c r="Q1602" s="3">
        <f t="shared" si="471"/>
        <v>-90.270375217473003</v>
      </c>
      <c r="R1602">
        <f t="shared" si="472"/>
        <v>89.729624782526997</v>
      </c>
      <c r="S1602">
        <f t="shared" si="473"/>
        <v>0.36840381351514584</v>
      </c>
      <c r="T1602">
        <f t="shared" si="456"/>
        <v>36.91883600935212</v>
      </c>
    </row>
    <row r="1603" spans="1:20" x14ac:dyDescent="0.25">
      <c r="A1603">
        <f t="shared" si="457"/>
        <v>2323.5454760144044</v>
      </c>
      <c r="B1603">
        <f t="shared" si="474"/>
        <v>369.80374800650338</v>
      </c>
      <c r="C1603" t="str">
        <f t="shared" si="458"/>
        <v>-0.330928980708601-69.869441805818i</v>
      </c>
      <c r="D1603" t="str">
        <f t="shared" si="459"/>
        <v>3.47812410144731-43.0394449782833i</v>
      </c>
      <c r="E1603" t="str">
        <f t="shared" si="460"/>
        <v>162.464540739187+0.28438666447144i</v>
      </c>
      <c r="F1603" t="str">
        <f t="shared" si="461"/>
        <v>2.42492484113716-403.88255597873i</v>
      </c>
      <c r="G1603" t="str">
        <f t="shared" si="462"/>
        <v>0.999999965447274-0.000185883631658366i</v>
      </c>
      <c r="H1603" t="str">
        <f t="shared" si="463"/>
        <v>1205.19484515926+71.4001126548982i</v>
      </c>
      <c r="I1603" t="str">
        <f t="shared" si="464"/>
        <v>89.5956257898962-1372.67383596528i</v>
      </c>
      <c r="K1603" t="str">
        <f t="shared" si="465"/>
        <v>0.00992207166278494-0.000866644959784141i</v>
      </c>
      <c r="L1603" t="str">
        <f t="shared" si="466"/>
        <v>0.00015-0.76307938178658i</v>
      </c>
      <c r="M1603" t="str">
        <f t="shared" si="467"/>
        <v>0.0004-0.134661067374102i</v>
      </c>
      <c r="N1603">
        <f t="shared" si="468"/>
        <v>89.728626826839928</v>
      </c>
      <c r="O1603">
        <f t="shared" si="469"/>
        <v>36.88584289881085</v>
      </c>
      <c r="P1603" s="3">
        <f t="shared" si="470"/>
        <v>36.88584289881085</v>
      </c>
      <c r="Q1603" s="3">
        <f t="shared" si="471"/>
        <v>-90.271373173160072</v>
      </c>
      <c r="R1603">
        <f t="shared" si="472"/>
        <v>89.728626826839928</v>
      </c>
      <c r="S1603">
        <f t="shared" si="473"/>
        <v>0.3698037480065034</v>
      </c>
      <c r="T1603">
        <f t="shared" si="456"/>
        <v>36.88584289881085</v>
      </c>
    </row>
    <row r="1604" spans="1:20" x14ac:dyDescent="0.25">
      <c r="A1604">
        <f t="shared" si="457"/>
        <v>2332.3749488232593</v>
      </c>
      <c r="B1604">
        <f t="shared" si="474"/>
        <v>371.20900224892813</v>
      </c>
      <c r="C1604" t="str">
        <f t="shared" si="458"/>
        <v>-0.33089087275325-69.6045393530475i</v>
      </c>
      <c r="D1604" t="str">
        <f t="shared" si="459"/>
        <v>3.47812409460533-42.8765276344225i</v>
      </c>
      <c r="E1604" t="str">
        <f t="shared" si="460"/>
        <v>162.464503367319+0.285474511579003i</v>
      </c>
      <c r="F1604" t="str">
        <f t="shared" si="461"/>
        <v>2.42492484049916-402.353615671416i</v>
      </c>
      <c r="G1604" t="str">
        <f t="shared" si="462"/>
        <v>0.999999965184175-0.000186589989409576i</v>
      </c>
      <c r="H1604" t="str">
        <f t="shared" si="463"/>
        <v>1205.23450593589+71.6715892188227i</v>
      </c>
      <c r="I1604" t="str">
        <f t="shared" si="464"/>
        <v>89.5960750140205-1367.5187444558i</v>
      </c>
      <c r="K1604" t="str">
        <f t="shared" si="465"/>
        <v>0.00992148307856535-0.000869885077781263i</v>
      </c>
      <c r="L1604" t="str">
        <f t="shared" si="466"/>
        <v>0.00015-0.760190657288879i</v>
      </c>
      <c r="M1604" t="str">
        <f t="shared" si="467"/>
        <v>0.0004-0.134151292462743i</v>
      </c>
      <c r="N1604">
        <f t="shared" si="468"/>
        <v>89.727625412809587</v>
      </c>
      <c r="O1604">
        <f t="shared" si="469"/>
        <v>36.852849418865191</v>
      </c>
      <c r="P1604" s="3">
        <f t="shared" si="470"/>
        <v>36.852849418865191</v>
      </c>
      <c r="Q1604" s="3">
        <f t="shared" si="471"/>
        <v>-90.272374587190413</v>
      </c>
      <c r="R1604">
        <f t="shared" si="472"/>
        <v>89.727625412809587</v>
      </c>
      <c r="S1604">
        <f t="shared" si="473"/>
        <v>0.37120900224892811</v>
      </c>
      <c r="T1604">
        <f t="shared" si="456"/>
        <v>36.852849418865191</v>
      </c>
    </row>
    <row r="1605" spans="1:20" x14ac:dyDescent="0.25">
      <c r="A1605">
        <f t="shared" si="457"/>
        <v>2341.2379736287876</v>
      </c>
      <c r="B1605">
        <f t="shared" si="474"/>
        <v>372.61959645747407</v>
      </c>
      <c r="C1605" t="str">
        <f t="shared" si="458"/>
        <v>-0.330852479420226-69.3406382373976i</v>
      </c>
      <c r="D1605" t="str">
        <f t="shared" si="459"/>
        <v>3.47812408771126-42.7142270838065i</v>
      </c>
      <c r="E1605" t="str">
        <f t="shared" si="460"/>
        <v>162.464465721068+0.286566573712713i</v>
      </c>
      <c r="F1605" t="str">
        <f t="shared" si="461"/>
        <v>2.42492483985631-400.830463355943i</v>
      </c>
      <c r="G1605" t="str">
        <f t="shared" si="462"/>
        <v>0.999999964919072-0.000187299031319679i</v>
      </c>
      <c r="H1605" t="str">
        <f t="shared" si="463"/>
        <v>1205.27447031409+71.94409913705i</v>
      </c>
      <c r="I1605" t="str">
        <f t="shared" si="464"/>
        <v>89.5965276207-1362.38332696446i</v>
      </c>
      <c r="K1605" t="str">
        <f t="shared" si="465"/>
        <v>0.00992089008533173-0.000873136906797668i</v>
      </c>
      <c r="L1605" t="str">
        <f t="shared" si="466"/>
        <v>0.00015-0.757312868388999i</v>
      </c>
      <c r="M1605" t="str">
        <f t="shared" si="467"/>
        <v>0.0004-0.133643447362765i</v>
      </c>
      <c r="N1605">
        <f t="shared" si="468"/>
        <v>89.726620531051609</v>
      </c>
      <c r="O1605">
        <f t="shared" si="469"/>
        <v>36.819855566791219</v>
      </c>
      <c r="P1605" s="3">
        <f t="shared" si="470"/>
        <v>36.819855566791219</v>
      </c>
      <c r="Q1605" s="3">
        <f t="shared" si="471"/>
        <v>-90.273379468948391</v>
      </c>
      <c r="R1605">
        <f t="shared" si="472"/>
        <v>89.726620531051609</v>
      </c>
      <c r="S1605">
        <f t="shared" si="473"/>
        <v>0.37261959645747406</v>
      </c>
      <c r="T1605">
        <f t="shared" si="456"/>
        <v>36.819855566791219</v>
      </c>
    </row>
    <row r="1606" spans="1:20" x14ac:dyDescent="0.25">
      <c r="A1606">
        <f t="shared" si="457"/>
        <v>2350.1346779285773</v>
      </c>
      <c r="B1606">
        <f t="shared" si="474"/>
        <v>374.03555092401251</v>
      </c>
      <c r="C1606" t="str">
        <f t="shared" si="458"/>
        <v>-0.330813798608978-69.0777346631505i</v>
      </c>
      <c r="D1606" t="str">
        <f t="shared" si="459"/>
        <v>3.47812408076469-42.5525409916872i</v>
      </c>
      <c r="E1606" t="str">
        <f t="shared" si="460"/>
        <v>162.464427798496+0.287662867801263i</v>
      </c>
      <c r="F1606" t="str">
        <f t="shared" si="461"/>
        <v>2.42492483920855-399.313077121255i</v>
      </c>
      <c r="G1606" t="str">
        <f t="shared" si="462"/>
        <v>0.99999996465195-0.000188010767588472i</v>
      </c>
      <c r="H1606" t="str">
        <f t="shared" si="463"/>
        <v>1205.31474063024+72.2176463554434i</v>
      </c>
      <c r="I1606" t="str">
        <f t="shared" si="464"/>
        <v>89.5969836351068-1357.26750963726i</v>
      </c>
      <c r="K1606" t="str">
        <f t="shared" si="465"/>
        <v>0.00992029265060994-0.000876400484577781i</v>
      </c>
      <c r="L1606" t="str">
        <f t="shared" si="466"/>
        <v>0.00015-0.754445973688982i</v>
      </c>
      <c r="M1606" t="str">
        <f t="shared" si="467"/>
        <v>0.0004-0.133137524768644i</v>
      </c>
      <c r="N1606">
        <f t="shared" si="468"/>
        <v>89.725612172187624</v>
      </c>
      <c r="O1606">
        <f t="shared" si="469"/>
        <v>36.786861339845089</v>
      </c>
      <c r="P1606" s="3">
        <f t="shared" si="470"/>
        <v>36.786861339845089</v>
      </c>
      <c r="Q1606" s="3">
        <f t="shared" si="471"/>
        <v>-90.274387827812376</v>
      </c>
      <c r="R1606">
        <f t="shared" si="472"/>
        <v>89.725612172187624</v>
      </c>
      <c r="S1606">
        <f t="shared" si="473"/>
        <v>0.37403555092401253</v>
      </c>
      <c r="T1606">
        <f t="shared" si="456"/>
        <v>36.786861339845089</v>
      </c>
    </row>
    <row r="1607" spans="1:20" x14ac:dyDescent="0.25">
      <c r="A1607">
        <f t="shared" si="457"/>
        <v>2359.065189704706</v>
      </c>
      <c r="B1607">
        <f t="shared" si="474"/>
        <v>375.45688601752374</v>
      </c>
      <c r="C1607" t="str">
        <f t="shared" si="458"/>
        <v>-0.330774828203846-68.8158248489478i</v>
      </c>
      <c r="D1607" t="str">
        <f t="shared" si="459"/>
        <v>3.47812407376523-42.3914670321559i</v>
      </c>
      <c r="E1607" t="str">
        <f t="shared" si="460"/>
        <v>162.464389597656+0.288763410847941i</v>
      </c>
      <c r="F1607" t="str">
        <f t="shared" si="461"/>
        <v>2.42492483855587-397.80143513924i</v>
      </c>
      <c r="G1607" t="str">
        <f t="shared" si="462"/>
        <v>0.999999964382794-0.000188725208454511i</v>
      </c>
      <c r="H1607" t="str">
        <f t="shared" si="463"/>
        <v>1205.35531923889+72.49223483506i</v>
      </c>
      <c r="I1607" t="str">
        <f t="shared" si="464"/>
        <v>89.5974430825918-1352.17121890237i</v>
      </c>
      <c r="K1607" t="str">
        <f t="shared" si="465"/>
        <v>0.00991969074169519-0.000879675848934479i</v>
      </c>
      <c r="L1607" t="str">
        <f t="shared" si="466"/>
        <v>0.00015-0.751589931947585i</v>
      </c>
      <c r="M1607" t="str">
        <f t="shared" si="467"/>
        <v>0.0004-0.132633517402515i</v>
      </c>
      <c r="N1607">
        <f t="shared" si="468"/>
        <v>89.72460032684603</v>
      </c>
      <c r="O1607">
        <f t="shared" si="469"/>
        <v>36.753866735263784</v>
      </c>
      <c r="P1607" s="3">
        <f t="shared" si="470"/>
        <v>36.753866735263784</v>
      </c>
      <c r="Q1607" s="3">
        <f t="shared" si="471"/>
        <v>-90.27539967315397</v>
      </c>
      <c r="R1607">
        <f t="shared" si="472"/>
        <v>89.72460032684603</v>
      </c>
      <c r="S1607">
        <f t="shared" si="473"/>
        <v>0.37545688601752375</v>
      </c>
      <c r="T1607">
        <f t="shared" si="456"/>
        <v>36.753866735263784</v>
      </c>
    </row>
    <row r="1608" spans="1:20" x14ac:dyDescent="0.25">
      <c r="A1608">
        <f t="shared" si="457"/>
        <v>2368.0296374255836</v>
      </c>
      <c r="B1608">
        <f t="shared" si="474"/>
        <v>376.88362218439033</v>
      </c>
      <c r="C1608" t="str">
        <f t="shared" si="458"/>
        <v>-0.330735566074457-68.5549050277327i</v>
      </c>
      <c r="D1608" t="str">
        <f t="shared" si="459"/>
        <v>3.47812406671248-42.2310028881099i</v>
      </c>
      <c r="E1608" t="str">
        <f t="shared" si="460"/>
        <v>162.464351116587+0.289868219930628i</v>
      </c>
      <c r="F1608" t="str">
        <f t="shared" si="461"/>
        <v>2.42492483789823-396.295515664423i</v>
      </c>
      <c r="G1608" t="str">
        <f t="shared" si="462"/>
        <v>0.999999964111589-0.000189442364195261i</v>
      </c>
      <c r="H1608" t="str">
        <f t="shared" si="463"/>
        <v>1205.39620851291+72.767868552217i</v>
      </c>
      <c r="I1608" t="str">
        <f t="shared" si="464"/>
        <v>89.5979059886944-1347.09438146913i</v>
      </c>
      <c r="K1608" t="str">
        <f t="shared" si="465"/>
        <v>0.00991908432565031-0.000882963037748562i</v>
      </c>
      <c r="L1608" t="str">
        <f t="shared" si="466"/>
        <v>0.00015-0.748744702079679i</v>
      </c>
      <c r="M1608" t="str">
        <f t="shared" si="467"/>
        <v>0.0004-0.132131418014061i</v>
      </c>
      <c r="N1608">
        <f t="shared" si="468"/>
        <v>89.723584985662086</v>
      </c>
      <c r="O1608">
        <f t="shared" si="469"/>
        <v>36.72087175026455</v>
      </c>
      <c r="P1608" s="3">
        <f t="shared" si="470"/>
        <v>36.72087175026455</v>
      </c>
      <c r="Q1608" s="3">
        <f t="shared" si="471"/>
        <v>-90.276415014337914</v>
      </c>
      <c r="R1608">
        <f t="shared" si="472"/>
        <v>89.723584985662086</v>
      </c>
      <c r="S1608">
        <f t="shared" si="473"/>
        <v>0.37688362218439031</v>
      </c>
      <c r="T1608">
        <f t="shared" si="456"/>
        <v>36.72087175026455</v>
      </c>
    </row>
    <row r="1609" spans="1:20" x14ac:dyDescent="0.25">
      <c r="A1609">
        <f t="shared" si="457"/>
        <v>2377.0281500478013</v>
      </c>
      <c r="B1609">
        <f t="shared" si="474"/>
        <v>378.31577994869104</v>
      </c>
      <c r="C1609" t="str">
        <f t="shared" si="458"/>
        <v>-0.330696010074926-68.2949714466948i</v>
      </c>
      <c r="D1609" t="str">
        <f t="shared" si="459"/>
        <v>3.47812405960602-42.0711462512181i</v>
      </c>
      <c r="E1609" t="str">
        <f t="shared" si="460"/>
        <v>162.464312353316+0.290977312202635i</v>
      </c>
      <c r="F1609" t="str">
        <f t="shared" si="461"/>
        <v>2.42492483723556-394.795297033643i</v>
      </c>
      <c r="G1609" t="str">
        <f t="shared" si="462"/>
        <v>0.999999963838319-0.000190162245127237i</v>
      </c>
      <c r="H1609" t="str">
        <f t="shared" si="463"/>
        <v>1205.43741084362+73.0445514985441i</v>
      </c>
      <c r="I1609" t="str">
        <f t="shared" si="464"/>
        <v>89.598372379133-1342.03692432694i</v>
      </c>
      <c r="K1609" t="str">
        <f t="shared" si="465"/>
        <v>0.00991847336930423-0.000886262088968131i</v>
      </c>
      <c r="L1609" t="str">
        <f t="shared" si="466"/>
        <v>0.00015-0.745910243155688i</v>
      </c>
      <c r="M1609" t="str">
        <f t="shared" si="467"/>
        <v>0.0004-0.131631219380416i</v>
      </c>
      <c r="N1609">
        <f t="shared" si="468"/>
        <v>89.722566139278982</v>
      </c>
      <c r="O1609">
        <f t="shared" si="469"/>
        <v>36.6878763820446</v>
      </c>
      <c r="P1609" s="3">
        <f t="shared" si="470"/>
        <v>36.6878763820446</v>
      </c>
      <c r="Q1609" s="3">
        <f t="shared" si="471"/>
        <v>-90.277433860721018</v>
      </c>
      <c r="R1609">
        <f t="shared" si="472"/>
        <v>89.722566139278982</v>
      </c>
      <c r="S1609">
        <f t="shared" si="473"/>
        <v>0.37831577994869103</v>
      </c>
      <c r="T1609">
        <f t="shared" si="456"/>
        <v>36.6878763820446</v>
      </c>
    </row>
    <row r="1610" spans="1:20" x14ac:dyDescent="0.25">
      <c r="A1610">
        <f t="shared" si="457"/>
        <v>2386.0608570179829</v>
      </c>
      <c r="B1610">
        <f t="shared" si="474"/>
        <v>379.75337991249609</v>
      </c>
      <c r="C1610" t="str">
        <f t="shared" si="458"/>
        <v>-0.330656158044598-68.0360203672203i</v>
      </c>
      <c r="D1610" t="str">
        <f t="shared" si="459"/>
        <v>3.47812405244545-41.9118948218895i</v>
      </c>
      <c r="E1610" t="str">
        <f t="shared" si="460"/>
        <v>162.464273305857+0.292090704892671i</v>
      </c>
      <c r="F1610" t="str">
        <f t="shared" si="461"/>
        <v>2.42492483656786-393.300757665753i</v>
      </c>
      <c r="G1610" t="str">
        <f t="shared" si="462"/>
        <v>0.999999963562968-0.000190884861606161i</v>
      </c>
      <c r="H1610" t="str">
        <f t="shared" si="463"/>
        <v>1205.47892864095+73.322287681052i</v>
      </c>
      <c r="I1610" t="str">
        <f t="shared" si="464"/>
        <v>89.5988422798181-1336.99877474425i</v>
      </c>
      <c r="K1610" t="str">
        <f t="shared" si="465"/>
        <v>0.00991785783925067-0.000889573040608105i</v>
      </c>
      <c r="L1610" t="str">
        <f t="shared" si="466"/>
        <v>0.00015-0.743086514400966i</v>
      </c>
      <c r="M1610" t="str">
        <f t="shared" si="467"/>
        <v>0.0004-0.131132914306053i</v>
      </c>
      <c r="N1610">
        <f t="shared" si="468"/>
        <v>89.721543778347609</v>
      </c>
      <c r="O1610">
        <f t="shared" si="469"/>
        <v>36.654880627781537</v>
      </c>
      <c r="P1610" s="3">
        <f t="shared" si="470"/>
        <v>36.654880627781537</v>
      </c>
      <c r="Q1610" s="3">
        <f t="shared" si="471"/>
        <v>-90.278456221652391</v>
      </c>
      <c r="R1610">
        <f t="shared" si="472"/>
        <v>89.721543778347609</v>
      </c>
      <c r="S1610">
        <f t="shared" si="473"/>
        <v>0.37975337991249608</v>
      </c>
      <c r="T1610">
        <f t="shared" si="456"/>
        <v>36.654880627781537</v>
      </c>
    </row>
    <row r="1611" spans="1:20" x14ac:dyDescent="0.25">
      <c r="A1611">
        <f t="shared" si="457"/>
        <v>2395.1278882746515</v>
      </c>
      <c r="B1611">
        <f t="shared" si="474"/>
        <v>381.19644275616361</v>
      </c>
      <c r="C1611" t="str">
        <f t="shared" si="458"/>
        <v>-0.330616007807293-67.7780480648354i</v>
      </c>
      <c r="D1611" t="str">
        <f t="shared" si="459"/>
        <v>3.47812404523035-41.7532463092386i</v>
      </c>
      <c r="E1611" t="str">
        <f t="shared" si="460"/>
        <v>162.464233972213+0.293208415305625i</v>
      </c>
      <c r="F1611" t="str">
        <f t="shared" si="461"/>
        <v>2.42492483589507-391.811876061303i</v>
      </c>
      <c r="G1611" t="str">
        <f t="shared" si="462"/>
        <v>0.999999963285521-0.000191610224027102i</v>
      </c>
      <c r="H1611" t="str">
        <f t="shared" si="463"/>
        <v>1205.52076433357+73.601081122187i</v>
      </c>
      <c r="I1611" t="str">
        <f t="shared" si="464"/>
        <v>89.5993157168456-1331.9798602675i</v>
      </c>
      <c r="K1611" t="str">
        <f t="shared" si="465"/>
        <v>0.00991723770184643-0.000892895930749567i</v>
      </c>
      <c r="L1611" t="str">
        <f t="shared" si="466"/>
        <v>0.00015-0.740273475195224i</v>
      </c>
      <c r="M1611" t="str">
        <f t="shared" si="467"/>
        <v>0.0004-0.130636495622686i</v>
      </c>
      <c r="N1611">
        <f t="shared" si="468"/>
        <v>89.720517893527685</v>
      </c>
      <c r="O1611">
        <f t="shared" si="469"/>
        <v>36.621884484632844</v>
      </c>
      <c r="P1611" s="3">
        <f t="shared" si="470"/>
        <v>36.621884484632844</v>
      </c>
      <c r="Q1611" s="3">
        <f t="shared" si="471"/>
        <v>-90.279482106472315</v>
      </c>
      <c r="R1611">
        <f t="shared" si="472"/>
        <v>89.720517893527685</v>
      </c>
      <c r="S1611">
        <f t="shared" si="473"/>
        <v>0.3811964427561636</v>
      </c>
      <c r="T1611">
        <f t="shared" si="456"/>
        <v>36.621884484632844</v>
      </c>
    </row>
    <row r="1612" spans="1:20" x14ac:dyDescent="0.25">
      <c r="A1612">
        <f t="shared" si="457"/>
        <v>2404.2293742500951</v>
      </c>
      <c r="B1612">
        <f t="shared" si="474"/>
        <v>382.64498923863704</v>
      </c>
      <c r="C1612" t="str">
        <f t="shared" si="458"/>
        <v>-0.33057555717127-67.5210508291505i</v>
      </c>
      <c r="D1612" t="str">
        <f t="shared" si="459"/>
        <v>3.47812403796031-41.5951984310533i</v>
      </c>
      <c r="E1612" t="str">
        <f t="shared" si="460"/>
        <v>162.464194350371+0.294330460822665i</v>
      </c>
      <c r="F1612" t="str">
        <f t="shared" si="461"/>
        <v>2.42492483521715-390.32863080223i</v>
      </c>
      <c r="G1612" t="str">
        <f t="shared" si="462"/>
        <v>0.99999996300596-0.000192338342824635i</v>
      </c>
      <c r="H1612" t="str">
        <f t="shared" si="463"/>
        <v>1205.56292036908+73.8809358598907i</v>
      </c>
      <c r="I1612" t="str">
        <f t="shared" si="464"/>
        <v>89.5997927164969-1326.98010872011i</v>
      </c>
      <c r="K1612" t="str">
        <f t="shared" si="465"/>
        <v>0.00991661292320964-0.000896230797539132i</v>
      </c>
      <c r="L1612" t="str">
        <f t="shared" si="466"/>
        <v>0.00015-0.737471085071951i</v>
      </c>
      <c r="M1612" t="str">
        <f t="shared" si="467"/>
        <v>0.0004-0.130141956189168i</v>
      </c>
      <c r="N1612">
        <f t="shared" si="468"/>
        <v>89.719488475488106</v>
      </c>
      <c r="O1612">
        <f t="shared" si="469"/>
        <v>36.588887949735479</v>
      </c>
      <c r="P1612" s="3">
        <f t="shared" si="470"/>
        <v>36.588887949735479</v>
      </c>
      <c r="Q1612" s="3">
        <f t="shared" si="471"/>
        <v>-90.280511524511894</v>
      </c>
      <c r="R1612">
        <f t="shared" si="472"/>
        <v>89.719488475488106</v>
      </c>
      <c r="S1612">
        <f t="shared" si="473"/>
        <v>0.38264498923863705</v>
      </c>
      <c r="T1612">
        <f t="shared" si="456"/>
        <v>36.588887949735479</v>
      </c>
    </row>
    <row r="1613" spans="1:20" x14ac:dyDescent="0.25">
      <c r="A1613">
        <f t="shared" si="457"/>
        <v>2413.3654458722458</v>
      </c>
      <c r="B1613">
        <f t="shared" si="474"/>
        <v>384.09904019774388</v>
      </c>
      <c r="C1613" t="str">
        <f t="shared" si="458"/>
        <v>-0.330534803929689-67.2650249638139i</v>
      </c>
      <c r="D1613" t="str">
        <f t="shared" si="459"/>
        <v>3.47812403063492-41.4377489137621i</v>
      </c>
      <c r="E1613" t="str">
        <f t="shared" si="460"/>
        <v>162.464154438308+0.295456858901937i</v>
      </c>
      <c r="F1613" t="str">
        <f t="shared" si="461"/>
        <v>2.42492483453408-388.851000551555i</v>
      </c>
      <c r="G1613" t="str">
        <f t="shared" si="462"/>
        <v>0.999999962724272-0.000193069228472984i</v>
      </c>
      <c r="H1613" t="str">
        <f t="shared" si="463"/>
        <v>1205.60539921409+74.1618559476701i</v>
      </c>
      <c r="I1613" t="str">
        <f t="shared" si="464"/>
        <v>89.6002733052509-1321.99944820138i</v>
      </c>
      <c r="K1613" t="str">
        <f t="shared" si="465"/>
        <v>0.00991598346921878-0.000899577679188486i</v>
      </c>
      <c r="L1613" t="str">
        <f t="shared" si="466"/>
        <v>0.00015-0.734679303717819i</v>
      </c>
      <c r="M1613" t="str">
        <f t="shared" si="467"/>
        <v>0.0004-0.12964928889138i</v>
      </c>
      <c r="N1613">
        <f t="shared" si="468"/>
        <v>89.718455514907134</v>
      </c>
      <c r="O1613">
        <f t="shared" si="469"/>
        <v>36.555891020206587</v>
      </c>
      <c r="P1613" s="3">
        <f t="shared" si="470"/>
        <v>36.555891020206587</v>
      </c>
      <c r="Q1613" s="3">
        <f t="shared" si="471"/>
        <v>-90.281544485092866</v>
      </c>
      <c r="R1613">
        <f t="shared" si="472"/>
        <v>89.718455514907134</v>
      </c>
      <c r="S1613">
        <f t="shared" si="473"/>
        <v>0.38409904019774388</v>
      </c>
      <c r="T1613">
        <f t="shared" si="456"/>
        <v>36.555891020206587</v>
      </c>
    </row>
    <row r="1614" spans="1:20" x14ac:dyDescent="0.25">
      <c r="A1614">
        <f t="shared" si="457"/>
        <v>2422.5362345665599</v>
      </c>
      <c r="B1614">
        <f t="shared" si="474"/>
        <v>385.55861655049529</v>
      </c>
      <c r="C1614" t="str">
        <f t="shared" si="458"/>
        <v>-0.33049374585975-67.0099667864524i</v>
      </c>
      <c r="D1614" t="str">
        <f t="shared" si="459"/>
        <v>3.47812402325375-41.2808954924006i</v>
      </c>
      <c r="E1614" t="str">
        <f t="shared" si="460"/>
        <v>162.464114233988+0.296587627078754i</v>
      </c>
      <c r="F1614" t="str">
        <f t="shared" si="461"/>
        <v>2.42492483384581-387.37896405307i</v>
      </c>
      <c r="G1614" t="str">
        <f t="shared" si="462"/>
        <v>0.999999962440438-0.000193802891486173i</v>
      </c>
      <c r="H1614" t="str">
        <f t="shared" si="463"/>
        <v>1205.64820335444+74.4438454546471i</v>
      </c>
      <c r="I1614" t="str">
        <f t="shared" si="464"/>
        <v>89.6007575097718-1317.03780708553i</v>
      </c>
      <c r="K1614" t="str">
        <f t="shared" si="465"/>
        <v>0.00991534930551061-0.000902936613973607i</v>
      </c>
      <c r="L1614" t="str">
        <f t="shared" si="466"/>
        <v>0.00015-0.731898090972127i</v>
      </c>
      <c r="M1614" t="str">
        <f t="shared" si="467"/>
        <v>0.0004-0.12915848664214i</v>
      </c>
      <c r="N1614">
        <f t="shared" si="468"/>
        <v>89.717419002473477</v>
      </c>
      <c r="O1614">
        <f t="shared" si="469"/>
        <v>36.522893693142628</v>
      </c>
      <c r="P1614" s="3">
        <f t="shared" si="470"/>
        <v>36.522893693142628</v>
      </c>
      <c r="Q1614" s="3">
        <f t="shared" si="471"/>
        <v>-90.282580997526523</v>
      </c>
      <c r="R1614">
        <f t="shared" si="472"/>
        <v>89.717419002473477</v>
      </c>
      <c r="S1614">
        <f t="shared" si="473"/>
        <v>0.38555861655049528</v>
      </c>
      <c r="T1614">
        <f t="shared" si="456"/>
        <v>36.522893693142628</v>
      </c>
    </row>
    <row r="1615" spans="1:20" x14ac:dyDescent="0.25">
      <c r="A1615">
        <f t="shared" si="457"/>
        <v>2431.7418722579127</v>
      </c>
      <c r="B1615">
        <f t="shared" si="474"/>
        <v>387.02373929338717</v>
      </c>
      <c r="C1615" t="str">
        <f t="shared" si="458"/>
        <v>-0.330452380723076-66.7558726286196i</v>
      </c>
      <c r="D1615" t="str">
        <f t="shared" si="459"/>
        <v>3.47812401581639-41.1246359105796i</v>
      </c>
      <c r="E1615" t="str">
        <f t="shared" si="460"/>
        <v>162.464073735361+0.297722782965954i</v>
      </c>
      <c r="F1615" t="str">
        <f t="shared" si="461"/>
        <v>2.42492483315229-385.912500131035i</v>
      </c>
      <c r="G1615" t="str">
        <f t="shared" si="462"/>
        <v>0.999999962154443-0.000194539342418183i</v>
      </c>
      <c r="H1615" t="str">
        <f t="shared" si="463"/>
        <v>1205.69133529532+74.7269084656277i</v>
      </c>
      <c r="I1615" t="str">
        <f t="shared" si="464"/>
        <v>89.6012453569186-1312.09511402062i</v>
      </c>
      <c r="K1615" t="str">
        <f t="shared" si="465"/>
        <v>0.00991471039747873-0.000906307640234214i</v>
      </c>
      <c r="L1615" t="str">
        <f t="shared" si="466"/>
        <v>0.00015-0.729127406826189i</v>
      </c>
      <c r="M1615" t="str">
        <f t="shared" si="467"/>
        <v>0.0004-0.128669542381092i</v>
      </c>
      <c r="N1615">
        <f t="shared" si="468"/>
        <v>89.716378928886328</v>
      </c>
      <c r="O1615">
        <f t="shared" si="469"/>
        <v>36.489895965619326</v>
      </c>
      <c r="P1615" s="3">
        <f t="shared" si="470"/>
        <v>36.489895965619326</v>
      </c>
      <c r="Q1615" s="3">
        <f t="shared" si="471"/>
        <v>-90.283621071113672</v>
      </c>
      <c r="R1615">
        <f t="shared" si="472"/>
        <v>89.716378928886328</v>
      </c>
      <c r="S1615">
        <f t="shared" si="473"/>
        <v>0.38702373929338718</v>
      </c>
      <c r="T1615">
        <f t="shared" si="456"/>
        <v>36.489895965619326</v>
      </c>
    </row>
    <row r="1616" spans="1:20" x14ac:dyDescent="0.25">
      <c r="A1616">
        <f t="shared" si="457"/>
        <v>2440.9824913724929</v>
      </c>
      <c r="B1616">
        <f t="shared" si="474"/>
        <v>388.49442950270202</v>
      </c>
      <c r="C1616" t="str">
        <f t="shared" si="458"/>
        <v>-0.330410706265583-66.5027388357451i</v>
      </c>
      <c r="D1616" t="str">
        <f t="shared" si="459"/>
        <v>3.47812400832238-40.9689679204527i</v>
      </c>
      <c r="E1616" t="str">
        <f t="shared" si="460"/>
        <v>162.464032940364+0.298862344254559i</v>
      </c>
      <c r="F1616" t="str">
        <f t="shared" si="461"/>
        <v>2.42492483245349-384.451587689874i</v>
      </c>
      <c r="G1616" t="str">
        <f t="shared" si="462"/>
        <v>0.99999996186627-0.000195278591863098i</v>
      </c>
      <c r="H1616" t="str">
        <f t="shared" si="463"/>
        <v>1205.73479756144+75.0110490811615i</v>
      </c>
      <c r="I1616" t="str">
        <f t="shared" si="464"/>
        <v>89.601736873745-1307.17129792758i</v>
      </c>
      <c r="K1616" t="str">
        <f t="shared" si="465"/>
        <v>0.00991406671027209-0.000909690796373121i</v>
      </c>
      <c r="L1616" t="str">
        <f t="shared" si="466"/>
        <v>0.00015-0.726367211422779i</v>
      </c>
      <c r="M1616" t="str">
        <f t="shared" si="467"/>
        <v>0.0004-0.128182449074608i</v>
      </c>
      <c r="N1616">
        <f t="shared" si="468"/>
        <v>89.715335284856124</v>
      </c>
      <c r="O1616">
        <f t="shared" si="469"/>
        <v>36.456897834691844</v>
      </c>
      <c r="P1616" s="3">
        <f t="shared" si="470"/>
        <v>36.456897834691844</v>
      </c>
      <c r="Q1616" s="3">
        <f t="shared" si="471"/>
        <v>-90.284664715143876</v>
      </c>
      <c r="R1616">
        <f t="shared" si="472"/>
        <v>89.715335284856124</v>
      </c>
      <c r="S1616">
        <f t="shared" si="473"/>
        <v>0.38849442950270202</v>
      </c>
      <c r="T1616">
        <f t="shared" si="456"/>
        <v>36.456897834691844</v>
      </c>
    </row>
    <row r="1617" spans="1:20" x14ac:dyDescent="0.25">
      <c r="A1617">
        <f t="shared" si="457"/>
        <v>2450.2582248397084</v>
      </c>
      <c r="B1617">
        <f t="shared" si="474"/>
        <v>389.97070833481229</v>
      </c>
      <c r="C1617" t="str">
        <f t="shared" si="458"/>
        <v>-0.330368720217061-66.250561767081i</v>
      </c>
      <c r="D1617" t="str">
        <f t="shared" si="459"/>
        <v>3.47812400077131-40.8138892826835i</v>
      </c>
      <c r="E1617" t="str">
        <f t="shared" si="460"/>
        <v>162.463991846921+0.300006328714106i</v>
      </c>
      <c r="F1617" t="str">
        <f t="shared" si="461"/>
        <v>2.42492483174937-382.996205713872i</v>
      </c>
      <c r="G1617" t="str">
        <f t="shared" si="462"/>
        <v>0.999999961575903-0.00019602065045526i</v>
      </c>
      <c r="H1617" t="str">
        <f t="shared" si="463"/>
        <v>1205.77859269716+75.2962714176025i</v>
      </c>
      <c r="I1617" t="str">
        <f t="shared" si="464"/>
        <v>89.6022320874989-1302.26628799914i</v>
      </c>
      <c r="K1617" t="str">
        <f t="shared" si="465"/>
        <v>0.00991341820879342-0.00091308612085557i</v>
      </c>
      <c r="L1617" t="str">
        <f t="shared" si="466"/>
        <v>0.00015-0.723617465055568i</v>
      </c>
      <c r="M1617" t="str">
        <f t="shared" si="467"/>
        <v>0.0004-0.127697199715689i</v>
      </c>
      <c r="N1617">
        <f t="shared" si="468"/>
        <v>89.714288061105265</v>
      </c>
      <c r="O1617">
        <f t="shared" si="469"/>
        <v>36.42389929739447</v>
      </c>
      <c r="P1617" s="3">
        <f t="shared" si="470"/>
        <v>36.42389929739447</v>
      </c>
      <c r="Q1617" s="3">
        <f t="shared" si="471"/>
        <v>-90.285711938894735</v>
      </c>
      <c r="R1617">
        <f t="shared" si="472"/>
        <v>89.714288061105265</v>
      </c>
      <c r="S1617">
        <f t="shared" si="473"/>
        <v>0.38997070833481229</v>
      </c>
      <c r="T1617">
        <f t="shared" si="456"/>
        <v>36.42389929739447</v>
      </c>
    </row>
    <row r="1618" spans="1:20" x14ac:dyDescent="0.25">
      <c r="A1618">
        <f t="shared" si="457"/>
        <v>2459.5692060940992</v>
      </c>
      <c r="B1618">
        <f t="shared" si="474"/>
        <v>391.45259702648457</v>
      </c>
      <c r="C1618" t="str">
        <f t="shared" si="458"/>
        <v>-0.330326420291595-65.9993377956501i</v>
      </c>
      <c r="D1618" t="str">
        <f t="shared" si="459"/>
        <v>3.47812399316274-40.6593977664138i</v>
      </c>
      <c r="E1618" t="str">
        <f t="shared" si="460"/>
        <v>162.463950452944+0.301154754192857i</v>
      </c>
      <c r="F1618" t="str">
        <f t="shared" si="461"/>
        <v>2.42492483103989-381.54633326687i</v>
      </c>
      <c r="G1618" t="str">
        <f t="shared" si="462"/>
        <v>0.999999961283325-0.000196765528869421i</v>
      </c>
      <c r="H1618" t="str">
        <f t="shared" si="463"/>
        <v>1205.82272326664+75.5825796071755i</v>
      </c>
      <c r="I1618" t="str">
        <f t="shared" si="464"/>
        <v>89.6027310256274-1297.3800136988i</v>
      </c>
      <c r="K1618" t="str">
        <f t="shared" si="465"/>
        <v>0.00991276485769757-0.000916493652208594i</v>
      </c>
      <c r="L1618" t="str">
        <f t="shared" si="466"/>
        <v>0.00015-0.720878128168531i</v>
      </c>
      <c r="M1618" t="str">
        <f t="shared" si="467"/>
        <v>0.0004-0.127213787323858i</v>
      </c>
      <c r="N1618">
        <f t="shared" si="468"/>
        <v>89.713237248368202</v>
      </c>
      <c r="O1618">
        <f t="shared" si="469"/>
        <v>36.39090035074058</v>
      </c>
      <c r="P1618" s="3">
        <f t="shared" si="470"/>
        <v>36.39090035074058</v>
      </c>
      <c r="Q1618" s="3">
        <f t="shared" si="471"/>
        <v>-90.286762751631798</v>
      </c>
      <c r="R1618">
        <f t="shared" si="472"/>
        <v>89.713237248368202</v>
      </c>
      <c r="S1618">
        <f t="shared" si="473"/>
        <v>0.39145259702648455</v>
      </c>
      <c r="T1618">
        <f t="shared" si="456"/>
        <v>36.39090035074058</v>
      </c>
    </row>
    <row r="1619" spans="1:20" x14ac:dyDescent="0.25">
      <c r="A1619">
        <f t="shared" si="457"/>
        <v>2468.9155690772568</v>
      </c>
      <c r="B1619">
        <f t="shared" si="474"/>
        <v>392.94011689518521</v>
      </c>
      <c r="C1619" t="str">
        <f t="shared" si="458"/>
        <v>-0.33028380418678-65.7490633081915i</v>
      </c>
      <c r="D1619" t="str">
        <f t="shared" si="459"/>
        <v>3.47812398549624-40.5054911492312i</v>
      </c>
      <c r="E1619" t="str">
        <f t="shared" si="460"/>
        <v>162.463908756331+0.302307638618438i</v>
      </c>
      <c r="F1619" t="str">
        <f t="shared" si="461"/>
        <v>2.42492483032501-380.101949491967i</v>
      </c>
      <c r="G1619" t="str">
        <f t="shared" si="462"/>
        <v>0.999999960988519-0.000197513237820897i</v>
      </c>
      <c r="H1619" t="str">
        <f t="shared" si="463"/>
        <v>1205.86719185408+75.8699777980305i</v>
      </c>
      <c r="I1619" t="str">
        <f t="shared" si="464"/>
        <v>89.6032337157714-1292.51240475993i</v>
      </c>
      <c r="K1619" t="str">
        <f t="shared" si="465"/>
        <v>0.00991210662138972-0.000919913429020253i</v>
      </c>
      <c r="L1619" t="str">
        <f t="shared" si="466"/>
        <v>0.00015-0.718149161355381i</v>
      </c>
      <c r="M1619" t="str">
        <f t="shared" si="467"/>
        <v>0.0004-0.126732204945067i</v>
      </c>
      <c r="N1619">
        <f t="shared" si="468"/>
        <v>89.712182837392575</v>
      </c>
      <c r="O1619">
        <f t="shared" si="469"/>
        <v>36.357900991722175</v>
      </c>
      <c r="P1619" s="3">
        <f t="shared" si="470"/>
        <v>36.357900991722175</v>
      </c>
      <c r="Q1619" s="3">
        <f t="shared" si="471"/>
        <v>-90.287817162607425</v>
      </c>
      <c r="R1619">
        <f t="shared" si="472"/>
        <v>89.712182837392575</v>
      </c>
      <c r="S1619">
        <f t="shared" si="473"/>
        <v>0.39294011689518521</v>
      </c>
      <c r="T1619">
        <f t="shared" si="456"/>
        <v>36.357900991722175</v>
      </c>
    </row>
    <row r="1620" spans="1:20" x14ac:dyDescent="0.25">
      <c r="A1620">
        <f t="shared" si="457"/>
        <v>2478.2974482397503</v>
      </c>
      <c r="B1620">
        <f t="shared" si="474"/>
        <v>394.43328933938693</v>
      </c>
      <c r="C1620" t="str">
        <f t="shared" si="458"/>
        <v>-0.330240869584378-65.4997347051128i</v>
      </c>
      <c r="D1620" t="str">
        <f t="shared" si="459"/>
        <v>3.47812397777137-40.3521672171376i</v>
      </c>
      <c r="E1620" t="str">
        <f t="shared" si="460"/>
        <v>162.463866754965+0.30346499999838i</v>
      </c>
      <c r="F1620" t="str">
        <f t="shared" si="461"/>
        <v>2.42492482960469-378.663033611217i</v>
      </c>
      <c r="G1620" t="str">
        <f t="shared" si="462"/>
        <v>0.999999960691469-0.000198263788065721i</v>
      </c>
      <c r="H1620" t="str">
        <f t="shared" si="463"/>
        <v>1205.91200106375+76.1584701543164i</v>
      </c>
      <c r="I1620" t="str">
        <f t="shared" si="464"/>
        <v>89.6037401857762-1287.66339118461i</v>
      </c>
      <c r="K1620" t="str">
        <f t="shared" si="465"/>
        <v>0.00991144346402435-0.000923345489939104i</v>
      </c>
      <c r="L1620" t="str">
        <f t="shared" si="466"/>
        <v>0.00015-0.715430525359015i</v>
      </c>
      <c r="M1620" t="str">
        <f t="shared" si="467"/>
        <v>0.0004-0.126252445651591i</v>
      </c>
      <c r="N1620">
        <f t="shared" si="468"/>
        <v>89.711124818939197</v>
      </c>
      <c r="O1620">
        <f t="shared" si="469"/>
        <v>36.324901217310298</v>
      </c>
      <c r="P1620" s="3">
        <f t="shared" si="470"/>
        <v>36.324901217310298</v>
      </c>
      <c r="Q1620" s="3">
        <f t="shared" si="471"/>
        <v>-90.288875181060803</v>
      </c>
      <c r="R1620">
        <f t="shared" si="472"/>
        <v>89.711124818939197</v>
      </c>
      <c r="S1620">
        <f t="shared" si="473"/>
        <v>0.39443328933938693</v>
      </c>
      <c r="T1620">
        <f t="shared" si="456"/>
        <v>36.324901217310298</v>
      </c>
    </row>
    <row r="1621" spans="1:20" x14ac:dyDescent="0.25">
      <c r="A1621">
        <f t="shared" si="457"/>
        <v>2487.7149785430615</v>
      </c>
      <c r="B1621">
        <f t="shared" si="474"/>
        <v>395.9321358388766</v>
      </c>
      <c r="C1621" t="str">
        <f t="shared" si="458"/>
        <v>-0.330197614149419-65.2513484004337i</v>
      </c>
      <c r="D1621" t="str">
        <f t="shared" si="459"/>
        <v>3.47812396998768-40.1994237645164i</v>
      </c>
      <c r="E1621" t="str">
        <f t="shared" si="460"/>
        <v>162.46382444672+0.304626856420251i</v>
      </c>
      <c r="F1621" t="str">
        <f t="shared" si="461"/>
        <v>2.42492482887888-377.229564925331i</v>
      </c>
      <c r="G1621" t="str">
        <f t="shared" si="462"/>
        <v>0.999999960392156-0.000199017190400803i</v>
      </c>
      <c r="H1621" t="str">
        <f t="shared" si="463"/>
        <v>1205.95715352027+76.4480608562329i</v>
      </c>
      <c r="I1621" t="str">
        <f t="shared" si="464"/>
        <v>89.6042504636828-1282.83290324275i</v>
      </c>
      <c r="K1621" t="str">
        <f t="shared" si="465"/>
        <v>0.00991077534950277-0.000926789873673302i</v>
      </c>
      <c r="L1621" t="str">
        <f t="shared" si="466"/>
        <v>0.00015-0.712722181070944i</v>
      </c>
      <c r="M1621" t="str">
        <f t="shared" si="467"/>
        <v>0.0004-0.125774502541932i</v>
      </c>
      <c r="N1621">
        <f t="shared" si="468"/>
        <v>89.710063183783291</v>
      </c>
      <c r="O1621">
        <f t="shared" si="469"/>
        <v>36.291901024454269</v>
      </c>
      <c r="P1621" s="3">
        <f t="shared" si="470"/>
        <v>36.291901024454269</v>
      </c>
      <c r="Q1621" s="3">
        <f t="shared" si="471"/>
        <v>-90.289936816216709</v>
      </c>
      <c r="R1621">
        <f t="shared" si="472"/>
        <v>89.710063183783291</v>
      </c>
      <c r="S1621">
        <f t="shared" si="473"/>
        <v>0.3959321358388766</v>
      </c>
      <c r="T1621">
        <f t="shared" si="456"/>
        <v>36.291901024454269</v>
      </c>
    </row>
    <row r="1622" spans="1:20" x14ac:dyDescent="0.25">
      <c r="A1622">
        <f t="shared" si="457"/>
        <v>2497.1682954615253</v>
      </c>
      <c r="B1622">
        <f t="shared" si="474"/>
        <v>397.43667795506434</v>
      </c>
      <c r="C1622" t="str">
        <f t="shared" si="458"/>
        <v>-0.330154035531067-65.0039008217399i</v>
      </c>
      <c r="D1622" t="str">
        <f t="shared" si="459"/>
        <v>3.4781239621447-40.0472585941018i</v>
      </c>
      <c r="E1622" t="str">
        <f t="shared" si="460"/>
        <v>162.463781829454+0.305793226052023i</v>
      </c>
      <c r="F1622" t="str">
        <f t="shared" si="461"/>
        <v>2.42492482814754-375.801522813382i</v>
      </c>
      <c r="G1622" t="str">
        <f t="shared" si="462"/>
        <v>0.999999960090565-0.000199773455664076i</v>
      </c>
      <c r="H1622" t="str">
        <f t="shared" si="463"/>
        <v>1206.00265186867+76.7387541001042i</v>
      </c>
      <c r="I1622" t="str">
        <f t="shared" si="464"/>
        <v>89.6047645777399-1278.02087147098i</v>
      </c>
      <c r="K1622" t="str">
        <f t="shared" si="465"/>
        <v>0.00991010224147248-0.000930246618990097i</v>
      </c>
      <c r="L1622" t="str">
        <f t="shared" si="466"/>
        <v>0.00015-0.710024089530729i</v>
      </c>
      <c r="M1622" t="str">
        <f t="shared" si="467"/>
        <v>0.0004-0.125298368740717i</v>
      </c>
      <c r="N1622">
        <f t="shared" si="468"/>
        <v>89.708997922714232</v>
      </c>
      <c r="O1622">
        <f t="shared" si="469"/>
        <v>36.258900410082269</v>
      </c>
      <c r="P1622" s="3">
        <f t="shared" si="470"/>
        <v>36.258900410082269</v>
      </c>
      <c r="Q1622" s="3">
        <f t="shared" si="471"/>
        <v>-90.291002077285768</v>
      </c>
      <c r="R1622">
        <f t="shared" si="472"/>
        <v>89.708997922714232</v>
      </c>
      <c r="S1622">
        <f t="shared" si="473"/>
        <v>0.39743667795506432</v>
      </c>
      <c r="T1622">
        <f t="shared" si="456"/>
        <v>36.258900410082269</v>
      </c>
    </row>
    <row r="1623" spans="1:20" x14ac:dyDescent="0.25">
      <c r="A1623">
        <f t="shared" si="457"/>
        <v>2506.6575349842792</v>
      </c>
      <c r="B1623">
        <f t="shared" si="474"/>
        <v>398.94693733129361</v>
      </c>
      <c r="C1623" t="str">
        <f t="shared" si="458"/>
        <v>-0.330110131361405-64.7573884101259i</v>
      </c>
      <c r="D1623" t="str">
        <f t="shared" si="459"/>
        <v>3.47812395424202-39.8956695169471i</v>
      </c>
      <c r="E1623" t="str">
        <f t="shared" si="460"/>
        <v>162.46373890101+0.306964127143041i</v>
      </c>
      <c r="F1623" t="str">
        <f t="shared" si="461"/>
        <v>2.42492482741063-374.378886732504i</v>
      </c>
      <c r="G1623" t="str">
        <f t="shared" si="462"/>
        <v>0.999999959786677-0.00020053259473466i</v>
      </c>
      <c r="H1623" t="str">
        <f t="shared" si="463"/>
        <v>1206.04849877466+77.0305540984327i</v>
      </c>
      <c r="I1623" t="str">
        <f t="shared" si="464"/>
        <v>89.6052825563946-1273.2272266718i</v>
      </c>
      <c r="K1623" t="str">
        <f t="shared" si="465"/>
        <v>0.00990942410332463-0.000933715764714913i</v>
      </c>
      <c r="L1623" t="str">
        <f t="shared" si="466"/>
        <v>0.00015-0.707336211925414i</v>
      </c>
      <c r="M1623" t="str">
        <f t="shared" si="467"/>
        <v>0.0004-0.124824037398602i</v>
      </c>
      <c r="N1623">
        <f t="shared" si="468"/>
        <v>89.707929026537045</v>
      </c>
      <c r="O1623">
        <f t="shared" si="469"/>
        <v>36.225899371100404</v>
      </c>
      <c r="P1623" s="3">
        <f t="shared" si="470"/>
        <v>36.225899371100404</v>
      </c>
      <c r="Q1623" s="3">
        <f t="shared" si="471"/>
        <v>-90.292070973462955</v>
      </c>
      <c r="R1623">
        <f t="shared" si="472"/>
        <v>89.707929026537045</v>
      </c>
      <c r="S1623">
        <f t="shared" si="473"/>
        <v>0.39894693733129361</v>
      </c>
      <c r="T1623">
        <f t="shared" si="456"/>
        <v>36.225899371100404</v>
      </c>
    </row>
    <row r="1624" spans="1:20" x14ac:dyDescent="0.25">
      <c r="A1624">
        <f t="shared" si="457"/>
        <v>2516.1828336172193</v>
      </c>
      <c r="B1624">
        <f t="shared" si="474"/>
        <v>400.46293569315253</v>
      </c>
      <c r="C1624" t="str">
        <f t="shared" si="458"/>
        <v>-0.330065899256078-64.511807620148i</v>
      </c>
      <c r="D1624" t="str">
        <f t="shared" si="459"/>
        <v>3.47812394627916-39.7446543523921i</v>
      </c>
      <c r="E1624" t="str">
        <f t="shared" si="460"/>
        <v>162.463695659222+0.308139578023909i</v>
      </c>
      <c r="F1624" t="str">
        <f t="shared" si="461"/>
        <v>2.42492482666812-372.961636217601i</v>
      </c>
      <c r="G1624" t="str">
        <f t="shared" si="462"/>
        <v>0.999999959480475-0.000201294618533015i</v>
      </c>
      <c r="H1624" t="str">
        <f t="shared" si="463"/>
        <v>1206.09469692472+77.3234650799688i</v>
      </c>
      <c r="I1624" t="str">
        <f t="shared" si="464"/>
        <v>89.6058044283007-1268.45189991246i</v>
      </c>
      <c r="K1624" t="str">
        <f t="shared" si="465"/>
        <v>0.00990874089819286-0.000937197349730721i</v>
      </c>
      <c r="L1624" t="str">
        <f t="shared" si="466"/>
        <v>0.00015-0.704658509588975i</v>
      </c>
      <c r="M1624" t="str">
        <f t="shared" si="467"/>
        <v>0.0004-0.124351501692172i</v>
      </c>
      <c r="N1624">
        <f t="shared" si="468"/>
        <v>89.706856486072525</v>
      </c>
      <c r="O1624">
        <f t="shared" si="469"/>
        <v>36.192897904393135</v>
      </c>
      <c r="P1624" s="3">
        <f t="shared" si="470"/>
        <v>36.192897904393135</v>
      </c>
      <c r="Q1624" s="3">
        <f t="shared" si="471"/>
        <v>-90.293143513927475</v>
      </c>
      <c r="R1624">
        <f t="shared" si="472"/>
        <v>89.706856486072525</v>
      </c>
      <c r="S1624">
        <f t="shared" si="473"/>
        <v>0.40046293569315256</v>
      </c>
      <c r="T1624">
        <f t="shared" si="456"/>
        <v>36.192897904393135</v>
      </c>
    </row>
    <row r="1625" spans="1:20" x14ac:dyDescent="0.25">
      <c r="A1625">
        <f t="shared" si="457"/>
        <v>2525.7443283849652</v>
      </c>
      <c r="B1625">
        <f t="shared" si="474"/>
        <v>401.98469484878655</v>
      </c>
      <c r="C1625" t="str">
        <f t="shared" si="458"/>
        <v>-0.330021336814144-64.2671549197727i</v>
      </c>
      <c r="D1625" t="str">
        <f t="shared" si="459"/>
        <v>3.47812393825567-39.5942109280331i</v>
      </c>
      <c r="E1625" t="str">
        <f t="shared" si="460"/>
        <v>162.463652101906+0.309319597107279i</v>
      </c>
      <c r="F1625" t="str">
        <f t="shared" si="461"/>
        <v>2.42492482591995-371.549750881045i</v>
      </c>
      <c r="G1625" t="str">
        <f t="shared" si="462"/>
        <v>0.999999959171941-0.000202059538021098i</v>
      </c>
      <c r="H1625" t="str">
        <f t="shared" si="463"/>
        <v>1206.14124902623+77.6174912897763i</v>
      </c>
      <c r="I1625" t="str">
        <f t="shared" si="464"/>
        <v>89.6063302223197-1263.69482252397i</v>
      </c>
      <c r="K1625" t="str">
        <f t="shared" si="465"/>
        <v>0.0099080525889518-0.000940691412977317i</v>
      </c>
      <c r="L1625" t="str">
        <f t="shared" si="466"/>
        <v>0.00015-0.701990944001767i</v>
      </c>
      <c r="M1625" t="str">
        <f t="shared" si="467"/>
        <v>0.0004-0.123880754823841i</v>
      </c>
      <c r="N1625">
        <f t="shared" si="468"/>
        <v>89.705780292157641</v>
      </c>
      <c r="O1625">
        <f t="shared" si="469"/>
        <v>36.159896006823018</v>
      </c>
      <c r="P1625" s="3">
        <f t="shared" si="470"/>
        <v>36.159896006823018</v>
      </c>
      <c r="Q1625" s="3">
        <f t="shared" si="471"/>
        <v>-90.294219707842359</v>
      </c>
      <c r="R1625">
        <f t="shared" si="472"/>
        <v>89.705780292157641</v>
      </c>
      <c r="S1625">
        <f t="shared" si="473"/>
        <v>0.40198469484878657</v>
      </c>
      <c r="T1625">
        <f t="shared" si="456"/>
        <v>36.159896006823018</v>
      </c>
    </row>
    <row r="1626" spans="1:20" x14ac:dyDescent="0.25">
      <c r="A1626">
        <f t="shared" si="457"/>
        <v>2535.3421568328281</v>
      </c>
      <c r="B1626">
        <f t="shared" si="474"/>
        <v>403.51223668921193</v>
      </c>
      <c r="C1626" t="str">
        <f t="shared" si="458"/>
        <v>-0.329976441617579-64.0234267903243i</v>
      </c>
      <c r="D1626" t="str">
        <f t="shared" si="459"/>
        <v>3.47812393017108-39.4443370796911i</v>
      </c>
      <c r="E1626" t="str">
        <f t="shared" si="460"/>
        <v>162.463608226867+0.31050420288792i</v>
      </c>
      <c r="F1626" t="str">
        <f t="shared" si="461"/>
        <v>2.42492482516608-370.143210412396i</v>
      </c>
      <c r="G1626" t="str">
        <f t="shared" si="462"/>
        <v>0.999999958861059-0.000202827364202523i</v>
      </c>
      <c r="H1626" t="str">
        <f t="shared" si="463"/>
        <v>1206.18815780777+77.9126369892889i</v>
      </c>
      <c r="I1626" t="str">
        <f t="shared" si="464"/>
        <v>89.6068599675175-1258.95592610024i</v>
      </c>
      <c r="K1626" t="str">
        <f t="shared" si="465"/>
        <v>0.00990735913821484-0.000944197993450418i</v>
      </c>
      <c r="L1626" t="str">
        <f t="shared" si="466"/>
        <v>0.00015-0.699333476789968i</v>
      </c>
      <c r="M1626" t="str">
        <f t="shared" si="467"/>
        <v>0.0004-0.123411790021759i</v>
      </c>
      <c r="N1626">
        <f t="shared" si="468"/>
        <v>89.704700435646714</v>
      </c>
      <c r="O1626">
        <f t="shared" si="469"/>
        <v>36.126893675230363</v>
      </c>
      <c r="P1626" s="3">
        <f t="shared" si="470"/>
        <v>36.126893675230363</v>
      </c>
      <c r="Q1626" s="3">
        <f t="shared" si="471"/>
        <v>-90.295299564353286</v>
      </c>
      <c r="R1626">
        <f t="shared" si="472"/>
        <v>89.704700435646714</v>
      </c>
      <c r="S1626">
        <f t="shared" si="473"/>
        <v>0.40351223668921193</v>
      </c>
      <c r="T1626">
        <f t="shared" si="456"/>
        <v>36.126893675230363</v>
      </c>
    </row>
    <row r="1627" spans="1:20" x14ac:dyDescent="0.25">
      <c r="A1627">
        <f t="shared" si="457"/>
        <v>2544.9764570287925</v>
      </c>
      <c r="B1627">
        <f t="shared" si="474"/>
        <v>405.04558318863093</v>
      </c>
      <c r="C1627" t="str">
        <f t="shared" si="458"/>
        <v>-0.32993121123167-63.7806197264371i</v>
      </c>
      <c r="D1627" t="str">
        <f t="shared" si="459"/>
        <v>3.47812392202494-39.2950306513804i</v>
      </c>
      <c r="E1627" t="str">
        <f t="shared" si="460"/>
        <v>162.463564031896+0.311693413943565i</v>
      </c>
      <c r="F1627" t="str">
        <f t="shared" si="461"/>
        <v>2.42492482440648-368.741994578094i</v>
      </c>
      <c r="G1627" t="str">
        <f t="shared" si="462"/>
        <v>0.999999958547809-0.000203598108122715i</v>
      </c>
      <c r="H1627" t="str">
        <f t="shared" si="463"/>
        <v>1206.23542601916+78.2089064563857i</v>
      </c>
      <c r="I1627" t="str">
        <f t="shared" si="464"/>
        <v>89.6073936931732-1254.23514249696i</v>
      </c>
      <c r="K1627" t="str">
        <f t="shared" si="465"/>
        <v>0.00990666050833313-0.000947717130201068i</v>
      </c>
      <c r="L1627" t="str">
        <f t="shared" si="466"/>
        <v>0.00015-0.69668606972501i</v>
      </c>
      <c r="M1627" t="str">
        <f t="shared" si="467"/>
        <v>0.0004-0.122944600539708i</v>
      </c>
      <c r="N1627">
        <f t="shared" si="468"/>
        <v>89.703616907411472</v>
      </c>
      <c r="O1627">
        <f t="shared" si="469"/>
        <v>36.093890906433465</v>
      </c>
      <c r="P1627" s="3">
        <f t="shared" si="470"/>
        <v>36.093890906433465</v>
      </c>
      <c r="Q1627" s="3">
        <f t="shared" si="471"/>
        <v>-90.296383092588528</v>
      </c>
      <c r="R1627">
        <f t="shared" si="472"/>
        <v>89.703616907411472</v>
      </c>
      <c r="S1627">
        <f t="shared" si="473"/>
        <v>0.40504558318863093</v>
      </c>
      <c r="T1627">
        <f t="shared" si="456"/>
        <v>36.093890906433465</v>
      </c>
    </row>
    <row r="1628" spans="1:20" x14ac:dyDescent="0.25">
      <c r="A1628">
        <f t="shared" si="457"/>
        <v>2554.647367565502</v>
      </c>
      <c r="B1628">
        <f t="shared" si="474"/>
        <v>406.58475640474774</v>
      </c>
      <c r="C1628" t="str">
        <f t="shared" si="458"/>
        <v>-0.3298856432043-63.5387302360007i</v>
      </c>
      <c r="D1628" t="str">
        <f t="shared" si="459"/>
        <v>3.47812391381677-39.1462894952777i</v>
      </c>
      <c r="E1628" t="str">
        <f t="shared" si="460"/>
        <v>162.463519514769+0.312887248935266i</v>
      </c>
      <c r="F1628" t="str">
        <f t="shared" si="461"/>
        <v>2.42492482364109-367.34608322118i</v>
      </c>
      <c r="G1628" t="str">
        <f t="shared" si="462"/>
        <v>0.999999958232173-0.000204371780869075i</v>
      </c>
      <c r="H1628" t="str">
        <f t="shared" si="463"/>
        <v>1206.28305643169+78.5063039854456i</v>
      </c>
      <c r="I1628" t="str">
        <f t="shared" si="464"/>
        <v>89.6079314287725-1249.53240383072i</v>
      </c>
      <c r="K1628" t="str">
        <f t="shared" si="465"/>
        <v>0.00990595666139329-0.000951248862334674i</v>
      </c>
      <c r="L1628" t="str">
        <f t="shared" si="466"/>
        <v>0.00015-0.694048684723064i</v>
      </c>
      <c r="M1628" t="str">
        <f t="shared" si="467"/>
        <v>0.0004-0.122479179657011i</v>
      </c>
      <c r="N1628">
        <f t="shared" si="468"/>
        <v>89.702529698342261</v>
      </c>
      <c r="O1628">
        <f t="shared" si="469"/>
        <v>36.060887697227834</v>
      </c>
      <c r="P1628" s="3">
        <f t="shared" si="470"/>
        <v>36.060887697227834</v>
      </c>
      <c r="Q1628" s="3">
        <f t="shared" si="471"/>
        <v>-90.297470301657739</v>
      </c>
      <c r="R1628">
        <f t="shared" si="472"/>
        <v>89.702529698342261</v>
      </c>
      <c r="S1628">
        <f t="shared" si="473"/>
        <v>0.40658475640474773</v>
      </c>
      <c r="T1628">
        <f t="shared" si="456"/>
        <v>36.060887697227834</v>
      </c>
    </row>
    <row r="1629" spans="1:20" x14ac:dyDescent="0.25">
      <c r="A1629">
        <f t="shared" si="457"/>
        <v>2564.3550275622515</v>
      </c>
      <c r="B1629">
        <f t="shared" si="474"/>
        <v>408.12977847908581</v>
      </c>
      <c r="C1629" t="str">
        <f t="shared" si="458"/>
        <v>-0.3298397350665-63.2977548401159i</v>
      </c>
      <c r="D1629" t="str">
        <f t="shared" si="459"/>
        <v>3.47812390554609-38.9981114716918i</v>
      </c>
      <c r="E1629" t="str">
        <f t="shared" si="460"/>
        <v>162.46347467325+0.314085726607564i</v>
      </c>
      <c r="F1629" t="str">
        <f t="shared" si="461"/>
        <v>2.42492482286986-365.955456260999i</v>
      </c>
      <c r="G1629" t="str">
        <f t="shared" si="462"/>
        <v>0.999999957914135-0.000205148393571132i</v>
      </c>
      <c r="H1629" t="str">
        <f t="shared" si="463"/>
        <v>1206.33105183829+78.8048338874185i</v>
      </c>
      <c r="I1629" t="str">
        <f t="shared" si="464"/>
        <v>89.6084732040139-1244.84764247797i</v>
      </c>
      <c r="K1629" t="str">
        <f t="shared" si="465"/>
        <v>0.00990524755921629-0.000954793229010334i</v>
      </c>
      <c r="L1629" t="str">
        <f t="shared" si="466"/>
        <v>0.00015-0.691421283844453i</v>
      </c>
      <c r="M1629" t="str">
        <f t="shared" si="467"/>
        <v>0.0004-0.122015520678433i</v>
      </c>
      <c r="N1629">
        <f t="shared" si="468"/>
        <v>89.701438799348125</v>
      </c>
      <c r="O1629">
        <f t="shared" si="469"/>
        <v>36.027884044386902</v>
      </c>
      <c r="P1629" s="3">
        <f t="shared" si="470"/>
        <v>36.027884044386902</v>
      </c>
      <c r="Q1629" s="3">
        <f t="shared" si="471"/>
        <v>-90.298561200651875</v>
      </c>
      <c r="R1629">
        <f t="shared" si="472"/>
        <v>89.701438799348125</v>
      </c>
      <c r="S1629">
        <f t="shared" si="473"/>
        <v>0.40812977847908583</v>
      </c>
      <c r="T1629">
        <f t="shared" si="456"/>
        <v>36.027884044386902</v>
      </c>
    </row>
    <row r="1630" spans="1:20" x14ac:dyDescent="0.25">
      <c r="A1630">
        <f t="shared" si="457"/>
        <v>2574.099576666988</v>
      </c>
      <c r="B1630">
        <f t="shared" si="474"/>
        <v>409.68067163730638</v>
      </c>
      <c r="C1630" t="str">
        <f t="shared" si="458"/>
        <v>-0.32979348433179-63.0576900730398i</v>
      </c>
      <c r="D1630" t="str">
        <f t="shared" si="459"/>
        <v>3.47812389721244-38.8504944490318i</v>
      </c>
      <c r="E1630" t="str">
        <f t="shared" si="460"/>
        <v>162.46342950509+0.315288865789297i</v>
      </c>
      <c r="F1630" t="str">
        <f t="shared" si="461"/>
        <v>2.42492482209277-364.570093692917i</v>
      </c>
      <c r="G1630" t="str">
        <f t="shared" si="462"/>
        <v>0.999999957593674-0.000205927957400711i</v>
      </c>
      <c r="H1630" t="str">
        <f t="shared" si="463"/>
        <v>1206.37941505368+79.1045004898893i</v>
      </c>
      <c r="I1630" t="str">
        <f t="shared" si="464"/>
        <v>89.6090190488101-1240.1807910741i</v>
      </c>
      <c r="K1630" t="str">
        <f t="shared" si="465"/>
        <v>0.00990453316335533-0.000958350269439945i</v>
      </c>
      <c r="L1630" t="str">
        <f t="shared" si="466"/>
        <v>0.00015-0.68880382929314i</v>
      </c>
      <c r="M1630" t="str">
        <f t="shared" si="467"/>
        <v>0.0004-0.121553616934084i</v>
      </c>
      <c r="N1630">
        <f t="shared" si="468"/>
        <v>89.700344201357908</v>
      </c>
      <c r="O1630">
        <f t="shared" si="469"/>
        <v>35.994879944661207</v>
      </c>
      <c r="P1630" s="3">
        <f t="shared" si="470"/>
        <v>35.994879944661207</v>
      </c>
      <c r="Q1630" s="3">
        <f t="shared" si="471"/>
        <v>-90.299655798642092</v>
      </c>
      <c r="R1630">
        <f t="shared" si="472"/>
        <v>89.700344201357908</v>
      </c>
      <c r="S1630">
        <f t="shared" si="473"/>
        <v>0.40968067163730637</v>
      </c>
      <c r="T1630">
        <f t="shared" si="456"/>
        <v>35.994879944661207</v>
      </c>
    </row>
    <row r="1631" spans="1:20" x14ac:dyDescent="0.25">
      <c r="A1631">
        <f t="shared" si="457"/>
        <v>2583.8811550583227</v>
      </c>
      <c r="B1631">
        <f t="shared" si="474"/>
        <v>411.23745818952813</v>
      </c>
      <c r="C1631" t="str">
        <f t="shared" si="458"/>
        <v>-0.329746888496463-62.8185324821374i</v>
      </c>
      <c r="D1631" t="str">
        <f t="shared" si="459"/>
        <v>3.47812388881534-38.7034363037776i</v>
      </c>
      <c r="E1631" t="str">
        <f t="shared" si="460"/>
        <v>162.463384008023+0.316496685393832i</v>
      </c>
      <c r="F1631" t="str">
        <f t="shared" si="461"/>
        <v>2.42492482130976-363.189975588028i</v>
      </c>
      <c r="G1631" t="str">
        <f t="shared" si="462"/>
        <v>0.999999957270774-0.000206710483572087i</v>
      </c>
      <c r="H1631" t="str">
        <f t="shared" si="463"/>
        <v>1206.42814891458+79.4053081371435i</v>
      </c>
      <c r="I1631" t="str">
        <f t="shared" si="464"/>
        <v>89.6095689932881-1235.53178251246i</v>
      </c>
      <c r="K1631" t="str">
        <f t="shared" si="465"/>
        <v>0.00990381343509431-0.000961920022887401i</v>
      </c>
      <c r="L1631" t="str">
        <f t="shared" si="466"/>
        <v>0.00015-0.68619628341616i</v>
      </c>
      <c r="M1631" t="str">
        <f t="shared" si="467"/>
        <v>0.0004-0.121093461779322i</v>
      </c>
      <c r="N1631">
        <f t="shared" si="468"/>
        <v>89.699245895320573</v>
      </c>
      <c r="O1631">
        <f t="shared" si="469"/>
        <v>35.961875394778431</v>
      </c>
      <c r="P1631" s="3">
        <f t="shared" si="470"/>
        <v>35.961875394778431</v>
      </c>
      <c r="Q1631" s="3">
        <f t="shared" si="471"/>
        <v>-90.300754104679427</v>
      </c>
      <c r="R1631">
        <f t="shared" si="472"/>
        <v>89.699245895320573</v>
      </c>
      <c r="S1631">
        <f t="shared" si="473"/>
        <v>0.41123745818952812</v>
      </c>
      <c r="T1631">
        <f t="shared" si="456"/>
        <v>35.961875394778431</v>
      </c>
    </row>
    <row r="1632" spans="1:20" x14ac:dyDescent="0.25">
      <c r="A1632">
        <f t="shared" si="457"/>
        <v>2593.6999034475443</v>
      </c>
      <c r="B1632">
        <f t="shared" si="474"/>
        <v>412.80016053064833</v>
      </c>
      <c r="C1632" t="str">
        <f t="shared" si="458"/>
        <v>-0.329699945039351-62.5802786278338i</v>
      </c>
      <c r="D1632" t="str">
        <f t="shared" si="459"/>
        <v>3.4781238803543-38.5569349204482i</v>
      </c>
      <c r="E1632" t="str">
        <f t="shared" si="460"/>
        <v>162.463338179771+0.317709204419625i</v>
      </c>
      <c r="F1632" t="str">
        <f t="shared" si="461"/>
        <v>2.42492482052079-361.81508209287i</v>
      </c>
      <c r="G1632" t="str">
        <f t="shared" si="462"/>
        <v>0.999999956945415-0.00020749598334215i</v>
      </c>
      <c r="H1632" t="str">
        <f t="shared" si="463"/>
        <v>1206.47725627982+79.7072611902339i</v>
      </c>
      <c r="I1632" t="str">
        <f t="shared" si="464"/>
        <v>89.6101230677919-1230.90054994335i</v>
      </c>
      <c r="K1632" t="str">
        <f t="shared" si="465"/>
        <v>0.00990308833544638-0.000965502528667786i</v>
      </c>
      <c r="L1632" t="str">
        <f t="shared" si="466"/>
        <v>0.00015-0.683598608703089i</v>
      </c>
      <c r="M1632" t="str">
        <f t="shared" si="467"/>
        <v>0.0004-0.120635048594662i</v>
      </c>
      <c r="N1632">
        <f t="shared" si="468"/>
        <v>89.698143872205975</v>
      </c>
      <c r="O1632">
        <f t="shared" si="469"/>
        <v>35.928870391443482</v>
      </c>
      <c r="P1632" s="3">
        <f t="shared" si="470"/>
        <v>35.928870391443482</v>
      </c>
      <c r="Q1632" s="3">
        <f t="shared" si="471"/>
        <v>-90.301856127794025</v>
      </c>
      <c r="R1632">
        <f t="shared" si="472"/>
        <v>89.698143872205975</v>
      </c>
      <c r="S1632">
        <f t="shared" si="473"/>
        <v>0.41280016053064833</v>
      </c>
      <c r="T1632">
        <f t="shared" si="456"/>
        <v>35.928870391443482</v>
      </c>
    </row>
    <row r="1633" spans="1:20" x14ac:dyDescent="0.25">
      <c r="A1633">
        <f t="shared" si="457"/>
        <v>2603.5559630806447</v>
      </c>
      <c r="B1633">
        <f t="shared" si="474"/>
        <v>414.3688011406648</v>
      </c>
      <c r="C1633" t="str">
        <f t="shared" si="458"/>
        <v>-0.32965265142131-62.3429250835602i</v>
      </c>
      <c r="D1633" t="str">
        <f t="shared" si="459"/>
        <v>3.47812387182882-38.410988191572i</v>
      </c>
      <c r="E1633" t="str">
        <f t="shared" si="460"/>
        <v>162.46329201804+0.318926441950846i</v>
      </c>
      <c r="F1633" t="str">
        <f t="shared" si="461"/>
        <v>2.42492481972581-360.445393429137i</v>
      </c>
      <c r="G1633" t="str">
        <f t="shared" si="462"/>
        <v>0.999999956617578-0.000208284468010567i</v>
      </c>
      <c r="H1633" t="str">
        <f t="shared" si="463"/>
        <v>1206.52674003061+80.0103640270413i</v>
      </c>
      <c r="I1633" t="str">
        <f t="shared" si="464"/>
        <v>89.6106813028781-1226.28702677317i</v>
      </c>
      <c r="K1633" t="str">
        <f t="shared" si="465"/>
        <v>0.00990235782515154-0.000969097826146383i</v>
      </c>
      <c r="L1633" t="str">
        <f t="shared" si="466"/>
        <v>0.00015-0.681010767785503i</v>
      </c>
      <c r="M1633" t="str">
        <f t="shared" si="467"/>
        <v>0.0004-0.120178370785677i</v>
      </c>
      <c r="N1633">
        <f t="shared" si="468"/>
        <v>89.697038123005953</v>
      </c>
      <c r="O1633">
        <f t="shared" si="469"/>
        <v>35.895864931337726</v>
      </c>
      <c r="P1633" s="3">
        <f t="shared" si="470"/>
        <v>35.895864931337726</v>
      </c>
      <c r="Q1633" s="3">
        <f t="shared" si="471"/>
        <v>-90.302961876994047</v>
      </c>
      <c r="R1633">
        <f t="shared" si="472"/>
        <v>89.697038123005953</v>
      </c>
      <c r="S1633">
        <f t="shared" si="473"/>
        <v>0.41436880114066482</v>
      </c>
      <c r="T1633">
        <f t="shared" si="456"/>
        <v>35.895864931337726</v>
      </c>
    </row>
    <row r="1634" spans="1:20" x14ac:dyDescent="0.25">
      <c r="A1634">
        <f t="shared" si="457"/>
        <v>2613.4494757403513</v>
      </c>
      <c r="B1634">
        <f t="shared" si="474"/>
        <v>415.94340258499932</v>
      </c>
      <c r="C1634" t="str">
        <f t="shared" si="458"/>
        <v>-0.329605005086022-62.1064684357122i</v>
      </c>
      <c r="D1634" t="str">
        <f t="shared" si="459"/>
        <v>3.47812386323843-38.2655940176563i</v>
      </c>
      <c r="E1634" t="str">
        <f t="shared" si="460"/>
        <v>162.463245520527+0.32014841715721i</v>
      </c>
      <c r="F1634" t="str">
        <f t="shared" si="461"/>
        <v>2.42492481892478-359.080889893399i</v>
      </c>
      <c r="G1634" t="str">
        <f t="shared" si="462"/>
        <v>0.999999956287246-0.000209075948919942i</v>
      </c>
      <c r="H1634" t="str">
        <f t="shared" si="463"/>
        <v>1206.57660307064+80.3146210423515i</v>
      </c>
      <c r="I1634" t="str">
        <f t="shared" si="464"/>
        <v>89.6112437293291-1221.69114666335i</v>
      </c>
      <c r="K1634" t="str">
        <f t="shared" si="465"/>
        <v>0.00990162186467574-0.000972705954737997i</v>
      </c>
      <c r="L1634" t="str">
        <f t="shared" si="466"/>
        <v>0.00015-0.678432723436442i</v>
      </c>
      <c r="M1634" t="str">
        <f t="shared" si="467"/>
        <v>0.0004-0.119723421782902i</v>
      </c>
      <c r="N1634">
        <f t="shared" si="468"/>
        <v>89.695928638734117</v>
      </c>
      <c r="O1634">
        <f t="shared" si="469"/>
        <v>35.862859011119895</v>
      </c>
      <c r="P1634" s="3">
        <f t="shared" si="470"/>
        <v>35.862859011119895</v>
      </c>
      <c r="Q1634" s="3">
        <f t="shared" si="471"/>
        <v>-90.304071361265883</v>
      </c>
      <c r="R1634">
        <f t="shared" si="472"/>
        <v>89.695928638734117</v>
      </c>
      <c r="S1634">
        <f t="shared" si="473"/>
        <v>0.41594340258499934</v>
      </c>
      <c r="T1634">
        <f t="shared" si="456"/>
        <v>35.862859011119895</v>
      </c>
    </row>
    <row r="1635" spans="1:20" x14ac:dyDescent="0.25">
      <c r="A1635">
        <f t="shared" si="457"/>
        <v>2623.380583748165</v>
      </c>
      <c r="B1635">
        <f t="shared" si="474"/>
        <v>417.52398751482235</v>
      </c>
      <c r="C1635" t="str">
        <f t="shared" si="458"/>
        <v>-0.329557003458885-61.8709052835931i</v>
      </c>
      <c r="D1635" t="str">
        <f t="shared" si="459"/>
        <v>3.47812385458262-38.1207503071571i</v>
      </c>
      <c r="E1635" t="str">
        <f t="shared" si="460"/>
        <v>162.46319868491+0.321375149295506i</v>
      </c>
      <c r="F1635" t="str">
        <f t="shared" si="461"/>
        <v>2.42492481811764-357.721551856813i</v>
      </c>
      <c r="G1635" t="str">
        <f t="shared" si="462"/>
        <v>0.999999955954397-0.000209870437455983i</v>
      </c>
      <c r="H1635" t="str">
        <f t="shared" si="463"/>
        <v>1206.62684832631+80.6200366479121i</v>
      </c>
      <c r="I1635" t="str">
        <f t="shared" si="464"/>
        <v>89.6118103781432-1217.11284352948i</v>
      </c>
      <c r="K1635" t="str">
        <f t="shared" si="465"/>
        <v>0.00990088041420856-0.000976326953905905i</v>
      </c>
      <c r="L1635" t="str">
        <f t="shared" si="466"/>
        <v>0.00015-0.67586443856988i</v>
      </c>
      <c r="M1635" t="str">
        <f t="shared" si="467"/>
        <v>0.0004-0.119270195041743i</v>
      </c>
      <c r="N1635">
        <f t="shared" si="468"/>
        <v>89.694815410427495</v>
      </c>
      <c r="O1635">
        <f t="shared" si="469"/>
        <v>35.82985262742482</v>
      </c>
      <c r="P1635" s="3">
        <f t="shared" si="470"/>
        <v>35.82985262742482</v>
      </c>
      <c r="Q1635" s="3">
        <f t="shared" si="471"/>
        <v>-90.305184589572505</v>
      </c>
      <c r="R1635">
        <f t="shared" si="472"/>
        <v>89.694815410427495</v>
      </c>
      <c r="S1635">
        <f t="shared" si="473"/>
        <v>0.41752398751482234</v>
      </c>
      <c r="T1635">
        <f t="shared" si="456"/>
        <v>35.82985262742482</v>
      </c>
    </row>
    <row r="1636" spans="1:20" x14ac:dyDescent="0.25">
      <c r="A1636">
        <f t="shared" si="457"/>
        <v>2633.3494299664076</v>
      </c>
      <c r="B1636">
        <f t="shared" si="474"/>
        <v>419.11057866737866</v>
      </c>
      <c r="C1636" t="str">
        <f t="shared" si="458"/>
        <v>-0.32950864394765-61.6362322393704i</v>
      </c>
      <c r="D1636" t="str">
        <f t="shared" si="459"/>
        <v>3.47812384586092-37.9764549764493i</v>
      </c>
      <c r="E1636" t="str">
        <f t="shared" si="460"/>
        <v>162.463151508854+0.322606657708972i</v>
      </c>
      <c r="F1636" t="str">
        <f t="shared" si="461"/>
        <v>2.42492481730437-356.367359764849i</v>
      </c>
      <c r="G1636" t="str">
        <f t="shared" si="462"/>
        <v>0.999999955619015-0.000210667945047662i</v>
      </c>
      <c r="H1636" t="str">
        <f t="shared" si="463"/>
        <v>1206.67747874686+80.9266152725046i</v>
      </c>
      <c r="I1636" t="str">
        <f t="shared" si="464"/>
        <v>89.612381280543-1212.55205154032i</v>
      </c>
      <c r="K1636" t="str">
        <f t="shared" si="465"/>
        <v>0.00990013343366181-0.000979960863161051i</v>
      </c>
      <c r="L1636" t="str">
        <f t="shared" si="466"/>
        <v>0.00015-0.673305876240167i</v>
      </c>
      <c r="M1636" t="str">
        <f t="shared" si="467"/>
        <v>0.0004-0.118818684042382i</v>
      </c>
      <c r="N1636">
        <f t="shared" si="468"/>
        <v>89.693698429146508</v>
      </c>
      <c r="O1636">
        <f t="shared" si="469"/>
        <v>35.79684577686411</v>
      </c>
      <c r="P1636" s="3">
        <f t="shared" si="470"/>
        <v>35.79684577686411</v>
      </c>
      <c r="Q1636" s="3">
        <f t="shared" si="471"/>
        <v>-90.306301570853492</v>
      </c>
      <c r="R1636">
        <f t="shared" si="472"/>
        <v>89.693698429146508</v>
      </c>
      <c r="S1636">
        <f t="shared" si="473"/>
        <v>0.41911057866737866</v>
      </c>
      <c r="T1636">
        <f t="shared" si="456"/>
        <v>35.79684577686411</v>
      </c>
    </row>
    <row r="1637" spans="1:20" x14ac:dyDescent="0.25">
      <c r="A1637">
        <f t="shared" si="457"/>
        <v>2643.35615780028</v>
      </c>
      <c r="B1637">
        <f t="shared" si="474"/>
        <v>420.70319886631472</v>
      </c>
      <c r="C1637" t="str">
        <f t="shared" si="458"/>
        <v>-0.329459923941875-61.402445928024i</v>
      </c>
      <c r="D1637" t="str">
        <f t="shared" si="459"/>
        <v>3.4781238370728-37.8327059497958i</v>
      </c>
      <c r="E1637" t="str">
        <f t="shared" si="460"/>
        <v>162.463103990011+0.32384296182856i</v>
      </c>
      <c r="F1637" t="str">
        <f t="shared" si="461"/>
        <v>2.4249248164849-355.018294136995i</v>
      </c>
      <c r="G1637" t="str">
        <f t="shared" si="462"/>
        <v>0.999999955281079-0.000211468483167379i</v>
      </c>
      <c r="H1637" t="str">
        <f t="shared" si="463"/>
        <v>1206.7284973046+81.2343613620104i</v>
      </c>
      <c r="I1637" t="str">
        <f t="shared" si="464"/>
        <v>89.6129564679725-1208.00870511685i</v>
      </c>
      <c r="K1637" t="str">
        <f t="shared" si="465"/>
        <v>0.0098993808826676-0.00098360772206109i</v>
      </c>
      <c r="L1637" t="str">
        <f t="shared" si="466"/>
        <v>0.00015-0.670756999641526i</v>
      </c>
      <c r="M1637" t="str">
        <f t="shared" si="467"/>
        <v>0.0004-0.118368882289681i</v>
      </c>
      <c r="N1637">
        <f t="shared" si="468"/>
        <v>89.692577685976161</v>
      </c>
      <c r="O1637">
        <f t="shared" si="469"/>
        <v>35.763838456025468</v>
      </c>
      <c r="P1637" s="3">
        <f t="shared" si="470"/>
        <v>35.763838456025468</v>
      </c>
      <c r="Q1637" s="3">
        <f t="shared" si="471"/>
        <v>-90.307422314023839</v>
      </c>
      <c r="R1637">
        <f t="shared" si="472"/>
        <v>89.692577685976161</v>
      </c>
      <c r="S1637">
        <f t="shared" si="473"/>
        <v>0.42070319886631474</v>
      </c>
      <c r="T1637">
        <f t="shared" si="456"/>
        <v>35.763838456025468</v>
      </c>
    </row>
    <row r="1638" spans="1:20" x14ac:dyDescent="0.25">
      <c r="A1638">
        <f t="shared" si="457"/>
        <v>2653.4009111999212</v>
      </c>
      <c r="B1638">
        <f t="shared" si="474"/>
        <v>422.30187102200671</v>
      </c>
      <c r="C1638" t="str">
        <f t="shared" si="458"/>
        <v>-0.329410840812922-61.1695429872984i</v>
      </c>
      <c r="D1638" t="str">
        <f t="shared" si="459"/>
        <v>3.47812382821776-37.6895011593186i</v>
      </c>
      <c r="E1638" t="str">
        <f t="shared" si="460"/>
        <v>162.463056126018+0.325084081172912i</v>
      </c>
      <c r="F1638" t="str">
        <f t="shared" si="461"/>
        <v>2.42492481565919-353.67433556649i</v>
      </c>
      <c r="G1638" t="str">
        <f t="shared" si="462"/>
        <v>0.999999954940569-0.000212272063331135i</v>
      </c>
      <c r="H1638" t="str">
        <f t="shared" si="463"/>
        <v>1206.77990699511+81.5432793794767i</v>
      </c>
      <c r="I1638" t="str">
        <f t="shared" si="464"/>
        <v>89.6135359721004-1203.4827389314i</v>
      </c>
      <c r="K1638" t="str">
        <f t="shared" si="465"/>
        <v>0.00989862272057651-0.000987267570209438i</v>
      </c>
      <c r="L1638" t="str">
        <f t="shared" si="466"/>
        <v>0.00015-0.668217772107517i</v>
      </c>
      <c r="M1638" t="str">
        <f t="shared" si="467"/>
        <v>0.0004-0.117920783313091i</v>
      </c>
      <c r="N1638">
        <f t="shared" si="468"/>
        <v>89.691453172026556</v>
      </c>
      <c r="O1638">
        <f t="shared" si="469"/>
        <v>35.73083066147268</v>
      </c>
      <c r="P1638" s="3">
        <f t="shared" si="470"/>
        <v>35.73083066147268</v>
      </c>
      <c r="Q1638" s="3">
        <f t="shared" si="471"/>
        <v>-90.308546827973444</v>
      </c>
      <c r="R1638">
        <f t="shared" si="472"/>
        <v>89.691453172026556</v>
      </c>
      <c r="S1638">
        <f t="shared" si="473"/>
        <v>0.42230187102200673</v>
      </c>
      <c r="T1638">
        <f t="shared" si="456"/>
        <v>35.73083066147268</v>
      </c>
    </row>
    <row r="1639" spans="1:20" x14ac:dyDescent="0.25">
      <c r="A1639">
        <f t="shared" si="457"/>
        <v>2663.4838346624811</v>
      </c>
      <c r="B1639">
        <f t="shared" si="474"/>
        <v>423.90661813189035</v>
      </c>
      <c r="C1639" t="str">
        <f t="shared" si="458"/>
        <v>-0.329361391913975-60.9375200676576i</v>
      </c>
      <c r="D1639" t="str">
        <f t="shared" si="459"/>
        <v>3.4781238192953-37.5468385449688i</v>
      </c>
      <c r="E1639" t="str">
        <f t="shared" si="460"/>
        <v>162.463007914499+0.326330035349162i</v>
      </c>
      <c r="F1639" t="str">
        <f t="shared" si="461"/>
        <v>2.42492481482719-352.33546472004i</v>
      </c>
      <c r="G1639" t="str">
        <f t="shared" si="462"/>
        <v>0.999999954597467-0.000213078697098685i</v>
      </c>
      <c r="H1639" t="str">
        <f t="shared" si="463"/>
        <v>1206.83171083735+81.8533738051872i</v>
      </c>
      <c r="I1639" t="str">
        <f t="shared" si="464"/>
        <v>89.6141198248229-1198.97408790663i</v>
      </c>
      <c r="K1639" t="str">
        <f t="shared" si="465"/>
        <v>0.00989785890645626-0.000990940447254408i</v>
      </c>
      <c r="L1639" t="str">
        <f t="shared" si="466"/>
        <v>0.00015-0.665688157110498i</v>
      </c>
      <c r="M1639" t="str">
        <f t="shared" si="467"/>
        <v>0.0004-0.117474380666559i</v>
      </c>
      <c r="N1639">
        <f t="shared" si="468"/>
        <v>89.6903248784336</v>
      </c>
      <c r="O1639">
        <f t="shared" si="469"/>
        <v>35.697822389745937</v>
      </c>
      <c r="P1639" s="3">
        <f t="shared" si="470"/>
        <v>35.697822389745937</v>
      </c>
      <c r="Q1639" s="3">
        <f t="shared" si="471"/>
        <v>-90.3096751215664</v>
      </c>
      <c r="R1639">
        <f t="shared" si="472"/>
        <v>89.6903248784336</v>
      </c>
      <c r="S1639">
        <f t="shared" si="473"/>
        <v>0.42390661813189034</v>
      </c>
      <c r="T1639">
        <f t="shared" si="456"/>
        <v>35.697822389745937</v>
      </c>
    </row>
    <row r="1640" spans="1:20" x14ac:dyDescent="0.25">
      <c r="A1640">
        <f t="shared" si="457"/>
        <v>2673.6050732341987</v>
      </c>
      <c r="B1640">
        <f t="shared" si="474"/>
        <v>425.51746328079156</v>
      </c>
      <c r="C1640" t="str">
        <f t="shared" si="458"/>
        <v>-0.329311574579781-60.7063738322312i</v>
      </c>
      <c r="D1640" t="str">
        <f t="shared" si="459"/>
        <v>3.4781238103049-37.4047160544968i</v>
      </c>
      <c r="E1640" t="str">
        <f t="shared" si="460"/>
        <v>162.46295935306+0.327580844053587i</v>
      </c>
      <c r="F1640" t="str">
        <f t="shared" si="461"/>
        <v>2.42492481398886-351.001662337537i</v>
      </c>
      <c r="G1640" t="str">
        <f t="shared" si="462"/>
        <v>0.999999954251752-0.000213888396073716i</v>
      </c>
      <c r="H1640" t="str">
        <f t="shared" si="463"/>
        <v>1206.88391187391+82.1646491367304i</v>
      </c>
      <c r="I1640" t="str">
        <f t="shared" si="464"/>
        <v>89.6147080582648-1194.48268721464i</v>
      </c>
      <c r="K1640" t="str">
        <f t="shared" si="465"/>
        <v>0.00989708939908946-0.000994626392888192i</v>
      </c>
      <c r="L1640" t="str">
        <f t="shared" si="466"/>
        <v>0.00015-0.663168118261105i</v>
      </c>
      <c r="M1640" t="str">
        <f t="shared" si="467"/>
        <v>0.0004-0.117029667928431i</v>
      </c>
      <c r="N1640">
        <f t="shared" si="468"/>
        <v>89.689192796359819</v>
      </c>
      <c r="O1640">
        <f t="shared" si="469"/>
        <v>35.664813637360801</v>
      </c>
      <c r="P1640" s="3">
        <f t="shared" si="470"/>
        <v>35.664813637360801</v>
      </c>
      <c r="Q1640" s="3">
        <f t="shared" si="471"/>
        <v>-90.310807203640181</v>
      </c>
      <c r="R1640">
        <f t="shared" si="472"/>
        <v>89.689192796359819</v>
      </c>
      <c r="S1640">
        <f t="shared" si="473"/>
        <v>0.42551746328079154</v>
      </c>
      <c r="T1640">
        <f t="shared" si="456"/>
        <v>35.664813637360801</v>
      </c>
    </row>
    <row r="1641" spans="1:20" x14ac:dyDescent="0.25">
      <c r="A1641">
        <f t="shared" si="457"/>
        <v>2683.7647725124884</v>
      </c>
      <c r="B1641">
        <f t="shared" si="474"/>
        <v>427.13442964125858</v>
      </c>
      <c r="C1641" t="str">
        <f t="shared" si="458"/>
        <v>-0.329261386126617-60.4761009567715i</v>
      </c>
      <c r="D1641" t="str">
        <f t="shared" si="459"/>
        <v>3.47812380124604-37.2631316434228i</v>
      </c>
      <c r="E1641" t="str">
        <f t="shared" si="460"/>
        <v>162.462910439298+0.328836527071164i</v>
      </c>
      <c r="F1641" t="str">
        <f t="shared" si="461"/>
        <v>2.42492481314414-349.672909231786i</v>
      </c>
      <c r="G1641" t="str">
        <f t="shared" si="462"/>
        <v>0.999999953903405-0.000214701171904006i</v>
      </c>
      <c r="H1641" t="str">
        <f t="shared" si="463"/>
        <v>1206.9365131712+82.4771098890631i</v>
      </c>
      <c r="I1641" t="str">
        <f t="shared" si="464"/>
        <v>89.6153007047774-1190.00847227603i</v>
      </c>
      <c r="K1641" t="str">
        <f t="shared" si="465"/>
        <v>0.00989631415697194-0.000998325446845854i</v>
      </c>
      <c r="L1641" t="str">
        <f t="shared" si="466"/>
        <v>0.00015-0.660657619307739i</v>
      </c>
      <c r="M1641" t="str">
        <f t="shared" si="467"/>
        <v>0.0004-0.116586638701365i</v>
      </c>
      <c r="N1641">
        <f t="shared" si="468"/>
        <v>89.68805691699508</v>
      </c>
      <c r="O1641">
        <f t="shared" si="469"/>
        <v>35.631804400808811</v>
      </c>
      <c r="P1641" s="3">
        <f t="shared" si="470"/>
        <v>35.631804400808811</v>
      </c>
      <c r="Q1641" s="3">
        <f t="shared" si="471"/>
        <v>-90.31194308300492</v>
      </c>
      <c r="R1641">
        <f t="shared" si="472"/>
        <v>89.68805691699508</v>
      </c>
      <c r="S1641">
        <f t="shared" si="473"/>
        <v>0.42713442964125858</v>
      </c>
      <c r="T1641">
        <f t="shared" si="456"/>
        <v>35.631804400808811</v>
      </c>
    </row>
    <row r="1642" spans="1:20" x14ac:dyDescent="0.25">
      <c r="A1642">
        <f t="shared" si="457"/>
        <v>2693.9630786480361</v>
      </c>
      <c r="B1642">
        <f t="shared" si="474"/>
        <v>428.75754047389535</v>
      </c>
      <c r="C1642" t="str">
        <f t="shared" si="458"/>
        <v>-0.329210823852058-60.2466981296036i</v>
      </c>
      <c r="D1642" t="str">
        <f t="shared" si="459"/>
        <v>3.4781237921182-37.1220832750075i</v>
      </c>
      <c r="E1642" t="str">
        <f t="shared" si="460"/>
        <v>162.46286117079+0.330097104277365i</v>
      </c>
      <c r="F1642" t="str">
        <f t="shared" si="461"/>
        <v>2.42492481229299-348.349186288229i</v>
      </c>
      <c r="G1642" t="str">
        <f t="shared" si="462"/>
        <v>0.999999953552405-0.000215517036281594i</v>
      </c>
      <c r="H1642" t="str">
        <f t="shared" si="463"/>
        <v>1206.98951781959+82.790760594584i</v>
      </c>
      <c r="I1642" t="str">
        <f t="shared" si="464"/>
        <v>89.6158977969448-1185.55137875899i</v>
      </c>
      <c r="K1642" t="str">
        <f t="shared" si="465"/>
        <v>0.00989553313831134-0.00100203764890444i</v>
      </c>
      <c r="L1642" t="str">
        <f t="shared" si="466"/>
        <v>0.00015-0.658156624136021i</v>
      </c>
      <c r="M1642" t="str">
        <f t="shared" si="467"/>
        <v>0.0004-0.116145286612239i</v>
      </c>
      <c r="N1642">
        <f t="shared" si="468"/>
        <v>89.686917231557317</v>
      </c>
      <c r="O1642">
        <f t="shared" si="469"/>
        <v>35.598794676556992</v>
      </c>
      <c r="P1642" s="3">
        <f t="shared" si="470"/>
        <v>35.598794676556992</v>
      </c>
      <c r="Q1642" s="3">
        <f t="shared" si="471"/>
        <v>-90.313082768442683</v>
      </c>
      <c r="R1642">
        <f t="shared" si="472"/>
        <v>89.686917231557317</v>
      </c>
      <c r="S1642">
        <f t="shared" si="473"/>
        <v>0.42875754047389536</v>
      </c>
      <c r="T1642">
        <f t="shared" si="456"/>
        <v>35.598794676556992</v>
      </c>
    </row>
    <row r="1643" spans="1:20" x14ac:dyDescent="0.25">
      <c r="A1643">
        <f t="shared" si="457"/>
        <v>2704.2001383468987</v>
      </c>
      <c r="B1643">
        <f t="shared" si="474"/>
        <v>430.38681912769619</v>
      </c>
      <c r="C1643" t="str">
        <f t="shared" si="458"/>
        <v>-0.329159885035018-60.0181620515777i</v>
      </c>
      <c r="D1643" t="str">
        <f t="shared" si="459"/>
        <v>3.47812378292086-36.9815689202229i</v>
      </c>
      <c r="E1643" t="str">
        <f t="shared" si="460"/>
        <v>162.462811545101+0.331362595637837i</v>
      </c>
      <c r="F1643" t="str">
        <f t="shared" si="461"/>
        <v>2.42492481143536-347.030474464665i</v>
      </c>
      <c r="G1643" t="str">
        <f t="shared" si="462"/>
        <v>0.999999953198732-0.000216336000942952i</v>
      </c>
      <c r="H1643" t="str">
        <f t="shared" si="463"/>
        <v>1207.04292893367+83.1056058032016i</v>
      </c>
      <c r="I1643" t="str">
        <f t="shared" si="464"/>
        <v>89.6164993675832-1181.11134257837i</v>
      </c>
      <c r="K1643" t="str">
        <f t="shared" si="465"/>
        <v>0.00989474630102478-0.00100576303888189i</v>
      </c>
      <c r="L1643" t="str">
        <f t="shared" si="466"/>
        <v>0.00015-0.655665096768301i</v>
      </c>
      <c r="M1643" t="str">
        <f t="shared" si="467"/>
        <v>0.0004-0.115705605312053i</v>
      </c>
      <c r="N1643">
        <f t="shared" si="468"/>
        <v>89.685773731293409</v>
      </c>
      <c r="O1643">
        <f t="shared" si="469"/>
        <v>35.565784461047706</v>
      </c>
      <c r="P1643" s="3">
        <f t="shared" si="470"/>
        <v>35.565784461047706</v>
      </c>
      <c r="Q1643" s="3">
        <f t="shared" si="471"/>
        <v>-90.314226268706591</v>
      </c>
      <c r="R1643">
        <f t="shared" si="472"/>
        <v>89.685773731293409</v>
      </c>
      <c r="S1643">
        <f t="shared" si="473"/>
        <v>0.43038681912769616</v>
      </c>
      <c r="T1643">
        <f t="shared" si="456"/>
        <v>35.565784461047706</v>
      </c>
    </row>
    <row r="1644" spans="1:20" x14ac:dyDescent="0.25">
      <c r="A1644">
        <f t="shared" si="457"/>
        <v>2714.4760988726171</v>
      </c>
      <c r="B1644">
        <f t="shared" si="474"/>
        <v>432.02228904038145</v>
      </c>
      <c r="C1644" t="str">
        <f t="shared" si="458"/>
        <v>-0.329108566935473-59.7904894360231i</v>
      </c>
      <c r="D1644" t="str">
        <f t="shared" si="459"/>
        <v>3.47812377365348-36.8415865577227i</v>
      </c>
      <c r="E1644" t="str">
        <f t="shared" si="460"/>
        <v>162.462761559782+0.332633021209147i</v>
      </c>
      <c r="F1644" t="str">
        <f t="shared" si="461"/>
        <v>2.4249248105712-345.716754790984i</v>
      </c>
      <c r="G1644" t="str">
        <f t="shared" si="462"/>
        <v>0.999999952842367-0.000217158077669148i</v>
      </c>
      <c r="H1644" t="str">
        <f t="shared" si="463"/>
        <v>1207.09674965237+83.4216500824015i</v>
      </c>
      <c r="I1644" t="str">
        <f t="shared" si="464"/>
        <v>89.6171054497422-1176.68829989474i</v>
      </c>
      <c r="K1644" t="str">
        <f t="shared" si="465"/>
        <v>0.00989395360273745-0.00100950165663605i</v>
      </c>
      <c r="L1644" t="str">
        <f t="shared" si="466"/>
        <v>0.00015-0.653183001363119i</v>
      </c>
      <c r="M1644" t="str">
        <f t="shared" si="467"/>
        <v>0.0004-0.115267588475845i</v>
      </c>
      <c r="N1644">
        <f t="shared" si="468"/>
        <v>89.684626407479882</v>
      </c>
      <c r="O1644">
        <f t="shared" si="469"/>
        <v>35.532773750698667</v>
      </c>
      <c r="P1644" s="3">
        <f t="shared" si="470"/>
        <v>35.532773750698667</v>
      </c>
      <c r="Q1644" s="3">
        <f t="shared" si="471"/>
        <v>-90.315373592520118</v>
      </c>
      <c r="R1644">
        <f t="shared" si="472"/>
        <v>89.684626407479882</v>
      </c>
      <c r="S1644">
        <f t="shared" si="473"/>
        <v>0.43202228904038142</v>
      </c>
      <c r="T1644">
        <f t="shared" ref="T1644:T1707" si="475">P1644</f>
        <v>35.532773750698667</v>
      </c>
    </row>
    <row r="1645" spans="1:20" x14ac:dyDescent="0.25">
      <c r="A1645">
        <f t="shared" ref="A1645:A1708" si="476">2*PI()*B1645</f>
        <v>2724.7911080483332</v>
      </c>
      <c r="B1645">
        <f t="shared" si="474"/>
        <v>433.66397373873491</v>
      </c>
      <c r="C1645" t="str">
        <f t="shared" ref="C1645:C1708" si="477">IMPRODUCT(D1645,E1645,$C$40,,K1645,$C$41)</f>
        <v>-0.329056866794733-59.5636770087001i</v>
      </c>
      <c r="D1645" t="str">
        <f t="shared" ref="D1645:D1708" si="478">IMDIV(IMPRODUCT($C$37,$C$38,COMPLEX(1,A1645/$C$38)),IMSUM(-1*A1645*A1645/$C$39,COMPLEX(0,1*A1645)))</f>
        <v>3.47812376431555-36.7021341738138i</v>
      </c>
      <c r="E1645" t="str">
        <f t="shared" ref="E1645:E1708" si="479">IMDIV(IMPRODUCT(IMSUM(F1645,G1645),$C$29,H1645),IMSUM(1,I1645))</f>
        <v>162.46271121237+0.333908401138691i</v>
      </c>
      <c r="F1645" t="str">
        <f t="shared" ref="F1645:F1708" si="480">IMDIV(IMPRODUCT($C$14,$C$15,COMPLEX(1,A1645/$C$15)),IMSUM(-1*A1645*A1645/$C$16,COMPLEX(0,A1645)))</f>
        <v>2.42492480970047-344.408008368886i</v>
      </c>
      <c r="G1645" t="str">
        <f t="shared" ref="G1645:G1708" si="481">IMDIV(1,COMPLEX(1,A1645*$C$9*$C$10))</f>
        <v>0.999999952483288-0.000217983278286018i</v>
      </c>
      <c r="H1645" t="str">
        <f t="shared" ref="H1645:H1708" si="482">IMDIV($C$3,IMSUM(K1645,COMPLEX(0,$C$28*A1645)))</f>
        <v>1207.15098313925+83.7388980173193i</v>
      </c>
      <c r="I1645" t="str">
        <f t="shared" ref="I1645:I1708" si="483">IMPRODUCT(F1645,$C$29,H1645,$C$31)</f>
        <v>89.6177160767085-1172.28218711351i</v>
      </c>
      <c r="K1645" t="str">
        <f t="shared" ref="K1645:K1708" si="484">IF($C$26&lt;=0,IMDIV(1,IMSUM(IMDIV(1,L1645),1/$C$18)),IMDIV(1,IMSUM(IMDIV(1,L1645),1/$C$18,IMDIV(1,M1645))))</f>
        <v>0.00989315500078057-0.00101325354206364i</v>
      </c>
      <c r="L1645" t="str">
        <f t="shared" ref="L1645:L1708" si="485">IMSUM($C$21/$C$22,IMDIV(1,COMPLEX(0,$C$20*$C$22*A1645)))</f>
        <v>0.00015-0.650710302214705i</v>
      </c>
      <c r="M1645" t="str">
        <f t="shared" ref="M1645:M1708" si="486">IMSUM($C$25/$C$26,IMDIV(1,COMPLEX(0,$C$24*$C$26*A1645)))</f>
        <v>0.0004-0.114831229802595i</v>
      </c>
      <c r="N1645">
        <f t="shared" ref="N1645:N1708" si="487">ABS(R1645)</f>
        <v>89.68347525142336</v>
      </c>
      <c r="O1645">
        <f t="shared" ref="O1645:O1708" si="488">ABS(P1645)</f>
        <v>35.499762541902655</v>
      </c>
      <c r="P1645" s="3">
        <f t="shared" ref="P1645:P1708" si="489">20*LOG10(IMABS(C1645))</f>
        <v>35.499762541902655</v>
      </c>
      <c r="Q1645" s="3">
        <f t="shared" ref="Q1645:Q1708" si="490">IMARGUMENT(C1645)*180/PI()</f>
        <v>-90.31652474857664</v>
      </c>
      <c r="R1645">
        <f t="shared" ref="R1645:R1708" si="491">IF(Q1645&lt;0,Q1645+180,Q1645-180)</f>
        <v>89.68347525142336</v>
      </c>
      <c r="S1645">
        <f t="shared" ref="S1645:S1708" si="492">B1645/1000</f>
        <v>0.43366397373873489</v>
      </c>
      <c r="T1645">
        <f t="shared" si="475"/>
        <v>35.499762541902655</v>
      </c>
    </row>
    <row r="1646" spans="1:20" x14ac:dyDescent="0.25">
      <c r="A1646">
        <f t="shared" si="476"/>
        <v>2735.1453142589171</v>
      </c>
      <c r="B1646">
        <f t="shared" ref="B1646:B1709" si="493">B1645*(1+B$42)</f>
        <v>435.31189683894212</v>
      </c>
      <c r="C1646" t="str">
        <f t="shared" si="477"/>
        <v>-0.329004781834427-59.3377215077516i</v>
      </c>
      <c r="D1646" t="str">
        <f t="shared" si="478"/>
        <v>3.4781237549065-36.5632097624265i</v>
      </c>
      <c r="E1646" t="str">
        <f t="shared" si="479"/>
        <v>162.462660500385+0.335188755666634i</v>
      </c>
      <c r="F1646" t="str">
        <f t="shared" si="480"/>
        <v>2.4249248088231-343.104216371613i</v>
      </c>
      <c r="G1646" t="str">
        <f t="shared" si="481"/>
        <v>0.999999952121475-0.000218811614664335i</v>
      </c>
      <c r="H1646" t="str">
        <f t="shared" si="482"/>
        <v>1207.20563258262+84.0573542108031i</v>
      </c>
      <c r="I1646" t="str">
        <f t="shared" si="483"/>
        <v>89.6183312820005-1167.89294088403i</v>
      </c>
      <c r="K1646" t="str">
        <f t="shared" si="484"/>
        <v>0.00989235045218967-0.00101701873509915i</v>
      </c>
      <c r="L1646" t="str">
        <f t="shared" si="485"/>
        <v>0.00015-0.648246963752445i</v>
      </c>
      <c r="M1646" t="str">
        <f t="shared" si="486"/>
        <v>0.0004-0.114396523015137i</v>
      </c>
      <c r="N1646">
        <f t="shared" si="487"/>
        <v>89.682320254462411</v>
      </c>
      <c r="O1646">
        <f t="shared" si="488"/>
        <v>35.466750831027205</v>
      </c>
      <c r="P1646" s="3">
        <f t="shared" si="489"/>
        <v>35.466750831027205</v>
      </c>
      <c r="Q1646" s="3">
        <f t="shared" si="490"/>
        <v>-90.317679745537589</v>
      </c>
      <c r="R1646">
        <f t="shared" si="491"/>
        <v>89.682320254462411</v>
      </c>
      <c r="S1646">
        <f t="shared" si="492"/>
        <v>0.43531189683894211</v>
      </c>
      <c r="T1646">
        <f t="shared" si="475"/>
        <v>35.466750831027205</v>
      </c>
    </row>
    <row r="1647" spans="1:20" x14ac:dyDescent="0.25">
      <c r="A1647">
        <f t="shared" si="476"/>
        <v>2745.538866453101</v>
      </c>
      <c r="B1647">
        <f t="shared" si="493"/>
        <v>436.96608204693013</v>
      </c>
      <c r="C1647" t="str">
        <f t="shared" si="477"/>
        <v>-0.328952309257456-59.1126196836597i</v>
      </c>
      <c r="D1647" t="str">
        <f t="shared" si="478"/>
        <v>3.47812374542583-36.4248113250868i</v>
      </c>
      <c r="E1647" t="str">
        <f t="shared" si="479"/>
        <v>162.462609421333+0.336474105124735i</v>
      </c>
      <c r="F1647" t="str">
        <f t="shared" si="480"/>
        <v>2.42492480793905-341.805360043682i</v>
      </c>
      <c r="G1647" t="str">
        <f t="shared" si="481"/>
        <v>0.999999951756907-0.000219643098719985i</v>
      </c>
      <c r="H1647" t="str">
        <f t="shared" si="482"/>
        <v>1207.26070119574+84.3770232834915i</v>
      </c>
      <c r="I1647" t="str">
        <f t="shared" si="483"/>
        <v>89.6189510993789-1163.52049809861i</v>
      </c>
      <c r="K1647" t="str">
        <f t="shared" si="484"/>
        <v>0.00989153991370291-0.00102079727571386i</v>
      </c>
      <c r="L1647" t="str">
        <f t="shared" si="485"/>
        <v>0.00015-0.645792950540391i</v>
      </c>
      <c r="M1647" t="str">
        <f t="shared" si="486"/>
        <v>0.0004-0.113963461860069i</v>
      </c>
      <c r="N1647">
        <f t="shared" si="487"/>
        <v>89.681161407967011</v>
      </c>
      <c r="O1647">
        <f t="shared" si="488"/>
        <v>35.433738614414857</v>
      </c>
      <c r="P1647" s="3">
        <f t="shared" si="489"/>
        <v>35.433738614414857</v>
      </c>
      <c r="Q1647" s="3">
        <f t="shared" si="490"/>
        <v>-90.318838592032989</v>
      </c>
      <c r="R1647">
        <f t="shared" si="491"/>
        <v>89.681161407967011</v>
      </c>
      <c r="S1647">
        <f t="shared" si="492"/>
        <v>0.4369660820469301</v>
      </c>
      <c r="T1647">
        <f t="shared" si="475"/>
        <v>35.433738614414857</v>
      </c>
    </row>
    <row r="1648" spans="1:20" x14ac:dyDescent="0.25">
      <c r="A1648">
        <f t="shared" si="476"/>
        <v>2755.971914145623</v>
      </c>
      <c r="B1648">
        <f t="shared" si="493"/>
        <v>438.62655315870848</v>
      </c>
      <c r="C1648" t="str">
        <f t="shared" si="477"/>
        <v>-0.328899446247407-58.8883682991972i</v>
      </c>
      <c r="D1648" t="str">
        <f t="shared" si="478"/>
        <v>3.47812373587295-36.2869368708866i</v>
      </c>
      <c r="E1648" t="str">
        <f t="shared" si="479"/>
        <v>162.462557972708+0.337764469938039i</v>
      </c>
      <c r="F1648" t="str">
        <f t="shared" si="480"/>
        <v>2.42492480704827-340.511420700608i</v>
      </c>
      <c r="G1648" t="str">
        <f t="shared" si="481"/>
        <v>0.999999951389563-0.00022047774241413i</v>
      </c>
      <c r="H1648" t="str">
        <f t="shared" si="482"/>
        <v>1207.31619221706+84.6979098738827i</v>
      </c>
      <c r="I1648" t="str">
        <f t="shared" si="483"/>
        <v>89.6195755628452-1159.16479589168i</v>
      </c>
      <c r="K1648" t="str">
        <f t="shared" si="484"/>
        <v>0.00989072334175906-0.00102458920391472i</v>
      </c>
      <c r="L1648" t="str">
        <f t="shared" si="485"/>
        <v>0.00015-0.643348227276741i</v>
      </c>
      <c r="M1648" t="str">
        <f t="shared" si="486"/>
        <v>0.0004-0.11353204010766i</v>
      </c>
      <c r="N1648">
        <f t="shared" si="487"/>
        <v>89.679998703340146</v>
      </c>
      <c r="O1648">
        <f t="shared" si="488"/>
        <v>35.40072588838283</v>
      </c>
      <c r="P1648" s="3">
        <f t="shared" si="489"/>
        <v>35.40072588838283</v>
      </c>
      <c r="Q1648" s="3">
        <f t="shared" si="490"/>
        <v>-90.320001296659854</v>
      </c>
      <c r="R1648">
        <f t="shared" si="491"/>
        <v>89.679998703340146</v>
      </c>
      <c r="S1648">
        <f t="shared" si="492"/>
        <v>0.43862655315870847</v>
      </c>
      <c r="T1648">
        <f t="shared" si="475"/>
        <v>35.40072588838283</v>
      </c>
    </row>
    <row r="1649" spans="1:20" x14ac:dyDescent="0.25">
      <c r="A1649">
        <f t="shared" si="476"/>
        <v>2766.4446074193761</v>
      </c>
      <c r="B1649">
        <f t="shared" si="493"/>
        <v>440.29333406071157</v>
      </c>
      <c r="C1649" t="str">
        <f t="shared" si="477"/>
        <v>-0.328846189968243-58.6649641293783i</v>
      </c>
      <c r="D1649" t="str">
        <f t="shared" si="478"/>
        <v>3.47812372624732-36.1495844164555i</v>
      </c>
      <c r="E1649" t="str">
        <f t="shared" si="479"/>
        <v>162.462506151984+0.339059870625079i</v>
      </c>
      <c r="F1649" t="str">
        <f t="shared" si="480"/>
        <v>2.4249248061507-339.222379728638i</v>
      </c>
      <c r="G1649" t="str">
        <f t="shared" si="481"/>
        <v>0.999999951019422-0.000221315557753385i</v>
      </c>
      <c r="H1649" t="str">
        <f t="shared" si="482"/>
        <v>1207.37210891045+85.0200186384031i</v>
      </c>
      <c r="I1649" t="str">
        <f t="shared" si="483"/>
        <v>89.6202047066425-1154.82577163893i</v>
      </c>
      <c r="K1649" t="str">
        <f t="shared" si="484"/>
        <v>0.00988990069249552-0.00102839455974321i</v>
      </c>
      <c r="L1649" t="str">
        <f t="shared" si="485"/>
        <v>0.00015-0.640912758793325i</v>
      </c>
      <c r="M1649" t="str">
        <f t="shared" si="486"/>
        <v>0.0004-0.113102251551763i</v>
      </c>
      <c r="N1649">
        <f t="shared" si="487"/>
        <v>89.678832132018542</v>
      </c>
      <c r="O1649">
        <f t="shared" si="488"/>
        <v>35.367712649222362</v>
      </c>
      <c r="P1649" s="3">
        <f t="shared" si="489"/>
        <v>35.367712649222362</v>
      </c>
      <c r="Q1649" s="3">
        <f t="shared" si="490"/>
        <v>-90.321167867981458</v>
      </c>
      <c r="R1649">
        <f t="shared" si="491"/>
        <v>89.678832132018542</v>
      </c>
      <c r="S1649">
        <f t="shared" si="492"/>
        <v>0.44029333406071158</v>
      </c>
      <c r="T1649">
        <f t="shared" si="475"/>
        <v>35.367712649222362</v>
      </c>
    </row>
    <row r="1650" spans="1:20" x14ac:dyDescent="0.25">
      <c r="A1650">
        <f t="shared" si="476"/>
        <v>2776.9570969275701</v>
      </c>
      <c r="B1650">
        <f t="shared" si="493"/>
        <v>441.9664487301423</v>
      </c>
      <c r="C1650" t="str">
        <f t="shared" si="477"/>
        <v>-0.328792537564373-58.4424039614183i</v>
      </c>
      <c r="D1650" t="str">
        <f t="shared" si="478"/>
        <v>3.47812371654842-36.0127519859326i</v>
      </c>
      <c r="E1650" t="str">
        <f t="shared" si="479"/>
        <v>162.462453956623+0.340360327798145i</v>
      </c>
      <c r="F1650" t="str">
        <f t="shared" si="480"/>
        <v>2.4249248052463-337.938218584486i</v>
      </c>
      <c r="G1650" t="str">
        <f t="shared" si="481"/>
        <v>0.999999950646462-0.000222156556789993i</v>
      </c>
      <c r="H1650" t="str">
        <f t="shared" si="482"/>
        <v>1207.42845456527+85.3433542514748i</v>
      </c>
      <c r="I1650" t="str">
        <f t="shared" si="483"/>
        <v>89.6208385652531-1150.50336295627i</v>
      </c>
      <c r="K1650" t="str">
        <f t="shared" si="484"/>
        <v>0.00988907192174699-0.00103221338327427i</v>
      </c>
      <c r="L1650" t="str">
        <f t="shared" si="485"/>
        <v>0.00015-0.638486510055116i</v>
      </c>
      <c r="M1650" t="str">
        <f t="shared" si="486"/>
        <v>0.0004-0.112674090009726i</v>
      </c>
      <c r="N1650">
        <f t="shared" si="487"/>
        <v>89.67766168547351</v>
      </c>
      <c r="O1650">
        <f t="shared" si="488"/>
        <v>35.334698893199516</v>
      </c>
      <c r="P1650" s="3">
        <f t="shared" si="489"/>
        <v>35.334698893199516</v>
      </c>
      <c r="Q1650" s="3">
        <f t="shared" si="490"/>
        <v>-90.32233831452649</v>
      </c>
      <c r="R1650">
        <f t="shared" si="491"/>
        <v>89.67766168547351</v>
      </c>
      <c r="S1650">
        <f t="shared" si="492"/>
        <v>0.44196644873014229</v>
      </c>
      <c r="T1650">
        <f t="shared" si="475"/>
        <v>35.334698893199516</v>
      </c>
    </row>
    <row r="1651" spans="1:20" x14ac:dyDescent="0.25">
      <c r="A1651">
        <f t="shared" si="476"/>
        <v>2787.5095338958949</v>
      </c>
      <c r="B1651">
        <f t="shared" si="493"/>
        <v>443.64592123531685</v>
      </c>
      <c r="C1651" t="str">
        <f t="shared" si="477"/>
        <v>-0.328738486160627-58.2206845946833i</v>
      </c>
      <c r="D1651" t="str">
        <f t="shared" si="478"/>
        <v>3.47812370677566-35.8764376109373i</v>
      </c>
      <c r="E1651" t="str">
        <f t="shared" si="479"/>
        <v>162.462401384075+0.341665862163939i</v>
      </c>
      <c r="F1651" t="str">
        <f t="shared" si="480"/>
        <v>2.42492480433502-336.658918795063i</v>
      </c>
      <c r="G1651" t="str">
        <f t="shared" si="481"/>
        <v>0.999999950270662-0.000223000751621992i</v>
      </c>
      <c r="H1651" t="str">
        <f t="shared" si="482"/>
        <v>1207.48523249677+85.6679214055925i</v>
      </c>
      <c r="I1651" t="str">
        <f t="shared" si="483"/>
        <v>89.621477173407-1146.19750769911i</v>
      </c>
      <c r="K1651" t="str">
        <f t="shared" si="484"/>
        <v>0.00988823698504304-0.00103604571461513i</v>
      </c>
      <c r="L1651" t="str">
        <f t="shared" si="485"/>
        <v>0.00015-0.636069446159711i</v>
      </c>
      <c r="M1651" t="str">
        <f t="shared" si="486"/>
        <v>0.0004-0.112247549322302i</v>
      </c>
      <c r="N1651">
        <f t="shared" si="487"/>
        <v>89.676487355211592</v>
      </c>
      <c r="O1651">
        <f t="shared" si="488"/>
        <v>35.30168461655429</v>
      </c>
      <c r="P1651" s="3">
        <f t="shared" si="489"/>
        <v>35.30168461655429</v>
      </c>
      <c r="Q1651" s="3">
        <f t="shared" si="490"/>
        <v>-90.323512644788408</v>
      </c>
      <c r="R1651">
        <f t="shared" si="491"/>
        <v>89.676487355211592</v>
      </c>
      <c r="S1651">
        <f t="shared" si="492"/>
        <v>0.44364592123531688</v>
      </c>
      <c r="T1651">
        <f t="shared" si="475"/>
        <v>35.30168461655429</v>
      </c>
    </row>
    <row r="1652" spans="1:20" x14ac:dyDescent="0.25">
      <c r="A1652">
        <f t="shared" si="476"/>
        <v>2798.1020701246994</v>
      </c>
      <c r="B1652">
        <f t="shared" si="493"/>
        <v>445.33177573601108</v>
      </c>
      <c r="C1652" t="str">
        <f t="shared" si="477"/>
        <v>-0.328684032862098-57.9998028406438i</v>
      </c>
      <c r="D1652" t="str">
        <f t="shared" si="478"/>
        <v>3.47812369692848-35.7406393305414i</v>
      </c>
      <c r="E1652" t="str">
        <f t="shared" si="479"/>
        <v>162.46234843177+0.342976494524196i</v>
      </c>
      <c r="F1652" t="str">
        <f t="shared" si="480"/>
        <v>2.42492480341679-335.384461957209i</v>
      </c>
      <c r="G1652" t="str">
        <f t="shared" si="481"/>
        <v>0.999999949892001-0.000223848154393392i</v>
      </c>
      <c r="H1652" t="str">
        <f t="shared" si="482"/>
        <v>1207.54244604611+85.993724811395i</v>
      </c>
      <c r="I1652" t="str">
        <f t="shared" si="483"/>
        <v>89.6221205660806-1141.9081439613i</v>
      </c>
      <c r="K1652" t="str">
        <f t="shared" si="484"/>
        <v>0.00988739583760658-0.00103989159390421i</v>
      </c>
      <c r="L1652" t="str">
        <f t="shared" si="485"/>
        <v>0.00015-0.633661532336829i</v>
      </c>
      <c r="M1652" t="str">
        <f t="shared" si="486"/>
        <v>0.0004-0.111822623353558i</v>
      </c>
      <c r="N1652">
        <f t="shared" si="487"/>
        <v>89.675309132775553</v>
      </c>
      <c r="O1652">
        <f t="shared" si="488"/>
        <v>35.268669815500523</v>
      </c>
      <c r="P1652" s="3">
        <f t="shared" si="489"/>
        <v>35.268669815500523</v>
      </c>
      <c r="Q1652" s="3">
        <f t="shared" si="490"/>
        <v>-90.324690867224447</v>
      </c>
      <c r="R1652">
        <f t="shared" si="491"/>
        <v>89.675309132775553</v>
      </c>
      <c r="S1652">
        <f t="shared" si="492"/>
        <v>0.44533177573601107</v>
      </c>
      <c r="T1652">
        <f t="shared" si="475"/>
        <v>35.268669815500523</v>
      </c>
    </row>
    <row r="1653" spans="1:20" x14ac:dyDescent="0.25">
      <c r="A1653">
        <f t="shared" si="476"/>
        <v>2808.7348579911736</v>
      </c>
      <c r="B1653">
        <f t="shared" si="493"/>
        <v>447.02403648380795</v>
      </c>
      <c r="C1653" t="str">
        <f t="shared" si="477"/>
        <v>-0.328629174753774-57.7797555228326i</v>
      </c>
      <c r="D1653" t="str">
        <f t="shared" si="478"/>
        <v>3.47812368700633-35.6053551912413i</v>
      </c>
      <c r="E1653" t="str">
        <f t="shared" si="479"/>
        <v>162.462295097123+0.344292245776468i</v>
      </c>
      <c r="F1653" t="str">
        <f t="shared" si="480"/>
        <v>2.42492480249158-334.114829737439i</v>
      </c>
      <c r="G1653" t="str">
        <f t="shared" si="481"/>
        <v>0.999999949510457-0.000224698777294355i</v>
      </c>
      <c r="H1653" t="str">
        <f t="shared" si="482"/>
        <v>1207.6000985807+86.3207691977314i</v>
      </c>
      <c r="I1653" t="str">
        <f t="shared" si="483"/>
        <v>89.6227687784973-1137.63521007442i</v>
      </c>
      <c r="K1653" t="str">
        <f t="shared" si="484"/>
        <v>0.00988654843435215-0.00104375106130992i</v>
      </c>
      <c r="L1653" t="str">
        <f t="shared" si="485"/>
        <v>0.00015-0.631262733947828i</v>
      </c>
      <c r="M1653" t="str">
        <f t="shared" si="486"/>
        <v>0.0004-0.111399305990793i</v>
      </c>
      <c r="N1653">
        <f t="shared" si="487"/>
        <v>89.674127009745376</v>
      </c>
      <c r="O1653">
        <f t="shared" si="488"/>
        <v>35.235654486226181</v>
      </c>
      <c r="P1653" s="3">
        <f t="shared" si="489"/>
        <v>35.235654486226181</v>
      </c>
      <c r="Q1653" s="3">
        <f t="shared" si="490"/>
        <v>-90.325872990254624</v>
      </c>
      <c r="R1653">
        <f t="shared" si="491"/>
        <v>89.674127009745376</v>
      </c>
      <c r="S1653">
        <f t="shared" si="492"/>
        <v>0.44702403648380795</v>
      </c>
      <c r="T1653">
        <f t="shared" si="475"/>
        <v>35.235654486226181</v>
      </c>
    </row>
    <row r="1654" spans="1:20" x14ac:dyDescent="0.25">
      <c r="A1654">
        <f t="shared" si="476"/>
        <v>2819.40805045154</v>
      </c>
      <c r="B1654">
        <f t="shared" si="493"/>
        <v>448.72272782244642</v>
      </c>
      <c r="C1654" t="str">
        <f t="shared" si="477"/>
        <v>-0.328573908900696-57.5605394767955i</v>
      </c>
      <c r="D1654" t="str">
        <f t="shared" si="478"/>
        <v>3.47812367700862-35.470583246929i</v>
      </c>
      <c r="E1654" t="str">
        <f t="shared" si="479"/>
        <v>162.462241377541+0.345613136913972i</v>
      </c>
      <c r="F1654" t="str">
        <f t="shared" si="480"/>
        <v>2.42492480155931-332.850003871665i</v>
      </c>
      <c r="G1654" t="str">
        <f t="shared" si="481"/>
        <v>0.999999949126007-0.000225552632561359i</v>
      </c>
      <c r="H1654" t="str">
        <f t="shared" si="482"/>
        <v>1207.65819349437+86.6490593117378i</v>
      </c>
      <c r="I1654" t="str">
        <f t="shared" si="483"/>
        <v>89.6234218461294-1133.37864460676i</v>
      </c>
      <c r="K1654" t="str">
        <f t="shared" si="484"/>
        <v>0.00988569472988332-0.00104762415702942i</v>
      </c>
      <c r="L1654" t="str">
        <f t="shared" si="485"/>
        <v>0.00015-0.628873016485183i</v>
      </c>
      <c r="M1654" t="str">
        <f t="shared" si="486"/>
        <v>0.0004-0.110977591144444i</v>
      </c>
      <c r="N1654">
        <f t="shared" si="487"/>
        <v>89.672940977738975</v>
      </c>
      <c r="O1654">
        <f t="shared" si="488"/>
        <v>35.202638624892671</v>
      </c>
      <c r="P1654" s="3">
        <f t="shared" si="489"/>
        <v>35.202638624892671</v>
      </c>
      <c r="Q1654" s="3">
        <f t="shared" si="490"/>
        <v>-90.327059022261025</v>
      </c>
      <c r="R1654">
        <f t="shared" si="491"/>
        <v>89.672940977738975</v>
      </c>
      <c r="S1654">
        <f t="shared" si="492"/>
        <v>0.44872272782244643</v>
      </c>
      <c r="T1654">
        <f t="shared" si="475"/>
        <v>35.202638624892671</v>
      </c>
    </row>
    <row r="1655" spans="1:20" x14ac:dyDescent="0.25">
      <c r="A1655">
        <f t="shared" si="476"/>
        <v>2830.1218010432558</v>
      </c>
      <c r="B1655">
        <f t="shared" si="493"/>
        <v>450.4278741881717</v>
      </c>
      <c r="C1655" t="str">
        <f t="shared" si="477"/>
        <v>-0.328518232347824-57.3421515500472i</v>
      </c>
      <c r="D1655" t="str">
        <f t="shared" si="478"/>
        <v>3.47812366693478-35.3363215588649i</v>
      </c>
      <c r="E1655" t="str">
        <f t="shared" si="479"/>
        <v>162.462187270403+0.346939189026854i</v>
      </c>
      <c r="F1655" t="str">
        <f t="shared" si="480"/>
        <v>2.42492480061995-331.589966164942i</v>
      </c>
      <c r="G1655" t="str">
        <f t="shared" si="481"/>
        <v>0.99999994873863-0.000226409732477386i</v>
      </c>
      <c r="H1655" t="str">
        <f t="shared" si="482"/>
        <v>1207.71673420752+86.9785999189096i</v>
      </c>
      <c r="I1655" t="str">
        <f t="shared" si="483"/>
        <v>89.6240798047016-1129.13838636247i</v>
      </c>
      <c r="K1655" t="str">
        <f t="shared" si="484"/>
        <v>0.00988483467849191-0.00105151092128757i</v>
      </c>
      <c r="L1655" t="str">
        <f t="shared" si="485"/>
        <v>0.00015-0.626492345572009i</v>
      </c>
      <c r="M1655" t="str">
        <f t="shared" si="486"/>
        <v>0.0004-0.110557472748002i</v>
      </c>
      <c r="N1655">
        <f t="shared" si="487"/>
        <v>89.671751028413013</v>
      </c>
      <c r="O1655">
        <f t="shared" si="488"/>
        <v>35.169622227634882</v>
      </c>
      <c r="P1655" s="3">
        <f t="shared" si="489"/>
        <v>35.169622227634882</v>
      </c>
      <c r="Q1655" s="3">
        <f t="shared" si="490"/>
        <v>-90.328248971586987</v>
      </c>
      <c r="R1655">
        <f t="shared" si="491"/>
        <v>89.671751028413013</v>
      </c>
      <c r="S1655">
        <f t="shared" si="492"/>
        <v>0.45042787418817171</v>
      </c>
      <c r="T1655">
        <f t="shared" si="475"/>
        <v>35.169622227634882</v>
      </c>
    </row>
    <row r="1656" spans="1:20" x14ac:dyDescent="0.25">
      <c r="A1656">
        <f t="shared" si="476"/>
        <v>2840.8762638872199</v>
      </c>
      <c r="B1656">
        <f t="shared" si="493"/>
        <v>452.13950011008677</v>
      </c>
      <c r="C1656" t="str">
        <f t="shared" si="477"/>
        <v>-0.328462142119784-57.1245886020295i</v>
      </c>
      <c r="D1656" t="str">
        <f t="shared" si="478"/>
        <v>3.47812365678424-35.2025681956498i</v>
      </c>
      <c r="E1656" t="str">
        <f t="shared" si="479"/>
        <v>162.46213277309+0.348270423302002i</v>
      </c>
      <c r="F1656" t="str">
        <f t="shared" si="480"/>
        <v>2.42492479967344-330.334698491205i</v>
      </c>
      <c r="G1656" t="str">
        <f t="shared" si="481"/>
        <v>0.999999948348304-0.000227270089372092i</v>
      </c>
      <c r="H1656" t="str">
        <f t="shared" si="482"/>
        <v>1207.77572416749+87.30939580317i</v>
      </c>
      <c r="I1656" t="str">
        <f t="shared" si="483"/>
        <v>89.6247426901891-1124.91437438076i</v>
      </c>
      <c r="K1656" t="str">
        <f t="shared" si="484"/>
        <v>0.00988396823415497-0.00105541139433551i</v>
      </c>
      <c r="L1656" t="str">
        <f t="shared" si="485"/>
        <v>0.00015-0.624120686961557i</v>
      </c>
      <c r="M1656" t="str">
        <f t="shared" si="486"/>
        <v>0.0004-0.110138944757922i</v>
      </c>
      <c r="N1656">
        <f t="shared" si="487"/>
        <v>89.670557153464031</v>
      </c>
      <c r="O1656">
        <f t="shared" si="488"/>
        <v>35.136605290561533</v>
      </c>
      <c r="P1656" s="3">
        <f t="shared" si="489"/>
        <v>35.136605290561533</v>
      </c>
      <c r="Q1656" s="3">
        <f t="shared" si="490"/>
        <v>-90.329442846535969</v>
      </c>
      <c r="R1656">
        <f t="shared" si="491"/>
        <v>89.670557153464031</v>
      </c>
      <c r="S1656">
        <f t="shared" si="492"/>
        <v>0.45213950011008675</v>
      </c>
      <c r="T1656">
        <f t="shared" si="475"/>
        <v>35.136605290561533</v>
      </c>
    </row>
    <row r="1657" spans="1:20" x14ac:dyDescent="0.25">
      <c r="A1657">
        <f t="shared" si="476"/>
        <v>2851.6715936899918</v>
      </c>
      <c r="B1657">
        <f t="shared" si="493"/>
        <v>453.85763021050514</v>
      </c>
      <c r="C1657" t="str">
        <f t="shared" si="477"/>
        <v>-0.328405635220843-56.9078475040574i</v>
      </c>
      <c r="D1657" t="str">
        <f t="shared" si="478"/>
        <v>3.47812364655641-35.0693212331963i</v>
      </c>
      <c r="E1657" t="str">
        <f t="shared" si="479"/>
        <v>162.462077882951+0.349606861024451i</v>
      </c>
      <c r="F1657" t="str">
        <f t="shared" si="480"/>
        <v>2.42492479871972-329.084182793008i</v>
      </c>
      <c r="G1657" t="str">
        <f t="shared" si="481"/>
        <v>0.999999947955005-0.00022813371562198i</v>
      </c>
      <c r="H1657" t="str">
        <f t="shared" si="482"/>
        <v>1207.8351668486+87.6414517669513i</v>
      </c>
      <c r="I1657" t="str">
        <f t="shared" si="483"/>
        <v>89.6254105388263-1120.70654793494i</v>
      </c>
      <c r="K1657" t="str">
        <f t="shared" si="484"/>
        <v>0.00988309535053366-0.00105932561644961i</v>
      </c>
      <c r="L1657" t="str">
        <f t="shared" si="485"/>
        <v>0.00015-0.621758006536715i</v>
      </c>
      <c r="M1657" t="str">
        <f t="shared" si="486"/>
        <v>0.0004-0.109722001153538i</v>
      </c>
      <c r="N1657">
        <f t="shared" si="487"/>
        <v>89.669359344629143</v>
      </c>
      <c r="O1657">
        <f t="shared" si="488"/>
        <v>35.103587809753684</v>
      </c>
      <c r="P1657" s="3">
        <f t="shared" si="489"/>
        <v>35.103587809753684</v>
      </c>
      <c r="Q1657" s="3">
        <f t="shared" si="490"/>
        <v>-90.330640655370857</v>
      </c>
      <c r="R1657">
        <f t="shared" si="491"/>
        <v>89.669359344629143</v>
      </c>
      <c r="S1657">
        <f t="shared" si="492"/>
        <v>0.45385763021050513</v>
      </c>
      <c r="T1657">
        <f t="shared" si="475"/>
        <v>35.103587809753684</v>
      </c>
    </row>
    <row r="1658" spans="1:20" x14ac:dyDescent="0.25">
      <c r="A1658">
        <f t="shared" si="476"/>
        <v>2862.5079457460138</v>
      </c>
      <c r="B1658">
        <f t="shared" si="493"/>
        <v>455.58228920530507</v>
      </c>
      <c r="C1658" t="str">
        <f t="shared" si="477"/>
        <v>-0.328348708634595-56.6919251392852i</v>
      </c>
      <c r="D1658" t="str">
        <f t="shared" si="478"/>
        <v>3.47812363625069-34.9365787547024i</v>
      </c>
      <c r="E1658" t="str">
        <f t="shared" si="479"/>
        <v>162.46202259733+0.350948523577335i</v>
      </c>
      <c r="F1658" t="str">
        <f t="shared" si="480"/>
        <v>2.42492479775874-327.838401081262i</v>
      </c>
      <c r="G1658" t="str">
        <f t="shared" si="481"/>
        <v>0.999999947558712-0.000229000623650593i</v>
      </c>
      <c r="H1658" t="str">
        <f t="shared" si="482"/>
        <v>1207.89506575248+87.9747726312546i</v>
      </c>
      <c r="I1658" t="str">
        <f t="shared" si="483"/>
        <v>89.6260833870956-1116.51484653158i</v>
      </c>
      <c r="K1658" t="str">
        <f t="shared" si="484"/>
        <v>0.00988221598097116-0.00106325362793007i</v>
      </c>
      <c r="L1658" t="str">
        <f t="shared" si="485"/>
        <v>0.00015-0.619404270309541i</v>
      </c>
      <c r="M1658" t="str">
        <f t="shared" si="486"/>
        <v>0.0004-0.109306635936978i</v>
      </c>
      <c r="N1658">
        <f t="shared" si="487"/>
        <v>89.668157593687255</v>
      </c>
      <c r="O1658">
        <f t="shared" si="488"/>
        <v>35.070569781266229</v>
      </c>
      <c r="P1658" s="3">
        <f t="shared" si="489"/>
        <v>35.070569781266229</v>
      </c>
      <c r="Q1658" s="3">
        <f t="shared" si="490"/>
        <v>-90.331842406312745</v>
      </c>
      <c r="R1658">
        <f t="shared" si="491"/>
        <v>89.668157593687255</v>
      </c>
      <c r="S1658">
        <f t="shared" si="492"/>
        <v>0.45558228920530508</v>
      </c>
      <c r="T1658">
        <f t="shared" si="475"/>
        <v>35.070569781266229</v>
      </c>
    </row>
    <row r="1659" spans="1:20" x14ac:dyDescent="0.25">
      <c r="A1659">
        <f t="shared" si="476"/>
        <v>2873.3854759398487</v>
      </c>
      <c r="B1659">
        <f t="shared" si="493"/>
        <v>457.31350190428526</v>
      </c>
      <c r="C1659" t="str">
        <f t="shared" si="477"/>
        <v>-0.32829135932425-56.4768184026533i</v>
      </c>
      <c r="D1659" t="str">
        <f t="shared" si="478"/>
        <v>3.47812362586652-34.8043388506226i</v>
      </c>
      <c r="E1659" t="str">
        <f t="shared" si="479"/>
        <v>162.461966913554+0.352295432442379i</v>
      </c>
      <c r="F1659" t="str">
        <f t="shared" si="480"/>
        <v>2.42492479679044-326.597335434978i</v>
      </c>
      <c r="G1659" t="str">
        <f t="shared" si="481"/>
        <v>0.999999947159401-0.000229870825928675i</v>
      </c>
      <c r="H1659" t="str">
        <f t="shared" si="482"/>
        <v>1207.95542440826+88.3093632357406i</v>
      </c>
      <c r="I1659" t="str">
        <f t="shared" si="483"/>
        <v>89.6267612717456-1112.33920990965i</v>
      </c>
      <c r="K1659" t="str">
        <f t="shared" si="484"/>
        <v>0.00988133007849048-0.00106719546909975i</v>
      </c>
      <c r="L1659" t="str">
        <f t="shared" si="485"/>
        <v>0.00015-0.617059444420743i</v>
      </c>
      <c r="M1659" t="str">
        <f t="shared" si="486"/>
        <v>0.0004-0.108892843133072i</v>
      </c>
      <c r="N1659">
        <f t="shared" si="487"/>
        <v>89.666951892459551</v>
      </c>
      <c r="O1659">
        <f t="shared" si="488"/>
        <v>35.037551201126448</v>
      </c>
      <c r="P1659" s="3">
        <f t="shared" si="489"/>
        <v>35.037551201126448</v>
      </c>
      <c r="Q1659" s="3">
        <f t="shared" si="490"/>
        <v>-90.333048107540449</v>
      </c>
      <c r="R1659">
        <f t="shared" si="491"/>
        <v>89.666951892459551</v>
      </c>
      <c r="S1659">
        <f t="shared" si="492"/>
        <v>0.45731350190428527</v>
      </c>
      <c r="T1659">
        <f t="shared" si="475"/>
        <v>35.037551201126448</v>
      </c>
    </row>
    <row r="1660" spans="1:20" x14ac:dyDescent="0.25">
      <c r="A1660">
        <f t="shared" si="476"/>
        <v>2884.3043407484206</v>
      </c>
      <c r="B1660">
        <f t="shared" si="493"/>
        <v>459.05129321152157</v>
      </c>
      <c r="C1660" t="str">
        <f t="shared" si="477"/>
        <v>-0.328233584231936-56.2625242008472i</v>
      </c>
      <c r="D1660" t="str">
        <f t="shared" si="478"/>
        <v>3.47812361540327-34.6725996186419i</v>
      </c>
      <c r="E1660" t="str">
        <f t="shared" si="479"/>
        <v>162.461910828931+0.353647609200859i</v>
      </c>
      <c r="F1660" t="str">
        <f t="shared" si="480"/>
        <v>2.42492479581477-325.360968001011i</v>
      </c>
      <c r="G1660" t="str">
        <f t="shared" si="481"/>
        <v>0.999999946757049-0.000230744334974364i</v>
      </c>
      <c r="H1660" t="str">
        <f t="shared" si="482"/>
        <v>1208.0162463728+88.6452284387838i</v>
      </c>
      <c r="I1660" t="str">
        <f t="shared" si="483"/>
        <v>89.6274442297752-1108.17957803968i</v>
      </c>
      <c r="K1660" t="str">
        <f t="shared" si="484"/>
        <v>0.0098804375957928-0.00107115118030275i</v>
      </c>
      <c r="L1660" t="str">
        <f t="shared" si="485"/>
        <v>0.00015-0.614723495139212i</v>
      </c>
      <c r="M1660" t="str">
        <f t="shared" si="486"/>
        <v>0.0004-0.108480616789273i</v>
      </c>
      <c r="N1660">
        <f t="shared" si="487"/>
        <v>89.665742232810999</v>
      </c>
      <c r="O1660">
        <f t="shared" si="488"/>
        <v>35.004532065334374</v>
      </c>
      <c r="P1660" s="3">
        <f t="shared" si="489"/>
        <v>35.004532065334374</v>
      </c>
      <c r="Q1660" s="3">
        <f t="shared" si="490"/>
        <v>-90.334257767189001</v>
      </c>
      <c r="R1660">
        <f t="shared" si="491"/>
        <v>89.665742232810999</v>
      </c>
      <c r="S1660">
        <f t="shared" si="492"/>
        <v>0.45905129321152155</v>
      </c>
      <c r="T1660">
        <f t="shared" si="475"/>
        <v>35.004532065334374</v>
      </c>
    </row>
    <row r="1661" spans="1:20" x14ac:dyDescent="0.25">
      <c r="A1661">
        <f t="shared" si="476"/>
        <v>2895.2646972432644</v>
      </c>
      <c r="B1661">
        <f t="shared" si="493"/>
        <v>460.79568812572535</v>
      </c>
      <c r="C1661" t="str">
        <f t="shared" si="477"/>
        <v>-0.328175380279218-56.0490394522548i</v>
      </c>
      <c r="D1661" t="str">
        <f t="shared" si="478"/>
        <v>3.47812360486034-34.5413591636471i</v>
      </c>
      <c r="E1661" t="str">
        <f t="shared" si="479"/>
        <v>162.461854340758+0.35500507553414i</v>
      </c>
      <c r="F1661" t="str">
        <f t="shared" si="480"/>
        <v>2.42492479483167-324.129280993801i</v>
      </c>
      <c r="G1661" t="str">
        <f t="shared" si="481"/>
        <v>0.999999946351634-0.000231621163353363i</v>
      </c>
      <c r="H1661" t="str">
        <f t="shared" si="482"/>
        <v>1208.07753523087+88.9823731175656i</v>
      </c>
      <c r="I1661" t="str">
        <f t="shared" si="483"/>
        <v>89.6281322984513-1104.03589112283i</v>
      </c>
      <c r="K1661" t="str">
        <f t="shared" si="484"/>
        <v>0.00987953848525579-0.0010751208019033i</v>
      </c>
      <c r="L1661" t="str">
        <f t="shared" si="485"/>
        <v>0.00015-0.612396388861539i</v>
      </c>
      <c r="M1661" t="str">
        <f t="shared" si="486"/>
        <v>0.0004-0.108069950975566i</v>
      </c>
      <c r="N1661">
        <f t="shared" si="487"/>
        <v>89.664528606650677</v>
      </c>
      <c r="O1661">
        <f t="shared" si="488"/>
        <v>34.971512369862914</v>
      </c>
      <c r="P1661" s="3">
        <f t="shared" si="489"/>
        <v>34.971512369862914</v>
      </c>
      <c r="Q1661" s="3">
        <f t="shared" si="490"/>
        <v>-90.335471393349323</v>
      </c>
      <c r="R1661">
        <f t="shared" si="491"/>
        <v>89.664528606650677</v>
      </c>
      <c r="S1661">
        <f t="shared" si="492"/>
        <v>0.46079568812572536</v>
      </c>
      <c r="T1661">
        <f t="shared" si="475"/>
        <v>34.971512369862914</v>
      </c>
    </row>
    <row r="1662" spans="1:20" x14ac:dyDescent="0.25">
      <c r="A1662">
        <f t="shared" si="476"/>
        <v>2906.2667030927892</v>
      </c>
      <c r="B1662">
        <f t="shared" si="493"/>
        <v>462.54671174060314</v>
      </c>
      <c r="C1662" t="str">
        <f t="shared" si="477"/>
        <v>-0.328116744366461-55.8363610869169i</v>
      </c>
      <c r="D1662" t="str">
        <f t="shared" si="478"/>
        <v>3.47812359423715-34.4106155977i</v>
      </c>
      <c r="E1662" t="str">
        <f t="shared" si="479"/>
        <v>162.461797446314+0.35636785322372i</v>
      </c>
      <c r="F1662" t="str">
        <f t="shared" si="480"/>
        <v>2.42492479384108-322.902256695115i</v>
      </c>
      <c r="G1662" t="str">
        <f t="shared" si="481"/>
        <v>0.999999945943131-0.000232501323679129i</v>
      </c>
      <c r="H1662" t="str">
        <f t="shared" si="482"/>
        <v>1208.13929459545+89.3208021681379i</v>
      </c>
      <c r="I1662" t="str">
        <f t="shared" si="483"/>
        <v>89.6288255153015-1099.90808959013i</v>
      </c>
      <c r="K1662" t="str">
        <f t="shared" si="484"/>
        <v>0.00987863269893094-0.00107910437428422i</v>
      </c>
      <c r="L1662" t="str">
        <f t="shared" si="485"/>
        <v>0.00015-0.610078092111516i</v>
      </c>
      <c r="M1662" t="str">
        <f t="shared" si="486"/>
        <v>0.0004-0.107660839784385i</v>
      </c>
      <c r="N1662">
        <f t="shared" si="487"/>
        <v>89.663311005933238</v>
      </c>
      <c r="O1662">
        <f t="shared" si="488"/>
        <v>34.938492110656817</v>
      </c>
      <c r="P1662" s="3">
        <f t="shared" si="489"/>
        <v>34.938492110656817</v>
      </c>
      <c r="Q1662" s="3">
        <f t="shared" si="490"/>
        <v>-90.336688994066762</v>
      </c>
      <c r="R1662">
        <f t="shared" si="491"/>
        <v>89.663311005933238</v>
      </c>
      <c r="S1662">
        <f t="shared" si="492"/>
        <v>0.46254671174060313</v>
      </c>
      <c r="T1662">
        <f t="shared" si="475"/>
        <v>34.938492110656817</v>
      </c>
    </row>
    <row r="1663" spans="1:20" x14ac:dyDescent="0.25">
      <c r="A1663">
        <f t="shared" si="476"/>
        <v>2917.310516564542</v>
      </c>
      <c r="B1663">
        <f t="shared" si="493"/>
        <v>464.30438924521746</v>
      </c>
      <c r="C1663" t="str">
        <f t="shared" si="477"/>
        <v>-0.328057673372898-55.6244860464887i</v>
      </c>
      <c r="D1663" t="str">
        <f t="shared" si="478"/>
        <v>3.47812358353305-34.2803670400107i</v>
      </c>
      <c r="E1663" t="str">
        <f t="shared" si="479"/>
        <v>162.461740142862+0.357735964152647i</v>
      </c>
      <c r="F1663" t="str">
        <f t="shared" si="480"/>
        <v>2.42492479284295-321.679877453798i</v>
      </c>
      <c r="G1663" t="str">
        <f t="shared" si="481"/>
        <v>0.999999945531519-0.000233384828613045i</v>
      </c>
      <c r="H1663" t="str">
        <f t="shared" si="482"/>
        <v>1208.2015281079+89.6605205054974i</v>
      </c>
      <c r="I1663" t="str">
        <f t="shared" si="483"/>
        <v>89.6295239181154-1095.79611410156i</v>
      </c>
      <c r="K1663" t="str">
        <f t="shared" si="484"/>
        <v>0.00987772018854245-0.0010831019378457i</v>
      </c>
      <c r="L1663" t="str">
        <f t="shared" si="485"/>
        <v>0.00015-0.607768571539665i</v>
      </c>
      <c r="M1663" t="str">
        <f t="shared" si="486"/>
        <v>0.0004-0.107253277330529i</v>
      </c>
      <c r="N1663">
        <f t="shared" si="487"/>
        <v>89.662089422659776</v>
      </c>
      <c r="O1663">
        <f t="shared" si="488"/>
        <v>34.905471283633425</v>
      </c>
      <c r="P1663" s="3">
        <f t="shared" si="489"/>
        <v>34.905471283633425</v>
      </c>
      <c r="Q1663" s="3">
        <f t="shared" si="490"/>
        <v>-90.337910577340224</v>
      </c>
      <c r="R1663">
        <f t="shared" si="491"/>
        <v>89.662089422659776</v>
      </c>
      <c r="S1663">
        <f t="shared" si="492"/>
        <v>0.46430438924521744</v>
      </c>
      <c r="T1663">
        <f t="shared" si="475"/>
        <v>34.905471283633425</v>
      </c>
    </row>
    <row r="1664" spans="1:20" x14ac:dyDescent="0.25">
      <c r="A1664">
        <f t="shared" si="476"/>
        <v>2928.3962965274873</v>
      </c>
      <c r="B1664">
        <f t="shared" si="493"/>
        <v>466.06874592434929</v>
      </c>
      <c r="C1664" t="str">
        <f t="shared" si="477"/>
        <v>-0.327998164156564-55.4134112841925i</v>
      </c>
      <c r="D1664" t="str">
        <f t="shared" si="478"/>
        <v>3.47812357274744-34.1506116169099i</v>
      </c>
      <c r="E1664" t="str">
        <f t="shared" si="479"/>
        <v>162.461682427652+0.359109430305097i</v>
      </c>
      <c r="F1664" t="str">
        <f t="shared" si="480"/>
        <v>2.42492479183722-320.462125685514i</v>
      </c>
      <c r="G1664" t="str">
        <f t="shared" si="481"/>
        <v>0.999999945116772-0.000234271690864612i</v>
      </c>
      <c r="H1664" t="str">
        <f t="shared" si="482"/>
        <v>1208.26423943822+90.0015330636652i</v>
      </c>
      <c r="I1664" t="str">
        <f t="shared" si="483"/>
        <v>89.6302275449502-1091.69990554522i</v>
      </c>
      <c r="K1664" t="str">
        <f t="shared" si="484"/>
        <v>0.00987680090548457-0.00108711353300386i</v>
      </c>
      <c r="L1664" t="str">
        <f t="shared" si="485"/>
        <v>0.00015-0.605467793922759i</v>
      </c>
      <c r="M1664" t="str">
        <f t="shared" si="486"/>
        <v>0.0004-0.106847257751075i</v>
      </c>
      <c r="N1664">
        <f t="shared" si="487"/>
        <v>89.660863848878634</v>
      </c>
      <c r="O1664">
        <f t="shared" si="488"/>
        <v>34.872449884681927</v>
      </c>
      <c r="P1664" s="3">
        <f t="shared" si="489"/>
        <v>34.872449884681927</v>
      </c>
      <c r="Q1664" s="3">
        <f t="shared" si="490"/>
        <v>-90.339136151121366</v>
      </c>
      <c r="R1664">
        <f t="shared" si="491"/>
        <v>89.660863848878634</v>
      </c>
      <c r="S1664">
        <f t="shared" si="492"/>
        <v>0.46606874592434927</v>
      </c>
      <c r="T1664">
        <f t="shared" si="475"/>
        <v>34.872449884681927</v>
      </c>
    </row>
    <row r="1665" spans="1:20" x14ac:dyDescent="0.25">
      <c r="A1665">
        <f t="shared" si="476"/>
        <v>2939.5242024542918</v>
      </c>
      <c r="B1665">
        <f t="shared" si="493"/>
        <v>467.83980715886184</v>
      </c>
      <c r="C1665" t="str">
        <f t="shared" si="477"/>
        <v>-0.327938213553957-55.2031337647752i</v>
      </c>
      <c r="D1665" t="str">
        <f t="shared" si="478"/>
        <v>3.47812356187972-34.0213474618224i</v>
      </c>
      <c r="E1665" t="str">
        <f t="shared" si="479"/>
        <v>162.461624297917+0.360488273767704i</v>
      </c>
      <c r="F1665" t="str">
        <f t="shared" si="480"/>
        <v>2.42492479082383-319.248983872496i</v>
      </c>
      <c r="G1665" t="str">
        <f t="shared" si="481"/>
        <v>0.999999944698867-0.000235161923191621i</v>
      </c>
      <c r="H1665" t="str">
        <f t="shared" si="482"/>
        <v>1208.32743228529+90.3438447957574i</v>
      </c>
      <c r="I1665" t="str">
        <f t="shared" si="483"/>
        <v>89.6309364341288-1087.61940503652i</v>
      </c>
      <c r="K1665" t="str">
        <f t="shared" si="484"/>
        <v>0.00987587480082009-0.00109113920018939i</v>
      </c>
      <c r="L1665" t="str">
        <f t="shared" si="485"/>
        <v>0.00015-0.603175726163337i</v>
      </c>
      <c r="M1665" t="str">
        <f t="shared" si="486"/>
        <v>0.0004-0.106442775205295i</v>
      </c>
      <c r="N1665">
        <f t="shared" si="487"/>
        <v>89.659634276686702</v>
      </c>
      <c r="O1665">
        <f t="shared" si="488"/>
        <v>34.839427909663399</v>
      </c>
      <c r="P1665" s="3">
        <f t="shared" si="489"/>
        <v>34.839427909663399</v>
      </c>
      <c r="Q1665" s="3">
        <f t="shared" si="490"/>
        <v>-90.340365723313298</v>
      </c>
      <c r="R1665">
        <f t="shared" si="491"/>
        <v>89.659634276686702</v>
      </c>
      <c r="S1665">
        <f t="shared" si="492"/>
        <v>0.46783980715886186</v>
      </c>
      <c r="T1665">
        <f t="shared" si="475"/>
        <v>34.839427909663399</v>
      </c>
    </row>
    <row r="1666" spans="1:20" x14ac:dyDescent="0.25">
      <c r="A1666">
        <f t="shared" si="476"/>
        <v>2950.6943944236182</v>
      </c>
      <c r="B1666">
        <f t="shared" si="493"/>
        <v>469.61759842606551</v>
      </c>
      <c r="C1666" t="str">
        <f t="shared" si="477"/>
        <v>-0.327877818380314-54.993650464465i</v>
      </c>
      <c r="D1666" t="str">
        <f t="shared" si="478"/>
        <v>3.47812355092925-33.8925727152397i</v>
      </c>
      <c r="E1666" t="str">
        <f t="shared" si="479"/>
        <v>162.461565750872+0.361872516730221i</v>
      </c>
      <c r="F1666" t="str">
        <f t="shared" si="480"/>
        <v>2.42492478980272-318.040434563289i</v>
      </c>
      <c r="G1666" t="str">
        <f t="shared" si="481"/>
        <v>0.99999994427778-0.00023605553840035i</v>
      </c>
      <c r="H1666" t="str">
        <f t="shared" si="482"/>
        <v>1208.39111037702+90.6874606740701i</v>
      </c>
      <c r="I1666" t="str">
        <f t="shared" si="483"/>
        <v>89.6316506242475-1083.55455391724i</v>
      </c>
      <c r="K1666" t="str">
        <f t="shared" si="484"/>
        <v>0.00987494182527851-0.00109517897984624i</v>
      </c>
      <c r="L1666" t="str">
        <f t="shared" si="485"/>
        <v>0.00015-0.600892335289238i</v>
      </c>
      <c r="M1666" t="str">
        <f t="shared" si="486"/>
        <v>0.0004-0.106039823874571i</v>
      </c>
      <c r="N1666">
        <f t="shared" si="487"/>
        <v>89.658400698230068</v>
      </c>
      <c r="O1666">
        <f t="shared" si="488"/>
        <v>34.806405354410678</v>
      </c>
      <c r="P1666" s="3">
        <f t="shared" si="489"/>
        <v>34.806405354410678</v>
      </c>
      <c r="Q1666" s="3">
        <f t="shared" si="490"/>
        <v>-90.341599301769932</v>
      </c>
      <c r="R1666">
        <f t="shared" si="491"/>
        <v>89.658400698230068</v>
      </c>
      <c r="S1666">
        <f t="shared" si="492"/>
        <v>0.46961759842606549</v>
      </c>
      <c r="T1666">
        <f t="shared" si="475"/>
        <v>34.806405354410678</v>
      </c>
    </row>
    <row r="1667" spans="1:20" x14ac:dyDescent="0.25">
      <c r="A1667">
        <f t="shared" si="476"/>
        <v>2961.9070331224275</v>
      </c>
      <c r="B1667">
        <f t="shared" si="493"/>
        <v>471.40214530008456</v>
      </c>
      <c r="C1667" t="str">
        <f t="shared" si="477"/>
        <v>-0.327816975428949-54.7849583709287i</v>
      </c>
      <c r="D1667" t="str">
        <f t="shared" si="478"/>
        <v>3.47812353989539-33.764285524694i</v>
      </c>
      <c r="E1667" t="str">
        <f t="shared" si="479"/>
        <v>162.461506783724+0.363262181485079i</v>
      </c>
      <c r="F1667" t="str">
        <f t="shared" si="480"/>
        <v>2.42492478877384-316.836460372508i</v>
      </c>
      <c r="G1667" t="str">
        <f t="shared" si="481"/>
        <v>0.999999943853486-0.000236952549345734i</v>
      </c>
      <c r="H1667" t="str">
        <f t="shared" si="482"/>
        <v>1208.45527747073+91.0323856901372i</v>
      </c>
      <c r="I1667" t="str">
        <f t="shared" si="483"/>
        <v>89.6323701541656-1079.50529375482i</v>
      </c>
      <c r="K1667" t="str">
        <f t="shared" si="484"/>
        <v>0.00987400192925344-0.00109923291242995i</v>
      </c>
      <c r="L1667" t="str">
        <f t="shared" si="485"/>
        <v>0.00015-0.598617588453116i</v>
      </c>
      <c r="M1667" t="str">
        <f t="shared" si="486"/>
        <v>0.0004-0.105638397962315i</v>
      </c>
      <c r="N1667">
        <f t="shared" si="487"/>
        <v>89.65716310570545</v>
      </c>
      <c r="O1667">
        <f t="shared" si="488"/>
        <v>34.773382214728279</v>
      </c>
      <c r="P1667" s="3">
        <f t="shared" si="489"/>
        <v>34.773382214728279</v>
      </c>
      <c r="Q1667" s="3">
        <f t="shared" si="490"/>
        <v>-90.34283689429455</v>
      </c>
      <c r="R1667">
        <f t="shared" si="491"/>
        <v>89.65716310570545</v>
      </c>
      <c r="S1667">
        <f t="shared" si="492"/>
        <v>0.47140214530008456</v>
      </c>
      <c r="T1667">
        <f t="shared" si="475"/>
        <v>34.773382214728279</v>
      </c>
    </row>
    <row r="1668" spans="1:20" x14ac:dyDescent="0.25">
      <c r="A1668">
        <f t="shared" si="476"/>
        <v>2973.1622798482931</v>
      </c>
      <c r="B1668">
        <f t="shared" si="493"/>
        <v>473.19347345222491</v>
      </c>
      <c r="C1668" t="str">
        <f t="shared" si="477"/>
        <v>-0.32775568147175-54.5770544832251i</v>
      </c>
      <c r="D1668" t="str">
        <f t="shared" si="478"/>
        <v>3.47812352877751-33.636484044731i</v>
      </c>
      <c r="E1668" t="str">
        <f t="shared" si="479"/>
        <v>162.461447393655+0.364657290429518i</v>
      </c>
      <c r="F1668" t="str">
        <f t="shared" si="480"/>
        <v>2.42492478773713-315.637043980579i</v>
      </c>
      <c r="G1668" t="str">
        <f t="shared" si="481"/>
        <v>0.999999943425962-0.000237852968931559i</v>
      </c>
      <c r="H1668" t="str">
        <f t="shared" si="482"/>
        <v>1208.51993735326+91.3786248548321i</v>
      </c>
      <c r="I1668" t="str">
        <f t="shared" si="483"/>
        <v>89.6330950630261-1075.47156634143i</v>
      </c>
      <c r="K1668" t="str">
        <f t="shared" si="484"/>
        <v>0.00987305506280121-0.0011033010384065i</v>
      </c>
      <c r="L1668" t="str">
        <f t="shared" si="485"/>
        <v>0.00015-0.596351452931973i</v>
      </c>
      <c r="M1668" t="str">
        <f t="shared" si="486"/>
        <v>0.0004-0.105238491693878i</v>
      </c>
      <c r="N1668">
        <f t="shared" si="487"/>
        <v>89.655921491360786</v>
      </c>
      <c r="O1668">
        <f t="shared" si="488"/>
        <v>34.740358486391699</v>
      </c>
      <c r="P1668" s="3">
        <f t="shared" si="489"/>
        <v>34.740358486391699</v>
      </c>
      <c r="Q1668" s="3">
        <f t="shared" si="490"/>
        <v>-90.344078508639214</v>
      </c>
      <c r="R1668">
        <f t="shared" si="491"/>
        <v>89.655921491360786</v>
      </c>
      <c r="S1668">
        <f t="shared" si="492"/>
        <v>0.4731934734522249</v>
      </c>
      <c r="T1668">
        <f t="shared" si="475"/>
        <v>34.740358486391699</v>
      </c>
    </row>
    <row r="1669" spans="1:20" x14ac:dyDescent="0.25">
      <c r="A1669">
        <f t="shared" si="476"/>
        <v>2984.4602965117165</v>
      </c>
      <c r="B1669">
        <f t="shared" si="493"/>
        <v>474.99160865134337</v>
      </c>
      <c r="C1669" t="str">
        <f t="shared" si="477"/>
        <v>-0.32769393325831-54.3699358117657i</v>
      </c>
      <c r="D1669" t="str">
        <f t="shared" si="478"/>
        <v>3.47812351757498-33.5091664368833i</v>
      </c>
      <c r="E1669" t="str">
        <f t="shared" si="479"/>
        <v>162.461387577837+0.366057866064689i</v>
      </c>
      <c r="F1669" t="str">
        <f t="shared" si="480"/>
        <v>2.42492478669252-314.442168133494i</v>
      </c>
      <c r="G1669" t="str">
        <f t="shared" si="481"/>
        <v>0.999999942995182-0.000238756810110648i</v>
      </c>
      <c r="H1669" t="str">
        <f t="shared" si="482"/>
        <v>1208.58509384129+91.7261831984174i</v>
      </c>
      <c r="I1669" t="str">
        <f t="shared" si="483"/>
        <v>89.6338253902356-1071.45331369319i</v>
      </c>
      <c r="K1669" t="str">
        <f t="shared" si="484"/>
        <v>0.00987210117563862-0.00110738339825058i</v>
      </c>
      <c r="L1669" t="str">
        <f t="shared" si="485"/>
        <v>0.00015-0.594093896126692i</v>
      </c>
      <c r="M1669" t="str">
        <f t="shared" si="486"/>
        <v>0.0004-0.104840099316475i</v>
      </c>
      <c r="N1669">
        <f t="shared" si="487"/>
        <v>89.654675847496847</v>
      </c>
      <c r="O1669">
        <f t="shared" si="488"/>
        <v>34.70733416514787</v>
      </c>
      <c r="P1669" s="3">
        <f t="shared" si="489"/>
        <v>34.70733416514787</v>
      </c>
      <c r="Q1669" s="3">
        <f t="shared" si="490"/>
        <v>-90.345324152503153</v>
      </c>
      <c r="R1669">
        <f t="shared" si="491"/>
        <v>89.654675847496847</v>
      </c>
      <c r="S1669">
        <f t="shared" si="492"/>
        <v>0.47499160865134338</v>
      </c>
      <c r="T1669">
        <f t="shared" si="475"/>
        <v>34.70733416514787</v>
      </c>
    </row>
    <row r="1670" spans="1:20" x14ac:dyDescent="0.25">
      <c r="A1670">
        <f t="shared" si="476"/>
        <v>2995.8012456384613</v>
      </c>
      <c r="B1670">
        <f t="shared" si="493"/>
        <v>476.79657676421851</v>
      </c>
      <c r="C1670" t="str">
        <f t="shared" si="477"/>
        <v>-0.327631727516544-54.1635993782708i</v>
      </c>
      <c r="D1670" t="str">
        <f t="shared" si="478"/>
        <v>3.47812350628715-33.3823308696447i</v>
      </c>
      <c r="E1670" t="str">
        <f t="shared" si="479"/>
        <v>162.461327333424+0.367463930997295i</v>
      </c>
      <c r="F1670" t="str">
        <f t="shared" si="480"/>
        <v>2.42492478563996-313.251815642565i</v>
      </c>
      <c r="G1670" t="str">
        <f t="shared" si="481"/>
        <v>0.999999942561123-0.00023966408588504i</v>
      </c>
      <c r="H1670" t="str">
        <f t="shared" si="482"/>
        <v>1208.65075078153+92.0750657706416i</v>
      </c>
      <c r="I1670" t="str">
        <f t="shared" si="483"/>
        <v>89.6345611754833-1067.45047804932i</v>
      </c>
      <c r="K1670" t="str">
        <f t="shared" si="484"/>
        <v>0.00987114021714107-0.00111148003244429i</v>
      </c>
      <c r="L1670" t="str">
        <f t="shared" si="485"/>
        <v>0.00015-0.59184488556156i</v>
      </c>
      <c r="M1670" t="str">
        <f t="shared" si="486"/>
        <v>0.0004-0.104443215099099i</v>
      </c>
      <c r="N1670">
        <f t="shared" si="487"/>
        <v>89.653426166467739</v>
      </c>
      <c r="O1670">
        <f t="shared" si="488"/>
        <v>34.674309246714749</v>
      </c>
      <c r="P1670" s="3">
        <f t="shared" si="489"/>
        <v>34.674309246714749</v>
      </c>
      <c r="Q1670" s="3">
        <f t="shared" si="490"/>
        <v>-90.346573833532261</v>
      </c>
      <c r="R1670">
        <f t="shared" si="491"/>
        <v>89.653426166467739</v>
      </c>
      <c r="S1670">
        <f t="shared" si="492"/>
        <v>0.47679657676421849</v>
      </c>
      <c r="T1670">
        <f t="shared" si="475"/>
        <v>34.674309246714749</v>
      </c>
    </row>
    <row r="1671" spans="1:20" x14ac:dyDescent="0.25">
      <c r="A1671">
        <f t="shared" si="476"/>
        <v>3007.1852903718877</v>
      </c>
      <c r="B1671">
        <f t="shared" si="493"/>
        <v>478.60840375592255</v>
      </c>
      <c r="C1671" t="str">
        <f t="shared" si="477"/>
        <v>-0.327569060951967-53.9580422157251i</v>
      </c>
      <c r="D1671" t="str">
        <f t="shared" si="478"/>
        <v>3.47812349491336-33.2559755184427i</v>
      </c>
      <c r="E1671" t="str">
        <f t="shared" si="479"/>
        <v>162.461266657554+0.368875507939949i</v>
      </c>
      <c r="F1671" t="str">
        <f t="shared" si="480"/>
        <v>2.42492478457938-312.065969384169i</v>
      </c>
      <c r="G1671" t="str">
        <f t="shared" si="481"/>
        <v>0.999999942123758-0.000240574809306184i</v>
      </c>
      <c r="H1671" t="str">
        <f t="shared" si="482"/>
        <v>1208.71691205099+92.425277640807i</v>
      </c>
      <c r="I1671" t="str">
        <f t="shared" si="483"/>
        <v>89.6353024587332-1063.4630018713i</v>
      </c>
      <c r="K1671" t="str">
        <f t="shared" si="484"/>
        <v>0.00987017213634043-0.00111559098147553i</v>
      </c>
      <c r="L1671" t="str">
        <f t="shared" si="485"/>
        <v>0.00015-0.589604388883802i</v>
      </c>
      <c r="M1671" t="str">
        <f t="shared" si="486"/>
        <v>0.0004-0.104047833332435i</v>
      </c>
      <c r="N1671">
        <f t="shared" si="487"/>
        <v>89.652172440682435</v>
      </c>
      <c r="O1671">
        <f t="shared" si="488"/>
        <v>34.641283726780976</v>
      </c>
      <c r="P1671" s="3">
        <f t="shared" si="489"/>
        <v>34.641283726780976</v>
      </c>
      <c r="Q1671" s="3">
        <f t="shared" si="490"/>
        <v>-90.347827559317565</v>
      </c>
      <c r="R1671">
        <f t="shared" si="491"/>
        <v>89.652172440682435</v>
      </c>
      <c r="S1671">
        <f t="shared" si="492"/>
        <v>0.47860840375592256</v>
      </c>
      <c r="T1671">
        <f t="shared" si="475"/>
        <v>34.641283726780976</v>
      </c>
    </row>
    <row r="1672" spans="1:20" x14ac:dyDescent="0.25">
      <c r="A1672">
        <f t="shared" si="476"/>
        <v>3018.6125944753012</v>
      </c>
      <c r="B1672">
        <f t="shared" si="493"/>
        <v>480.42711569019508</v>
      </c>
      <c r="C1672" t="str">
        <f t="shared" si="477"/>
        <v>-0.327505930247957-53.7532613683393i</v>
      </c>
      <c r="D1672" t="str">
        <f t="shared" si="478"/>
        <v>3.478123483453-33.1300985656133i</v>
      </c>
      <c r="E1672" t="str">
        <f t="shared" si="479"/>
        <v>162.461205547353+0.370292619711216i</v>
      </c>
      <c r="F1672" t="str">
        <f t="shared" si="480"/>
        <v>2.42492478351073-310.884612299511i</v>
      </c>
      <c r="G1672" t="str">
        <f t="shared" si="481"/>
        <v>0.999999941683063-0.000241488993475125i</v>
      </c>
      <c r="H1672" t="str">
        <f t="shared" si="482"/>
        <v>1208.78358155722+92.7768238978483i</v>
      </c>
      <c r="I1672" t="str">
        <f t="shared" si="483"/>
        <v>89.6360492802293-1059.49082784206i</v>
      </c>
      <c r="K1672" t="str">
        <f t="shared" si="484"/>
        <v>0.00986919688192328-0.00111971628583652i</v>
      </c>
      <c r="L1672" t="str">
        <f t="shared" si="485"/>
        <v>0.00015-0.587372373863121i</v>
      </c>
      <c r="M1672" t="str">
        <f t="shared" si="486"/>
        <v>0.0004-0.103653948328786i</v>
      </c>
      <c r="N1672">
        <f t="shared" si="487"/>
        <v>89.650914662605516</v>
      </c>
      <c r="O1672">
        <f t="shared" si="488"/>
        <v>34.608257601006265</v>
      </c>
      <c r="P1672" s="3">
        <f t="shared" si="489"/>
        <v>34.608257601006265</v>
      </c>
      <c r="Q1672" s="3">
        <f t="shared" si="490"/>
        <v>-90.349085337394484</v>
      </c>
      <c r="R1672">
        <f t="shared" si="491"/>
        <v>89.650914662605516</v>
      </c>
      <c r="S1672">
        <f t="shared" si="492"/>
        <v>0.48042711569019508</v>
      </c>
      <c r="T1672">
        <f t="shared" si="475"/>
        <v>34.608257601006265</v>
      </c>
    </row>
    <row r="1673" spans="1:20" x14ac:dyDescent="0.25">
      <c r="A1673">
        <f t="shared" si="476"/>
        <v>3030.0833223343075</v>
      </c>
      <c r="B1673">
        <f t="shared" si="493"/>
        <v>482.25273872981785</v>
      </c>
      <c r="C1673" t="str">
        <f t="shared" si="477"/>
        <v>-0.327442332065574-53.5492538915022i</v>
      </c>
      <c r="D1673" t="str">
        <f t="shared" si="478"/>
        <v>3.47812347190534-33.0046982003742i</v>
      </c>
      <c r="E1673" t="str">
        <f t="shared" si="479"/>
        <v>162.461143999926+0.371715289237152i</v>
      </c>
      <c r="F1673" t="str">
        <f t="shared" si="480"/>
        <v>2.42492478243394-309.707727394372i</v>
      </c>
      <c r="G1673" t="str">
        <f t="shared" si="481"/>
        <v>0.999999941239012-0.00024240665154269i</v>
      </c>
      <c r="H1673" t="str">
        <f t="shared" si="482"/>
        <v>1208.85076323857+93.129709650414i</v>
      </c>
      <c r="I1673" t="str">
        <f t="shared" si="483"/>
        <v>89.6368016804985-1055.53389886521i</v>
      </c>
      <c r="K1673" t="str">
        <f t="shared" si="484"/>
        <v>0.00986821440222863-0.00112385598602224i</v>
      </c>
      <c r="L1673" t="str">
        <f t="shared" si="485"/>
        <v>0.00015-0.585148808391234i</v>
      </c>
      <c r="M1673" t="str">
        <f t="shared" si="486"/>
        <v>0.0004-0.103261554421982i</v>
      </c>
      <c r="N1673">
        <f t="shared" si="487"/>
        <v>89.649652824758377</v>
      </c>
      <c r="O1673">
        <f t="shared" si="488"/>
        <v>34.575230865020437</v>
      </c>
      <c r="P1673" s="3">
        <f t="shared" si="489"/>
        <v>34.575230865020437</v>
      </c>
      <c r="Q1673" s="3">
        <f t="shared" si="490"/>
        <v>-90.350347175241623</v>
      </c>
      <c r="R1673">
        <f t="shared" si="491"/>
        <v>89.649652824758377</v>
      </c>
      <c r="S1673">
        <f t="shared" si="492"/>
        <v>0.48225273872981783</v>
      </c>
      <c r="T1673">
        <f t="shared" si="475"/>
        <v>34.575230865020437</v>
      </c>
    </row>
    <row r="1674" spans="1:20" x14ac:dyDescent="0.25">
      <c r="A1674">
        <f t="shared" si="476"/>
        <v>3041.5976389591779</v>
      </c>
      <c r="B1674">
        <f t="shared" si="493"/>
        <v>484.08529913699118</v>
      </c>
      <c r="C1674" t="str">
        <f t="shared" si="477"/>
        <v>-0.327378263043059-53.3460168517418i</v>
      </c>
      <c r="D1674" t="str">
        <f t="shared" si="478"/>
        <v>3.47812346026974-32.8797726187991i</v>
      </c>
      <c r="E1674" t="str">
        <f t="shared" si="479"/>
        <v>162.461082012365+0.373143539551135i</v>
      </c>
      <c r="F1674" t="str">
        <f t="shared" si="480"/>
        <v>2.42492478134895-308.535297738869i</v>
      </c>
      <c r="G1674" t="str">
        <f t="shared" si="481"/>
        <v>0.99999994079158-0.000243327796709679i</v>
      </c>
      <c r="H1674" t="str">
        <f t="shared" si="482"/>
        <v>1208.91846106444+93.483940026937i</v>
      </c>
      <c r="I1674" t="str">
        <f t="shared" si="483"/>
        <v>89.6375597003471-1051.59215806415i</v>
      </c>
      <c r="K1674" t="str">
        <f t="shared" si="484"/>
        <v>0.00986722464524588-0.00112801012252879i</v>
      </c>
      <c r="L1674" t="str">
        <f t="shared" si="485"/>
        <v>0.00015-0.582933660481403i</v>
      </c>
      <c r="M1674" t="str">
        <f t="shared" si="486"/>
        <v>0.0004-0.102870645967307i</v>
      </c>
      <c r="N1674">
        <f t="shared" si="487"/>
        <v>89.64838691972065</v>
      </c>
      <c r="O1674">
        <f t="shared" si="488"/>
        <v>34.542203514423733</v>
      </c>
      <c r="P1674" s="3">
        <f t="shared" si="489"/>
        <v>34.542203514423733</v>
      </c>
      <c r="Q1674" s="3">
        <f t="shared" si="490"/>
        <v>-90.35161308027935</v>
      </c>
      <c r="R1674">
        <f t="shared" si="491"/>
        <v>89.64838691972065</v>
      </c>
      <c r="S1674">
        <f t="shared" si="492"/>
        <v>0.48408529913699117</v>
      </c>
      <c r="T1674">
        <f t="shared" si="475"/>
        <v>34.542203514423733</v>
      </c>
    </row>
    <row r="1675" spans="1:20" x14ac:dyDescent="0.25">
      <c r="A1675">
        <f t="shared" si="476"/>
        <v>3053.1557099872225</v>
      </c>
      <c r="B1675">
        <f t="shared" si="493"/>
        <v>485.92482327371175</v>
      </c>
      <c r="C1675" t="str">
        <f t="shared" si="477"/>
        <v>-0.327313719796356-53.1435473266838i</v>
      </c>
      <c r="D1675" t="str">
        <f t="shared" si="478"/>
        <v>3.47812344854558-32.7553200237916i</v>
      </c>
      <c r="E1675" t="str">
        <f t="shared" si="479"/>
        <v>162.461019581744+0.374577393794895i</v>
      </c>
      <c r="F1675" t="str">
        <f t="shared" si="480"/>
        <v>2.4249247802557-307.367306467206i</v>
      </c>
      <c r="G1675" t="str">
        <f t="shared" si="481"/>
        <v>0.999999940340741-0.000244252442227057i</v>
      </c>
      <c r="H1675" t="str">
        <f t="shared" si="482"/>
        <v>1208.98667903547+93.8395201757253i</v>
      </c>
      <c r="I1675" t="str">
        <f t="shared" si="483"/>
        <v>89.6383233808719-1047.66554878127i</v>
      </c>
      <c r="K1675" t="str">
        <f t="shared" si="484"/>
        <v>0.00986622755861328-0.00113217873585198i</v>
      </c>
      <c r="L1675" t="str">
        <f t="shared" si="485"/>
        <v>0.00015-0.580726898267987i</v>
      </c>
      <c r="M1675" t="str">
        <f t="shared" si="486"/>
        <v>0.0004-0.102481217341409i</v>
      </c>
      <c r="N1675">
        <f t="shared" si="487"/>
        <v>89.647116940130744</v>
      </c>
      <c r="O1675">
        <f t="shared" si="488"/>
        <v>34.509175544786714</v>
      </c>
      <c r="P1675" s="3">
        <f t="shared" si="489"/>
        <v>34.509175544786714</v>
      </c>
      <c r="Q1675" s="3">
        <f t="shared" si="490"/>
        <v>-90.352883059869256</v>
      </c>
      <c r="R1675">
        <f t="shared" si="491"/>
        <v>89.647116940130744</v>
      </c>
      <c r="S1675">
        <f t="shared" si="492"/>
        <v>0.48592482327371173</v>
      </c>
      <c r="T1675">
        <f t="shared" si="475"/>
        <v>34.509175544786714</v>
      </c>
    </row>
    <row r="1676" spans="1:20" x14ac:dyDescent="0.25">
      <c r="A1676">
        <f t="shared" si="476"/>
        <v>3064.7577016851742</v>
      </c>
      <c r="B1676">
        <f t="shared" si="493"/>
        <v>487.77133760215185</v>
      </c>
      <c r="C1676" t="str">
        <f t="shared" si="477"/>
        <v>-0.327248698918154-52.9418424050069i</v>
      </c>
      <c r="D1676" t="str">
        <f t="shared" si="478"/>
        <v>3.47812343673212-32.6313386250592i</v>
      </c>
      <c r="E1676" t="str">
        <f t="shared" si="479"/>
        <v>162.460956705124+0.376016875219275i</v>
      </c>
      <c r="F1676" t="str">
        <f t="shared" si="480"/>
        <v>2.42492477915413-306.203736777438i</v>
      </c>
      <c r="G1676" t="str">
        <f t="shared" si="481"/>
        <v>0.999999939886469-0.000245180601396141i</v>
      </c>
      <c r="H1676" t="str">
        <f t="shared" si="482"/>
        <v>1209.05542118393+94.1964552650231i</v>
      </c>
      <c r="I1676" t="str">
        <f t="shared" si="483"/>
        <v>89.6390927634486-1043.75401457722i</v>
      </c>
      <c r="K1676" t="str">
        <f t="shared" si="484"/>
        <v>0.00986522308961515-0.00113636186648545i</v>
      </c>
      <c r="L1676" t="str">
        <f t="shared" si="485"/>
        <v>0.00015-0.578528490005963i</v>
      </c>
      <c r="M1676" t="str">
        <f t="shared" si="486"/>
        <v>0.0004-0.102093262942229i</v>
      </c>
      <c r="N1676">
        <f t="shared" si="487"/>
        <v>89.645842878687716</v>
      </c>
      <c r="O1676">
        <f t="shared" si="488"/>
        <v>34.476146951649682</v>
      </c>
      <c r="P1676" s="3">
        <f t="shared" si="489"/>
        <v>34.476146951649682</v>
      </c>
      <c r="Q1676" s="3">
        <f t="shared" si="490"/>
        <v>-90.354157121312284</v>
      </c>
      <c r="R1676">
        <f t="shared" si="491"/>
        <v>89.645842878687716</v>
      </c>
      <c r="S1676">
        <f t="shared" si="492"/>
        <v>0.48777133760215186</v>
      </c>
      <c r="T1676">
        <f t="shared" si="475"/>
        <v>34.476146951649682</v>
      </c>
    </row>
    <row r="1677" spans="1:20" x14ac:dyDescent="0.25">
      <c r="A1677">
        <f t="shared" si="476"/>
        <v>3076.403780951578</v>
      </c>
      <c r="B1677">
        <f t="shared" si="493"/>
        <v>489.62486868504004</v>
      </c>
      <c r="C1677" t="str">
        <f t="shared" si="477"/>
        <v>-0.327183196978631-52.7408991864047i</v>
      </c>
      <c r="D1677" t="str">
        <f t="shared" si="478"/>
        <v>3.47812342482871-32.5078266390879i</v>
      </c>
      <c r="E1677" t="str">
        <f t="shared" si="479"/>
        <v>162.460893379549+0.377462007184198i</v>
      </c>
      <c r="F1677" t="str">
        <f t="shared" si="480"/>
        <v>2.42492477804416-305.044571931222i</v>
      </c>
      <c r="G1677" t="str">
        <f t="shared" si="481"/>
        <v>0.999999939428738-0.000246112287568793i</v>
      </c>
      <c r="H1677" t="str">
        <f t="shared" si="482"/>
        <v>1209.12469157384+94.5547504831067i</v>
      </c>
      <c r="I1677" t="str">
        <f t="shared" si="483"/>
        <v>89.639867889746-1039.85749922999i</v>
      </c>
      <c r="K1677" t="str">
        <f t="shared" si="484"/>
        <v>0.00986421118518058-0.00114055955491929i</v>
      </c>
      <c r="L1677" t="str">
        <f t="shared" si="485"/>
        <v>0.00015-0.576338404070496i</v>
      </c>
      <c r="M1677" t="str">
        <f t="shared" si="486"/>
        <v>0.0004-0.101706777188911i</v>
      </c>
      <c r="N1677">
        <f t="shared" si="487"/>
        <v>89.644564728151721</v>
      </c>
      <c r="O1677">
        <f t="shared" si="488"/>
        <v>34.443117730523063</v>
      </c>
      <c r="P1677" s="3">
        <f t="shared" si="489"/>
        <v>34.443117730523063</v>
      </c>
      <c r="Q1677" s="3">
        <f t="shared" si="490"/>
        <v>-90.355435271848279</v>
      </c>
      <c r="R1677">
        <f t="shared" si="491"/>
        <v>89.644564728151721</v>
      </c>
      <c r="S1677">
        <f t="shared" si="492"/>
        <v>0.48962486868504002</v>
      </c>
      <c r="T1677">
        <f t="shared" si="475"/>
        <v>34.443117730523063</v>
      </c>
    </row>
    <row r="1678" spans="1:20" x14ac:dyDescent="0.25">
      <c r="A1678">
        <f t="shared" si="476"/>
        <v>3088.0941153191939</v>
      </c>
      <c r="B1678">
        <f t="shared" si="493"/>
        <v>491.4854431860432</v>
      </c>
      <c r="C1678" t="str">
        <f t="shared" si="477"/>
        <v>-0.327117210524634-52.5407147815399i</v>
      </c>
      <c r="D1678" t="str">
        <f t="shared" si="478"/>
        <v>3.47812341283469-32.3847822891165i</v>
      </c>
      <c r="E1678" t="str">
        <f t="shared" si="479"/>
        <v>162.460829602044+0.378912813160028i</v>
      </c>
      <c r="F1678" t="str">
        <f t="shared" si="480"/>
        <v>2.42492477692575-303.889795253586i</v>
      </c>
      <c r="G1678" t="str">
        <f t="shared" si="481"/>
        <v>0.999999938967522-0.000247047514147612i</v>
      </c>
      <c r="H1678" t="str">
        <f t="shared" si="482"/>
        <v>1209.19449430129+94.9144110383536i</v>
      </c>
      <c r="I1678" t="str">
        <f t="shared" si="483"/>
        <v>89.6406488017216-1035.97594673418i</v>
      </c>
      <c r="K1678" t="str">
        <f t="shared" si="484"/>
        <v>0.00986319179188083-0.00114477184163821i</v>
      </c>
      <c r="L1678" t="str">
        <f t="shared" si="485"/>
        <v>0.00015-0.574156608956459i</v>
      </c>
      <c r="M1678" t="str">
        <f t="shared" si="486"/>
        <v>0.0004-0.101321754521728i</v>
      </c>
      <c r="N1678">
        <f t="shared" si="487"/>
        <v>89.643282481345665</v>
      </c>
      <c r="O1678">
        <f t="shared" si="488"/>
        <v>34.410087876886564</v>
      </c>
      <c r="P1678" s="3">
        <f t="shared" si="489"/>
        <v>34.410087876886564</v>
      </c>
      <c r="Q1678" s="3">
        <f t="shared" si="490"/>
        <v>-90.356717518654335</v>
      </c>
      <c r="R1678">
        <f t="shared" si="491"/>
        <v>89.643282481345665</v>
      </c>
      <c r="S1678">
        <f t="shared" si="492"/>
        <v>0.4914854431860432</v>
      </c>
      <c r="T1678">
        <f t="shared" si="475"/>
        <v>34.410087876886564</v>
      </c>
    </row>
    <row r="1679" spans="1:20" x14ac:dyDescent="0.25">
      <c r="A1679">
        <f t="shared" si="476"/>
        <v>3099.8288729574069</v>
      </c>
      <c r="B1679">
        <f t="shared" si="493"/>
        <v>493.35308787015015</v>
      </c>
      <c r="C1679" t="str">
        <f t="shared" si="477"/>
        <v>-0.327050736080087-52.3412863120075i</v>
      </c>
      <c r="D1679" t="str">
        <f t="shared" si="478"/>
        <v>3.47812340074926-32.2622038051103i</v>
      </c>
      <c r="E1679" t="str">
        <f t="shared" si="479"/>
        <v>162.460765369623+0.380369316727959i</v>
      </c>
      <c r="F1679" t="str">
        <f t="shared" si="480"/>
        <v>2.42492477579881-302.739390132676i</v>
      </c>
      <c r="G1679" t="str">
        <f t="shared" si="481"/>
        <v>0.999999938502794-0.000247986294586128i</v>
      </c>
      <c r="H1679" t="str">
        <f t="shared" si="482"/>
        <v>1209.26483349471+95.2754421593271i</v>
      </c>
      <c r="I1679" t="str">
        <f t="shared" si="483"/>
        <v>89.6414355416243-1032.10930130019i</v>
      </c>
      <c r="K1679" t="str">
        <f t="shared" si="484"/>
        <v>0.00986216485592777-0.00114899876711998i</v>
      </c>
      <c r="L1679" t="str">
        <f t="shared" si="485"/>
        <v>0.00015-0.571983073278004i</v>
      </c>
      <c r="M1679" t="str">
        <f t="shared" si="486"/>
        <v>0.0004-0.100938189402001i</v>
      </c>
      <c r="N1679">
        <f t="shared" si="487"/>
        <v>89.641996131156063</v>
      </c>
      <c r="O1679">
        <f t="shared" si="488"/>
        <v>34.377057386189726</v>
      </c>
      <c r="P1679" s="3">
        <f t="shared" si="489"/>
        <v>34.377057386189726</v>
      </c>
      <c r="Q1679" s="3">
        <f t="shared" si="490"/>
        <v>-90.358003868843937</v>
      </c>
      <c r="R1679">
        <f t="shared" si="491"/>
        <v>89.641996131156063</v>
      </c>
      <c r="S1679">
        <f t="shared" si="492"/>
        <v>0.49335308787015014</v>
      </c>
      <c r="T1679">
        <f t="shared" si="475"/>
        <v>34.377057386189726</v>
      </c>
    </row>
    <row r="1680" spans="1:20" x14ac:dyDescent="0.25">
      <c r="A1680">
        <f t="shared" si="476"/>
        <v>3111.6082226746453</v>
      </c>
      <c r="B1680">
        <f t="shared" si="493"/>
        <v>495.22782960405675</v>
      </c>
      <c r="C1680" t="str">
        <f t="shared" si="477"/>
        <v>-0.326983770145395-52.1426109102899i</v>
      </c>
      <c r="D1680" t="str">
        <f t="shared" si="478"/>
        <v>3.47812338857192-32.1400894237371i</v>
      </c>
      <c r="E1680" t="str">
        <f t="shared" si="479"/>
        <v>162.46070067928+0.381831541580468i</v>
      </c>
      <c r="F1680" t="str">
        <f t="shared" si="480"/>
        <v>2.4249247746633-301.593340019531i</v>
      </c>
      <c r="G1680" t="str">
        <f t="shared" si="481"/>
        <v>0.999999938034527-0.00024892864238899i</v>
      </c>
      <c r="H1680" t="str">
        <f t="shared" si="482"/>
        <v>1209.33571331509+95.6378490948579i</v>
      </c>
      <c r="I1680" t="str">
        <f t="shared" si="483"/>
        <v>89.6422281520012-1028.25750735339i</v>
      </c>
      <c r="K1680" t="str">
        <f t="shared" si="484"/>
        <v>0.00986113032317139-0.00115324037183367i</v>
      </c>
      <c r="L1680" t="str">
        <f t="shared" si="485"/>
        <v>0.00015-0.569817765768086i</v>
      </c>
      <c r="M1680" t="str">
        <f t="shared" si="486"/>
        <v>0.0004-0.100556076312015i</v>
      </c>
      <c r="N1680">
        <f t="shared" si="487"/>
        <v>89.640705670534473</v>
      </c>
      <c r="O1680">
        <f t="shared" si="488"/>
        <v>34.34402625385119</v>
      </c>
      <c r="P1680" s="3">
        <f t="shared" si="489"/>
        <v>34.34402625385119</v>
      </c>
      <c r="Q1680" s="3">
        <f t="shared" si="490"/>
        <v>-90.359294329465527</v>
      </c>
      <c r="R1680">
        <f t="shared" si="491"/>
        <v>89.640705670534473</v>
      </c>
      <c r="S1680">
        <f t="shared" si="492"/>
        <v>0.49522782960405676</v>
      </c>
      <c r="T1680">
        <f t="shared" si="475"/>
        <v>34.34402625385119</v>
      </c>
    </row>
    <row r="1681" spans="1:20" x14ac:dyDescent="0.25">
      <c r="A1681">
        <f t="shared" si="476"/>
        <v>3123.4323339208086</v>
      </c>
      <c r="B1681">
        <f t="shared" si="493"/>
        <v>497.10969535655215</v>
      </c>
      <c r="C1681" t="str">
        <f t="shared" si="477"/>
        <v>-0.326916309197596-51.9446857197171i</v>
      </c>
      <c r="D1681" t="str">
        <f t="shared" si="478"/>
        <v>3.47812337630178-32.0184373883404i</v>
      </c>
      <c r="E1681" t="str">
        <f t="shared" si="479"/>
        <v>162.460635527994+0.383299511522188i</v>
      </c>
      <c r="F1681" t="str">
        <f t="shared" si="480"/>
        <v>2.42492477351915-300.451628427834i</v>
      </c>
      <c r="G1681" t="str">
        <f t="shared" si="481"/>
        <v>0.999999937562695-0.000249874571112169i</v>
      </c>
      <c r="H1681" t="str">
        <f t="shared" si="482"/>
        <v>1209.40713795633+96.0016371141113i</v>
      </c>
      <c r="I1681" t="str">
        <f t="shared" si="483"/>
        <v>89.6430266756858-1024.4205095334i</v>
      </c>
      <c r="K1681" t="str">
        <f t="shared" si="484"/>
        <v>0.00986008813909794-0.00115749669623785i</v>
      </c>
      <c r="L1681" t="str">
        <f t="shared" si="485"/>
        <v>0.00015-0.567660655278028i</v>
      </c>
      <c r="M1681" t="str">
        <f t="shared" si="486"/>
        <v>0.0004-0.100175409754946i</v>
      </c>
      <c r="N1681">
        <f t="shared" si="487"/>
        <v>89.639411092498676</v>
      </c>
      <c r="O1681">
        <f t="shared" si="488"/>
        <v>34.310994475258681</v>
      </c>
      <c r="P1681" s="3">
        <f t="shared" si="489"/>
        <v>34.310994475258681</v>
      </c>
      <c r="Q1681" s="3">
        <f t="shared" si="490"/>
        <v>-90.360588907501324</v>
      </c>
      <c r="R1681">
        <f t="shared" si="491"/>
        <v>89.639411092498676</v>
      </c>
      <c r="S1681">
        <f t="shared" si="492"/>
        <v>0.49710969535655214</v>
      </c>
      <c r="T1681">
        <f t="shared" si="475"/>
        <v>34.310994475258681</v>
      </c>
    </row>
    <row r="1682" spans="1:20" x14ac:dyDescent="0.25">
      <c r="A1682">
        <f t="shared" si="476"/>
        <v>3135.3013767897078</v>
      </c>
      <c r="B1682">
        <f t="shared" si="493"/>
        <v>498.99871219890707</v>
      </c>
      <c r="C1682" t="str">
        <f t="shared" si="477"/>
        <v>-0.32684834968999-51.7475078944257i</v>
      </c>
      <c r="D1682" t="str">
        <f t="shared" si="478"/>
        <v>3.47812336393825-31.8972459489146i</v>
      </c>
      <c r="E1682" t="str">
        <f t="shared" si="479"/>
        <v>162.46056991273+0.384773250470364i</v>
      </c>
      <c r="F1682" t="str">
        <f t="shared" si="480"/>
        <v>2.42492477236628-299.314238933681i</v>
      </c>
      <c r="G1682" t="str">
        <f t="shared" si="481"/>
        <v>0.99999993708727-0.000250824094363147i</v>
      </c>
      <c r="H1682" t="str">
        <f t="shared" si="482"/>
        <v>1209.4791116454+96.3668115066844i</v>
      </c>
      <c r="I1682" t="str">
        <f t="shared" si="483"/>
        <v>89.6438311558145-1020.59825269321i</v>
      </c>
      <c r="K1682" t="str">
        <f t="shared" si="484"/>
        <v>0.00985903824882786-0.00116176778077898i</v>
      </c>
      <c r="L1682" t="str">
        <f t="shared" si="485"/>
        <v>0.00015-0.565511710777075i</v>
      </c>
      <c r="M1682" t="str">
        <f t="shared" si="486"/>
        <v>0.0004-0.0997961842547783i</v>
      </c>
      <c r="N1682">
        <f t="shared" si="487"/>
        <v>89.638112390133912</v>
      </c>
      <c r="O1682">
        <f t="shared" si="488"/>
        <v>34.277962045768881</v>
      </c>
      <c r="P1682" s="3">
        <f t="shared" si="489"/>
        <v>34.277962045768881</v>
      </c>
      <c r="Q1682" s="3">
        <f t="shared" si="490"/>
        <v>-90.361887609866088</v>
      </c>
      <c r="R1682">
        <f t="shared" si="491"/>
        <v>89.638112390133912</v>
      </c>
      <c r="S1682">
        <f t="shared" si="492"/>
        <v>0.49899871219890707</v>
      </c>
      <c r="T1682">
        <f t="shared" si="475"/>
        <v>34.277962045768881</v>
      </c>
    </row>
    <row r="1683" spans="1:20" x14ac:dyDescent="0.25">
      <c r="A1683">
        <f t="shared" si="476"/>
        <v>3147.2155220215086</v>
      </c>
      <c r="B1683">
        <f t="shared" si="493"/>
        <v>500.8949073052629</v>
      </c>
      <c r="C1683" t="str">
        <f t="shared" si="477"/>
        <v>-0.326779888052424-51.5510745993192i</v>
      </c>
      <c r="D1683" t="str">
        <f t="shared" si="478"/>
        <v>3.47812335148057-31.7765133620804i</v>
      </c>
      <c r="E1683" t="str">
        <f t="shared" si="479"/>
        <v>162.460503830434+0.386252782456i</v>
      </c>
      <c r="F1683" t="str">
        <f t="shared" si="480"/>
        <v>2.42492477120463-298.181155175342i</v>
      </c>
      <c r="G1683" t="str">
        <f t="shared" si="481"/>
        <v>0.999999936608225-0.000251777225801115i</v>
      </c>
      <c r="H1683" t="str">
        <f t="shared" si="482"/>
        <v>1209.55163864269+96.7333775826797i</v>
      </c>
      <c r="I1683" t="str">
        <f t="shared" si="483"/>
        <v>89.6446416358228-1016.79068189845i</v>
      </c>
      <c r="K1683" t="str">
        <f t="shared" si="484"/>
        <v>0.00985798059711385-0.0011660536658896i</v>
      </c>
      <c r="L1683" t="str">
        <f t="shared" si="485"/>
        <v>0.00015-0.563370901351939i</v>
      </c>
      <c r="M1683" t="str">
        <f t="shared" si="486"/>
        <v>0.0004-0.099418394356225i</v>
      </c>
      <c r="N1683">
        <f t="shared" si="487"/>
        <v>89.636809556593889</v>
      </c>
      <c r="O1683">
        <f t="shared" si="488"/>
        <v>34.244928960707384</v>
      </c>
      <c r="P1683" s="3">
        <f t="shared" si="489"/>
        <v>34.244928960707384</v>
      </c>
      <c r="Q1683" s="3">
        <f t="shared" si="490"/>
        <v>-90.363190443406111</v>
      </c>
      <c r="R1683">
        <f t="shared" si="491"/>
        <v>89.636809556593889</v>
      </c>
      <c r="S1683">
        <f t="shared" si="492"/>
        <v>0.50089490730526287</v>
      </c>
      <c r="T1683">
        <f t="shared" si="475"/>
        <v>34.244928960707384</v>
      </c>
    </row>
    <row r="1684" spans="1:20" x14ac:dyDescent="0.25">
      <c r="A1684">
        <f t="shared" si="476"/>
        <v>3159.1749410051902</v>
      </c>
      <c r="B1684">
        <f t="shared" si="493"/>
        <v>502.79830795302291</v>
      </c>
      <c r="C1684" t="str">
        <f t="shared" si="477"/>
        <v>-0.326710920690839-51.3553830100247i</v>
      </c>
      <c r="D1684" t="str">
        <f t="shared" si="478"/>
        <v>3.47812333892803-31.656237891059i</v>
      </c>
      <c r="E1684" t="str">
        <f t="shared" si="479"/>
        <v>162.460437278035+0.387738131623878i</v>
      </c>
      <c r="F1684" t="str">
        <f t="shared" si="480"/>
        <v>2.42492477003414-297.052360853028i</v>
      </c>
      <c r="G1684" t="str">
        <f t="shared" si="481"/>
        <v>0.999999936125532-0.000252733979137165i</v>
      </c>
      <c r="H1684" t="str">
        <f t="shared" si="482"/>
        <v>1209.62472324225+97.1013406727872i</v>
      </c>
      <c r="I1684" t="str">
        <f t="shared" si="483"/>
        <v>89.6454581594477-1012.99774242662i</v>
      </c>
      <c r="K1684" t="str">
        <f t="shared" si="484"/>
        <v>0.00985691512833852-0.0011703543919865i</v>
      </c>
      <c r="L1684" t="str">
        <f t="shared" si="485"/>
        <v>0.00015-0.561238196206354i</v>
      </c>
      <c r="M1684" t="str">
        <f t="shared" si="486"/>
        <v>0.0004-0.0990420346246507i</v>
      </c>
      <c r="N1684">
        <f t="shared" si="487"/>
        <v>89.635502585102145</v>
      </c>
      <c r="O1684">
        <f t="shared" si="488"/>
        <v>34.211895215368109</v>
      </c>
      <c r="P1684" s="3">
        <f t="shared" si="489"/>
        <v>34.211895215368109</v>
      </c>
      <c r="Q1684" s="3">
        <f t="shared" si="490"/>
        <v>-90.364497414897855</v>
      </c>
      <c r="R1684">
        <f t="shared" si="491"/>
        <v>89.635502585102145</v>
      </c>
      <c r="S1684">
        <f t="shared" si="492"/>
        <v>0.50279830795302294</v>
      </c>
      <c r="T1684">
        <f t="shared" si="475"/>
        <v>34.211895215368109</v>
      </c>
    </row>
    <row r="1685" spans="1:20" x14ac:dyDescent="0.25">
      <c r="A1685">
        <f t="shared" si="476"/>
        <v>3171.1798057810101</v>
      </c>
      <c r="B1685">
        <f t="shared" si="493"/>
        <v>504.70894152324439</v>
      </c>
      <c r="C1685" t="str">
        <f t="shared" si="477"/>
        <v>-0.326641443986946-51.1604303128551i</v>
      </c>
      <c r="D1685" t="str">
        <f t="shared" si="478"/>
        <v>3.47812332627988-31.5364178056472i</v>
      </c>
      <c r="E1685" t="str">
        <f t="shared" si="479"/>
        <v>162.460370252451+0.389229322233397i</v>
      </c>
      <c r="F1685" t="str">
        <f t="shared" si="480"/>
        <v>2.42492476885473-295.927839728651i</v>
      </c>
      <c r="G1685" t="str">
        <f t="shared" si="481"/>
        <v>0.999999935639163-0.000253694368134498i</v>
      </c>
      <c r="H1685" t="str">
        <f t="shared" si="482"/>
        <v>1209.69836977208+97.4707061283586i</v>
      </c>
      <c r="I1685" t="str">
        <f t="shared" si="483"/>
        <v>89.6462807707219-1009.21937976623i</v>
      </c>
      <c r="K1685" t="str">
        <f t="shared" si="484"/>
        <v>0.0098558417865123-0.00117466999946884i</v>
      </c>
      <c r="L1685" t="str">
        <f t="shared" si="485"/>
        <v>0.00015-0.559113564660644i</v>
      </c>
      <c r="M1685" t="str">
        <f t="shared" si="486"/>
        <v>0.0004-0.0986670996459962i</v>
      </c>
      <c r="N1685">
        <f t="shared" si="487"/>
        <v>89.634191468953787</v>
      </c>
      <c r="O1685">
        <f t="shared" si="488"/>
        <v>34.178860805013535</v>
      </c>
      <c r="P1685" s="3">
        <f t="shared" si="489"/>
        <v>34.178860805013535</v>
      </c>
      <c r="Q1685" s="3">
        <f t="shared" si="490"/>
        <v>-90.365808531046213</v>
      </c>
      <c r="R1685">
        <f t="shared" si="491"/>
        <v>89.634191468953787</v>
      </c>
      <c r="S1685">
        <f t="shared" si="492"/>
        <v>0.50470894152324441</v>
      </c>
      <c r="T1685">
        <f t="shared" si="475"/>
        <v>34.178860805013535</v>
      </c>
    </row>
    <row r="1686" spans="1:20" x14ac:dyDescent="0.25">
      <c r="A1686">
        <f t="shared" si="476"/>
        <v>3183.2302890429783</v>
      </c>
      <c r="B1686">
        <f t="shared" si="493"/>
        <v>506.62683550103276</v>
      </c>
      <c r="C1686" t="str">
        <f t="shared" si="477"/>
        <v>-0.326571454298577-50.9662137047676i</v>
      </c>
      <c r="D1686" t="str">
        <f t="shared" si="478"/>
        <v>3.47812331353544-31.417051382193i</v>
      </c>
      <c r="E1686" t="str">
        <f t="shared" si="479"/>
        <v>162.460302750578+0.390726378659805i</v>
      </c>
      <c r="F1686" t="str">
        <f t="shared" si="480"/>
        <v>2.42492476766634-294.807575625599i</v>
      </c>
      <c r="G1686" t="str">
        <f t="shared" si="481"/>
        <v>0.999999935149092-0.000254658406608608i</v>
      </c>
      <c r="H1686" t="str">
        <f t="shared" si="482"/>
        <v>1209.77258259439+97.8414793215041i</v>
      </c>
      <c r="I1686" t="str">
        <f t="shared" si="483"/>
        <v>89.647109513991-1005.45553961612i</v>
      </c>
      <c r="K1686" t="str">
        <f t="shared" si="484"/>
        <v>0.00985476051527182-0.00117900052871651i</v>
      </c>
      <c r="L1686" t="str">
        <f t="shared" si="485"/>
        <v>0.00015-0.55699697615127i</v>
      </c>
      <c r="M1686" t="str">
        <f t="shared" si="486"/>
        <v>0.0004-0.0982935840266942i</v>
      </c>
      <c r="N1686">
        <f t="shared" si="487"/>
        <v>89.632876201516041</v>
      </c>
      <c r="O1686">
        <f t="shared" si="488"/>
        <v>34.145825724874342</v>
      </c>
      <c r="P1686" s="3">
        <f t="shared" si="489"/>
        <v>34.145825724874342</v>
      </c>
      <c r="Q1686" s="3">
        <f t="shared" si="490"/>
        <v>-90.367123798483959</v>
      </c>
      <c r="R1686">
        <f t="shared" si="491"/>
        <v>89.632876201516041</v>
      </c>
      <c r="S1686">
        <f t="shared" si="492"/>
        <v>0.50662683550103271</v>
      </c>
      <c r="T1686">
        <f t="shared" si="475"/>
        <v>34.145825724874342</v>
      </c>
    </row>
    <row r="1687" spans="1:20" x14ac:dyDescent="0.25">
      <c r="A1687">
        <f t="shared" si="476"/>
        <v>3195.3265641413414</v>
      </c>
      <c r="B1687">
        <f t="shared" si="493"/>
        <v>508.55201747593668</v>
      </c>
      <c r="C1687" t="str">
        <f t="shared" si="477"/>
        <v>-0.326500947959213-50.7727303933237i</v>
      </c>
      <c r="D1687" t="str">
        <f t="shared" si="478"/>
        <v>3.47812330069398-31.2981369035703i</v>
      </c>
      <c r="E1687" t="str">
        <f t="shared" si="479"/>
        <v>162.460234769299+0.392229325394095i</v>
      </c>
      <c r="F1687" t="str">
        <f t="shared" si="480"/>
        <v>2.42492476646891-293.691552428497i</v>
      </c>
      <c r="G1687" t="str">
        <f t="shared" si="481"/>
        <v>0.999999934655288-0.000255626108427492i</v>
      </c>
      <c r="H1687" t="str">
        <f t="shared" si="482"/>
        <v>1209.8473661059+98.2136656451617i</v>
      </c>
      <c r="I1687" t="str">
        <f t="shared" si="483"/>
        <v>89.6479444339022-1001.70616788463i</v>
      </c>
      <c r="K1687" t="str">
        <f t="shared" si="484"/>
        <v>0.00985367125787728-0.00118334602008807i</v>
      </c>
      <c r="L1687" t="str">
        <f t="shared" si="485"/>
        <v>0.00015-0.554888400230393i</v>
      </c>
      <c r="M1687" t="str">
        <f t="shared" si="486"/>
        <v>0.0004-0.0979214823935992i</v>
      </c>
      <c r="N1687">
        <f t="shared" si="487"/>
        <v>89.631556776229999</v>
      </c>
      <c r="O1687">
        <f t="shared" si="488"/>
        <v>34.112789970149294</v>
      </c>
      <c r="P1687" s="3">
        <f t="shared" si="489"/>
        <v>34.112789970149294</v>
      </c>
      <c r="Q1687" s="3">
        <f t="shared" si="490"/>
        <v>-90.368443223770001</v>
      </c>
      <c r="R1687">
        <f t="shared" si="491"/>
        <v>89.631556776229999</v>
      </c>
      <c r="S1687">
        <f t="shared" si="492"/>
        <v>0.5085520174759367</v>
      </c>
      <c r="T1687">
        <f t="shared" si="475"/>
        <v>34.112789970149294</v>
      </c>
    </row>
    <row r="1688" spans="1:20" x14ac:dyDescent="0.25">
      <c r="A1688">
        <f t="shared" si="476"/>
        <v>3207.4688050850787</v>
      </c>
      <c r="B1688">
        <f t="shared" si="493"/>
        <v>510.48451514234523</v>
      </c>
      <c r="C1688" t="str">
        <f t="shared" si="477"/>
        <v>-0.326429921278142-50.579977596649i</v>
      </c>
      <c r="D1688" t="str">
        <f t="shared" si="478"/>
        <v>3.47812328775472-31.1796726591542i</v>
      </c>
      <c r="E1688" t="str">
        <f t="shared" si="479"/>
        <v>162.460166305481+0.393738187043924i</v>
      </c>
      <c r="F1688" t="str">
        <f t="shared" si="480"/>
        <v>2.42492476526235-292.579754082976i</v>
      </c>
      <c r="G1688" t="str">
        <f t="shared" si="481"/>
        <v>0.999999934157725-0.000256597487511843i</v>
      </c>
      <c r="H1688" t="str">
        <f t="shared" si="482"/>
        <v>1209.9227247381+98.5872705131869i</v>
      </c>
      <c r="I1688" t="str">
        <f t="shared" si="483"/>
        <v>89.6487855754129-997.971210688829i</v>
      </c>
      <c r="K1688" t="str">
        <f t="shared" si="484"/>
        <v>0.00985257395721061-0.00118770651391896i</v>
      </c>
      <c r="L1688" t="str">
        <f t="shared" si="485"/>
        <v>0.00015-0.552787806565447i</v>
      </c>
      <c r="M1688" t="str">
        <f t="shared" si="486"/>
        <v>0.0004-0.0975507893939022i</v>
      </c>
      <c r="N1688">
        <f t="shared" si="487"/>
        <v>89.630233186611619</v>
      </c>
      <c r="O1688">
        <f t="shared" si="488"/>
        <v>34.079753536004922</v>
      </c>
      <c r="P1688" s="3">
        <f t="shared" si="489"/>
        <v>34.079753536004922</v>
      </c>
      <c r="Q1688" s="3">
        <f t="shared" si="490"/>
        <v>-90.369766813388381</v>
      </c>
      <c r="R1688">
        <f t="shared" si="491"/>
        <v>89.630233186611619</v>
      </c>
      <c r="S1688">
        <f t="shared" si="492"/>
        <v>0.51048451514234527</v>
      </c>
      <c r="T1688">
        <f t="shared" si="475"/>
        <v>34.079753536004922</v>
      </c>
    </row>
    <row r="1689" spans="1:20" x14ac:dyDescent="0.25">
      <c r="A1689">
        <f t="shared" si="476"/>
        <v>3219.6571865444021</v>
      </c>
      <c r="B1689">
        <f t="shared" si="493"/>
        <v>512.4243562998862</v>
      </c>
      <c r="C1689" t="str">
        <f t="shared" si="477"/>
        <v>-0.326358370539892-50.3879525433938i</v>
      </c>
      <c r="D1689" t="str">
        <f t="shared" si="478"/>
        <v>3.47812327471694-31.0616569447971i</v>
      </c>
      <c r="E1689" t="str">
        <f t="shared" si="479"/>
        <v>162.460097355973+0.395252988334789i</v>
      </c>
      <c r="F1689" t="str">
        <f t="shared" si="480"/>
        <v>2.42492476404661-291.472164595443i</v>
      </c>
      <c r="G1689" t="str">
        <f t="shared" si="481"/>
        <v>0.999999933656373-0.000257572557835253i</v>
      </c>
      <c r="H1689" t="str">
        <f t="shared" si="482"/>
        <v>1209.99866295756+98.96229936043i</v>
      </c>
      <c r="I1689" t="str">
        <f t="shared" si="483"/>
        <v>89.6496329837879-994.250614353765i</v>
      </c>
      <c r="K1689" t="str">
        <f t="shared" si="484"/>
        <v>0.00985146855577333-0.00119208205051954i</v>
      </c>
      <c r="L1689" t="str">
        <f t="shared" si="485"/>
        <v>0.00015-0.550695164938679i</v>
      </c>
      <c r="M1689" t="str">
        <f t="shared" si="486"/>
        <v>0.0004-0.097181499695061i</v>
      </c>
      <c r="N1689">
        <f t="shared" si="487"/>
        <v>89.62890542625351</v>
      </c>
      <c r="O1689">
        <f t="shared" si="488"/>
        <v>34.04671641757556</v>
      </c>
      <c r="P1689" s="3">
        <f t="shared" si="489"/>
        <v>34.04671641757556</v>
      </c>
      <c r="Q1689" s="3">
        <f t="shared" si="490"/>
        <v>-90.37109457374649</v>
      </c>
      <c r="R1689">
        <f t="shared" si="491"/>
        <v>89.62890542625351</v>
      </c>
      <c r="S1689">
        <f t="shared" si="492"/>
        <v>0.51242435629988625</v>
      </c>
      <c r="T1689">
        <f t="shared" si="475"/>
        <v>34.04671641757556</v>
      </c>
    </row>
    <row r="1690" spans="1:20" x14ac:dyDescent="0.25">
      <c r="A1690">
        <f t="shared" si="476"/>
        <v>3231.8918838532713</v>
      </c>
      <c r="B1690">
        <f t="shared" si="493"/>
        <v>514.37156885382581</v>
      </c>
      <c r="C1690" t="str">
        <f t="shared" si="477"/>
        <v>-0.326286292004413-50.1966524726922i</v>
      </c>
      <c r="D1690" t="str">
        <f t="shared" si="478"/>
        <v>3.4781232615799-30.9440880628031i</v>
      </c>
      <c r="E1690" t="str">
        <f t="shared" si="479"/>
        <v>162.460027917608+0.396773754109994i</v>
      </c>
      <c r="F1690" t="str">
        <f t="shared" si="480"/>
        <v>2.42492476282161-290.368768032852i</v>
      </c>
      <c r="G1690" t="str">
        <f t="shared" si="481"/>
        <v>0.999999933151204-0.000258551333424415i</v>
      </c>
      <c r="H1690" t="str">
        <f t="shared" si="482"/>
        <v>1210.07518526622+99.3387576428238i</v>
      </c>
      <c r="I1690" t="str">
        <f t="shared" si="483"/>
        <v>89.6504867046056-990.544325411713i</v>
      </c>
      <c r="K1690" t="str">
        <f t="shared" si="484"/>
        <v>0.00985035499568436-0.00119647267017317i</v>
      </c>
      <c r="L1690" t="str">
        <f t="shared" si="485"/>
        <v>0.00015-0.548610445246742i</v>
      </c>
      <c r="M1690" t="str">
        <f t="shared" si="486"/>
        <v>0.0004-0.0968136079847185i</v>
      </c>
      <c r="N1690">
        <f t="shared" si="487"/>
        <v>89.627573488825959</v>
      </c>
      <c r="O1690">
        <f t="shared" si="488"/>
        <v>34.013678609962838</v>
      </c>
      <c r="P1690" s="3">
        <f t="shared" si="489"/>
        <v>34.013678609962838</v>
      </c>
      <c r="Q1690" s="3">
        <f t="shared" si="490"/>
        <v>-90.372426511174041</v>
      </c>
      <c r="R1690">
        <f t="shared" si="491"/>
        <v>89.627573488825959</v>
      </c>
      <c r="S1690">
        <f t="shared" si="492"/>
        <v>0.51437156885382584</v>
      </c>
      <c r="T1690">
        <f t="shared" si="475"/>
        <v>34.013678609962838</v>
      </c>
    </row>
    <row r="1691" spans="1:20" x14ac:dyDescent="0.25">
      <c r="A1691">
        <f t="shared" si="476"/>
        <v>3244.1730730119139</v>
      </c>
      <c r="B1691">
        <f t="shared" si="493"/>
        <v>516.32618081547037</v>
      </c>
      <c r="C1691" t="str">
        <f t="shared" si="477"/>
        <v>-0.326213681906987-50.0060746341248i</v>
      </c>
      <c r="D1691" t="str">
        <f t="shared" si="478"/>
        <v>3.47812324834279-30.8269643219044i</v>
      </c>
      <c r="E1691" t="str">
        <f t="shared" si="479"/>
        <v>162.459957987203+0.398300509332024i</v>
      </c>
      <c r="F1691" t="str">
        <f t="shared" si="480"/>
        <v>2.42492476158729-289.269548522474i</v>
      </c>
      <c r="G1691" t="str">
        <f t="shared" si="481"/>
        <v>0.999999932642187-0.000259533828359321i</v>
      </c>
      <c r="H1691" t="str">
        <f t="shared" si="482"/>
        <v>1210.1522962016+99.7166508374657i</v>
      </c>
      <c r="I1691" t="str">
        <f t="shared" si="483"/>
        <v>89.651346783758-986.852290601338i</v>
      </c>
      <c r="K1691" t="str">
        <f t="shared" si="484"/>
        <v>0.00984923321867823-0.00120087841313429i</v>
      </c>
      <c r="L1691" t="str">
        <f t="shared" si="485"/>
        <v>0.00015-0.54653361750024i</v>
      </c>
      <c r="M1691" t="str">
        <f t="shared" si="486"/>
        <v>0.0004-0.0964471089706303i</v>
      </c>
      <c r="N1691">
        <f t="shared" si="487"/>
        <v>89.626237368078165</v>
      </c>
      <c r="O1691">
        <f t="shared" si="488"/>
        <v>33.980640108235981</v>
      </c>
      <c r="P1691" s="3">
        <f t="shared" si="489"/>
        <v>33.980640108235981</v>
      </c>
      <c r="Q1691" s="3">
        <f t="shared" si="490"/>
        <v>-90.373762631921835</v>
      </c>
      <c r="R1691">
        <f t="shared" si="491"/>
        <v>89.626237368078165</v>
      </c>
      <c r="S1691">
        <f t="shared" si="492"/>
        <v>0.51632618081547033</v>
      </c>
      <c r="T1691">
        <f t="shared" si="475"/>
        <v>33.980640108235981</v>
      </c>
    </row>
    <row r="1692" spans="1:20" x14ac:dyDescent="0.25">
      <c r="A1692">
        <f t="shared" si="476"/>
        <v>3256.5009306893589</v>
      </c>
      <c r="B1692">
        <f t="shared" si="493"/>
        <v>518.28822030256913</v>
      </c>
      <c r="C1692" t="str">
        <f t="shared" si="477"/>
        <v>-0.326140536457691-49.8162162876774i</v>
      </c>
      <c r="D1692" t="str">
        <f t="shared" si="478"/>
        <v>3.47812323500492-30.7102840372367i</v>
      </c>
      <c r="E1692" t="str">
        <f t="shared" si="479"/>
        <v>162.459887561562+0.399833279082508i</v>
      </c>
      <c r="F1692" t="str">
        <f t="shared" si="480"/>
        <v>2.42492476034356-288.174490251665i</v>
      </c>
      <c r="G1692" t="str">
        <f t="shared" si="481"/>
        <v>0.999999932129295-0.000260520056773468i</v>
      </c>
      <c r="H1692" t="str">
        <f t="shared" si="482"/>
        <v>1210.23000033725+100.095984442698i</v>
      </c>
      <c r="I1692" t="str">
        <f t="shared" si="483"/>
        <v>89.6522132674496-983.174456867058i</v>
      </c>
      <c r="K1692" t="str">
        <f t="shared" si="484"/>
        <v>0.00984810316610238-0.00120529931962631i</v>
      </c>
      <c r="L1692" t="str">
        <f t="shared" si="485"/>
        <v>0.00015-0.544464651823311i</v>
      </c>
      <c r="M1692" t="str">
        <f t="shared" si="486"/>
        <v>0.0004-0.0960819973805843i</v>
      </c>
      <c r="N1692">
        <f t="shared" si="487"/>
        <v>89.624897057840116</v>
      </c>
      <c r="O1692">
        <f t="shared" si="488"/>
        <v>33.947600907431223</v>
      </c>
      <c r="P1692" s="3">
        <f t="shared" si="489"/>
        <v>33.947600907431223</v>
      </c>
      <c r="Q1692" s="3">
        <f t="shared" si="490"/>
        <v>-90.375102942159884</v>
      </c>
      <c r="R1692">
        <f t="shared" si="491"/>
        <v>89.624897057840116</v>
      </c>
      <c r="S1692">
        <f t="shared" si="492"/>
        <v>0.51828822030256916</v>
      </c>
      <c r="T1692">
        <f t="shared" si="475"/>
        <v>33.947600907431223</v>
      </c>
    </row>
    <row r="1693" spans="1:20" x14ac:dyDescent="0.25">
      <c r="A1693">
        <f t="shared" si="476"/>
        <v>3268.8756342259785</v>
      </c>
      <c r="B1693">
        <f t="shared" si="493"/>
        <v>520.2577155397189</v>
      </c>
      <c r="C1693" t="str">
        <f t="shared" si="477"/>
        <v>-0.32606685184197-49.6270747037017i</v>
      </c>
      <c r="D1693" t="str">
        <f t="shared" si="478"/>
        <v>3.47812322156546-30.5940455303149i</v>
      </c>
      <c r="E1693" t="str">
        <f t="shared" si="479"/>
        <v>162.459816637466+0.401372088563707i</v>
      </c>
      <c r="F1693" t="str">
        <f t="shared" si="480"/>
        <v>2.42492475909037-287.083577467646i</v>
      </c>
      <c r="G1693" t="str">
        <f t="shared" si="481"/>
        <v>0.999999931612498-0.000261510032854059i</v>
      </c>
      <c r="H1693" t="str">
        <f t="shared" si="482"/>
        <v>1210.30830228289+100.476763978201i</v>
      </c>
      <c r="I1693" t="str">
        <f t="shared" si="483"/>
        <v>89.6530862022078-979.510771358183i</v>
      </c>
      <c r="K1693" t="str">
        <f t="shared" si="484"/>
        <v>0.00984696477891567-0.00120973542983978i</v>
      </c>
      <c r="L1693" t="str">
        <f t="shared" si="485"/>
        <v>0.00015-0.54240351845319i</v>
      </c>
      <c r="M1693" t="str">
        <f t="shared" si="486"/>
        <v>0.0004-0.0957182679623277i</v>
      </c>
      <c r="N1693">
        <f t="shared" si="487"/>
        <v>89.623552552023256</v>
      </c>
      <c r="O1693">
        <f t="shared" si="488"/>
        <v>33.914561002551665</v>
      </c>
      <c r="P1693" s="3">
        <f t="shared" si="489"/>
        <v>33.914561002551665</v>
      </c>
      <c r="Q1693" s="3">
        <f t="shared" si="490"/>
        <v>-90.376447447976744</v>
      </c>
      <c r="R1693">
        <f t="shared" si="491"/>
        <v>89.623552552023256</v>
      </c>
      <c r="S1693">
        <f t="shared" si="492"/>
        <v>0.52025771553971889</v>
      </c>
      <c r="T1693">
        <f t="shared" si="475"/>
        <v>33.914561002551665</v>
      </c>
    </row>
    <row r="1694" spans="1:20" x14ac:dyDescent="0.25">
      <c r="A1694">
        <f t="shared" si="476"/>
        <v>3281.2973616360377</v>
      </c>
      <c r="B1694">
        <f t="shared" si="493"/>
        <v>522.2346948587699</v>
      </c>
      <c r="C1694" t="str">
        <f t="shared" si="477"/>
        <v>-0.325992624219762-49.4386471628781i</v>
      </c>
      <c r="D1694" t="str">
        <f t="shared" si="478"/>
        <v>3.47812320802368-30.4782471290091i</v>
      </c>
      <c r="E1694" t="str">
        <f t="shared" si="479"/>
        <v>162.459745211686+0.402916963098454i</v>
      </c>
      <c r="F1694" t="str">
        <f t="shared" si="480"/>
        <v>2.42492475782763-285.996794477269i</v>
      </c>
      <c r="G1694" t="str">
        <f t="shared" si="481"/>
        <v>0.999999931091766-0.00026250377084221i</v>
      </c>
      <c r="H1694" t="str">
        <f t="shared" si="482"/>
        <v>1210.38720668478+100.858994985068i</v>
      </c>
      <c r="I1694" t="str">
        <f t="shared" si="483"/>
        <v>89.6539656348752-975.8611814282i</v>
      </c>
      <c r="K1694" t="str">
        <f t="shared" si="484"/>
        <v>0.0098458179976858-0.00121418678393017i</v>
      </c>
      <c r="L1694" t="str">
        <f t="shared" si="485"/>
        <v>0.00015-0.540350187739776i</v>
      </c>
      <c r="M1694" t="str">
        <f t="shared" si="486"/>
        <v>0.0004-0.09535591548349i</v>
      </c>
      <c r="N1694">
        <f t="shared" si="487"/>
        <v>89.622203844622518</v>
      </c>
      <c r="O1694">
        <f t="shared" si="488"/>
        <v>33.881520388567409</v>
      </c>
      <c r="P1694" s="3">
        <f t="shared" si="489"/>
        <v>33.881520388567409</v>
      </c>
      <c r="Q1694" s="3">
        <f t="shared" si="490"/>
        <v>-90.377796155377482</v>
      </c>
      <c r="R1694">
        <f t="shared" si="491"/>
        <v>89.622203844622518</v>
      </c>
      <c r="S1694">
        <f t="shared" si="492"/>
        <v>0.52223469485876994</v>
      </c>
      <c r="T1694">
        <f t="shared" si="475"/>
        <v>33.881520388567409</v>
      </c>
    </row>
    <row r="1695" spans="1:20" x14ac:dyDescent="0.25">
      <c r="A1695">
        <f t="shared" si="476"/>
        <v>3293.7662916102545</v>
      </c>
      <c r="B1695">
        <f t="shared" si="493"/>
        <v>524.21918669923321</v>
      </c>
      <c r="C1695" t="str">
        <f t="shared" si="477"/>
        <v>-0.325917849725752-49.2509309561747i</v>
      </c>
      <c r="D1695" t="str">
        <f t="shared" si="478"/>
        <v>3.47812319437881-30.3628871675205i</v>
      </c>
      <c r="E1695" t="str">
        <f t="shared" si="479"/>
        <v>162.459673280973+0.404467928131586i</v>
      </c>
      <c r="F1695" t="str">
        <f t="shared" si="480"/>
        <v>2.42492475655528-284.914125646798i</v>
      </c>
      <c r="G1695" t="str">
        <f t="shared" si="481"/>
        <v>0.999999930567068-0.000263501285033152i</v>
      </c>
      <c r="H1695" t="str">
        <f t="shared" si="482"/>
        <v>1210.46671822602+101.242683025893i</v>
      </c>
      <c r="I1695" t="str">
        <f t="shared" si="483"/>
        <v>89.6548516126163-972.225634634039i</v>
      </c>
      <c r="K1695" t="str">
        <f t="shared" si="484"/>
        <v>0.00984466276258745-0.00121865342201592i</v>
      </c>
      <c r="L1695" t="str">
        <f t="shared" si="485"/>
        <v>0.00015-0.538304630145227i</v>
      </c>
      <c r="M1695" t="str">
        <f t="shared" si="486"/>
        <v>0.0004-0.0949949347315102i</v>
      </c>
      <c r="N1695">
        <f t="shared" si="487"/>
        <v>89.620850929717506</v>
      </c>
      <c r="O1695">
        <f t="shared" si="488"/>
        <v>33.848479060415016</v>
      </c>
      <c r="P1695" s="3">
        <f t="shared" si="489"/>
        <v>33.848479060415016</v>
      </c>
      <c r="Q1695" s="3">
        <f t="shared" si="490"/>
        <v>-90.379149070282494</v>
      </c>
      <c r="R1695">
        <f t="shared" si="491"/>
        <v>89.620850929717506</v>
      </c>
      <c r="S1695">
        <f t="shared" si="492"/>
        <v>0.52421918669923318</v>
      </c>
      <c r="T1695">
        <f t="shared" si="475"/>
        <v>33.848479060415016</v>
      </c>
    </row>
    <row r="1696" spans="1:20" x14ac:dyDescent="0.25">
      <c r="A1696">
        <f t="shared" si="476"/>
        <v>3306.2826035183734</v>
      </c>
      <c r="B1696">
        <f t="shared" si="493"/>
        <v>526.21121960869027</v>
      </c>
      <c r="C1696" t="str">
        <f t="shared" si="477"/>
        <v>-0.325842524469111-49.0639233848085i</v>
      </c>
      <c r="D1696" t="str">
        <f t="shared" si="478"/>
        <v>3.47812318063002-30.2479639863571i</v>
      </c>
      <c r="E1696" t="str">
        <f t="shared" si="479"/>
        <v>162.459600842063+0.406025009230417i</v>
      </c>
      <c r="F1696" t="str">
        <f t="shared" si="480"/>
        <v>2.42492475527324-283.835555401677i</v>
      </c>
      <c r="G1696" t="str">
        <f t="shared" si="481"/>
        <v>0.999999930038375-0.000264502589776438i</v>
      </c>
      <c r="H1696" t="str">
        <f t="shared" si="482"/>
        <v>1210.54684162686+101.627833684857i</v>
      </c>
      <c r="I1696" t="str">
        <f t="shared" si="483"/>
        <v>89.6557441829177-968.604078735317i</v>
      </c>
      <c r="K1696" t="str">
        <f t="shared" si="484"/>
        <v>0.00984349901339987-0.00122313538417628i</v>
      </c>
      <c r="L1696" t="str">
        <f t="shared" si="485"/>
        <v>0.00015-0.536266816243501i</v>
      </c>
      <c r="M1696" t="str">
        <f t="shared" si="486"/>
        <v>0.0004-0.0946353205135592i</v>
      </c>
      <c r="N1696">
        <f t="shared" si="487"/>
        <v>89.619493801474022</v>
      </c>
      <c r="O1696">
        <f t="shared" si="488"/>
        <v>33.815437012997322</v>
      </c>
      <c r="P1696" s="3">
        <f t="shared" si="489"/>
        <v>33.815437012997322</v>
      </c>
      <c r="Q1696" s="3">
        <f t="shared" si="490"/>
        <v>-90.380506198525978</v>
      </c>
      <c r="R1696">
        <f t="shared" si="491"/>
        <v>89.619493801474022</v>
      </c>
      <c r="S1696">
        <f t="shared" si="492"/>
        <v>0.52621121960869022</v>
      </c>
      <c r="T1696">
        <f t="shared" si="475"/>
        <v>33.815437012997322</v>
      </c>
    </row>
    <row r="1697" spans="1:20" x14ac:dyDescent="0.25">
      <c r="A1697">
        <f t="shared" si="476"/>
        <v>3318.8464774117433</v>
      </c>
      <c r="B1697">
        <f t="shared" si="493"/>
        <v>528.21082224320332</v>
      </c>
      <c r="C1697" t="str">
        <f t="shared" si="477"/>
        <v>-0.325766644533495-48.8776217602086i</v>
      </c>
      <c r="D1697" t="str">
        <f t="shared" si="478"/>
        <v>3.47812316677654-30.1334759323104i</v>
      </c>
      <c r="E1697" t="str">
        <f t="shared" si="479"/>
        <v>162.459527891675+0.407588232085033i</v>
      </c>
      <c r="F1697" t="str">
        <f t="shared" si="480"/>
        <v>2.42492475398144-282.76106822631i</v>
      </c>
      <c r="G1697" t="str">
        <f t="shared" si="481"/>
        <v>0.999999929505657-0.000265507699476147i</v>
      </c>
      <c r="H1697" t="str">
        <f t="shared" si="482"/>
        <v>1210.62758164496+102.014452567813i</v>
      </c>
      <c r="I1697" t="str">
        <f t="shared" si="483"/>
        <v>89.6566433935913-964.996461693564i</v>
      </c>
      <c r="K1697" t="str">
        <f t="shared" si="484"/>
        <v>0.00984232668950507-0.00122763271044925i</v>
      </c>
      <c r="L1697" t="str">
        <f t="shared" si="485"/>
        <v>0.00015-0.534236716719966i</v>
      </c>
      <c r="M1697" t="str">
        <f t="shared" si="486"/>
        <v>0.0004-0.0942770676564647i</v>
      </c>
      <c r="N1697">
        <f t="shared" si="487"/>
        <v>89.618132454145226</v>
      </c>
      <c r="O1697">
        <f t="shared" si="488"/>
        <v>33.78239424118356</v>
      </c>
      <c r="P1697" s="3">
        <f t="shared" si="489"/>
        <v>33.78239424118356</v>
      </c>
      <c r="Q1697" s="3">
        <f t="shared" si="490"/>
        <v>-90.381867545854774</v>
      </c>
      <c r="R1697">
        <f t="shared" si="491"/>
        <v>89.618132454145226</v>
      </c>
      <c r="S1697">
        <f t="shared" si="492"/>
        <v>0.52821082224320337</v>
      </c>
      <c r="T1697">
        <f t="shared" si="475"/>
        <v>33.78239424118356</v>
      </c>
    </row>
    <row r="1698" spans="1:20" x14ac:dyDescent="0.25">
      <c r="A1698">
        <f t="shared" si="476"/>
        <v>3331.4580940259079</v>
      </c>
      <c r="B1698">
        <f t="shared" si="493"/>
        <v>530.21802336772748</v>
      </c>
      <c r="C1698" t="str">
        <f t="shared" si="477"/>
        <v>-0.325690205976861-48.6920234039772i</v>
      </c>
      <c r="D1698" t="str">
        <f t="shared" si="478"/>
        <v>3.47812315281758-30.0194213584314i</v>
      </c>
      <c r="E1698" t="str">
        <f t="shared" si="479"/>
        <v>162.459454426514+0.409157622509622i</v>
      </c>
      <c r="F1698" t="str">
        <f t="shared" si="480"/>
        <v>2.42492475267979-281.690648663839i</v>
      </c>
      <c r="G1698" t="str">
        <f t="shared" si="481"/>
        <v>0.999999928968882-0.000266516628591097i</v>
      </c>
      <c r="H1698" t="str">
        <f t="shared" si="482"/>
        <v>1210.70894307573+102.402545302374i</v>
      </c>
      <c r="I1698" t="str">
        <f t="shared" si="483"/>
        <v>89.6575492927778-961.402731671516i</v>
      </c>
      <c r="K1698" t="str">
        <f t="shared" si="484"/>
        <v>0.00984114572988554-0.00123214544082943i</v>
      </c>
      <c r="L1698" t="str">
        <f t="shared" si="485"/>
        <v>0.00015-0.532214302370956i</v>
      </c>
      <c r="M1698" t="str">
        <f t="shared" si="486"/>
        <v>0.0004-0.0939201710066392i</v>
      </c>
      <c r="N1698">
        <f t="shared" si="487"/>
        <v>89.616766882073378</v>
      </c>
      <c r="O1698">
        <f t="shared" si="488"/>
        <v>33.749350739809131</v>
      </c>
      <c r="P1698" s="3">
        <f t="shared" si="489"/>
        <v>33.749350739809131</v>
      </c>
      <c r="Q1698" s="3">
        <f t="shared" si="490"/>
        <v>-90.383233117926622</v>
      </c>
      <c r="R1698">
        <f t="shared" si="491"/>
        <v>89.616766882073378</v>
      </c>
      <c r="S1698">
        <f t="shared" si="492"/>
        <v>0.5302180233677275</v>
      </c>
      <c r="T1698">
        <f t="shared" si="475"/>
        <v>33.749350739809131</v>
      </c>
    </row>
    <row r="1699" spans="1:20" x14ac:dyDescent="0.25">
      <c r="A1699">
        <f t="shared" si="476"/>
        <v>3344.1176347832065</v>
      </c>
      <c r="B1699">
        <f t="shared" si="493"/>
        <v>532.23285185652492</v>
      </c>
      <c r="C1699" t="str">
        <f t="shared" si="477"/>
        <v>-0.325613204831122-48.5071256478489i</v>
      </c>
      <c r="D1699" t="str">
        <f t="shared" si="478"/>
        <v>3.47812313875231-29.9057986240068i</v>
      </c>
      <c r="E1699" t="str">
        <f t="shared" si="479"/>
        <v>162.459380443265+0.410733206443044i</v>
      </c>
      <c r="F1699" t="str">
        <f t="shared" si="480"/>
        <v>2.42492475136824-280.62428131592i</v>
      </c>
      <c r="G1699" t="str">
        <f t="shared" si="481"/>
        <v>0.999999928428019-0.000267529391635047i</v>
      </c>
      <c r="H1699" t="str">
        <f t="shared" si="482"/>
        <v>1210.79093075266+102.792117537993i</v>
      </c>
      <c r="I1699" t="str">
        <f t="shared" si="483"/>
        <v>89.6584619289439-957.822837032385i</v>
      </c>
      <c r="K1699" t="str">
        <f t="shared" si="484"/>
        <v>0.00983995607312189-0.00123667361526577i</v>
      </c>
      <c r="L1699" t="str">
        <f t="shared" si="485"/>
        <v>0.00015-0.530199544103362i</v>
      </c>
      <c r="M1699" t="str">
        <f t="shared" si="486"/>
        <v>0.0004-0.0935646254300054i</v>
      </c>
      <c r="N1699">
        <f t="shared" si="487"/>
        <v>89.615397079691405</v>
      </c>
      <c r="O1699">
        <f t="shared" si="488"/>
        <v>33.716306503674957</v>
      </c>
      <c r="P1699" s="3">
        <f t="shared" si="489"/>
        <v>33.716306503674957</v>
      </c>
      <c r="Q1699" s="3">
        <f t="shared" si="490"/>
        <v>-90.384602920308595</v>
      </c>
      <c r="R1699">
        <f t="shared" si="491"/>
        <v>89.615397079691405</v>
      </c>
      <c r="S1699">
        <f t="shared" si="492"/>
        <v>0.53223285185652491</v>
      </c>
      <c r="T1699">
        <f t="shared" si="475"/>
        <v>33.716306503674957</v>
      </c>
    </row>
    <row r="1700" spans="1:20" x14ac:dyDescent="0.25">
      <c r="A1700">
        <f t="shared" si="476"/>
        <v>3356.8252817953826</v>
      </c>
      <c r="B1700">
        <f t="shared" si="493"/>
        <v>534.25533669357969</v>
      </c>
      <c r="C1700" t="str">
        <f t="shared" si="477"/>
        <v>-0.325535637102448-48.3229258336563i</v>
      </c>
      <c r="D1700" t="str">
        <f t="shared" si="478"/>
        <v>3.47812312457996-29.7926060945354i</v>
      </c>
      <c r="E1700" t="str">
        <f t="shared" si="479"/>
        <v>162.4593059386+0.412315009949136i</v>
      </c>
      <c r="F1700" t="str">
        <f t="shared" si="480"/>
        <v>2.42492475004671-279.5619508425i</v>
      </c>
      <c r="G1700" t="str">
        <f t="shared" si="481"/>
        <v>0.999999927883039-0.000268546003176908i</v>
      </c>
      <c r="H1700" t="str">
        <f t="shared" si="482"/>
        <v>1210.87354954759+103.183174946056i</v>
      </c>
      <c r="I1700" t="str">
        <f t="shared" si="483"/>
        <v>89.6593813508886-954.256726339084i</v>
      </c>
      <c r="K1700" t="str">
        <f t="shared" si="484"/>
        <v>0.00983875765739115-0.00124121727365952i</v>
      </c>
      <c r="L1700" t="str">
        <f t="shared" si="485"/>
        <v>0.00015-0.528192412934211i</v>
      </c>
      <c r="M1700" t="str">
        <f t="shared" si="486"/>
        <v>0.0004-0.0932104258119202i</v>
      </c>
      <c r="N1700">
        <f t="shared" si="487"/>
        <v>89.614023041523993</v>
      </c>
      <c r="O1700">
        <f t="shared" si="488"/>
        <v>33.683261527548026</v>
      </c>
      <c r="P1700" s="3">
        <f t="shared" si="489"/>
        <v>33.683261527548026</v>
      </c>
      <c r="Q1700" s="3">
        <f t="shared" si="490"/>
        <v>-90.385976958476007</v>
      </c>
      <c r="R1700">
        <f t="shared" si="491"/>
        <v>89.614023041523993</v>
      </c>
      <c r="S1700">
        <f t="shared" si="492"/>
        <v>0.53425533669357972</v>
      </c>
      <c r="T1700">
        <f t="shared" si="475"/>
        <v>33.683261527548026</v>
      </c>
    </row>
    <row r="1701" spans="1:20" x14ac:dyDescent="0.25">
      <c r="A1701">
        <f t="shared" si="476"/>
        <v>3369.5812178662054</v>
      </c>
      <c r="B1701">
        <f t="shared" si="493"/>
        <v>536.28550697301534</v>
      </c>
      <c r="C1701" t="str">
        <f t="shared" si="477"/>
        <v>-0.325457498770517-48.1394213132878i</v>
      </c>
      <c r="D1701" t="str">
        <f t="shared" si="478"/>
        <v>3.47812311029969-29.6798421417044i</v>
      </c>
      <c r="E1701" t="str">
        <f t="shared" si="479"/>
        <v>162.459230909172+0.413903059218409i</v>
      </c>
      <c r="F1701" t="str">
        <f t="shared" si="480"/>
        <v>2.4249247487151-278.503641961598i</v>
      </c>
      <c r="G1701" t="str">
        <f t="shared" si="481"/>
        <v>0.999999927333909-0.000269566477840952i</v>
      </c>
      <c r="H1701" t="str">
        <f t="shared" si="482"/>
        <v>1210.95680437105+103.575723219965i</v>
      </c>
      <c r="I1701" t="str">
        <f t="shared" si="483"/>
        <v>89.6603076077423-950.704348353523i</v>
      </c>
      <c r="K1701" t="str">
        <f t="shared" si="484"/>
        <v>0.00983755042046416-0.00124577645586185i</v>
      </c>
      <c r="L1701" t="str">
        <f t="shared" si="485"/>
        <v>0.00015-0.526192879990249i</v>
      </c>
      <c r="M1701" t="str">
        <f t="shared" si="486"/>
        <v>0.0004-0.0928575670571028i</v>
      </c>
      <c r="N1701">
        <f t="shared" si="487"/>
        <v>89.612644762189689</v>
      </c>
      <c r="O1701">
        <f t="shared" si="488"/>
        <v>33.650215806160404</v>
      </c>
      <c r="P1701" s="3">
        <f t="shared" si="489"/>
        <v>33.650215806160404</v>
      </c>
      <c r="Q1701" s="3">
        <f t="shared" si="490"/>
        <v>-90.387355237810311</v>
      </c>
      <c r="R1701">
        <f t="shared" si="491"/>
        <v>89.612644762189689</v>
      </c>
      <c r="S1701">
        <f t="shared" si="492"/>
        <v>0.53628550697301536</v>
      </c>
      <c r="T1701">
        <f t="shared" si="475"/>
        <v>33.650215806160404</v>
      </c>
    </row>
    <row r="1702" spans="1:20" x14ac:dyDescent="0.25">
      <c r="A1702">
        <f t="shared" si="476"/>
        <v>3382.3856264940969</v>
      </c>
      <c r="B1702">
        <f t="shared" si="493"/>
        <v>538.32339189951279</v>
      </c>
      <c r="C1702" t="str">
        <f t="shared" si="477"/>
        <v>-0.325378785788743-47.9566094486527i</v>
      </c>
      <c r="D1702" t="str">
        <f t="shared" si="478"/>
        <v>3.47812309591069-29.5675051433669i</v>
      </c>
      <c r="E1702" t="str">
        <f t="shared" si="479"/>
        <v>162.459155351618+0.415497380567873i</v>
      </c>
      <c r="F1702" t="str">
        <f t="shared" si="480"/>
        <v>2.42492474737337-277.449339449087i</v>
      </c>
      <c r="G1702" t="str">
        <f t="shared" si="481"/>
        <v>0.999999926780597-0.000270590830307028i</v>
      </c>
      <c r="H1702" t="str">
        <f t="shared" si="482"/>
        <v>1211.04070017262+103.969768075219i</v>
      </c>
      <c r="I1702" t="str">
        <f t="shared" si="483"/>
        <v>89.661240748966-947.165652035914i</v>
      </c>
      <c r="K1702" t="str">
        <f t="shared" si="484"/>
        <v>0.00983633429970356-0.00125035120167163i</v>
      </c>
      <c r="L1702" t="str">
        <f t="shared" si="485"/>
        <v>0.00015-0.524200916507521i</v>
      </c>
      <c r="M1702" t="str">
        <f t="shared" si="486"/>
        <v>0.0004-0.0925060440895628i</v>
      </c>
      <c r="N1702">
        <f t="shared" si="487"/>
        <v>89.611262236402183</v>
      </c>
      <c r="O1702">
        <f t="shared" si="488"/>
        <v>33.617169334209621</v>
      </c>
      <c r="P1702" s="3">
        <f t="shared" si="489"/>
        <v>33.617169334209621</v>
      </c>
      <c r="Q1702" s="3">
        <f t="shared" si="490"/>
        <v>-90.388737763597817</v>
      </c>
      <c r="R1702">
        <f t="shared" si="491"/>
        <v>89.611262236402183</v>
      </c>
      <c r="S1702">
        <f t="shared" si="492"/>
        <v>0.53832339189951284</v>
      </c>
      <c r="T1702">
        <f t="shared" si="475"/>
        <v>33.617169334209621</v>
      </c>
    </row>
    <row r="1703" spans="1:20" x14ac:dyDescent="0.25">
      <c r="A1703">
        <f t="shared" si="476"/>
        <v>3395.2386918747748</v>
      </c>
      <c r="B1703">
        <f t="shared" si="493"/>
        <v>540.36902078873095</v>
      </c>
      <c r="C1703" t="str">
        <f t="shared" si="477"/>
        <v>-0.325299494084639-47.774487611644i</v>
      </c>
      <c r="D1703" t="str">
        <f t="shared" si="478"/>
        <v>3.47812308141214-29.4555934835172i</v>
      </c>
      <c r="E1703" t="str">
        <f t="shared" si="479"/>
        <v>162.459079262563+0.417098000442125i</v>
      </c>
      <c r="F1703" t="str">
        <f t="shared" si="480"/>
        <v>2.42492474602142-276.39902813847i</v>
      </c>
      <c r="G1703" t="str">
        <f t="shared" si="481"/>
        <v>0.999999926223072-0.00027161907531076i</v>
      </c>
      <c r="H1703" t="str">
        <f t="shared" si="482"/>
        <v>1211.12524194114+104.365315249525i</v>
      </c>
      <c r="I1703" t="str">
        <f t="shared" si="483"/>
        <v>89.6621808243679-943.640586543942i</v>
      </c>
      <c r="K1703" t="str">
        <f t="shared" si="484"/>
        <v>0.00983510923206195-0.00125494155083335i</v>
      </c>
      <c r="L1703" t="str">
        <f t="shared" si="485"/>
        <v>0.00015-0.522216493830964i</v>
      </c>
      <c r="M1703" t="str">
        <f t="shared" si="486"/>
        <v>0.0004-0.0921558518525228i</v>
      </c>
      <c r="N1703">
        <f t="shared" si="487"/>
        <v>89.609875458971089</v>
      </c>
      <c r="O1703">
        <f t="shared" si="488"/>
        <v>33.584122106358599</v>
      </c>
      <c r="P1703" s="3">
        <f t="shared" si="489"/>
        <v>33.584122106358599</v>
      </c>
      <c r="Q1703" s="3">
        <f t="shared" si="490"/>
        <v>-90.390124541028911</v>
      </c>
      <c r="R1703">
        <f t="shared" si="491"/>
        <v>89.609875458971089</v>
      </c>
      <c r="S1703">
        <f t="shared" si="492"/>
        <v>0.54036902078873095</v>
      </c>
      <c r="T1703">
        <f t="shared" si="475"/>
        <v>33.584122106358599</v>
      </c>
    </row>
    <row r="1704" spans="1:20" x14ac:dyDescent="0.25">
      <c r="A1704">
        <f t="shared" si="476"/>
        <v>3408.140598903899</v>
      </c>
      <c r="B1704">
        <f t="shared" si="493"/>
        <v>542.42242306772812</v>
      </c>
      <c r="C1704" t="str">
        <f t="shared" si="477"/>
        <v>-0.325219619558508-47.5930531840972i</v>
      </c>
      <c r="D1704" t="str">
        <f t="shared" si="478"/>
        <v>3.47812306680316-29.3441055522685i</v>
      </c>
      <c r="E1704" t="str">
        <f t="shared" si="479"/>
        <v>162.459002638611+0.418704945414204i</v>
      </c>
      <c r="F1704" t="str">
        <f t="shared" si="480"/>
        <v>2.42492474465916-275.352692920667i</v>
      </c>
      <c r="G1704" t="str">
        <f t="shared" si="481"/>
        <v>0.999999925661303-0.000272651227643773i</v>
      </c>
      <c r="H1704" t="str">
        <f t="shared" si="482"/>
        <v>1211.21043470515+104.76237050285i</v>
      </c>
      <c r="I1704" t="str">
        <f t="shared" si="483"/>
        <v>89.6631278840809-940.129101232152i</v>
      </c>
      <c r="K1704" t="str">
        <f t="shared" si="484"/>
        <v>0.00983387515407917-0.00125954754303446i</v>
      </c>
      <c r="L1704" t="str">
        <f t="shared" si="485"/>
        <v>0.00015-0.52023958341399i</v>
      </c>
      <c r="M1704" t="str">
        <f t="shared" si="486"/>
        <v>0.0004-0.0918069853083509i</v>
      </c>
      <c r="N1704">
        <f t="shared" si="487"/>
        <v>89.608484424805098</v>
      </c>
      <c r="O1704">
        <f t="shared" si="488"/>
        <v>33.551074117234812</v>
      </c>
      <c r="P1704" s="3">
        <f t="shared" si="489"/>
        <v>33.551074117234812</v>
      </c>
      <c r="Q1704" s="3">
        <f t="shared" si="490"/>
        <v>-90.391515575194902</v>
      </c>
      <c r="R1704">
        <f t="shared" si="491"/>
        <v>89.608484424805098</v>
      </c>
      <c r="S1704">
        <f t="shared" si="492"/>
        <v>0.54242242306772814</v>
      </c>
      <c r="T1704">
        <f t="shared" si="475"/>
        <v>33.551074117234812</v>
      </c>
    </row>
    <row r="1705" spans="1:20" x14ac:dyDescent="0.25">
      <c r="A1705">
        <f t="shared" si="476"/>
        <v>3421.0915331797337</v>
      </c>
      <c r="B1705">
        <f t="shared" si="493"/>
        <v>544.48362827538551</v>
      </c>
      <c r="C1705" t="str">
        <f t="shared" si="477"/>
        <v>-0.325139158084174-47.4123035577556i</v>
      </c>
      <c r="D1705" t="str">
        <f t="shared" si="478"/>
        <v>3.47812305208298-29.2330397458296i</v>
      </c>
      <c r="E1705" t="str">
        <f t="shared" si="479"/>
        <v>162.45892547635+0.420318242186321i</v>
      </c>
      <c r="F1705" t="str">
        <f t="shared" si="480"/>
        <v>2.42492474328654-274.310318743794i</v>
      </c>
      <c r="G1705" t="str">
        <f t="shared" si="481"/>
        <v>0.999999925095255-0.0002736873021539i</v>
      </c>
      <c r="H1705" t="str">
        <f t="shared" si="482"/>
        <v>1211.29628353318+105.16093961754i</v>
      </c>
      <c r="I1705" t="str">
        <f t="shared" si="483"/>
        <v>89.664081978587-936.631145651183i</v>
      </c>
      <c r="K1705" t="str">
        <f t="shared" si="484"/>
        <v>0.00983263200188054-0.00126416921790332i</v>
      </c>
      <c r="L1705" t="str">
        <f t="shared" si="485"/>
        <v>0.00015-0.518270156818081i</v>
      </c>
      <c r="M1705" t="str">
        <f t="shared" si="486"/>
        <v>0.0004-0.0914594394384852i</v>
      </c>
      <c r="N1705">
        <f t="shared" si="487"/>
        <v>89.607089128912349</v>
      </c>
      <c r="O1705">
        <f t="shared" si="488"/>
        <v>33.518025361430567</v>
      </c>
      <c r="P1705" s="3">
        <f t="shared" si="489"/>
        <v>33.518025361430567</v>
      </c>
      <c r="Q1705" s="3">
        <f t="shared" si="490"/>
        <v>-90.392910871087651</v>
      </c>
      <c r="R1705">
        <f t="shared" si="491"/>
        <v>89.607089128912349</v>
      </c>
      <c r="S1705">
        <f t="shared" si="492"/>
        <v>0.54448362827538554</v>
      </c>
      <c r="T1705">
        <f t="shared" si="475"/>
        <v>33.518025361430567</v>
      </c>
    </row>
    <row r="1706" spans="1:20" x14ac:dyDescent="0.25">
      <c r="A1706">
        <f t="shared" si="476"/>
        <v>3434.091681005817</v>
      </c>
      <c r="B1706">
        <f t="shared" si="493"/>
        <v>546.55266606283203</v>
      </c>
      <c r="C1706" t="str">
        <f t="shared" si="477"/>
        <v>-0.325058105508856-47.2322361342331i</v>
      </c>
      <c r="D1706" t="str">
        <f t="shared" si="478"/>
        <v>3.47812303725069-29.1223944664814i</v>
      </c>
      <c r="E1706" t="str">
        <f t="shared" si="479"/>
        <v>162.458847772354+0.421937917590623i</v>
      </c>
      <c r="F1706" t="str">
        <f t="shared" si="480"/>
        <v>2.42492474190346-273.271890612948i</v>
      </c>
      <c r="G1706" t="str">
        <f t="shared" si="481"/>
        <v>0.999999924524897-0.000274727313745391i</v>
      </c>
      <c r="H1706" t="str">
        <f t="shared" si="482"/>
        <v>1211.38279353403+105.561028398394i</v>
      </c>
      <c r="I1706" t="str">
        <f t="shared" si="483"/>
        <v>89.6650431587076-933.14666954702i</v>
      </c>
      <c r="K1706" t="str">
        <f t="shared" si="484"/>
        <v>0.00983137971117467-0.00126880661500677i</v>
      </c>
      <c r="L1706" t="str">
        <f t="shared" si="485"/>
        <v>0.00015-0.516308185712374i</v>
      </c>
      <c r="M1706" t="str">
        <f t="shared" si="486"/>
        <v>0.0004-0.0911132092433601i</v>
      </c>
      <c r="N1706">
        <f t="shared" si="487"/>
        <v>89.605689566402091</v>
      </c>
      <c r="O1706">
        <f t="shared" si="488"/>
        <v>33.484975833502901</v>
      </c>
      <c r="P1706" s="3">
        <f t="shared" si="489"/>
        <v>33.484975833502901</v>
      </c>
      <c r="Q1706" s="3">
        <f t="shared" si="490"/>
        <v>-90.394310433597909</v>
      </c>
      <c r="R1706">
        <f t="shared" si="491"/>
        <v>89.605689566402091</v>
      </c>
      <c r="S1706">
        <f t="shared" si="492"/>
        <v>0.54655266606283204</v>
      </c>
      <c r="T1706">
        <f t="shared" si="475"/>
        <v>33.484975833502901</v>
      </c>
    </row>
    <row r="1707" spans="1:20" x14ac:dyDescent="0.25">
      <c r="A1707">
        <f t="shared" si="476"/>
        <v>3447.1412293936392</v>
      </c>
      <c r="B1707">
        <f t="shared" si="493"/>
        <v>548.6295661938708</v>
      </c>
      <c r="C1707" t="str">
        <f t="shared" si="477"/>
        <v>-0.324976457652571-47.0528483249754i</v>
      </c>
      <c r="D1707" t="str">
        <f t="shared" si="478"/>
        <v>3.47812302230544-29.0121681225547i</v>
      </c>
      <c r="E1707" t="str">
        <f t="shared" si="479"/>
        <v>162.45876952318+0.423563998589861i</v>
      </c>
      <c r="F1707" t="str">
        <f t="shared" si="480"/>
        <v>2.42492474050986-272.237393589993i</v>
      </c>
      <c r="G1707" t="str">
        <f t="shared" si="481"/>
        <v>0.999999923950197-0.000275771277379138i</v>
      </c>
      <c r="H1707" t="str">
        <f t="shared" si="482"/>
        <v>1211.46996985719+105.962642672753i</v>
      </c>
      <c r="I1707" t="str">
        <f t="shared" si="483"/>
        <v>89.6660114756076-929.675622860351i</v>
      </c>
      <c r="K1707" t="str">
        <f t="shared" si="484"/>
        <v>0.00983011821725091-0.00127345977384762i</v>
      </c>
      <c r="L1707" t="str">
        <f t="shared" si="485"/>
        <v>0.00015-0.514353641873256i</v>
      </c>
      <c r="M1707" t="str">
        <f t="shared" si="486"/>
        <v>0.0004-0.090768289742339i</v>
      </c>
      <c r="N1707">
        <f t="shared" si="487"/>
        <v>89.604285732486886</v>
      </c>
      <c r="O1707">
        <f t="shared" si="488"/>
        <v>33.451925527973067</v>
      </c>
      <c r="P1707" s="3">
        <f t="shared" si="489"/>
        <v>33.451925527973067</v>
      </c>
      <c r="Q1707" s="3">
        <f t="shared" si="490"/>
        <v>-90.395714267513114</v>
      </c>
      <c r="R1707">
        <f t="shared" si="491"/>
        <v>89.604285732486886</v>
      </c>
      <c r="S1707">
        <f t="shared" si="492"/>
        <v>0.54862956619387082</v>
      </c>
      <c r="T1707">
        <f t="shared" si="475"/>
        <v>33.451925527973067</v>
      </c>
    </row>
    <row r="1708" spans="1:20" x14ac:dyDescent="0.25">
      <c r="A1708">
        <f t="shared" si="476"/>
        <v>3460.2403660653354</v>
      </c>
      <c r="B1708">
        <f t="shared" si="493"/>
        <v>550.71435854540755</v>
      </c>
      <c r="C1708" t="str">
        <f t="shared" si="477"/>
        <v>-0.324894210308146-46.8741375512241i</v>
      </c>
      <c r="D1708" t="str">
        <f t="shared" si="478"/>
        <v>3.47812300724643-28.9023591284062i</v>
      </c>
      <c r="E1708" t="str">
        <f t="shared" si="479"/>
        <v>162.458690725369+0.42519651227836i</v>
      </c>
      <c r="F1708" t="str">
        <f t="shared" si="480"/>
        <v>2.42492473910564-271.206812793342i</v>
      </c>
      <c r="G1708" t="str">
        <f t="shared" si="481"/>
        <v>0.99999992337112-0.00027681920807288i</v>
      </c>
      <c r="H1708" t="str">
        <f t="shared" si="482"/>
        <v>1211.55781769311+106.365788290596i</v>
      </c>
      <c r="I1708" t="str">
        <f t="shared" si="483"/>
        <v>89.6669869808006-926.217955725795i</v>
      </c>
      <c r="K1708" t="str">
        <f t="shared" si="484"/>
        <v>0.00982884745497767-0.00127812873386238i</v>
      </c>
      <c r="L1708" t="str">
        <f t="shared" si="485"/>
        <v>0.00015-0.512406497183957i</v>
      </c>
      <c r="M1708" t="str">
        <f t="shared" si="486"/>
        <v>0.0004-0.0904246759736395i</v>
      </c>
      <c r="N1708">
        <f t="shared" si="487"/>
        <v>89.602877622484073</v>
      </c>
      <c r="O1708">
        <f t="shared" si="488"/>
        <v>33.418874439326522</v>
      </c>
      <c r="P1708" s="3">
        <f t="shared" si="489"/>
        <v>33.418874439326522</v>
      </c>
      <c r="Q1708" s="3">
        <f t="shared" si="490"/>
        <v>-90.397122377515927</v>
      </c>
      <c r="R1708">
        <f t="shared" si="491"/>
        <v>89.602877622484073</v>
      </c>
      <c r="S1708">
        <f t="shared" si="492"/>
        <v>0.55071435854540751</v>
      </c>
      <c r="T1708">
        <f t="shared" ref="T1708:T1771" si="494">P1708</f>
        <v>33.418874439326522</v>
      </c>
    </row>
    <row r="1709" spans="1:20" x14ac:dyDescent="0.25">
      <c r="A1709">
        <f t="shared" ref="A1709:A1772" si="495">2*PI()*B1709</f>
        <v>3473.3892794563835</v>
      </c>
      <c r="B1709">
        <f t="shared" si="493"/>
        <v>552.80707310788011</v>
      </c>
      <c r="C1709" t="str">
        <f t="shared" ref="C1709:C1772" si="496">IMPRODUCT(D1709,E1709,$C$40,,K1709,$C$41)</f>
        <v>-0.324811359241223-46.6961012439794i</v>
      </c>
      <c r="D1709" t="str">
        <f t="shared" ref="D1709:D1772" si="497">IMDIV(IMPRODUCT($C$37,$C$38,COMPLEX(1,A1709/$C$38)),IMSUM(-1*A1709*A1709/$C$39,COMPLEX(0,1*A1709)))</f>
        <v>3.47812299207272-28.792965904397i</v>
      </c>
      <c r="E1709" t="str">
        <f t="shared" ref="E1709:E1772" si="498">IMDIV(IMPRODUCT(IMSUM(F1709,G1709),$C$29,H1709),IMSUM(1,I1709))</f>
        <v>162.458611375443+0.426835485882948i</v>
      </c>
      <c r="F1709" t="str">
        <f t="shared" ref="F1709:F1772" si="499">IMDIV(IMPRODUCT($C$14,$C$15,COMPLEX(1,A1709/$C$15)),IMSUM(-1*A1709*A1709/$C$16,COMPLEX(0,A1709)))</f>
        <v>2.42492473769074-270.180133397744i</v>
      </c>
      <c r="G1709" t="str">
        <f t="shared" ref="G1709:G1772" si="500">IMDIV(1,COMPLEX(1,A1709*$C$9*$C$10))</f>
        <v>0.999999922787634-0.000277871120901423i</v>
      </c>
      <c r="H1709" t="str">
        <f t="shared" ref="H1709:H1772" si="501">IMDIV($C$3,IMSUM(K1709,COMPLEX(0,$C$28*A1709)))</f>
        <v>1211.64634227357+106.770471124616i</v>
      </c>
      <c r="I1709" t="str">
        <f t="shared" ref="I1709:I1772" si="502">IMPRODUCT(F1709,$C$29,H1709,$C$31)</f>
        <v>89.6679697261416-922.773618471219i</v>
      </c>
      <c r="K1709" t="str">
        <f t="shared" ref="K1709:K1772" si="503">IF($C$26&lt;=0,IMDIV(1,IMSUM(IMDIV(1,L1709),1/$C$18)),IMDIV(1,IMSUM(IMDIV(1,L1709),1/$C$18,IMDIV(1,M1709))))</f>
        <v>0.00982756735879997-0.00128281353441869i</v>
      </c>
      <c r="L1709" t="str">
        <f t="shared" ref="L1709:L1772" si="504">IMSUM($C$21/$C$22,IMDIV(1,COMPLEX(0,$C$20*$C$22*A1709)))</f>
        <v>0.00015-0.510466723634147i</v>
      </c>
      <c r="M1709" t="str">
        <f t="shared" ref="M1709:M1772" si="505">IMSUM($C$25/$C$26,IMDIV(1,COMPLEX(0,$C$24*$C$26*A1709)))</f>
        <v>0.0004-0.0900823629942613i</v>
      </c>
      <c r="N1709">
        <f t="shared" ref="N1709:N1772" si="506">ABS(R1709)</f>
        <v>89.60146523181713</v>
      </c>
      <c r="O1709">
        <f t="shared" ref="O1709:O1772" si="507">ABS(P1709)</f>
        <v>33.385822562012741</v>
      </c>
      <c r="P1709" s="3">
        <f t="shared" ref="P1709:P1772" si="508">20*LOG10(IMABS(C1709))</f>
        <v>33.385822562012741</v>
      </c>
      <c r="Q1709" s="3">
        <f t="shared" ref="Q1709:Q1772" si="509">IMARGUMENT(C1709)*180/PI()</f>
        <v>-90.39853476818287</v>
      </c>
      <c r="R1709">
        <f t="shared" ref="R1709:R1772" si="510">IF(Q1709&lt;0,Q1709+180,Q1709-180)</f>
        <v>89.60146523181713</v>
      </c>
      <c r="S1709">
        <f t="shared" ref="S1709:S1772" si="511">B1709/1000</f>
        <v>0.55280707310788013</v>
      </c>
      <c r="T1709">
        <f t="shared" si="494"/>
        <v>33.385822562012741</v>
      </c>
    </row>
    <row r="1710" spans="1:20" x14ac:dyDescent="0.25">
      <c r="A1710">
        <f t="shared" si="495"/>
        <v>3486.5881587183185</v>
      </c>
      <c r="B1710">
        <f t="shared" ref="B1710:B1773" si="512">B1709*(1+B$42)</f>
        <v>554.90773998569011</v>
      </c>
      <c r="C1710" t="str">
        <f t="shared" si="496"/>
        <v>-0.324727900190123-46.5187368439632i</v>
      </c>
      <c r="D1710" t="str">
        <f t="shared" si="497"/>
        <v>3.47812297678349-28.6839868768684i</v>
      </c>
      <c r="E1710" t="str">
        <f t="shared" si="498"/>
        <v>162.458531469912+0.428480946763017i</v>
      </c>
      <c r="F1710" t="str">
        <f t="shared" si="499"/>
        <v>2.42492473626505-269.157340634069i</v>
      </c>
      <c r="G1710" t="str">
        <f t="shared" si="500"/>
        <v>0.999999922199705-0.000278927030996858i</v>
      </c>
      <c r="H1710" t="str">
        <f t="shared" si="501"/>
        <v>1211.735548872+107.176697070327i</v>
      </c>
      <c r="I1710" t="str">
        <f t="shared" si="502"/>
        <v>89.6689597638409-919.342561617012i</v>
      </c>
      <c r="K1710" t="str">
        <f t="shared" si="503"/>
        <v>0.00982627786273729-0.00128751421481295i</v>
      </c>
      <c r="L1710" t="str">
        <f t="shared" si="504"/>
        <v>0.00015-0.508534293319533i</v>
      </c>
      <c r="M1710" t="str">
        <f t="shared" si="505"/>
        <v>0.0004-0.0897413458799179i</v>
      </c>
      <c r="N1710">
        <f t="shared" si="506"/>
        <v>89.600048556017526</v>
      </c>
      <c r="O1710">
        <f t="shared" si="507"/>
        <v>33.352769890444939</v>
      </c>
      <c r="P1710" s="3">
        <f t="shared" si="508"/>
        <v>33.352769890444939</v>
      </c>
      <c r="Q1710" s="3">
        <f t="shared" si="509"/>
        <v>-90.399951443982474</v>
      </c>
      <c r="R1710">
        <f t="shared" si="510"/>
        <v>89.600048556017526</v>
      </c>
      <c r="S1710">
        <f t="shared" si="511"/>
        <v>0.5549077399856901</v>
      </c>
      <c r="T1710">
        <f t="shared" si="494"/>
        <v>33.352769890444939</v>
      </c>
    </row>
    <row r="1711" spans="1:20" x14ac:dyDescent="0.25">
      <c r="A1711">
        <f t="shared" si="495"/>
        <v>3499.8371937214479</v>
      </c>
      <c r="B1711">
        <f t="shared" si="512"/>
        <v>557.01638939763575</v>
      </c>
      <c r="C1711" t="str">
        <f t="shared" si="496"/>
        <v>-0.324643828865608-46.3420418015837i</v>
      </c>
      <c r="D1711" t="str">
        <f t="shared" si="497"/>
        <v>3.47812296137785-28.5754204781209i</v>
      </c>
      <c r="E1711" t="str">
        <f t="shared" si="498"/>
        <v>162.458451005267+0.430132922412485i</v>
      </c>
      <c r="F1711" t="str">
        <f t="shared" si="499"/>
        <v>2.42492473482851-268.138419789103i</v>
      </c>
      <c r="G1711" t="str">
        <f t="shared" si="500"/>
        <v>0.9999999216073-0.000279986953548781i</v>
      </c>
      <c r="H1711" t="str">
        <f t="shared" si="501"/>
        <v>1211.82544280386+107.584472046144i</v>
      </c>
      <c r="I1711" t="str">
        <f t="shared" si="502"/>
        <v>89.6699571464614-915.924735875431i</v>
      </c>
      <c r="K1711" t="str">
        <f t="shared" si="503"/>
        <v>0.00982497890038142-0.00129223081426773i</v>
      </c>
      <c r="L1711" t="str">
        <f t="shared" si="504"/>
        <v>0.00015-0.506609178441454i</v>
      </c>
      <c r="M1711" t="str">
        <f t="shared" si="505"/>
        <v>0.0004-0.0894016197249631i</v>
      </c>
      <c r="N1711">
        <f t="shared" si="506"/>
        <v>89.598627590726409</v>
      </c>
      <c r="O1711">
        <f t="shared" si="507"/>
        <v>33.319716419000159</v>
      </c>
      <c r="P1711" s="3">
        <f t="shared" si="508"/>
        <v>33.319716419000159</v>
      </c>
      <c r="Q1711" s="3">
        <f t="shared" si="509"/>
        <v>-90.401372409273591</v>
      </c>
      <c r="R1711">
        <f t="shared" si="510"/>
        <v>89.598627590726409</v>
      </c>
      <c r="S1711">
        <f t="shared" si="511"/>
        <v>0.55701638939763576</v>
      </c>
      <c r="T1711">
        <f t="shared" si="494"/>
        <v>33.319716419000159</v>
      </c>
    </row>
    <row r="1712" spans="1:20" x14ac:dyDescent="0.25">
      <c r="A1712">
        <f t="shared" si="495"/>
        <v>3513.1365750575897</v>
      </c>
      <c r="B1712">
        <f t="shared" si="512"/>
        <v>559.13305167734677</v>
      </c>
      <c r="C1712" t="str">
        <f t="shared" si="496"/>
        <v>-0.324559140950794-46.166013576897i</v>
      </c>
      <c r="D1712" t="str">
        <f t="shared" si="497"/>
        <v>3.4781229458549-28.4672651463903i</v>
      </c>
      <c r="E1712" t="str">
        <f t="shared" si="498"/>
        <v>162.458369977985+0.431791440459208i</v>
      </c>
      <c r="F1712" t="str">
        <f t="shared" si="499"/>
        <v>2.42492473338103-267.123356205327i</v>
      </c>
      <c r="G1712" t="str">
        <f t="shared" si="500"/>
        <v>0.999999921010383-0.000281050903804502i</v>
      </c>
      <c r="H1712" t="str">
        <f t="shared" si="501"/>
        <v>1211.91602942697+107.993801993471i</v>
      </c>
      <c r="I1712" t="str">
        <f t="shared" si="502"/>
        <v>89.6709619269157-912.520092149857i</v>
      </c>
      <c r="K1712" t="str">
        <f t="shared" si="503"/>
        <v>0.00982367040489418-0.00129696337192922i</v>
      </c>
      <c r="L1712" t="str">
        <f t="shared" si="504"/>
        <v>0.00015-0.504691351306491i</v>
      </c>
      <c r="M1712" t="str">
        <f t="shared" si="505"/>
        <v>0.0004-0.0890631796423215i</v>
      </c>
      <c r="N1712">
        <f t="shared" si="506"/>
        <v>89.59720233169628</v>
      </c>
      <c r="O1712">
        <f t="shared" si="507"/>
        <v>33.28666214201867</v>
      </c>
      <c r="P1712" s="3">
        <f t="shared" si="508"/>
        <v>33.28666214201867</v>
      </c>
      <c r="Q1712" s="3">
        <f t="shared" si="509"/>
        <v>-90.40279766830372</v>
      </c>
      <c r="R1712">
        <f t="shared" si="510"/>
        <v>89.59720233169628</v>
      </c>
      <c r="S1712">
        <f t="shared" si="511"/>
        <v>0.55913305167734673</v>
      </c>
      <c r="T1712">
        <f t="shared" si="494"/>
        <v>33.28666214201867</v>
      </c>
    </row>
    <row r="1713" spans="1:20" x14ac:dyDescent="0.25">
      <c r="A1713">
        <f t="shared" si="495"/>
        <v>3526.4864940428083</v>
      </c>
      <c r="B1713">
        <f t="shared" si="512"/>
        <v>561.2577572737207</v>
      </c>
      <c r="C1713" t="str">
        <f t="shared" si="496"/>
        <v>-0.324473832100789-45.9906496395712i</v>
      </c>
      <c r="D1713" t="str">
        <f t="shared" si="497"/>
        <v>3.47812293021372-28.3595193258257i</v>
      </c>
      <c r="E1713" t="str">
        <f t="shared" si="498"/>
        <v>162.458288384524+0.433456528667272i</v>
      </c>
      <c r="F1713" t="str">
        <f t="shared" si="499"/>
        <v>2.42492473192253-266.112135280708i</v>
      </c>
      <c r="G1713" t="str">
        <f t="shared" si="500"/>
        <v>0.999999920408921-0.000282118897069276i</v>
      </c>
      <c r="H1713" t="str">
        <f t="shared" si="501"/>
        <v>1212.00731414186+108.404692876797i</v>
      </c>
      <c r="I1713" t="str">
        <f t="shared" si="502"/>
        <v>89.6719741584721-909.128581534103i</v>
      </c>
      <c r="K1713" t="str">
        <f t="shared" si="503"/>
        <v>0.00982235230900537-0.0013017119268647i</v>
      </c>
      <c r="L1713" t="str">
        <f t="shared" si="504"/>
        <v>0.00015-0.502780784326053i</v>
      </c>
      <c r="M1713" t="str">
        <f t="shared" si="505"/>
        <v>0.0004-0.088726020763421i</v>
      </c>
      <c r="N1713">
        <f t="shared" si="506"/>
        <v>89.595772774793019</v>
      </c>
      <c r="O1713">
        <f t="shared" si="507"/>
        <v>33.253607053803897</v>
      </c>
      <c r="P1713" s="3">
        <f t="shared" si="508"/>
        <v>33.253607053803897</v>
      </c>
      <c r="Q1713" s="3">
        <f t="shared" si="509"/>
        <v>-90.404227225206981</v>
      </c>
      <c r="R1713">
        <f t="shared" si="510"/>
        <v>89.595772774793019</v>
      </c>
      <c r="S1713">
        <f t="shared" si="511"/>
        <v>0.56125775727372074</v>
      </c>
      <c r="T1713">
        <f t="shared" si="494"/>
        <v>33.253607053803897</v>
      </c>
    </row>
    <row r="1714" spans="1:20" x14ac:dyDescent="0.25">
      <c r="A1714">
        <f t="shared" si="495"/>
        <v>3539.8871427201711</v>
      </c>
      <c r="B1714">
        <f t="shared" si="512"/>
        <v>563.39053675136086</v>
      </c>
      <c r="C1714" t="str">
        <f t="shared" si="496"/>
        <v>-0.324387897942947-45.8159474688526i</v>
      </c>
      <c r="D1714" t="str">
        <f t="shared" si="497"/>
        <v>3.47812291445348-28.2521814664675i</v>
      </c>
      <c r="E1714" t="str">
        <f t="shared" si="498"/>
        <v>162.458206221329+0.435128214936821i</v>
      </c>
      <c r="F1714" t="str">
        <f t="shared" si="499"/>
        <v>2.42492473045293-265.104742468497i</v>
      </c>
      <c r="G1714" t="str">
        <f t="shared" si="500"/>
        <v>0.99999991980288-0.000283190948706514i</v>
      </c>
      <c r="H1714" t="str">
        <f t="shared" si="501"/>
        <v>1212.09930239209+108.817150683789i</v>
      </c>
      <c r="I1714" t="str">
        <f t="shared" si="502"/>
        <v>89.6729938947609-905.750155311722i</v>
      </c>
      <c r="K1714" t="str">
        <f t="shared" si="503"/>
        <v>0.00982102454501062-0.00130647651805998i</v>
      </c>
      <c r="L1714" t="str">
        <f t="shared" si="504"/>
        <v>0.00015-0.50087745001599i</v>
      </c>
      <c r="M1714" t="str">
        <f t="shared" si="505"/>
        <v>0.0004-0.0883901382381158i</v>
      </c>
      <c r="N1714">
        <f t="shared" si="506"/>
        <v>89.59433891599717</v>
      </c>
      <c r="O1714">
        <f t="shared" si="507"/>
        <v>33.22055114862269</v>
      </c>
      <c r="P1714" s="3">
        <f t="shared" si="508"/>
        <v>33.22055114862269</v>
      </c>
      <c r="Q1714" s="3">
        <f t="shared" si="509"/>
        <v>-90.40566108400283</v>
      </c>
      <c r="R1714">
        <f t="shared" si="510"/>
        <v>89.59433891599717</v>
      </c>
      <c r="S1714">
        <f t="shared" si="511"/>
        <v>0.56339053675136086</v>
      </c>
      <c r="T1714">
        <f t="shared" si="494"/>
        <v>33.22055114862269</v>
      </c>
    </row>
    <row r="1715" spans="1:20" x14ac:dyDescent="0.25">
      <c r="A1715">
        <f t="shared" si="495"/>
        <v>3553.3387138625076</v>
      </c>
      <c r="B1715">
        <f t="shared" si="512"/>
        <v>565.53142079101599</v>
      </c>
      <c r="C1715" t="str">
        <f t="shared" si="496"/>
        <v>-0.324301334076393-45.6419045535255i</v>
      </c>
      <c r="D1715" t="str">
        <f t="shared" si="497"/>
        <v>3.47812289857323-28.1452500242244i</v>
      </c>
      <c r="E1715" t="str">
        <f t="shared" si="498"/>
        <v>162.458123484827+0.436806527304948i</v>
      </c>
      <c r="F1715" t="str">
        <f t="shared" si="499"/>
        <v>2.42492472897213-264.101163277007i</v>
      </c>
      <c r="G1715" t="str">
        <f t="shared" si="500"/>
        <v>0.999999919192224-0.000284267074138009i</v>
      </c>
      <c r="H1715" t="str">
        <f t="shared" si="501"/>
        <v>1212.19199966472+109.231181425375i</v>
      </c>
      <c r="I1715" t="str">
        <f t="shared" si="502"/>
        <v>89.6740211897662-902.384764955355i</v>
      </c>
      <c r="K1715" t="str">
        <f t="shared" si="503"/>
        <v>0.00981968704476882-0.00131125718441662i</v>
      </c>
      <c r="L1715" t="str">
        <f t="shared" si="504"/>
        <v>0.00015-0.498981320996206i</v>
      </c>
      <c r="M1715" t="str">
        <f t="shared" si="505"/>
        <v>0.0004-0.0880555272346242i</v>
      </c>
      <c r="N1715">
        <f t="shared" si="506"/>
        <v>89.592900751406034</v>
      </c>
      <c r="O1715">
        <f t="shared" si="507"/>
        <v>33.187494420704326</v>
      </c>
      <c r="P1715" s="3">
        <f t="shared" si="508"/>
        <v>33.187494420704326</v>
      </c>
      <c r="Q1715" s="3">
        <f t="shared" si="509"/>
        <v>-90.407099248593966</v>
      </c>
      <c r="R1715">
        <f t="shared" si="510"/>
        <v>89.592900751406034</v>
      </c>
      <c r="S1715">
        <f t="shared" si="511"/>
        <v>0.56553142079101604</v>
      </c>
      <c r="T1715">
        <f t="shared" si="494"/>
        <v>33.187494420704326</v>
      </c>
    </row>
    <row r="1716" spans="1:20" x14ac:dyDescent="0.25">
      <c r="A1716">
        <f t="shared" si="495"/>
        <v>3566.841400975185</v>
      </c>
      <c r="B1716">
        <f t="shared" si="512"/>
        <v>567.68044019002184</v>
      </c>
      <c r="C1716" t="str">
        <f t="shared" si="496"/>
        <v>-0.324214136072312-45.4685183918811i</v>
      </c>
      <c r="D1716" t="str">
        <f t="shared" si="497"/>
        <v>3.47812288257202-28.0387234608517i</v>
      </c>
      <c r="E1716" t="str">
        <f t="shared" si="498"/>
        <v>162.458040171431+0.438491493946891i</v>
      </c>
      <c r="F1716" t="str">
        <f t="shared" si="499"/>
        <v>2.42492472748006-263.101383269417i</v>
      </c>
      <c r="G1716" t="str">
        <f t="shared" si="500"/>
        <v>0.999999918576918-0.000285347288844157i</v>
      </c>
      <c r="H1716" t="str">
        <f t="shared" si="501"/>
        <v>1212.2854114905+109.646791135845i</v>
      </c>
      <c r="I1716" t="str">
        <f t="shared" si="502"/>
        <v>89.6750560978383-899.032362125955i</v>
      </c>
      <c r="K1716" t="str">
        <f t="shared" si="503"/>
        <v>0.00981833973970063-0.00131605396474948i</v>
      </c>
      <c r="L1716" t="str">
        <f t="shared" si="504"/>
        <v>0.00015-0.497092369990243i</v>
      </c>
      <c r="M1716" t="str">
        <f t="shared" si="505"/>
        <v>0.0004-0.0877221829394545i</v>
      </c>
      <c r="N1716">
        <f t="shared" si="506"/>
        <v>89.591458277235077</v>
      </c>
      <c r="O1716">
        <f t="shared" si="507"/>
        <v>33.154436864241227</v>
      </c>
      <c r="P1716" s="3">
        <f t="shared" si="508"/>
        <v>33.154436864241227</v>
      </c>
      <c r="Q1716" s="3">
        <f t="shared" si="509"/>
        <v>-90.408541722764923</v>
      </c>
      <c r="R1716">
        <f t="shared" si="510"/>
        <v>89.591458277235077</v>
      </c>
      <c r="S1716">
        <f t="shared" si="511"/>
        <v>0.56768044019002184</v>
      </c>
      <c r="T1716">
        <f t="shared" si="494"/>
        <v>33.154436864241227</v>
      </c>
    </row>
    <row r="1717" spans="1:20" x14ac:dyDescent="0.25">
      <c r="A1717">
        <f t="shared" si="495"/>
        <v>3580.395398298891</v>
      </c>
      <c r="B1717">
        <f t="shared" si="512"/>
        <v>569.83762586274395</v>
      </c>
      <c r="C1717" t="str">
        <f t="shared" si="496"/>
        <v>-0.324126299473086-45.2957864916768i</v>
      </c>
      <c r="D1717" t="str">
        <f t="shared" si="497"/>
        <v>3.47812286644902-27.9326002439292i</v>
      </c>
      <c r="E1717" t="str">
        <f t="shared" si="498"/>
        <v>162.457956277535+0.440183143177109i</v>
      </c>
      <c r="F1717" t="str">
        <f t="shared" si="499"/>
        <v>2.42492472597663-262.105388063555i</v>
      </c>
      <c r="G1717" t="str">
        <f t="shared" si="500"/>
        <v>0.999999917956927-0.00028643160836418i</v>
      </c>
      <c r="H1717" t="str">
        <f t="shared" si="501"/>
        <v>1212.37954344441+110.063985872939i</v>
      </c>
      <c r="I1717" t="str">
        <f t="shared" si="502"/>
        <v>89.6760986736898-895.692898672208i</v>
      </c>
      <c r="K1717" t="str">
        <f t="shared" si="503"/>
        <v>0.00981698256078548-0.00132086689778383i</v>
      </c>
      <c r="L1717" t="str">
        <f t="shared" si="504"/>
        <v>0.00015-0.495210569824909i</v>
      </c>
      <c r="M1717" t="str">
        <f t="shared" si="505"/>
        <v>0.0004-0.0873901005573363i</v>
      </c>
      <c r="N1717">
        <f t="shared" si="506"/>
        <v>89.590011489820455</v>
      </c>
      <c r="O1717">
        <f t="shared" si="507"/>
        <v>33.121378473387878</v>
      </c>
      <c r="P1717" s="3">
        <f t="shared" si="508"/>
        <v>33.121378473387878</v>
      </c>
      <c r="Q1717" s="3">
        <f t="shared" si="509"/>
        <v>-90.409988510179545</v>
      </c>
      <c r="R1717">
        <f t="shared" si="510"/>
        <v>89.590011489820455</v>
      </c>
      <c r="S1717">
        <f t="shared" si="511"/>
        <v>0.569837625862744</v>
      </c>
      <c r="T1717">
        <f t="shared" si="494"/>
        <v>33.121378473387878</v>
      </c>
    </row>
    <row r="1718" spans="1:20" x14ac:dyDescent="0.25">
      <c r="A1718">
        <f t="shared" si="495"/>
        <v>3594.0009008124271</v>
      </c>
      <c r="B1718">
        <f t="shared" si="512"/>
        <v>572.00300884102239</v>
      </c>
      <c r="C1718" t="str">
        <f t="shared" si="496"/>
        <v>-0.324037819792793-45.1237063701038i</v>
      </c>
      <c r="D1718" t="str">
        <f t="shared" si="497"/>
        <v>3.47812285020324-27.8268788468385i</v>
      </c>
      <c r="E1718" t="str">
        <f t="shared" si="498"/>
        <v>162.45787179952+0.441881503449088i</v>
      </c>
      <c r="F1718" t="str">
        <f t="shared" si="499"/>
        <v>2.42492472446175-261.113163331694i</v>
      </c>
      <c r="G1718" t="str">
        <f t="shared" si="500"/>
        <v>0.999999917332215-0.000287520048296346i</v>
      </c>
      <c r="H1718" t="str">
        <f t="shared" si="501"/>
        <v>1212.47440114591+110.482771717935i</v>
      </c>
      <c r="I1718" t="str">
        <f t="shared" si="502"/>
        <v>89.6771489723957-892.366326629764i</v>
      </c>
      <c r="K1718" t="str">
        <f t="shared" si="503"/>
        <v>0.00981561543855997-0.0013256960221527i</v>
      </c>
      <c r="L1718" t="str">
        <f t="shared" si="504"/>
        <v>0.00015-0.493335893429874i</v>
      </c>
      <c r="M1718" t="str">
        <f t="shared" si="505"/>
        <v>0.0004-0.0870592753111544i</v>
      </c>
      <c r="N1718">
        <f t="shared" si="506"/>
        <v>89.588560385620198</v>
      </c>
      <c r="O1718">
        <f t="shared" si="507"/>
        <v>33.088319242261221</v>
      </c>
      <c r="P1718" s="3">
        <f t="shared" si="508"/>
        <v>33.088319242261221</v>
      </c>
      <c r="Q1718" s="3">
        <f t="shared" si="509"/>
        <v>-90.411439614379802</v>
      </c>
      <c r="R1718">
        <f t="shared" si="510"/>
        <v>89.588560385620198</v>
      </c>
      <c r="S1718">
        <f t="shared" si="511"/>
        <v>0.5720030088410224</v>
      </c>
      <c r="T1718">
        <f t="shared" si="494"/>
        <v>33.088319242261221</v>
      </c>
    </row>
    <row r="1719" spans="1:20" x14ac:dyDescent="0.25">
      <c r="A1719">
        <f t="shared" si="495"/>
        <v>3607.6581042355137</v>
      </c>
      <c r="B1719">
        <f t="shared" si="512"/>
        <v>574.17662027461824</v>
      </c>
      <c r="C1719" t="str">
        <f t="shared" si="496"/>
        <v>-0.323948692516992-44.9522755537516i</v>
      </c>
      <c r="D1719" t="str">
        <f t="shared" si="497"/>
        <v>3.47812283383375-27.7215577487422i</v>
      </c>
      <c r="E1719" t="str">
        <f t="shared" si="498"/>
        <v>162.457786733749+0.443586603357355i</v>
      </c>
      <c r="F1719" t="str">
        <f t="shared" si="499"/>
        <v>2.42492472293534-260.124694800351i</v>
      </c>
      <c r="G1719" t="str">
        <f t="shared" si="500"/>
        <v>0.999999916702746-0.0002886126242982i</v>
      </c>
      <c r="H1719" t="str">
        <f t="shared" si="501"/>
        <v>1212.56999025935+110.903154775751i</v>
      </c>
      <c r="I1719" t="str">
        <f t="shared" si="502"/>
        <v>89.6782070494029-889.052598220608i</v>
      </c>
      <c r="K1719" t="str">
        <f t="shared" si="503"/>
        <v>0.00981423830311548-0.00133054137639418i</v>
      </c>
      <c r="L1719" t="str">
        <f t="shared" si="504"/>
        <v>0.00015-0.491468313837292i</v>
      </c>
      <c r="M1719" t="str">
        <f t="shared" si="505"/>
        <v>0.0004-0.0867297024418752i</v>
      </c>
      <c r="N1719">
        <f t="shared" si="506"/>
        <v>89.587104961216099</v>
      </c>
      <c r="O1719">
        <f t="shared" si="507"/>
        <v>33.055259164940473</v>
      </c>
      <c r="P1719" s="3">
        <f t="shared" si="508"/>
        <v>33.055259164940473</v>
      </c>
      <c r="Q1719" s="3">
        <f t="shared" si="509"/>
        <v>-90.412895038783901</v>
      </c>
      <c r="R1719">
        <f t="shared" si="510"/>
        <v>89.587104961216099</v>
      </c>
      <c r="S1719">
        <f t="shared" si="511"/>
        <v>0.57417662027461824</v>
      </c>
      <c r="T1719">
        <f t="shared" si="494"/>
        <v>33.055259164940473</v>
      </c>
    </row>
    <row r="1720" spans="1:20" x14ac:dyDescent="0.25">
      <c r="A1720">
        <f t="shared" si="495"/>
        <v>3621.367205031609</v>
      </c>
      <c r="B1720">
        <f t="shared" si="512"/>
        <v>576.35849143166183</v>
      </c>
      <c r="C1720" t="str">
        <f t="shared" si="496"/>
        <v>-0.323858913102276-44.7814915785701i</v>
      </c>
      <c r="D1720" t="str">
        <f t="shared" si="497"/>
        <v>3.47812281733961-27.6166354345605i</v>
      </c>
      <c r="E1720" t="str">
        <f t="shared" si="498"/>
        <v>162.45770107657+0.44529847163757i</v>
      </c>
      <c r="F1720" t="str">
        <f t="shared" si="499"/>
        <v>2.4249247213973-259.139968250072i</v>
      </c>
      <c r="G1720" t="str">
        <f t="shared" si="500"/>
        <v>0.999999916068484-0.000289709352086782i</v>
      </c>
      <c r="H1720" t="str">
        <f t="shared" si="501"/>
        <v>1212.66631649434+111.325141175032i</v>
      </c>
      <c r="I1720" t="str">
        <f t="shared" si="502"/>
        <v>89.6792729605254-885.751665852348i</v>
      </c>
      <c r="K1720" t="str">
        <f t="shared" si="503"/>
        <v>0.0098128510840959-0.00133540299894855i</v>
      </c>
      <c r="L1720" t="str">
        <f t="shared" si="504"/>
        <v>0.00015-0.489607804181402i</v>
      </c>
      <c r="M1720" t="str">
        <f t="shared" si="505"/>
        <v>0.0004-0.0864013772084831i</v>
      </c>
      <c r="N1720">
        <f t="shared" si="506"/>
        <v>89.585645213315885</v>
      </c>
      <c r="O1720">
        <f t="shared" si="507"/>
        <v>33.022198235466448</v>
      </c>
      <c r="P1720" s="3">
        <f t="shared" si="508"/>
        <v>33.022198235466448</v>
      </c>
      <c r="Q1720" s="3">
        <f t="shared" si="509"/>
        <v>-90.414354786684115</v>
      </c>
      <c r="R1720">
        <f t="shared" si="510"/>
        <v>89.585645213315885</v>
      </c>
      <c r="S1720">
        <f t="shared" si="511"/>
        <v>0.57635849143166185</v>
      </c>
      <c r="T1720">
        <f t="shared" si="494"/>
        <v>33.022198235466448</v>
      </c>
    </row>
    <row r="1721" spans="1:20" x14ac:dyDescent="0.25">
      <c r="A1721">
        <f t="shared" si="495"/>
        <v>3635.1284004107292</v>
      </c>
      <c r="B1721">
        <f t="shared" si="512"/>
        <v>578.54865369910215</v>
      </c>
      <c r="C1721" t="str">
        <f t="shared" si="496"/>
        <v>-0.323768476976338-44.6113519898378i</v>
      </c>
      <c r="D1721" t="str">
        <f t="shared" si="497"/>
        <v>3.4781228007199-27.512110394951i</v>
      </c>
      <c r="E1721" t="str">
        <f t="shared" si="498"/>
        <v>162.457614824316+0.447017137167442i</v>
      </c>
      <c r="F1721" t="str">
        <f t="shared" si="499"/>
        <v>2.42492471984755-258.158969515236i</v>
      </c>
      <c r="G1721" t="str">
        <f t="shared" si="500"/>
        <v>0.999999915429393-0.000290810247438857i</v>
      </c>
      <c r="H1721" t="str">
        <f t="shared" si="501"/>
        <v>1212.76338560615+111.748737068242i</v>
      </c>
      <c r="I1721" t="str">
        <f t="shared" si="502"/>
        <v>89.6803467619474-882.463482117581i</v>
      </c>
      <c r="K1721" t="str">
        <f t="shared" si="503"/>
        <v>0.00981145371069556-0.00134028092815546i</v>
      </c>
      <c r="L1721" t="str">
        <f t="shared" si="504"/>
        <v>0.00015-0.48775433769815i</v>
      </c>
      <c r="M1721" t="str">
        <f t="shared" si="505"/>
        <v>0.0004-0.0860742948879088i</v>
      </c>
      <c r="N1721">
        <f t="shared" si="506"/>
        <v>89.584181138755028</v>
      </c>
      <c r="O1721">
        <f t="shared" si="507"/>
        <v>32.989136447842021</v>
      </c>
      <c r="P1721" s="3">
        <f t="shared" si="508"/>
        <v>32.989136447842021</v>
      </c>
      <c r="Q1721" s="3">
        <f t="shared" si="509"/>
        <v>-90.415818861244972</v>
      </c>
      <c r="R1721">
        <f t="shared" si="510"/>
        <v>89.584181138755028</v>
      </c>
      <c r="S1721">
        <f t="shared" si="511"/>
        <v>0.57854865369910213</v>
      </c>
      <c r="T1721">
        <f t="shared" si="494"/>
        <v>32.989136447842021</v>
      </c>
    </row>
    <row r="1722" spans="1:20" x14ac:dyDescent="0.25">
      <c r="A1722">
        <f t="shared" si="495"/>
        <v>3648.9418883322901</v>
      </c>
      <c r="B1722">
        <f t="shared" si="512"/>
        <v>580.74713858315874</v>
      </c>
      <c r="C1722" t="str">
        <f t="shared" si="496"/>
        <v>-0.323677379537866-44.4418543421239i</v>
      </c>
      <c r="D1722" t="str">
        <f t="shared" si="497"/>
        <v>3.47812278397361-27.4079811262858i</v>
      </c>
      <c r="E1722" t="str">
        <f t="shared" si="498"/>
        <v>162.457527973304+0.448742628968443i</v>
      </c>
      <c r="F1722" t="str">
        <f t="shared" si="499"/>
        <v>2.424924718286-257.181684483847i</v>
      </c>
      <c r="G1722" t="str">
        <f t="shared" si="500"/>
        <v>0.999999914785435-0.000291915326191143i</v>
      </c>
      <c r="H1722" t="str">
        <f t="shared" si="501"/>
        <v>1212.86120339605+112.173948631765i</v>
      </c>
      <c r="I1722" t="str">
        <f t="shared" si="502"/>
        <v>89.6814285102297-879.187999793184i</v>
      </c>
      <c r="K1722" t="str">
        <f t="shared" si="503"/>
        <v>0.00981004611165695-0.00134517520225114i</v>
      </c>
      <c r="L1722" t="str">
        <f t="shared" si="504"/>
        <v>0.00015-0.485907887724796i</v>
      </c>
      <c r="M1722" t="str">
        <f t="shared" si="505"/>
        <v>0.0004-0.085748450774964i</v>
      </c>
      <c r="N1722">
        <f t="shared" si="506"/>
        <v>89.582712734498372</v>
      </c>
      <c r="O1722">
        <f t="shared" si="507"/>
        <v>32.956073796031426</v>
      </c>
      <c r="P1722" s="3">
        <f t="shared" si="508"/>
        <v>32.956073796031426</v>
      </c>
      <c r="Q1722" s="3">
        <f t="shared" si="509"/>
        <v>-90.417287265501628</v>
      </c>
      <c r="R1722">
        <f t="shared" si="510"/>
        <v>89.582712734498372</v>
      </c>
      <c r="S1722">
        <f t="shared" si="511"/>
        <v>0.58074713858315874</v>
      </c>
      <c r="T1722">
        <f t="shared" si="494"/>
        <v>32.956073796031426</v>
      </c>
    </row>
    <row r="1723" spans="1:20" x14ac:dyDescent="0.25">
      <c r="A1723">
        <f t="shared" si="495"/>
        <v>3662.8078675079528</v>
      </c>
      <c r="B1723">
        <f t="shared" si="512"/>
        <v>582.95397770977479</v>
      </c>
      <c r="C1723" t="str">
        <f t="shared" si="496"/>
        <v>-0.323585616156185-44.2729961992541i</v>
      </c>
      <c r="D1723" t="str">
        <f t="shared" si="497"/>
        <v>3.47812276709982-27.3042461306305i</v>
      </c>
      <c r="E1723" t="str">
        <f t="shared" si="498"/>
        <v>162.457440519834+0.450474976205427i</v>
      </c>
      <c r="F1723" t="str">
        <f t="shared" si="499"/>
        <v>2.42492471671256-256.208099097332i</v>
      </c>
      <c r="G1723" t="str">
        <f t="shared" si="500"/>
        <v>0.999999914136574-0.000293024604240537i</v>
      </c>
      <c r="H1723" t="str">
        <f t="shared" si="501"/>
        <v>1212.95977571174+112.600782065988i</v>
      </c>
      <c r="I1723" t="str">
        <f t="shared" si="502"/>
        <v>89.6825182623037-875.925171839674i</v>
      </c>
      <c r="K1723" t="str">
        <f t="shared" si="503"/>
        <v>0.00980862821526845-0.00135008585936541i</v>
      </c>
      <c r="L1723" t="str">
        <f t="shared" si="504"/>
        <v>0.00015-0.484068427699537i</v>
      </c>
      <c r="M1723" t="str">
        <f t="shared" si="505"/>
        <v>0.0004-0.0854238401822715i</v>
      </c>
      <c r="N1723">
        <f t="shared" si="506"/>
        <v>89.581239997642541</v>
      </c>
      <c r="O1723">
        <f t="shared" si="507"/>
        <v>32.92301027396018</v>
      </c>
      <c r="P1723" s="3">
        <f t="shared" si="508"/>
        <v>32.92301027396018</v>
      </c>
      <c r="Q1723" s="3">
        <f t="shared" si="509"/>
        <v>-90.418760002357459</v>
      </c>
      <c r="R1723">
        <f t="shared" si="510"/>
        <v>89.581239997642541</v>
      </c>
      <c r="S1723">
        <f t="shared" si="511"/>
        <v>0.58295397770977475</v>
      </c>
      <c r="T1723">
        <f t="shared" si="494"/>
        <v>32.92301027396018</v>
      </c>
    </row>
    <row r="1724" spans="1:20" x14ac:dyDescent="0.25">
      <c r="A1724">
        <f t="shared" si="495"/>
        <v>3676.7265374044832</v>
      </c>
      <c r="B1724">
        <f t="shared" si="512"/>
        <v>585.16920282507192</v>
      </c>
      <c r="C1724" t="str">
        <f t="shared" si="496"/>
        <v>-0.323493182171604-44.1047751342782i</v>
      </c>
      <c r="D1724" t="str">
        <f t="shared" si="497"/>
        <v>3.47812275009756-27.2009039157222i</v>
      </c>
      <c r="E1724" t="str">
        <f t="shared" si="498"/>
        <v>162.457352460194+0.452214208188241i</v>
      </c>
      <c r="F1724" t="str">
        <f t="shared" si="499"/>
        <v>2.42492471512714-255.238199350337i</v>
      </c>
      <c r="G1724" t="str">
        <f t="shared" si="500"/>
        <v>0.999999913482772-0.000294138097544344i</v>
      </c>
      <c r="H1724" t="str">
        <f t="shared" si="501"/>
        <v>1213.05910844767+113.029243595412i</v>
      </c>
      <c r="I1724" t="str">
        <f t="shared" si="502"/>
        <v>89.6836160754842-872.674951400493i</v>
      </c>
      <c r="K1724" t="str">
        <f t="shared" si="503"/>
        <v>0.00980719994936262-0.00135501293751895i</v>
      </c>
      <c r="L1724" t="str">
        <f t="shared" si="504"/>
        <v>0.00015-0.482235931161125i</v>
      </c>
      <c r="M1724" t="str">
        <f t="shared" si="505"/>
        <v>0.0004-0.0851004584401988i</v>
      </c>
      <c r="N1724">
        <f t="shared" si="506"/>
        <v>89.579762925417214</v>
      </c>
      <c r="O1724">
        <f t="shared" si="507"/>
        <v>32.88994587551538</v>
      </c>
      <c r="P1724" s="3">
        <f t="shared" si="508"/>
        <v>32.88994587551538</v>
      </c>
      <c r="Q1724" s="3">
        <f t="shared" si="509"/>
        <v>-90.420237074582786</v>
      </c>
      <c r="R1724">
        <f t="shared" si="510"/>
        <v>89.579762925417214</v>
      </c>
      <c r="S1724">
        <f t="shared" si="511"/>
        <v>0.5851692028250719</v>
      </c>
      <c r="T1724">
        <f t="shared" si="494"/>
        <v>32.88994587551538</v>
      </c>
    </row>
    <row r="1725" spans="1:20" x14ac:dyDescent="0.25">
      <c r="A1725">
        <f t="shared" si="495"/>
        <v>3690.6980982466207</v>
      </c>
      <c r="B1725">
        <f t="shared" si="512"/>
        <v>587.39284579580726</v>
      </c>
      <c r="C1725" t="str">
        <f t="shared" si="496"/>
        <v>-0.323400072894395-43.9371887294294i</v>
      </c>
      <c r="D1725" t="str">
        <f t="shared" si="497"/>
        <v>3.47812273296583-27.0979529949485i</v>
      </c>
      <c r="E1725" t="str">
        <f t="shared" si="498"/>
        <v>162.457263790649+0.453960354372944i</v>
      </c>
      <c r="F1725" t="str">
        <f t="shared" si="499"/>
        <v>2.42492471352965-254.271971290529i</v>
      </c>
      <c r="G1725" t="str">
        <f t="shared" si="500"/>
        <v>0.999999912823992-0.000295255822120504i</v>
      </c>
      <c r="H1725" t="str">
        <f t="shared" si="501"/>
        <v>1213.15920754552+113.459339468725i</v>
      </c>
      <c r="I1725" t="str">
        <f t="shared" si="502"/>
        <v>89.684722007458-869.43729180142i</v>
      </c>
      <c r="K1725" t="str">
        <f t="shared" si="503"/>
        <v>0.00980576124131314-0.00135995647462004i</v>
      </c>
      <c r="L1725" t="str">
        <f t="shared" si="504"/>
        <v>0.00015-0.480410371748482i</v>
      </c>
      <c r="M1725" t="str">
        <f t="shared" si="505"/>
        <v>0.0004-0.0847783008967908i</v>
      </c>
      <c r="N1725">
        <f t="shared" si="506"/>
        <v>89.578281515188053</v>
      </c>
      <c r="O1725">
        <f t="shared" si="507"/>
        <v>32.856880594544329</v>
      </c>
      <c r="P1725" s="3">
        <f t="shared" si="508"/>
        <v>32.856880594544329</v>
      </c>
      <c r="Q1725" s="3">
        <f t="shared" si="509"/>
        <v>-90.421718484811947</v>
      </c>
      <c r="R1725">
        <f t="shared" si="510"/>
        <v>89.578281515188053</v>
      </c>
      <c r="S1725">
        <f t="shared" si="511"/>
        <v>0.58739284579580731</v>
      </c>
      <c r="T1725">
        <f t="shared" si="494"/>
        <v>32.856880594544329</v>
      </c>
    </row>
    <row r="1726" spans="1:20" x14ac:dyDescent="0.25">
      <c r="A1726">
        <f t="shared" si="495"/>
        <v>3704.7227510199577</v>
      </c>
      <c r="B1726">
        <f t="shared" si="512"/>
        <v>589.62493860983136</v>
      </c>
      <c r="C1726" t="str">
        <f t="shared" si="496"/>
        <v>-0.323306283605814-43.7702345760972i</v>
      </c>
      <c r="D1726" t="str">
        <f t="shared" si="497"/>
        <v>3.47812271570364-26.9953918873258i</v>
      </c>
      <c r="E1726" t="str">
        <f t="shared" si="498"/>
        <v>162.457174507456+0.455713444361733i</v>
      </c>
      <c r="F1726" t="str">
        <f t="shared" si="499"/>
        <v>2.42492471191999-253.309401018393i</v>
      </c>
      <c r="G1726" t="str">
        <f t="shared" si="500"/>
        <v>0.999999912160195-0.000296377794047827i</v>
      </c>
      <c r="H1726" t="str">
        <f t="shared" si="501"/>
        <v>1213.26007899454+113.89107595892i</v>
      </c>
      <c r="I1726" t="str">
        <f t="shared" si="502"/>
        <v>89.6858361163006-866.212146549859i</v>
      </c>
      <c r="K1726" t="str">
        <f t="shared" si="503"/>
        <v>0.00980431201803346-0.00136491650846191i</v>
      </c>
      <c r="L1726" t="str">
        <f t="shared" si="504"/>
        <v>0.00015-0.478591723200319i</v>
      </c>
      <c r="M1726" t="str">
        <f t="shared" si="505"/>
        <v>0.0004-0.0844573629177034i</v>
      </c>
      <c r="N1726">
        <f t="shared" si="506"/>
        <v>89.576795764457472</v>
      </c>
      <c r="O1726">
        <f t="shared" si="507"/>
        <v>32.823814424855811</v>
      </c>
      <c r="P1726" s="3">
        <f t="shared" si="508"/>
        <v>32.823814424855811</v>
      </c>
      <c r="Q1726" s="3">
        <f t="shared" si="509"/>
        <v>-90.423204235542528</v>
      </c>
      <c r="R1726">
        <f t="shared" si="510"/>
        <v>89.576795764457472</v>
      </c>
      <c r="S1726">
        <f t="shared" si="511"/>
        <v>0.58962493860983134</v>
      </c>
      <c r="T1726">
        <f t="shared" si="494"/>
        <v>32.823814424855811</v>
      </c>
    </row>
    <row r="1727" spans="1:20" x14ac:dyDescent="0.25">
      <c r="A1727">
        <f t="shared" si="495"/>
        <v>3718.8006974738337</v>
      </c>
      <c r="B1727">
        <f t="shared" si="512"/>
        <v>591.86551337654873</v>
      </c>
      <c r="C1727" t="str">
        <f t="shared" si="496"/>
        <v>-0.32321180955688-43.6039102747879i</v>
      </c>
      <c r="D1727" t="str">
        <f t="shared" si="497"/>
        <v>3.47812269831001-26.8932191174784i</v>
      </c>
      <c r="E1727" t="str">
        <f t="shared" si="498"/>
        <v>162.457084606853+0.457473507904624i</v>
      </c>
      <c r="F1727" t="str">
        <f t="shared" si="499"/>
        <v>2.42492471029808-252.350474687034i</v>
      </c>
      <c r="G1727" t="str">
        <f t="shared" si="500"/>
        <v>0.999999911491345-0.000297504029466223i</v>
      </c>
      <c r="H1727" t="str">
        <f t="shared" si="501"/>
        <v>1213.36172883194+114.32445936337i</v>
      </c>
      <c r="I1727" t="str">
        <f t="shared" si="502"/>
        <v>89.6869584604644-862.999469334184i</v>
      </c>
      <c r="K1727" t="str">
        <f t="shared" si="503"/>
        <v>0.00980285220597403-0.00136989307671943i</v>
      </c>
      <c r="L1727" t="str">
        <f t="shared" si="504"/>
        <v>0.00015-0.476779959354772i</v>
      </c>
      <c r="M1727" t="str">
        <f t="shared" si="505"/>
        <v>0.0004-0.084137639886136i</v>
      </c>
      <c r="N1727">
        <f t="shared" si="506"/>
        <v>89.575305670867877</v>
      </c>
      <c r="O1727">
        <f t="shared" si="507"/>
        <v>32.79074736021893</v>
      </c>
      <c r="P1727" s="3">
        <f t="shared" si="508"/>
        <v>32.79074736021893</v>
      </c>
      <c r="Q1727" s="3">
        <f t="shared" si="509"/>
        <v>-90.424694329132123</v>
      </c>
      <c r="R1727">
        <f t="shared" si="510"/>
        <v>89.575305670867877</v>
      </c>
      <c r="S1727">
        <f t="shared" si="511"/>
        <v>0.59186551337654869</v>
      </c>
      <c r="T1727">
        <f t="shared" si="494"/>
        <v>32.79074736021893</v>
      </c>
    </row>
    <row r="1728" spans="1:20" x14ac:dyDescent="0.25">
      <c r="A1728">
        <f t="shared" si="495"/>
        <v>3732.9321401242346</v>
      </c>
      <c r="B1728">
        <f t="shared" si="512"/>
        <v>594.11460232737966</v>
      </c>
      <c r="C1728" t="str">
        <f t="shared" si="496"/>
        <v>-0.323116645969017-43.4382134350929i</v>
      </c>
      <c r="D1728" t="str">
        <f t="shared" si="497"/>
        <v>3.47812268078394-26.7914332156163i</v>
      </c>
      <c r="E1728" t="str">
        <f t="shared" si="498"/>
        <v>162.456994085067+0.459240574899754i</v>
      </c>
      <c r="F1728" t="str">
        <f t="shared" si="499"/>
        <v>2.42492470866382-251.395178501973i</v>
      </c>
      <c r="G1728" t="str">
        <f t="shared" si="500"/>
        <v>0.999999910817401-0.000298634544576932i</v>
      </c>
      <c r="H1728" t="str">
        <f t="shared" si="501"/>
        <v>1213.46416314333+114.75949600394i</v>
      </c>
      <c r="I1728" t="str">
        <f t="shared" si="502"/>
        <v>89.688089098791-859.799214023098i</v>
      </c>
      <c r="K1728" t="str">
        <f t="shared" si="503"/>
        <v>0.00980138173112059-0.00137488621694629i</v>
      </c>
      <c r="L1728" t="str">
        <f t="shared" si="504"/>
        <v>0.00015-0.474975054149005i</v>
      </c>
      <c r="M1728" t="str">
        <f t="shared" si="505"/>
        <v>0.0004-0.0838191272027653i</v>
      </c>
      <c r="N1728">
        <f t="shared" si="506"/>
        <v>89.573811232202658</v>
      </c>
      <c r="O1728">
        <f t="shared" si="507"/>
        <v>32.757679394363365</v>
      </c>
      <c r="P1728" s="3">
        <f t="shared" si="508"/>
        <v>32.757679394363365</v>
      </c>
      <c r="Q1728" s="3">
        <f t="shared" si="509"/>
        <v>-90.426188767797342</v>
      </c>
      <c r="R1728">
        <f t="shared" si="510"/>
        <v>89.573811232202658</v>
      </c>
      <c r="S1728">
        <f t="shared" si="511"/>
        <v>0.59411460232737967</v>
      </c>
      <c r="T1728">
        <f t="shared" si="494"/>
        <v>32.757679394363365</v>
      </c>
    </row>
    <row r="1729" spans="1:20" x14ac:dyDescent="0.25">
      <c r="A1729">
        <f t="shared" si="495"/>
        <v>3747.1172822567064</v>
      </c>
      <c r="B1729">
        <f t="shared" si="512"/>
        <v>596.37223781622367</v>
      </c>
      <c r="C1729" t="str">
        <f t="shared" si="496"/>
        <v>-0.323020788033392-43.2731416756517i</v>
      </c>
      <c r="D1729" t="str">
        <f t="shared" si="497"/>
        <v>3.47812266312442-26.6900327175154i</v>
      </c>
      <c r="E1729" t="str">
        <f t="shared" si="498"/>
        <v>162.456902938301+0.461014675395216i</v>
      </c>
      <c r="F1729" t="str">
        <f t="shared" si="499"/>
        <v>2.42492470701711-250.443498720954i</v>
      </c>
      <c r="G1729" t="str">
        <f t="shared" si="500"/>
        <v>0.999999910138325-0.000299769355642758i</v>
      </c>
      <c r="H1729" t="str">
        <f t="shared" si="501"/>
        <v>1213.56738806309+115.196192227073i</v>
      </c>
      <c r="I1729" t="str">
        <f t="shared" si="502"/>
        <v>89.6892280905072-856.611334664967i</v>
      </c>
      <c r="K1729" t="str">
        <f t="shared" si="503"/>
        <v>0.00979990051899156-0.00137989596657174i</v>
      </c>
      <c r="L1729" t="str">
        <f t="shared" si="504"/>
        <v>0.00015-0.473176981618854i</v>
      </c>
      <c r="M1729" t="str">
        <f t="shared" si="505"/>
        <v>0.0004-0.0835018202856803i</v>
      </c>
      <c r="N1729">
        <f t="shared" si="506"/>
        <v>89.572312446389034</v>
      </c>
      <c r="O1729">
        <f t="shared" si="507"/>
        <v>32.724610520978693</v>
      </c>
      <c r="P1729" s="3">
        <f t="shared" si="508"/>
        <v>32.724610520978693</v>
      </c>
      <c r="Q1729" s="3">
        <f t="shared" si="509"/>
        <v>-90.427687553610966</v>
      </c>
      <c r="R1729">
        <f t="shared" si="510"/>
        <v>89.572312446389034</v>
      </c>
      <c r="S1729">
        <f t="shared" si="511"/>
        <v>0.59637223781622373</v>
      </c>
      <c r="T1729">
        <f t="shared" si="494"/>
        <v>32.724610520978693</v>
      </c>
    </row>
    <row r="1730" spans="1:20" x14ac:dyDescent="0.25">
      <c r="A1730">
        <f t="shared" si="495"/>
        <v>3761.3563279292825</v>
      </c>
      <c r="B1730">
        <f t="shared" si="512"/>
        <v>598.63845231992536</v>
      </c>
      <c r="C1730" t="str">
        <f t="shared" si="496"/>
        <v>-0.322924230911108-43.1086926241212i</v>
      </c>
      <c r="D1730" t="str">
        <f t="shared" si="497"/>
        <v>3.47812264533044-26.5890161644954i</v>
      </c>
      <c r="E1730" t="str">
        <f t="shared" si="498"/>
        <v>162.45681116275+0.462795839589139i</v>
      </c>
      <c r="F1730" t="str">
        <f t="shared" si="499"/>
        <v>2.42492470535786-249.495421653744i</v>
      </c>
      <c r="G1730" t="str">
        <f t="shared" si="500"/>
        <v>0.999999909454079-0.000300908478988305i</v>
      </c>
      <c r="H1730" t="str">
        <f t="shared" si="501"/>
        <v>1213.67140977481+115.634554403891i</v>
      </c>
      <c r="I1730" t="str">
        <f t="shared" si="502"/>
        <v>89.6903754952298-853.435785487192i</v>
      </c>
      <c r="K1730" t="str">
        <f t="shared" si="503"/>
        <v>0.00979840849463609-0.00138492236289756i</v>
      </c>
      <c r="L1730" t="str">
        <f t="shared" si="504"/>
        <v>0.00015-0.471385715898439i</v>
      </c>
      <c r="M1730" t="str">
        <f t="shared" si="505"/>
        <v>0.0004-0.0831857145703128i</v>
      </c>
      <c r="N1730">
        <f t="shared" si="506"/>
        <v>89.570809311499616</v>
      </c>
      <c r="O1730">
        <f t="shared" si="507"/>
        <v>32.691540733714788</v>
      </c>
      <c r="P1730" s="3">
        <f t="shared" si="508"/>
        <v>32.691540733714788</v>
      </c>
      <c r="Q1730" s="3">
        <f t="shared" si="509"/>
        <v>-90.429190688500384</v>
      </c>
      <c r="R1730">
        <f t="shared" si="510"/>
        <v>89.570809311499616</v>
      </c>
      <c r="S1730">
        <f t="shared" si="511"/>
        <v>0.59863845231992541</v>
      </c>
      <c r="T1730">
        <f t="shared" si="494"/>
        <v>32.691540733714788</v>
      </c>
    </row>
    <row r="1731" spans="1:20" x14ac:dyDescent="0.25">
      <c r="A1731">
        <f t="shared" si="495"/>
        <v>3775.6494819754139</v>
      </c>
      <c r="B1731">
        <f t="shared" si="512"/>
        <v>600.91327843874114</v>
      </c>
      <c r="C1731" t="str">
        <f t="shared" si="496"/>
        <v>-0.322826969732922-42.9448639171394i</v>
      </c>
      <c r="D1731" t="str">
        <f t="shared" si="497"/>
        <v>3.47812262740097-26.4883821033993i</v>
      </c>
      <c r="E1731" t="str">
        <f t="shared" si="498"/>
        <v>162.456718754593+0.464584097830614i</v>
      </c>
      <c r="F1731" t="str">
        <f t="shared" si="499"/>
        <v>2.42492470368599-248.550933661936i</v>
      </c>
      <c r="G1731" t="str">
        <f t="shared" si="500"/>
        <v>0.999999908764623-0.000302051931000209i</v>
      </c>
      <c r="H1731" t="str">
        <f t="shared" si="501"/>
        <v>1213.7762345117+116.07458893029i</v>
      </c>
      <c r="I1731" t="str">
        <f t="shared" si="502"/>
        <v>89.6915313729665-850.272520895553i</v>
      </c>
      <c r="K1731" t="str">
        <f t="shared" si="503"/>
        <v>0.00979690558263162-0.00138996544309481i</v>
      </c>
      <c r="L1731" t="str">
        <f t="shared" si="504"/>
        <v>0.00015-0.469601231219805i</v>
      </c>
      <c r="M1731" t="str">
        <f t="shared" si="505"/>
        <v>0.0004-0.0828708055093774i</v>
      </c>
      <c r="N1731">
        <f t="shared" si="506"/>
        <v>89.569301825754707</v>
      </c>
      <c r="O1731">
        <f t="shared" si="507"/>
        <v>32.65847002618122</v>
      </c>
      <c r="P1731" s="3">
        <f t="shared" si="508"/>
        <v>32.65847002618122</v>
      </c>
      <c r="Q1731" s="3">
        <f t="shared" si="509"/>
        <v>-90.430698174245293</v>
      </c>
      <c r="R1731">
        <f t="shared" si="510"/>
        <v>89.569301825754707</v>
      </c>
      <c r="S1731">
        <f t="shared" si="511"/>
        <v>0.60091327843874109</v>
      </c>
      <c r="T1731">
        <f t="shared" si="494"/>
        <v>32.65847002618122</v>
      </c>
    </row>
    <row r="1732" spans="1:20" x14ac:dyDescent="0.25">
      <c r="A1732">
        <f t="shared" si="495"/>
        <v>3789.9969500069205</v>
      </c>
      <c r="B1732">
        <f t="shared" si="512"/>
        <v>603.19674889680834</v>
      </c>
      <c r="C1732" t="str">
        <f t="shared" si="496"/>
        <v>-0.322728999599103-42.7816532002931i</v>
      </c>
      <c r="D1732" t="str">
        <f t="shared" si="497"/>
        <v>3.47812260933495-26.3881290865723i</v>
      </c>
      <c r="E1732" t="str">
        <f t="shared" si="498"/>
        <v>162.456625709992+0.466379480621379i</v>
      </c>
      <c r="F1732" t="str">
        <f t="shared" si="499"/>
        <v>2.42492470200137-247.610021158754i</v>
      </c>
      <c r="G1732" t="str">
        <f t="shared" si="500"/>
        <v>0.999999908069916-0.000303199728127375i</v>
      </c>
      <c r="H1732" t="str">
        <f t="shared" si="501"/>
        <v>1213.88186855697+116.516302227037i</v>
      </c>
      <c r="I1732" t="str">
        <f t="shared" si="502"/>
        <v>89.6926957841173-847.121495473547i</v>
      </c>
      <c r="K1732" t="str">
        <f t="shared" si="503"/>
        <v>0.00979539170708215-0.00139502524420075i</v>
      </c>
      <c r="L1732" t="str">
        <f t="shared" si="504"/>
        <v>0.00015-0.467823501912537i</v>
      </c>
      <c r="M1732" t="str">
        <f t="shared" si="505"/>
        <v>0.0004-0.0825570885728007i</v>
      </c>
      <c r="N1732">
        <f t="shared" si="506"/>
        <v>89.567789987524392</v>
      </c>
      <c r="O1732">
        <f t="shared" si="507"/>
        <v>32.625398391947293</v>
      </c>
      <c r="P1732" s="3">
        <f t="shared" si="508"/>
        <v>32.625398391947293</v>
      </c>
      <c r="Q1732" s="3">
        <f t="shared" si="509"/>
        <v>-90.432210012475608</v>
      </c>
      <c r="R1732">
        <f t="shared" si="510"/>
        <v>89.567789987524392</v>
      </c>
      <c r="S1732">
        <f t="shared" si="511"/>
        <v>0.6031967488968083</v>
      </c>
      <c r="T1732">
        <f t="shared" si="494"/>
        <v>32.625398391947293</v>
      </c>
    </row>
    <row r="1733" spans="1:20" x14ac:dyDescent="0.25">
      <c r="A1733">
        <f t="shared" si="495"/>
        <v>3804.3989384169467</v>
      </c>
      <c r="B1733">
        <f t="shared" si="512"/>
        <v>605.4888965426162</v>
      </c>
      <c r="C1733" t="str">
        <f t="shared" si="496"/>
        <v>-0.322630315579477-42.6190581280843i</v>
      </c>
      <c r="D1733" t="str">
        <f t="shared" si="497"/>
        <v>3.47812259113138-26.2882556718411i</v>
      </c>
      <c r="E1733" t="str">
        <f t="shared" si="498"/>
        <v>162.456532025096+0.46818201861576i</v>
      </c>
      <c r="F1733" t="str">
        <f t="shared" si="499"/>
        <v>2.42492470030392-246.672670608854i</v>
      </c>
      <c r="G1733" t="str">
        <f t="shared" si="500"/>
        <v>0.99999990736992-0.000304351886881214i</v>
      </c>
      <c r="H1733" t="str">
        <f t="shared" si="501"/>
        <v>1213.98831824428+116.959700739873i</v>
      </c>
      <c r="I1733" t="str">
        <f t="shared" si="502"/>
        <v>89.6938687894803-843.982663981752i</v>
      </c>
      <c r="K1733" t="str">
        <f t="shared" si="503"/>
        <v>0.00979386679161578-0.00140010180311557i</v>
      </c>
      <c r="L1733" t="str">
        <f t="shared" si="504"/>
        <v>0.00015-0.466052502403403i</v>
      </c>
      <c r="M1733" t="str">
        <f t="shared" si="505"/>
        <v>0.0004-0.0822445592476592i</v>
      </c>
      <c r="N1733">
        <f t="shared" si="506"/>
        <v>89.566273795330531</v>
      </c>
      <c r="O1733">
        <f t="shared" si="507"/>
        <v>32.592325824541909</v>
      </c>
      <c r="P1733" s="3">
        <f t="shared" si="508"/>
        <v>32.592325824541909</v>
      </c>
      <c r="Q1733" s="3">
        <f t="shared" si="509"/>
        <v>-90.433726204669469</v>
      </c>
      <c r="R1733">
        <f t="shared" si="510"/>
        <v>89.566273795330531</v>
      </c>
      <c r="S1733">
        <f t="shared" si="511"/>
        <v>0.60548889654261617</v>
      </c>
      <c r="T1733">
        <f t="shared" si="494"/>
        <v>32.592325824541909</v>
      </c>
    </row>
    <row r="1734" spans="1:20" x14ac:dyDescent="0.25">
      <c r="A1734">
        <f t="shared" si="495"/>
        <v>3818.8556543829309</v>
      </c>
      <c r="B1734">
        <f t="shared" si="512"/>
        <v>607.78975434947813</v>
      </c>
      <c r="C1734" t="str">
        <f t="shared" si="496"/>
        <v>-0.322530912712734-42.4570763638942i</v>
      </c>
      <c r="D1734" t="str">
        <f t="shared" si="497"/>
        <v>3.47812257278923-26.1887604224932i</v>
      </c>
      <c r="E1734" t="str">
        <f t="shared" si="498"/>
        <v>162.456437696036+0.469991742622459i</v>
      </c>
      <c r="F1734" t="str">
        <f t="shared" si="499"/>
        <v>2.42492469859357-245.738868528136i</v>
      </c>
      <c r="G1734" t="str">
        <f t="shared" si="500"/>
        <v>0.999999906664594-0.00030550842383588i</v>
      </c>
      <c r="H1734" t="str">
        <f t="shared" si="501"/>
        <v>1214.09558995818+117.404790939595i</v>
      </c>
      <c r="I1734" t="str">
        <f t="shared" si="502"/>
        <v>89.6950504502441-840.855981357227i</v>
      </c>
      <c r="K1734" t="str">
        <f t="shared" si="503"/>
        <v>0.00979233075938232-0.00140519515659899i</v>
      </c>
      <c r="L1734" t="str">
        <f t="shared" si="504"/>
        <v>0.00015-0.464288207215984i</v>
      </c>
      <c r="M1734" t="str">
        <f t="shared" si="505"/>
        <v>0.0004-0.081933213038115i</v>
      </c>
      <c r="N1734">
        <f t="shared" si="506"/>
        <v>89.564753247849509</v>
      </c>
      <c r="O1734">
        <f t="shared" si="507"/>
        <v>32.559252317452859</v>
      </c>
      <c r="P1734" s="3">
        <f t="shared" si="508"/>
        <v>32.559252317452859</v>
      </c>
      <c r="Q1734" s="3">
        <f t="shared" si="509"/>
        <v>-90.435246752150491</v>
      </c>
      <c r="R1734">
        <f t="shared" si="510"/>
        <v>89.564753247849509</v>
      </c>
      <c r="S1734">
        <f t="shared" si="511"/>
        <v>0.60778975434947813</v>
      </c>
      <c r="T1734">
        <f t="shared" si="494"/>
        <v>32.559252317452859</v>
      </c>
    </row>
    <row r="1735" spans="1:20" x14ac:dyDescent="0.25">
      <c r="A1735">
        <f t="shared" si="495"/>
        <v>3833.3673058695858</v>
      </c>
      <c r="B1735">
        <f t="shared" si="512"/>
        <v>610.09935541600612</v>
      </c>
      <c r="C1735" t="str">
        <f t="shared" si="496"/>
        <v>-0.322430786007089-42.2957055799531i</v>
      </c>
      <c r="D1735" t="str">
        <f t="shared" si="497"/>
        <v>3.47812255430739-26.0896419072559i</v>
      </c>
      <c r="E1735" t="str">
        <f t="shared" si="498"/>
        <v>162.45634271893+0.471808683605388i</v>
      </c>
      <c r="F1735" t="str">
        <f t="shared" si="499"/>
        <v>2.42492469687019-244.808601483541i</v>
      </c>
      <c r="G1735" t="str">
        <f t="shared" si="500"/>
        <v>0.999999905953898-0.000306669355628507i</v>
      </c>
      <c r="H1735" t="str">
        <f t="shared" si="501"/>
        <v>1214.20369013451+117.851579322177i</v>
      </c>
      <c r="I1735" t="str">
        <f t="shared" si="502"/>
        <v>89.6962408280027-837.741402712819i</v>
      </c>
      <c r="K1735" t="str">
        <f t="shared" si="503"/>
        <v>0.00979078353305156-0.00141030534126719i</v>
      </c>
      <c r="L1735" t="str">
        <f t="shared" si="504"/>
        <v>0.00015-0.462530590970295i</v>
      </c>
      <c r="M1735" t="str">
        <f t="shared" si="505"/>
        <v>0.0004-0.0816230454653463i</v>
      </c>
      <c r="N1735">
        <f t="shared" si="506"/>
        <v>89.563228343913508</v>
      </c>
      <c r="O1735">
        <f t="shared" si="507"/>
        <v>32.526177864127263</v>
      </c>
      <c r="P1735" s="3">
        <f t="shared" si="508"/>
        <v>32.526177864127263</v>
      </c>
      <c r="Q1735" s="3">
        <f t="shared" si="509"/>
        <v>-90.436771656086492</v>
      </c>
      <c r="R1735">
        <f t="shared" si="510"/>
        <v>89.563228343913508</v>
      </c>
      <c r="S1735">
        <f t="shared" si="511"/>
        <v>0.61009935541600613</v>
      </c>
      <c r="T1735">
        <f t="shared" si="494"/>
        <v>32.526177864127263</v>
      </c>
    </row>
    <row r="1736" spans="1:20" x14ac:dyDescent="0.25">
      <c r="A1736">
        <f t="shared" si="495"/>
        <v>3847.9341016318908</v>
      </c>
      <c r="B1736">
        <f t="shared" si="512"/>
        <v>612.41773296658698</v>
      </c>
      <c r="C1736" t="str">
        <f t="shared" si="496"/>
        <v>-0.322329930439694-42.1349434573061i</v>
      </c>
      <c r="D1736" t="str">
        <f t="shared" si="497"/>
        <v>3.47812253568481-25.9908987002761i</v>
      </c>
      <c r="E1736" t="str">
        <f t="shared" si="498"/>
        <v>162.456247089884+0.47363287268387i</v>
      </c>
      <c r="F1736" t="str">
        <f t="shared" si="499"/>
        <v>2.42492469513369-243.881856092868i</v>
      </c>
      <c r="G1736" t="str">
        <f t="shared" si="500"/>
        <v>0.999999905237789-0.000307834698959452i</v>
      </c>
      <c r="H1736" t="str">
        <f t="shared" si="501"/>
        <v>1214.31262526084+118.300072408852i</v>
      </c>
      <c r="I1736" t="str">
        <f t="shared" si="502"/>
        <v>89.69743998475-834.638883336574i</v>
      </c>
      <c r="K1736" t="str">
        <f t="shared" si="503"/>
        <v>0.00978922503481081-0.00141543239358931i</v>
      </c>
      <c r="L1736" t="str">
        <f t="shared" si="504"/>
        <v>0.00015-0.460779628382442i</v>
      </c>
      <c r="M1736" t="str">
        <f t="shared" si="505"/>
        <v>0.0004-0.08131405206749i</v>
      </c>
      <c r="N1736">
        <f t="shared" si="506"/>
        <v>89.561699082513172</v>
      </c>
      <c r="O1736">
        <f t="shared" si="507"/>
        <v>32.493102457971233</v>
      </c>
      <c r="P1736" s="3">
        <f t="shared" si="508"/>
        <v>32.493102457971233</v>
      </c>
      <c r="Q1736" s="3">
        <f t="shared" si="509"/>
        <v>-90.438300917486828</v>
      </c>
      <c r="R1736">
        <f t="shared" si="510"/>
        <v>89.561699082513172</v>
      </c>
      <c r="S1736">
        <f t="shared" si="511"/>
        <v>0.61241773296658697</v>
      </c>
      <c r="T1736">
        <f t="shared" si="494"/>
        <v>32.493102457971233</v>
      </c>
    </row>
    <row r="1737" spans="1:20" x14ac:dyDescent="0.25">
      <c r="A1737">
        <f t="shared" si="495"/>
        <v>3862.5562512180923</v>
      </c>
      <c r="B1737">
        <f t="shared" si="512"/>
        <v>614.74492035186006</v>
      </c>
      <c r="C1737" t="str">
        <f t="shared" si="496"/>
        <v>-0.3222283409564-41.974787685779i</v>
      </c>
      <c r="D1737" t="str">
        <f t="shared" si="497"/>
        <v>3.47812251692044-25.8925293810997i</v>
      </c>
      <c r="E1737" t="str">
        <f t="shared" si="498"/>
        <v>162.456150804985+0.47546434113441i</v>
      </c>
      <c r="F1737" t="str">
        <f t="shared" si="499"/>
        <v>2.42492469338395-242.958619024571i</v>
      </c>
      <c r="G1737" t="str">
        <f t="shared" si="500"/>
        <v>0.999999904516228-0.000309004470592532i</v>
      </c>
      <c r="H1737" t="str">
        <f t="shared" si="501"/>
        <v>1214.42240187691+118.750276746214i</v>
      </c>
      <c r="I1737" t="str">
        <f t="shared" si="502"/>
        <v>89.6986479828796-831.548378691073i</v>
      </c>
      <c r="K1737" t="str">
        <f t="shared" si="503"/>
        <v>0.00978765518636283-0.0014205763498841i</v>
      </c>
      <c r="L1737" t="str">
        <f t="shared" si="504"/>
        <v>0.00015-0.459035294264239i</v>
      </c>
      <c r="M1737" t="str">
        <f t="shared" si="505"/>
        <v>0.0004-0.0810062283995716i</v>
      </c>
      <c r="N1737">
        <f t="shared" si="506"/>
        <v>89.560165462800029</v>
      </c>
      <c r="O1737">
        <f t="shared" si="507"/>
        <v>32.46002609234943</v>
      </c>
      <c r="P1737" s="3">
        <f t="shared" si="508"/>
        <v>32.46002609234943</v>
      </c>
      <c r="Q1737" s="3">
        <f t="shared" si="509"/>
        <v>-90.439834537199971</v>
      </c>
      <c r="R1737">
        <f t="shared" si="510"/>
        <v>89.560165462800029</v>
      </c>
      <c r="S1737">
        <f t="shared" si="511"/>
        <v>0.61474492035186001</v>
      </c>
      <c r="T1737">
        <f t="shared" si="494"/>
        <v>32.46002609234943</v>
      </c>
    </row>
    <row r="1738" spans="1:20" x14ac:dyDescent="0.25">
      <c r="A1738">
        <f t="shared" si="495"/>
        <v>3877.2339649727205</v>
      </c>
      <c r="B1738">
        <f t="shared" si="512"/>
        <v>617.0809510491971</v>
      </c>
      <c r="C1738" t="str">
        <f t="shared" si="496"/>
        <v>-0.322126012471887-41.8152359639465i</v>
      </c>
      <c r="D1738" t="str">
        <f t="shared" si="497"/>
        <v>3.47812249801319-25.7945325346509i</v>
      </c>
      <c r="E1738" t="str">
        <f t="shared" si="498"/>
        <v>162.456053860308+0.477303120391485i</v>
      </c>
      <c r="F1738" t="str">
        <f t="shared" si="499"/>
        <v>2.42492469162088-242.038876997575i</v>
      </c>
      <c r="G1738" t="str">
        <f t="shared" si="500"/>
        <v>0.999999903789173-0.000310178687355267i</v>
      </c>
      <c r="H1738" t="str">
        <f t="shared" si="501"/>
        <v>1214.53302657506+119.202198906322i</v>
      </c>
      <c r="I1738" t="str">
        <f t="shared" si="502"/>
        <v>89.6998648851937-828.469844412823i</v>
      </c>
      <c r="K1738" t="str">
        <f t="shared" si="503"/>
        <v>0.0097860739089237-0.00142573724631656i</v>
      </c>
      <c r="L1738" t="str">
        <f t="shared" si="504"/>
        <v>0.00015-0.457297563522853i</v>
      </c>
      <c r="M1738" t="str">
        <f t="shared" si="505"/>
        <v>0.0004-0.0806995700334445i</v>
      </c>
      <c r="N1738">
        <f t="shared" si="506"/>
        <v>89.558627484088504</v>
      </c>
      <c r="O1738">
        <f t="shared" si="507"/>
        <v>32.426948760585127</v>
      </c>
      <c r="P1738" s="3">
        <f t="shared" si="508"/>
        <v>32.426948760585127</v>
      </c>
      <c r="Q1738" s="3">
        <f t="shared" si="509"/>
        <v>-90.441372515911496</v>
      </c>
      <c r="R1738">
        <f t="shared" si="510"/>
        <v>89.558627484088504</v>
      </c>
      <c r="S1738">
        <f t="shared" si="511"/>
        <v>0.61708095104919714</v>
      </c>
      <c r="T1738">
        <f t="shared" si="494"/>
        <v>32.426948760585127</v>
      </c>
    </row>
    <row r="1739" spans="1:20" x14ac:dyDescent="0.25">
      <c r="A1739">
        <f t="shared" si="495"/>
        <v>3891.9674540396172</v>
      </c>
      <c r="B1739">
        <f t="shared" si="512"/>
        <v>619.42585866318404</v>
      </c>
      <c r="C1739" t="str">
        <f t="shared" si="496"/>
        <v>-0.322022939869237-41.6562859990981i</v>
      </c>
      <c r="D1739" t="str">
        <f t="shared" si="497"/>
        <v>3.47812247896199-25.6969067512122i</v>
      </c>
      <c r="E1739" t="str">
        <f t="shared" si="498"/>
        <v>162.455956251914+0.479149242048381i</v>
      </c>
      <c r="F1739" t="str">
        <f t="shared" si="499"/>
        <v>2.4249246898444-241.122616781084i</v>
      </c>
      <c r="G1739" t="str">
        <f t="shared" si="500"/>
        <v>0.999999903056581-0.000311357366139119i</v>
      </c>
      <c r="H1739" t="str">
        <f t="shared" si="501"/>
        <v>1214.64450600071+119.65584548679i</v>
      </c>
      <c r="I1739" t="str">
        <f t="shared" si="502"/>
        <v>89.7010907548976-825.403236311649i</v>
      </c>
      <c r="K1739" t="str">
        <f t="shared" si="503"/>
        <v>0.00978448112322035-0.00143091511889437i</v>
      </c>
      <c r="L1739" t="str">
        <f t="shared" si="504"/>
        <v>0.00015-0.455566411160443i</v>
      </c>
      <c r="M1739" t="str">
        <f t="shared" si="505"/>
        <v>0.0004-0.0803940725577252i</v>
      </c>
      <c r="N1739">
        <f t="shared" si="506"/>
        <v>89.557085145858281</v>
      </c>
      <c r="O1739">
        <f t="shared" si="507"/>
        <v>32.393870455959771</v>
      </c>
      <c r="P1739" s="3">
        <f t="shared" si="508"/>
        <v>32.393870455959771</v>
      </c>
      <c r="Q1739" s="3">
        <f t="shared" si="509"/>
        <v>-90.442914854141719</v>
      </c>
      <c r="R1739">
        <f t="shared" si="510"/>
        <v>89.557085145858281</v>
      </c>
      <c r="S1739">
        <f t="shared" si="511"/>
        <v>0.619425858663184</v>
      </c>
      <c r="T1739">
        <f t="shared" si="494"/>
        <v>32.393870455959771</v>
      </c>
    </row>
    <row r="1740" spans="1:20" x14ac:dyDescent="0.25">
      <c r="A1740">
        <f t="shared" si="495"/>
        <v>3906.7569303649675</v>
      </c>
      <c r="B1740">
        <f t="shared" si="512"/>
        <v>621.77967692610412</v>
      </c>
      <c r="C1740" t="str">
        <f t="shared" si="496"/>
        <v>-0.321919118000245-41.4979355072071i</v>
      </c>
      <c r="D1740" t="str">
        <f t="shared" si="497"/>
        <v>3.47812245976571-25.599650626404i</v>
      </c>
      <c r="E1740" t="str">
        <f t="shared" si="498"/>
        <v>162.455857975847+0.481002737858488i</v>
      </c>
      <c r="F1740" t="str">
        <f t="shared" si="499"/>
        <v>2.42492468805441-240.209825194386i</v>
      </c>
      <c r="G1740" t="str">
        <f t="shared" si="500"/>
        <v>0.999999902318411-0.000312540523899739i</v>
      </c>
      <c r="H1740" t="str">
        <f t="shared" si="501"/>
        <v>1214.75684685275+120.1112231109i</v>
      </c>
      <c r="I1740" t="str">
        <f t="shared" si="502"/>
        <v>89.7023256556094-822.348510370023i</v>
      </c>
      <c r="K1740" t="str">
        <f t="shared" si="503"/>
        <v>0.00978287674948907-0.0014361100034646i</v>
      </c>
      <c r="L1740" t="str">
        <f t="shared" si="504"/>
        <v>0.00015-0.453841812273802i</v>
      </c>
      <c r="M1740" t="str">
        <f t="shared" si="505"/>
        <v>0.0004-0.0800897315777299i</v>
      </c>
      <c r="N1740">
        <f t="shared" si="506"/>
        <v>89.555538447756348</v>
      </c>
      <c r="O1740">
        <f t="shared" si="507"/>
        <v>32.36079117171316</v>
      </c>
      <c r="P1740" s="3">
        <f t="shared" si="508"/>
        <v>32.36079117171316</v>
      </c>
      <c r="Q1740" s="3">
        <f t="shared" si="509"/>
        <v>-90.444461552243652</v>
      </c>
      <c r="R1740">
        <f t="shared" si="510"/>
        <v>89.555538447756348</v>
      </c>
      <c r="S1740">
        <f t="shared" si="511"/>
        <v>0.62177967692610414</v>
      </c>
      <c r="T1740">
        <f t="shared" si="494"/>
        <v>32.36079117171316</v>
      </c>
    </row>
    <row r="1741" spans="1:20" x14ac:dyDescent="0.25">
      <c r="A1741">
        <f t="shared" si="495"/>
        <v>3921.6026067003545</v>
      </c>
      <c r="B1741">
        <f t="shared" si="512"/>
        <v>624.14243969842335</v>
      </c>
      <c r="C1741" t="str">
        <f t="shared" si="496"/>
        <v>-0.321814541684903-41.3401822128968i</v>
      </c>
      <c r="D1741" t="str">
        <f t="shared" si="497"/>
        <v>3.47812244042325-25.5027627611642i</v>
      </c>
      <c r="E1741" t="str">
        <f t="shared" si="498"/>
        <v>162.455759028139+0.482863639735489i</v>
      </c>
      <c r="F1741" t="str">
        <f t="shared" si="499"/>
        <v>2.42492468625076-239.300489106668i</v>
      </c>
      <c r="G1741" t="str">
        <f t="shared" si="500"/>
        <v>0.999999901574621-0.00031372817765721i</v>
      </c>
      <c r="H1741" t="str">
        <f t="shared" si="501"/>
        <v>1214.87005588403+120.568338427691i</v>
      </c>
      <c r="I1741" t="str">
        <f t="shared" si="502"/>
        <v>89.7035696513552-819.305622742479i</v>
      </c>
      <c r="K1741" t="str">
        <f t="shared" si="503"/>
        <v>0.00978126070747273-0.00144132193571i</v>
      </c>
      <c r="L1741" t="str">
        <f t="shared" si="504"/>
        <v>0.00015-0.452123742053996i</v>
      </c>
      <c r="M1741" t="str">
        <f t="shared" si="505"/>
        <v>0.0004-0.0797865427154113i</v>
      </c>
      <c r="N1741">
        <f t="shared" si="506"/>
        <v>89.553987389599556</v>
      </c>
      <c r="O1741">
        <f t="shared" si="507"/>
        <v>32.327710901042984</v>
      </c>
      <c r="P1741" s="3">
        <f t="shared" si="508"/>
        <v>32.327710901042984</v>
      </c>
      <c r="Q1741" s="3">
        <f t="shared" si="509"/>
        <v>-90.446012610400444</v>
      </c>
      <c r="R1741">
        <f t="shared" si="510"/>
        <v>89.553987389599556</v>
      </c>
      <c r="S1741">
        <f t="shared" si="511"/>
        <v>0.62414243969842331</v>
      </c>
      <c r="T1741">
        <f t="shared" si="494"/>
        <v>32.327710901042984</v>
      </c>
    </row>
    <row r="1742" spans="1:20" x14ac:dyDescent="0.25">
      <c r="A1742">
        <f t="shared" si="495"/>
        <v>3936.5046966058162</v>
      </c>
      <c r="B1742">
        <f t="shared" si="512"/>
        <v>626.51418096927739</v>
      </c>
      <c r="C1742" t="str">
        <f t="shared" si="496"/>
        <v>-0.321709205711134-41.1830238494076i</v>
      </c>
      <c r="D1742" t="str">
        <f t="shared" si="497"/>
        <v>3.47812242093354-25.4062417617283i</v>
      </c>
      <c r="E1742" t="str">
        <f t="shared" si="498"/>
        <v>162.455659404808+0.484731979755569i</v>
      </c>
      <c r="F1742" t="str">
        <f t="shared" si="499"/>
        <v>2.4249246844334-238.394595436824i</v>
      </c>
      <c r="G1742" t="str">
        <f t="shared" si="500"/>
        <v>0.999999900825167-0.000314920344496289i</v>
      </c>
      <c r="H1742" t="str">
        <f t="shared" si="501"/>
        <v>1214.98413990184+121.027198112063i</v>
      </c>
      <c r="I1742" t="str">
        <f t="shared" si="502"/>
        <v>89.7048228065739-816.274529755003i</v>
      </c>
      <c r="K1742" t="str">
        <f t="shared" si="503"/>
        <v>0.00977963291641874-0.00144655095114548i</v>
      </c>
      <c r="L1742" t="str">
        <f t="shared" si="504"/>
        <v>0.00015-0.45041217578601i</v>
      </c>
      <c r="M1742" t="str">
        <f t="shared" si="505"/>
        <v>0.0004-0.0794845016092957i</v>
      </c>
      <c r="N1742">
        <f t="shared" si="506"/>
        <v>89.552431971377274</v>
      </c>
      <c r="O1742">
        <f t="shared" si="507"/>
        <v>32.294629637104563</v>
      </c>
      <c r="P1742" s="3">
        <f t="shared" si="508"/>
        <v>32.294629637104563</v>
      </c>
      <c r="Q1742" s="3">
        <f t="shared" si="509"/>
        <v>-90.447568028622726</v>
      </c>
      <c r="R1742">
        <f t="shared" si="510"/>
        <v>89.552431971377274</v>
      </c>
      <c r="S1742">
        <f t="shared" si="511"/>
        <v>0.62651418096927736</v>
      </c>
      <c r="T1742">
        <f t="shared" si="494"/>
        <v>32.294629637104563</v>
      </c>
    </row>
    <row r="1743" spans="1:20" x14ac:dyDescent="0.25">
      <c r="A1743">
        <f t="shared" si="495"/>
        <v>3951.4634144529182</v>
      </c>
      <c r="B1743">
        <f t="shared" si="512"/>
        <v>628.89493485696062</v>
      </c>
      <c r="C1743" t="str">
        <f t="shared" si="496"/>
        <v>-0.321603104835412-41.0264581585672i</v>
      </c>
      <c r="D1743" t="str">
        <f t="shared" si="497"/>
        <v>3.47812240129539-25.3100862396095i</v>
      </c>
      <c r="E1743" t="str">
        <f t="shared" si="498"/>
        <v>162.455559101859+0.486607790157212i</v>
      </c>
      <c r="F1743" t="str">
        <f t="shared" si="499"/>
        <v>2.4249246826022-237.49213115327i</v>
      </c>
      <c r="G1743" t="str">
        <f t="shared" si="500"/>
        <v>0.999999900070006-0.000316117041566656i</v>
      </c>
      <c r="H1743" t="str">
        <f t="shared" si="501"/>
        <v>1215.09910576829+121.48780886488i</v>
      </c>
      <c r="I1743" t="str">
        <f t="shared" si="502"/>
        <v>89.7060851861201-813.255187904374i</v>
      </c>
      <c r="K1743" t="str">
        <f t="shared" si="503"/>
        <v>0.00977799329507733-0.00145179708511461i</v>
      </c>
      <c r="L1743" t="str">
        <f t="shared" si="504"/>
        <v>0.00015-0.448707088848385i</v>
      </c>
      <c r="M1743" t="str">
        <f t="shared" si="505"/>
        <v>0.0004-0.0791836039144212i</v>
      </c>
      <c r="N1743">
        <f t="shared" si="506"/>
        <v>89.550872193252729</v>
      </c>
      <c r="O1743">
        <f t="shared" si="507"/>
        <v>32.261547373011211</v>
      </c>
      <c r="P1743" s="3">
        <f t="shared" si="508"/>
        <v>32.261547373011211</v>
      </c>
      <c r="Q1743" s="3">
        <f t="shared" si="509"/>
        <v>-90.449127806747271</v>
      </c>
      <c r="R1743">
        <f t="shared" si="510"/>
        <v>89.550872193252729</v>
      </c>
      <c r="S1743">
        <f t="shared" si="511"/>
        <v>0.62889493485696057</v>
      </c>
      <c r="T1743">
        <f t="shared" si="494"/>
        <v>32.261547373011211</v>
      </c>
    </row>
    <row r="1744" spans="1:20" x14ac:dyDescent="0.25">
      <c r="A1744">
        <f t="shared" si="495"/>
        <v>3966.4789754278395</v>
      </c>
      <c r="B1744">
        <f t="shared" si="512"/>
        <v>631.28473560941711</v>
      </c>
      <c r="C1744" t="str">
        <f t="shared" si="496"/>
        <v>-0.321496233781602-40.870482890754i</v>
      </c>
      <c r="D1744" t="str">
        <f t="shared" si="497"/>
        <v>3.47812238150772-25.2142948115782i</v>
      </c>
      <c r="E1744" t="str">
        <f t="shared" si="498"/>
        <v>162.455458115279+0.488491103343317i</v>
      </c>
      <c r="F1744" t="str">
        <f t="shared" si="499"/>
        <v>2.42492468075705-236.593083273755i</v>
      </c>
      <c r="G1744" t="str">
        <f t="shared" si="500"/>
        <v>0.999999899309095-0.000317318286083158i</v>
      </c>
      <c r="H1744" t="str">
        <f t="shared" si="501"/>
        <v>1215.21496040087+121.950177413069i</v>
      </c>
      <c r="I1744" t="str">
        <f t="shared" si="502"/>
        <v>89.7073568552652-810.247553857614i</v>
      </c>
      <c r="K1744" t="str">
        <f t="shared" si="503"/>
        <v>0.00977634176169887-0.00145706037278584i</v>
      </c>
      <c r="L1744" t="str">
        <f t="shared" si="504"/>
        <v>0.00015-0.447008456712877i</v>
      </c>
      <c r="M1744" t="str">
        <f t="shared" si="505"/>
        <v>0.0004-0.0788838453022722i</v>
      </c>
      <c r="N1744">
        <f t="shared" si="506"/>
        <v>89.549308055566698</v>
      </c>
      <c r="O1744">
        <f t="shared" si="507"/>
        <v>32.228464101833076</v>
      </c>
      <c r="P1744" s="3">
        <f t="shared" si="508"/>
        <v>32.228464101833076</v>
      </c>
      <c r="Q1744" s="3">
        <f t="shared" si="509"/>
        <v>-90.450691944433302</v>
      </c>
      <c r="R1744">
        <f t="shared" si="510"/>
        <v>89.549308055566698</v>
      </c>
      <c r="S1744">
        <f t="shared" si="511"/>
        <v>0.63128473560941711</v>
      </c>
      <c r="T1744">
        <f t="shared" si="494"/>
        <v>32.228464101833076</v>
      </c>
    </row>
    <row r="1745" spans="1:20" x14ac:dyDescent="0.25">
      <c r="A1745">
        <f t="shared" si="495"/>
        <v>3981.5515955344654</v>
      </c>
      <c r="B1745">
        <f t="shared" si="512"/>
        <v>633.68361760473294</v>
      </c>
      <c r="C1745" t="str">
        <f t="shared" si="496"/>
        <v>-0.321388587241487-40.7150958048687i</v>
      </c>
      <c r="D1745" t="str">
        <f t="shared" si="497"/>
        <v>3.47812236156938-25.1188660996424i</v>
      </c>
      <c r="E1745" t="str">
        <f t="shared" si="498"/>
        <v>162.455356441045+0.490381951881342i</v>
      </c>
      <c r="F1745" t="str">
        <f t="shared" si="499"/>
        <v>2.42492467889783-235.697438865173i</v>
      </c>
      <c r="G1745" t="str">
        <f t="shared" si="500"/>
        <v>0.99999989854239-0.00031852409532606i</v>
      </c>
      <c r="H1745" t="str">
        <f t="shared" si="501"/>
        <v>1215.33171077286+122.414310509719i</v>
      </c>
      <c r="I1745" t="str">
        <f t="shared" si="502"/>
        <v>89.7086378796968-807.251584451327i</v>
      </c>
      <c r="K1745" t="str">
        <f t="shared" si="503"/>
        <v>0.00977467823403202-0.00146234084914888i</v>
      </c>
      <c r="L1745" t="str">
        <f t="shared" si="504"/>
        <v>0.00015-0.445316254944089i</v>
      </c>
      <c r="M1745" t="str">
        <f t="shared" si="505"/>
        <v>0.0004-0.0785852214607213i</v>
      </c>
      <c r="N1745">
        <f t="shared" si="506"/>
        <v>89.547739558839126</v>
      </c>
      <c r="O1745">
        <f t="shared" si="507"/>
        <v>32.195379816597793</v>
      </c>
      <c r="P1745" s="3">
        <f t="shared" si="508"/>
        <v>32.195379816597793</v>
      </c>
      <c r="Q1745" s="3">
        <f t="shared" si="509"/>
        <v>-90.452260441160874</v>
      </c>
      <c r="R1745">
        <f t="shared" si="510"/>
        <v>89.547739558839126</v>
      </c>
      <c r="S1745">
        <f t="shared" si="511"/>
        <v>0.63368361760473291</v>
      </c>
      <c r="T1745">
        <f t="shared" si="494"/>
        <v>32.195379816597793</v>
      </c>
    </row>
    <row r="1746" spans="1:20" x14ac:dyDescent="0.25">
      <c r="A1746">
        <f t="shared" si="495"/>
        <v>3996.6814915974965</v>
      </c>
      <c r="B1746">
        <f t="shared" si="512"/>
        <v>636.09161535163094</v>
      </c>
      <c r="C1746" t="str">
        <f t="shared" si="496"/>
        <v>-0.321280159874711-40.5602946683031i</v>
      </c>
      <c r="D1746" t="str">
        <f t="shared" si="497"/>
        <v>3.47812234147923-25.0237987310284i</v>
      </c>
      <c r="E1746" t="str">
        <f t="shared" si="498"/>
        <v>162.455254075122+0.492280368504705i</v>
      </c>
      <c r="F1746" t="str">
        <f t="shared" si="499"/>
        <v>2.42492467702447-234.805185043378i</v>
      </c>
      <c r="G1746" t="str">
        <f t="shared" si="500"/>
        <v>0.999999897769848-0.000319734486641291i</v>
      </c>
      <c r="H1746" t="str">
        <f t="shared" si="501"/>
        <v>1215.44936391381+122.88021493419i</v>
      </c>
      <c r="I1746" t="str">
        <f t="shared" si="502"/>
        <v>89.7099283255259-804.267236691106i</v>
      </c>
      <c r="K1746" t="str">
        <f t="shared" si="503"/>
        <v>0.00977300262932181-0.00146763854901105i</v>
      </c>
      <c r="L1746" t="str">
        <f t="shared" si="504"/>
        <v>0.00015-0.443630459199132i</v>
      </c>
      <c r="M1746" t="str">
        <f t="shared" si="505"/>
        <v>0.0004-0.0782877280939645i</v>
      </c>
      <c r="N1746">
        <f t="shared" si="506"/>
        <v>89.546166703771405</v>
      </c>
      <c r="O1746">
        <f t="shared" si="507"/>
        <v>32.16229451029043</v>
      </c>
      <c r="P1746" s="3">
        <f t="shared" si="508"/>
        <v>32.16229451029043</v>
      </c>
      <c r="Q1746" s="3">
        <f t="shared" si="509"/>
        <v>-90.453833296228595</v>
      </c>
      <c r="R1746">
        <f t="shared" si="510"/>
        <v>89.546166703771405</v>
      </c>
      <c r="S1746">
        <f t="shared" si="511"/>
        <v>0.63609161535163095</v>
      </c>
      <c r="T1746">
        <f t="shared" si="494"/>
        <v>32.16229451029043</v>
      </c>
    </row>
    <row r="1747" spans="1:20" x14ac:dyDescent="0.25">
      <c r="A1747">
        <f t="shared" si="495"/>
        <v>4011.8688812655669</v>
      </c>
      <c r="B1747">
        <f t="shared" si="512"/>
        <v>638.50876348996712</v>
      </c>
      <c r="C1747" t="str">
        <f t="shared" si="496"/>
        <v>-0.321170946308149-40.4060772569032i</v>
      </c>
      <c r="D1747" t="str">
        <f t="shared" si="497"/>
        <v>3.47812232123611-24.9290913381598i</v>
      </c>
      <c r="E1747" t="str">
        <f t="shared" si="498"/>
        <v>162.455151013456+0.494186386114208i</v>
      </c>
      <c r="F1747" t="str">
        <f t="shared" si="499"/>
        <v>2.42492467513685-233.916308973i</v>
      </c>
      <c r="G1747" t="str">
        <f t="shared" si="500"/>
        <v>0.999999896991422-0.000320949477440692i</v>
      </c>
      <c r="H1747" t="str">
        <f t="shared" si="501"/>
        <v>1215.56792691002+123.347897492211i</v>
      </c>
      <c r="I1747" t="str">
        <f t="shared" si="502"/>
        <v>89.7112282592865-801.294467750932i</v>
      </c>
      <c r="K1747" t="str">
        <f t="shared" si="503"/>
        <v>0.0097713148643071-0.00147295350699343i</v>
      </c>
      <c r="L1747" t="str">
        <f t="shared" si="504"/>
        <v>0.00015-0.441951045227269i</v>
      </c>
      <c r="M1747" t="str">
        <f t="shared" si="505"/>
        <v>0.0004-0.0779913609224589i</v>
      </c>
      <c r="N1747">
        <f t="shared" si="506"/>
        <v>89.544589491249553</v>
      </c>
      <c r="O1747">
        <f t="shared" si="507"/>
        <v>32.129208175852241</v>
      </c>
      <c r="P1747" s="3">
        <f t="shared" si="508"/>
        <v>32.129208175852241</v>
      </c>
      <c r="Q1747" s="3">
        <f t="shared" si="509"/>
        <v>-90.455410508750447</v>
      </c>
      <c r="R1747">
        <f t="shared" si="510"/>
        <v>89.544589491249553</v>
      </c>
      <c r="S1747">
        <f t="shared" si="511"/>
        <v>0.6385087634899671</v>
      </c>
      <c r="T1747">
        <f t="shared" si="494"/>
        <v>32.129208175852241</v>
      </c>
    </row>
    <row r="1748" spans="1:20" x14ac:dyDescent="0.25">
      <c r="A1748">
        <f t="shared" si="495"/>
        <v>4027.1139830143766</v>
      </c>
      <c r="B1748">
        <f t="shared" si="512"/>
        <v>640.93509679122906</v>
      </c>
      <c r="C1748" t="str">
        <f t="shared" si="496"/>
        <v>-0.321060941136159-40.2524413549424i</v>
      </c>
      <c r="D1748" t="str">
        <f t="shared" si="497"/>
        <v>3.47812230083883-24.8347425586392i</v>
      </c>
      <c r="E1748" t="str">
        <f t="shared" si="498"/>
        <v>162.455047251985+0.496100037777836i</v>
      </c>
      <c r="F1748" t="str">
        <f t="shared" si="499"/>
        <v>2.42492467323485-233.030797867258i</v>
      </c>
      <c r="G1748" t="str">
        <f t="shared" si="500"/>
        <v>0.99999989620707-0.000322169085202273i</v>
      </c>
      <c r="H1748" t="str">
        <f t="shared" si="501"/>
        <v>1215.68740690506+123.817365015973i</v>
      </c>
      <c r="I1748" t="str">
        <f t="shared" si="502"/>
        <v>89.7125377479307-798.333234972591i</v>
      </c>
      <c r="K1748" t="str">
        <f t="shared" si="503"/>
        <v>0.00976961485521861-0.00147828575752701i</v>
      </c>
      <c r="L1748" t="str">
        <f t="shared" si="504"/>
        <v>0.00015-0.440277988869564i</v>
      </c>
      <c r="M1748" t="str">
        <f t="shared" si="505"/>
        <v>0.0004-0.0776961156828646i</v>
      </c>
      <c r="N1748">
        <f t="shared" si="506"/>
        <v>89.543007922346106</v>
      </c>
      <c r="O1748">
        <f t="shared" si="507"/>
        <v>32.09612080618151</v>
      </c>
      <c r="P1748" s="3">
        <f t="shared" si="508"/>
        <v>32.09612080618151</v>
      </c>
      <c r="Q1748" s="3">
        <f t="shared" si="509"/>
        <v>-90.456992077653894</v>
      </c>
      <c r="R1748">
        <f t="shared" si="510"/>
        <v>89.543007922346106</v>
      </c>
      <c r="S1748">
        <f t="shared" si="511"/>
        <v>0.64093509679122906</v>
      </c>
      <c r="T1748">
        <f t="shared" si="494"/>
        <v>32.09612080618151</v>
      </c>
    </row>
    <row r="1749" spans="1:20" x14ac:dyDescent="0.25">
      <c r="A1749">
        <f t="shared" si="495"/>
        <v>4042.4170161498314</v>
      </c>
      <c r="B1749">
        <f t="shared" si="512"/>
        <v>643.37065015903579</v>
      </c>
      <c r="C1749" t="str">
        <f t="shared" si="496"/>
        <v>-0.320950138920327-40.0993847550878i</v>
      </c>
      <c r="D1749" t="str">
        <f t="shared" si="497"/>
        <v>3.47812228028625-24.7407510352277i</v>
      </c>
      <c r="E1749" t="str">
        <f t="shared" si="498"/>
        <v>162.454942786631+0.498021356733563i</v>
      </c>
      <c r="F1749" t="str">
        <f t="shared" si="499"/>
        <v>2.42492467131839-232.148638987778i</v>
      </c>
      <c r="G1749" t="str">
        <f t="shared" si="500"/>
        <v>0.999999895416745-0.000323393327470457i</v>
      </c>
      <c r="H1749" t="str">
        <f t="shared" si="501"/>
        <v>1215.80781110021+124.288624364252i</v>
      </c>
      <c r="I1749" t="str">
        <f t="shared" si="502"/>
        <v>89.7138568588446-795.383495865046i</v>
      </c>
      <c r="K1749" t="str">
        <f t="shared" si="503"/>
        <v>0.00976790251777699-0.00148363533484904i</v>
      </c>
      <c r="L1749" t="str">
        <f t="shared" si="504"/>
        <v>0.00015-0.438611266058543i</v>
      </c>
      <c r="M1749" t="str">
        <f t="shared" si="505"/>
        <v>0.0004-0.0774019881279778i</v>
      </c>
      <c r="N1749">
        <f t="shared" si="506"/>
        <v>89.541421998322818</v>
      </c>
      <c r="O1749">
        <f t="shared" si="507"/>
        <v>32.063032394132932</v>
      </c>
      <c r="P1749" s="3">
        <f t="shared" si="508"/>
        <v>32.063032394132932</v>
      </c>
      <c r="Q1749" s="3">
        <f t="shared" si="509"/>
        <v>-90.458578001677182</v>
      </c>
      <c r="R1749">
        <f t="shared" si="510"/>
        <v>89.541421998322818</v>
      </c>
      <c r="S1749">
        <f t="shared" si="511"/>
        <v>0.64337065015903583</v>
      </c>
      <c r="T1749">
        <f t="shared" si="494"/>
        <v>32.063032394132932</v>
      </c>
    </row>
    <row r="1750" spans="1:20" x14ac:dyDescent="0.25">
      <c r="A1750">
        <f t="shared" si="495"/>
        <v>4057.7782008112008</v>
      </c>
      <c r="B1750">
        <f t="shared" si="512"/>
        <v>645.81545862964015</v>
      </c>
      <c r="C1750" t="str">
        <f t="shared" si="496"/>
        <v>-0.320838534189328-39.9469052583694i</v>
      </c>
      <c r="D1750" t="str">
        <f t="shared" si="497"/>
        <v>3.47812225957717-24.6471154158256i</v>
      </c>
      <c r="E1750" t="str">
        <f t="shared" si="498"/>
        <v>162.454837613304+0.499950376388863i</v>
      </c>
      <c r="F1750" t="str">
        <f t="shared" si="499"/>
        <v>2.42492466938731-231.269819644407i</v>
      </c>
      <c r="G1750" t="str">
        <f t="shared" si="500"/>
        <v>0.999999894620402-0.000324622221856333i</v>
      </c>
      <c r="H1750" t="str">
        <f t="shared" si="501"/>
        <v>1215.92914675495+124.761682422495i</v>
      </c>
      <c r="I1750" t="str">
        <f t="shared" si="502"/>
        <v>89.7151856598375-792.445208103837i</v>
      </c>
      <c r="K1750" t="str">
        <f t="shared" si="503"/>
        <v>0.00976617776719072-0.001489002272999i</v>
      </c>
      <c r="L1750" t="str">
        <f t="shared" si="504"/>
        <v>0.00015-0.436950852817834i</v>
      </c>
      <c r="M1750" t="str">
        <f t="shared" si="505"/>
        <v>0.0004-0.0771089740266766i</v>
      </c>
      <c r="N1750">
        <f t="shared" si="506"/>
        <v>89.539831720633316</v>
      </c>
      <c r="O1750">
        <f t="shared" si="507"/>
        <v>32.029942932517606</v>
      </c>
      <c r="P1750" s="3">
        <f t="shared" si="508"/>
        <v>32.029942932517606</v>
      </c>
      <c r="Q1750" s="3">
        <f t="shared" si="509"/>
        <v>-90.460168279366684</v>
      </c>
      <c r="R1750">
        <f t="shared" si="510"/>
        <v>89.539831720633316</v>
      </c>
      <c r="S1750">
        <f t="shared" si="511"/>
        <v>0.64581545862964018</v>
      </c>
      <c r="T1750">
        <f t="shared" si="494"/>
        <v>32.029942932517606</v>
      </c>
    </row>
    <row r="1751" spans="1:20" x14ac:dyDescent="0.25">
      <c r="A1751">
        <f t="shared" si="495"/>
        <v>4073.1977579742838</v>
      </c>
      <c r="B1751">
        <f t="shared" si="512"/>
        <v>648.26955737243281</v>
      </c>
      <c r="C1751" t="str">
        <f t="shared" si="496"/>
        <v>-0.320726121438741-39.795000674148i</v>
      </c>
      <c r="D1751" t="str">
        <f t="shared" si="497"/>
        <v>3.47812223871041-24.5538343534531i</v>
      </c>
      <c r="E1751" t="str">
        <f t="shared" si="498"/>
        <v>162.454731727902+0.501887130322643i</v>
      </c>
      <c r="F1751" t="str">
        <f t="shared" si="499"/>
        <v>2.42492466744154-230.394327195034i</v>
      </c>
      <c r="G1751" t="str">
        <f t="shared" si="500"/>
        <v>0.999999893817995-0.000325855786037919i</v>
      </c>
      <c r="H1751" t="str">
        <f t="shared" si="501"/>
        <v>1216.0514211875+125.236546102927i</v>
      </c>
      <c r="I1751" t="str">
        <f t="shared" si="502"/>
        <v>89.7165242191486-789.518329530522i</v>
      </c>
      <c r="K1751" t="str">
        <f t="shared" si="503"/>
        <v>0.00976444051815368-0.00149438660581469i</v>
      </c>
      <c r="L1751" t="str">
        <f t="shared" si="504"/>
        <v>0.00015-0.435296725261838i</v>
      </c>
      <c r="M1751" t="str">
        <f t="shared" si="505"/>
        <v>0.0004-0.076817069163854i</v>
      </c>
      <c r="N1751">
        <f t="shared" si="506"/>
        <v>89.538237090925577</v>
      </c>
      <c r="O1751">
        <f t="shared" si="507"/>
        <v>31.99685241410263</v>
      </c>
      <c r="P1751" s="3">
        <f t="shared" si="508"/>
        <v>31.99685241410263</v>
      </c>
      <c r="Q1751" s="3">
        <f t="shared" si="509"/>
        <v>-90.461762909074423</v>
      </c>
      <c r="R1751">
        <f t="shared" si="510"/>
        <v>89.538237090925577</v>
      </c>
      <c r="S1751">
        <f t="shared" si="511"/>
        <v>0.64826955737243286</v>
      </c>
      <c r="T1751">
        <f t="shared" si="494"/>
        <v>31.99685241410263</v>
      </c>
    </row>
    <row r="1752" spans="1:20" x14ac:dyDescent="0.25">
      <c r="A1752">
        <f t="shared" si="495"/>
        <v>4088.6759094545864</v>
      </c>
      <c r="B1752">
        <f t="shared" si="512"/>
        <v>650.73298169044813</v>
      </c>
      <c r="C1752" t="str">
        <f t="shared" si="496"/>
        <v>-0.320612895131151-39.6436688200844i</v>
      </c>
      <c r="D1752" t="str">
        <f t="shared" si="497"/>
        <v>3.47812221768476-24.4609065062308i</v>
      </c>
      <c r="E1752" t="str">
        <f t="shared" si="498"/>
        <v>162.454625126308+0.503831652285942i</v>
      </c>
      <c r="F1752" t="str">
        <f t="shared" si="499"/>
        <v>2.42492466548093-229.522149045407i</v>
      </c>
      <c r="G1752" t="str">
        <f t="shared" si="500"/>
        <v>0.999999893009479-0.000327094037760402i</v>
      </c>
      <c r="H1752" t="str">
        <f t="shared" si="501"/>
        <v>1216.17464177528+125.713222344662i</v>
      </c>
      <c r="I1752" t="str">
        <f t="shared" si="502"/>
        <v>89.717872605452-786.602818152056i</v>
      </c>
      <c r="K1752" t="str">
        <f t="shared" si="503"/>
        <v>0.00976269068484352-0.00149978836692836i</v>
      </c>
      <c r="L1752" t="str">
        <f t="shared" si="504"/>
        <v>0.00015-0.433648859595376i</v>
      </c>
      <c r="M1752" t="str">
        <f t="shared" si="505"/>
        <v>0.0004-0.0765262693403603i</v>
      </c>
      <c r="N1752">
        <f t="shared" si="506"/>
        <v>89.536638111044297</v>
      </c>
      <c r="O1752">
        <f t="shared" si="507"/>
        <v>31.963760831611051</v>
      </c>
      <c r="P1752" s="3">
        <f t="shared" si="508"/>
        <v>31.963760831611051</v>
      </c>
      <c r="Q1752" s="3">
        <f t="shared" si="509"/>
        <v>-90.463361888955703</v>
      </c>
      <c r="R1752">
        <f t="shared" si="510"/>
        <v>89.536638111044297</v>
      </c>
      <c r="S1752">
        <f t="shared" si="511"/>
        <v>0.65073298169044813</v>
      </c>
      <c r="T1752">
        <f t="shared" si="494"/>
        <v>31.963760831611051</v>
      </c>
    </row>
    <row r="1753" spans="1:20" x14ac:dyDescent="0.25">
      <c r="A1753">
        <f t="shared" si="495"/>
        <v>4104.2128779105133</v>
      </c>
      <c r="B1753">
        <f t="shared" si="512"/>
        <v>653.2057670208718</v>
      </c>
      <c r="C1753" t="str">
        <f t="shared" si="496"/>
        <v>-0.320498849695631-39.4929075221082i</v>
      </c>
      <c r="D1753" t="str">
        <f t="shared" si="497"/>
        <v>3.47812219649899-24.3683305373605i</v>
      </c>
      <c r="E1753" t="str">
        <f t="shared" si="498"/>
        <v>162.454517804394+0.50578397620356i</v>
      </c>
      <c r="F1753" t="str">
        <f t="shared" si="499"/>
        <v>2.42492466350543-228.653272648951i</v>
      </c>
      <c r="G1753" t="str">
        <f t="shared" si="500"/>
        <v>0.999999892194806-0.000328336994836404i</v>
      </c>
      <c r="H1753" t="str">
        <f t="shared" si="501"/>
        <v>1216.29881595544+126.191718113798i</v>
      </c>
      <c r="I1753" t="str">
        <f t="shared" si="502"/>
        <v>89.7192308878533-783.698632140218i</v>
      </c>
      <c r="K1753" t="str">
        <f t="shared" si="503"/>
        <v>0.00976092818091923-0.00150520758976259i</v>
      </c>
      <c r="L1753" t="str">
        <f t="shared" si="504"/>
        <v>0.00015-0.432007232113346i</v>
      </c>
      <c r="M1753" t="str">
        <f t="shared" si="505"/>
        <v>0.0004-0.0762365703729434i</v>
      </c>
      <c r="N1753">
        <f t="shared" si="506"/>
        <v>89.535034783033964</v>
      </c>
      <c r="O1753">
        <f t="shared" si="507"/>
        <v>31.93066817772165</v>
      </c>
      <c r="P1753" s="3">
        <f t="shared" si="508"/>
        <v>31.93066817772165</v>
      </c>
      <c r="Q1753" s="3">
        <f t="shared" si="509"/>
        <v>-90.464965216966036</v>
      </c>
      <c r="R1753">
        <f t="shared" si="510"/>
        <v>89.535034783033964</v>
      </c>
      <c r="S1753">
        <f t="shared" si="511"/>
        <v>0.65320576702087185</v>
      </c>
      <c r="T1753">
        <f t="shared" si="494"/>
        <v>31.93066817772165</v>
      </c>
    </row>
    <row r="1754" spans="1:20" x14ac:dyDescent="0.25">
      <c r="A1754">
        <f t="shared" si="495"/>
        <v>4119.8088868465738</v>
      </c>
      <c r="B1754">
        <f t="shared" si="512"/>
        <v>655.68794893555116</v>
      </c>
      <c r="C1754" t="str">
        <f t="shared" si="496"/>
        <v>-0.320383979528014-39.3427146143873i</v>
      </c>
      <c r="D1754" t="str">
        <f t="shared" si="497"/>
        <v>3.47812217515192-24.2761051151057i</v>
      </c>
      <c r="E1754" t="str">
        <f t="shared" si="498"/>
        <v>162.45440975802+0.507744136174114i</v>
      </c>
      <c r="F1754" t="str">
        <f t="shared" si="499"/>
        <v>2.42492466151488-227.787685506585i</v>
      </c>
      <c r="G1754" t="str">
        <f t="shared" si="500"/>
        <v>0.99999989137393-0.000329584675146234i</v>
      </c>
      <c r="H1754" t="str">
        <f t="shared" si="501"/>
        <v>1216.42395122533+126.672040403526i</v>
      </c>
      <c r="I1754" t="str">
        <f t="shared" si="502"/>
        <v>89.7205991358931-780.805729830989i</v>
      </c>
      <c r="K1754" t="str">
        <f t="shared" si="503"/>
        <v>0.00975915291951936-0.00151064430752637i</v>
      </c>
      <c r="L1754" t="str">
        <f t="shared" si="504"/>
        <v>0.00015-0.430371819200384i</v>
      </c>
      <c r="M1754" t="str">
        <f t="shared" si="505"/>
        <v>0.0004-0.0759479680941858i</v>
      </c>
      <c r="N1754">
        <f t="shared" si="506"/>
        <v>89.533427109141059</v>
      </c>
      <c r="O1754">
        <f t="shared" si="507"/>
        <v>31.897574445068887</v>
      </c>
      <c r="P1754" s="3">
        <f t="shared" si="508"/>
        <v>31.897574445068887</v>
      </c>
      <c r="Q1754" s="3">
        <f t="shared" si="509"/>
        <v>-90.466572890858941</v>
      </c>
      <c r="R1754">
        <f t="shared" si="510"/>
        <v>89.533427109141059</v>
      </c>
      <c r="S1754">
        <f t="shared" si="511"/>
        <v>0.65568794893555116</v>
      </c>
      <c r="T1754">
        <f t="shared" si="494"/>
        <v>31.897574445068887</v>
      </c>
    </row>
    <row r="1755" spans="1:20" x14ac:dyDescent="0.25">
      <c r="A1755">
        <f t="shared" si="495"/>
        <v>4135.4641606165906</v>
      </c>
      <c r="B1755">
        <f t="shared" si="512"/>
        <v>658.17956314150626</v>
      </c>
      <c r="C1755" t="str">
        <f t="shared" si="496"/>
        <v>-0.320268278990659-39.1930879392973i</v>
      </c>
      <c r="D1755" t="str">
        <f t="shared" si="497"/>
        <v>3.47812215364231-24.1842289127727i</v>
      </c>
      <c r="E1755" t="str">
        <f t="shared" si="498"/>
        <v>162.454300983035+0.509712166472103i</v>
      </c>
      <c r="F1755" t="str">
        <f t="shared" si="499"/>
        <v>2.42492465950915-226.92537516655i</v>
      </c>
      <c r="G1755" t="str">
        <f t="shared" si="500"/>
        <v>0.999999890546803-0.000330837096638145i</v>
      </c>
      <c r="H1755" t="str">
        <f t="shared" si="501"/>
        <v>1216.55005514307+127.154196234239i</v>
      </c>
      <c r="I1755" t="str">
        <f t="shared" si="502"/>
        <v>89.7219774195548-777.92406972403i</v>
      </c>
      <c r="K1755" t="str">
        <f t="shared" si="503"/>
        <v>0.00975736481325991-0.00151609855321098i</v>
      </c>
      <c r="L1755" t="str">
        <f t="shared" si="504"/>
        <v>0.00015-0.428742597330528i</v>
      </c>
      <c r="M1755" t="str">
        <f t="shared" si="505"/>
        <v>0.0004-0.0756604583524463i</v>
      </c>
      <c r="N1755">
        <f t="shared" si="506"/>
        <v>89.531815091816739</v>
      </c>
      <c r="O1755">
        <f t="shared" si="507"/>
        <v>31.864479626242762</v>
      </c>
      <c r="P1755" s="3">
        <f t="shared" si="508"/>
        <v>31.864479626242762</v>
      </c>
      <c r="Q1755" s="3">
        <f t="shared" si="509"/>
        <v>-90.468184908183261</v>
      </c>
      <c r="R1755">
        <f t="shared" si="510"/>
        <v>89.531815091816739</v>
      </c>
      <c r="S1755">
        <f t="shared" si="511"/>
        <v>0.65817956314150627</v>
      </c>
      <c r="T1755">
        <f t="shared" si="494"/>
        <v>31.864479626242762</v>
      </c>
    </row>
    <row r="1756" spans="1:20" x14ac:dyDescent="0.25">
      <c r="A1756">
        <f t="shared" si="495"/>
        <v>4151.1789244269339</v>
      </c>
      <c r="B1756">
        <f t="shared" si="512"/>
        <v>660.680645481444</v>
      </c>
      <c r="C1756" t="str">
        <f t="shared" si="496"/>
        <v>-0.320151742411932-39.0440253473883i</v>
      </c>
      <c r="D1756" t="str">
        <f t="shared" si="497"/>
        <v>3.47812213196891-24.0927006086916i</v>
      </c>
      <c r="E1756" t="str">
        <f t="shared" si="498"/>
        <v>162.454191475272+0.511688101548681i</v>
      </c>
      <c r="F1756" t="str">
        <f t="shared" si="499"/>
        <v>2.42492465748817-226.066329224221i</v>
      </c>
      <c r="G1756" t="str">
        <f t="shared" si="500"/>
        <v>0.999999889713379-0.000332094277328595i</v>
      </c>
      <c r="H1756" t="str">
        <f t="shared" si="501"/>
        <v>1216.67713532804+127.638192653621i</v>
      </c>
      <c r="I1756" t="str">
        <f t="shared" si="502"/>
        <v>89.7233658092532-775.05361048205i</v>
      </c>
      <c r="K1756" t="str">
        <f t="shared" si="503"/>
        <v>0.009755563774232-0.00152157035958572i</v>
      </c>
      <c r="L1756" t="str">
        <f t="shared" si="504"/>
        <v>0.00015-0.427119543066874i</v>
      </c>
      <c r="M1756" t="str">
        <f t="shared" si="505"/>
        <v>0.0004-0.0753740370118012i</v>
      </c>
      <c r="N1756">
        <f t="shared" si="506"/>
        <v>89.530198733720098</v>
      </c>
      <c r="O1756">
        <f t="shared" si="507"/>
        <v>31.831383713788082</v>
      </c>
      <c r="P1756" s="3">
        <f t="shared" si="508"/>
        <v>31.831383713788082</v>
      </c>
      <c r="Q1756" s="3">
        <f t="shared" si="509"/>
        <v>-90.469801266279902</v>
      </c>
      <c r="R1756">
        <f t="shared" si="510"/>
        <v>89.530198733720098</v>
      </c>
      <c r="S1756">
        <f t="shared" si="511"/>
        <v>0.66068064548144401</v>
      </c>
      <c r="T1756">
        <f t="shared" si="494"/>
        <v>31.831383713788082</v>
      </c>
    </row>
    <row r="1757" spans="1:20" x14ac:dyDescent="0.25">
      <c r="A1757">
        <f t="shared" si="495"/>
        <v>4166.9534043397571</v>
      </c>
      <c r="B1757">
        <f t="shared" si="512"/>
        <v>663.19123193427356</v>
      </c>
      <c r="C1757" t="str">
        <f t="shared" si="496"/>
        <v>-0.320034364086651-38.8955246973576i</v>
      </c>
      <c r="D1757" t="str">
        <f t="shared" si="497"/>
        <v>3.47812211013045-24.0015188861969i</v>
      </c>
      <c r="E1757" t="str">
        <f t="shared" si="498"/>
        <v>162.454081230556+0.513671976032884i</v>
      </c>
      <c r="F1757" t="str">
        <f t="shared" si="499"/>
        <v>2.42492465545177-225.210535321933i</v>
      </c>
      <c r="G1757" t="str">
        <f t="shared" si="500"/>
        <v>0.999999888873608-0.000333356235302501i</v>
      </c>
      <c r="H1757" t="str">
        <f t="shared" si="501"/>
        <v>1216.8051994614+128.124036736769i</v>
      </c>
      <c r="I1757" t="str">
        <f t="shared" si="502"/>
        <v>89.7247643758478-772.194310930245i</v>
      </c>
      <c r="K1757" t="str">
        <f t="shared" si="503"/>
        <v>0.00975374971400032-0.00152705975919398i</v>
      </c>
      <c r="L1757" t="str">
        <f t="shared" si="504"/>
        <v>0.00015-0.425502633061242i</v>
      </c>
      <c r="M1757" t="str">
        <f t="shared" si="505"/>
        <v>0.0004-0.0750886999519836i</v>
      </c>
      <c r="N1757">
        <f t="shared" si="506"/>
        <v>89.528578037720166</v>
      </c>
      <c r="O1757">
        <f t="shared" si="507"/>
        <v>31.798286700205061</v>
      </c>
      <c r="P1757" s="3">
        <f t="shared" si="508"/>
        <v>31.798286700205061</v>
      </c>
      <c r="Q1757" s="3">
        <f t="shared" si="509"/>
        <v>-90.471421962279834</v>
      </c>
      <c r="R1757">
        <f t="shared" si="510"/>
        <v>89.528578037720166</v>
      </c>
      <c r="S1757">
        <f t="shared" si="511"/>
        <v>0.66319123193427354</v>
      </c>
      <c r="T1757">
        <f t="shared" si="494"/>
        <v>31.798286700205061</v>
      </c>
    </row>
    <row r="1758" spans="1:20" x14ac:dyDescent="0.25">
      <c r="A1758">
        <f t="shared" si="495"/>
        <v>4182.7878272762482</v>
      </c>
      <c r="B1758">
        <f t="shared" si="512"/>
        <v>665.71135861562379</v>
      </c>
      <c r="C1758" t="str">
        <f t="shared" si="496"/>
        <v>-0.319916138275564-38.7475838560171i</v>
      </c>
      <c r="D1758" t="str">
        <f t="shared" si="497"/>
        <v>3.47812208812575-23.910682433609i</v>
      </c>
      <c r="E1758" t="str">
        <f t="shared" si="498"/>
        <v>162.453970244699+0.515663824731885i</v>
      </c>
      <c r="F1758" t="str">
        <f t="shared" si="499"/>
        <v>2.42492465339987-224.357981148805i</v>
      </c>
      <c r="G1758" t="str">
        <f t="shared" si="500"/>
        <v>0.999999888027443-0.000334622988713504i</v>
      </c>
      <c r="H1758" t="str">
        <f t="shared" si="501"/>
        <v>1216.93425528663+128.611735586292i</v>
      </c>
      <c r="I1758" t="str">
        <f t="shared" si="502"/>
        <v>89.7261731906425-769.346130055727i</v>
      </c>
      <c r="K1758" t="str">
        <f t="shared" si="503"/>
        <v>0.00975192254360067-0.00153256678434883i</v>
      </c>
      <c r="L1758" t="str">
        <f t="shared" si="504"/>
        <v>0.00015-0.423891844053838i</v>
      </c>
      <c r="M1758" t="str">
        <f t="shared" si="505"/>
        <v>0.0004-0.0748044430683241i</v>
      </c>
      <c r="N1758">
        <f t="shared" si="506"/>
        <v>89.526953006899163</v>
      </c>
      <c r="O1758">
        <f t="shared" si="507"/>
        <v>31.765188577948628</v>
      </c>
      <c r="P1758" s="3">
        <f t="shared" si="508"/>
        <v>31.765188577948628</v>
      </c>
      <c r="Q1758" s="3">
        <f t="shared" si="509"/>
        <v>-90.473046993100837</v>
      </c>
      <c r="R1758">
        <f t="shared" si="510"/>
        <v>89.526953006899163</v>
      </c>
      <c r="S1758">
        <f t="shared" si="511"/>
        <v>0.6657113586156238</v>
      </c>
      <c r="T1758">
        <f t="shared" si="494"/>
        <v>31.765188577948628</v>
      </c>
    </row>
    <row r="1759" spans="1:20" x14ac:dyDescent="0.25">
      <c r="A1759">
        <f t="shared" si="495"/>
        <v>4198.6824210198974</v>
      </c>
      <c r="B1759">
        <f t="shared" si="512"/>
        <v>668.24106177836313</v>
      </c>
      <c r="C1759" t="str">
        <f t="shared" si="496"/>
        <v>-0.319797059205508-38.6002006982642i</v>
      </c>
      <c r="D1759" t="str">
        <f t="shared" si="497"/>
        <v>3.47812206595346-23.820189944215i</v>
      </c>
      <c r="E1759" t="str">
        <f t="shared" si="498"/>
        <v>162.453858513502+0.517663682633922i</v>
      </c>
      <c r="F1759" t="str">
        <f t="shared" si="499"/>
        <v>2.42492465133236-223.508654440558i</v>
      </c>
      <c r="G1759" t="str">
        <f t="shared" si="500"/>
        <v>0.999999887174835-0.000335894555784229i</v>
      </c>
      <c r="H1759" t="str">
        <f t="shared" si="501"/>
        <v>1217.06431061005+129.101296332415i</v>
      </c>
      <c r="I1759" t="str">
        <f t="shared" si="502"/>
        <v>89.7275923253832-766.509027006931i</v>
      </c>
      <c r="K1759" t="str">
        <f t="shared" si="503"/>
        <v>0.00975008217353839-0.00153809146712893i</v>
      </c>
      <c r="L1759" t="str">
        <f t="shared" si="504"/>
        <v>0.00015-0.42228715287292i</v>
      </c>
      <c r="M1759" t="str">
        <f t="shared" si="505"/>
        <v>0.0004-0.0745212622716917i</v>
      </c>
      <c r="N1759">
        <f t="shared" si="506"/>
        <v>89.525323644554788</v>
      </c>
      <c r="O1759">
        <f t="shared" si="507"/>
        <v>31.73208933942858</v>
      </c>
      <c r="P1759" s="3">
        <f t="shared" si="508"/>
        <v>31.73208933942858</v>
      </c>
      <c r="Q1759" s="3">
        <f t="shared" si="509"/>
        <v>-90.474676355445212</v>
      </c>
      <c r="R1759">
        <f t="shared" si="510"/>
        <v>89.525323644554788</v>
      </c>
      <c r="S1759">
        <f t="shared" si="511"/>
        <v>0.66824106177836318</v>
      </c>
      <c r="T1759">
        <f t="shared" si="494"/>
        <v>31.73208933942858</v>
      </c>
    </row>
    <row r="1760" spans="1:20" x14ac:dyDescent="0.25">
      <c r="A1760">
        <f t="shared" si="495"/>
        <v>4214.6374142197728</v>
      </c>
      <c r="B1760">
        <f t="shared" si="512"/>
        <v>670.78037781312094</v>
      </c>
      <c r="C1760" t="str">
        <f t="shared" si="496"/>
        <v>-0.319677121069084-38.45337310705i</v>
      </c>
      <c r="D1760" t="str">
        <f t="shared" si="497"/>
        <v>3.47812204361237-23.7300401162501i</v>
      </c>
      <c r="E1760" t="str">
        <f t="shared" si="498"/>
        <v>162.453746032754+0.519671584907281i</v>
      </c>
      <c r="F1760" t="str">
        <f t="shared" si="499"/>
        <v>2.42492464924913-222.662542979343i</v>
      </c>
      <c r="G1760" t="str">
        <f t="shared" si="500"/>
        <v>0.999999886315734-0.000337170954806545i</v>
      </c>
      <c r="H1760" t="str">
        <f t="shared" si="501"/>
        <v>1217.19537330138+129.592726133092i</v>
      </c>
      <c r="I1760" t="str">
        <f t="shared" si="502"/>
        <v>89.7290218522665-763.68296109307i</v>
      </c>
      <c r="K1760" t="str">
        <f t="shared" si="503"/>
        <v>0.00974822851378587-0.00154363383937409i</v>
      </c>
      <c r="L1760" t="str">
        <f t="shared" si="504"/>
        <v>0.00015-0.420688536434469i</v>
      </c>
      <c r="M1760" t="str">
        <f t="shared" si="505"/>
        <v>0.0004-0.0742391534884357i</v>
      </c>
      <c r="N1760">
        <f t="shared" si="506"/>
        <v>89.523689954203363</v>
      </c>
      <c r="O1760">
        <f t="shared" si="507"/>
        <v>31.69898897700903</v>
      </c>
      <c r="P1760" s="3">
        <f t="shared" si="508"/>
        <v>31.69898897700903</v>
      </c>
      <c r="Q1760" s="3">
        <f t="shared" si="509"/>
        <v>-90.476310045796637</v>
      </c>
      <c r="R1760">
        <f t="shared" si="510"/>
        <v>89.523689954203363</v>
      </c>
      <c r="S1760">
        <f t="shared" si="511"/>
        <v>0.67078037781312094</v>
      </c>
      <c r="T1760">
        <f t="shared" si="494"/>
        <v>31.69898897700903</v>
      </c>
    </row>
    <row r="1761" spans="1:20" x14ac:dyDescent="0.25">
      <c r="A1761">
        <f t="shared" si="495"/>
        <v>4230.6530363938082</v>
      </c>
      <c r="B1761">
        <f t="shared" si="512"/>
        <v>673.3293432488108</v>
      </c>
      <c r="C1761" t="str">
        <f t="shared" si="496"/>
        <v>-0.319556318024533-38.3070989733503i</v>
      </c>
      <c r="D1761" t="str">
        <f t="shared" si="497"/>
        <v>3.47812202110114-23.6402316528787i</v>
      </c>
      <c r="E1761" t="str">
        <f t="shared" si="498"/>
        <v>162.453632798233+0.521687566903398i</v>
      </c>
      <c r="F1761" t="str">
        <f t="shared" si="499"/>
        <v>2.42492464714999-221.819634593561i</v>
      </c>
      <c r="G1761" t="str">
        <f t="shared" si="500"/>
        <v>0.999999885450092-0.000338452204141832i</v>
      </c>
      <c r="H1761" t="str">
        <f t="shared" si="501"/>
        <v>1217.32745129427+130.086032174101i</v>
      </c>
      <c r="I1761" t="str">
        <f t="shared" si="502"/>
        <v>89.7304618439318-760.867891783541i</v>
      </c>
      <c r="K1761" t="str">
        <f t="shared" si="503"/>
        <v>0.00974636147378102-0.00154919393268102i</v>
      </c>
      <c r="L1761" t="str">
        <f t="shared" si="504"/>
        <v>0.00015-0.41909597174185i</v>
      </c>
      <c r="M1761" t="str">
        <f t="shared" si="505"/>
        <v>0.0004-0.0739581126603265i</v>
      </c>
      <c r="N1761">
        <f t="shared" si="506"/>
        <v>89.522051939582724</v>
      </c>
      <c r="O1761">
        <f t="shared" si="507"/>
        <v>31.665887483008511</v>
      </c>
      <c r="P1761" s="3">
        <f t="shared" si="508"/>
        <v>31.665887483008511</v>
      </c>
      <c r="Q1761" s="3">
        <f t="shared" si="509"/>
        <v>-90.477948060417276</v>
      </c>
      <c r="R1761">
        <f t="shared" si="510"/>
        <v>89.522051939582724</v>
      </c>
      <c r="S1761">
        <f t="shared" si="511"/>
        <v>0.67332934324881077</v>
      </c>
      <c r="T1761">
        <f t="shared" si="494"/>
        <v>31.665887483008511</v>
      </c>
    </row>
    <row r="1762" spans="1:20" x14ac:dyDescent="0.25">
      <c r="A1762">
        <f t="shared" si="495"/>
        <v>4246.7295179321045</v>
      </c>
      <c r="B1762">
        <f t="shared" si="512"/>
        <v>675.88799475315625</v>
      </c>
      <c r="C1762" t="str">
        <f t="shared" si="496"/>
        <v>-0.319434644195644-38.1613761961354i</v>
      </c>
      <c r="D1762" t="str">
        <f t="shared" si="497"/>
        <v>3.47812199841854-23.5507632621759i</v>
      </c>
      <c r="E1762" t="str">
        <f t="shared" si="498"/>
        <v>162.453518805708+0.523711664156583i</v>
      </c>
      <c r="F1762" t="str">
        <f t="shared" si="499"/>
        <v>2.42492464503489-220.979917157694i</v>
      </c>
      <c r="G1762" t="str">
        <f t="shared" si="500"/>
        <v>0.999999884577859-0.000339738322221239i</v>
      </c>
      <c r="H1762" t="str">
        <f t="shared" si="501"/>
        <v>1217.46055258685+130.581221669163i</v>
      </c>
      <c r="I1762" t="str">
        <f t="shared" si="502"/>
        <v>89.7319123734739-758.063778707383i</v>
      </c>
      <c r="K1762" t="str">
        <f t="shared" si="503"/>
        <v>0.00974448096242494-0.0015547717783989i</v>
      </c>
      <c r="L1762" t="str">
        <f t="shared" si="504"/>
        <v>0.00015-0.417509435885485i</v>
      </c>
      <c r="M1762" t="str">
        <f t="shared" si="505"/>
        <v>0.0004-0.0736781357444974i</v>
      </c>
      <c r="N1762">
        <f t="shared" si="506"/>
        <v>89.520409604654901</v>
      </c>
      <c r="O1762">
        <f t="shared" si="507"/>
        <v>31.632784849699757</v>
      </c>
      <c r="P1762" s="3">
        <f t="shared" si="508"/>
        <v>31.632784849699757</v>
      </c>
      <c r="Q1762" s="3">
        <f t="shared" si="509"/>
        <v>-90.479590395345099</v>
      </c>
      <c r="R1762">
        <f t="shared" si="510"/>
        <v>89.520409604654901</v>
      </c>
      <c r="S1762">
        <f t="shared" si="511"/>
        <v>0.6758879947531562</v>
      </c>
      <c r="T1762">
        <f t="shared" si="494"/>
        <v>31.632784849699757</v>
      </c>
    </row>
    <row r="1763" spans="1:20" x14ac:dyDescent="0.25">
      <c r="A1763">
        <f t="shared" si="495"/>
        <v>4262.867090100247</v>
      </c>
      <c r="B1763">
        <f t="shared" si="512"/>
        <v>678.45636913321823</v>
      </c>
      <c r="C1763" t="str">
        <f t="shared" si="496"/>
        <v>-0.31931209367185-38.0162026823403i</v>
      </c>
      <c r="D1763" t="str">
        <f t="shared" si="497"/>
        <v>3.47812197556319-23.4616336571088i</v>
      </c>
      <c r="E1763" t="str">
        <f t="shared" si="498"/>
        <v>162.453404050936+0.52574391238594i</v>
      </c>
      <c r="F1763" t="str">
        <f t="shared" si="499"/>
        <v>2.42492464290371-220.143378592122i</v>
      </c>
      <c r="G1763" t="str">
        <f t="shared" si="500"/>
        <v>0.999999883698984-0.000341029327545958i</v>
      </c>
      <c r="H1763" t="str">
        <f t="shared" si="501"/>
        <v>1217.5946852423+131.078301860041i</v>
      </c>
      <c r="I1763" t="str">
        <f t="shared" si="502"/>
        <v>89.7333735144367-755.270581652692i</v>
      </c>
      <c r="K1763" t="str">
        <f t="shared" si="503"/>
        <v>0.00974258688808025-0.001560367407625i</v>
      </c>
      <c r="L1763" t="str">
        <f t="shared" si="504"/>
        <v>0.00015-0.415928906042523i</v>
      </c>
      <c r="M1763" t="str">
        <f t="shared" si="505"/>
        <v>0.0004-0.0733992187133864i</v>
      </c>
      <c r="N1763">
        <f t="shared" si="506"/>
        <v>89.518762953608757</v>
      </c>
      <c r="O1763">
        <f t="shared" si="507"/>
        <v>31.599681069309558</v>
      </c>
      <c r="P1763" s="3">
        <f t="shared" si="508"/>
        <v>31.599681069309558</v>
      </c>
      <c r="Q1763" s="3">
        <f t="shared" si="509"/>
        <v>-90.481237046391243</v>
      </c>
      <c r="R1763">
        <f t="shared" si="510"/>
        <v>89.518762953608757</v>
      </c>
      <c r="S1763">
        <f t="shared" si="511"/>
        <v>0.67845636913321827</v>
      </c>
      <c r="T1763">
        <f t="shared" si="494"/>
        <v>31.599681069309558</v>
      </c>
    </row>
    <row r="1764" spans="1:20" x14ac:dyDescent="0.25">
      <c r="A1764">
        <f t="shared" si="495"/>
        <v>4279.0659850426273</v>
      </c>
      <c r="B1764">
        <f t="shared" si="512"/>
        <v>681.03450333592446</v>
      </c>
      <c r="C1764" t="str">
        <f t="shared" si="496"/>
        <v>-0.319188660507724-37.8715763468345i</v>
      </c>
      <c r="D1764" t="str">
        <f t="shared" si="497"/>
        <v>3.47812195253381-23.3728415555182i</v>
      </c>
      <c r="E1764" t="str">
        <f t="shared" si="498"/>
        <v>162.453288529663+0.527784347496263i</v>
      </c>
      <c r="F1764" t="str">
        <f t="shared" si="499"/>
        <v>2.42492464075627-219.31000686296i</v>
      </c>
      <c r="G1764" t="str">
        <f t="shared" si="500"/>
        <v>0.999999882813417-0.00034232523868748i</v>
      </c>
      <c r="H1764" t="str">
        <f t="shared" si="501"/>
        <v>1217.72985738936+131.577280016649i</v>
      </c>
      <c r="I1764" t="str">
        <f t="shared" si="502"/>
        <v>89.7348453408185-752.488260566066i</v>
      </c>
      <c r="K1764" t="str">
        <f t="shared" si="503"/>
        <v>0.00974067915856905-0.00156598085120017i</v>
      </c>
      <c r="L1764" t="str">
        <f t="shared" si="504"/>
        <v>0.00015-0.414354359476513i</v>
      </c>
      <c r="M1764" t="str">
        <f t="shared" si="505"/>
        <v>0.0004-0.0731213575546789i</v>
      </c>
      <c r="N1764">
        <f t="shared" si="506"/>
        <v>89.517111990863398</v>
      </c>
      <c r="O1764">
        <f t="shared" si="507"/>
        <v>31.56657613401849</v>
      </c>
      <c r="P1764" s="3">
        <f t="shared" si="508"/>
        <v>31.56657613401849</v>
      </c>
      <c r="Q1764" s="3">
        <f t="shared" si="509"/>
        <v>-90.482888009136602</v>
      </c>
      <c r="R1764">
        <f t="shared" si="510"/>
        <v>89.517111990863398</v>
      </c>
      <c r="S1764">
        <f t="shared" si="511"/>
        <v>0.68103450333592441</v>
      </c>
      <c r="T1764">
        <f t="shared" si="494"/>
        <v>31.56657613401849</v>
      </c>
    </row>
    <row r="1765" spans="1:20" x14ac:dyDescent="0.25">
      <c r="A1765">
        <f t="shared" si="495"/>
        <v>4295.3264357857897</v>
      </c>
      <c r="B1765">
        <f t="shared" si="512"/>
        <v>683.62243444860098</v>
      </c>
      <c r="C1765" t="str">
        <f t="shared" si="496"/>
        <v>-0.319064338723081-37.7274951123921i</v>
      </c>
      <c r="D1765" t="str">
        <f t="shared" si="497"/>
        <v>3.47812192932909-23.2843856800999i</v>
      </c>
      <c r="E1765" t="str">
        <f t="shared" si="498"/>
        <v>162.453172237625+0.529833005579213i</v>
      </c>
      <c r="F1765" t="str">
        <f t="shared" si="499"/>
        <v>2.42492463859246-218.479789981873i</v>
      </c>
      <c r="G1765" t="str">
        <f t="shared" si="500"/>
        <v>0.999999881921107-0.000343626074287872i</v>
      </c>
      <c r="H1765" t="str">
        <f t="shared" si="501"/>
        <v>1217.86607722297+132.078163437162i</v>
      </c>
      <c r="I1765" t="str">
        <f t="shared" si="502"/>
        <v>89.7363279270728-749.716775552054i</v>
      </c>
      <c r="K1765" t="str">
        <f t="shared" si="503"/>
        <v>0.00973875768117076-0.00157161213970431i</v>
      </c>
      <c r="L1765" t="str">
        <f t="shared" si="504"/>
        <v>0.00015-0.412785773537071i</v>
      </c>
      <c r="M1765" t="str">
        <f t="shared" si="505"/>
        <v>0.0004-0.0728445482712479i</v>
      </c>
      <c r="N1765">
        <f t="shared" si="506"/>
        <v>89.515456721070834</v>
      </c>
      <c r="O1765">
        <f t="shared" si="507"/>
        <v>31.533470035960704</v>
      </c>
      <c r="P1765" s="3">
        <f t="shared" si="508"/>
        <v>31.533470035960704</v>
      </c>
      <c r="Q1765" s="3">
        <f t="shared" si="509"/>
        <v>-90.484543278929166</v>
      </c>
      <c r="R1765">
        <f t="shared" si="510"/>
        <v>89.515456721070834</v>
      </c>
      <c r="S1765">
        <f t="shared" si="511"/>
        <v>0.68362243444860094</v>
      </c>
      <c r="T1765">
        <f t="shared" si="494"/>
        <v>31.533470035960704</v>
      </c>
    </row>
    <row r="1766" spans="1:20" x14ac:dyDescent="0.25">
      <c r="A1766">
        <f t="shared" si="495"/>
        <v>4311.6486762417753</v>
      </c>
      <c r="B1766">
        <f t="shared" si="512"/>
        <v>686.22019969950566</v>
      </c>
      <c r="C1766" t="str">
        <f t="shared" si="496"/>
        <v>-0.318939122302805-37.5839569096632i</v>
      </c>
      <c r="D1766" t="str">
        <f t="shared" si="497"/>
        <v>3.47812190594766-23.1962647583864i</v>
      </c>
      <c r="E1766" t="str">
        <f t="shared" si="498"/>
        <v>162.45305517055+0.531889922914536i</v>
      </c>
      <c r="F1766" t="str">
        <f t="shared" si="499"/>
        <v>2.4249246364122-217.652716005915i</v>
      </c>
      <c r="G1766" t="str">
        <f t="shared" si="500"/>
        <v>0.999999881022003-0.000344931853060036i</v>
      </c>
      <c r="H1766" t="str">
        <f t="shared" si="501"/>
        <v>1218.0033530048+132.580959448116i</v>
      </c>
      <c r="I1766" t="str">
        <f t="shared" si="502"/>
        <v>89.7378213481084-746.956086872609i</v>
      </c>
      <c r="K1766" t="str">
        <f t="shared" si="503"/>
        <v>0.00973682236262049-0.00157726130345182i</v>
      </c>
      <c r="L1766" t="str">
        <f t="shared" si="504"/>
        <v>0.00015-0.411223125659566i</v>
      </c>
      <c r="M1766" t="str">
        <f t="shared" si="505"/>
        <v>0.0004-0.0725687868810999i</v>
      </c>
      <c r="N1766">
        <f t="shared" si="506"/>
        <v>89.513797149118957</v>
      </c>
      <c r="O1766">
        <f t="shared" si="507"/>
        <v>31.500362767223976</v>
      </c>
      <c r="P1766" s="3">
        <f t="shared" si="508"/>
        <v>31.500362767223976</v>
      </c>
      <c r="Q1766" s="3">
        <f t="shared" si="509"/>
        <v>-90.486202850881043</v>
      </c>
      <c r="R1766">
        <f t="shared" si="510"/>
        <v>89.513797149118957</v>
      </c>
      <c r="S1766">
        <f t="shared" si="511"/>
        <v>0.68622019969950565</v>
      </c>
      <c r="T1766">
        <f t="shared" si="494"/>
        <v>31.500362767223976</v>
      </c>
    </row>
    <row r="1767" spans="1:20" x14ac:dyDescent="0.25">
      <c r="A1767">
        <f t="shared" si="495"/>
        <v>4328.0329412114943</v>
      </c>
      <c r="B1767">
        <f t="shared" si="512"/>
        <v>688.82783645836378</v>
      </c>
      <c r="C1767" t="str">
        <f t="shared" si="496"/>
        <v>-0.318813005196807-37.4409596771443i</v>
      </c>
      <c r="D1767" t="str">
        <f t="shared" si="497"/>
        <v>3.47812188238821-23.1084775227287i</v>
      </c>
      <c r="E1767" t="str">
        <f t="shared" si="498"/>
        <v>162.452937324156+0.533955135971373i</v>
      </c>
      <c r="F1767" t="str">
        <f t="shared" si="499"/>
        <v>2.42492463421535-216.828773037348i</v>
      </c>
      <c r="G1767" t="str">
        <f t="shared" si="500"/>
        <v>0.999999880116052-0.000346242593787986i</v>
      </c>
      <c r="H1767" t="str">
        <f t="shared" si="501"/>
        <v>1218.1416930638+133.085675404532i</v>
      </c>
      <c r="I1767" t="str">
        <f t="shared" si="502"/>
        <v>89.7393256792974-744.206154946493i</v>
      </c>
      <c r="K1767" t="str">
        <f t="shared" si="503"/>
        <v>0.00973487310910714-0.00158292837248707i</v>
      </c>
      <c r="L1767" t="str">
        <f t="shared" si="504"/>
        <v>0.00015-0.40966639336478i</v>
      </c>
      <c r="M1767" t="str">
        <f t="shared" si="505"/>
        <v>0.0004-0.0722940694173142i</v>
      </c>
      <c r="N1767">
        <f t="shared" si="506"/>
        <v>89.512133280134549</v>
      </c>
      <c r="O1767">
        <f t="shared" si="507"/>
        <v>31.467254319849488</v>
      </c>
      <c r="P1767" s="3">
        <f t="shared" si="508"/>
        <v>31.467254319849488</v>
      </c>
      <c r="Q1767" s="3">
        <f t="shared" si="509"/>
        <v>-90.487866719865451</v>
      </c>
      <c r="R1767">
        <f t="shared" si="510"/>
        <v>89.512133280134549</v>
      </c>
      <c r="S1767">
        <f t="shared" si="511"/>
        <v>0.68882783645836376</v>
      </c>
      <c r="T1767">
        <f t="shared" si="494"/>
        <v>31.467254319849488</v>
      </c>
    </row>
    <row r="1768" spans="1:20" x14ac:dyDescent="0.25">
      <c r="A1768">
        <f t="shared" si="495"/>
        <v>4344.4794663880984</v>
      </c>
      <c r="B1768">
        <f t="shared" si="512"/>
        <v>691.44538223690563</v>
      </c>
      <c r="C1768" t="str">
        <f t="shared" si="496"/>
        <v>-0.318685981319844-37.2985013611472i</v>
      </c>
      <c r="D1768" t="str">
        <f t="shared" si="497"/>
        <v>3.47812185864935-23.0210227102778i</v>
      </c>
      <c r="E1768" t="str">
        <f t="shared" si="498"/>
        <v>162.452818694149+0.536028681409252i</v>
      </c>
      <c r="F1768" t="str">
        <f t="shared" si="499"/>
        <v>2.42492463200177-216.007949223475i</v>
      </c>
      <c r="G1768" t="str">
        <f t="shared" si="500"/>
        <v>0.999999879203203-0.000347558315327112i</v>
      </c>
      <c r="H1768" t="str">
        <f t="shared" si="501"/>
        <v>1218.28110579684+133.592318690008i</v>
      </c>
      <c r="I1768" t="str">
        <f t="shared" si="502"/>
        <v>89.7408409964687-741.466940348773i</v>
      </c>
      <c r="K1768" t="str">
        <f t="shared" si="503"/>
        <v>0.00973290982627126-0.00158861337657964i</v>
      </c>
      <c r="L1768" t="str">
        <f t="shared" si="504"/>
        <v>0.00015-0.408115554258596i</v>
      </c>
      <c r="M1768" t="str">
        <f t="shared" si="505"/>
        <v>0.0004-0.0720203919279874i</v>
      </c>
      <c r="N1768">
        <f t="shared" si="506"/>
        <v>89.510465119486142</v>
      </c>
      <c r="O1768">
        <f t="shared" si="507"/>
        <v>31.434144685831274</v>
      </c>
      <c r="P1768" s="3">
        <f t="shared" si="508"/>
        <v>31.434144685831274</v>
      </c>
      <c r="Q1768" s="3">
        <f t="shared" si="509"/>
        <v>-90.489534880513858</v>
      </c>
      <c r="R1768">
        <f t="shared" si="510"/>
        <v>89.510465119486142</v>
      </c>
      <c r="S1768">
        <f t="shared" si="511"/>
        <v>0.69144538223690566</v>
      </c>
      <c r="T1768">
        <f t="shared" si="494"/>
        <v>31.434144685831274</v>
      </c>
    </row>
    <row r="1769" spans="1:20" x14ac:dyDescent="0.25">
      <c r="A1769">
        <f t="shared" si="495"/>
        <v>4360.9884883603736</v>
      </c>
      <c r="B1769">
        <f t="shared" si="512"/>
        <v>694.07287468940592</v>
      </c>
      <c r="C1769" t="str">
        <f t="shared" si="496"/>
        <v>-0.318558044551279-37.1565799157728i</v>
      </c>
      <c r="D1769" t="str">
        <f t="shared" si="497"/>
        <v>3.47812183472976-22.9338990629671i</v>
      </c>
      <c r="E1769" t="str">
        <f t="shared" si="498"/>
        <v>162.452699276227+0.538110596079435i</v>
      </c>
      <c r="F1769" t="str">
        <f t="shared" si="499"/>
        <v>2.42492462977131-215.190232756472i</v>
      </c>
      <c r="G1769" t="str">
        <f t="shared" si="500"/>
        <v>0.999999878283403-0.000348879036604456i</v>
      </c>
      <c r="H1769" t="str">
        <f t="shared" si="501"/>
        <v>1218.42159966923+134.100896716834i</v>
      </c>
      <c r="I1769" t="str">
        <f t="shared" si="502"/>
        <v>89.742367375914-738.738403810241i</v>
      </c>
      <c r="K1769" t="str">
        <f t="shared" si="503"/>
        <v>0.00973093241920348-0.00159431634521967i</v>
      </c>
      <c r="L1769" t="str">
        <f t="shared" si="504"/>
        <v>0.00015-0.406570586031676i</v>
      </c>
      <c r="M1769" t="str">
        <f t="shared" si="505"/>
        <v>0.0004-0.0717477504761779i</v>
      </c>
      <c r="N1769">
        <f t="shared" si="506"/>
        <v>89.508792672787521</v>
      </c>
      <c r="O1769">
        <f t="shared" si="507"/>
        <v>31.401033857116754</v>
      </c>
      <c r="P1769" s="3">
        <f t="shared" si="508"/>
        <v>31.401033857116754</v>
      </c>
      <c r="Q1769" s="3">
        <f t="shared" si="509"/>
        <v>-90.491207327212479</v>
      </c>
      <c r="R1769">
        <f t="shared" si="510"/>
        <v>89.508792672787521</v>
      </c>
      <c r="S1769">
        <f t="shared" si="511"/>
        <v>0.69407287468940593</v>
      </c>
      <c r="T1769">
        <f t="shared" si="494"/>
        <v>31.401033857116754</v>
      </c>
    </row>
    <row r="1770" spans="1:20" x14ac:dyDescent="0.25">
      <c r="A1770">
        <f t="shared" si="495"/>
        <v>4377.5602446161429</v>
      </c>
      <c r="B1770">
        <f t="shared" si="512"/>
        <v>696.71035161322573</v>
      </c>
      <c r="C1770" t="str">
        <f t="shared" si="496"/>
        <v>-0.318429188735371-37.0151933028796i</v>
      </c>
      <c r="D1770" t="str">
        <f t="shared" si="497"/>
        <v>3.47812181062802-22.8471053274934i</v>
      </c>
      <c r="E1770" t="str">
        <f t="shared" si="498"/>
        <v>162.452579066081+0.5402009170259i</v>
      </c>
      <c r="F1770" t="str">
        <f t="shared" si="499"/>
        <v>2.4249246275239-214.37561187321i</v>
      </c>
      <c r="G1770" t="str">
        <f t="shared" si="500"/>
        <v>0.999999877356599-0.000350204776618981i</v>
      </c>
      <c r="H1770" t="str">
        <f t="shared" si="501"/>
        <v>1218.56318321536+134.611416926105i</v>
      </c>
      <c r="I1770" t="str">
        <f t="shared" si="502"/>
        <v>89.7439048943898-736.020506216867i</v>
      </c>
      <c r="K1770" t="str">
        <f t="shared" si="503"/>
        <v>0.00972894079244245-0.00160003730761317i</v>
      </c>
      <c r="L1770" t="str">
        <f t="shared" si="504"/>
        <v>0.00015-0.405031466459132i</v>
      </c>
      <c r="M1770" t="str">
        <f t="shared" si="505"/>
        <v>0.0004-0.0714761411398467i</v>
      </c>
      <c r="N1770">
        <f t="shared" si="506"/>
        <v>89.507115945899983</v>
      </c>
      <c r="O1770">
        <f t="shared" si="507"/>
        <v>31.367921825605979</v>
      </c>
      <c r="P1770" s="3">
        <f t="shared" si="508"/>
        <v>31.367921825605979</v>
      </c>
      <c r="Q1770" s="3">
        <f t="shared" si="509"/>
        <v>-90.492884054100017</v>
      </c>
      <c r="R1770">
        <f t="shared" si="510"/>
        <v>89.507115945899983</v>
      </c>
      <c r="S1770">
        <f t="shared" si="511"/>
        <v>0.6967103516132257</v>
      </c>
      <c r="T1770">
        <f t="shared" si="494"/>
        <v>31.367921825605979</v>
      </c>
    </row>
    <row r="1771" spans="1:20" x14ac:dyDescent="0.25">
      <c r="A1771">
        <f t="shared" si="495"/>
        <v>4394.1949735456847</v>
      </c>
      <c r="B1771">
        <f t="shared" si="512"/>
        <v>699.35785094935602</v>
      </c>
      <c r="C1771" t="str">
        <f t="shared" si="496"/>
        <v>-0.318299407680645-36.8743394920554i</v>
      </c>
      <c r="D1771" t="str">
        <f t="shared" si="497"/>
        <v>3.47812178634277-22.7606402552999i</v>
      </c>
      <c r="E1771" t="str">
        <f t="shared" si="498"/>
        <v>162.452458059391+0.54229968148702i</v>
      </c>
      <c r="F1771" t="str">
        <f t="shared" si="499"/>
        <v>2.42492462525934-213.564074855097i</v>
      </c>
      <c r="G1771" t="str">
        <f t="shared" si="500"/>
        <v>0.999999876422739-0.000351535554441849i</v>
      </c>
      <c r="H1771" t="str">
        <f t="shared" si="501"/>
        <v>1218.7058650393+135.123886787826i</v>
      </c>
      <c r="I1771" t="str">
        <f t="shared" si="502"/>
        <v>89.7454536291194-733.313208609297i</v>
      </c>
      <c r="K1771" t="str">
        <f t="shared" si="503"/>
        <v>0.00972693484997294-0.00160577629267711i</v>
      </c>
      <c r="L1771" t="str">
        <f t="shared" si="504"/>
        <v>0.00015-0.40349817340021i</v>
      </c>
      <c r="M1771" t="str">
        <f t="shared" si="505"/>
        <v>0.0004-0.0712055600118019i</v>
      </c>
      <c r="N1771">
        <f t="shared" si="506"/>
        <v>89.50543494493634</v>
      </c>
      <c r="O1771">
        <f t="shared" si="507"/>
        <v>31.33480858315167</v>
      </c>
      <c r="P1771" s="3">
        <f t="shared" si="508"/>
        <v>31.33480858315167</v>
      </c>
      <c r="Q1771" s="3">
        <f t="shared" si="509"/>
        <v>-90.49456505506366</v>
      </c>
      <c r="R1771">
        <f t="shared" si="510"/>
        <v>89.50543494493634</v>
      </c>
      <c r="S1771">
        <f t="shared" si="511"/>
        <v>0.69935785094935599</v>
      </c>
      <c r="T1771">
        <f t="shared" si="494"/>
        <v>31.33480858315167</v>
      </c>
    </row>
    <row r="1772" spans="1:20" x14ac:dyDescent="0.25">
      <c r="A1772">
        <f t="shared" si="495"/>
        <v>4410.8929144451586</v>
      </c>
      <c r="B1772">
        <f t="shared" si="512"/>
        <v>702.01541078296361</v>
      </c>
      <c r="C1772" t="str">
        <f t="shared" si="496"/>
        <v>-0.318168695160055-36.734016460589i</v>
      </c>
      <c r="D1772" t="str">
        <f t="shared" si="497"/>
        <v>3.47812176187259-22.6745026025574i</v>
      </c>
      <c r="E1772" t="str">
        <f t="shared" si="498"/>
        <v>162.452336251831+0.544406926896178i</v>
      </c>
      <c r="F1772" t="str">
        <f t="shared" si="499"/>
        <v>2.42492462297756-212.755610027899i</v>
      </c>
      <c r="G1772" t="str">
        <f t="shared" si="500"/>
        <v>0.999999875481767-0.000352871389216686i</v>
      </c>
      <c r="H1772" t="str">
        <f t="shared" si="501"/>
        <v>1218.84965381539+135.638313801015i</v>
      </c>
      <c r="I1772" t="str">
        <f t="shared" si="502"/>
        <v>89.7470136577881-730.616472182267i</v>
      </c>
      <c r="K1772" t="str">
        <f t="shared" si="503"/>
        <v>0.00972491449522421-0.00161153332903466i</v>
      </c>
      <c r="L1772" t="str">
        <f t="shared" si="504"/>
        <v>0.00015-0.401970684797978i</v>
      </c>
      <c r="M1772" t="str">
        <f t="shared" si="505"/>
        <v>0.0004-0.0709360031996434i</v>
      </c>
      <c r="N1772">
        <f t="shared" si="506"/>
        <v>89.503749676263581</v>
      </c>
      <c r="O1772">
        <f t="shared" si="507"/>
        <v>31.301694121559159</v>
      </c>
      <c r="P1772" s="3">
        <f t="shared" si="508"/>
        <v>31.301694121559159</v>
      </c>
      <c r="Q1772" s="3">
        <f t="shared" si="509"/>
        <v>-90.496250323736419</v>
      </c>
      <c r="R1772">
        <f t="shared" si="510"/>
        <v>89.503749676263581</v>
      </c>
      <c r="S1772">
        <f t="shared" si="511"/>
        <v>0.70201541078296359</v>
      </c>
      <c r="T1772">
        <f t="shared" ref="T1772:T1835" si="513">P1772</f>
        <v>31.301694121559159</v>
      </c>
    </row>
    <row r="1773" spans="1:20" x14ac:dyDescent="0.25">
      <c r="A1773">
        <f t="shared" ref="A1773:A1836" si="514">2*PI()*B1773</f>
        <v>4427.6543075200507</v>
      </c>
      <c r="B1773">
        <f t="shared" si="512"/>
        <v>704.68306934393888</v>
      </c>
      <c r="C1773" t="str">
        <f t="shared" ref="C1773:C1836" si="515">IMPRODUCT(D1773,E1773,$C$40,,K1773,$C$41)</f>
        <v>-0.318037044910915-36.5942221934407i</v>
      </c>
      <c r="D1773" t="str">
        <f t="shared" ref="D1773:D1836" si="516">IMDIV(IMPRODUCT($C$37,$C$38,COMPLEX(1,A1773/$C$38)),IMSUM(-1*A1773*A1773/$C$39,COMPLEX(0,1*A1773)))</f>
        <v>3.47812173721609-22.5886911301468i</v>
      </c>
      <c r="E1773" t="str">
        <f t="shared" ref="E1773:E1836" si="517">IMDIV(IMPRODUCT(IMSUM(F1773,G1773),$C$29,H1773),IMSUM(1,I1773))</f>
        <v>162.452213639064+0.546522690883623i</v>
      </c>
      <c r="F1773" t="str">
        <f t="shared" ref="F1773:F1836" si="518">IMDIV(IMPRODUCT($C$14,$C$15,COMPLEX(1,A1773/$C$15)),IMSUM(-1*A1773*A1773/$C$16,COMPLEX(0,A1773)))</f>
        <v>2.42492462067839-211.950205761579i</v>
      </c>
      <c r="G1773" t="str">
        <f t="shared" ref="G1773:G1836" si="519">IMDIV(1,COMPLEX(1,A1773*$C$9*$C$10))</f>
        <v>0.999999874533631-0.000354212300159867i</v>
      </c>
      <c r="H1773" t="str">
        <f t="shared" ref="H1773:H1836" si="520">IMDIV($C$3,IMSUM(K1773,COMPLEX(0,$C$28*A1773)))</f>
        <v>1218.9945582888+136.15470549383i</v>
      </c>
      <c r="I1773" t="str">
        <f t="shared" ref="I1773:I1836" si="521">IMPRODUCT(F1773,$C$29,H1773,$C$31)</f>
        <v>89.7485850585564-727.930258284059i</v>
      </c>
      <c r="K1773" t="str">
        <f t="shared" ref="K1773:K1836" si="522">IF($C$26&lt;=0,IMDIV(1,IMSUM(IMDIV(1,L1773),1/$C$18)),IMDIV(1,IMSUM(IMDIV(1,L1773),1/$C$18,IMDIV(1,M1773))))</f>
        <v>0.00972287963106821-0.00161730844501037i</v>
      </c>
      <c r="L1773" t="str">
        <f t="shared" ref="L1773:L1836" si="523">IMSUM($C$21/$C$22,IMDIV(1,COMPLEX(0,$C$20*$C$22*A1773)))</f>
        <v>0.00015-0.400448978678998i</v>
      </c>
      <c r="M1773" t="str">
        <f t="shared" ref="M1773:M1836" si="524">IMSUM($C$25/$C$26,IMDIV(1,COMPLEX(0,$C$24*$C$26*A1773)))</f>
        <v>0.0004-0.0706674668257055i</v>
      </c>
      <c r="N1773">
        <f t="shared" ref="N1773:N1836" si="525">ABS(R1773)</f>
        <v>89.502060146505968</v>
      </c>
      <c r="O1773">
        <f t="shared" ref="O1773:O1836" si="526">ABS(P1773)</f>
        <v>31.268578432586086</v>
      </c>
      <c r="P1773" s="3">
        <f t="shared" ref="P1773:P1836" si="527">20*LOG10(IMABS(C1773))</f>
        <v>31.268578432586086</v>
      </c>
      <c r="Q1773" s="3">
        <f t="shared" ref="Q1773:Q1836" si="528">IMARGUMENT(C1773)*180/PI()</f>
        <v>-90.497939853494032</v>
      </c>
      <c r="R1773">
        <f t="shared" ref="R1773:R1836" si="529">IF(Q1773&lt;0,Q1773+180,Q1773-180)</f>
        <v>89.502060146505968</v>
      </c>
      <c r="S1773">
        <f t="shared" ref="S1773:S1836" si="530">B1773/1000</f>
        <v>0.70468306934393887</v>
      </c>
      <c r="T1773">
        <f t="shared" si="513"/>
        <v>31.268578432586086</v>
      </c>
    </row>
    <row r="1774" spans="1:20" x14ac:dyDescent="0.25">
      <c r="A1774">
        <f t="shared" si="514"/>
        <v>4444.4793938886269</v>
      </c>
      <c r="B1774">
        <f t="shared" ref="B1774:B1837" si="531">B1773*(1+B$42)</f>
        <v>707.36086500744591</v>
      </c>
      <c r="C1774" t="str">
        <f t="shared" si="515"/>
        <v>-0.317904450634574-36.4549546832137i</v>
      </c>
      <c r="D1774" t="str">
        <f t="shared" si="516"/>
        <v>3.47812171237183-22.5032046036414i</v>
      </c>
      <c r="E1774" t="str">
        <f t="shared" si="517"/>
        <v>162.452090216747+0.548647011277589i</v>
      </c>
      <c r="F1774" t="str">
        <f t="shared" si="518"/>
        <v>2.42492461836174-211.147850470125i</v>
      </c>
      <c r="G1774" t="str">
        <f t="shared" si="519"/>
        <v>0.999999873578275-0.00035555830656079i</v>
      </c>
      <c r="H1774" t="str">
        <f t="shared" si="520"/>
        <v>1219.14058727627+136.673069423661i</v>
      </c>
      <c r="I1774" t="str">
        <f t="shared" si="521"/>
        <v>89.7501679100503-725.254528416022i</v>
      </c>
      <c r="K1774" t="str">
        <f t="shared" si="522"/>
        <v>0.00972083015981744-0.00162310166862508i</v>
      </c>
      <c r="L1774" t="str">
        <f t="shared" si="523"/>
        <v>0.00015-0.398933033153016i</v>
      </c>
      <c r="M1774" t="str">
        <f t="shared" si="524"/>
        <v>0.0004-0.0703999470270027i</v>
      </c>
      <c r="N1774">
        <f t="shared" si="525"/>
        <v>89.500366362548576</v>
      </c>
      <c r="O1774">
        <f t="shared" si="526"/>
        <v>31.235461507942205</v>
      </c>
      <c r="P1774" s="3">
        <f t="shared" si="527"/>
        <v>31.235461507942205</v>
      </c>
      <c r="Q1774" s="3">
        <f t="shared" si="528"/>
        <v>-90.499633637451424</v>
      </c>
      <c r="R1774">
        <f t="shared" si="529"/>
        <v>89.500366362548576</v>
      </c>
      <c r="S1774">
        <f t="shared" si="530"/>
        <v>0.70736086500744588</v>
      </c>
      <c r="T1774">
        <f t="shared" si="513"/>
        <v>31.235461507942205</v>
      </c>
    </row>
    <row r="1775" spans="1:20" x14ac:dyDescent="0.25">
      <c r="A1775">
        <f t="shared" si="514"/>
        <v>4461.3684155854035</v>
      </c>
      <c r="B1775">
        <f t="shared" si="531"/>
        <v>710.0488362944742</v>
      </c>
      <c r="C1775" t="str">
        <f t="shared" si="515"/>
        <v>-0.317770905996564-36.3162119301266i</v>
      </c>
      <c r="D1775" t="str">
        <f t="shared" si="516"/>
        <v>3.47812168733841-22.4180417932887i</v>
      </c>
      <c r="E1775" t="str">
        <f t="shared" si="517"/>
        <v>162.451965980528+0.550779926104824i</v>
      </c>
      <c r="F1775" t="str">
        <f t="shared" si="518"/>
        <v>2.42492461602743-210.348532611388i</v>
      </c>
      <c r="G1775" t="str">
        <f t="shared" si="519"/>
        <v>0.999999872615644-0.000356909427782149i</v>
      </c>
      <c r="H1775" t="str">
        <f t="shared" si="520"/>
        <v>1219.28774966656+137.193413177251i</v>
      </c>
      <c r="I1775" t="str">
        <f t="shared" si="521"/>
        <v>89.7517622913696-722.589244231951i</v>
      </c>
      <c r="K1775" t="str">
        <f t="shared" si="522"/>
        <v>0.00971876598322383-0.00162891302759114i</v>
      </c>
      <c r="L1775" t="str">
        <f t="shared" si="523"/>
        <v>0.00015-0.397422826412648i</v>
      </c>
      <c r="M1775" t="str">
        <f t="shared" si="524"/>
        <v>0.0004-0.0701334399551735i</v>
      </c>
      <c r="N1775">
        <f t="shared" si="525"/>
        <v>89.498668331540031</v>
      </c>
      <c r="O1775">
        <f t="shared" si="526"/>
        <v>31.202343339289524</v>
      </c>
      <c r="P1775" s="3">
        <f t="shared" si="527"/>
        <v>31.202343339289524</v>
      </c>
      <c r="Q1775" s="3">
        <f t="shared" si="528"/>
        <v>-90.501331668459969</v>
      </c>
      <c r="R1775">
        <f t="shared" si="529"/>
        <v>89.498668331540031</v>
      </c>
      <c r="S1775">
        <f t="shared" si="530"/>
        <v>0.71004883629447424</v>
      </c>
      <c r="T1775">
        <f t="shared" si="513"/>
        <v>31.202343339289524</v>
      </c>
    </row>
    <row r="1776" spans="1:20" x14ac:dyDescent="0.25">
      <c r="A1776">
        <f t="shared" si="514"/>
        <v>4478.3216155646287</v>
      </c>
      <c r="B1776">
        <f t="shared" si="531"/>
        <v>712.74702187239325</v>
      </c>
      <c r="C1776" t="str">
        <f t="shared" si="515"/>
        <v>-0.317636404626365-36.1779919419833i</v>
      </c>
      <c r="D1776" t="str">
        <f t="shared" si="516"/>
        <v>3.47812166211437-22.3332014739931i</v>
      </c>
      <c r="E1776" t="str">
        <f t="shared" si="517"/>
        <v>162.45184092605+0.552921473593012i</v>
      </c>
      <c r="F1776" t="str">
        <f t="shared" si="518"/>
        <v>2.42492461367535-209.552240686911i</v>
      </c>
      <c r="G1776" t="str">
        <f t="shared" si="519"/>
        <v>0.999999871645684-0.000358265683260217i</v>
      </c>
      <c r="H1776" t="str">
        <f t="shared" si="520"/>
        <v>1219.43605442126+137.715744370804i</v>
      </c>
      <c r="I1776" t="str">
        <f t="shared" si="521"/>
        <v>89.753368282088-719.93436753765i</v>
      </c>
      <c r="K1776" t="str">
        <f t="shared" si="522"/>
        <v>0.00971668700247613-0.00163474254930722i</v>
      </c>
      <c r="L1776" t="str">
        <f t="shared" si="523"/>
        <v>0.00015-0.395918336733063i</v>
      </c>
      <c r="M1776" t="str">
        <f t="shared" si="524"/>
        <v>0.0004-0.0698679417764226i</v>
      </c>
      <c r="N1776">
        <f t="shared" si="525"/>
        <v>89.496966060896099</v>
      </c>
      <c r="O1776">
        <f t="shared" si="526"/>
        <v>31.169223918241713</v>
      </c>
      <c r="P1776" s="3">
        <f t="shared" si="527"/>
        <v>31.169223918241713</v>
      </c>
      <c r="Q1776" s="3">
        <f t="shared" si="528"/>
        <v>-90.503033939103901</v>
      </c>
      <c r="R1776">
        <f t="shared" si="529"/>
        <v>89.496966060896099</v>
      </c>
      <c r="S1776">
        <f t="shared" si="530"/>
        <v>0.71274702187239325</v>
      </c>
      <c r="T1776">
        <f t="shared" si="513"/>
        <v>31.169223918241713</v>
      </c>
    </row>
    <row r="1777" spans="1:20" x14ac:dyDescent="0.25">
      <c r="A1777">
        <f t="shared" si="514"/>
        <v>4495.3392377037744</v>
      </c>
      <c r="B1777">
        <f t="shared" si="531"/>
        <v>715.45546055550835</v>
      </c>
      <c r="C1777" t="str">
        <f t="shared" si="515"/>
        <v>-0.317500940117136-36.0402927341465i</v>
      </c>
      <c r="D1777" t="str">
        <f t="shared" si="516"/>
        <v>3.47812163669826-22.2486824252981i</v>
      </c>
      <c r="E1777" t="str">
        <f t="shared" si="517"/>
        <v>162.451715048949+0.555071692171056i</v>
      </c>
      <c r="F1777" t="str">
        <f t="shared" si="518"/>
        <v>2.42492461130537-208.758963241769i</v>
      </c>
      <c r="G1777" t="str">
        <f t="shared" si="519"/>
        <v>0.999999870668338-0.000359627092505126i</v>
      </c>
      <c r="H1777" t="str">
        <f t="shared" si="520"/>
        <v>1219.58551057528+138.240070650092i</v>
      </c>
      <c r="I1777" t="str">
        <f t="shared" si="521"/>
        <v>89.7549859622525-717.289860290336i</v>
      </c>
      <c r="K1777" t="str">
        <f t="shared" si="522"/>
        <v>0.00971459311819895-0.0016405902608533i</v>
      </c>
      <c r="L1777" t="str">
        <f t="shared" si="523"/>
        <v>0.00015-0.39441954247167i</v>
      </c>
      <c r="M1777" t="str">
        <f t="shared" si="524"/>
        <v>0.0004-0.0696034486714711i</v>
      </c>
      <c r="N1777">
        <f t="shared" si="525"/>
        <v>89.495259558303076</v>
      </c>
      <c r="O1777">
        <f t="shared" si="526"/>
        <v>31.136103236364395</v>
      </c>
      <c r="P1777" s="3">
        <f t="shared" si="527"/>
        <v>31.136103236364395</v>
      </c>
      <c r="Q1777" s="3">
        <f t="shared" si="528"/>
        <v>-90.504740441696924</v>
      </c>
      <c r="R1777">
        <f t="shared" si="529"/>
        <v>89.495259558303076</v>
      </c>
      <c r="S1777">
        <f t="shared" si="530"/>
        <v>0.71545546055550835</v>
      </c>
      <c r="T1777">
        <f t="shared" si="513"/>
        <v>31.136103236364395</v>
      </c>
    </row>
    <row r="1778" spans="1:20" x14ac:dyDescent="0.25">
      <c r="A1778">
        <f t="shared" si="514"/>
        <v>4512.4215268070484</v>
      </c>
      <c r="B1778">
        <f t="shared" si="531"/>
        <v>718.17419130561927</v>
      </c>
      <c r="C1778" t="str">
        <f t="shared" si="515"/>
        <v>-0.317364506025968-35.903112329508i</v>
      </c>
      <c r="D1778" t="str">
        <f t="shared" si="516"/>
        <v>3.47812161108864-22.1644834313689i</v>
      </c>
      <c r="E1778" t="str">
        <f t="shared" si="517"/>
        <v>162.451588344851+0.557230620470685i</v>
      </c>
      <c r="F1778" t="str">
        <f t="shared" si="518"/>
        <v>2.42492460891731-207.968688864398i</v>
      </c>
      <c r="G1778" t="str">
        <f t="shared" si="519"/>
        <v>0.99999986968355-0.000360993675101143i</v>
      </c>
      <c r="H1778" t="str">
        <f t="shared" si="520"/>
        <v>1219.73612723754+138.766399690568i</v>
      </c>
      <c r="I1778" t="str">
        <f t="shared" si="521"/>
        <v>89.7566154123847-714.655684598117i</v>
      </c>
      <c r="K1778" t="str">
        <f t="shared" si="522"/>
        <v>0.00971248423045066-0.0016464561889856i</v>
      </c>
      <c r="L1778" t="str">
        <f t="shared" si="523"/>
        <v>0.00015-0.392926422067812i</v>
      </c>
      <c r="M1778" t="str">
        <f t="shared" si="524"/>
        <v>0.0004-0.0693399568354965i</v>
      </c>
      <c r="N1778">
        <f t="shared" si="525"/>
        <v>89.493548831720631</v>
      </c>
      <c r="O1778">
        <f t="shared" si="526"/>
        <v>31.102981285174629</v>
      </c>
      <c r="P1778" s="3">
        <f t="shared" si="527"/>
        <v>31.102981285174629</v>
      </c>
      <c r="Q1778" s="3">
        <f t="shared" si="528"/>
        <v>-90.506451168279369</v>
      </c>
      <c r="R1778">
        <f t="shared" si="529"/>
        <v>89.493548831720631</v>
      </c>
      <c r="S1778">
        <f t="shared" si="530"/>
        <v>0.71817419130561932</v>
      </c>
      <c r="T1778">
        <f t="shared" si="513"/>
        <v>31.102981285174629</v>
      </c>
    </row>
    <row r="1779" spans="1:20" x14ac:dyDescent="0.25">
      <c r="A1779">
        <f t="shared" si="514"/>
        <v>4529.5687286089151</v>
      </c>
      <c r="B1779">
        <f t="shared" si="531"/>
        <v>720.9032532325806</v>
      </c>
      <c r="C1779" t="str">
        <f t="shared" si="515"/>
        <v>-0.317227095873529-35.7664487584611i</v>
      </c>
      <c r="D1779" t="str">
        <f t="shared" si="516"/>
        <v>3.47812158528399-22.0806032809745i</v>
      </c>
      <c r="E1779" t="str">
        <f t="shared" si="517"/>
        <v>162.451460809377+0.559398297328647i</v>
      </c>
      <c r="F1779" t="str">
        <f t="shared" si="518"/>
        <v>2.4249246065111-207.181406186437i</v>
      </c>
      <c r="G1779" t="str">
        <f t="shared" si="519"/>
        <v>0.999999868691263-0.000362365450706957i</v>
      </c>
      <c r="H1779" t="str">
        <f t="shared" si="520"/>
        <v>1219.88791359163+139.29473919749i</v>
      </c>
      <c r="I1779" t="str">
        <f t="shared" si="521"/>
        <v>89.7582567134926-712.031802719505i</v>
      </c>
      <c r="K1779" t="str">
        <f t="shared" si="522"/>
        <v>0.00971036023872182-0.00165234036013141i</v>
      </c>
      <c r="L1779" t="str">
        <f t="shared" si="523"/>
        <v>0.00015-0.391438954042451i</v>
      </c>
      <c r="M1779" t="str">
        <f t="shared" si="524"/>
        <v>0.0004-0.0690774624780797i</v>
      </c>
      <c r="N1779">
        <f t="shared" si="525"/>
        <v>89.491833889385489</v>
      </c>
      <c r="O1779">
        <f t="shared" si="526"/>
        <v>31.069858056140902</v>
      </c>
      <c r="P1779" s="3">
        <f t="shared" si="527"/>
        <v>31.069858056140902</v>
      </c>
      <c r="Q1779" s="3">
        <f t="shared" si="528"/>
        <v>-90.508166110614511</v>
      </c>
      <c r="R1779">
        <f t="shared" si="529"/>
        <v>89.491833889385489</v>
      </c>
      <c r="S1779">
        <f t="shared" si="530"/>
        <v>0.72090325323258064</v>
      </c>
      <c r="T1779">
        <f t="shared" si="513"/>
        <v>31.069858056140902</v>
      </c>
    </row>
    <row r="1780" spans="1:20" x14ac:dyDescent="0.25">
      <c r="A1780">
        <f t="shared" si="514"/>
        <v>4546.7810897776289</v>
      </c>
      <c r="B1780">
        <f t="shared" si="531"/>
        <v>723.64268559486447</v>
      </c>
      <c r="C1780" t="str">
        <f t="shared" si="515"/>
        <v>-0.317088703143888-35.6303000588735i</v>
      </c>
      <c r="D1780" t="str">
        <f t="shared" si="516"/>
        <v>3.47812155928287-21.997040767471i</v>
      </c>
      <c r="E1780" t="str">
        <f t="shared" si="517"/>
        <v>162.451332438146+0.561574761786027i</v>
      </c>
      <c r="F1780" t="str">
        <f t="shared" si="518"/>
        <v>2.42492460408656-206.397103882559i</v>
      </c>
      <c r="G1780" t="str">
        <f t="shared" si="519"/>
        <v>0.999999867691421-0.000363742439055958i</v>
      </c>
      <c r="H1780" t="str">
        <f t="shared" si="520"/>
        <v>1220.04087889646+139.825096906002i</v>
      </c>
      <c r="I1780" t="str">
        <f t="shared" si="521"/>
        <v>89.759909947051-709.418177062868i</v>
      </c>
      <c r="K1780" t="str">
        <f t="shared" si="522"/>
        <v>0.00970822104193322-0.0016582428003837i</v>
      </c>
      <c r="L1780" t="str">
        <f t="shared" si="523"/>
        <v>0.00015-0.38995711699786i</v>
      </c>
      <c r="M1780" t="str">
        <f t="shared" si="524"/>
        <v>0.0004-0.0688159618231517i</v>
      </c>
      <c r="N1780">
        <f t="shared" si="525"/>
        <v>89.490114739814885</v>
      </c>
      <c r="O1780">
        <f t="shared" si="526"/>
        <v>31.03673354068313</v>
      </c>
      <c r="P1780" s="3">
        <f t="shared" si="527"/>
        <v>31.03673354068313</v>
      </c>
      <c r="Q1780" s="3">
        <f t="shared" si="528"/>
        <v>-90.509885260185115</v>
      </c>
      <c r="R1780">
        <f t="shared" si="529"/>
        <v>89.490114739814885</v>
      </c>
      <c r="S1780">
        <f t="shared" si="530"/>
        <v>0.72364268559486444</v>
      </c>
      <c r="T1780">
        <f t="shared" si="513"/>
        <v>31.03673354068313</v>
      </c>
    </row>
    <row r="1781" spans="1:20" x14ac:dyDescent="0.25">
      <c r="A1781">
        <f t="shared" si="514"/>
        <v>4564.0588579187843</v>
      </c>
      <c r="B1781">
        <f t="shared" si="531"/>
        <v>726.39252780012498</v>
      </c>
      <c r="C1781" t="str">
        <f t="shared" si="515"/>
        <v>-0.316949321284719-35.4946642760581i</v>
      </c>
      <c r="D1781" t="str">
        <f t="shared" si="516"/>
        <v>3.47812153308375-21.9137946887835i</v>
      </c>
      <c r="E1781" t="str">
        <f t="shared" si="517"/>
        <v>162.451203226767+0.56376005309139i</v>
      </c>
      <c r="F1781" t="str">
        <f t="shared" si="518"/>
        <v>2.42492460164354-205.615770670314i</v>
      </c>
      <c r="G1781" t="str">
        <f t="shared" si="519"/>
        <v>0.999999866683965-0.000365124659956525i</v>
      </c>
      <c r="H1781" t="str">
        <f t="shared" si="520"/>
        <v>1220.19503248688+140.357480581279i</v>
      </c>
      <c r="I1781" t="str">
        <f t="shared" si="521"/>
        <v>89.7615751950253-706.81477018591i</v>
      </c>
      <c r="K1781" t="str">
        <f t="shared" si="522"/>
        <v>0.00970606653843471-0.00166416353549612i</v>
      </c>
      <c r="L1781" t="str">
        <f t="shared" si="523"/>
        <v>0.00015-0.388480889617315i</v>
      </c>
      <c r="M1781" t="str">
        <f t="shared" si="524"/>
        <v>0.0004-0.0685554511089379i</v>
      </c>
      <c r="N1781">
        <f t="shared" si="525"/>
        <v>89.4883913918096</v>
      </c>
      <c r="O1781">
        <f t="shared" si="526"/>
        <v>31.003607730172263</v>
      </c>
      <c r="P1781" s="3">
        <f t="shared" si="527"/>
        <v>31.003607730172263</v>
      </c>
      <c r="Q1781" s="3">
        <f t="shared" si="528"/>
        <v>-90.5116086081904</v>
      </c>
      <c r="R1781">
        <f t="shared" si="529"/>
        <v>89.4883913918096</v>
      </c>
      <c r="S1781">
        <f t="shared" si="530"/>
        <v>0.72639252780012498</v>
      </c>
      <c r="T1781">
        <f t="shared" si="513"/>
        <v>31.003607730172263</v>
      </c>
    </row>
    <row r="1782" spans="1:20" x14ac:dyDescent="0.25">
      <c r="A1782">
        <f t="shared" si="514"/>
        <v>4581.4022815788758</v>
      </c>
      <c r="B1782">
        <f t="shared" si="531"/>
        <v>729.15281940576551</v>
      </c>
      <c r="C1782" t="str">
        <f t="shared" si="515"/>
        <v>-0.316808943706885-35.3595394627456i</v>
      </c>
      <c r="D1782" t="str">
        <f t="shared" si="516"/>
        <v>3.47812150668517-21.8308638473891i</v>
      </c>
      <c r="E1782" t="str">
        <f t="shared" si="517"/>
        <v>162.451073170842+0.565954210701492i</v>
      </c>
      <c r="F1782" t="str">
        <f t="shared" si="518"/>
        <v>2.42492459918194-204.837395309959i</v>
      </c>
      <c r="G1782" t="str">
        <f t="shared" si="519"/>
        <v>0.999999865668838-0.000366512133292303i</v>
      </c>
      <c r="H1782" t="str">
        <f t="shared" si="520"/>
        <v>1220.35038377438+140.89189801862i</v>
      </c>
      <c r="I1782" t="str">
        <f t="shared" si="521"/>
        <v>89.7632525398591-704.221544795153i</v>
      </c>
      <c r="K1782" t="str">
        <f t="shared" si="522"/>
        <v>0.0097038966260033-0.00167010259087757i</v>
      </c>
      <c r="L1782" t="str">
        <f t="shared" si="523"/>
        <v>0.00015-0.387010250664787i</v>
      </c>
      <c r="M1782" t="str">
        <f t="shared" si="524"/>
        <v>0.0004-0.0682959265879036i</v>
      </c>
      <c r="N1782">
        <f t="shared" si="525"/>
        <v>89.486663854457731</v>
      </c>
      <c r="O1782">
        <f t="shared" si="526"/>
        <v>30.970480615930175</v>
      </c>
      <c r="P1782" s="3">
        <f t="shared" si="527"/>
        <v>30.970480615930175</v>
      </c>
      <c r="Q1782" s="3">
        <f t="shared" si="528"/>
        <v>-90.513336145542269</v>
      </c>
      <c r="R1782">
        <f t="shared" si="529"/>
        <v>89.486663854457731</v>
      </c>
      <c r="S1782">
        <f t="shared" si="530"/>
        <v>0.72915281940576548</v>
      </c>
      <c r="T1782">
        <f t="shared" si="513"/>
        <v>30.970480615930175</v>
      </c>
    </row>
    <row r="1783" spans="1:20" x14ac:dyDescent="0.25">
      <c r="A1783">
        <f t="shared" si="514"/>
        <v>4598.8116102488757</v>
      </c>
      <c r="B1783">
        <f t="shared" si="531"/>
        <v>731.92360011950746</v>
      </c>
      <c r="C1783" t="str">
        <f t="shared" si="515"/>
        <v>-0.316667563784596-35.2249236790586i</v>
      </c>
      <c r="D1783" t="str">
        <f t="shared" si="516"/>
        <v>3.47812148008556-21.7482470503i</v>
      </c>
      <c r="E1783" t="str">
        <f t="shared" si="517"/>
        <v>162.450942265975+0.568157274281932i</v>
      </c>
      <c r="F1783" t="str">
        <f t="shared" si="518"/>
        <v>2.42492459670159-204.061966604305i</v>
      </c>
      <c r="G1783" t="str">
        <f t="shared" si="519"/>
        <v>0.999999864645982-0.000367904879022499i</v>
      </c>
      <c r="H1783" t="str">
        <f t="shared" si="520"/>
        <v>1220.50694224775+141.428357043558i</v>
      </c>
      <c r="I1783" t="str">
        <f t="shared" si="521"/>
        <v>89.7649420644773-701.638463745441i</v>
      </c>
      <c r="K1783" t="str">
        <f t="shared" si="522"/>
        <v>0.00970171120184148-0.00167605999158674i</v>
      </c>
      <c r="L1783" t="str">
        <f t="shared" si="523"/>
        <v>0.00015-0.385545178984645i</v>
      </c>
      <c r="M1783" t="str">
        <f t="shared" si="524"/>
        <v>0.0004-0.0680373845267023i</v>
      </c>
      <c r="N1783">
        <f t="shared" si="525"/>
        <v>89.484932137137889</v>
      </c>
      <c r="O1783">
        <f t="shared" si="526"/>
        <v>30.937352189229948</v>
      </c>
      <c r="P1783" s="3">
        <f t="shared" si="527"/>
        <v>30.937352189229948</v>
      </c>
      <c r="Q1783" s="3">
        <f t="shared" si="528"/>
        <v>-90.515067862862111</v>
      </c>
      <c r="R1783">
        <f t="shared" si="529"/>
        <v>89.484932137137889</v>
      </c>
      <c r="S1783">
        <f t="shared" si="530"/>
        <v>0.73192360011950741</v>
      </c>
      <c r="T1783">
        <f t="shared" si="513"/>
        <v>30.937352189229948</v>
      </c>
    </row>
    <row r="1784" spans="1:20" x14ac:dyDescent="0.25">
      <c r="A1784">
        <f t="shared" si="514"/>
        <v>4616.2870943678217</v>
      </c>
      <c r="B1784">
        <f t="shared" si="531"/>
        <v>734.70490979996157</v>
      </c>
      <c r="C1784" t="str">
        <f t="shared" si="515"/>
        <v>-0.316525174855063-35.0908149924799i</v>
      </c>
      <c r="D1784" t="str">
        <f t="shared" si="516"/>
        <v>3.47812145328341-21.6659431090457i</v>
      </c>
      <c r="E1784" t="str">
        <f t="shared" si="517"/>
        <v>162.450810507756+0.570369283709794i</v>
      </c>
      <c r="F1784" t="str">
        <f t="shared" si="518"/>
        <v>2.42492459420237-203.289473398549i</v>
      </c>
      <c r="G1784" t="str">
        <f t="shared" si="519"/>
        <v>0.999999863615337-0.000369302917182165i</v>
      </c>
      <c r="H1784" t="str">
        <f t="shared" si="520"/>
        <v>1220.66471747375+141.96686551199i</v>
      </c>
      <c r="I1784" t="str">
        <f t="shared" si="521"/>
        <v>89.766643852295-699.065490039402i</v>
      </c>
      <c r="K1784" t="str">
        <f t="shared" si="522"/>
        <v>0.00969951016257573-0.00168203576232687i</v>
      </c>
      <c r="L1784" t="str">
        <f t="shared" si="523"/>
        <v>0.00015-0.384085653501341i</v>
      </c>
      <c r="M1784" t="str">
        <f t="shared" si="524"/>
        <v>0.0004-0.0677798212061188i</v>
      </c>
      <c r="N1784">
        <f t="shared" si="525"/>
        <v>89.483196249522919</v>
      </c>
      <c r="O1784">
        <f t="shared" si="526"/>
        <v>30.904222441294749</v>
      </c>
      <c r="P1784" s="3">
        <f t="shared" si="527"/>
        <v>30.904222441294749</v>
      </c>
      <c r="Q1784" s="3">
        <f t="shared" si="528"/>
        <v>-90.516803750477081</v>
      </c>
      <c r="R1784">
        <f t="shared" si="529"/>
        <v>89.483196249522919</v>
      </c>
      <c r="S1784">
        <f t="shared" si="530"/>
        <v>0.73470490979996161</v>
      </c>
      <c r="T1784">
        <f t="shared" si="513"/>
        <v>30.904222441294749</v>
      </c>
    </row>
    <row r="1785" spans="1:20" x14ac:dyDescent="0.25">
      <c r="A1785">
        <f t="shared" si="514"/>
        <v>4633.8289853264196</v>
      </c>
      <c r="B1785">
        <f t="shared" si="531"/>
        <v>737.49678845720143</v>
      </c>
      <c r="C1785" t="str">
        <f t="shared" si="515"/>
        <v>-0.31638177021876-34.9572114778313i</v>
      </c>
      <c r="D1785" t="str">
        <f t="shared" si="516"/>
        <v>3.47812142627717-21.5839508396564i</v>
      </c>
      <c r="E1785" t="str">
        <f t="shared" si="517"/>
        <v>162.450677891782+0.572590279073451i</v>
      </c>
      <c r="F1785" t="str">
        <f t="shared" si="518"/>
        <v>2.4249245916841-202.519904580117i</v>
      </c>
      <c r="G1785" t="str">
        <f t="shared" si="519"/>
        <v>0.999999862576844-0.000370706267882482i</v>
      </c>
      <c r="H1785" t="str">
        <f t="shared" si="520"/>
        <v>1220.8237190978+142.50743131027i</v>
      </c>
      <c r="I1785" t="str">
        <f t="shared" si="521"/>
        <v>89.7683579872093-696.502586826952i</v>
      </c>
      <c r="K1785" t="str">
        <f t="shared" si="522"/>
        <v>0.00969729340425508-0.00168802992744021i</v>
      </c>
      <c r="L1785" t="str">
        <f t="shared" si="523"/>
        <v>0.00015-0.382631653219108i</v>
      </c>
      <c r="M1785" t="str">
        <f t="shared" si="524"/>
        <v>0.0004-0.0675232329210193i</v>
      </c>
      <c r="N1785">
        <f t="shared" si="525"/>
        <v>89.481456201583057</v>
      </c>
      <c r="O1785">
        <f t="shared" si="526"/>
        <v>30.871091363299179</v>
      </c>
      <c r="P1785" s="3">
        <f t="shared" si="527"/>
        <v>30.871091363299179</v>
      </c>
      <c r="Q1785" s="3">
        <f t="shared" si="528"/>
        <v>-90.518543798416943</v>
      </c>
      <c r="R1785">
        <f t="shared" si="529"/>
        <v>89.481456201583057</v>
      </c>
      <c r="S1785">
        <f t="shared" si="530"/>
        <v>0.73749678845720146</v>
      </c>
      <c r="T1785">
        <f t="shared" si="513"/>
        <v>30.871091363299179</v>
      </c>
    </row>
    <row r="1786" spans="1:20" x14ac:dyDescent="0.25">
      <c r="A1786">
        <f t="shared" si="514"/>
        <v>4651.4375354706599</v>
      </c>
      <c r="B1786">
        <f t="shared" si="531"/>
        <v>740.2992762533388</v>
      </c>
      <c r="C1786" t="str">
        <f t="shared" si="515"/>
        <v>-0.316237343138719-34.8241112172389i</v>
      </c>
      <c r="D1786" t="str">
        <f t="shared" si="516"/>
        <v>3.4781213990653-21.5022690626457i</v>
      </c>
      <c r="E1786" t="str">
        <f t="shared" si="517"/>
        <v>162.450544413635+0.574820300675493i</v>
      </c>
      <c r="F1786" t="str">
        <f t="shared" si="518"/>
        <v>2.42492458914664-201.753249078504i</v>
      </c>
      <c r="G1786" t="str">
        <f t="shared" si="519"/>
        <v>0.999999861530444-0.000372114951311054i</v>
      </c>
      <c r="H1786" t="str">
        <f t="shared" si="520"/>
        <v>1220.98395684467+143.050062355331i</v>
      </c>
      <c r="I1786" t="str">
        <f t="shared" si="521"/>
        <v>89.7700845536057-693.949717404792i</v>
      </c>
      <c r="K1786" t="str">
        <f t="shared" si="522"/>
        <v>0.00969506082234923-0.00169404251090245i</v>
      </c>
      <c r="L1786" t="str">
        <f t="shared" si="523"/>
        <v>0.00015-0.381183157221666i</v>
      </c>
      <c r="M1786" t="str">
        <f t="shared" si="524"/>
        <v>0.0004-0.0672676159802941i</v>
      </c>
      <c r="N1786">
        <f t="shared" si="525"/>
        <v>89.479712003590308</v>
      </c>
      <c r="O1786">
        <f t="shared" si="526"/>
        <v>30.837958946367333</v>
      </c>
      <c r="P1786" s="3">
        <f t="shared" si="527"/>
        <v>30.837958946367333</v>
      </c>
      <c r="Q1786" s="3">
        <f t="shared" si="528"/>
        <v>-90.520287996409692</v>
      </c>
      <c r="R1786">
        <f t="shared" si="529"/>
        <v>89.479712003590308</v>
      </c>
      <c r="S1786">
        <f t="shared" si="530"/>
        <v>0.7402992762533388</v>
      </c>
      <c r="T1786">
        <f t="shared" si="513"/>
        <v>30.837958946367333</v>
      </c>
    </row>
    <row r="1787" spans="1:20" x14ac:dyDescent="0.25">
      <c r="A1787">
        <f t="shared" si="514"/>
        <v>4669.1129981054482</v>
      </c>
      <c r="B1787">
        <f t="shared" si="531"/>
        <v>743.11241350310149</v>
      </c>
      <c r="C1787" t="str">
        <f t="shared" si="515"/>
        <v>-0.31609188684116-34.6915123001132i</v>
      </c>
      <c r="D1787" t="str">
        <f t="shared" si="516"/>
        <v>3.47812137164623-21.4208966029939i</v>
      </c>
      <c r="E1787" t="str">
        <f t="shared" si="517"/>
        <v>162.450410068902+0.577059389032834i</v>
      </c>
      <c r="F1787" t="str">
        <f t="shared" si="518"/>
        <v>2.42492458658988-200.989495865112i</v>
      </c>
      <c r="G1787" t="str">
        <f t="shared" si="519"/>
        <v>0.999999860476076-0.000373528987732199i</v>
      </c>
      <c r="H1787" t="str">
        <f t="shared" si="520"/>
        <v>1221.14544051918+143.594766594797i</v>
      </c>
      <c r="I1787" t="str">
        <f t="shared" si="521"/>
        <v>89.7718236363575-691.40684521589i</v>
      </c>
      <c r="K1787" t="str">
        <f t="shared" si="522"/>
        <v>0.00969281231174751-0.0017000735363173i</v>
      </c>
      <c r="L1787" t="str">
        <f t="shared" si="523"/>
        <v>0.00015-0.379740144671913i</v>
      </c>
      <c r="M1787" t="str">
        <f t="shared" si="524"/>
        <v>0.0004-0.0670129667068082i</v>
      </c>
      <c r="N1787">
        <f t="shared" si="525"/>
        <v>89.477963666120928</v>
      </c>
      <c r="O1787">
        <f t="shared" si="526"/>
        <v>30.804825181574476</v>
      </c>
      <c r="P1787" s="3">
        <f t="shared" si="527"/>
        <v>30.804825181574476</v>
      </c>
      <c r="Q1787" s="3">
        <f t="shared" si="528"/>
        <v>-90.522036333879072</v>
      </c>
      <c r="R1787">
        <f t="shared" si="529"/>
        <v>89.477963666120928</v>
      </c>
      <c r="S1787">
        <f t="shared" si="530"/>
        <v>0.74311241350310153</v>
      </c>
      <c r="T1787">
        <f t="shared" si="513"/>
        <v>30.804825181574476</v>
      </c>
    </row>
    <row r="1788" spans="1:20" x14ac:dyDescent="0.25">
      <c r="A1788">
        <f t="shared" si="514"/>
        <v>4686.8556274982493</v>
      </c>
      <c r="B1788">
        <f t="shared" si="531"/>
        <v>745.93624067441328</v>
      </c>
      <c r="C1788" t="str">
        <f t="shared" si="515"/>
        <v>-0.315945394514999-34.5594128231161i</v>
      </c>
      <c r="D1788" t="str">
        <f t="shared" si="516"/>
        <v>3.47812134401836-21.3398322901309i</v>
      </c>
      <c r="E1788" t="str">
        <f t="shared" si="517"/>
        <v>162.450274853159+0.579307584878798i</v>
      </c>
      <c r="F1788" t="str">
        <f t="shared" si="518"/>
        <v>2.42492458401365-200.228633953094i</v>
      </c>
      <c r="G1788" t="str">
        <f t="shared" si="519"/>
        <v>0.999999859413679-0.000374948397487237i</v>
      </c>
      <c r="H1788" t="str">
        <f t="shared" si="520"/>
        <v>1221.30818000688+144.141552007096i</v>
      </c>
      <c r="I1788" t="str">
        <f t="shared" si="521"/>
        <v>89.7735753208284-688.873933848976i</v>
      </c>
      <c r="K1788" t="str">
        <f t="shared" si="522"/>
        <v>0.00969054776675704-0.00170612302691079i</v>
      </c>
      <c r="L1788" t="str">
        <f t="shared" si="523"/>
        <v>0.00015-0.378302594811629i</v>
      </c>
      <c r="M1788" t="str">
        <f t="shared" si="524"/>
        <v>0.0004-0.0667592814373462i</v>
      </c>
      <c r="N1788">
        <f t="shared" si="525"/>
        <v>89.47621120005968</v>
      </c>
      <c r="O1788">
        <f t="shared" si="526"/>
        <v>30.771690059945435</v>
      </c>
      <c r="P1788" s="3">
        <f t="shared" si="527"/>
        <v>30.771690059945435</v>
      </c>
      <c r="Q1788" s="3">
        <f t="shared" si="528"/>
        <v>-90.52378879994032</v>
      </c>
      <c r="R1788">
        <f t="shared" si="529"/>
        <v>89.47621120005968</v>
      </c>
      <c r="S1788">
        <f t="shared" si="530"/>
        <v>0.74593624067441333</v>
      </c>
      <c r="T1788">
        <f t="shared" si="513"/>
        <v>30.771690059945435</v>
      </c>
    </row>
    <row r="1789" spans="1:20" x14ac:dyDescent="0.25">
      <c r="A1789">
        <f t="shared" si="514"/>
        <v>4704.6656788827431</v>
      </c>
      <c r="B1789">
        <f t="shared" si="531"/>
        <v>748.77079838897612</v>
      </c>
      <c r="C1789" t="str">
        <f t="shared" si="515"/>
        <v>-0.315797859311573-34.4278108901372i</v>
      </c>
      <c r="D1789" t="str">
        <f t="shared" si="516"/>
        <v>3.47812131618015-21.2590749579192i</v>
      </c>
      <c r="E1789" t="str">
        <f t="shared" si="517"/>
        <v>162.450138761986+0.581564929164238i</v>
      </c>
      <c r="F1789" t="str">
        <f t="shared" si="518"/>
        <v>2.42492458141779-199.470652397198i</v>
      </c>
      <c r="G1789" t="str">
        <f t="shared" si="519"/>
        <v>0.999999858343194-0.000376373200994786i</v>
      </c>
      <c r="H1789" t="str">
        <f t="shared" si="520"/>
        <v>1221.47218527479+144.690426601571i</v>
      </c>
      <c r="I1789" t="str">
        <f t="shared" si="521"/>
        <v>89.7753396928729-686.350947038067i</v>
      </c>
      <c r="K1789" t="str">
        <f t="shared" si="522"/>
        <v>0.00968826708110128-0.00171219100552558i</v>
      </c>
      <c r="L1789" t="str">
        <f t="shared" si="523"/>
        <v>0.00015-0.376870486961176i</v>
      </c>
      <c r="M1789" t="str">
        <f t="shared" si="524"/>
        <v>0.0004-0.0665065565225607i</v>
      </c>
      <c r="N1789">
        <f t="shared" si="525"/>
        <v>89.474454616603794</v>
      </c>
      <c r="O1789">
        <f t="shared" si="526"/>
        <v>30.738553572455313</v>
      </c>
      <c r="P1789" s="3">
        <f t="shared" si="527"/>
        <v>30.738553572455313</v>
      </c>
      <c r="Q1789" s="3">
        <f t="shared" si="528"/>
        <v>-90.525545383396206</v>
      </c>
      <c r="R1789">
        <f t="shared" si="529"/>
        <v>89.474454616603794</v>
      </c>
      <c r="S1789">
        <f t="shared" si="530"/>
        <v>0.74877079838897609</v>
      </c>
      <c r="T1789">
        <f t="shared" si="513"/>
        <v>30.738553572455313</v>
      </c>
    </row>
    <row r="1790" spans="1:20" x14ac:dyDescent="0.25">
      <c r="A1790">
        <f t="shared" si="514"/>
        <v>4722.5434084624976</v>
      </c>
      <c r="B1790">
        <f t="shared" si="531"/>
        <v>751.61612742285422</v>
      </c>
      <c r="C1790" t="str">
        <f t="shared" si="515"/>
        <v>-0.315649274345254-34.2967046122666i</v>
      </c>
      <c r="D1790" t="str">
        <f t="shared" si="516"/>
        <v>3.47812128812994-21.1786234446375i</v>
      </c>
      <c r="E1790" t="str">
        <f t="shared" si="517"/>
        <v>162.450001790958+0.583831463058789i</v>
      </c>
      <c r="F1790" t="str">
        <f t="shared" si="518"/>
        <v>2.42492457880218-198.715540293604i</v>
      </c>
      <c r="G1790" t="str">
        <f t="shared" si="519"/>
        <v>0.999999857264557-0.000377803418751054i</v>
      </c>
      <c r="H1790" t="str">
        <f t="shared" si="520"/>
        <v>1221.6374663721+145.241398418602i</v>
      </c>
      <c r="I1790" t="str">
        <f t="shared" si="521"/>
        <v>89.7771168388406-683.837848661937i</v>
      </c>
      <c r="K1790" t="str">
        <f t="shared" si="522"/>
        <v>0.00968597014791884-0.00171827749461538i</v>
      </c>
      <c r="L1790" t="str">
        <f t="shared" si="523"/>
        <v>0.00015-0.375443800519203i</v>
      </c>
      <c r="M1790" t="str">
        <f t="shared" si="524"/>
        <v>0.0004-0.0662547883269184i</v>
      </c>
      <c r="N1790">
        <f t="shared" si="525"/>
        <v>89.472693927265425</v>
      </c>
      <c r="O1790">
        <f t="shared" si="526"/>
        <v>30.705415710029239</v>
      </c>
      <c r="P1790" s="3">
        <f t="shared" si="527"/>
        <v>30.705415710029239</v>
      </c>
      <c r="Q1790" s="3">
        <f t="shared" si="528"/>
        <v>-90.527306072734575</v>
      </c>
      <c r="R1790">
        <f t="shared" si="529"/>
        <v>89.472693927265425</v>
      </c>
      <c r="S1790">
        <f t="shared" si="530"/>
        <v>0.75161612742285422</v>
      </c>
      <c r="T1790">
        <f t="shared" si="513"/>
        <v>30.705415710029239</v>
      </c>
    </row>
    <row r="1791" spans="1:20" x14ac:dyDescent="0.25">
      <c r="A1791">
        <f t="shared" si="514"/>
        <v>4740.4890734146547</v>
      </c>
      <c r="B1791">
        <f t="shared" si="531"/>
        <v>754.47226870706106</v>
      </c>
      <c r="C1791" t="str">
        <f t="shared" si="515"/>
        <v>-0.315499632692346-34.1660921077662i</v>
      </c>
      <c r="D1791" t="str">
        <f t="shared" si="516"/>
        <v>3.47812125986618-21.0984765929638i</v>
      </c>
      <c r="E1791" t="str">
        <f t="shared" si="517"/>
        <v>162.449863935646+0.58610722795248i</v>
      </c>
      <c r="F1791" t="str">
        <f t="shared" si="518"/>
        <v>2.42492457616665-197.963286779771i</v>
      </c>
      <c r="G1791" t="str">
        <f t="shared" si="519"/>
        <v>0.999999856177706-0.000379239071330131i</v>
      </c>
      <c r="H1791" t="str">
        <f t="shared" si="520"/>
        <v>1221.80403343092+145.7944755297i</v>
      </c>
      <c r="I1791" t="str">
        <f t="shared" si="521"/>
        <v>89.7789068455672-681.334602743651i</v>
      </c>
      <c r="K1791" t="str">
        <f t="shared" si="522"/>
        <v>0.00968365685976173-0.00172438251623897i</v>
      </c>
      <c r="L1791" t="str">
        <f t="shared" si="523"/>
        <v>0.00015-0.374022514962345i</v>
      </c>
      <c r="M1791" t="str">
        <f t="shared" si="524"/>
        <v>0.0004-0.0660039732286495i</v>
      </c>
      <c r="N1791">
        <f t="shared" si="525"/>
        <v>89.470929143877228</v>
      </c>
      <c r="O1791">
        <f t="shared" si="526"/>
        <v>30.672276463541806</v>
      </c>
      <c r="P1791" s="3">
        <f t="shared" si="527"/>
        <v>30.672276463541806</v>
      </c>
      <c r="Q1791" s="3">
        <f t="shared" si="528"/>
        <v>-90.529070856122772</v>
      </c>
      <c r="R1791">
        <f t="shared" si="529"/>
        <v>89.470929143877228</v>
      </c>
      <c r="S1791">
        <f t="shared" si="530"/>
        <v>0.75447226870706108</v>
      </c>
      <c r="T1791">
        <f t="shared" si="513"/>
        <v>30.672276463541806</v>
      </c>
    </row>
    <row r="1792" spans="1:20" x14ac:dyDescent="0.25">
      <c r="A1792">
        <f t="shared" si="514"/>
        <v>4758.5029318936304</v>
      </c>
      <c r="B1792">
        <f t="shared" si="531"/>
        <v>757.33926332814792</v>
      </c>
      <c r="C1792" t="str">
        <f t="shared" si="515"/>
        <v>-0.315348927392272-34.0359715020467i</v>
      </c>
      <c r="D1792" t="str">
        <f t="shared" si="516"/>
        <v>3.47812123138718-21.0186332499587i</v>
      </c>
      <c r="E1792" t="str">
        <f t="shared" si="517"/>
        <v>162.449725191625+0.588392265456877i</v>
      </c>
      <c r="F1792" t="str">
        <f t="shared" si="518"/>
        <v>2.42492457351105-197.213881034278i</v>
      </c>
      <c r="G1792" t="str">
        <f t="shared" si="519"/>
        <v>0.99999985508258-0.000380680179384293i</v>
      </c>
      <c r="H1792" t="str">
        <f t="shared" si="520"/>
        <v>1221.97189666694+146.349666037648i</v>
      </c>
      <c r="I1792" t="str">
        <f t="shared" si="521"/>
        <v>89.7807098003899-678.841173450026i</v>
      </c>
      <c r="K1792" t="str">
        <f t="shared" si="522"/>
        <v>0.00968132710859449-0.00173050609205471i</v>
      </c>
      <c r="L1792" t="str">
        <f t="shared" si="523"/>
        <v>0.00015-0.372606609844935i</v>
      </c>
      <c r="M1792" t="str">
        <f t="shared" si="524"/>
        <v>0.0004-0.0657541076196947i</v>
      </c>
      <c r="N1792">
        <f t="shared" si="525"/>
        <v>89.469160278593776</v>
      </c>
      <c r="O1792">
        <f t="shared" si="526"/>
        <v>30.639135823817849</v>
      </c>
      <c r="P1792" s="3">
        <f t="shared" si="527"/>
        <v>30.639135823817849</v>
      </c>
      <c r="Q1792" s="3">
        <f t="shared" si="528"/>
        <v>-90.530839721406224</v>
      </c>
      <c r="R1792">
        <f t="shared" si="529"/>
        <v>89.469160278593776</v>
      </c>
      <c r="S1792">
        <f t="shared" si="530"/>
        <v>0.75733926332814794</v>
      </c>
      <c r="T1792">
        <f t="shared" si="513"/>
        <v>30.639135823817849</v>
      </c>
    </row>
    <row r="1793" spans="1:20" x14ac:dyDescent="0.25">
      <c r="A1793">
        <f t="shared" si="514"/>
        <v>4776.5852430348268</v>
      </c>
      <c r="B1793">
        <f t="shared" si="531"/>
        <v>760.21715252879494</v>
      </c>
      <c r="C1793" t="str">
        <f t="shared" si="515"/>
        <v>-0.315197151445958-33.9063409276358i</v>
      </c>
      <c r="D1793" t="str">
        <f t="shared" si="516"/>
        <v>3.47812120269133-20.9390922670489i</v>
      </c>
      <c r="E1793" t="str">
        <f t="shared" si="517"/>
        <v>162.449585554462+0.59068661740757i</v>
      </c>
      <c r="F1793" t="str">
        <f t="shared" si="518"/>
        <v>2.42492457083525-196.467312276674i</v>
      </c>
      <c r="G1793" t="str">
        <f t="shared" si="519"/>
        <v>0.999999853979115-0.00038212676364429i</v>
      </c>
      <c r="H1793" t="str">
        <f t="shared" si="520"/>
        <v>1222.14106638029+146.906978076589i</v>
      </c>
      <c r="I1793" t="str">
        <f t="shared" si="521"/>
        <v>89.7825257911372-676.357525091219i</v>
      </c>
      <c r="K1793" t="str">
        <f t="shared" si="522"/>
        <v>0.00967898078579207-0.00173664824331427i</v>
      </c>
      <c r="L1793" t="str">
        <f t="shared" si="523"/>
        <v>0.00015-0.371196064798701i</v>
      </c>
      <c r="M1793" t="str">
        <f t="shared" si="524"/>
        <v>0.0004-0.065505187905653i</v>
      </c>
      <c r="N1793">
        <f t="shared" si="525"/>
        <v>89.467387343898054</v>
      </c>
      <c r="O1793">
        <f t="shared" si="526"/>
        <v>30.605993781631003</v>
      </c>
      <c r="P1793" s="3">
        <f t="shared" si="527"/>
        <v>30.605993781631003</v>
      </c>
      <c r="Q1793" s="3">
        <f t="shared" si="528"/>
        <v>-90.532612656101946</v>
      </c>
      <c r="R1793">
        <f t="shared" si="529"/>
        <v>89.467387343898054</v>
      </c>
      <c r="S1793">
        <f t="shared" si="530"/>
        <v>0.76021715252879496</v>
      </c>
      <c r="T1793">
        <f t="shared" si="513"/>
        <v>30.605993781631003</v>
      </c>
    </row>
    <row r="1794" spans="1:20" x14ac:dyDescent="0.25">
      <c r="A1794">
        <f t="shared" si="514"/>
        <v>4794.736266958359</v>
      </c>
      <c r="B1794">
        <f t="shared" si="531"/>
        <v>763.10597770840434</v>
      </c>
      <c r="C1794" t="str">
        <f t="shared" si="515"/>
        <v>-0.31504429781732-33.7771985241572i</v>
      </c>
      <c r="D1794" t="str">
        <f t="shared" si="516"/>
        <v>3.47812117377699-20.8598525000107i</v>
      </c>
      <c r="E1794" t="str">
        <f t="shared" si="517"/>
        <v>162.449445019727+0.592990325863283i</v>
      </c>
      <c r="F1794" t="str">
        <f t="shared" si="518"/>
        <v>2.42492456813905-195.723569767316i</v>
      </c>
      <c r="G1794" t="str">
        <f t="shared" si="519"/>
        <v>0.999999852867248-0.00038357884491965i</v>
      </c>
      <c r="H1794" t="str">
        <f t="shared" si="520"/>
        <v>1222.31155295612+147.466419812157i</v>
      </c>
      <c r="I1794" t="str">
        <f t="shared" si="521"/>
        <v>89.7843549061348-673.883622120132i</v>
      </c>
      <c r="K1794" t="str">
        <f t="shared" si="522"/>
        <v>0.00967661778213942-0.00174280899085712i</v>
      </c>
      <c r="L1794" t="str">
        <f t="shared" si="523"/>
        <v>0.00015-0.369790859532477i</v>
      </c>
      <c r="M1794" t="str">
        <f t="shared" si="524"/>
        <v>0.0004-0.0652572105057313i</v>
      </c>
      <c r="N1794">
        <f t="shared" si="525"/>
        <v>89.465610352602525</v>
      </c>
      <c r="O1794">
        <f t="shared" si="526"/>
        <v>30.572850327704963</v>
      </c>
      <c r="P1794" s="3">
        <f t="shared" si="527"/>
        <v>30.572850327704963</v>
      </c>
      <c r="Q1794" s="3">
        <f t="shared" si="528"/>
        <v>-90.534389647397475</v>
      </c>
      <c r="R1794">
        <f t="shared" si="529"/>
        <v>89.465610352602525</v>
      </c>
      <c r="S1794">
        <f t="shared" si="530"/>
        <v>0.76310597770840438</v>
      </c>
      <c r="T1794">
        <f t="shared" si="513"/>
        <v>30.572850327704963</v>
      </c>
    </row>
    <row r="1795" spans="1:20" x14ac:dyDescent="0.25">
      <c r="A1795">
        <f t="shared" si="514"/>
        <v>4812.9562647728008</v>
      </c>
      <c r="B1795">
        <f t="shared" si="531"/>
        <v>766.00578042369625</v>
      </c>
      <c r="C1795" t="str">
        <f t="shared" si="515"/>
        <v>-0.314890359432122-33.6485424383007i</v>
      </c>
      <c r="D1795" t="str">
        <f t="shared" si="516"/>
        <v>3.47812114464247-20.7809128089535i</v>
      </c>
      <c r="E1795" t="str">
        <f t="shared" si="517"/>
        <v>162.449303582991+0.595303433109909i</v>
      </c>
      <c r="F1795" t="str">
        <f t="shared" si="518"/>
        <v>2.42492456542232-194.982642807218i</v>
      </c>
      <c r="G1795" t="str">
        <f t="shared" si="519"/>
        <v>0.999999851746915-0.000385036444098975i</v>
      </c>
      <c r="H1795" t="str">
        <f t="shared" si="520"/>
        <v>1222.48336686554+148.027999441585i</v>
      </c>
      <c r="I1795" t="str">
        <f t="shared" si="521"/>
        <v>89.7861972342063-671.419429132034i</v>
      </c>
      <c r="K1795" t="str">
        <f t="shared" si="522"/>
        <v>0.00967423798782941-0.00174898835510428i</v>
      </c>
      <c r="L1795" t="str">
        <f t="shared" si="523"/>
        <v>0.00015-0.368390973831915i</v>
      </c>
      <c r="M1795" t="str">
        <f t="shared" si="524"/>
        <v>0.0004-0.0650101718526909i</v>
      </c>
      <c r="N1795">
        <f t="shared" si="525"/>
        <v>89.46382931785493</v>
      </c>
      <c r="O1795">
        <f t="shared" si="526"/>
        <v>30.5397054527125</v>
      </c>
      <c r="P1795" s="3">
        <f t="shared" si="527"/>
        <v>30.5397054527125</v>
      </c>
      <c r="Q1795" s="3">
        <f t="shared" si="528"/>
        <v>-90.53617068214507</v>
      </c>
      <c r="R1795">
        <f t="shared" si="529"/>
        <v>89.46382931785493</v>
      </c>
      <c r="S1795">
        <f t="shared" si="530"/>
        <v>0.76600578042369627</v>
      </c>
      <c r="T1795">
        <f t="shared" si="513"/>
        <v>30.5397054527125</v>
      </c>
    </row>
    <row r="1796" spans="1:20" x14ac:dyDescent="0.25">
      <c r="A1796">
        <f t="shared" si="514"/>
        <v>4831.2454985789373</v>
      </c>
      <c r="B1796">
        <f t="shared" si="531"/>
        <v>768.91660238930626</v>
      </c>
      <c r="C1796" t="str">
        <f t="shared" si="515"/>
        <v>-0.314735329178021-33.5203708237965i</v>
      </c>
      <c r="D1796" t="str">
        <f t="shared" si="516"/>
        <v>3.47812111528612-20.7022720583031i</v>
      </c>
      <c r="E1796" t="str">
        <f t="shared" si="517"/>
        <v>162.449161239822+0.597625981660237i</v>
      </c>
      <c r="F1796" t="str">
        <f t="shared" si="518"/>
        <v>2.42492456268492-194.244520737898i</v>
      </c>
      <c r="G1796" t="str">
        <f t="shared" si="519"/>
        <v>0.999999850618051-0.000386499582150245i</v>
      </c>
      <c r="H1796" t="str">
        <f t="shared" si="520"/>
        <v>1222.65651866622+148.591725193816i</v>
      </c>
      <c r="I1796" t="str">
        <f t="shared" si="521"/>
        <v>89.7880528646718-668.964910863995i</v>
      </c>
      <c r="K1796" t="str">
        <f t="shared" si="522"/>
        <v>0.00967184129246202-0.00175518635605237i</v>
      </c>
      <c r="L1796" t="str">
        <f t="shared" si="523"/>
        <v>0.00015-0.366996387559191i</v>
      </c>
      <c r="M1796" t="str">
        <f t="shared" si="524"/>
        <v>0.0004-0.0647640683927983i</v>
      </c>
      <c r="N1796">
        <f t="shared" si="525"/>
        <v>89.462044253141755</v>
      </c>
      <c r="O1796">
        <f t="shared" si="526"/>
        <v>30.506559147275429</v>
      </c>
      <c r="P1796" s="3">
        <f t="shared" si="527"/>
        <v>30.506559147275429</v>
      </c>
      <c r="Q1796" s="3">
        <f t="shared" si="528"/>
        <v>-90.537955746858245</v>
      </c>
      <c r="R1796">
        <f t="shared" si="529"/>
        <v>89.462044253141755</v>
      </c>
      <c r="S1796">
        <f t="shared" si="530"/>
        <v>0.76891660238930626</v>
      </c>
      <c r="T1796">
        <f t="shared" si="513"/>
        <v>30.506559147275429</v>
      </c>
    </row>
    <row r="1797" spans="1:20" x14ac:dyDescent="0.25">
      <c r="A1797">
        <f t="shared" si="514"/>
        <v>4849.6042314735378</v>
      </c>
      <c r="B1797">
        <f t="shared" si="531"/>
        <v>771.83848547838568</v>
      </c>
      <c r="C1797" t="str">
        <f t="shared" si="515"/>
        <v>-0.314579199905122-33.3926818413899i</v>
      </c>
      <c r="D1797" t="str">
        <f t="shared" si="516"/>
        <v>3.47812108570623-20.6239291167861i</v>
      </c>
      <c r="E1797" t="str">
        <f t="shared" si="517"/>
        <v>162.44901798579+0.599958014255921i</v>
      </c>
      <c r="F1797" t="str">
        <f t="shared" si="518"/>
        <v>2.42492455992665-193.50919294122i</v>
      </c>
      <c r="G1797" t="str">
        <f t="shared" si="519"/>
        <v>0.999999849480591-0.000387968280121118i</v>
      </c>
      <c r="H1797" t="str">
        <f t="shared" si="520"/>
        <v>1222.83101900326+149.157605329625i</v>
      </c>
      <c r="I1797" t="str">
        <f t="shared" si="521"/>
        <v>89.7899218873509-666.520032194447i</v>
      </c>
      <c r="K1797" t="str">
        <f t="shared" si="522"/>
        <v>0.00966942758504286-0.00176140301326761i</v>
      </c>
      <c r="L1797" t="str">
        <f t="shared" si="523"/>
        <v>0.00015-0.365607080652711i</v>
      </c>
      <c r="M1797" t="str">
        <f t="shared" si="524"/>
        <v>0.0004-0.0645188965857725i</v>
      </c>
      <c r="N1797">
        <f t="shared" si="525"/>
        <v>89.460255172291212</v>
      </c>
      <c r="O1797">
        <f t="shared" si="526"/>
        <v>30.473411401964778</v>
      </c>
      <c r="P1797" s="3">
        <f t="shared" si="527"/>
        <v>30.473411401964778</v>
      </c>
      <c r="Q1797" s="3">
        <f t="shared" si="528"/>
        <v>-90.539744827708788</v>
      </c>
      <c r="R1797">
        <f t="shared" si="529"/>
        <v>89.460255172291212</v>
      </c>
      <c r="S1797">
        <f t="shared" si="530"/>
        <v>0.77183848547838563</v>
      </c>
      <c r="T1797">
        <f t="shared" si="513"/>
        <v>30.473411401964778</v>
      </c>
    </row>
    <row r="1798" spans="1:20" x14ac:dyDescent="0.25">
      <c r="A1798">
        <f t="shared" si="514"/>
        <v>4868.0327275531372</v>
      </c>
      <c r="B1798">
        <f t="shared" si="531"/>
        <v>774.7714717232036</v>
      </c>
      <c r="C1798" t="str">
        <f t="shared" si="515"/>
        <v>-0.314421964425303-33.2654736588157i</v>
      </c>
      <c r="D1798" t="str">
        <f t="shared" si="516"/>
        <v>3.47812105590111-20.5458828574129i</v>
      </c>
      <c r="E1798" t="str">
        <f t="shared" si="517"/>
        <v>162.448873816466+0.602299573869334i</v>
      </c>
      <c r="F1798" t="str">
        <f t="shared" si="518"/>
        <v>2.42492455714741-192.776648839249i</v>
      </c>
      <c r="G1798" t="str">
        <f t="shared" si="519"/>
        <v>0.99999984833447-0.00038944255913923i</v>
      </c>
      <c r="H1798" t="str">
        <f t="shared" si="520"/>
        <v>1223.00687860989+149.725648141731i</v>
      </c>
      <c r="I1798" t="str">
        <f t="shared" si="521"/>
        <v>89.7918043925662-664.084758142686i</v>
      </c>
      <c r="K1798" t="str">
        <f t="shared" si="522"/>
        <v>0.0096669967539824-0.00176763834587971i</v>
      </c>
      <c r="L1798" t="str">
        <f t="shared" si="523"/>
        <v>0.00015-0.364223033126828i</v>
      </c>
      <c r="M1798" t="str">
        <f t="shared" si="524"/>
        <v>0.0004-0.0642746529047345i</v>
      </c>
      <c r="N1798">
        <f t="shared" si="525"/>
        <v>89.458462089478203</v>
      </c>
      <c r="O1798">
        <f t="shared" si="526"/>
        <v>30.440262207300748</v>
      </c>
      <c r="P1798" s="3">
        <f t="shared" si="527"/>
        <v>30.440262207300748</v>
      </c>
      <c r="Q1798" s="3">
        <f t="shared" si="528"/>
        <v>-90.541537910521797</v>
      </c>
      <c r="R1798">
        <f t="shared" si="529"/>
        <v>89.458462089478203</v>
      </c>
      <c r="S1798">
        <f t="shared" si="530"/>
        <v>0.7747714717232036</v>
      </c>
      <c r="T1798">
        <f t="shared" si="513"/>
        <v>30.440262207300748</v>
      </c>
    </row>
    <row r="1799" spans="1:20" x14ac:dyDescent="0.25">
      <c r="A1799">
        <f t="shared" si="514"/>
        <v>4886.5312519178387</v>
      </c>
      <c r="B1799">
        <f t="shared" si="531"/>
        <v>777.71560331575176</v>
      </c>
      <c r="C1799" t="str">
        <f t="shared" si="515"/>
        <v>-0.31426361551222-33.1387444507701i</v>
      </c>
      <c r="D1799" t="str">
        <f t="shared" si="516"/>
        <v>3.47812102586903-20.4681321574619i</v>
      </c>
      <c r="E1799" t="str">
        <f t="shared" si="517"/>
        <v>162.448728727422+0.60465070370411i</v>
      </c>
      <c r="F1799" t="str">
        <f t="shared" si="518"/>
        <v>2.42492455434698-192.046877894091i</v>
      </c>
      <c r="G1799" t="str">
        <f t="shared" si="519"/>
        <v>0.999999847179622-0.000390922440412503i</v>
      </c>
      <c r="H1799" t="str">
        <f t="shared" si="520"/>
        <v>1223.18410830834+150.295861954904i</v>
      </c>
      <c r="I1799" t="str">
        <f t="shared" si="521"/>
        <v>89.7937004711357-661.659053868419i</v>
      </c>
      <c r="K1799" t="str">
        <f t="shared" si="522"/>
        <v>0.00966454868709411-0.00177389237257548i</v>
      </c>
      <c r="L1799" t="str">
        <f t="shared" si="523"/>
        <v>0.00015-0.362844225071557i</v>
      </c>
      <c r="M1799" t="str">
        <f t="shared" si="524"/>
        <v>0.0004-0.0640313338361571i</v>
      </c>
      <c r="N1799">
        <f t="shared" si="525"/>
        <v>89.456665019228112</v>
      </c>
      <c r="O1799">
        <f t="shared" si="526"/>
        <v>30.407111553752078</v>
      </c>
      <c r="P1799" s="3">
        <f t="shared" si="527"/>
        <v>30.407111553752078</v>
      </c>
      <c r="Q1799" s="3">
        <f t="shared" si="528"/>
        <v>-90.543334980771888</v>
      </c>
      <c r="R1799">
        <f t="shared" si="529"/>
        <v>89.456665019228112</v>
      </c>
      <c r="S1799">
        <f t="shared" si="530"/>
        <v>0.77771560331575174</v>
      </c>
      <c r="T1799">
        <f t="shared" si="513"/>
        <v>30.407111553752078</v>
      </c>
    </row>
    <row r="1800" spans="1:20" x14ac:dyDescent="0.25">
      <c r="A1800">
        <f t="shared" si="514"/>
        <v>4905.1000706751265</v>
      </c>
      <c r="B1800">
        <f t="shared" si="531"/>
        <v>780.67092260835159</v>
      </c>
      <c r="C1800" t="str">
        <f t="shared" si="515"/>
        <v>-0.314104145901518-33.0124923988875i</v>
      </c>
      <c r="D1800" t="str">
        <f t="shared" si="516"/>
        <v>3.47812099560828-20.3906758984631i</v>
      </c>
      <c r="E1800" t="str">
        <f t="shared" si="517"/>
        <v>162.448582714237+0.607011447197368i</v>
      </c>
      <c r="F1800" t="str">
        <f t="shared" si="518"/>
        <v>2.42492455152523-191.319869607747i</v>
      </c>
      <c r="G1800" t="str">
        <f t="shared" si="519"/>
        <v>0.999999846015981-0.000392407945229448i</v>
      </c>
      <c r="H1800" t="str">
        <f t="shared" si="520"/>
        <v>1223.36271901055+150.868255126092i</v>
      </c>
      <c r="I1800" t="str">
        <f t="shared" si="521"/>
        <v>89.7956102143832-659.242884671261i</v>
      </c>
      <c r="K1800" t="str">
        <f t="shared" si="522"/>
        <v>0.00966208327159388-0.00178016511159287i</v>
      </c>
      <c r="L1800" t="str">
        <f t="shared" si="523"/>
        <v>0.00015-0.361470636652278i</v>
      </c>
      <c r="M1800" t="str">
        <f t="shared" si="524"/>
        <v>0.0004-0.0637889358798138i</v>
      </c>
      <c r="N1800">
        <f t="shared" si="525"/>
        <v>89.454863976420384</v>
      </c>
      <c r="O1800">
        <f t="shared" si="526"/>
        <v>30.373959431736615</v>
      </c>
      <c r="P1800" s="3">
        <f t="shared" si="527"/>
        <v>30.373959431736615</v>
      </c>
      <c r="Q1800" s="3">
        <f t="shared" si="528"/>
        <v>-90.545136023579616</v>
      </c>
      <c r="R1800">
        <f t="shared" si="529"/>
        <v>89.454863976420384</v>
      </c>
      <c r="S1800">
        <f t="shared" si="530"/>
        <v>0.78067092260835158</v>
      </c>
      <c r="T1800">
        <f t="shared" si="513"/>
        <v>30.373959431736615</v>
      </c>
    </row>
    <row r="1801" spans="1:20" x14ac:dyDescent="0.25">
      <c r="A1801">
        <f t="shared" si="514"/>
        <v>4923.7394509436917</v>
      </c>
      <c r="B1801">
        <f t="shared" si="531"/>
        <v>783.63747211426335</v>
      </c>
      <c r="C1801" t="str">
        <f t="shared" si="515"/>
        <v>-0.313943548290391-32.8867156917123i</v>
      </c>
      <c r="D1801" t="str">
        <f t="shared" si="516"/>
        <v>3.47812096511712-20.3135129661823i</v>
      </c>
      <c r="E1801" t="str">
        <f t="shared" si="517"/>
        <v>162.448435772482+0.609381848021513i</v>
      </c>
      <c r="F1801" t="str">
        <f t="shared" si="518"/>
        <v>2.42492454868201-190.595613521957i</v>
      </c>
      <c r="G1801" t="str">
        <f t="shared" si="519"/>
        <v>0.999999844843479-0.000393899094959472i</v>
      </c>
      <c r="H1801" t="str">
        <f t="shared" si="520"/>
        <v>1223.54272171899+151.442836044525i</v>
      </c>
      <c r="I1801" t="str">
        <f t="shared" si="521"/>
        <v>89.7975337141311-656.836215990264i</v>
      </c>
      <c r="K1801" t="str">
        <f t="shared" si="522"/>
        <v>0.00965960039409893-0.00178645658071456i</v>
      </c>
      <c r="L1801" t="str">
        <f t="shared" si="523"/>
        <v>0.00015-0.360102248109462i</v>
      </c>
      <c r="M1801" t="str">
        <f t="shared" si="524"/>
        <v>0.0004-0.0635474555487287i</v>
      </c>
      <c r="N1801">
        <f t="shared" si="525"/>
        <v>89.45305897629315</v>
      </c>
      <c r="O1801">
        <f t="shared" si="526"/>
        <v>30.340805831620557</v>
      </c>
      <c r="P1801" s="3">
        <f t="shared" si="527"/>
        <v>30.340805831620557</v>
      </c>
      <c r="Q1801" s="3">
        <f t="shared" si="528"/>
        <v>-90.54694102370685</v>
      </c>
      <c r="R1801">
        <f t="shared" si="529"/>
        <v>89.45305897629315</v>
      </c>
      <c r="S1801">
        <f t="shared" si="530"/>
        <v>0.78363747211426338</v>
      </c>
      <c r="T1801">
        <f t="shared" si="513"/>
        <v>30.340805831620557</v>
      </c>
    </row>
    <row r="1802" spans="1:20" x14ac:dyDescent="0.25">
      <c r="A1802">
        <f t="shared" si="514"/>
        <v>4942.4496608572781</v>
      </c>
      <c r="B1802">
        <f t="shared" si="531"/>
        <v>786.61529450829755</v>
      </c>
      <c r="C1802" t="str">
        <f t="shared" si="515"/>
        <v>-0.313781815338092-32.7614125246754i</v>
      </c>
      <c r="D1802" t="str">
        <f t="shared" si="516"/>
        <v>3.47812093439379-20.2366422506048i</v>
      </c>
      <c r="E1802" t="str">
        <f t="shared" si="517"/>
        <v>162.448287897743+0.611761950083906i</v>
      </c>
      <c r="F1802" t="str">
        <f t="shared" si="518"/>
        <v>2.42492454581713-189.874099218056i</v>
      </c>
      <c r="G1802" t="str">
        <f t="shared" si="519"/>
        <v>0.999999843662049-0.000395395911053186i</v>
      </c>
      <c r="H1802" t="str">
        <f t="shared" si="520"/>
        <v>1223.72412752751+152.019613131839i</v>
      </c>
      <c r="I1802" t="str">
        <f t="shared" si="521"/>
        <v>89.7994710627084-654.439013403485i</v>
      </c>
      <c r="K1802" t="str">
        <f t="shared" si="522"/>
        <v>0.00965709994062617-0.0017927667972616i</v>
      </c>
      <c r="L1802" t="str">
        <f t="shared" si="523"/>
        <v>0.00015-0.358739039758381i</v>
      </c>
      <c r="M1802" t="str">
        <f t="shared" si="524"/>
        <v>0.0004-0.0633068893691257i</v>
      </c>
      <c r="N1802">
        <f t="shared" si="525"/>
        <v>89.451250034446403</v>
      </c>
      <c r="O1802">
        <f t="shared" si="526"/>
        <v>30.307650743718959</v>
      </c>
      <c r="P1802" s="3">
        <f t="shared" si="527"/>
        <v>30.307650743718959</v>
      </c>
      <c r="Q1802" s="3">
        <f t="shared" si="528"/>
        <v>-90.548749965553597</v>
      </c>
      <c r="R1802">
        <f t="shared" si="529"/>
        <v>89.451250034446403</v>
      </c>
      <c r="S1802">
        <f t="shared" si="530"/>
        <v>0.78661529450829759</v>
      </c>
      <c r="T1802">
        <f t="shared" si="513"/>
        <v>30.307650743718959</v>
      </c>
    </row>
    <row r="1803" spans="1:20" x14ac:dyDescent="0.25">
      <c r="A1803">
        <f t="shared" si="514"/>
        <v>4961.2309695685362</v>
      </c>
      <c r="B1803">
        <f t="shared" si="531"/>
        <v>789.60443262742911</v>
      </c>
      <c r="C1803" t="str">
        <f t="shared" si="515"/>
        <v>-0.313618939665066-32.6365811000669i</v>
      </c>
      <c r="D1803" t="str">
        <f t="shared" si="516"/>
        <v>3.47812090343651-20.1600626459194i</v>
      </c>
      <c r="E1803" t="str">
        <f t="shared" si="517"/>
        <v>162.448139085601+0.614151797530903i</v>
      </c>
      <c r="F1803" t="str">
        <f t="shared" si="518"/>
        <v>2.42492454293045-189.155316316817i</v>
      </c>
      <c r="G1803" t="str">
        <f t="shared" si="519"/>
        <v>0.999999842471623-0.00039689841504271i</v>
      </c>
      <c r="H1803" t="str">
        <f t="shared" si="520"/>
        <v>1223.90694762209+152.59859484218i</v>
      </c>
      <c r="I1803" t="str">
        <f t="shared" si="521"/>
        <v>89.8014223529425-652.051242627466i</v>
      </c>
      <c r="K1803" t="str">
        <f t="shared" si="522"/>
        <v>0.00965458179659192-0.00179909577808708i</v>
      </c>
      <c r="L1803" t="str">
        <f t="shared" si="523"/>
        <v>0.00015-0.357380991988823i</v>
      </c>
      <c r="M1803" t="str">
        <f t="shared" si="524"/>
        <v>0.0004-0.0630672338803806i</v>
      </c>
      <c r="N1803">
        <f t="shared" si="525"/>
        <v>89.449437166847446</v>
      </c>
      <c r="O1803">
        <f t="shared" si="526"/>
        <v>30.274494158295113</v>
      </c>
      <c r="P1803" s="3">
        <f t="shared" si="527"/>
        <v>30.274494158295113</v>
      </c>
      <c r="Q1803" s="3">
        <f t="shared" si="528"/>
        <v>-90.550562833152554</v>
      </c>
      <c r="R1803">
        <f t="shared" si="529"/>
        <v>89.449437166847446</v>
      </c>
      <c r="S1803">
        <f t="shared" si="530"/>
        <v>0.78960443262742908</v>
      </c>
      <c r="T1803">
        <f t="shared" si="513"/>
        <v>30.274494158295113</v>
      </c>
    </row>
    <row r="1804" spans="1:20" x14ac:dyDescent="0.25">
      <c r="A1804">
        <f t="shared" si="514"/>
        <v>4980.0836472528963</v>
      </c>
      <c r="B1804">
        <f t="shared" si="531"/>
        <v>792.60492947141336</v>
      </c>
      <c r="C1804" t="str">
        <f t="shared" si="515"/>
        <v>-0.313454913853764-32.5122196270125i</v>
      </c>
      <c r="D1804" t="str">
        <f t="shared" si="516"/>
        <v>3.4781208722435-20.0837730505029i</v>
      </c>
      <c r="E1804" t="str">
        <f t="shared" si="517"/>
        <v>162.447989331645+0.616551434747732i</v>
      </c>
      <c r="F1804" t="str">
        <f t="shared" si="518"/>
        <v>2.42492454002175-188.439254478307i</v>
      </c>
      <c r="G1804" t="str">
        <f t="shared" si="519"/>
        <v>0.999999841272133-0.000398406628541988i</v>
      </c>
      <c r="H1804" t="str">
        <f t="shared" si="520"/>
        <v>1224.0911932817+153.179789662335i</v>
      </c>
      <c r="I1804" t="str">
        <f t="shared" si="521"/>
        <v>89.8033876781705-649.672869516805i</v>
      </c>
      <c r="K1804" t="str">
        <f t="shared" si="522"/>
        <v>0.00965204584681046-0.00180544353956974i</v>
      </c>
      <c r="L1804" t="str">
        <f t="shared" si="523"/>
        <v>0.00015-0.356028085264817i</v>
      </c>
      <c r="M1804" t="str">
        <f t="shared" si="524"/>
        <v>0.0004-0.0628284856349674i</v>
      </c>
      <c r="N1804">
        <f t="shared" si="525"/>
        <v>89.447620389833531</v>
      </c>
      <c r="O1804">
        <f t="shared" si="526"/>
        <v>30.241336065560994</v>
      </c>
      <c r="P1804" s="3">
        <f t="shared" si="527"/>
        <v>30.241336065560994</v>
      </c>
      <c r="Q1804" s="3">
        <f t="shared" si="528"/>
        <v>-90.552379610166469</v>
      </c>
      <c r="R1804">
        <f t="shared" si="529"/>
        <v>89.447620389833531</v>
      </c>
      <c r="S1804">
        <f t="shared" si="530"/>
        <v>0.79260492947141337</v>
      </c>
      <c r="T1804">
        <f t="shared" si="513"/>
        <v>30.241336065560994</v>
      </c>
    </row>
    <row r="1805" spans="1:20" x14ac:dyDescent="0.25">
      <c r="A1805">
        <f t="shared" si="514"/>
        <v>4999.0079651124579</v>
      </c>
      <c r="B1805">
        <f t="shared" si="531"/>
        <v>795.61682820340479</v>
      </c>
      <c r="C1805" t="str">
        <f t="shared" si="515"/>
        <v>-0.31328973044756-32.3883263214454i</v>
      </c>
      <c r="D1805" t="str">
        <f t="shared" si="516"/>
        <v>3.47812084081299-20.0077723669038i</v>
      </c>
      <c r="E1805" t="str">
        <f t="shared" si="517"/>
        <v>162.447838631466+0.618960906360426i</v>
      </c>
      <c r="F1805" t="str">
        <f t="shared" si="518"/>
        <v>2.42492453709095-187.725903401737i</v>
      </c>
      <c r="G1805" t="str">
        <f t="shared" si="519"/>
        <v>0.99999984006351-0.000399920573247094i</v>
      </c>
      <c r="H1805" t="str">
        <f t="shared" si="520"/>
        <v>1224.27687587915+153.763206111823i</v>
      </c>
      <c r="I1805" t="str">
        <f t="shared" si="521"/>
        <v>89.8053671322273-647.303860063698i</v>
      </c>
      <c r="K1805" t="str">
        <f t="shared" si="522"/>
        <v>0.00964949197549299-0.00181181009760722i</v>
      </c>
      <c r="L1805" t="str">
        <f t="shared" si="523"/>
        <v>0.00015-0.354680300124343i</v>
      </c>
      <c r="M1805" t="str">
        <f t="shared" si="524"/>
        <v>0.0004-0.0625906411984136i</v>
      </c>
      <c r="N1805">
        <f t="shared" si="525"/>
        <v>89.445799720117876</v>
      </c>
      <c r="O1805">
        <f t="shared" si="526"/>
        <v>30.208176455676394</v>
      </c>
      <c r="P1805" s="3">
        <f t="shared" si="527"/>
        <v>30.208176455676394</v>
      </c>
      <c r="Q1805" s="3">
        <f t="shared" si="528"/>
        <v>-90.554200279882124</v>
      </c>
      <c r="R1805">
        <f t="shared" si="529"/>
        <v>89.445799720117876</v>
      </c>
      <c r="S1805">
        <f t="shared" si="530"/>
        <v>0.79561682820340485</v>
      </c>
      <c r="T1805">
        <f t="shared" si="513"/>
        <v>30.208176455676394</v>
      </c>
    </row>
    <row r="1806" spans="1:20" x14ac:dyDescent="0.25">
      <c r="A1806">
        <f t="shared" si="514"/>
        <v>5018.0041953798855</v>
      </c>
      <c r="B1806">
        <f t="shared" si="531"/>
        <v>798.64017215057777</v>
      </c>
      <c r="C1806" t="str">
        <f t="shared" si="515"/>
        <v>-0.313123381952143-32.2648994060852i</v>
      </c>
      <c r="D1806" t="str">
        <f t="shared" si="516"/>
        <v>3.47812080914315-19.9320595018268i</v>
      </c>
      <c r="E1806" t="str">
        <f t="shared" si="517"/>
        <v>162.447686980664+0.621380257236767i</v>
      </c>
      <c r="F1806" t="str">
        <f t="shared" si="518"/>
        <v>2.4249245341378-187.015252825311i</v>
      </c>
      <c r="G1806" t="str">
        <f t="shared" si="519"/>
        <v>0.999999838845683-0.000401440270936548i</v>
      </c>
      <c r="H1806" t="str">
        <f t="shared" si="520"/>
        <v>1224.46400688183+154.348852743042i</v>
      </c>
      <c r="I1806" t="str">
        <f t="shared" si="521"/>
        <v>89.8073608094599-644.944180397417i</v>
      </c>
      <c r="K1806" t="str">
        <f t="shared" si="522"/>
        <v>0.00964692006624723-0.00181819546760995i</v>
      </c>
      <c r="L1806" t="str">
        <f t="shared" si="523"/>
        <v>0.00015-0.353337617179063i</v>
      </c>
      <c r="M1806" t="str">
        <f t="shared" si="524"/>
        <v>0.0004-0.0623536971492465i</v>
      </c>
      <c r="N1806">
        <f t="shared" si="525"/>
        <v>89.443975174791234</v>
      </c>
      <c r="O1806">
        <f t="shared" si="526"/>
        <v>30.175015318749981</v>
      </c>
      <c r="P1806" s="3">
        <f t="shared" si="527"/>
        <v>30.175015318749981</v>
      </c>
      <c r="Q1806" s="3">
        <f t="shared" si="528"/>
        <v>-90.556024825208766</v>
      </c>
      <c r="R1806">
        <f t="shared" si="529"/>
        <v>89.443975174791234</v>
      </c>
      <c r="S1806">
        <f t="shared" si="530"/>
        <v>0.79864017215057781</v>
      </c>
      <c r="T1806">
        <f t="shared" si="513"/>
        <v>30.175015318749981</v>
      </c>
    </row>
    <row r="1807" spans="1:20" x14ac:dyDescent="0.25">
      <c r="A1807">
        <f t="shared" si="514"/>
        <v>5037.0726113223291</v>
      </c>
      <c r="B1807">
        <f t="shared" si="531"/>
        <v>801.67500480474996</v>
      </c>
      <c r="C1807" t="str">
        <f t="shared" si="515"/>
        <v>-0.312955860833814-32.1419371104083i</v>
      </c>
      <c r="D1807" t="str">
        <f t="shared" si="516"/>
        <v>3.47812077723217-19.8566333661169i</v>
      </c>
      <c r="E1807" t="str">
        <f t="shared" si="517"/>
        <v>162.447534374841+0.623809532489311i</v>
      </c>
      <c r="F1807" t="str">
        <f t="shared" si="518"/>
        <v>2.42492453116218-186.307292526083i</v>
      </c>
      <c r="G1807" t="str">
        <f t="shared" si="519"/>
        <v>0.999999837618583-0.000402965743471627i</v>
      </c>
      <c r="H1807" t="str">
        <f t="shared" si="520"/>
        <v>1224.65259785271+154.936738141351i</v>
      </c>
      <c r="I1807" t="str">
        <f t="shared" si="521"/>
        <v>89.8093688047143-642.593796783951i</v>
      </c>
      <c r="K1807" t="str">
        <f t="shared" si="522"/>
        <v>0.00964433000207587-0.00182459966449407i</v>
      </c>
      <c r="L1807" t="str">
        <f t="shared" si="523"/>
        <v>0.00015-0.35200001711403i</v>
      </c>
      <c r="M1807" t="str">
        <f t="shared" si="524"/>
        <v>0.0004-0.0621176500789463i</v>
      </c>
      <c r="N1807">
        <f t="shared" si="525"/>
        <v>89.44214677132922</v>
      </c>
      <c r="O1807">
        <f t="shared" si="526"/>
        <v>30.141852644837968</v>
      </c>
      <c r="P1807" s="3">
        <f t="shared" si="527"/>
        <v>30.141852644837968</v>
      </c>
      <c r="Q1807" s="3">
        <f t="shared" si="528"/>
        <v>-90.55785322867078</v>
      </c>
      <c r="R1807">
        <f t="shared" si="529"/>
        <v>89.44214677132922</v>
      </c>
      <c r="S1807">
        <f t="shared" si="530"/>
        <v>0.80167500480474996</v>
      </c>
      <c r="T1807">
        <f t="shared" si="513"/>
        <v>30.141852644837968</v>
      </c>
    </row>
    <row r="1808" spans="1:20" x14ac:dyDescent="0.25">
      <c r="A1808">
        <f t="shared" si="514"/>
        <v>5056.2134872453535</v>
      </c>
      <c r="B1808">
        <f t="shared" si="531"/>
        <v>804.72136982300799</v>
      </c>
      <c r="C1808" t="str">
        <f t="shared" si="515"/>
        <v>-0.312787159520673-32.0194376706266i</v>
      </c>
      <c r="D1808" t="str">
        <f t="shared" si="516"/>
        <v>3.47812074507819-19.7814928747438i</v>
      </c>
      <c r="E1808" t="str">
        <f t="shared" si="517"/>
        <v>162.44738080961+0.626248777475382i</v>
      </c>
      <c r="F1808" t="str">
        <f t="shared" si="518"/>
        <v>2.4249245281639-185.602012319805i</v>
      </c>
      <c r="G1808" t="str">
        <f t="shared" si="519"/>
        <v>0.99999983638214-0.000404497012796682i</v>
      </c>
      <c r="H1808" t="str">
        <f t="shared" si="520"/>
        <v>1224.84266045106+155.526870925206i</v>
      </c>
      <c r="I1808" t="str">
        <f t="shared" si="521"/>
        <v>89.8113912133438-640.252675625457i</v>
      </c>
      <c r="K1808" t="str">
        <f t="shared" si="522"/>
        <v>0.00964172166537622-0.0018310227026751i</v>
      </c>
      <c r="L1808" t="str">
        <f t="shared" si="523"/>
        <v>0.00015-0.350667480687418i</v>
      </c>
      <c r="M1808" t="str">
        <f t="shared" si="524"/>
        <v>0.0004-0.0618824965918974i</v>
      </c>
      <c r="N1808">
        <f t="shared" si="525"/>
        <v>89.440314527594253</v>
      </c>
      <c r="O1808">
        <f t="shared" si="526"/>
        <v>30.108688423945082</v>
      </c>
      <c r="P1808" s="3">
        <f t="shared" si="527"/>
        <v>30.108688423945082</v>
      </c>
      <c r="Q1808" s="3">
        <f t="shared" si="528"/>
        <v>-90.559685472405747</v>
      </c>
      <c r="R1808">
        <f t="shared" si="529"/>
        <v>89.440314527594253</v>
      </c>
      <c r="S1808">
        <f t="shared" si="530"/>
        <v>0.80472136982300801</v>
      </c>
      <c r="T1808">
        <f t="shared" si="513"/>
        <v>30.108688423945082</v>
      </c>
    </row>
    <row r="1809" spans="1:20" x14ac:dyDescent="0.25">
      <c r="A1809">
        <f t="shared" si="514"/>
        <v>5075.4270984968862</v>
      </c>
      <c r="B1809">
        <f t="shared" si="531"/>
        <v>807.77931102833543</v>
      </c>
      <c r="C1809" t="str">
        <f t="shared" si="515"/>
        <v>-0.312617270402147-31.8973993296597i</v>
      </c>
      <c r="D1809" t="str">
        <f t="shared" si="516"/>
        <v>3.47812071267938-19.7066369467863i</v>
      </c>
      <c r="E1809" t="str">
        <f t="shared" si="517"/>
        <v>162.447226280584+0.628698037799531i</v>
      </c>
      <c r="F1809" t="str">
        <f t="shared" si="518"/>
        <v>2.42492452514278-184.899402060786i</v>
      </c>
      <c r="G1809" t="str">
        <f t="shared" si="519"/>
        <v>0.999999835136282-0.000406034100939448i</v>
      </c>
      <c r="H1809" t="str">
        <f t="shared" si="520"/>
        <v>1225.03420643339+156.119259746274i</v>
      </c>
      <c r="I1809" t="str">
        <f t="shared" si="521"/>
        <v>89.8134281312107-637.92078345987i</v>
      </c>
      <c r="K1809" t="str">
        <f t="shared" si="522"/>
        <v>0.00963909493793928-0.00183746459606118i</v>
      </c>
      <c r="L1809" t="str">
        <f t="shared" si="523"/>
        <v>0.00015-0.349339988730243i</v>
      </c>
      <c r="M1809" t="str">
        <f t="shared" si="524"/>
        <v>0.0004-0.0616482333053371i</v>
      </c>
      <c r="N1809">
        <f t="shared" si="525"/>
        <v>89.438478461840688</v>
      </c>
      <c r="O1809">
        <f t="shared" si="526"/>
        <v>30.0755226460237</v>
      </c>
      <c r="P1809" s="3">
        <f t="shared" si="527"/>
        <v>30.0755226460237</v>
      </c>
      <c r="Q1809" s="3">
        <f t="shared" si="528"/>
        <v>-90.561521538159312</v>
      </c>
      <c r="R1809">
        <f t="shared" si="529"/>
        <v>89.438478461840688</v>
      </c>
      <c r="S1809">
        <f t="shared" si="530"/>
        <v>0.80777931102833544</v>
      </c>
      <c r="T1809">
        <f t="shared" si="513"/>
        <v>30.0755226460237</v>
      </c>
    </row>
    <row r="1810" spans="1:20" x14ac:dyDescent="0.25">
      <c r="A1810">
        <f t="shared" si="514"/>
        <v>5094.7137214711738</v>
      </c>
      <c r="B1810">
        <f t="shared" si="531"/>
        <v>810.84887241024308</v>
      </c>
      <c r="C1810" t="str">
        <f t="shared" si="515"/>
        <v>-0.31244618582873-31.775820337112i</v>
      </c>
      <c r="D1810" t="str">
        <f t="shared" si="516"/>
        <v>3.47812068003388-19.6320645054167i</v>
      </c>
      <c r="E1810" t="str">
        <f t="shared" si="517"/>
        <v>162.44707078339+0.63115735931458i</v>
      </c>
      <c r="F1810" t="str">
        <f t="shared" si="518"/>
        <v>2.42492452209866-184.199451641741i</v>
      </c>
      <c r="G1810" t="str">
        <f t="shared" si="519"/>
        <v>0.999999833880937-0.000407577030011369i</v>
      </c>
      <c r="H1810" t="str">
        <f t="shared" si="520"/>
        <v>1225.2272476543+156.713913289536i</v>
      </c>
      <c r="I1810" t="str">
        <f t="shared" si="521"/>
        <v>89.8154796546791-635.598086960421i</v>
      </c>
      <c r="K1810" t="str">
        <f t="shared" si="522"/>
        <v>0.00963644970094882-0.00184392535804614i</v>
      </c>
      <c r="L1810" t="str">
        <f t="shared" si="523"/>
        <v>0.00015-0.348017522146088i</v>
      </c>
      <c r="M1810" t="str">
        <f t="shared" si="524"/>
        <v>0.0004-0.0614148568493095i</v>
      </c>
      <c r="N1810">
        <f t="shared" si="525"/>
        <v>89.436638592719618</v>
      </c>
      <c r="O1810">
        <f t="shared" si="526"/>
        <v>30.042355300974279</v>
      </c>
      <c r="P1810" s="3">
        <f t="shared" si="527"/>
        <v>30.042355300974279</v>
      </c>
      <c r="Q1810" s="3">
        <f t="shared" si="528"/>
        <v>-90.563361407280382</v>
      </c>
      <c r="R1810">
        <f t="shared" si="529"/>
        <v>89.436638592719618</v>
      </c>
      <c r="S1810">
        <f t="shared" si="530"/>
        <v>0.81084887241024306</v>
      </c>
      <c r="T1810">
        <f t="shared" si="513"/>
        <v>30.042355300974279</v>
      </c>
    </row>
    <row r="1811" spans="1:20" x14ac:dyDescent="0.25">
      <c r="A1811">
        <f t="shared" si="514"/>
        <v>5114.0736336127648</v>
      </c>
      <c r="B1811">
        <f t="shared" si="531"/>
        <v>813.93009812540197</v>
      </c>
      <c r="C1811" t="str">
        <f t="shared" si="515"/>
        <v>-0.312273898112331-31.654698949247i</v>
      </c>
      <c r="D1811" t="str">
        <f t="shared" si="516"/>
        <v>3.4781206471398-19.5577744778854i</v>
      </c>
      <c r="E1811" t="str">
        <f t="shared" si="517"/>
        <v>162.446914313659+0.6336267881236i</v>
      </c>
      <c r="F1811" t="str">
        <f t="shared" si="518"/>
        <v>2.42492451903137-183.502150993648i</v>
      </c>
      <c r="G1811" t="str">
        <f t="shared" si="519"/>
        <v>0.999999832616034-0.000409125822207907i</v>
      </c>
      <c r="H1811" t="str">
        <f t="shared" si="520"/>
        <v>1225.42179606733+157.310840273413i</v>
      </c>
      <c r="I1811" t="str">
        <f t="shared" si="521"/>
        <v>89.8175458806207-633.284552935177i</v>
      </c>
      <c r="K1811" t="str">
        <f t="shared" si="522"/>
        <v>0.00963378583498087-0.00185040500150287i</v>
      </c>
      <c r="L1811" t="str">
        <f t="shared" si="523"/>
        <v>0.00015-0.346700061910826i</v>
      </c>
      <c r="M1811" t="str">
        <f t="shared" si="524"/>
        <v>0.0004-0.0611823638666164i</v>
      </c>
      <c r="N1811">
        <f t="shared" si="525"/>
        <v>89.43479493928244</v>
      </c>
      <c r="O1811">
        <f t="shared" si="526"/>
        <v>30.00918637864504</v>
      </c>
      <c r="P1811" s="3">
        <f t="shared" si="527"/>
        <v>30.00918637864504</v>
      </c>
      <c r="Q1811" s="3">
        <f t="shared" si="528"/>
        <v>-90.56520506071756</v>
      </c>
      <c r="R1811">
        <f t="shared" si="529"/>
        <v>89.43479493928244</v>
      </c>
      <c r="S1811">
        <f t="shared" si="530"/>
        <v>0.81393009812540196</v>
      </c>
      <c r="T1811">
        <f t="shared" si="513"/>
        <v>30.00918637864504</v>
      </c>
    </row>
    <row r="1812" spans="1:20" x14ac:dyDescent="0.25">
      <c r="A1812">
        <f t="shared" si="514"/>
        <v>5133.5071134204936</v>
      </c>
      <c r="B1812">
        <f t="shared" si="531"/>
        <v>817.02303249827855</v>
      </c>
      <c r="C1812" t="str">
        <f t="shared" si="515"/>
        <v>-0.312100399525941-31.5340334289634i</v>
      </c>
      <c r="D1812" t="str">
        <f t="shared" si="516"/>
        <v>3.47812061399524-19.4837657955054i</v>
      </c>
      <c r="E1812" t="str">
        <f t="shared" si="517"/>
        <v>162.446756867034+0.636106370581499i</v>
      </c>
      <c r="F1812" t="str">
        <f t="shared" si="518"/>
        <v>2.42492451594072-182.807490085602i</v>
      </c>
      <c r="G1812" t="str">
        <f t="shared" si="519"/>
        <v>0.999999831341499-0.000410680499808871i</v>
      </c>
      <c r="H1812" t="str">
        <f t="shared" si="520"/>
        <v>1225.61786372594+157.910049449874i</v>
      </c>
      <c r="I1812" t="str">
        <f t="shared" si="521"/>
        <v>89.819626906412-630.980148326641i</v>
      </c>
      <c r="K1812" t="str">
        <f t="shared" si="522"/>
        <v>0.00963110322000289-0.00185690353877633i</v>
      </c>
      <c r="L1812" t="str">
        <f t="shared" si="523"/>
        <v>0.00015-0.345387589072351i</v>
      </c>
      <c r="M1812" t="str">
        <f t="shared" si="524"/>
        <v>0.0004-0.0609507510127679i</v>
      </c>
      <c r="N1812">
        <f t="shared" si="525"/>
        <v>89.432947520985962</v>
      </c>
      <c r="O1812">
        <f t="shared" si="526"/>
        <v>29.976015868832114</v>
      </c>
      <c r="P1812" s="3">
        <f t="shared" si="527"/>
        <v>29.976015868832114</v>
      </c>
      <c r="Q1812" s="3">
        <f t="shared" si="528"/>
        <v>-90.567052479014038</v>
      </c>
      <c r="R1812">
        <f t="shared" si="529"/>
        <v>89.432947520985962</v>
      </c>
      <c r="S1812">
        <f t="shared" si="530"/>
        <v>0.81702303249827857</v>
      </c>
      <c r="T1812">
        <f t="shared" si="513"/>
        <v>29.976015868832114</v>
      </c>
    </row>
    <row r="1813" spans="1:20" x14ac:dyDescent="0.25">
      <c r="A1813">
        <f t="shared" si="514"/>
        <v>5153.0144404514913</v>
      </c>
      <c r="B1813">
        <f t="shared" si="531"/>
        <v>820.12772002177201</v>
      </c>
      <c r="C1813" t="str">
        <f t="shared" si="515"/>
        <v>-0.311925682303861-31.4138220457697i</v>
      </c>
      <c r="D1813" t="str">
        <f t="shared" si="516"/>
        <v>3.47812058059832-19.410037393637i</v>
      </c>
      <c r="E1813" t="str">
        <f t="shared" si="517"/>
        <v>162.446598439163+0.638596153296259i</v>
      </c>
      <c r="F1813" t="str">
        <f t="shared" si="518"/>
        <v>2.42492451282655-182.115458924675i</v>
      </c>
      <c r="G1813" t="str">
        <f t="shared" si="519"/>
        <v>0.999999830057259-0.000412241085178727i</v>
      </c>
      <c r="H1813" t="str">
        <f t="shared" si="520"/>
        <v>1225.8154627843+158.511549604563i</v>
      </c>
      <c r="I1813" t="str">
        <f t="shared" si="521"/>
        <v>89.8217228299411-628.684840211266i</v>
      </c>
      <c r="K1813" t="str">
        <f t="shared" si="522"/>
        <v>0.00962840173537322-0.00186342098167672i</v>
      </c>
      <c r="L1813" t="str">
        <f t="shared" si="523"/>
        <v>0.00015-0.3440800847503i</v>
      </c>
      <c r="M1813" t="str">
        <f t="shared" si="524"/>
        <v>0.0004-0.0607200149559352i</v>
      </c>
      <c r="N1813">
        <f t="shared" si="525"/>
        <v>89.431096357696219</v>
      </c>
      <c r="O1813">
        <f t="shared" si="526"/>
        <v>29.942843761279224</v>
      </c>
      <c r="P1813" s="3">
        <f t="shared" si="527"/>
        <v>29.942843761279224</v>
      </c>
      <c r="Q1813" s="3">
        <f t="shared" si="528"/>
        <v>-90.568903642303781</v>
      </c>
      <c r="R1813">
        <f t="shared" si="529"/>
        <v>89.431096357696219</v>
      </c>
      <c r="S1813">
        <f t="shared" si="530"/>
        <v>0.82012772002177203</v>
      </c>
      <c r="T1813">
        <f t="shared" si="513"/>
        <v>29.942843761279224</v>
      </c>
    </row>
    <row r="1814" spans="1:20" x14ac:dyDescent="0.25">
      <c r="A1814">
        <f t="shared" si="514"/>
        <v>5172.5958953252066</v>
      </c>
      <c r="B1814">
        <f t="shared" si="531"/>
        <v>823.24420535785475</v>
      </c>
      <c r="C1814" t="str">
        <f t="shared" si="515"/>
        <v>-0.311749738641514-31.2940630757603i</v>
      </c>
      <c r="D1814" t="str">
        <f t="shared" si="516"/>
        <v>3.47812054694709-19.3365882116724i</v>
      </c>
      <c r="E1814" t="str">
        <f t="shared" si="517"/>
        <v>162.446439025706+0.641096183131221i</v>
      </c>
      <c r="F1814" t="str">
        <f t="shared" si="518"/>
        <v>2.42492450968865-181.426047555764i</v>
      </c>
      <c r="G1814" t="str">
        <f t="shared" si="519"/>
        <v>0.99999982876324-0.000413807600766932i</v>
      </c>
      <c r="H1814" t="str">
        <f t="shared" si="520"/>
        <v>1226.01460549825+159.115349556899i</v>
      </c>
      <c r="I1814" t="str">
        <f t="shared" si="521"/>
        <v>89.8238337495971-626.398595799006i</v>
      </c>
      <c r="K1814" t="str">
        <f t="shared" si="522"/>
        <v>0.00962568125984052-0.00186995734147245i</v>
      </c>
      <c r="L1814" t="str">
        <f t="shared" si="523"/>
        <v>0.00015-0.342777530135784i</v>
      </c>
      <c r="M1814" t="str">
        <f t="shared" si="524"/>
        <v>0.0004-0.060490152376903i</v>
      </c>
      <c r="N1814">
        <f t="shared" si="525"/>
        <v>89.429241469693423</v>
      </c>
      <c r="O1814">
        <f t="shared" si="526"/>
        <v>29.909670045677785</v>
      </c>
      <c r="P1814" s="3">
        <f t="shared" si="527"/>
        <v>29.909670045677785</v>
      </c>
      <c r="Q1814" s="3">
        <f t="shared" si="528"/>
        <v>-90.570758530306577</v>
      </c>
      <c r="R1814">
        <f t="shared" si="529"/>
        <v>89.429241469693423</v>
      </c>
      <c r="S1814">
        <f t="shared" si="530"/>
        <v>0.82324420535785481</v>
      </c>
      <c r="T1814">
        <f t="shared" si="513"/>
        <v>29.909670045677785</v>
      </c>
    </row>
    <row r="1815" spans="1:20" x14ac:dyDescent="0.25">
      <c r="A1815">
        <f t="shared" si="514"/>
        <v>5192.2517597274427</v>
      </c>
      <c r="B1815">
        <f t="shared" si="531"/>
        <v>826.37253333821457</v>
      </c>
      <c r="C1815" t="str">
        <f t="shared" si="515"/>
        <v>-0.31157256069533-31.1747548015913i</v>
      </c>
      <c r="D1815" t="str">
        <f t="shared" si="516"/>
        <v>3.47812051303964-19.2634171930203i</v>
      </c>
      <c r="E1815" t="str">
        <f t="shared" si="517"/>
        <v>162.446278622337+0.643606507205164i</v>
      </c>
      <c r="F1815" t="str">
        <f t="shared" si="518"/>
        <v>2.42492450652685-180.739246061458i</v>
      </c>
      <c r="G1815" t="str">
        <f t="shared" si="519"/>
        <v>0.999999827459368-0.000415380069108243i</v>
      </c>
      <c r="H1815" t="str">
        <f t="shared" si="520"/>
        <v>1226.21530422626+159.721458160198i</v>
      </c>
      <c r="I1815" t="str">
        <f t="shared" si="521"/>
        <v>89.8259597642787-624.12138243294i</v>
      </c>
      <c r="K1815" t="str">
        <f t="shared" si="522"/>
        <v>0.00962294167154299-0.00187651262888301i</v>
      </c>
      <c r="L1815" t="str">
        <f t="shared" si="523"/>
        <v>0.00015-0.341479906491118i</v>
      </c>
      <c r="M1815" t="str">
        <f t="shared" si="524"/>
        <v>0.0004-0.0602611599690209i</v>
      </c>
      <c r="N1815">
        <f t="shared" si="525"/>
        <v>89.427382877676479</v>
      </c>
      <c r="O1815">
        <f t="shared" si="526"/>
        <v>29.876494711666876</v>
      </c>
      <c r="P1815" s="3">
        <f t="shared" si="527"/>
        <v>29.876494711666876</v>
      </c>
      <c r="Q1815" s="3">
        <f t="shared" si="528"/>
        <v>-90.572617122323521</v>
      </c>
      <c r="R1815">
        <f t="shared" si="529"/>
        <v>89.427382877676479</v>
      </c>
      <c r="S1815">
        <f t="shared" si="530"/>
        <v>0.82637253333821459</v>
      </c>
      <c r="T1815">
        <f t="shared" si="513"/>
        <v>29.876494711666876</v>
      </c>
    </row>
    <row r="1816" spans="1:20" x14ac:dyDescent="0.25">
      <c r="A1816">
        <f t="shared" si="514"/>
        <v>5211.9823164144073</v>
      </c>
      <c r="B1816">
        <f t="shared" si="531"/>
        <v>829.51274896489986</v>
      </c>
      <c r="C1816" t="str">
        <f t="shared" si="515"/>
        <v>-0.311394140583012-31.0558955124564i</v>
      </c>
      <c r="D1816" t="str">
        <f t="shared" si="516"/>
        <v>3.47812047887398-19.1905232850912i</v>
      </c>
      <c r="E1816" t="str">
        <f t="shared" si="517"/>
        <v>162.446117224736+0.646127172895864i</v>
      </c>
      <c r="F1816" t="str">
        <f t="shared" si="518"/>
        <v>2.42492450334098-180.055044561884i</v>
      </c>
      <c r="G1816" t="str">
        <f t="shared" si="519"/>
        <v>0.999999826145568-0.000416958512823055i</v>
      </c>
      <c r="H1816" t="str">
        <f t="shared" si="520"/>
        <v>1226.41757143025+160.329884301782i</v>
      </c>
      <c r="I1816" t="str">
        <f t="shared" si="521"/>
        <v>89.8281009733849-621.853167588737i</v>
      </c>
      <c r="K1816" t="str">
        <f t="shared" si="522"/>
        <v>0.00962018284800828-0.00188308685407206i</v>
      </c>
      <c r="L1816" t="str">
        <f t="shared" si="523"/>
        <v>0.00015-0.340187195149549i</v>
      </c>
      <c r="M1816" t="str">
        <f t="shared" si="524"/>
        <v>0.0004-0.060033034438156i</v>
      </c>
      <c r="N1816">
        <f t="shared" si="525"/>
        <v>89.425520602767193</v>
      </c>
      <c r="O1816">
        <f t="shared" si="526"/>
        <v>29.843317748833243</v>
      </c>
      <c r="P1816" s="3">
        <f t="shared" si="527"/>
        <v>29.843317748833243</v>
      </c>
      <c r="Q1816" s="3">
        <f t="shared" si="528"/>
        <v>-90.574479397232807</v>
      </c>
      <c r="R1816">
        <f t="shared" si="529"/>
        <v>89.425520602767193</v>
      </c>
      <c r="S1816">
        <f t="shared" si="530"/>
        <v>0.8295127489648999</v>
      </c>
      <c r="T1816">
        <f t="shared" si="513"/>
        <v>29.843317748833243</v>
      </c>
    </row>
    <row r="1817" spans="1:20" x14ac:dyDescent="0.25">
      <c r="A1817">
        <f t="shared" si="514"/>
        <v>5231.7878492167829</v>
      </c>
      <c r="B1817">
        <f t="shared" si="531"/>
        <v>832.66489741096655</v>
      </c>
      <c r="C1817" t="str">
        <f t="shared" si="515"/>
        <v>-0.311214470383055-30.9374835040609i</v>
      </c>
      <c r="D1817" t="str">
        <f t="shared" si="516"/>
        <v>3.47812044444818-19.1179054392817i</v>
      </c>
      <c r="E1817" t="str">
        <f t="shared" si="517"/>
        <v>162.445954828597+0.648658227840999i</v>
      </c>
      <c r="F1817" t="str">
        <f t="shared" si="518"/>
        <v>2.42492450013085-179.373433214575i</v>
      </c>
      <c r="G1817" t="str">
        <f t="shared" si="519"/>
        <v>0.999999824821764-0.000418542954617714i</v>
      </c>
      <c r="H1817" t="str">
        <f t="shared" si="520"/>
        <v>1226.62141967666+160.94063690311i</v>
      </c>
      <c r="I1817" t="str">
        <f t="shared" si="521"/>
        <v>89.8302574768289-619.593918874325i</v>
      </c>
      <c r="K1817" t="str">
        <f t="shared" si="522"/>
        <v>0.00961740466615241-0.0018896800266401i</v>
      </c>
      <c r="L1817" t="str">
        <f t="shared" si="523"/>
        <v>0.00015-0.338899377514992i</v>
      </c>
      <c r="M1817" t="str">
        <f t="shared" si="524"/>
        <v>0.0004-0.0598057725026459i</v>
      </c>
      <c r="N1817">
        <f t="shared" si="525"/>
        <v>89.423654666515532</v>
      </c>
      <c r="O1817">
        <f t="shared" si="526"/>
        <v>29.810139146710732</v>
      </c>
      <c r="P1817" s="3">
        <f t="shared" si="527"/>
        <v>29.810139146710732</v>
      </c>
      <c r="Q1817" s="3">
        <f t="shared" si="528"/>
        <v>-90.576345333484468</v>
      </c>
      <c r="R1817">
        <f t="shared" si="529"/>
        <v>89.423654666515532</v>
      </c>
      <c r="S1817">
        <f t="shared" si="530"/>
        <v>0.8326648974109665</v>
      </c>
      <c r="T1817">
        <f t="shared" si="513"/>
        <v>29.810139146710732</v>
      </c>
    </row>
    <row r="1818" spans="1:20" x14ac:dyDescent="0.25">
      <c r="A1818">
        <f t="shared" si="514"/>
        <v>5251.6686430438067</v>
      </c>
      <c r="B1818">
        <f t="shared" si="531"/>
        <v>835.82902402112825</v>
      </c>
      <c r="C1818" t="str">
        <f t="shared" si="515"/>
        <v>-0.31103354213528-30.8195170786011i</v>
      </c>
      <c r="D1818" t="str">
        <f t="shared" si="516"/>
        <v>3.47812040976025-19.0455626109597i</v>
      </c>
      <c r="E1818" t="str">
        <f t="shared" si="517"/>
        <v>162.445791429626+0.651199719939263i</v>
      </c>
      <c r="F1818" t="str">
        <f t="shared" si="518"/>
        <v>2.42492449689628-178.694402214322i</v>
      </c>
      <c r="G1818" t="str">
        <f t="shared" si="519"/>
        <v>0.999999823487881-0.000420133417284852i</v>
      </c>
      <c r="H1818" t="str">
        <f t="shared" si="520"/>
        <v>1226.82686163726+161.55372491987i</v>
      </c>
      <c r="I1818" t="str">
        <f t="shared" si="521"/>
        <v>89.8324293750222-617.343604029369i</v>
      </c>
      <c r="K1818" t="str">
        <f t="shared" si="522"/>
        <v>0.00961460700228026-0.00189629215561749i</v>
      </c>
      <c r="L1818" t="str">
        <f t="shared" si="523"/>
        <v>0.00015-0.337616435061758i</v>
      </c>
      <c r="M1818" t="str">
        <f t="shared" si="524"/>
        <v>0.0004-0.0595793708932515i</v>
      </c>
      <c r="N1818">
        <f t="shared" si="525"/>
        <v>89.421785090903384</v>
      </c>
      <c r="O1818">
        <f t="shared" si="526"/>
        <v>29.776958894781195</v>
      </c>
      <c r="P1818" s="3">
        <f t="shared" si="527"/>
        <v>29.776958894781195</v>
      </c>
      <c r="Q1818" s="3">
        <f t="shared" si="528"/>
        <v>-90.578214909096616</v>
      </c>
      <c r="R1818">
        <f t="shared" si="529"/>
        <v>89.421785090903384</v>
      </c>
      <c r="S1818">
        <f t="shared" si="530"/>
        <v>0.83582902402112824</v>
      </c>
      <c r="T1818">
        <f t="shared" si="513"/>
        <v>29.776958894781195</v>
      </c>
    </row>
    <row r="1819" spans="1:20" x14ac:dyDescent="0.25">
      <c r="A1819">
        <f t="shared" si="514"/>
        <v>5271.6249838873737</v>
      </c>
      <c r="B1819">
        <f t="shared" si="531"/>
        <v>839.0051743124086</v>
      </c>
      <c r="C1819" t="str">
        <f t="shared" si="515"/>
        <v>-0.310851347840358-30.7019945447372i</v>
      </c>
      <c r="D1819" t="str">
        <f t="shared" si="516"/>
        <v>3.4781203748082-18.9734937594493i</v>
      </c>
      <c r="E1819" t="str">
        <f t="shared" si="517"/>
        <v>162.445627023546+0.65375169735198i</v>
      </c>
      <c r="F1819" t="str">
        <f t="shared" si="518"/>
        <v>2.4249244936371-178.017941793038i</v>
      </c>
      <c r="G1819" t="str">
        <f t="shared" si="519"/>
        <v>0.99999982214384-0.000421729923703712i</v>
      </c>
      <c r="H1819" t="str">
        <f t="shared" si="520"/>
        <v>1227.03391009021+162.169157342108i</v>
      </c>
      <c r="I1819" t="str">
        <f t="shared" si="521"/>
        <v>89.8346167688852-615.102190924906i</v>
      </c>
      <c r="K1819" t="str">
        <f t="shared" si="522"/>
        <v>0.00961178973208413-0.00190292324945688i</v>
      </c>
      <c r="L1819" t="str">
        <f t="shared" si="523"/>
        <v>0.00015-0.336338349334288i</v>
      </c>
      <c r="M1819" t="str">
        <f t="shared" si="524"/>
        <v>0.0004-0.0593538263531098i</v>
      </c>
      <c r="N1819">
        <f t="shared" si="525"/>
        <v>89.419911898350051</v>
      </c>
      <c r="O1819">
        <f t="shared" si="526"/>
        <v>29.743776982473594</v>
      </c>
      <c r="P1819" s="3">
        <f t="shared" si="527"/>
        <v>29.743776982473594</v>
      </c>
      <c r="Q1819" s="3">
        <f t="shared" si="528"/>
        <v>-90.580088101649949</v>
      </c>
      <c r="R1819">
        <f t="shared" si="529"/>
        <v>89.419911898350051</v>
      </c>
      <c r="S1819">
        <f t="shared" si="530"/>
        <v>0.83900517431240862</v>
      </c>
      <c r="T1819">
        <f t="shared" si="513"/>
        <v>29.743776982473594</v>
      </c>
    </row>
    <row r="1820" spans="1:20" x14ac:dyDescent="0.25">
      <c r="A1820">
        <f t="shared" si="514"/>
        <v>5291.657158826145</v>
      </c>
      <c r="B1820">
        <f t="shared" si="531"/>
        <v>842.19339397479575</v>
      </c>
      <c r="C1820" t="str">
        <f t="shared" si="515"/>
        <v>-0.310667879460112-30.5849142175706i</v>
      </c>
      <c r="D1820" t="str">
        <f t="shared" si="516"/>
        <v>3.47812033959-18.9016978480158i</v>
      </c>
      <c r="E1820" t="str">
        <f t="shared" si="517"/>
        <v>162.445461606087+0.65631420850615i</v>
      </c>
      <c r="F1820" t="str">
        <f t="shared" si="518"/>
        <v>2.42492449035308-177.344042219611i</v>
      </c>
      <c r="G1820" t="str">
        <f t="shared" si="519"/>
        <v>0.999999820789565-0.000423332496840477i</v>
      </c>
      <c r="H1820" t="str">
        <f t="shared" si="520"/>
        <v>1227.24257792097+162.786943194343i</v>
      </c>
      <c r="I1820" t="str">
        <f t="shared" si="521"/>
        <v>89.836819759843-612.869647562874i</v>
      </c>
      <c r="K1820" t="str">
        <f t="shared" si="522"/>
        <v>0.00960895273064437-0.00190957331602625i</v>
      </c>
      <c r="L1820" t="str">
        <f t="shared" si="523"/>
        <v>0.00015-0.335065101946889i</v>
      </c>
      <c r="M1820" t="str">
        <f t="shared" si="524"/>
        <v>0.0004-0.0591291356376863i</v>
      </c>
      <c r="N1820">
        <f t="shared" si="525"/>
        <v>89.418035111716264</v>
      </c>
      <c r="O1820">
        <f t="shared" si="526"/>
        <v>29.710593399164274</v>
      </c>
      <c r="P1820" s="3">
        <f t="shared" si="527"/>
        <v>29.710593399164274</v>
      </c>
      <c r="Q1820" s="3">
        <f t="shared" si="528"/>
        <v>-90.581964888283736</v>
      </c>
      <c r="R1820">
        <f t="shared" si="529"/>
        <v>89.418035111716264</v>
      </c>
      <c r="S1820">
        <f t="shared" si="530"/>
        <v>0.84219339397479576</v>
      </c>
      <c r="T1820">
        <f t="shared" si="513"/>
        <v>29.710593399164274</v>
      </c>
    </row>
    <row r="1821" spans="1:20" x14ac:dyDescent="0.25">
      <c r="A1821">
        <f t="shared" si="514"/>
        <v>5311.7654560296842</v>
      </c>
      <c r="B1821">
        <f t="shared" si="531"/>
        <v>845.39372887189995</v>
      </c>
      <c r="C1821" t="str">
        <f t="shared" si="515"/>
        <v>-0.31048312891724-30.4682744186213i</v>
      </c>
      <c r="D1821" t="str">
        <f t="shared" si="516"/>
        <v>3.47812030410365-18.8301738438511i</v>
      </c>
      <c r="E1821" t="str">
        <f t="shared" si="517"/>
        <v>162.445295173+0.658887302094466i</v>
      </c>
      <c r="F1821" t="str">
        <f t="shared" si="518"/>
        <v>2.42492448704405-176.67269379977i</v>
      </c>
      <c r="G1821" t="str">
        <f t="shared" si="519"/>
        <v>0.999999819424978-0.000424941159748602i</v>
      </c>
      <c r="H1821" t="str">
        <f t="shared" si="520"/>
        <v>1227.45287812328+163.407091535667i</v>
      </c>
      <c r="I1821" t="str">
        <f t="shared" si="521"/>
        <v>89.8390384498216-610.645942075704i</v>
      </c>
      <c r="K1821" t="str">
        <f t="shared" si="522"/>
        <v>0.00960609587242858-0.00191624236260125i</v>
      </c>
      <c r="L1821" t="str">
        <f t="shared" si="523"/>
        <v>0.00015-0.333796674583473i</v>
      </c>
      <c r="M1821" t="str">
        <f t="shared" si="524"/>
        <v>0.0004-0.0589052955147303i</v>
      </c>
      <c r="N1821">
        <f t="shared" si="525"/>
        <v>89.416154754309616</v>
      </c>
      <c r="O1821">
        <f t="shared" si="526"/>
        <v>29.677408134177263</v>
      </c>
      <c r="P1821" s="3">
        <f t="shared" si="527"/>
        <v>29.677408134177263</v>
      </c>
      <c r="Q1821" s="3">
        <f t="shared" si="528"/>
        <v>-90.583845245690384</v>
      </c>
      <c r="R1821">
        <f t="shared" si="529"/>
        <v>89.416154754309616</v>
      </c>
      <c r="S1821">
        <f t="shared" si="530"/>
        <v>0.84539372887190001</v>
      </c>
      <c r="T1821">
        <f t="shared" si="513"/>
        <v>29.677408134177263</v>
      </c>
    </row>
    <row r="1822" spans="1:20" x14ac:dyDescent="0.25">
      <c r="A1822">
        <f t="shared" si="514"/>
        <v>5331.9501647625975</v>
      </c>
      <c r="B1822">
        <f t="shared" si="531"/>
        <v>848.60622504161324</v>
      </c>
      <c r="C1822" t="str">
        <f t="shared" si="515"/>
        <v>-0.310297088095639-30.3520734758022i</v>
      </c>
      <c r="D1822" t="str">
        <f t="shared" si="516"/>
        <v>3.47812026834706-18.7589207180582i</v>
      </c>
      <c r="E1822" t="str">
        <f t="shared" si="517"/>
        <v>162.445127720049+0.661471027077982i</v>
      </c>
      <c r="F1822" t="str">
        <f t="shared" si="518"/>
        <v>2.42492448370984-176.003886875943i</v>
      </c>
      <c r="G1822" t="str">
        <f t="shared" si="519"/>
        <v>0.999999818050001-0.000426555935569142i</v>
      </c>
      <c r="H1822" t="str">
        <f t="shared" si="520"/>
        <v>1227.66482380016+164.029611459875i</v>
      </c>
      <c r="I1822" t="str">
        <f t="shared" si="521"/>
        <v>89.8412729412534-608.431042725898i</v>
      </c>
      <c r="K1822" t="str">
        <f t="shared" si="522"/>
        <v>0.00960321903129159-0.00192293039585799i</v>
      </c>
      <c r="L1822" t="str">
        <f t="shared" si="523"/>
        <v>0.00015-0.332533048997283i</v>
      </c>
      <c r="M1822" t="str">
        <f t="shared" si="524"/>
        <v>0.0004-0.0586823027642262i</v>
      </c>
      <c r="N1822">
        <f t="shared" si="525"/>
        <v>89.414270849888496</v>
      </c>
      <c r="O1822">
        <f t="shared" si="526"/>
        <v>29.644221176783667</v>
      </c>
      <c r="P1822" s="3">
        <f t="shared" si="527"/>
        <v>29.644221176783667</v>
      </c>
      <c r="Q1822" s="3">
        <f t="shared" si="528"/>
        <v>-90.585729150111504</v>
      </c>
      <c r="R1822">
        <f t="shared" si="529"/>
        <v>89.414270849888496</v>
      </c>
      <c r="S1822">
        <f t="shared" si="530"/>
        <v>0.8486062250416132</v>
      </c>
      <c r="T1822">
        <f t="shared" si="513"/>
        <v>29.644221176783667</v>
      </c>
    </row>
    <row r="1823" spans="1:20" x14ac:dyDescent="0.25">
      <c r="A1823">
        <f t="shared" si="514"/>
        <v>5352.2115753886956</v>
      </c>
      <c r="B1823">
        <f t="shared" si="531"/>
        <v>851.83092869677137</v>
      </c>
      <c r="C1823" t="str">
        <f t="shared" si="515"/>
        <v>-0.310109748840003-30.2363097233968i</v>
      </c>
      <c r="D1823" t="str">
        <f t="shared" si="516"/>
        <v>3.47812023231822-18.687937445637i</v>
      </c>
      <c r="E1823" t="str">
        <f t="shared" si="517"/>
        <v>162.444959243014+0.664065432687326i</v>
      </c>
      <c r="F1823" t="str">
        <f t="shared" si="518"/>
        <v>2.42492448035024-175.337611827117i</v>
      </c>
      <c r="G1823" t="str">
        <f t="shared" si="519"/>
        <v>0.999999816664554-0.000428176847531088i</v>
      </c>
      <c r="H1823" t="str">
        <f t="shared" si="520"/>
        <v>1227.87842816491+164.654512095571i</v>
      </c>
      <c r="I1823" t="str">
        <f t="shared" si="521"/>
        <v>89.8435233370729-606.224917905605i</v>
      </c>
      <c r="K1823" t="str">
        <f t="shared" si="522"/>
        <v>0.00960032208047515-0.0019296374218654i</v>
      </c>
      <c r="L1823" t="str">
        <f t="shared" si="523"/>
        <v>0.00015-0.331274207010643i</v>
      </c>
      <c r="M1823" t="str">
        <f t="shared" si="524"/>
        <v>0.0004-0.0584601541783486i</v>
      </c>
      <c r="N1823">
        <f t="shared" si="525"/>
        <v>89.412383422667887</v>
      </c>
      <c r="O1823">
        <f t="shared" si="526"/>
        <v>29.611032516202016</v>
      </c>
      <c r="P1823" s="3">
        <f t="shared" si="527"/>
        <v>29.611032516202016</v>
      </c>
      <c r="Q1823" s="3">
        <f t="shared" si="528"/>
        <v>-90.587616577332113</v>
      </c>
      <c r="R1823">
        <f t="shared" si="529"/>
        <v>89.412383422667887</v>
      </c>
      <c r="S1823">
        <f t="shared" si="530"/>
        <v>0.85183092869677135</v>
      </c>
      <c r="T1823">
        <f t="shared" si="513"/>
        <v>29.611032516202016</v>
      </c>
    </row>
    <row r="1824" spans="1:20" x14ac:dyDescent="0.25">
      <c r="A1824">
        <f t="shared" si="514"/>
        <v>5372.5499793751733</v>
      </c>
      <c r="B1824">
        <f t="shared" si="531"/>
        <v>855.06788622581917</v>
      </c>
      <c r="C1824" t="str">
        <f t="shared" si="515"/>
        <v>-0.309921102956094-30.1209815020347i</v>
      </c>
      <c r="D1824" t="str">
        <f t="shared" si="516"/>
        <v>3.47812019601505-18.6172230054693i</v>
      </c>
      <c r="E1824" t="str">
        <f t="shared" si="517"/>
        <v>162.444789737691+0.66667056842491i</v>
      </c>
      <c r="F1824" t="str">
        <f t="shared" si="518"/>
        <v>2.42492447696506-174.673859068703i</v>
      </c>
      <c r="G1824" t="str">
        <f t="shared" si="519"/>
        <v>0.999999815268557-0.000429803918951701i</v>
      </c>
      <c r="H1824" t="str">
        <f t="shared" si="520"/>
        <v>1228.0937045421+165.281802606281i</v>
      </c>
      <c r="I1824" t="str">
        <f t="shared" si="521"/>
        <v>89.8457897407165-604.027536136208i</v>
      </c>
      <c r="K1824" t="str">
        <f t="shared" si="522"/>
        <v>0.00959740489260792-0.00193636344607779i</v>
      </c>
      <c r="L1824" t="str">
        <f t="shared" si="523"/>
        <v>0.00015-0.330020130514686i</v>
      </c>
      <c r="M1824" t="str">
        <f t="shared" si="524"/>
        <v>0.0004-0.0582388465614151i</v>
      </c>
      <c r="N1824">
        <f t="shared" si="525"/>
        <v>89.410492497323503</v>
      </c>
      <c r="O1824">
        <f t="shared" si="526"/>
        <v>29.577842141597969</v>
      </c>
      <c r="P1824" s="3">
        <f t="shared" si="527"/>
        <v>29.577842141597969</v>
      </c>
      <c r="Q1824" s="3">
        <f t="shared" si="528"/>
        <v>-90.589507502676497</v>
      </c>
      <c r="R1824">
        <f t="shared" si="529"/>
        <v>89.410492497323503</v>
      </c>
      <c r="S1824">
        <f t="shared" si="530"/>
        <v>0.8550678862258192</v>
      </c>
      <c r="T1824">
        <f t="shared" si="513"/>
        <v>29.577842141597969</v>
      </c>
    </row>
    <row r="1825" spans="1:20" x14ac:dyDescent="0.25">
      <c r="A1825">
        <f t="shared" si="514"/>
        <v>5392.9656692967983</v>
      </c>
      <c r="B1825">
        <f t="shared" si="531"/>
        <v>858.31714419347725</v>
      </c>
      <c r="C1825" t="str">
        <f t="shared" si="515"/>
        <v>-0.309731142210883-30.0060871586707i</v>
      </c>
      <c r="D1825" t="str">
        <f t="shared" si="516"/>
        <v>3.47812015943545-18.5467763803042i</v>
      </c>
      <c r="E1825" t="str">
        <f t="shared" si="517"/>
        <v>162.444619199896+0.669286484065929i</v>
      </c>
      <c r="F1825" t="str">
        <f t="shared" si="518"/>
        <v>2.42492447355408-174.012619052393i</v>
      </c>
      <c r="G1825" t="str">
        <f t="shared" si="519"/>
        <v>0.999999813861931-0.000431437173236847i</v>
      </c>
      <c r="H1825" t="str">
        <f t="shared" si="520"/>
        <v>1228.31066636856+165.91149219057i</v>
      </c>
      <c r="I1825" t="str">
        <f t="shared" si="521"/>
        <v>89.8480722561215-601.838866067877i</v>
      </c>
      <c r="K1825" t="str">
        <f t="shared" si="522"/>
        <v>0.00959446733970564-0.00194310847332731i</v>
      </c>
      <c r="L1825" t="str">
        <f t="shared" si="523"/>
        <v>0.00015-0.328770801469104i</v>
      </c>
      <c r="M1825" t="str">
        <f t="shared" si="524"/>
        <v>0.0004-0.0580183767298418i</v>
      </c>
      <c r="N1825">
        <f t="shared" si="525"/>
        <v>89.408598098996592</v>
      </c>
      <c r="O1825">
        <f t="shared" si="526"/>
        <v>29.54465004208496</v>
      </c>
      <c r="P1825" s="3">
        <f t="shared" si="527"/>
        <v>29.54465004208496</v>
      </c>
      <c r="Q1825" s="3">
        <f t="shared" si="528"/>
        <v>-90.591401901003408</v>
      </c>
      <c r="R1825">
        <f t="shared" si="529"/>
        <v>89.408598098996592</v>
      </c>
      <c r="S1825">
        <f t="shared" si="530"/>
        <v>0.85831714419347727</v>
      </c>
      <c r="T1825">
        <f t="shared" si="513"/>
        <v>29.54465004208496</v>
      </c>
    </row>
    <row r="1826" spans="1:20" x14ac:dyDescent="0.25">
      <c r="A1826">
        <f t="shared" si="514"/>
        <v>5413.4589388401264</v>
      </c>
      <c r="B1826">
        <f t="shared" si="531"/>
        <v>861.5787493414125</v>
      </c>
      <c r="C1826" t="str">
        <f t="shared" si="515"/>
        <v>-0.309539858332005-29.8916250465582i</v>
      </c>
      <c r="D1826" t="str">
        <f t="shared" si="516"/>
        <v>3.4781201225773-18.4765965567432i</v>
      </c>
      <c r="E1826" t="str">
        <f t="shared" si="517"/>
        <v>162.444447625463+0.671913229660707i</v>
      </c>
      <c r="F1826" t="str">
        <f t="shared" si="518"/>
        <v>2.42492447011714-173.353882266029i</v>
      </c>
      <c r="G1826" t="str">
        <f t="shared" si="519"/>
        <v>0.999999812444594-0.000433076633881331i</v>
      </c>
      <c r="H1826" t="str">
        <f t="shared" si="520"/>
        <v>1228.52932719445+166.543590082148i</v>
      </c>
      <c r="I1826" t="str">
        <f t="shared" si="521"/>
        <v>89.850370987725-599.658876479199i</v>
      </c>
      <c r="K1826" t="str">
        <f t="shared" si="522"/>
        <v>0.00959150929317062-0.00194987250781611i</v>
      </c>
      <c r="L1826" t="str">
        <f t="shared" si="523"/>
        <v>0.00015-0.327526201901877i</v>
      </c>
      <c r="M1826" t="str">
        <f t="shared" si="524"/>
        <v>0.0004-0.0577987415120961i</v>
      </c>
      <c r="N1826">
        <f t="shared" si="525"/>
        <v>89.406700253299789</v>
      </c>
      <c r="O1826">
        <f t="shared" si="526"/>
        <v>29.511456206723317</v>
      </c>
      <c r="P1826" s="3">
        <f t="shared" si="527"/>
        <v>29.511456206723317</v>
      </c>
      <c r="Q1826" s="3">
        <f t="shared" si="528"/>
        <v>-90.593299746700211</v>
      </c>
      <c r="R1826">
        <f t="shared" si="529"/>
        <v>89.406700253299789</v>
      </c>
      <c r="S1826">
        <f t="shared" si="530"/>
        <v>0.86157874934141254</v>
      </c>
      <c r="T1826">
        <f t="shared" si="513"/>
        <v>29.511456206723317</v>
      </c>
    </row>
    <row r="1827" spans="1:20" x14ac:dyDescent="0.25">
      <c r="A1827">
        <f t="shared" si="514"/>
        <v>5434.0300828077188</v>
      </c>
      <c r="B1827">
        <f t="shared" si="531"/>
        <v>864.85274858890989</v>
      </c>
      <c r="C1827" t="str">
        <f t="shared" si="515"/>
        <v>-0.309347243008496-29.7775935252281i</v>
      </c>
      <c r="D1827" t="str">
        <f t="shared" si="516"/>
        <v>3.47812008543852-18.4066825252261i</v>
      </c>
      <c r="E1827" t="str">
        <f t="shared" si="517"/>
        <v>162.444275010243+0.674550855536277i</v>
      </c>
      <c r="F1827" t="str">
        <f t="shared" si="518"/>
        <v>2.42492446665404-172.69763923346i</v>
      </c>
      <c r="G1827" t="str">
        <f t="shared" si="519"/>
        <v>0.999999811016465-0.000434722324469241i</v>
      </c>
      <c r="H1827" t="str">
        <f t="shared" si="520"/>
        <v>1228.74970068429+167.178105549997i</v>
      </c>
      <c r="I1827" t="str">
        <f t="shared" si="521"/>
        <v>89.8526860404665-597.487536276739i</v>
      </c>
      <c r="K1827" t="str">
        <f t="shared" si="522"/>
        <v>0.0095885306237922-0.00195665555310892i</v>
      </c>
      <c r="L1827" t="str">
        <f t="shared" si="523"/>
        <v>0.00015-0.326286313909023i</v>
      </c>
      <c r="M1827" t="str">
        <f t="shared" si="524"/>
        <v>0.0004-0.0575799377486509i</v>
      </c>
      <c r="N1827">
        <f t="shared" si="525"/>
        <v>89.404798986320699</v>
      </c>
      <c r="O1827">
        <f t="shared" si="526"/>
        <v>29.478260624520772</v>
      </c>
      <c r="P1827" s="3">
        <f t="shared" si="527"/>
        <v>29.478260624520772</v>
      </c>
      <c r="Q1827" s="3">
        <f t="shared" si="528"/>
        <v>-90.595201013679301</v>
      </c>
      <c r="R1827">
        <f t="shared" si="529"/>
        <v>89.404798986320699</v>
      </c>
      <c r="S1827">
        <f t="shared" si="530"/>
        <v>0.86485274858890993</v>
      </c>
      <c r="T1827">
        <f t="shared" si="513"/>
        <v>29.478260624520772</v>
      </c>
    </row>
    <row r="1828" spans="1:20" x14ac:dyDescent="0.25">
      <c r="A1828">
        <f t="shared" si="514"/>
        <v>5454.6793971223888</v>
      </c>
      <c r="B1828">
        <f t="shared" si="531"/>
        <v>868.13918903354772</v>
      </c>
      <c r="C1828" t="str">
        <f t="shared" si="515"/>
        <v>-0.309153287890104-29.663990960465i</v>
      </c>
      <c r="D1828" t="str">
        <f t="shared" si="516"/>
        <v>3.47812004801695-18.337033280016i</v>
      </c>
      <c r="E1828" t="str">
        <f t="shared" si="517"/>
        <v>162.44410135011+0.677199412297797i</v>
      </c>
      <c r="F1828" t="str">
        <f t="shared" si="518"/>
        <v>2.42492446316455-172.04388051441i</v>
      </c>
      <c r="G1828" t="str">
        <f t="shared" si="519"/>
        <v>0.999999809577461-0.000436374268674279i</v>
      </c>
      <c r="H1828" t="str">
        <f t="shared" si="520"/>
        <v>1228.97180061799+167.815047898461i</v>
      </c>
      <c r="I1828" t="str">
        <f t="shared" si="521"/>
        <v>89.8550175197779-595.324814494641i</v>
      </c>
      <c r="K1828" t="str">
        <f t="shared" si="522"/>
        <v>0.00958553120174663-0.00196345761212499i</v>
      </c>
      <c r="L1828" t="str">
        <f t="shared" si="523"/>
        <v>0.00015-0.325051119654336i</v>
      </c>
      <c r="M1828" t="str">
        <f t="shared" si="524"/>
        <v>0.0004-0.0573619622919415i</v>
      </c>
      <c r="N1828">
        <f t="shared" si="525"/>
        <v>89.402894324628363</v>
      </c>
      <c r="O1828">
        <f t="shared" si="526"/>
        <v>29.445063284432351</v>
      </c>
      <c r="P1828" s="3">
        <f t="shared" si="527"/>
        <v>29.445063284432351</v>
      </c>
      <c r="Q1828" s="3">
        <f t="shared" si="528"/>
        <v>-90.597105675371637</v>
      </c>
      <c r="R1828">
        <f t="shared" si="529"/>
        <v>89.402894324628363</v>
      </c>
      <c r="S1828">
        <f t="shared" si="530"/>
        <v>0.8681391890335477</v>
      </c>
      <c r="T1828">
        <f t="shared" si="513"/>
        <v>29.445063284432351</v>
      </c>
    </row>
    <row r="1829" spans="1:20" x14ac:dyDescent="0.25">
      <c r="A1829">
        <f t="shared" si="514"/>
        <v>5475.4071788314541</v>
      </c>
      <c r="B1829">
        <f t="shared" si="531"/>
        <v>871.43811795187526</v>
      </c>
      <c r="C1829" t="str">
        <f t="shared" si="515"/>
        <v>-0.308957984587924-29.550815724285i</v>
      </c>
      <c r="D1829" t="str">
        <f t="shared" si="516"/>
        <v>3.47812001031042-18.2676478191852i</v>
      </c>
      <c r="E1829" t="str">
        <f t="shared" si="517"/>
        <v>162.443926640957+0.679858950830474i</v>
      </c>
      <c r="F1829" t="str">
        <f t="shared" si="518"/>
        <v>2.42492445964851-171.392596704341i</v>
      </c>
      <c r="G1829" t="str">
        <f t="shared" si="519"/>
        <v>0.999999808127501-0.000438032490260111i</v>
      </c>
      <c r="H1829" t="str">
        <f t="shared" si="520"/>
        <v>1229.1956408919+168.45442646738i</v>
      </c>
      <c r="I1829" t="str">
        <f t="shared" si="521"/>
        <v>89.8573655315929-593.17068029421i</v>
      </c>
      <c r="K1829" t="str">
        <f t="shared" si="522"/>
        <v>0.00958251089659751-0.00197027868713055i</v>
      </c>
      <c r="L1829" t="str">
        <f t="shared" si="523"/>
        <v>0.00015-0.323820601369133i</v>
      </c>
      <c r="M1829" t="str">
        <f t="shared" si="524"/>
        <v>0.0004-0.0571448120063177i</v>
      </c>
      <c r="N1829">
        <f t="shared" si="525"/>
        <v>89.400986295276979</v>
      </c>
      <c r="O1829">
        <f t="shared" si="526"/>
        <v>29.411864175360527</v>
      </c>
      <c r="P1829" s="3">
        <f t="shared" si="527"/>
        <v>29.411864175360527</v>
      </c>
      <c r="Q1829" s="3">
        <f t="shared" si="528"/>
        <v>-90.599013704723021</v>
      </c>
      <c r="R1829">
        <f t="shared" si="529"/>
        <v>89.400986295276979</v>
      </c>
      <c r="S1829">
        <f t="shared" si="530"/>
        <v>0.8714381179518752</v>
      </c>
      <c r="T1829">
        <f t="shared" si="513"/>
        <v>29.411864175360527</v>
      </c>
    </row>
    <row r="1830" spans="1:20" x14ac:dyDescent="0.25">
      <c r="A1830">
        <f t="shared" si="514"/>
        <v>5496.2137261110138</v>
      </c>
      <c r="B1830">
        <f t="shared" si="531"/>
        <v>874.74958280009241</v>
      </c>
      <c r="C1830" t="str">
        <f t="shared" si="515"/>
        <v>-0.30876132467401-29.4380661949113i</v>
      </c>
      <c r="D1830" t="str">
        <f t="shared" si="516"/>
        <v>3.47811997231677-18.1985251446004i</v>
      </c>
      <c r="E1830" t="str">
        <f t="shared" si="517"/>
        <v>162.4437508787+0.682529522301762i</v>
      </c>
      <c r="F1830" t="str">
        <f t="shared" si="518"/>
        <v>2.4249244561057-170.743778434316i</v>
      </c>
      <c r="G1830" t="str">
        <f t="shared" si="519"/>
        <v>0.999999806666499-0.000439697013080702i</v>
      </c>
      <c r="H1830" t="str">
        <f t="shared" si="520"/>
        <v>1229.42123551989+169.096250632189i</v>
      </c>
      <c r="I1830" t="str">
        <f t="shared" si="521"/>
        <v>89.8597301823377-591.025102963508i</v>
      </c>
      <c r="K1830" t="str">
        <f t="shared" si="522"/>
        <v>0.0095794695772957-0.00197711877973082i</v>
      </c>
      <c r="L1830" t="str">
        <f t="shared" si="523"/>
        <v>0.00015-0.322594741351996i</v>
      </c>
      <c r="M1830" t="str">
        <f t="shared" si="524"/>
        <v>0.0004-0.0569284837679992i</v>
      </c>
      <c r="N1830">
        <f t="shared" si="525"/>
        <v>89.39907492581176</v>
      </c>
      <c r="O1830">
        <f t="shared" si="526"/>
        <v>29.378663286154886</v>
      </c>
      <c r="P1830" s="3">
        <f t="shared" si="527"/>
        <v>29.378663286154886</v>
      </c>
      <c r="Q1830" s="3">
        <f t="shared" si="528"/>
        <v>-90.60092507418824</v>
      </c>
      <c r="R1830">
        <f t="shared" si="529"/>
        <v>89.39907492581176</v>
      </c>
      <c r="S1830">
        <f t="shared" si="530"/>
        <v>0.87474958280009241</v>
      </c>
      <c r="T1830">
        <f t="shared" si="513"/>
        <v>29.378663286154886</v>
      </c>
    </row>
    <row r="1831" spans="1:20" x14ac:dyDescent="0.25">
      <c r="A1831">
        <f t="shared" si="514"/>
        <v>5517.0993382702354</v>
      </c>
      <c r="B1831">
        <f t="shared" si="531"/>
        <v>878.07363121473281</v>
      </c>
      <c r="C1831" t="str">
        <f t="shared" si="515"/>
        <v>-0.308563299681469-29.3257407567528i</v>
      </c>
      <c r="D1831" t="str">
        <f t="shared" si="516"/>
        <v>3.47811993403384-18.1296642619088i</v>
      </c>
      <c r="E1831" t="str">
        <f t="shared" si="517"/>
        <v>162.443574059277+0.685211178162414i</v>
      </c>
      <c r="F1831" t="str">
        <f t="shared" si="518"/>
        <v>2.42492445253591-170.097416370867i</v>
      </c>
      <c r="G1831" t="str">
        <f t="shared" si="519"/>
        <v>0.999999805194373-0.000441367861080659i</v>
      </c>
      <c r="H1831" t="str">
        <f t="shared" si="520"/>
        <v>1229.64859863445+169.740529804035i</v>
      </c>
      <c r="I1831" t="str">
        <f t="shared" si="521"/>
        <v>89.8621115789345-588.888051916971i</v>
      </c>
      <c r="K1831" t="str">
        <f t="shared" si="522"/>
        <v>0.00957640711217965-0.00198397789086203i</v>
      </c>
      <c r="L1831" t="str">
        <f t="shared" si="523"/>
        <v>0.00015-0.321373521968516i</v>
      </c>
      <c r="M1831" t="str">
        <f t="shared" si="524"/>
        <v>0.0004-0.056712974465032i</v>
      </c>
      <c r="N1831">
        <f t="shared" si="525"/>
        <v>89.397160244274048</v>
      </c>
      <c r="O1831">
        <f t="shared" si="526"/>
        <v>29.345460605612491</v>
      </c>
      <c r="P1831" s="3">
        <f t="shared" si="527"/>
        <v>29.345460605612491</v>
      </c>
      <c r="Q1831" s="3">
        <f t="shared" si="528"/>
        <v>-90.602839755725952</v>
      </c>
      <c r="R1831">
        <f t="shared" si="529"/>
        <v>89.397160244274048</v>
      </c>
      <c r="S1831">
        <f t="shared" si="530"/>
        <v>0.87807363121473281</v>
      </c>
      <c r="T1831">
        <f t="shared" si="513"/>
        <v>29.345460605612491</v>
      </c>
    </row>
    <row r="1832" spans="1:20" x14ac:dyDescent="0.25">
      <c r="A1832">
        <f t="shared" si="514"/>
        <v>5538.0643157556633</v>
      </c>
      <c r="B1832">
        <f t="shared" si="531"/>
        <v>881.41031101334886</v>
      </c>
      <c r="C1832" t="str">
        <f t="shared" si="515"/>
        <v>-0.308363901104652-29.2138378003806i</v>
      </c>
      <c r="D1832" t="str">
        <f t="shared" si="516"/>
        <v>3.4781198954594-18.0610641805235i</v>
      </c>
      <c r="E1832" t="str">
        <f t="shared" si="517"/>
        <v>162.443396178648+0.68790397014871i</v>
      </c>
      <c r="F1832" t="str">
        <f t="shared" si="518"/>
        <v>2.42492444893894-169.453501215858i</v>
      </c>
      <c r="G1832" t="str">
        <f t="shared" si="519"/>
        <v>0.999999803711038-0.000443045058295581i</v>
      </c>
      <c r="H1832" t="str">
        <f t="shared" si="520"/>
        <v>1229.87774448775+170.387273429882i</v>
      </c>
      <c r="I1832" t="str">
        <f t="shared" si="521"/>
        <v>89.8645098287952-586.759496694982i</v>
      </c>
      <c r="K1832" t="str">
        <f t="shared" si="522"/>
        <v>0.00957332336897605-0.00199085602078358i</v>
      </c>
      <c r="L1832" t="str">
        <f t="shared" si="523"/>
        <v>0.00015-0.320156925651042i</v>
      </c>
      <c r="M1832" t="str">
        <f t="shared" si="524"/>
        <v>0.0004-0.0564982809972426i</v>
      </c>
      <c r="N1832">
        <f t="shared" si="525"/>
        <v>89.395242279205974</v>
      </c>
      <c r="O1832">
        <f t="shared" si="526"/>
        <v>29.312256122477699</v>
      </c>
      <c r="P1832" s="3">
        <f t="shared" si="527"/>
        <v>29.312256122477699</v>
      </c>
      <c r="Q1832" s="3">
        <f t="shared" si="528"/>
        <v>-90.604757720794026</v>
      </c>
      <c r="R1832">
        <f t="shared" si="529"/>
        <v>89.395242279205974</v>
      </c>
      <c r="S1832">
        <f t="shared" si="530"/>
        <v>0.88141031101334888</v>
      </c>
      <c r="T1832">
        <f t="shared" si="513"/>
        <v>29.312256122477699</v>
      </c>
    </row>
    <row r="1833" spans="1:20" x14ac:dyDescent="0.25">
      <c r="A1833">
        <f t="shared" si="514"/>
        <v>5559.108960155535</v>
      </c>
      <c r="B1833">
        <f t="shared" si="531"/>
        <v>884.75967019519965</v>
      </c>
      <c r="C1833" t="str">
        <f t="shared" si="515"/>
        <v>-0.308163120399109-29.1023557225061i</v>
      </c>
      <c r="D1833" t="str">
        <f t="shared" si="516"/>
        <v>3.47811985659125-17.9927239136093i</v>
      </c>
      <c r="E1833" t="str">
        <f t="shared" si="517"/>
        <v>162.443217232802+0.690607950284357i</v>
      </c>
      <c r="F1833" t="str">
        <f t="shared" si="518"/>
        <v>2.42492444531456-168.812023706353i</v>
      </c>
      <c r="G1833" t="str">
        <f t="shared" si="519"/>
        <v>0.999999802216408-0.0004447286288524i</v>
      </c>
      <c r="H1833" t="str">
        <f t="shared" si="520"/>
        <v>1230.10868745275+171.036490992635i</v>
      </c>
      <c r="I1833" t="str">
        <f t="shared" si="521"/>
        <v>89.8669250398273-584.639406963486i</v>
      </c>
      <c r="K1833" t="str">
        <f t="shared" si="522"/>
        <v>0.0095702182147998-0.00199775316906995i</v>
      </c>
      <c r="L1833" t="str">
        <f t="shared" si="523"/>
        <v>0.00015-0.318944934898427i</v>
      </c>
      <c r="M1833" t="str">
        <f t="shared" si="524"/>
        <v>0.0004-0.056284400276193i</v>
      </c>
      <c r="N1833">
        <f t="shared" si="525"/>
        <v>89.393321059655946</v>
      </c>
      <c r="O1833">
        <f t="shared" si="526"/>
        <v>29.279049825442428</v>
      </c>
      <c r="P1833" s="3">
        <f t="shared" si="527"/>
        <v>29.279049825442428</v>
      </c>
      <c r="Q1833" s="3">
        <f t="shared" si="528"/>
        <v>-90.606678940344054</v>
      </c>
      <c r="R1833">
        <f t="shared" si="529"/>
        <v>89.393321059655946</v>
      </c>
      <c r="S1833">
        <f t="shared" si="530"/>
        <v>0.88475967019519963</v>
      </c>
      <c r="T1833">
        <f t="shared" si="513"/>
        <v>29.279049825442428</v>
      </c>
    </row>
    <row r="1834" spans="1:20" x14ac:dyDescent="0.25">
      <c r="A1834">
        <f t="shared" si="514"/>
        <v>5580.2335742041259</v>
      </c>
      <c r="B1834">
        <f t="shared" si="531"/>
        <v>888.12175694194138</v>
      </c>
      <c r="C1834" t="str">
        <f t="shared" si="515"/>
        <v>-0.30796094898156-28.9912929259571i</v>
      </c>
      <c r="D1834" t="str">
        <f t="shared" si="516"/>
        <v>3.47811981742711-17.9246424780684i</v>
      </c>
      <c r="E1834" t="str">
        <f t="shared" si="517"/>
        <v>162.443037217747+0.693323170881446i</v>
      </c>
      <c r="F1834" t="str">
        <f t="shared" si="518"/>
        <v>2.42492444166259-168.172974614484i</v>
      </c>
      <c r="G1834" t="str">
        <f t="shared" si="519"/>
        <v>0.999999800710397-0.000446418596969727i</v>
      </c>
      <c r="H1834" t="str">
        <f t="shared" si="520"/>
        <v>1230.3414420243+171.688192011228i</v>
      </c>
      <c r="I1834" t="str">
        <f t="shared" si="521"/>
        <v>89.8693573204219-582.52775251359i</v>
      </c>
      <c r="K1834" t="str">
        <f t="shared" si="522"/>
        <v>0.00956709151615484-0.00200466933460257i</v>
      </c>
      <c r="L1834" t="str">
        <f t="shared" si="523"/>
        <v>0.00015-0.317737532275779i</v>
      </c>
      <c r="M1834" t="str">
        <f t="shared" si="524"/>
        <v>0.0004-0.0560713292251375i</v>
      </c>
      <c r="N1834">
        <f t="shared" si="525"/>
        <v>89.391396615183893</v>
      </c>
      <c r="O1834">
        <f t="shared" si="526"/>
        <v>29.245841703145757</v>
      </c>
      <c r="P1834" s="3">
        <f t="shared" si="527"/>
        <v>29.245841703145757</v>
      </c>
      <c r="Q1834" s="3">
        <f t="shared" si="528"/>
        <v>-90.608603384816107</v>
      </c>
      <c r="R1834">
        <f t="shared" si="529"/>
        <v>89.391396615183893</v>
      </c>
      <c r="S1834">
        <f t="shared" si="530"/>
        <v>0.8881217569419414</v>
      </c>
      <c r="T1834">
        <f t="shared" si="513"/>
        <v>29.245841703145757</v>
      </c>
    </row>
    <row r="1835" spans="1:20" x14ac:dyDescent="0.25">
      <c r="A1835">
        <f t="shared" si="514"/>
        <v>5601.4384617861015</v>
      </c>
      <c r="B1835">
        <f t="shared" si="531"/>
        <v>891.49661961832078</v>
      </c>
      <c r="C1835" t="str">
        <f t="shared" si="515"/>
        <v>-0.307757378229994-28.880647819657i</v>
      </c>
      <c r="D1835" t="str">
        <f t="shared" si="516"/>
        <v>3.4781197779648-17.8568188945266i</v>
      </c>
      <c r="E1835" t="str">
        <f t="shared" si="517"/>
        <v>162.442856129522+0.696049684543492i</v>
      </c>
      <c r="F1835" t="str">
        <f t="shared" si="518"/>
        <v>2.42492443798284-167.536344747314i</v>
      </c>
      <c r="G1835" t="str">
        <f t="shared" si="519"/>
        <v>0.999999799192918-0.000448114986958207i</v>
      </c>
      <c r="H1835" t="str">
        <f t="shared" si="520"/>
        <v>1230.57602282031+172.342386040759i</v>
      </c>
      <c r="I1835" t="str">
        <f t="shared" si="521"/>
        <v>89.871806779462-580.424503261178i</v>
      </c>
      <c r="K1835" t="str">
        <f t="shared" si="522"/>
        <v>0.00956394313893437-0.00201160451556177i</v>
      </c>
      <c r="L1835" t="str">
        <f t="shared" si="523"/>
        <v>0.00015-0.316534700414205i</v>
      </c>
      <c r="M1835" t="str">
        <f t="shared" si="524"/>
        <v>0.0004-0.0558590647789774i</v>
      </c>
      <c r="N1835">
        <f t="shared" si="525"/>
        <v>89.389468975866478</v>
      </c>
      <c r="O1835">
        <f t="shared" si="526"/>
        <v>29.212631744174477</v>
      </c>
      <c r="P1835" s="3">
        <f t="shared" si="527"/>
        <v>29.212631744174477</v>
      </c>
      <c r="Q1835" s="3">
        <f t="shared" si="528"/>
        <v>-90.610531024133522</v>
      </c>
      <c r="R1835">
        <f t="shared" si="529"/>
        <v>89.389468975866478</v>
      </c>
      <c r="S1835">
        <f t="shared" si="530"/>
        <v>0.89149661961832083</v>
      </c>
      <c r="T1835">
        <f t="shared" si="513"/>
        <v>29.212631744174477</v>
      </c>
    </row>
    <row r="1836" spans="1:20" x14ac:dyDescent="0.25">
      <c r="A1836">
        <f t="shared" si="514"/>
        <v>5622.7239279408886</v>
      </c>
      <c r="B1836">
        <f t="shared" si="531"/>
        <v>894.88430677287045</v>
      </c>
      <c r="C1836" t="str">
        <f t="shared" si="515"/>
        <v>-0.307552399483753-28.7704188186009i</v>
      </c>
      <c r="D1836" t="str">
        <f t="shared" si="516"/>
        <v>3.47811973820198-17.7892521873188i</v>
      </c>
      <c r="E1836" t="str">
        <f t="shared" si="517"/>
        <v>162.44267396419+0.698787544166335i</v>
      </c>
      <c r="F1836" t="str">
        <f t="shared" si="518"/>
        <v>2.42492443427503-166.90212494671i</v>
      </c>
      <c r="G1836" t="str">
        <f t="shared" si="519"/>
        <v>0.999999797663885-0.000449817823220862i</v>
      </c>
      <c r="H1836" t="str">
        <f t="shared" si="520"/>
        <v>1230.81244458285+172.99908267258i</v>
      </c>
      <c r="I1836" t="str">
        <f t="shared" si="521"/>
        <v>89.8742735263137-578.329629246517i</v>
      </c>
      <c r="K1836" t="str">
        <f t="shared" si="522"/>
        <v>0.00956077294842166-0.00201855870941849i</v>
      </c>
      <c r="L1836" t="str">
        <f t="shared" si="523"/>
        <v>0.00015-0.315336422010565i</v>
      </c>
      <c r="M1836" t="str">
        <f t="shared" si="524"/>
        <v>0.0004-0.0556476038842173i</v>
      </c>
      <c r="N1836">
        <f t="shared" si="525"/>
        <v>89.387538172302229</v>
      </c>
      <c r="O1836">
        <f t="shared" si="526"/>
        <v>29.179419937062676</v>
      </c>
      <c r="P1836" s="3">
        <f t="shared" si="527"/>
        <v>29.179419937062676</v>
      </c>
      <c r="Q1836" s="3">
        <f t="shared" si="528"/>
        <v>-90.612461827697771</v>
      </c>
      <c r="R1836">
        <f t="shared" si="529"/>
        <v>89.387538172302229</v>
      </c>
      <c r="S1836">
        <f t="shared" si="530"/>
        <v>0.89488430677287045</v>
      </c>
      <c r="T1836">
        <f t="shared" ref="T1836:T1899" si="532">P1836</f>
        <v>29.179419937062676</v>
      </c>
    </row>
    <row r="1837" spans="1:20" x14ac:dyDescent="0.25">
      <c r="A1837">
        <f t="shared" ref="A1837:A1900" si="533">2*PI()*B1837</f>
        <v>5644.0902788670646</v>
      </c>
      <c r="B1837">
        <f t="shared" si="531"/>
        <v>898.28486713860741</v>
      </c>
      <c r="C1837" t="str">
        <f t="shared" ref="C1837:C1900" si="534">IMPRODUCT(D1837,E1837,$C$40,,K1837,$C$41)</f>
        <v>-0.307346004043463-28.6606043438347i</v>
      </c>
      <c r="D1837" t="str">
        <f t="shared" ref="D1837:D1900" si="535">IMDIV(IMPRODUCT($C$37,$C$38,COMPLEX(1,A1837/$C$38)),IMSUM(-1*A1837*A1837/$C$39,COMPLEX(0,1*A1837)))</f>
        <v>3.47811969813639-17.7219413844753i</v>
      </c>
      <c r="E1837" t="str">
        <f t="shared" ref="E1837:E1900" si="536">IMDIV(IMPRODUCT(IMSUM(F1837,G1837),$C$29,H1837),IMSUM(1,I1837))</f>
        <v>162.442490717845+0.701536802940018i</v>
      </c>
      <c r="F1837" t="str">
        <f t="shared" ref="F1837:F1900" si="537">IMDIV(IMPRODUCT($C$14,$C$15,COMPLEX(1,A1837/$C$15)),IMSUM(-1*A1837*A1837/$C$16,COMPLEX(0,A1837)))</f>
        <v>2.42492443053902-166.270306089206i</v>
      </c>
      <c r="G1837" t="str">
        <f t="shared" ref="G1837:G1900" si="538">IMDIV(1,COMPLEX(1,A1837*$C$9*$C$10))</f>
        <v>0.999999796123209-0.000451527130253444i</v>
      </c>
      <c r="H1837" t="str">
        <f t="shared" ref="H1837:H1900" si="539">IMDIV($C$3,IMSUM(K1837,COMPLEX(0,$C$28*A1837)))</f>
        <v>1231.05072217929+173.658291534413i</v>
      </c>
      <c r="I1837" t="str">
        <f t="shared" ref="I1837:I1900" si="540">IMPRODUCT(F1837,$C$29,H1837,$C$31)</f>
        <v>89.8767576708252-576.243100633849i</v>
      </c>
      <c r="K1837" t="str">
        <f t="shared" ref="K1837:K1900" si="541">IF($C$26&lt;=0,IMDIV(1,IMSUM(IMDIV(1,L1837),1/$C$18)),IMDIV(1,IMSUM(IMDIV(1,L1837),1/$C$18,IMDIV(1,M1837))))</f>
        <v>0.00955758080929058-0.00202553191292606i</v>
      </c>
      <c r="L1837" t="str">
        <f t="shared" ref="L1837:L1900" si="542">IMSUM($C$21/$C$22,IMDIV(1,COMPLEX(0,$C$20*$C$22*A1837)))</f>
        <v>0.00015-0.314142679827222i</v>
      </c>
      <c r="M1837" t="str">
        <f t="shared" ref="M1837:M1900" si="543">IMSUM($C$25/$C$26,IMDIV(1,COMPLEX(0,$C$24*$C$26*A1837)))</f>
        <v>0.0004-0.0554369434989216i</v>
      </c>
      <c r="N1837">
        <f t="shared" ref="N1837:N1900" si="544">ABS(R1837)</f>
        <v>89.38560423561718</v>
      </c>
      <c r="O1837">
        <f t="shared" ref="O1837:O1900" si="545">ABS(P1837)</f>
        <v>29.146206270292172</v>
      </c>
      <c r="P1837" s="3">
        <f t="shared" ref="P1837:P1900" si="546">20*LOG10(IMABS(C1837))</f>
        <v>29.146206270292172</v>
      </c>
      <c r="Q1837" s="3">
        <f t="shared" ref="Q1837:Q1900" si="547">IMARGUMENT(C1837)*180/PI()</f>
        <v>-90.61439576438282</v>
      </c>
      <c r="R1837">
        <f t="shared" ref="R1837:R1900" si="548">IF(Q1837&lt;0,Q1837+180,Q1837-180)</f>
        <v>89.38560423561718</v>
      </c>
      <c r="S1837">
        <f t="shared" ref="S1837:S1900" si="549">B1837/1000</f>
        <v>0.89828486713860745</v>
      </c>
      <c r="T1837">
        <f t="shared" si="532"/>
        <v>29.146206270292172</v>
      </c>
    </row>
    <row r="1838" spans="1:20" x14ac:dyDescent="0.25">
      <c r="A1838">
        <f t="shared" si="533"/>
        <v>5665.5378219267595</v>
      </c>
      <c r="B1838">
        <f t="shared" ref="B1838:B1901" si="550">B1837*(1+B$42)</f>
        <v>901.6983496337341</v>
      </c>
      <c r="C1838" t="str">
        <f t="shared" si="534"/>
        <v>-0.307138183171352-28.5512028224324i</v>
      </c>
      <c r="D1838" t="str">
        <f t="shared" si="535"/>
        <v>3.47811965776574-17.6548855177075i</v>
      </c>
      <c r="E1838" t="str">
        <f t="shared" si="536"/>
        <v>162.442306386609+0.704297514351597i</v>
      </c>
      <c r="F1838" t="str">
        <f t="shared" si="537"/>
        <v>2.42492442677454-165.640879085876i</v>
      </c>
      <c r="G1838" t="str">
        <f t="shared" si="538"/>
        <v>0.999999794570802-0.00045324293264479i</v>
      </c>
      <c r="H1838" t="str">
        <f t="shared" si="539"/>
        <v>1231.29087060348+174.320022290472i</v>
      </c>
      <c r="I1838" t="str">
        <f t="shared" si="540"/>
        <v>89.8792593233325-574.164887711029i</v>
      </c>
      <c r="K1838" t="str">
        <f t="shared" si="541"/>
        <v>0.00955436658560651-0.00203252412211206i</v>
      </c>
      <c r="L1838" t="str">
        <f t="shared" si="542"/>
        <v>0.00015-0.312953456691793i</v>
      </c>
      <c r="M1838" t="str">
        <f t="shared" si="543"/>
        <v>0.0004-0.0552270805926694i</v>
      </c>
      <c r="N1838">
        <f t="shared" si="544"/>
        <v>89.383667197469748</v>
      </c>
      <c r="O1838">
        <f t="shared" si="545"/>
        <v>29.112990732292463</v>
      </c>
      <c r="P1838" s="3">
        <f t="shared" si="546"/>
        <v>29.112990732292463</v>
      </c>
      <c r="Q1838" s="3">
        <f t="shared" si="547"/>
        <v>-90.616332802530252</v>
      </c>
      <c r="R1838">
        <f t="shared" si="548"/>
        <v>89.383667197469748</v>
      </c>
      <c r="S1838">
        <f t="shared" si="549"/>
        <v>0.90169834963373408</v>
      </c>
      <c r="T1838">
        <f t="shared" si="532"/>
        <v>29.112990732292463</v>
      </c>
    </row>
    <row r="1839" spans="1:20" x14ac:dyDescent="0.25">
      <c r="A1839">
        <f t="shared" si="533"/>
        <v>5687.0668656500811</v>
      </c>
      <c r="B1839">
        <f t="shared" si="550"/>
        <v>905.12480336234228</v>
      </c>
      <c r="C1839" t="str">
        <f t="shared" si="534"/>
        <v>-0.306928928090957-28.4422126874731i</v>
      </c>
      <c r="D1839" t="str">
        <f t="shared" si="535"/>
        <v>3.47811961708768-17.5880836223943i</v>
      </c>
      <c r="E1839" t="str">
        <f t="shared" si="536"/>
        <v>162.442120966631+0.707069732185292i</v>
      </c>
      <c r="F1839" t="str">
        <f t="shared" si="537"/>
        <v>2.42492442298141-165.013834882201i</v>
      </c>
      <c r="G1839" t="str">
        <f t="shared" si="538"/>
        <v>0.999999793006574-0.000454965255077171i</v>
      </c>
      <c r="H1839" t="str">
        <f t="shared" si="539"/>
        <v>1231.53290497691+174.984284641538i</v>
      </c>
      <c r="I1839" t="str">
        <f t="shared" si="540"/>
        <v>89.8817785946414-572.094960889124i</v>
      </c>
      <c r="K1839" t="str">
        <f t="shared" si="541"/>
        <v>0.00955113014082685-0.00203953533226963i</v>
      </c>
      <c r="L1839" t="str">
        <f t="shared" si="542"/>
        <v>0.00015-0.311768735496904i</v>
      </c>
      <c r="M1839" t="str">
        <f t="shared" si="543"/>
        <v>0.0004-0.0550180121465125i</v>
      </c>
      <c r="N1839">
        <f t="shared" si="544"/>
        <v>89.381727090056714</v>
      </c>
      <c r="O1839">
        <f t="shared" si="545"/>
        <v>29.079773311440469</v>
      </c>
      <c r="P1839" s="3">
        <f t="shared" si="546"/>
        <v>29.079773311440469</v>
      </c>
      <c r="Q1839" s="3">
        <f t="shared" si="547"/>
        <v>-90.618272909943286</v>
      </c>
      <c r="R1839">
        <f t="shared" si="548"/>
        <v>89.381727090056714</v>
      </c>
      <c r="S1839">
        <f t="shared" si="549"/>
        <v>0.90512480336234225</v>
      </c>
      <c r="T1839">
        <f t="shared" si="532"/>
        <v>29.079773311440469</v>
      </c>
    </row>
    <row r="1840" spans="1:20" x14ac:dyDescent="0.25">
      <c r="A1840">
        <f t="shared" si="533"/>
        <v>5708.6777197395513</v>
      </c>
      <c r="B1840">
        <f t="shared" si="550"/>
        <v>908.56427761511918</v>
      </c>
      <c r="C1840" t="str">
        <f t="shared" si="534"/>
        <v>-0.306718229987375-28.3336323780204i</v>
      </c>
      <c r="D1840" t="str">
        <f t="shared" si="535"/>
        <v>3.47811957609987-17.521534737568i</v>
      </c>
      <c r="E1840" t="str">
        <f t="shared" si="536"/>
        <v>162.441934454094+0.709853510526138i</v>
      </c>
      <c r="F1840" t="str">
        <f t="shared" si="537"/>
        <v>2.42492441915939-164.38916445794i</v>
      </c>
      <c r="G1840" t="str">
        <f t="shared" si="538"/>
        <v>0.999999791430435-0.00045669412232665i</v>
      </c>
      <c r="H1840" t="str">
        <f t="shared" si="539"/>
        <v>1231.77684054992+175.651088325097i</v>
      </c>
      <c r="I1840" t="str">
        <f t="shared" si="540"/>
        <v>89.8843155960392-570.033290702049i</v>
      </c>
      <c r="K1840" t="str">
        <f t="shared" si="541"/>
        <v>0.00954787133780204-0.00204656553794932i</v>
      </c>
      <c r="L1840" t="str">
        <f t="shared" si="542"/>
        <v>0.00015-0.310588499199945i</v>
      </c>
      <c r="M1840" t="str">
        <f t="shared" si="543"/>
        <v>0.0004-0.0548097351529315i</v>
      </c>
      <c r="N1840">
        <f t="shared" si="544"/>
        <v>89.379783946118351</v>
      </c>
      <c r="O1840">
        <f t="shared" si="545"/>
        <v>29.04655399606105</v>
      </c>
      <c r="P1840" s="3">
        <f t="shared" si="546"/>
        <v>29.04655399606105</v>
      </c>
      <c r="Q1840" s="3">
        <f t="shared" si="547"/>
        <v>-90.620216053881649</v>
      </c>
      <c r="R1840">
        <f t="shared" si="548"/>
        <v>89.379783946118351</v>
      </c>
      <c r="S1840">
        <f t="shared" si="549"/>
        <v>0.90856427761511915</v>
      </c>
      <c r="T1840">
        <f t="shared" si="532"/>
        <v>29.04655399606105</v>
      </c>
    </row>
    <row r="1841" spans="1:20" x14ac:dyDescent="0.25">
      <c r="A1841">
        <f t="shared" si="533"/>
        <v>5730.3706950745618</v>
      </c>
      <c r="B1841">
        <f t="shared" si="550"/>
        <v>912.01682187005667</v>
      </c>
      <c r="C1841" t="str">
        <f t="shared" si="534"/>
        <v>-0.30650608000739-28.2254603391i</v>
      </c>
      <c r="D1841" t="str">
        <f t="shared" si="535"/>
        <v>3.47811953479999-17.4552379059005i</v>
      </c>
      <c r="E1841" t="str">
        <f t="shared" si="536"/>
        <v>162.441746845213+0.712648903760499i</v>
      </c>
      <c r="F1841" t="str">
        <f t="shared" si="537"/>
        <v>2.42492441530827-163.766858826999i</v>
      </c>
      <c r="G1841" t="str">
        <f t="shared" si="538"/>
        <v>0.999999789842295-0.000458429559263441i</v>
      </c>
      <c r="H1841" t="str">
        <f t="shared" si="539"/>
        <v>1232.02269270286+176.320443115437i</v>
      </c>
      <c r="I1841" t="str">
        <f t="shared" si="540"/>
        <v>89.8868704392877-567.979847806165i</v>
      </c>
      <c r="K1841" t="str">
        <f t="shared" si="541"/>
        <v>0.00954459003877651-0.00205361473295057i</v>
      </c>
      <c r="L1841" t="str">
        <f t="shared" si="542"/>
        <v>0.00015-0.309412730822818i</v>
      </c>
      <c r="M1841" t="str">
        <f t="shared" si="543"/>
        <v>0.0004-0.0546022466157914i</v>
      </c>
      <c r="N1841">
        <f t="shared" si="544"/>
        <v>89.377837798943887</v>
      </c>
      <c r="O1841">
        <f t="shared" si="545"/>
        <v>29.013332774426924</v>
      </c>
      <c r="P1841" s="3">
        <f t="shared" si="546"/>
        <v>29.013332774426924</v>
      </c>
      <c r="Q1841" s="3">
        <f t="shared" si="547"/>
        <v>-90.622162201056113</v>
      </c>
      <c r="R1841">
        <f t="shared" si="548"/>
        <v>89.377837798943887</v>
      </c>
      <c r="S1841">
        <f t="shared" si="549"/>
        <v>0.91201682187005673</v>
      </c>
      <c r="T1841">
        <f t="shared" si="532"/>
        <v>29.013332774426924</v>
      </c>
    </row>
    <row r="1842" spans="1:20" x14ac:dyDescent="0.25">
      <c r="A1842">
        <f t="shared" si="533"/>
        <v>5752.146103715846</v>
      </c>
      <c r="B1842">
        <f t="shared" si="550"/>
        <v>915.48248579316294</v>
      </c>
      <c r="C1842" t="str">
        <f t="shared" si="534"/>
        <v>-0.306292469259528-28.1176950216774i</v>
      </c>
      <c r="D1842" t="str">
        <f t="shared" si="535"/>
        <v>3.47811949318559-17.3891921736896i</v>
      </c>
      <c r="E1842" t="str">
        <f t="shared" si="536"/>
        <v>162.441558136237+0.715455966578368i</v>
      </c>
      <c r="F1842" t="str">
        <f t="shared" si="537"/>
        <v>2.42492441142782-163.146909037303i</v>
      </c>
      <c r="G1842" t="str">
        <f t="shared" si="538"/>
        <v>0.999999788242062-0.00046017159085226i</v>
      </c>
      <c r="H1842" t="str">
        <f t="shared" si="539"/>
        <v>1232.27047694734+176.992358823748i</v>
      </c>
      <c r="I1842" t="str">
        <f t="shared" si="540"/>
        <v>89.889443236618-565.934602979925i</v>
      </c>
      <c r="K1842" t="str">
        <f t="shared" si="541"/>
        <v>0.00954128610538948-0.00206068291031308i</v>
      </c>
      <c r="L1842" t="str">
        <f t="shared" si="542"/>
        <v>0.00015-0.308241413451701i</v>
      </c>
      <c r="M1842" t="str">
        <f t="shared" si="543"/>
        <v>0.0004-0.0543955435503004i</v>
      </c>
      <c r="N1842">
        <f t="shared" si="544"/>
        <v>89.375888682376853</v>
      </c>
      <c r="O1842">
        <f t="shared" si="545"/>
        <v>28.980109634758605</v>
      </c>
      <c r="P1842" s="3">
        <f t="shared" si="546"/>
        <v>28.980109634758605</v>
      </c>
      <c r="Q1842" s="3">
        <f t="shared" si="547"/>
        <v>-90.624111317623147</v>
      </c>
      <c r="R1842">
        <f t="shared" si="548"/>
        <v>89.375888682376853</v>
      </c>
      <c r="S1842">
        <f t="shared" si="549"/>
        <v>0.91548248579316294</v>
      </c>
      <c r="T1842">
        <f t="shared" si="532"/>
        <v>28.980109634758605</v>
      </c>
    </row>
    <row r="1843" spans="1:20" x14ac:dyDescent="0.25">
      <c r="A1843">
        <f t="shared" si="533"/>
        <v>5774.0042589099658</v>
      </c>
      <c r="B1843">
        <f t="shared" si="550"/>
        <v>918.96131923917699</v>
      </c>
      <c r="C1843" t="str">
        <f t="shared" si="534"/>
        <v>-0.306077388813812-28.0103348826361i</v>
      </c>
      <c r="D1843" t="str">
        <f t="shared" si="535"/>
        <v>3.47811945125437-17.3233965908454i</v>
      </c>
      <c r="E1843" t="str">
        <f t="shared" si="536"/>
        <v>162.441368323443+0.71827475397589i</v>
      </c>
      <c r="F1843" t="str">
        <f t="shared" si="537"/>
        <v>2.42492440751784-162.529306170666i</v>
      </c>
      <c r="G1843" t="str">
        <f t="shared" si="538"/>
        <v>0.999999786629644-0.00046192024215269i</v>
      </c>
      <c r="H1843" t="str">
        <f t="shared" si="539"/>
        <v>1232.52020892743+177.66684529823i</v>
      </c>
      <c r="I1843" t="str">
        <f t="shared" si="540"/>
        <v>89.8920341007283-563.897527123484i</v>
      </c>
      <c r="K1843" t="str">
        <f t="shared" si="541"/>
        <v>0.00953795939867627-0.00206777006230835i</v>
      </c>
      <c r="L1843" t="str">
        <f t="shared" si="542"/>
        <v>0.00015-0.307074530236802i</v>
      </c>
      <c r="M1843" t="str">
        <f t="shared" si="543"/>
        <v>0.0004-0.0541896229829649i</v>
      </c>
      <c r="N1843">
        <f t="shared" si="544"/>
        <v>89.373936630821404</v>
      </c>
      <c r="O1843">
        <f t="shared" si="545"/>
        <v>28.946884565224458</v>
      </c>
      <c r="P1843" s="3">
        <f t="shared" si="546"/>
        <v>28.946884565224458</v>
      </c>
      <c r="Q1843" s="3">
        <f t="shared" si="547"/>
        <v>-90.626063369178596</v>
      </c>
      <c r="R1843">
        <f t="shared" si="548"/>
        <v>89.373936630821404</v>
      </c>
      <c r="S1843">
        <f t="shared" si="549"/>
        <v>0.91896131923917701</v>
      </c>
      <c r="T1843">
        <f t="shared" si="532"/>
        <v>28.946884565224458</v>
      </c>
    </row>
    <row r="1844" spans="1:20" x14ac:dyDescent="0.25">
      <c r="A1844">
        <f t="shared" si="533"/>
        <v>5795.9454750938248</v>
      </c>
      <c r="B1844">
        <f t="shared" si="550"/>
        <v>922.45337225228593</v>
      </c>
      <c r="C1844" t="str">
        <f t="shared" si="534"/>
        <v>-0.305860829702476-27.9033783847575i</v>
      </c>
      <c r="D1844" t="str">
        <f t="shared" si="535"/>
        <v>3.47811940900385-17.2578502108761i</v>
      </c>
      <c r="E1844" t="str">
        <f t="shared" si="536"/>
        <v>162.441177403151+0.721105321255908i</v>
      </c>
      <c r="F1844" t="str">
        <f t="shared" si="537"/>
        <v>2.42492440357808-161.914041342663i</v>
      </c>
      <c r="G1844" t="str">
        <f t="shared" si="538"/>
        <v>0.999999785004949-0.000463675538319539i</v>
      </c>
      <c r="H1844" t="str">
        <f t="shared" si="539"/>
        <v>1232.77190442087+178.343912424211i</v>
      </c>
      <c r="I1844" t="str">
        <f t="shared" si="540"/>
        <v>89.894643144787-561.868591258314i</v>
      </c>
      <c r="K1844" t="str">
        <f t="shared" si="541"/>
        <v>0.00953460977906936-0.00207487618043105i</v>
      </c>
      <c r="L1844" t="str">
        <f t="shared" si="542"/>
        <v>0.00015-0.305912064392111i</v>
      </c>
      <c r="M1844" t="str">
        <f t="shared" si="543"/>
        <v>0.0004-0.053984481951549i</v>
      </c>
      <c r="N1844">
        <f t="shared" si="544"/>
        <v>89.371981679246673</v>
      </c>
      <c r="O1844">
        <f t="shared" si="545"/>
        <v>28.913657553941285</v>
      </c>
      <c r="P1844" s="3">
        <f t="shared" si="546"/>
        <v>28.913657553941285</v>
      </c>
      <c r="Q1844" s="3">
        <f t="shared" si="547"/>
        <v>-90.628018320753327</v>
      </c>
      <c r="R1844">
        <f t="shared" si="548"/>
        <v>89.371981679246673</v>
      </c>
      <c r="S1844">
        <f t="shared" si="549"/>
        <v>0.92245337225228596</v>
      </c>
      <c r="T1844">
        <f t="shared" si="532"/>
        <v>28.913657553941285</v>
      </c>
    </row>
    <row r="1845" spans="1:20" x14ac:dyDescent="0.25">
      <c r="A1845">
        <f t="shared" si="533"/>
        <v>5817.9700678991812</v>
      </c>
      <c r="B1845">
        <f t="shared" si="550"/>
        <v>925.9586950668446</v>
      </c>
      <c r="C1845" t="str">
        <f t="shared" si="534"/>
        <v>-0.305642782919605-27.7968239966978i</v>
      </c>
      <c r="D1845" t="str">
        <f t="shared" si="535"/>
        <v>3.4781193664316-17.1925520908753i</v>
      </c>
      <c r="E1845" t="str">
        <f t="shared" si="536"/>
        <v>162.440985371713+0.723947724031271i</v>
      </c>
      <c r="F1845" t="str">
        <f t="shared" si="537"/>
        <v>2.42492439960829-161.301105702504i</v>
      </c>
      <c r="G1845" t="str">
        <f t="shared" si="538"/>
        <v>0.999999783367882-0.0004654375046032i</v>
      </c>
      <c r="H1845" t="str">
        <f t="shared" si="539"/>
        <v>1233.02557934036+179.023570124232i</v>
      </c>
      <c r="I1845" t="str">
        <f t="shared" si="540"/>
        <v>89.8972704824215-559.847766526864i</v>
      </c>
      <c r="K1845" t="str">
        <f t="shared" si="541"/>
        <v>0.00953123710639957-0.00208200125539028i</v>
      </c>
      <c r="L1845" t="str">
        <f t="shared" si="542"/>
        <v>0.00015-0.30475399919517i</v>
      </c>
      <c r="M1845" t="str">
        <f t="shared" si="543"/>
        <v>0.0004-0.05378011750503i</v>
      </c>
      <c r="N1845">
        <f t="shared" si="544"/>
        <v>89.370023863193197</v>
      </c>
      <c r="O1845">
        <f t="shared" si="545"/>
        <v>28.880428588973945</v>
      </c>
      <c r="P1845" s="3">
        <f t="shared" si="546"/>
        <v>28.880428588973945</v>
      </c>
      <c r="Q1845" s="3">
        <f t="shared" si="547"/>
        <v>-90.629976136806803</v>
      </c>
      <c r="R1845">
        <f t="shared" si="548"/>
        <v>89.370023863193197</v>
      </c>
      <c r="S1845">
        <f t="shared" si="549"/>
        <v>0.92595869506684458</v>
      </c>
      <c r="T1845">
        <f t="shared" si="532"/>
        <v>28.880428588973945</v>
      </c>
    </row>
    <row r="1846" spans="1:20" x14ac:dyDescent="0.25">
      <c r="A1846">
        <f t="shared" si="533"/>
        <v>5840.0783541571973</v>
      </c>
      <c r="B1846">
        <f t="shared" si="550"/>
        <v>929.47733810809859</v>
      </c>
      <c r="C1846" t="str">
        <f t="shared" si="534"/>
        <v>-0.305423239421081-27.6906701929661i</v>
      </c>
      <c r="D1846" t="str">
        <f t="shared" si="535"/>
        <v>3.47811932353521-17.1275012915073i</v>
      </c>
      <c r="E1846" t="str">
        <f t="shared" si="536"/>
        <v>162.440792225517+0.726802018225818i</v>
      </c>
      <c r="F1846" t="str">
        <f t="shared" si="537"/>
        <v>2.42492439560831-160.690490432902i</v>
      </c>
      <c r="G1846" t="str">
        <f t="shared" si="538"/>
        <v>0.99999978171835-0.000467206166350021i</v>
      </c>
      <c r="H1846" t="str">
        <f t="shared" si="539"/>
        <v>1233.2812497348+179.70582835816i</v>
      </c>
      <c r="I1846" t="str">
        <f t="shared" si="540"/>
        <v>89.8999162277183-557.835024192159i</v>
      </c>
      <c r="K1846" t="str">
        <f t="shared" si="541"/>
        <v>0.00952784123989728-0.00208914527710083i</v>
      </c>
      <c r="L1846" t="str">
        <f t="shared" si="542"/>
        <v>0.00015-0.30360031798682i</v>
      </c>
      <c r="M1846" t="str">
        <f t="shared" si="543"/>
        <v>0.0004-0.0535765267035565i</v>
      </c>
      <c r="N1846">
        <f t="shared" si="544"/>
        <v>89.368063218778872</v>
      </c>
      <c r="O1846">
        <f t="shared" si="545"/>
        <v>28.847197658335311</v>
      </c>
      <c r="P1846" s="3">
        <f t="shared" si="546"/>
        <v>28.847197658335311</v>
      </c>
      <c r="Q1846" s="3">
        <f t="shared" si="547"/>
        <v>-90.631936781221128</v>
      </c>
      <c r="R1846">
        <f t="shared" si="548"/>
        <v>89.368063218778872</v>
      </c>
      <c r="S1846">
        <f t="shared" si="549"/>
        <v>0.92947733810809863</v>
      </c>
      <c r="T1846">
        <f t="shared" si="532"/>
        <v>28.847197658335311</v>
      </c>
    </row>
    <row r="1847" spans="1:20" x14ac:dyDescent="0.25">
      <c r="A1847">
        <f t="shared" si="533"/>
        <v>5862.2706519029953</v>
      </c>
      <c r="B1847">
        <f t="shared" si="550"/>
        <v>933.00935199290939</v>
      </c>
      <c r="C1847" t="str">
        <f t="shared" si="534"/>
        <v>-0.305202190125223-27.5849154539049i</v>
      </c>
      <c r="D1847" t="str">
        <f t="shared" si="535"/>
        <v>3.47811928031218-17.0626968769948i</v>
      </c>
      <c r="E1847" t="str">
        <f t="shared" si="536"/>
        <v>162.440597960993+0.729668260076444i</v>
      </c>
      <c r="F1847" t="str">
        <f t="shared" si="537"/>
        <v>2.42492439157786-160.082186749953i</v>
      </c>
      <c r="G1847" t="str">
        <f t="shared" si="538"/>
        <v>0.999999780056258-0.000468981549002661i</v>
      </c>
      <c r="H1847" t="str">
        <f t="shared" si="539"/>
        <v>1233.53893179061+180.390697123288i</v>
      </c>
      <c r="I1847" t="str">
        <f t="shared" si="540"/>
        <v>89.9025804952203-555.830335637483i</v>
      </c>
      <c r="K1847" t="str">
        <f t="shared" si="541"/>
        <v>0.00952442203819377-0.00209630823467438i</v>
      </c>
      <c r="L1847" t="str">
        <f t="shared" si="542"/>
        <v>0.00015-0.30245100417097i</v>
      </c>
      <c r="M1847" t="str">
        <f t="shared" si="543"/>
        <v>0.0004-0.0533737066184065i</v>
      </c>
      <c r="N1847">
        <f t="shared" si="544"/>
        <v>89.366099782703671</v>
      </c>
      <c r="O1847">
        <f t="shared" si="545"/>
        <v>28.813964749987001</v>
      </c>
      <c r="P1847" s="3">
        <f t="shared" si="546"/>
        <v>28.813964749987001</v>
      </c>
      <c r="Q1847" s="3">
        <f t="shared" si="547"/>
        <v>-90.633900217296329</v>
      </c>
      <c r="R1847">
        <f t="shared" si="548"/>
        <v>89.366099782703671</v>
      </c>
      <c r="S1847">
        <f t="shared" si="549"/>
        <v>0.93300935199290935</v>
      </c>
      <c r="T1847">
        <f t="shared" si="532"/>
        <v>28.813964749987001</v>
      </c>
    </row>
    <row r="1848" spans="1:20" x14ac:dyDescent="0.25">
      <c r="A1848">
        <f t="shared" si="533"/>
        <v>5884.5472803802268</v>
      </c>
      <c r="B1848">
        <f t="shared" si="550"/>
        <v>936.55478753048249</v>
      </c>
      <c r="C1848" t="str">
        <f t="shared" si="534"/>
        <v>-0.304979625912384-27.4795582656673i</v>
      </c>
      <c r="D1848" t="str">
        <f t="shared" si="535"/>
        <v>3.47811923676003-16.9981379151043i</v>
      </c>
      <c r="E1848" t="str">
        <f t="shared" si="536"/>
        <v>162.440402574608+0.732546506135736i</v>
      </c>
      <c r="F1848" t="str">
        <f t="shared" si="537"/>
        <v>2.42492438751671-159.476185903004i</v>
      </c>
      <c r="G1848" t="str">
        <f t="shared" si="538"/>
        <v>0.99999977838151-0.00047076367810046i</v>
      </c>
      <c r="H1848" t="str">
        <f t="shared" si="539"/>
        <v>1233.79864183291+181.078186454445i</v>
      </c>
      <c r="I1848" t="str">
        <f t="shared" si="540"/>
        <v>89.9052633999246-553.833672365945i</v>
      </c>
      <c r="K1848" t="str">
        <f t="shared" si="541"/>
        <v>0.00952097935932301-0.00210349011641079i</v>
      </c>
      <c r="L1848" t="str">
        <f t="shared" si="542"/>
        <v>0.00015-0.301306041214356i</v>
      </c>
      <c r="M1848" t="str">
        <f t="shared" si="543"/>
        <v>0.0004-0.0531716543319452i</v>
      </c>
      <c r="N1848">
        <f t="shared" si="544"/>
        <v>89.364133592256266</v>
      </c>
      <c r="O1848">
        <f t="shared" si="545"/>
        <v>28.780729851838984</v>
      </c>
      <c r="P1848" s="3">
        <f t="shared" si="546"/>
        <v>28.780729851838984</v>
      </c>
      <c r="Q1848" s="3">
        <f t="shared" si="547"/>
        <v>-90.635866407743734</v>
      </c>
      <c r="R1848">
        <f t="shared" si="548"/>
        <v>89.364133592256266</v>
      </c>
      <c r="S1848">
        <f t="shared" si="549"/>
        <v>0.93655478753048249</v>
      </c>
      <c r="T1848">
        <f t="shared" si="532"/>
        <v>28.780729851838984</v>
      </c>
    </row>
    <row r="1849" spans="1:20" x14ac:dyDescent="0.25">
      <c r="A1849">
        <f t="shared" si="533"/>
        <v>5906.9085600456719</v>
      </c>
      <c r="B1849">
        <f t="shared" si="550"/>
        <v>940.11369572309832</v>
      </c>
      <c r="C1849" t="str">
        <f t="shared" si="534"/>
        <v>-0.304755537625437-27.3745971201962i</v>
      </c>
      <c r="D1849" t="str">
        <f t="shared" si="535"/>
        <v>3.47811919287627-16.9338234771336i</v>
      </c>
      <c r="E1849" t="str">
        <f t="shared" si="536"/>
        <v>162.440206062869+0.735436813272586i</v>
      </c>
      <c r="F1849" t="str">
        <f t="shared" si="537"/>
        <v>2.42492438342467-158.872479174529i</v>
      </c>
      <c r="G1849" t="str">
        <f t="shared" si="538"/>
        <v>0.99999977669401-0.000472552579279809i</v>
      </c>
      <c r="H1849" t="str">
        <f t="shared" si="539"/>
        <v>1234.06039632695+181.768306424088i</v>
      </c>
      <c r="I1849" t="str">
        <f t="shared" si="540"/>
        <v>89.9079650572767-551.845006000182i</v>
      </c>
      <c r="K1849" t="str">
        <f t="shared" si="541"/>
        <v>0.00951751306072267-0.00211069090978903i</v>
      </c>
      <c r="L1849" t="str">
        <f t="shared" si="542"/>
        <v>0.00015-0.3001654126463i</v>
      </c>
      <c r="M1849" t="str">
        <f t="shared" si="543"/>
        <v>0.0004-0.0529703669375823i</v>
      </c>
      <c r="N1849">
        <f t="shared" si="544"/>
        <v>89.362164685319115</v>
      </c>
      <c r="O1849">
        <f t="shared" si="545"/>
        <v>28.74749295174988</v>
      </c>
      <c r="P1849" s="3">
        <f t="shared" si="546"/>
        <v>28.74749295174988</v>
      </c>
      <c r="Q1849" s="3">
        <f t="shared" si="547"/>
        <v>-90.637835314680885</v>
      </c>
      <c r="R1849">
        <f t="shared" si="548"/>
        <v>89.362164685319115</v>
      </c>
      <c r="S1849">
        <f t="shared" si="549"/>
        <v>0.94011369572309833</v>
      </c>
      <c r="T1849">
        <f t="shared" si="532"/>
        <v>28.74749295174988</v>
      </c>
    </row>
    <row r="1850" spans="1:20" x14ac:dyDescent="0.25">
      <c r="A1850">
        <f t="shared" si="533"/>
        <v>5929.3548125738453</v>
      </c>
      <c r="B1850">
        <f t="shared" si="550"/>
        <v>943.68612776684608</v>
      </c>
      <c r="C1850" t="str">
        <f t="shared" si="534"/>
        <v>-0.304529916069527-27.2700305152031i</v>
      </c>
      <c r="D1850" t="str">
        <f t="shared" si="535"/>
        <v>3.47811914865834-16.8697526378978i</v>
      </c>
      <c r="E1850" t="str">
        <f t="shared" si="536"/>
        <v>162.440008422328+0.738339238675351i</v>
      </c>
      <c r="F1850" t="str">
        <f t="shared" si="537"/>
        <v>2.42492437930144-158.271057880004i</v>
      </c>
      <c r="G1850" t="str">
        <f t="shared" si="538"/>
        <v>0.99999977499366-0.000474348278274514i</v>
      </c>
      <c r="H1850" t="str">
        <f t="shared" si="539"/>
        <v>1234.32421187934+182.461067142397i</v>
      </c>
      <c r="I1850" t="str">
        <f t="shared" si="540"/>
        <v>89.9106855831626-549.864308281963i</v>
      </c>
      <c r="K1850" t="str">
        <f t="shared" si="541"/>
        <v>0.00951402299923598-0.00211791060145827i</v>
      </c>
      <c r="L1850" t="str">
        <f t="shared" si="542"/>
        <v>0.00015-0.299029102058478i</v>
      </c>
      <c r="M1850" t="str">
        <f t="shared" si="543"/>
        <v>0.0004-0.0527698415397314i</v>
      </c>
      <c r="N1850">
        <f t="shared" si="544"/>
        <v>89.360193100374929</v>
      </c>
      <c r="O1850">
        <f t="shared" si="545"/>
        <v>28.714254037527034</v>
      </c>
      <c r="P1850" s="3">
        <f t="shared" si="546"/>
        <v>28.714254037527034</v>
      </c>
      <c r="Q1850" s="3">
        <f t="shared" si="547"/>
        <v>-90.639806899625071</v>
      </c>
      <c r="R1850">
        <f t="shared" si="548"/>
        <v>89.360193100374929</v>
      </c>
      <c r="S1850">
        <f t="shared" si="549"/>
        <v>0.94368612776684613</v>
      </c>
      <c r="T1850">
        <f t="shared" si="532"/>
        <v>28.714254037527034</v>
      </c>
    </row>
    <row r="1851" spans="1:20" x14ac:dyDescent="0.25">
      <c r="A1851">
        <f t="shared" si="533"/>
        <v>5951.8863608616257</v>
      </c>
      <c r="B1851">
        <f t="shared" si="550"/>
        <v>947.27213505236011</v>
      </c>
      <c r="C1851" t="str">
        <f t="shared" si="534"/>
        <v>-0.30430275201253-27.1658569541477i</v>
      </c>
      <c r="D1851" t="str">
        <f t="shared" si="535"/>
        <v>3.47811910410372-16.8059244757164i</v>
      </c>
      <c r="E1851" t="str">
        <f t="shared" si="536"/>
        <v>162.439809649577+0.741253839853327i</v>
      </c>
      <c r="F1851" t="str">
        <f t="shared" si="537"/>
        <v>2.42492437514683-157.671913367782i</v>
      </c>
      <c r="G1851" t="str">
        <f t="shared" si="538"/>
        <v>0.999999773280363-0.000476150800916169i</v>
      </c>
      <c r="H1851" t="str">
        <f t="shared" si="539"/>
        <v>1234.59010523942+183.156478757393i</v>
      </c>
      <c r="I1851" t="str">
        <f t="shared" si="540"/>
        <v>89.9134250939153-547.891551071851i</v>
      </c>
      <c r="K1851" t="str">
        <f t="shared" si="541"/>
        <v>0.00951050903111354-0.00212514917722902i</v>
      </c>
      <c r="L1851" t="str">
        <f t="shared" si="542"/>
        <v>0.00015-0.29789709310468i</v>
      </c>
      <c r="M1851" t="str">
        <f t="shared" si="543"/>
        <v>0.0004-0.0525700752537669i</v>
      </c>
      <c r="N1851">
        <f t="shared" si="544"/>
        <v>89.358218876511913</v>
      </c>
      <c r="O1851">
        <f t="shared" si="545"/>
        <v>28.68101309692689</v>
      </c>
      <c r="P1851" s="3">
        <f t="shared" si="546"/>
        <v>28.68101309692689</v>
      </c>
      <c r="Q1851" s="3">
        <f t="shared" si="547"/>
        <v>-90.641781123488087</v>
      </c>
      <c r="R1851">
        <f t="shared" si="548"/>
        <v>89.358218876511913</v>
      </c>
      <c r="S1851">
        <f t="shared" si="549"/>
        <v>0.94727213505236008</v>
      </c>
      <c r="T1851">
        <f t="shared" si="532"/>
        <v>28.68101309692689</v>
      </c>
    </row>
    <row r="1852" spans="1:20" x14ac:dyDescent="0.25">
      <c r="A1852">
        <f t="shared" si="533"/>
        <v>5974.5035290329006</v>
      </c>
      <c r="B1852">
        <f t="shared" si="550"/>
        <v>950.87176916555916</v>
      </c>
      <c r="C1852" t="str">
        <f t="shared" si="534"/>
        <v>-0.304074036185027-27.0620749462161i</v>
      </c>
      <c r="D1852" t="str">
        <f t="shared" si="535"/>
        <v>3.47811905920986-16.7423380724i</v>
      </c>
      <c r="E1852" t="str">
        <f t="shared" si="536"/>
        <v>162.439609741253+0.744180674638674i</v>
      </c>
      <c r="F1852" t="str">
        <f t="shared" si="537"/>
        <v>2.42492437096057-157.075037018969i</v>
      </c>
      <c r="G1852" t="str">
        <f t="shared" si="538"/>
        <v>0.999999771554021-0.000477960173134527i</v>
      </c>
      <c r="H1852" t="str">
        <f t="shared" si="539"/>
        <v>1234.85809330057+183.854551455022i</v>
      </c>
      <c r="I1852" t="str">
        <f t="shared" si="540"/>
        <v>89.9161837063026-545.926706348835i</v>
      </c>
      <c r="K1852" t="str">
        <f t="shared" si="541"/>
        <v>0.00950697101201473-0.00213240662206391i</v>
      </c>
      <c r="L1852" t="str">
        <f t="shared" si="542"/>
        <v>0.00015-0.296769369500577i</v>
      </c>
      <c r="M1852" t="str">
        <f t="shared" si="543"/>
        <v>0.0004-0.0523710652059842i</v>
      </c>
      <c r="N1852">
        <f t="shared" si="544"/>
        <v>89.356242053429867</v>
      </c>
      <c r="O1852">
        <f t="shared" si="545"/>
        <v>28.647770117654844</v>
      </c>
      <c r="P1852" s="3">
        <f t="shared" si="546"/>
        <v>28.647770117654844</v>
      </c>
      <c r="Q1852" s="3">
        <f t="shared" si="547"/>
        <v>-90.643757946570133</v>
      </c>
      <c r="R1852">
        <f t="shared" si="548"/>
        <v>89.356242053429867</v>
      </c>
      <c r="S1852">
        <f t="shared" si="549"/>
        <v>0.95087176916555916</v>
      </c>
      <c r="T1852">
        <f t="shared" si="532"/>
        <v>28.647770117654844</v>
      </c>
    </row>
    <row r="1853" spans="1:20" x14ac:dyDescent="0.25">
      <c r="A1853">
        <f t="shared" si="533"/>
        <v>5997.206642443226</v>
      </c>
      <c r="B1853">
        <f t="shared" si="550"/>
        <v>954.48508188838832</v>
      </c>
      <c r="C1853" t="str">
        <f t="shared" si="534"/>
        <v>-0.303843759280256-26.9586830062996i</v>
      </c>
      <c r="D1853" t="str">
        <f t="shared" si="535"/>
        <v>3.47811901397414-16.6789925132365i</v>
      </c>
      <c r="E1853" t="str">
        <f t="shared" si="536"/>
        <v>162.439408694038+0.747119801188376i</v>
      </c>
      <c r="F1853" t="str">
        <f t="shared" si="537"/>
        <v>2.42492436674245-156.480420247296i</v>
      </c>
      <c r="G1853" t="str">
        <f t="shared" si="538"/>
        <v>0.999999769814533-0.000479776420957873i</v>
      </c>
      <c r="H1853" t="str">
        <f t="shared" si="539"/>
        <v>1235.12819310163+184.555295459253i</v>
      </c>
      <c r="I1853" t="str">
        <f t="shared" si="540"/>
        <v>89.9189615375227-543.96974620999i</v>
      </c>
      <c r="K1853" t="str">
        <f t="shared" si="541"/>
        <v>0.00950340879700974-0.00213968292006861i</v>
      </c>
      <c r="L1853" t="str">
        <f t="shared" si="542"/>
        <v>0.00015-0.295645915023488i</v>
      </c>
      <c r="M1853" t="str">
        <f t="shared" si="543"/>
        <v>0.0004-0.0521728085335569i</v>
      </c>
      <c r="N1853">
        <f t="shared" si="544"/>
        <v>89.354262671446449</v>
      </c>
      <c r="O1853">
        <f t="shared" si="545"/>
        <v>28.614525087365305</v>
      </c>
      <c r="P1853" s="3">
        <f t="shared" si="546"/>
        <v>28.614525087365305</v>
      </c>
      <c r="Q1853" s="3">
        <f t="shared" si="547"/>
        <v>-90.645737328553551</v>
      </c>
      <c r="R1853">
        <f t="shared" si="548"/>
        <v>89.354262671446449</v>
      </c>
      <c r="S1853">
        <f t="shared" si="549"/>
        <v>0.95448508188838832</v>
      </c>
      <c r="T1853">
        <f t="shared" si="532"/>
        <v>28.614525087365305</v>
      </c>
    </row>
    <row r="1854" spans="1:20" x14ac:dyDescent="0.25">
      <c r="A1854">
        <f t="shared" si="533"/>
        <v>6019.9960276845104</v>
      </c>
      <c r="B1854">
        <f t="shared" si="550"/>
        <v>958.11212519956428</v>
      </c>
      <c r="C1854" t="str">
        <f t="shared" si="534"/>
        <v>-0.303611911954698-26.855679654976i</v>
      </c>
      <c r="D1854" t="str">
        <f t="shared" si="535"/>
        <v>3.47811896839399-16.615886886979i</v>
      </c>
      <c r="E1854" t="str">
        <f t="shared" si="536"/>
        <v>162.439206504663+0.750071277986213i</v>
      </c>
      <c r="F1854" t="str">
        <f t="shared" si="537"/>
        <v>2.42492436249219-155.888054499004i</v>
      </c>
      <c r="G1854" t="str">
        <f t="shared" si="538"/>
        <v>0.9999997680618-0.000481599570513398i</v>
      </c>
      <c r="H1854" t="str">
        <f t="shared" si="539"/>
        <v>1235.40042182818+185.258721032185i</v>
      </c>
      <c r="I1854" t="str">
        <f t="shared" si="540"/>
        <v>89.9217587052069-542.020642870117i</v>
      </c>
      <c r="K1854" t="str">
        <f t="shared" si="541"/>
        <v>0.00949982224058166-0.00214697805448282i</v>
      </c>
      <c r="L1854" t="str">
        <f t="shared" si="542"/>
        <v>0.00015-0.294526713512143i</v>
      </c>
      <c r="M1854" t="str">
        <f t="shared" si="543"/>
        <v>0.0004-0.0519753023844957i</v>
      </c>
      <c r="N1854">
        <f t="shared" si="544"/>
        <v>89.352280771502294</v>
      </c>
      <c r="O1854">
        <f t="shared" si="545"/>
        <v>28.581277993662525</v>
      </c>
      <c r="P1854" s="3">
        <f t="shared" si="546"/>
        <v>28.581277993662525</v>
      </c>
      <c r="Q1854" s="3">
        <f t="shared" si="547"/>
        <v>-90.647719228497706</v>
      </c>
      <c r="R1854">
        <f t="shared" si="548"/>
        <v>89.352280771502294</v>
      </c>
      <c r="S1854">
        <f t="shared" si="549"/>
        <v>0.95811212519956424</v>
      </c>
      <c r="T1854">
        <f t="shared" si="532"/>
        <v>28.581277993662525</v>
      </c>
    </row>
    <row r="1855" spans="1:20" x14ac:dyDescent="0.25">
      <c r="A1855">
        <f t="shared" si="533"/>
        <v>6042.8720125897116</v>
      </c>
      <c r="B1855">
        <f t="shared" si="550"/>
        <v>961.75295127532263</v>
      </c>
      <c r="C1855" t="str">
        <f t="shared" si="534"/>
        <v>-0.303378484827705-26.7530634184854i</v>
      </c>
      <c r="D1855" t="str">
        <f t="shared" si="535"/>
        <v>3.47811892246677-16.5530202858319i</v>
      </c>
      <c r="E1855" t="str">
        <f t="shared" si="536"/>
        <v>162.439003169901+0.75303516384514i</v>
      </c>
      <c r="F1855" t="str">
        <f t="shared" si="537"/>
        <v>2.4249243582096-155.29793125271i</v>
      </c>
      <c r="G1855" t="str">
        <f t="shared" si="538"/>
        <v>0.999999766295721-0.000483429648027573i</v>
      </c>
      <c r="H1855" t="str">
        <f t="shared" si="539"/>
        <v>1235.67479681403+185.964838474126i</v>
      </c>
      <c r="I1855" t="str">
        <f t="shared" si="540"/>
        <v>89.9245753274039-540.079368661402i</v>
      </c>
      <c r="K1855" t="str">
        <f t="shared" si="541"/>
        <v>0.00949621119662792-0.0021542920076708i</v>
      </c>
      <c r="L1855" t="str">
        <f t="shared" si="542"/>
        <v>0.00015-0.29341174886645i</v>
      </c>
      <c r="M1855" t="str">
        <f t="shared" si="543"/>
        <v>0.0004-0.0517785439176088i</v>
      </c>
      <c r="N1855">
        <f t="shared" si="544"/>
        <v>89.350296395167987</v>
      </c>
      <c r="O1855">
        <f t="shared" si="545"/>
        <v>28.548028824099635</v>
      </c>
      <c r="P1855" s="3">
        <f t="shared" si="546"/>
        <v>28.548028824099635</v>
      </c>
      <c r="Q1855" s="3">
        <f t="shared" si="547"/>
        <v>-90.649703604832013</v>
      </c>
      <c r="R1855">
        <f t="shared" si="548"/>
        <v>89.350296395167987</v>
      </c>
      <c r="S1855">
        <f t="shared" si="549"/>
        <v>0.96175295127532268</v>
      </c>
      <c r="T1855">
        <f t="shared" si="532"/>
        <v>28.548028824099635</v>
      </c>
    </row>
    <row r="1856" spans="1:20" x14ac:dyDescent="0.25">
      <c r="A1856">
        <f t="shared" si="533"/>
        <v>6065.8349262375523</v>
      </c>
      <c r="B1856">
        <f t="shared" si="550"/>
        <v>965.40761249016884</v>
      </c>
      <c r="C1856" t="str">
        <f t="shared" si="534"/>
        <v>-0.303143468482033-26.6508328287137i</v>
      </c>
      <c r="D1856" t="str">
        <f t="shared" si="535"/>
        <v>3.47811887618983-16.4903918054378i</v>
      </c>
      <c r="E1856" t="str">
        <f t="shared" si="536"/>
        <v>162.438798686582+0.756011517908719i</v>
      </c>
      <c r="F1856" t="str">
        <f t="shared" si="537"/>
        <v>2.42492435389436-154.710042019295i</v>
      </c>
      <c r="G1856" t="str">
        <f t="shared" si="538"/>
        <v>0.999999764516194-0.000485266679826532i</v>
      </c>
      <c r="H1856" t="str">
        <f t="shared" si="539"/>
        <v>1235.95133554254+186.673658123707i</v>
      </c>
      <c r="I1856" t="str">
        <f t="shared" si="540"/>
        <v>89.9274115225876-538.145896033074i</v>
      </c>
      <c r="K1856" t="str">
        <f t="shared" si="541"/>
        <v>0.00949257551846316-0.00216162476111243i</v>
      </c>
      <c r="L1856" t="str">
        <f t="shared" si="542"/>
        <v>0.00015-0.29230100504727i</v>
      </c>
      <c r="M1856" t="str">
        <f t="shared" si="543"/>
        <v>0.0004-0.0515825303024595i</v>
      </c>
      <c r="N1856">
        <f t="shared" si="544"/>
        <v>89.348309584649272</v>
      </c>
      <c r="O1856">
        <f t="shared" si="545"/>
        <v>28.514777566180172</v>
      </c>
      <c r="P1856" s="3">
        <f t="shared" si="546"/>
        <v>28.514777566180172</v>
      </c>
      <c r="Q1856" s="3">
        <f t="shared" si="547"/>
        <v>-90.651690415350728</v>
      </c>
      <c r="R1856">
        <f t="shared" si="548"/>
        <v>89.348309584649272</v>
      </c>
      <c r="S1856">
        <f t="shared" si="549"/>
        <v>0.96540761249016882</v>
      </c>
      <c r="T1856">
        <f t="shared" si="532"/>
        <v>28.514777566180172</v>
      </c>
    </row>
    <row r="1857" spans="1:20" x14ac:dyDescent="0.25">
      <c r="A1857">
        <f t="shared" si="533"/>
        <v>6088.8850989572557</v>
      </c>
      <c r="B1857">
        <f t="shared" si="550"/>
        <v>969.07616141763151</v>
      </c>
      <c r="C1857" t="str">
        <f t="shared" si="534"/>
        <v>-0.302906853463769-26.5489864231684i</v>
      </c>
      <c r="D1857" t="str">
        <f t="shared" si="535"/>
        <v>3.47811882956051-16.4280005448652i</v>
      </c>
      <c r="E1857" t="str">
        <f t="shared" si="536"/>
        <v>162.43859305158+0.759000399653349i</v>
      </c>
      <c r="F1857" t="str">
        <f t="shared" si="537"/>
        <v>2.42492434954629-154.124378341774i</v>
      </c>
      <c r="G1857" t="str">
        <f t="shared" si="538"/>
        <v>0.999999762723117-0.000487110692336446i</v>
      </c>
      <c r="H1857" t="str">
        <f t="shared" si="539"/>
        <v>1236.23005564811+187.385190357956i</v>
      </c>
      <c r="I1857" t="str">
        <f t="shared" si="540"/>
        <v>89.9302674096408-536.220197551063i</v>
      </c>
      <c r="K1857" t="str">
        <f t="shared" si="541"/>
        <v>0.00948891505882067-0.00216897629539359i</v>
      </c>
      <c r="L1857" t="str">
        <f t="shared" si="542"/>
        <v>0.00015-0.291194466076181i</v>
      </c>
      <c r="M1857" t="str">
        <f t="shared" si="543"/>
        <v>0.0004-0.051387258719326i</v>
      </c>
      <c r="N1857">
        <f t="shared" si="544"/>
        <v>89.346320382793607</v>
      </c>
      <c r="O1857">
        <f t="shared" si="545"/>
        <v>28.481524207357044</v>
      </c>
      <c r="P1857" s="3">
        <f t="shared" si="546"/>
        <v>28.481524207357044</v>
      </c>
      <c r="Q1857" s="3">
        <f t="shared" si="547"/>
        <v>-90.653679617206393</v>
      </c>
      <c r="R1857">
        <f t="shared" si="548"/>
        <v>89.346320382793607</v>
      </c>
      <c r="S1857">
        <f t="shared" si="549"/>
        <v>0.96907616141763153</v>
      </c>
      <c r="T1857">
        <f t="shared" si="532"/>
        <v>28.481524207357044</v>
      </c>
    </row>
    <row r="1858" spans="1:20" x14ac:dyDescent="0.25">
      <c r="A1858">
        <f t="shared" si="533"/>
        <v>6112.0228623332923</v>
      </c>
      <c r="B1858">
        <f t="shared" si="550"/>
        <v>972.75865083101849</v>
      </c>
      <c r="C1858" t="str">
        <f t="shared" si="534"/>
        <v>-0.302668630282606-26.4475227449611i</v>
      </c>
      <c r="D1858" t="str">
        <f t="shared" si="535"/>
        <v>3.47811878257617-16.3658456065948i</v>
      </c>
      <c r="E1858" t="str">
        <f t="shared" si="536"/>
        <v>162.438386261824+0.762001868890792i</v>
      </c>
      <c r="F1858" t="str">
        <f t="shared" si="537"/>
        <v>2.42492434516511-153.540931795179i</v>
      </c>
      <c r="G1858" t="str">
        <f t="shared" si="538"/>
        <v>0.999999760916387-0.000488961712083902i</v>
      </c>
      <c r="H1858" t="str">
        <f t="shared" si="539"/>
        <v>1236.51097491751+188.099445592406i</v>
      </c>
      <c r="I1858" t="str">
        <f t="shared" si="540"/>
        <v>89.9331431078582-534.302245897635i</v>
      </c>
      <c r="K1858" t="str">
        <f t="shared" si="541"/>
        <v>0.00948522966985534-0.00217634659019713i</v>
      </c>
      <c r="L1858" t="str">
        <f t="shared" si="542"/>
        <v>0.00015-0.290092116035247i</v>
      </c>
      <c r="M1858" t="str">
        <f t="shared" si="543"/>
        <v>0.0004-0.0511927263591612i</v>
      </c>
      <c r="N1858">
        <f t="shared" si="544"/>
        <v>89.344328833095986</v>
      </c>
      <c r="O1858">
        <f t="shared" si="545"/>
        <v>28.448268735033693</v>
      </c>
      <c r="P1858" s="3">
        <f t="shared" si="546"/>
        <v>28.448268735033693</v>
      </c>
      <c r="Q1858" s="3">
        <f t="shared" si="547"/>
        <v>-90.655671166904014</v>
      </c>
      <c r="R1858">
        <f t="shared" si="548"/>
        <v>89.344328833095986</v>
      </c>
      <c r="S1858">
        <f t="shared" si="549"/>
        <v>0.97275865083101853</v>
      </c>
      <c r="T1858">
        <f t="shared" si="532"/>
        <v>28.448268735033693</v>
      </c>
    </row>
    <row r="1859" spans="1:20" x14ac:dyDescent="0.25">
      <c r="A1859">
        <f t="shared" si="533"/>
        <v>6135.2485492101596</v>
      </c>
      <c r="B1859">
        <f t="shared" si="550"/>
        <v>976.45513370417643</v>
      </c>
      <c r="C1859" t="str">
        <f t="shared" si="534"/>
        <v>-0.302428789411903-26.346440342784i</v>
      </c>
      <c r="D1859" t="str">
        <f t="shared" si="535"/>
        <v>3.47811873523406-16.3039260965068i</v>
      </c>
      <c r="E1859" t="str">
        <f t="shared" si="536"/>
        <v>162.438178314295+0.765015985768784i</v>
      </c>
      <c r="F1859" t="str">
        <f t="shared" si="537"/>
        <v>2.42492434075057-152.959693986436i</v>
      </c>
      <c r="G1859" t="str">
        <f t="shared" si="538"/>
        <v>0.9999997590959-0.00049081976569629i</v>
      </c>
      <c r="H1859" t="str">
        <f t="shared" si="539"/>
        <v>1236.79411129148+188.816434281174i</v>
      </c>
      <c r="I1859" t="str">
        <f t="shared" si="540"/>
        <v>89.9360387369361-532.392013871109i</v>
      </c>
      <c r="K1859" t="str">
        <f t="shared" si="541"/>
        <v>0.00948151920314523-0.00218373562429307i</v>
      </c>
      <c r="L1859" t="str">
        <f t="shared" si="542"/>
        <v>0.00015-0.288993939066793i</v>
      </c>
      <c r="M1859" t="str">
        <f t="shared" si="543"/>
        <v>0.0004-0.0509989304235516i</v>
      </c>
      <c r="N1859">
        <f t="shared" si="544"/>
        <v>89.342334979705313</v>
      </c>
      <c r="O1859">
        <f t="shared" si="545"/>
        <v>28.415011136563315</v>
      </c>
      <c r="P1859" s="3">
        <f t="shared" si="546"/>
        <v>28.415011136563315</v>
      </c>
      <c r="Q1859" s="3">
        <f t="shared" si="547"/>
        <v>-90.657665020294687</v>
      </c>
      <c r="R1859">
        <f t="shared" si="548"/>
        <v>89.342334979705313</v>
      </c>
      <c r="S1859">
        <f t="shared" si="549"/>
        <v>0.97645513370417647</v>
      </c>
      <c r="T1859">
        <f t="shared" si="532"/>
        <v>28.415011136563315</v>
      </c>
    </row>
    <row r="1860" spans="1:20" x14ac:dyDescent="0.25">
      <c r="A1860">
        <f t="shared" si="533"/>
        <v>6158.5624936971581</v>
      </c>
      <c r="B1860">
        <f t="shared" si="550"/>
        <v>980.1656632122523</v>
      </c>
      <c r="C1860" t="str">
        <f t="shared" si="534"/>
        <v>-0.302187321289075-26.245737770893i</v>
      </c>
      <c r="D1860" t="str">
        <f t="shared" si="535"/>
        <v>3.47811868753147-16.2422411238684i</v>
      </c>
      <c r="E1860" t="str">
        <f t="shared" si="536"/>
        <v>162.437969206028+0.768042810775116i</v>
      </c>
      <c r="F1860" t="str">
        <f t="shared" si="537"/>
        <v>2.42492433630241-152.380656554242i</v>
      </c>
      <c r="G1860" t="str">
        <f t="shared" si="538"/>
        <v>0.99999975726155-0.00049268487990218i</v>
      </c>
      <c r="H1860" t="str">
        <f t="shared" si="539"/>
        <v>1237.07948286602+189.536166917063i</v>
      </c>
      <c r="I1860" t="str">
        <f t="shared" si="540"/>
        <v>89.9389544169694-530.489474385445i</v>
      </c>
      <c r="K1860" t="str">
        <f t="shared" si="541"/>
        <v>0.00947778350969483-0.00219114337552957i</v>
      </c>
      <c r="L1860" t="str">
        <f t="shared" si="542"/>
        <v>0.00015-0.287899919373175i</v>
      </c>
      <c r="M1860" t="str">
        <f t="shared" si="543"/>
        <v>0.0004-0.050805868124678i</v>
      </c>
      <c r="N1860">
        <f t="shared" si="544"/>
        <v>89.340338867430077</v>
      </c>
      <c r="O1860">
        <f t="shared" si="545"/>
        <v>28.381751399250092</v>
      </c>
      <c r="P1860" s="3">
        <f t="shared" si="546"/>
        <v>28.381751399250092</v>
      </c>
      <c r="Q1860" s="3">
        <f t="shared" si="547"/>
        <v>-90.659661132569923</v>
      </c>
      <c r="R1860">
        <f t="shared" si="548"/>
        <v>89.340338867430077</v>
      </c>
      <c r="S1860">
        <f t="shared" si="549"/>
        <v>0.98016566321225229</v>
      </c>
      <c r="T1860">
        <f t="shared" si="532"/>
        <v>28.381751399250092</v>
      </c>
    </row>
    <row r="1861" spans="1:20" x14ac:dyDescent="0.25">
      <c r="A1861">
        <f t="shared" si="533"/>
        <v>6181.9650311732075</v>
      </c>
      <c r="B1861">
        <f t="shared" si="550"/>
        <v>983.89029273245887</v>
      </c>
      <c r="C1861" t="str">
        <f t="shared" si="534"/>
        <v>-0.301944216315569-26.1454135890853i</v>
      </c>
      <c r="D1861" t="str">
        <f t="shared" si="535"/>
        <v>3.47811863946563-16.1807898013205i</v>
      </c>
      <c r="E1861" t="str">
        <f t="shared" si="536"/>
        <v>162.437758934116+0.771082404737858i</v>
      </c>
      <c r="F1861" t="str">
        <f t="shared" si="537"/>
        <v>2.42492433182037-151.803811168951i</v>
      </c>
      <c r="G1861" t="str">
        <f t="shared" si="538"/>
        <v>0.999999755413233-0.00049455708153171i</v>
      </c>
      <c r="H1861" t="str">
        <f t="shared" si="539"/>
        <v>1237.36710789401+190.258654031642i</v>
      </c>
      <c r="I1861" t="str">
        <f t="shared" si="540"/>
        <v>89.9418902684472-528.594600469985i</v>
      </c>
      <c r="K1861" t="str">
        <f t="shared" si="541"/>
        <v>0.00947402243993704-0.00219856982082312i</v>
      </c>
      <c r="L1861" t="str">
        <f t="shared" si="542"/>
        <v>0.00015-0.286810041216552i</v>
      </c>
      <c r="M1861" t="str">
        <f t="shared" si="543"/>
        <v>0.0004-0.0506135366852738i</v>
      </c>
      <c r="N1861">
        <f t="shared" si="544"/>
        <v>89.338340541744955</v>
      </c>
      <c r="O1861">
        <f t="shared" si="545"/>
        <v>28.348489510348763</v>
      </c>
      <c r="P1861" s="3">
        <f t="shared" si="546"/>
        <v>28.348489510348763</v>
      </c>
      <c r="Q1861" s="3">
        <f t="shared" si="547"/>
        <v>-90.661659458255045</v>
      </c>
      <c r="R1861">
        <f t="shared" si="548"/>
        <v>89.338340541744955</v>
      </c>
      <c r="S1861">
        <f t="shared" si="549"/>
        <v>0.98389029273245887</v>
      </c>
      <c r="T1861">
        <f t="shared" si="532"/>
        <v>28.348489510348763</v>
      </c>
    </row>
    <row r="1862" spans="1:20" x14ac:dyDescent="0.25">
      <c r="A1862">
        <f t="shared" si="533"/>
        <v>6205.4564982916654</v>
      </c>
      <c r="B1862">
        <f t="shared" si="550"/>
        <v>987.62907584484219</v>
      </c>
      <c r="C1862" t="str">
        <f t="shared" si="534"/>
        <v>-0.301699464856862-26.0454663626792i</v>
      </c>
      <c r="D1862" t="str">
        <f t="shared" si="535"/>
        <v>3.47811859103381-16.1195712448652i</v>
      </c>
      <c r="E1862" t="str">
        <f t="shared" si="536"/>
        <v>162.437547495706+0.77413482882819i</v>
      </c>
      <c r="F1862" t="str">
        <f t="shared" si="537"/>
        <v>2.42492432730422-151.229149532447i</v>
      </c>
      <c r="G1862" t="str">
        <f t="shared" si="538"/>
        <v>0.999999753550843-0.000496436397516971i</v>
      </c>
      <c r="H1862" t="str">
        <f t="shared" si="539"/>
        <v>1237.65700478665+190.983906195325i</v>
      </c>
      <c r="I1862" t="str">
        <f t="shared" si="540"/>
        <v>89.9448464122387-526.707365269082i</v>
      </c>
      <c r="K1862" t="str">
        <f t="shared" si="541"/>
        <v>0.00947023584373583-0.002206014936149i</v>
      </c>
      <c r="L1862" t="str">
        <f t="shared" si="542"/>
        <v>0.00015-0.285724288918661i</v>
      </c>
      <c r="M1862" t="str">
        <f t="shared" si="543"/>
        <v>0.0004-0.0504219333385872i</v>
      </c>
      <c r="N1862">
        <f t="shared" si="544"/>
        <v>89.336340048797496</v>
      </c>
      <c r="O1862">
        <f t="shared" si="545"/>
        <v>28.315225457064777</v>
      </c>
      <c r="P1862" s="3">
        <f t="shared" si="546"/>
        <v>28.315225457064777</v>
      </c>
      <c r="Q1862" s="3">
        <f t="shared" si="547"/>
        <v>-90.663659951202504</v>
      </c>
      <c r="R1862">
        <f t="shared" si="548"/>
        <v>89.336340048797496</v>
      </c>
      <c r="S1862">
        <f t="shared" si="549"/>
        <v>0.98762907584484216</v>
      </c>
      <c r="T1862">
        <f t="shared" si="532"/>
        <v>28.315225457064777</v>
      </c>
    </row>
    <row r="1863" spans="1:20" x14ac:dyDescent="0.25">
      <c r="A1863">
        <f t="shared" si="533"/>
        <v>6229.0372329851743</v>
      </c>
      <c r="B1863">
        <f t="shared" si="550"/>
        <v>991.38206633305265</v>
      </c>
      <c r="C1863" t="str">
        <f t="shared" si="534"/>
        <v>-0.301453057243169-25.9458946624955i</v>
      </c>
      <c r="D1863" t="str">
        <f t="shared" si="535"/>
        <v>3.47811854223322-16.058584573853i</v>
      </c>
      <c r="E1863" t="str">
        <f t="shared" si="536"/>
        <v>162.437334888004+0.777200144562535i</v>
      </c>
      <c r="F1863" t="str">
        <f t="shared" si="537"/>
        <v>2.42492432275367-150.656663378031i</v>
      </c>
      <c r="G1863" t="str">
        <f t="shared" si="538"/>
        <v>0.999999751674271-0.000498322854892397i</v>
      </c>
      <c r="H1863" t="str">
        <f t="shared" si="539"/>
        <v>1237.94919211497+191.711934017482i</v>
      </c>
      <c r="I1863" t="str">
        <f t="shared" si="540"/>
        <v>89.947822969601-524.827742041784i</v>
      </c>
      <c r="K1863" t="str">
        <f t="shared" si="541"/>
        <v>0.00946642357038941-0.00221347869653193i</v>
      </c>
      <c r="L1863" t="str">
        <f t="shared" si="542"/>
        <v>0.00015-0.284642646860591i</v>
      </c>
      <c r="M1863" t="str">
        <f t="shared" si="543"/>
        <v>0.0004-0.0502310553283396i</v>
      </c>
      <c r="N1863">
        <f t="shared" si="544"/>
        <v>89.334337435413161</v>
      </c>
      <c r="O1863">
        <f t="shared" si="545"/>
        <v>28.281959226555035</v>
      </c>
      <c r="P1863" s="3">
        <f t="shared" si="546"/>
        <v>28.281959226555035</v>
      </c>
      <c r="Q1863" s="3">
        <f t="shared" si="547"/>
        <v>-90.665662564586839</v>
      </c>
      <c r="R1863">
        <f t="shared" si="548"/>
        <v>89.334337435413161</v>
      </c>
      <c r="S1863">
        <f t="shared" si="549"/>
        <v>0.9913820663330527</v>
      </c>
      <c r="T1863">
        <f t="shared" si="532"/>
        <v>28.281959226555035</v>
      </c>
    </row>
    <row r="1864" spans="1:20" x14ac:dyDescent="0.25">
      <c r="A1864">
        <f t="shared" si="533"/>
        <v>6252.707574470518</v>
      </c>
      <c r="B1864">
        <f t="shared" si="550"/>
        <v>995.14931818511832</v>
      </c>
      <c r="C1864" t="str">
        <f t="shared" si="534"/>
        <v>-0.301204983769217-25.8466970648364i</v>
      </c>
      <c r="D1864" t="str">
        <f t="shared" si="535"/>
        <v>3.47811849306103-15.9978289109701i</v>
      </c>
      <c r="E1864" t="str">
        <f t="shared" si="536"/>
        <v>162.43712110828+0.780278413804666i</v>
      </c>
      <c r="F1864" t="str">
        <f t="shared" si="537"/>
        <v>2.42492431816848-150.086344470297i</v>
      </c>
      <c r="G1864" t="str">
        <f t="shared" si="538"/>
        <v>0.99999974978341-0.000500216480795147i</v>
      </c>
      <c r="H1864" t="str">
        <f t="shared" si="539"/>
        <v>1238.24368861135+192.442748146502i</v>
      </c>
      <c r="I1864" t="str">
        <f t="shared" si="540"/>
        <v>89.9508200621612-522.955704161493i</v>
      </c>
      <c r="K1864" t="str">
        <f t="shared" si="541"/>
        <v>0.00946258546863251-0.00222096107603616i</v>
      </c>
      <c r="L1864" t="str">
        <f t="shared" si="542"/>
        <v>0.00015-0.283565099482557i</v>
      </c>
      <c r="M1864" t="str">
        <f t="shared" si="543"/>
        <v>0.0004-0.0500408999086865i</v>
      </c>
      <c r="N1864">
        <f t="shared" si="544"/>
        <v>89.33233274910269</v>
      </c>
      <c r="O1864">
        <f t="shared" si="545"/>
        <v>28.248690805927716</v>
      </c>
      <c r="P1864" s="3">
        <f t="shared" si="546"/>
        <v>28.248690805927716</v>
      </c>
      <c r="Q1864" s="3">
        <f t="shared" si="547"/>
        <v>-90.66766725089731</v>
      </c>
      <c r="R1864">
        <f t="shared" si="548"/>
        <v>89.33233274910269</v>
      </c>
      <c r="S1864">
        <f t="shared" si="549"/>
        <v>0.99514931818511831</v>
      </c>
      <c r="T1864">
        <f t="shared" si="532"/>
        <v>28.248690805927716</v>
      </c>
    </row>
    <row r="1865" spans="1:20" x14ac:dyDescent="0.25">
      <c r="A1865">
        <f t="shared" si="533"/>
        <v>6276.467863253506</v>
      </c>
      <c r="B1865">
        <f t="shared" si="550"/>
        <v>998.93088559422176</v>
      </c>
      <c r="C1865" t="str">
        <f t="shared" si="534"/>
        <v>-0.300955234694631-25.747872151466i</v>
      </c>
      <c r="D1865" t="str">
        <f t="shared" si="535"/>
        <v>3.47811844351443-15.937303382226i</v>
      </c>
      <c r="E1865" t="str">
        <f t="shared" si="536"/>
        <v>162.43690615386+0.783369698767013i</v>
      </c>
      <c r="F1865" t="str">
        <f t="shared" si="537"/>
        <v>2.42492431354836-149.518184605015i</v>
      </c>
      <c r="G1865" t="str">
        <f t="shared" si="538"/>
        <v>0.999999747878151-0.000502117302465506i</v>
      </c>
      <c r="H1865" t="str">
        <f t="shared" si="539"/>
        <v>1238.54051317111+193.17635926988i</v>
      </c>
      <c r="I1865" t="str">
        <f t="shared" si="540"/>
        <v>89.9538378119125-521.091225115666i</v>
      </c>
      <c r="K1865" t="str">
        <f t="shared" si="541"/>
        <v>0.00945872138663961-0.00222846204775588i</v>
      </c>
      <c r="L1865" t="str">
        <f t="shared" si="542"/>
        <v>0.00015-0.282491631283679i</v>
      </c>
      <c r="M1865" t="str">
        <f t="shared" si="543"/>
        <v>0.0004-0.0498514643441787i</v>
      </c>
      <c r="N1865">
        <f t="shared" si="544"/>
        <v>89.330326038067881</v>
      </c>
      <c r="O1865">
        <f t="shared" si="545"/>
        <v>28.215420182242674</v>
      </c>
      <c r="P1865" s="3">
        <f t="shared" si="546"/>
        <v>28.215420182242674</v>
      </c>
      <c r="Q1865" s="3">
        <f t="shared" si="547"/>
        <v>-90.669673961932119</v>
      </c>
      <c r="R1865">
        <f t="shared" si="548"/>
        <v>89.330326038067881</v>
      </c>
      <c r="S1865">
        <f t="shared" si="549"/>
        <v>0.99893088559422172</v>
      </c>
      <c r="T1865">
        <f t="shared" si="532"/>
        <v>28.215420182242674</v>
      </c>
    </row>
    <row r="1866" spans="1:20" x14ac:dyDescent="0.25">
      <c r="A1866">
        <f t="shared" si="533"/>
        <v>6300.3184411338698</v>
      </c>
      <c r="B1866">
        <f t="shared" si="550"/>
        <v>1002.7268229594798</v>
      </c>
      <c r="C1866" t="str">
        <f t="shared" si="534"/>
        <v>-0.300703800244014-25.6494185095904i</v>
      </c>
      <c r="D1866" t="str">
        <f t="shared" si="535"/>
        <v>3.47811839359055-15.8770071169405i</v>
      </c>
      <c r="E1866" t="str">
        <f t="shared" si="536"/>
        <v>162.436690022137+0.786474062013985i</v>
      </c>
      <c r="F1866" t="str">
        <f t="shared" si="537"/>
        <v>2.42492430889307-148.952175609016i</v>
      </c>
      <c r="G1866" t="str">
        <f t="shared" si="538"/>
        <v>0.999999745958385-0.000504025347247264i</v>
      </c>
      <c r="H1866" t="str">
        <f t="shared" si="539"/>
        <v>1238.83968485401+193.912778114307i</v>
      </c>
      <c r="I1866" t="str">
        <f t="shared" si="540"/>
        <v>89.9568763412121-519.234278505471i</v>
      </c>
      <c r="K1866" t="str">
        <f t="shared" si="541"/>
        <v>0.00945483117202785-0.00223598158380549i</v>
      </c>
      <c r="L1866" t="str">
        <f t="shared" si="542"/>
        <v>0.00015-0.281422226821757i</v>
      </c>
      <c r="M1866" t="str">
        <f t="shared" si="543"/>
        <v>0.0004-0.0496627459097218i</v>
      </c>
      <c r="N1866">
        <f t="shared" si="544"/>
        <v>89.328317351208312</v>
      </c>
      <c r="O1866">
        <f t="shared" si="545"/>
        <v>28.182147342511673</v>
      </c>
      <c r="P1866" s="3">
        <f t="shared" si="546"/>
        <v>28.182147342511673</v>
      </c>
      <c r="Q1866" s="3">
        <f t="shared" si="547"/>
        <v>-90.671682648791688</v>
      </c>
      <c r="R1866">
        <f t="shared" si="548"/>
        <v>89.328317351208312</v>
      </c>
      <c r="S1866">
        <f t="shared" si="549"/>
        <v>1.0027268229594799</v>
      </c>
      <c r="T1866">
        <f t="shared" si="532"/>
        <v>28.182147342511673</v>
      </c>
    </row>
    <row r="1867" spans="1:20" x14ac:dyDescent="0.25">
      <c r="A1867">
        <f t="shared" si="533"/>
        <v>6324.2596512101791</v>
      </c>
      <c r="B1867">
        <f t="shared" si="550"/>
        <v>1006.5371848867259</v>
      </c>
      <c r="C1867" t="str">
        <f t="shared" si="534"/>
        <v>-0.300450670607302-25.551334731838i</v>
      </c>
      <c r="D1867" t="str">
        <f t="shared" si="535"/>
        <v>3.47811834328654-15.8169392477316i</v>
      </c>
      <c r="E1867" t="str">
        <f t="shared" si="536"/>
        <v>162.436472710567+0.789591566463088i</v>
      </c>
      <c r="F1867" t="str">
        <f t="shared" si="537"/>
        <v>2.42492430420234-148.38830934007i</v>
      </c>
      <c r="G1867" t="str">
        <f t="shared" si="538"/>
        <v>0.999999744024001-0.000505940642588119i</v>
      </c>
      <c r="H1867" t="str">
        <f t="shared" si="539"/>
        <v>1239.14122288589+194.652015445741i</v>
      </c>
      <c r="I1867" t="str">
        <f t="shared" si="540"/>
        <v>89.9599357727688-517.384838045485i</v>
      </c>
      <c r="K1867" t="str">
        <f t="shared" si="541"/>
        <v>0.00945091467186019-0.00224351965530981i</v>
      </c>
      <c r="L1867" t="str">
        <f t="shared" si="542"/>
        <v>0.00015-0.280356870713047i</v>
      </c>
      <c r="M1867" t="str">
        <f t="shared" si="543"/>
        <v>0.0004-0.0494747418905378i</v>
      </c>
      <c r="N1867">
        <f t="shared" si="544"/>
        <v>89.326306738127428</v>
      </c>
      <c r="O1867">
        <f t="shared" si="545"/>
        <v>28.148872273698622</v>
      </c>
      <c r="P1867" s="3">
        <f t="shared" si="546"/>
        <v>28.148872273698622</v>
      </c>
      <c r="Q1867" s="3">
        <f t="shared" si="547"/>
        <v>-90.673693261872572</v>
      </c>
      <c r="R1867">
        <f t="shared" si="548"/>
        <v>89.326306738127428</v>
      </c>
      <c r="S1867">
        <f t="shared" si="549"/>
        <v>1.0065371848867259</v>
      </c>
      <c r="T1867">
        <f t="shared" si="532"/>
        <v>28.148872273698622</v>
      </c>
    </row>
    <row r="1868" spans="1:20" x14ac:dyDescent="0.25">
      <c r="A1868">
        <f t="shared" si="533"/>
        <v>6348.2918378847771</v>
      </c>
      <c r="B1868">
        <f t="shared" si="550"/>
        <v>1010.3620261892954</v>
      </c>
      <c r="C1868" t="str">
        <f t="shared" si="534"/>
        <v>-0.300195835939915-25.4536194162401i</v>
      </c>
      <c r="D1868" t="str">
        <f t="shared" si="535"/>
        <v>3.47811829259949-15.7570989105029i</v>
      </c>
      <c r="E1868" t="str">
        <f t="shared" si="536"/>
        <v>162.436254216671+0.792722275387283i</v>
      </c>
      <c r="F1868" t="str">
        <f t="shared" si="537"/>
        <v>2.42492429947588-147.826577686771i</v>
      </c>
      <c r="G1868" t="str">
        <f t="shared" si="538"/>
        <v>0.999999742074887-0.000507863216040071i</v>
      </c>
      <c r="H1868" t="str">
        <f t="shared" si="539"/>
        <v>1239.44514666022+195.394082069491i</v>
      </c>
      <c r="I1868" t="str">
        <f t="shared" si="540"/>
        <v>89.9630162296383-515.542877563365i</v>
      </c>
      <c r="K1868" t="str">
        <f t="shared" si="541"/>
        <v>0.00944697173264862-0.00225107623239421i</v>
      </c>
      <c r="L1868" t="str">
        <f t="shared" si="542"/>
        <v>0.00015-0.279295547632045i</v>
      </c>
      <c r="M1868" t="str">
        <f t="shared" si="543"/>
        <v>0.0004-0.0492874495821257i</v>
      </c>
      <c r="N1868">
        <f t="shared" si="544"/>
        <v>89.324294249139143</v>
      </c>
      <c r="O1868">
        <f t="shared" si="545"/>
        <v>28.115594962719971</v>
      </c>
      <c r="P1868" s="3">
        <f t="shared" si="546"/>
        <v>28.115594962719971</v>
      </c>
      <c r="Q1868" s="3">
        <f t="shared" si="547"/>
        <v>-90.675705750860857</v>
      </c>
      <c r="R1868">
        <f t="shared" si="548"/>
        <v>89.324294249139143</v>
      </c>
      <c r="S1868">
        <f t="shared" si="549"/>
        <v>1.0103620261892954</v>
      </c>
      <c r="T1868">
        <f t="shared" si="532"/>
        <v>28.115594962719971</v>
      </c>
    </row>
    <row r="1869" spans="1:20" x14ac:dyDescent="0.25">
      <c r="A1869">
        <f t="shared" si="533"/>
        <v>6372.4153468687391</v>
      </c>
      <c r="B1869">
        <f t="shared" si="550"/>
        <v>1014.2014018888148</v>
      </c>
      <c r="C1869" t="str">
        <f t="shared" si="534"/>
        <v>-0.299939286362879-25.3562711662103i</v>
      </c>
      <c r="D1869" t="str">
        <f t="shared" si="535"/>
        <v>3.4781182415265-15.6974852444309i</v>
      </c>
      <c r="E1869" t="str">
        <f t="shared" si="536"/>
        <v>162.436034538038+0.795866252417337i</v>
      </c>
      <c r="F1869" t="str">
        <f t="shared" si="537"/>
        <v>2.42492429471344-147.266972568422i</v>
      </c>
      <c r="G1869" t="str">
        <f t="shared" si="538"/>
        <v>0.999999740110932-0.000509793095259812i</v>
      </c>
      <c r="H1869" t="str">
        <f t="shared" si="539"/>
        <v>1239.75147573976+196.138988830288i</v>
      </c>
      <c r="I1869" t="str">
        <f t="shared" si="540"/>
        <v>89.9661178352154-513.708370999555i</v>
      </c>
      <c r="K1869" t="str">
        <f t="shared" si="541"/>
        <v>0.00944300220035725-0.00225865128417473i</v>
      </c>
      <c r="L1869" t="str">
        <f t="shared" si="542"/>
        <v>0.00015-0.278238242311262i</v>
      </c>
      <c r="M1869" t="str">
        <f t="shared" si="543"/>
        <v>0.0004-0.0491008662902227i</v>
      </c>
      <c r="N1869">
        <f t="shared" si="544"/>
        <v>89.322279935274466</v>
      </c>
      <c r="O1869">
        <f t="shared" si="545"/>
        <v>28.082315396444613</v>
      </c>
      <c r="P1869" s="3">
        <f t="shared" si="546"/>
        <v>28.082315396444613</v>
      </c>
      <c r="Q1869" s="3">
        <f t="shared" si="547"/>
        <v>-90.677720064725534</v>
      </c>
      <c r="R1869">
        <f t="shared" si="548"/>
        <v>89.322279935274466</v>
      </c>
      <c r="S1869">
        <f t="shared" si="549"/>
        <v>1.0142014018888148</v>
      </c>
      <c r="T1869">
        <f t="shared" si="532"/>
        <v>28.082315396444613</v>
      </c>
    </row>
    <row r="1870" spans="1:20" x14ac:dyDescent="0.25">
      <c r="A1870">
        <f t="shared" si="533"/>
        <v>6396.6305251868407</v>
      </c>
      <c r="B1870">
        <f t="shared" si="550"/>
        <v>1018.0553672159923</v>
      </c>
      <c r="C1870" t="str">
        <f t="shared" si="534"/>
        <v>-0.29968101196325-25.259288590527i</v>
      </c>
      <c r="D1870" t="str">
        <f t="shared" si="535"/>
        <v>3.4781181900646-15.6380973919532i</v>
      </c>
      <c r="E1870" t="str">
        <f t="shared" si="536"/>
        <v>162.435813672328+0.799023561543935i</v>
      </c>
      <c r="F1870" t="str">
        <f t="shared" si="537"/>
        <v>2.42492428991474-146.709485934913i</v>
      </c>
      <c r="G1870" t="str">
        <f t="shared" si="538"/>
        <v>0.999999738132023-0.000511730308009132i</v>
      </c>
      <c r="H1870" t="str">
        <f t="shared" si="539"/>
        <v>1240.06022985815+196.886746612365i</v>
      </c>
      <c r="I1870" t="str">
        <f t="shared" si="540"/>
        <v>89.969240713224-511.881292406941i</v>
      </c>
      <c r="K1870" t="str">
        <f t="shared" si="541"/>
        <v>0.00943900592040614-0.0022662447787482i</v>
      </c>
      <c r="L1870" t="str">
        <f t="shared" si="542"/>
        <v>0.00015-0.277184939541006i</v>
      </c>
      <c r="M1870" t="str">
        <f t="shared" si="543"/>
        <v>0.0004-0.0489149893307659i</v>
      </c>
      <c r="N1870">
        <f t="shared" si="544"/>
        <v>89.320263848287709</v>
      </c>
      <c r="O1870">
        <f t="shared" si="545"/>
        <v>28.049033561694863</v>
      </c>
      <c r="P1870" s="3">
        <f t="shared" si="546"/>
        <v>28.049033561694863</v>
      </c>
      <c r="Q1870" s="3">
        <f t="shared" si="547"/>
        <v>-90.679736151712291</v>
      </c>
      <c r="R1870">
        <f t="shared" si="548"/>
        <v>89.320263848287709</v>
      </c>
      <c r="S1870">
        <f t="shared" si="549"/>
        <v>1.0180553672159922</v>
      </c>
      <c r="T1870">
        <f t="shared" si="532"/>
        <v>28.049033561694863</v>
      </c>
    </row>
    <row r="1871" spans="1:20" x14ac:dyDescent="0.25">
      <c r="A1871">
        <f t="shared" si="533"/>
        <v>6420.9377211825513</v>
      </c>
      <c r="B1871">
        <f t="shared" si="550"/>
        <v>1021.9239776114131</v>
      </c>
      <c r="C1871" t="str">
        <f t="shared" si="534"/>
        <v>-0.299421002794346-25.1626703033121i</v>
      </c>
      <c r="D1871" t="str">
        <f t="shared" si="535"/>
        <v>3.47811813821086-15.5789344987554i</v>
      </c>
      <c r="E1871" t="str">
        <f t="shared" si="536"/>
        <v>162.435591617269+0.802194267118845i</v>
      </c>
      <c r="F1871" t="str">
        <f t="shared" si="537"/>
        <v>2.4249242850795-146.154109766614i</v>
      </c>
      <c r="G1871" t="str">
        <f t="shared" si="538"/>
        <v>0.999999736138046-0.00051367488215531i</v>
      </c>
      <c r="H1871" t="str">
        <f t="shared" si="539"/>
        <v>1240.37142892156+197.637366339534i</v>
      </c>
      <c r="I1871" t="str">
        <f t="shared" si="540"/>
        <v>89.9723849877166-510.061615950569i</v>
      </c>
      <c r="K1871" t="str">
        <f t="shared" si="541"/>
        <v>0.00943498273767458-0.00227385668318234i</v>
      </c>
      <c r="L1871" t="str">
        <f t="shared" si="542"/>
        <v>0.00015-0.276135624169164i</v>
      </c>
      <c r="M1871" t="str">
        <f t="shared" si="543"/>
        <v>0.0004-0.0487298160298525i</v>
      </c>
      <c r="N1871">
        <f t="shared" si="544"/>
        <v>89.318246040662899</v>
      </c>
      <c r="O1871">
        <f t="shared" si="545"/>
        <v>28.015749445246119</v>
      </c>
      <c r="P1871" s="3">
        <f t="shared" si="546"/>
        <v>28.015749445246119</v>
      </c>
      <c r="Q1871" s="3">
        <f t="shared" si="547"/>
        <v>-90.681753959337101</v>
      </c>
      <c r="R1871">
        <f t="shared" si="548"/>
        <v>89.318246040662899</v>
      </c>
      <c r="S1871">
        <f t="shared" si="549"/>
        <v>1.0219239776114131</v>
      </c>
      <c r="T1871">
        <f t="shared" si="532"/>
        <v>28.015749445246119</v>
      </c>
    </row>
    <row r="1872" spans="1:20" x14ac:dyDescent="0.25">
      <c r="A1872">
        <f t="shared" si="533"/>
        <v>6445.3372845230451</v>
      </c>
      <c r="B1872">
        <f t="shared" si="550"/>
        <v>1025.8072887263365</v>
      </c>
      <c r="C1872" t="str">
        <f t="shared" si="534"/>
        <v>-0.299159248875775-25.0664149240126i</v>
      </c>
      <c r="D1872" t="str">
        <f t="shared" si="535"/>
        <v>3.47811808596229-15.5199957137595i</v>
      </c>
      <c r="E1872" t="str">
        <f t="shared" si="536"/>
        <v>162.435368370663+0.805378433858848i</v>
      </c>
      <c r="F1872" t="str">
        <f t="shared" si="537"/>
        <v>2.42492428020743-145.600836074251i</v>
      </c>
      <c r="G1872" t="str">
        <f t="shared" si="538"/>
        <v>0.999999734128885-0.000515626845671523i</v>
      </c>
      <c r="H1872" t="str">
        <f t="shared" si="539"/>
        <v>1240.68509301039+198.390858975248i</v>
      </c>
      <c r="I1872" t="str">
        <f t="shared" si="540"/>
        <v>89.9755507830566-508.249315907326i</v>
      </c>
      <c r="K1872" t="str">
        <f t="shared" si="541"/>
        <v>0.00943093249650471-0.00228148696350561i</v>
      </c>
      <c r="L1872" t="str">
        <f t="shared" si="542"/>
        <v>0.00015-0.27509028110098i</v>
      </c>
      <c r="M1872" t="str">
        <f t="shared" si="543"/>
        <v>0.0004-0.0485453437237022i</v>
      </c>
      <c r="N1872">
        <f t="shared" si="544"/>
        <v>89.316226565620966</v>
      </c>
      <c r="O1872">
        <f t="shared" si="545"/>
        <v>27.982463033827475</v>
      </c>
      <c r="P1872" s="3">
        <f t="shared" si="546"/>
        <v>27.982463033827475</v>
      </c>
      <c r="Q1872" s="3">
        <f t="shared" si="547"/>
        <v>-90.683773434379034</v>
      </c>
      <c r="R1872">
        <f t="shared" si="548"/>
        <v>89.316226565620966</v>
      </c>
      <c r="S1872">
        <f t="shared" si="549"/>
        <v>1.0258072887263365</v>
      </c>
      <c r="T1872">
        <f t="shared" si="532"/>
        <v>27.982463033827475</v>
      </c>
    </row>
    <row r="1873" spans="1:20" x14ac:dyDescent="0.25">
      <c r="A1873">
        <f t="shared" si="533"/>
        <v>6469.8295662042328</v>
      </c>
      <c r="B1873">
        <f t="shared" si="550"/>
        <v>1029.7053564234966</v>
      </c>
      <c r="C1873" t="str">
        <f t="shared" si="534"/>
        <v>-0.298895740193887-24.9705210773809i</v>
      </c>
      <c r="D1873" t="str">
        <f t="shared" si="535"/>
        <v>3.47811803331587-15.4612801891113i</v>
      </c>
      <c r="E1873" t="str">
        <f t="shared" si="536"/>
        <v>162.435143930384+0.808576126846177i</v>
      </c>
      <c r="F1873" t="str">
        <f t="shared" si="537"/>
        <v>2.42492427529827-145.049656898797i</v>
      </c>
      <c r="G1873" t="str">
        <f t="shared" si="538"/>
        <v>0.999999732104426-0.000517586226637243i</v>
      </c>
      <c r="H1873" t="str">
        <f t="shared" si="539"/>
        <v>1241.00124238097+199.147235522672i</v>
      </c>
      <c r="I1873" t="str">
        <f t="shared" si="540"/>
        <v>89.9787382239146-506.444366665658i</v>
      </c>
      <c r="K1873" t="str">
        <f t="shared" si="541"/>
        <v>0.00942685504070517-0.00228913558469719i</v>
      </c>
      <c r="L1873" t="str">
        <f t="shared" si="542"/>
        <v>0.00015-0.274048895298844i</v>
      </c>
      <c r="M1873" t="str">
        <f t="shared" si="543"/>
        <v>0.0004-0.0483615697586196i</v>
      </c>
      <c r="N1873">
        <f t="shared" si="544"/>
        <v>89.314205477125796</v>
      </c>
      <c r="O1873">
        <f t="shared" si="545"/>
        <v>27.94917431412189</v>
      </c>
      <c r="P1873" s="3">
        <f t="shared" si="546"/>
        <v>27.94917431412189</v>
      </c>
      <c r="Q1873" s="3">
        <f t="shared" si="547"/>
        <v>-90.685794522874204</v>
      </c>
      <c r="R1873">
        <f t="shared" si="548"/>
        <v>89.314205477125796</v>
      </c>
      <c r="S1873">
        <f t="shared" si="549"/>
        <v>1.0297053564234966</v>
      </c>
      <c r="T1873">
        <f t="shared" si="532"/>
        <v>27.94917431412189</v>
      </c>
    </row>
    <row r="1874" spans="1:20" x14ac:dyDescent="0.25">
      <c r="A1874">
        <f t="shared" si="533"/>
        <v>6494.414918555809</v>
      </c>
      <c r="B1874">
        <f t="shared" si="550"/>
        <v>1033.6182367779058</v>
      </c>
      <c r="C1874" t="str">
        <f t="shared" si="534"/>
        <v>-0.298630466702078-24.8749873934565i</v>
      </c>
      <c r="D1874" t="str">
        <f t="shared" si="535"/>
        <v>3.47811798026857-15.4027870801682i</v>
      </c>
      <c r="E1874" t="str">
        <f t="shared" si="536"/>
        <v>162.434918294384+0.811787411531621i</v>
      </c>
      <c r="F1874" t="str">
        <f t="shared" si="537"/>
        <v>2.42492427035173-144.500564311354i</v>
      </c>
      <c r="G1874" t="str">
        <f t="shared" si="538"/>
        <v>0.999999730064552-0.000519553053238641i</v>
      </c>
      <c r="H1874" t="str">
        <f t="shared" si="539"/>
        <v>1241.31989746719+199.906507024765i</v>
      </c>
      <c r="I1874" t="str">
        <f t="shared" si="540"/>
        <v>89.9819474352626-504.646742725225i</v>
      </c>
      <c r="K1874" t="str">
        <f t="shared" si="541"/>
        <v>0.00942275021355531-0.00229680251067706i</v>
      </c>
      <c r="L1874" t="str">
        <f t="shared" si="542"/>
        <v>0.00015-0.273011451782072i</v>
      </c>
      <c r="M1874" t="str">
        <f t="shared" si="543"/>
        <v>0.0004-0.0481784914909539i</v>
      </c>
      <c r="N1874">
        <f t="shared" si="544"/>
        <v>89.312182829890872</v>
      </c>
      <c r="O1874">
        <f t="shared" si="545"/>
        <v>27.915883272766827</v>
      </c>
      <c r="P1874" s="3">
        <f t="shared" si="546"/>
        <v>27.915883272766827</v>
      </c>
      <c r="Q1874" s="3">
        <f t="shared" si="547"/>
        <v>-90.687817170109128</v>
      </c>
      <c r="R1874">
        <f t="shared" si="548"/>
        <v>89.312182829890872</v>
      </c>
      <c r="S1874">
        <f t="shared" si="549"/>
        <v>1.0336182367779059</v>
      </c>
      <c r="T1874">
        <f t="shared" si="532"/>
        <v>27.915883272766827</v>
      </c>
    </row>
    <row r="1875" spans="1:20" x14ac:dyDescent="0.25">
      <c r="A1875">
        <f t="shared" si="533"/>
        <v>6519.0936952463207</v>
      </c>
      <c r="B1875">
        <f t="shared" si="550"/>
        <v>1037.5459860776618</v>
      </c>
      <c r="C1875" t="str">
        <f t="shared" si="534"/>
        <v>-0.298363418320683-24.7798125075455i</v>
      </c>
      <c r="D1875" t="str">
        <f t="shared" si="535"/>
        <v>3.47811792681736-15.3445155454871i</v>
      </c>
      <c r="E1875" t="str">
        <f t="shared" si="536"/>
        <v>162.434691460691+0.815012353736472i</v>
      </c>
      <c r="F1875" t="str">
        <f t="shared" si="537"/>
        <v>2.42492426536752-143.95355041304i</v>
      </c>
      <c r="G1875" t="str">
        <f t="shared" si="538"/>
        <v>0.999999728009145-0.000521527353768997i</v>
      </c>
      <c r="H1875" t="str">
        <f t="shared" si="539"/>
        <v>1241.64107888229+200.668684564324i</v>
      </c>
      <c r="I1875" t="str">
        <f t="shared" si="540"/>
        <v>89.9851785423575-502.856418696638i</v>
      </c>
      <c r="K1875" t="str">
        <f t="shared" si="541"/>
        <v>0.00941861785780866-0.0023044877042956i</v>
      </c>
      <c r="L1875" t="str">
        <f t="shared" si="542"/>
        <v>0.00015-0.271977935626691i</v>
      </c>
      <c r="M1875" t="str">
        <f t="shared" si="543"/>
        <v>0.0004-0.0479961062870632i</v>
      </c>
      <c r="N1875">
        <f t="shared" si="544"/>
        <v>89.31015867938666</v>
      </c>
      <c r="O1875">
        <f t="shared" si="545"/>
        <v>27.882589896354091</v>
      </c>
      <c r="P1875" s="3">
        <f t="shared" si="546"/>
        <v>27.882589896354091</v>
      </c>
      <c r="Q1875" s="3">
        <f t="shared" si="547"/>
        <v>-90.68984132061334</v>
      </c>
      <c r="R1875">
        <f t="shared" si="548"/>
        <v>89.31015867938666</v>
      </c>
      <c r="S1875">
        <f t="shared" si="549"/>
        <v>1.0375459860776619</v>
      </c>
      <c r="T1875">
        <f t="shared" si="532"/>
        <v>27.882589896354091</v>
      </c>
    </row>
    <row r="1876" spans="1:20" x14ac:dyDescent="0.25">
      <c r="A1876">
        <f t="shared" si="533"/>
        <v>6543.8662512882574</v>
      </c>
      <c r="B1876">
        <f t="shared" si="550"/>
        <v>1041.4886608247571</v>
      </c>
      <c r="C1876" t="str">
        <f t="shared" si="534"/>
        <v>-0.298094584937943-24.6849950602033i</v>
      </c>
      <c r="D1876" t="str">
        <f t="shared" si="535"/>
        <v>3.47811787295915-15.2864647468126i</v>
      </c>
      <c r="E1876" t="str">
        <f t="shared" si="536"/>
        <v>162.434463427412+0.818251019654298i</v>
      </c>
      <c r="F1876" t="str">
        <f t="shared" si="537"/>
        <v>2.42492426034536-143.408607334878i</v>
      </c>
      <c r="G1876" t="str">
        <f t="shared" si="538"/>
        <v>0.999999725938088-0.000523509156629101i</v>
      </c>
      <c r="H1876" t="str">
        <f t="shared" si="539"/>
        <v>1241.96480742059+201.433779264068i</v>
      </c>
      <c r="I1876" t="str">
        <f t="shared" si="540"/>
        <v>89.9884316707412-501.073369301157i</v>
      </c>
      <c r="K1876" t="str">
        <f t="shared" si="541"/>
        <v>0.00941445781569735-0.00231219112732367i</v>
      </c>
      <c r="L1876" t="str">
        <f t="shared" si="542"/>
        <v>0.00015-0.270948331965223i</v>
      </c>
      <c r="M1876" t="str">
        <f t="shared" si="543"/>
        <v>0.0004-0.0478144115232746i</v>
      </c>
      <c r="N1876">
        <f t="shared" si="544"/>
        <v>89.308133081845881</v>
      </c>
      <c r="O1876">
        <f t="shared" si="545"/>
        <v>27.849294171430792</v>
      </c>
      <c r="P1876" s="3">
        <f t="shared" si="546"/>
        <v>27.849294171430792</v>
      </c>
      <c r="Q1876" s="3">
        <f t="shared" si="547"/>
        <v>-90.691866918154119</v>
      </c>
      <c r="R1876">
        <f t="shared" si="548"/>
        <v>89.308133081845881</v>
      </c>
      <c r="S1876">
        <f t="shared" si="549"/>
        <v>1.0414886608247571</v>
      </c>
      <c r="T1876">
        <f t="shared" si="532"/>
        <v>27.849294171430792</v>
      </c>
    </row>
    <row r="1877" spans="1:20" x14ac:dyDescent="0.25">
      <c r="A1877">
        <f t="shared" si="533"/>
        <v>6568.7329430431528</v>
      </c>
      <c r="B1877">
        <f t="shared" si="550"/>
        <v>1045.4463177358912</v>
      </c>
      <c r="C1877" t="str">
        <f t="shared" si="534"/>
        <v>-0.297823956409595-24.590533697214i</v>
      </c>
      <c r="D1877" t="str">
        <f t="shared" si="535"/>
        <v>3.47811781869083-15.2286338490643i</v>
      </c>
      <c r="E1877" t="str">
        <f t="shared" si="536"/>
        <v>162.434234192734+0.821503475853974i</v>
      </c>
      <c r="F1877" t="str">
        <f t="shared" si="537"/>
        <v>2.42492425528497-142.865727237679i</v>
      </c>
      <c r="G1877" t="str">
        <f t="shared" si="538"/>
        <v>0.99999972385126-0.000525498490327666i</v>
      </c>
      <c r="H1877" t="str">
        <f t="shared" si="539"/>
        <v>1242.29110405923+202.201802286687i</v>
      </c>
      <c r="I1877" t="str">
        <f t="shared" si="540"/>
        <v>89.9917069462243-499.297569370382i</v>
      </c>
      <c r="K1877" t="str">
        <f t="shared" si="541"/>
        <v>0.00941026992893617-0.00231991274044227i</v>
      </c>
      <c r="L1877" t="str">
        <f t="shared" si="542"/>
        <v>0.00015-0.269922625986474i</v>
      </c>
      <c r="M1877" t="str">
        <f t="shared" si="543"/>
        <v>0.0004-0.0476334045858485i</v>
      </c>
      <c r="N1877">
        <f t="shared" si="544"/>
        <v>89.306106094271684</v>
      </c>
      <c r="O1877">
        <f t="shared" si="545"/>
        <v>27.815996084499108</v>
      </c>
      <c r="P1877" s="3">
        <f t="shared" si="546"/>
        <v>27.815996084499108</v>
      </c>
      <c r="Q1877" s="3">
        <f t="shared" si="547"/>
        <v>-90.693893905728316</v>
      </c>
      <c r="R1877">
        <f t="shared" si="548"/>
        <v>89.306106094271684</v>
      </c>
      <c r="S1877">
        <f t="shared" si="549"/>
        <v>1.0454463177358913</v>
      </c>
      <c r="T1877">
        <f t="shared" si="532"/>
        <v>27.815996084499108</v>
      </c>
    </row>
    <row r="1878" spans="1:20" x14ac:dyDescent="0.25">
      <c r="A1878">
        <f t="shared" si="533"/>
        <v>6593.6941282267171</v>
      </c>
      <c r="B1878">
        <f t="shared" si="550"/>
        <v>1049.4190137432877</v>
      </c>
      <c r="C1878" t="str">
        <f t="shared" si="534"/>
        <v>-0.297551522559337-24.4964270695721i</v>
      </c>
      <c r="D1878" t="str">
        <f t="shared" si="535"/>
        <v>3.4781177640093-15.1710220203253i</v>
      </c>
      <c r="E1878" t="str">
        <f t="shared" si="536"/>
        <v>162.434003754928+0.824769789280645i</v>
      </c>
      <c r="F1878" t="str">
        <f t="shared" si="537"/>
        <v>2.42492425018603-142.324902311929i</v>
      </c>
      <c r="G1878" t="str">
        <f t="shared" si="538"/>
        <v>0.999999721748543-0.000527495383481737i</v>
      </c>
      <c r="H1878" t="str">
        <f t="shared" si="539"/>
        <v>1242.61998996003+202.972764834898i</v>
      </c>
      <c r="I1878" t="str">
        <f t="shared" si="540"/>
        <v>89.9950044948744-497.528993845986i</v>
      </c>
      <c r="K1878" t="str">
        <f t="shared" si="541"/>
        <v>0.00940605403872661-0.00232765250323217i</v>
      </c>
      <c r="L1878" t="str">
        <f t="shared" si="542"/>
        <v>0.00015-0.26890080293532i</v>
      </c>
      <c r="M1878" t="str">
        <f t="shared" si="543"/>
        <v>0.0004-0.0474530828709388i</v>
      </c>
      <c r="N1878">
        <f t="shared" si="544"/>
        <v>89.304077774444082</v>
      </c>
      <c r="O1878">
        <f t="shared" si="545"/>
        <v>27.782695622016853</v>
      </c>
      <c r="P1878" s="3">
        <f t="shared" si="546"/>
        <v>27.782695622016853</v>
      </c>
      <c r="Q1878" s="3">
        <f t="shared" si="547"/>
        <v>-90.695922225555918</v>
      </c>
      <c r="R1878">
        <f t="shared" si="548"/>
        <v>89.304077774444082</v>
      </c>
      <c r="S1878">
        <f t="shared" si="549"/>
        <v>1.0494190137432877</v>
      </c>
      <c r="T1878">
        <f t="shared" si="532"/>
        <v>27.782695622016853</v>
      </c>
    </row>
    <row r="1879" spans="1:20" x14ac:dyDescent="0.25">
      <c r="A1879">
        <f t="shared" si="533"/>
        <v>6618.7501659139798</v>
      </c>
      <c r="B1879">
        <f t="shared" si="550"/>
        <v>1053.4068059955123</v>
      </c>
      <c r="C1879" t="str">
        <f t="shared" si="534"/>
        <v>-0.297277273179653-24.4026738334651i</v>
      </c>
      <c r="D1879" t="str">
        <f t="shared" si="535"/>
        <v>3.4781177089114-15.1136284318302i</v>
      </c>
      <c r="E1879" t="str">
        <f t="shared" si="536"/>
        <v>162.433772112347+0.828050027259092i</v>
      </c>
      <c r="F1879" t="str">
        <f t="shared" si="537"/>
        <v>2.42492424504827-141.786124777681i</v>
      </c>
      <c r="G1879" t="str">
        <f t="shared" si="538"/>
        <v>0.999999719629814-0.000529499864817101i</v>
      </c>
      <c r="H1879" t="str">
        <f t="shared" si="539"/>
        <v>1242.95148647112+203.746678151523i</v>
      </c>
      <c r="I1879" t="str">
        <f t="shared" si="540"/>
        <v>89.9983244430167-495.767617779375i</v>
      </c>
      <c r="K1879" t="str">
        <f t="shared" si="541"/>
        <v>0.00940180998576193-0.00233541037416403i</v>
      </c>
      <c r="L1879" t="str">
        <f t="shared" si="542"/>
        <v>0.00015-0.267882848112493i</v>
      </c>
      <c r="M1879" t="str">
        <f t="shared" si="543"/>
        <v>0.0004-0.0472734437845575i</v>
      </c>
      <c r="N1879">
        <f t="shared" si="544"/>
        <v>89.302048180925567</v>
      </c>
      <c r="O1879">
        <f t="shared" si="545"/>
        <v>27.749392770398348</v>
      </c>
      <c r="P1879" s="3">
        <f t="shared" si="546"/>
        <v>27.749392770398348</v>
      </c>
      <c r="Q1879" s="3">
        <f t="shared" si="547"/>
        <v>-90.697951819074433</v>
      </c>
      <c r="R1879">
        <f t="shared" si="548"/>
        <v>89.302048180925567</v>
      </c>
      <c r="S1879">
        <f t="shared" si="549"/>
        <v>1.0534068059955124</v>
      </c>
      <c r="T1879">
        <f t="shared" si="532"/>
        <v>27.749392770398348</v>
      </c>
    </row>
    <row r="1880" spans="1:20" x14ac:dyDescent="0.25">
      <c r="A1880">
        <f t="shared" si="533"/>
        <v>6643.9014165444532</v>
      </c>
      <c r="B1880">
        <f t="shared" si="550"/>
        <v>1057.4097518582953</v>
      </c>
      <c r="C1880" t="str">
        <f t="shared" si="534"/>
        <v>-0.297001198031215-24.3092726502521i</v>
      </c>
      <c r="D1880" t="str">
        <f t="shared" si="535"/>
        <v>3.47811765339397-15.0564522579529i</v>
      </c>
      <c r="E1880" t="str">
        <f t="shared" si="536"/>
        <v>162.433539263432+0.831344257495483i</v>
      </c>
      <c r="F1880" t="str">
        <f t="shared" si="537"/>
        <v>2.42492423987139-141.249386884438i</v>
      </c>
      <c r="G1880" t="str">
        <f t="shared" si="538"/>
        <v>0.999999717494953-0.000531511963168702i</v>
      </c>
      <c r="H1880" t="str">
        <f t="shared" si="539"/>
        <v>1243.28561512901+204.523553519519i</v>
      </c>
      <c r="I1880" t="str">
        <f t="shared" si="540"/>
        <v>90.0016669172118-494.013416331482i</v>
      </c>
      <c r="K1880" t="str">
        <f t="shared" si="541"/>
        <v>0.00939753761023074-0.00234318631058754i</v>
      </c>
      <c r="L1880" t="str">
        <f t="shared" si="542"/>
        <v>0.00015-0.26686874687437i</v>
      </c>
      <c r="M1880" t="str">
        <f t="shared" si="543"/>
        <v>0.0004-0.0470944847425358i</v>
      </c>
      <c r="N1880">
        <f t="shared" si="544"/>
        <v>89.300017373069892</v>
      </c>
      <c r="O1880">
        <f t="shared" si="545"/>
        <v>27.716087516013864</v>
      </c>
      <c r="P1880" s="3">
        <f t="shared" si="546"/>
        <v>27.716087516013864</v>
      </c>
      <c r="Q1880" s="3">
        <f t="shared" si="547"/>
        <v>-90.699982626930108</v>
      </c>
      <c r="R1880">
        <f t="shared" si="548"/>
        <v>89.300017373069892</v>
      </c>
      <c r="S1880">
        <f t="shared" si="549"/>
        <v>1.0574097518582952</v>
      </c>
      <c r="T1880">
        <f t="shared" si="532"/>
        <v>27.716087516013864</v>
      </c>
    </row>
    <row r="1881" spans="1:20" x14ac:dyDescent="0.25">
      <c r="A1881">
        <f t="shared" si="533"/>
        <v>6669.1482419273216</v>
      </c>
      <c r="B1881">
        <f t="shared" si="550"/>
        <v>1061.4279089153567</v>
      </c>
      <c r="C1881" t="str">
        <f t="shared" si="534"/>
        <v>-0.296723286844085-24.2162221864478i</v>
      </c>
      <c r="D1881" t="str">
        <f t="shared" si="535"/>
        <v>3.47811759745379-14.9994926761949i</v>
      </c>
      <c r="E1881" t="str">
        <f t="shared" si="536"/>
        <v>162.433305206711+0.834652548078845i</v>
      </c>
      <c r="F1881" t="str">
        <f t="shared" si="537"/>
        <v>2.4249242346551-140.714680911047i</v>
      </c>
      <c r="G1881" t="str">
        <f t="shared" si="538"/>
        <v>0.999999715343836-0.000533531707481054i</v>
      </c>
      <c r="H1881" t="str">
        <f t="shared" si="539"/>
        <v>1243.62239766019+205.303402262045i</v>
      </c>
      <c r="I1881" t="str">
        <f t="shared" si="540"/>
        <v>90.0050320442525-492.266364772402i</v>
      </c>
      <c r="K1881" t="str">
        <f t="shared" si="541"/>
        <v>0.00939323675182258-0.00235098026872154i</v>
      </c>
      <c r="L1881" t="str">
        <f t="shared" si="542"/>
        <v>0.00015-0.265858484632766i</v>
      </c>
      <c r="M1881" t="str">
        <f t="shared" si="543"/>
        <v>0.0004-0.0469162031704881i</v>
      </c>
      <c r="N1881">
        <f t="shared" si="544"/>
        <v>89.297985411026957</v>
      </c>
      <c r="O1881">
        <f t="shared" si="545"/>
        <v>27.682779845190957</v>
      </c>
      <c r="P1881" s="3">
        <f t="shared" si="546"/>
        <v>27.682779845190957</v>
      </c>
      <c r="Q1881" s="3">
        <f t="shared" si="547"/>
        <v>-90.702014588973043</v>
      </c>
      <c r="R1881">
        <f t="shared" si="548"/>
        <v>89.297985411026957</v>
      </c>
      <c r="S1881">
        <f t="shared" si="549"/>
        <v>1.0614279089153567</v>
      </c>
      <c r="T1881">
        <f t="shared" si="532"/>
        <v>27.682779845190957</v>
      </c>
    </row>
    <row r="1882" spans="1:20" x14ac:dyDescent="0.25">
      <c r="A1882">
        <f t="shared" si="533"/>
        <v>6694.4910052466457</v>
      </c>
      <c r="B1882">
        <f t="shared" si="550"/>
        <v>1065.4613349692352</v>
      </c>
      <c r="C1882" t="str">
        <f t="shared" si="534"/>
        <v>-0.296443529317493-24.1235211137026i</v>
      </c>
      <c r="D1882" t="str">
        <f t="shared" si="535"/>
        <v>3.47811754108767-14.9427488671735i</v>
      </c>
      <c r="E1882" t="str">
        <f t="shared" si="536"/>
        <v>162.433069940804+0.837974967484552i</v>
      </c>
      <c r="F1882" t="str">
        <f t="shared" si="537"/>
        <v>2.42492422939908-140.181999165582i</v>
      </c>
      <c r="G1882" t="str">
        <f t="shared" si="538"/>
        <v>0.99999971317634-0.000535559126808659i</v>
      </c>
      <c r="H1882" t="str">
        <f t="shared" si="539"/>
        <v>1243.96185598316+206.086235742518i</v>
      </c>
      <c r="I1882" t="str">
        <f t="shared" si="540"/>
        <v>90.0084199511528-490.526438481158i</v>
      </c>
      <c r="K1882" t="str">
        <f t="shared" si="541"/>
        <v>0.00938890724973197-0.00235879220364336i</v>
      </c>
      <c r="L1882" t="str">
        <f t="shared" si="542"/>
        <v>0.00015-0.264852046854718i</v>
      </c>
      <c r="M1882" t="str">
        <f t="shared" si="543"/>
        <v>0.0004-0.0467385965037737i</v>
      </c>
      <c r="N1882">
        <f t="shared" si="544"/>
        <v>89.295952355750956</v>
      </c>
      <c r="O1882">
        <f t="shared" si="545"/>
        <v>27.649469744214393</v>
      </c>
      <c r="P1882" s="3">
        <f t="shared" si="546"/>
        <v>27.649469744214393</v>
      </c>
      <c r="Q1882" s="3">
        <f t="shared" si="547"/>
        <v>-90.704047644249044</v>
      </c>
      <c r="R1882">
        <f t="shared" si="548"/>
        <v>89.295952355750956</v>
      </c>
      <c r="S1882">
        <f t="shared" si="549"/>
        <v>1.0654613349692352</v>
      </c>
      <c r="T1882">
        <f t="shared" si="532"/>
        <v>27.649469744214393</v>
      </c>
    </row>
    <row r="1883" spans="1:20" x14ac:dyDescent="0.25">
      <c r="A1883">
        <f t="shared" si="533"/>
        <v>6719.930071066583</v>
      </c>
      <c r="B1883">
        <f t="shared" si="550"/>
        <v>1069.5100880421182</v>
      </c>
      <c r="C1883" t="str">
        <f t="shared" si="534"/>
        <v>-0.296161915120186-24.0311681087837i</v>
      </c>
      <c r="D1883" t="str">
        <f t="shared" si="535"/>
        <v>3.47811748429234-14.88622001461i</v>
      </c>
      <c r="E1883" t="str">
        <f t="shared" si="536"/>
        <v>162.432833464415+0.841311584575854i</v>
      </c>
      <c r="F1883" t="str">
        <f t="shared" si="537"/>
        <v>2.42492422410305-139.651333985238i</v>
      </c>
      <c r="G1883" t="str">
        <f t="shared" si="538"/>
        <v>0.999999710992338-0.000537594250316425i</v>
      </c>
      <c r="H1883" t="str">
        <f t="shared" si="539"/>
        <v>1244.30401221023+206.872065364638i</v>
      </c>
      <c r="I1883" t="str">
        <f t="shared" si="540"/>
        <v>90.0118307651301-488.793612945407i</v>
      </c>
      <c r="K1883" t="str">
        <f t="shared" si="541"/>
        <v>0.0093845489426637-0.00236662206927841i</v>
      </c>
      <c r="L1883" t="str">
        <f t="shared" si="542"/>
        <v>0.00015-0.263849419062281i</v>
      </c>
      <c r="M1883" t="str">
        <f t="shared" si="543"/>
        <v>0.0004-0.0465616621874614i</v>
      </c>
      <c r="N1883">
        <f t="shared" si="544"/>
        <v>89.293918269007122</v>
      </c>
      <c r="O1883">
        <f t="shared" si="545"/>
        <v>27.616157199326409</v>
      </c>
      <c r="P1883" s="3">
        <f t="shared" si="546"/>
        <v>27.616157199326409</v>
      </c>
      <c r="Q1883" s="3">
        <f t="shared" si="547"/>
        <v>-90.706081730992878</v>
      </c>
      <c r="R1883">
        <f t="shared" si="548"/>
        <v>89.293918269007122</v>
      </c>
      <c r="S1883">
        <f t="shared" si="549"/>
        <v>1.0695100880421182</v>
      </c>
      <c r="T1883">
        <f t="shared" si="532"/>
        <v>27.616157199326409</v>
      </c>
    </row>
    <row r="1884" spans="1:20" x14ac:dyDescent="0.25">
      <c r="A1884">
        <f t="shared" si="533"/>
        <v>6745.4658053366365</v>
      </c>
      <c r="B1884">
        <f t="shared" si="550"/>
        <v>1073.5742263766783</v>
      </c>
      <c r="C1884" t="str">
        <f t="shared" si="534"/>
        <v>-0.295878433890913-23.9391618535576i</v>
      </c>
      <c r="D1884" t="str">
        <f t="shared" si="535"/>
        <v>3.47811742706456-14.8299053053177i</v>
      </c>
      <c r="E1884" t="str">
        <f t="shared" si="536"/>
        <v>162.432595776352+0.844662468605863i</v>
      </c>
      <c r="F1884" t="str">
        <f t="shared" si="537"/>
        <v>2.42492421876668-139.122677736217i</v>
      </c>
      <c r="G1884" t="str">
        <f t="shared" si="538"/>
        <v>0.999999708791708-0.000539637107280085i</v>
      </c>
      <c r="H1884" t="str">
        <f t="shared" si="539"/>
        <v>1244.6488886495+207.660902572453i</v>
      </c>
      <c r="I1884" t="str">
        <f t="shared" si="540"/>
        <v>90.0152646135994-487.067863761172i</v>
      </c>
      <c r="K1884" t="str">
        <f t="shared" si="541"/>
        <v>0.00938016166883741-0.00237446981838974i</v>
      </c>
      <c r="L1884" t="str">
        <f t="shared" si="542"/>
        <v>0.00015-0.262850586832318i</v>
      </c>
      <c r="M1884" t="str">
        <f t="shared" si="543"/>
        <v>0.0004-0.0463853976762914i</v>
      </c>
      <c r="N1884">
        <f t="shared" si="544"/>
        <v>89.291883213378483</v>
      </c>
      <c r="O1884">
        <f t="shared" si="545"/>
        <v>27.582842196727523</v>
      </c>
      <c r="P1884" s="3">
        <f t="shared" si="546"/>
        <v>27.582842196727523</v>
      </c>
      <c r="Q1884" s="3">
        <f t="shared" si="547"/>
        <v>-90.708116786621517</v>
      </c>
      <c r="R1884">
        <f t="shared" si="548"/>
        <v>89.291883213378483</v>
      </c>
      <c r="S1884">
        <f t="shared" si="549"/>
        <v>1.0735742263766783</v>
      </c>
      <c r="T1884">
        <f t="shared" si="532"/>
        <v>27.582842196727523</v>
      </c>
    </row>
    <row r="1885" spans="1:20" x14ac:dyDescent="0.25">
      <c r="A1885">
        <f t="shared" si="533"/>
        <v>6771.0985753969153</v>
      </c>
      <c r="B1885">
        <f t="shared" si="550"/>
        <v>1077.6538084369097</v>
      </c>
      <c r="C1885" t="str">
        <f t="shared" si="534"/>
        <v>-0.295593075238784-23.8475010349719i</v>
      </c>
      <c r="D1885" t="str">
        <f t="shared" si="535"/>
        <v>3.47811736940103-14.7738039291907i</v>
      </c>
      <c r="E1885" t="str">
        <f t="shared" si="536"/>
        <v>162.432356875511+0.848027689220405i</v>
      </c>
      <c r="F1885" t="str">
        <f t="shared" si="537"/>
        <v>2.42492421338968-138.596022813622i</v>
      </c>
      <c r="G1885" t="str">
        <f t="shared" si="538"/>
        <v>0.99999970657432-0.000541687727086617i</v>
      </c>
      <c r="H1885" t="str">
        <f t="shared" si="539"/>
        <v>1244.99650780667+208.452758850394i</v>
      </c>
      <c r="I1885" t="str">
        <f t="shared" si="540"/>
        <v>90.0187216241602-485.349166632541i</v>
      </c>
      <c r="K1885" t="str">
        <f t="shared" si="541"/>
        <v>0.0093757452659933-0.00238233540256763i</v>
      </c>
      <c r="L1885" t="str">
        <f t="shared" si="542"/>
        <v>0.00015-0.261855535796292i</v>
      </c>
      <c r="M1885" t="str">
        <f t="shared" si="543"/>
        <v>0.0004-0.0462098004346399i</v>
      </c>
      <c r="N1885">
        <f t="shared" si="544"/>
        <v>89.289847252272693</v>
      </c>
      <c r="O1885">
        <f t="shared" si="545"/>
        <v>27.549524722576951</v>
      </c>
      <c r="P1885" s="3">
        <f t="shared" si="546"/>
        <v>27.549524722576951</v>
      </c>
      <c r="Q1885" s="3">
        <f t="shared" si="547"/>
        <v>-90.710152747727307</v>
      </c>
      <c r="R1885">
        <f t="shared" si="548"/>
        <v>89.289847252272693</v>
      </c>
      <c r="S1885">
        <f t="shared" si="549"/>
        <v>1.0776538084369096</v>
      </c>
      <c r="T1885">
        <f t="shared" si="532"/>
        <v>27.549524722576951</v>
      </c>
    </row>
    <row r="1886" spans="1:20" x14ac:dyDescent="0.25">
      <c r="A1886">
        <f t="shared" si="533"/>
        <v>6796.8287499834241</v>
      </c>
      <c r="B1886">
        <f t="shared" si="550"/>
        <v>1081.74889290897</v>
      </c>
      <c r="C1886" t="str">
        <f t="shared" si="534"/>
        <v>-0.295305828743836-23.7561843450363i</v>
      </c>
      <c r="D1886" t="str">
        <f t="shared" si="535"/>
        <v>3.47811731129843-14.7179150791919i</v>
      </c>
      <c r="E1886" t="str">
        <f t="shared" si="536"/>
        <v>162.432116760887+0.851407316459201i</v>
      </c>
      <c r="F1886" t="str">
        <f t="shared" si="537"/>
        <v>2.42492420797173-138.071361641345i</v>
      </c>
      <c r="G1886" t="str">
        <f t="shared" si="538"/>
        <v>0.999999704340049-0.000543746139234669i</v>
      </c>
      <c r="H1886" t="str">
        <f t="shared" si="539"/>
        <v>1245.3468923871+209.247645723324i</v>
      </c>
      <c r="I1886" t="str">
        <f t="shared" si="540"/>
        <v>90.0222019245871-483.637497371427i</v>
      </c>
      <c r="K1886" t="str">
        <f t="shared" si="541"/>
        <v>0.00937129957139691-0.00239021877221904i</v>
      </c>
      <c r="L1886" t="str">
        <f t="shared" si="542"/>
        <v>0.00015-0.26086425164006i</v>
      </c>
      <c r="M1886" t="str">
        <f t="shared" si="543"/>
        <v>0.0004-0.0460348679364812i</v>
      </c>
      <c r="N1886">
        <f t="shared" si="544"/>
        <v>89.287810449928514</v>
      </c>
      <c r="O1886">
        <f t="shared" si="545"/>
        <v>27.516204762992867</v>
      </c>
      <c r="P1886" s="3">
        <f t="shared" si="546"/>
        <v>27.516204762992867</v>
      </c>
      <c r="Q1886" s="3">
        <f t="shared" si="547"/>
        <v>-90.712189550071486</v>
      </c>
      <c r="R1886">
        <f t="shared" si="548"/>
        <v>89.287810449928514</v>
      </c>
      <c r="S1886">
        <f t="shared" si="549"/>
        <v>1.08174889290897</v>
      </c>
      <c r="T1886">
        <f t="shared" si="532"/>
        <v>27.516204762992867</v>
      </c>
    </row>
    <row r="1887" spans="1:20" x14ac:dyDescent="0.25">
      <c r="A1887">
        <f t="shared" si="533"/>
        <v>6822.656699233361</v>
      </c>
      <c r="B1887">
        <f t="shared" si="550"/>
        <v>1085.8595387020241</v>
      </c>
      <c r="C1887" t="str">
        <f t="shared" si="534"/>
        <v>-0.295016683956738-23.6652104808047i</v>
      </c>
      <c r="D1887" t="str">
        <f t="shared" si="535"/>
        <v>3.4781172527534-14.6622379513414i</v>
      </c>
      <c r="E1887" t="str">
        <f t="shared" si="536"/>
        <v>162.431875431575+0.854801420759821i</v>
      </c>
      <c r="F1887" t="str">
        <f t="shared" si="537"/>
        <v>2.42492420251254-137.54868667196i</v>
      </c>
      <c r="G1887" t="str">
        <f t="shared" si="538"/>
        <v>0.999999702088764-0.000545812373334982i</v>
      </c>
      <c r="H1887" t="str">
        <f t="shared" si="539"/>
        <v>1245.70006529775+210.045574756554i</v>
      </c>
      <c r="I1887" t="str">
        <f t="shared" si="540"/>
        <v>90.0257056428102-481.932831897295i</v>
      </c>
      <c r="K1887" t="str">
        <f t="shared" si="541"/>
        <v>0.00936682442184455-0.00239811987655689i</v>
      </c>
      <c r="L1887" t="str">
        <f t="shared" si="542"/>
        <v>0.00015-0.259876720103666i</v>
      </c>
      <c r="M1887" t="str">
        <f t="shared" si="543"/>
        <v>0.0004-0.0458605976653529i</v>
      </c>
      <c r="N1887">
        <f t="shared" si="544"/>
        <v>89.285772871424427</v>
      </c>
      <c r="O1887">
        <f t="shared" si="545"/>
        <v>27.482882304052918</v>
      </c>
      <c r="P1887" s="3">
        <f t="shared" si="546"/>
        <v>27.482882304052918</v>
      </c>
      <c r="Q1887" s="3">
        <f t="shared" si="547"/>
        <v>-90.714227128575573</v>
      </c>
      <c r="R1887">
        <f t="shared" si="548"/>
        <v>89.285772871424427</v>
      </c>
      <c r="S1887">
        <f t="shared" si="549"/>
        <v>1.085859538702024</v>
      </c>
      <c r="T1887">
        <f t="shared" si="532"/>
        <v>27.482882304052918</v>
      </c>
    </row>
    <row r="1888" spans="1:20" x14ac:dyDescent="0.25">
      <c r="A1888">
        <f t="shared" si="533"/>
        <v>6848.5827946904474</v>
      </c>
      <c r="B1888">
        <f t="shared" si="550"/>
        <v>1089.9858049490917</v>
      </c>
      <c r="C1888" t="str">
        <f t="shared" si="534"/>
        <v>-0.294725630399732-23.5745781443572i</v>
      </c>
      <c r="D1888" t="str">
        <f t="shared" si="535"/>
        <v>3.47811719376259-14.6067717447049i</v>
      </c>
      <c r="E1888" t="str">
        <f t="shared" si="536"/>
        <v>162.431632886773+0.858210072958009i</v>
      </c>
      <c r="F1888" t="str">
        <f t="shared" si="537"/>
        <v>2.42492419701179-137.02799038661i</v>
      </c>
      <c r="G1888" t="str">
        <f t="shared" si="538"/>
        <v>0.999999699820338-0.000547886459110814i</v>
      </c>
      <c r="H1888" t="str">
        <f t="shared" si="539"/>
        <v>1246.05604964916+210.846557555898i</v>
      </c>
      <c r="I1888" t="str">
        <f t="shared" si="540"/>
        <v>90.0292329069071-480.235146236872i</v>
      </c>
      <c r="K1888" t="str">
        <f t="shared" si="541"/>
        <v>0.00936231965366889-0.00240603866358965i</v>
      </c>
      <c r="L1888" t="str">
        <f t="shared" si="542"/>
        <v>0.00015-0.258892926981138i</v>
      </c>
      <c r="M1888" t="str">
        <f t="shared" si="543"/>
        <v>0.0004-0.0456869871143184i</v>
      </c>
      <c r="N1888">
        <f t="shared" si="544"/>
        <v>89.283734582684303</v>
      </c>
      <c r="O1888">
        <f t="shared" si="545"/>
        <v>27.449557331794779</v>
      </c>
      <c r="P1888" s="3">
        <f t="shared" si="546"/>
        <v>27.449557331794779</v>
      </c>
      <c r="Q1888" s="3">
        <f t="shared" si="547"/>
        <v>-90.716265417315697</v>
      </c>
      <c r="R1888">
        <f t="shared" si="548"/>
        <v>89.283734582684303</v>
      </c>
      <c r="S1888">
        <f t="shared" si="549"/>
        <v>1.0899858049490918</v>
      </c>
      <c r="T1888">
        <f t="shared" si="532"/>
        <v>27.449557331794779</v>
      </c>
    </row>
    <row r="1889" spans="1:20" x14ac:dyDescent="0.25">
      <c r="A1889">
        <f t="shared" si="533"/>
        <v>6874.6074093102707</v>
      </c>
      <c r="B1889">
        <f t="shared" si="550"/>
        <v>1094.1277510078983</v>
      </c>
      <c r="C1889" t="str">
        <f t="shared" si="534"/>
        <v>-0.294432657566745-23.4842860427815i</v>
      </c>
      <c r="D1889" t="str">
        <f t="shared" si="535"/>
        <v>3.4781171343226-14.5515156613824i</v>
      </c>
      <c r="E1889" t="str">
        <f t="shared" si="536"/>
        <v>162.431389125778+0.861633344291466i</v>
      </c>
      <c r="F1889" t="str">
        <f t="shared" si="537"/>
        <v>2.42492419146913-136.509265294906i</v>
      </c>
      <c r="G1889" t="str">
        <f t="shared" si="538"/>
        <v>0.999999697534639-0.000549968426398373i</v>
      </c>
      <c r="H1889" t="str">
        <f t="shared" si="539"/>
        <v>1246.41486875746+211.650605767689i</v>
      </c>
      <c r="I1889" t="str">
        <f t="shared" si="540"/>
        <v>90.0327838450887-478.544416523909i</v>
      </c>
      <c r="K1889" t="str">
        <f t="shared" si="541"/>
        <v>0.00935778510274458-0.00241397508011064i</v>
      </c>
      <c r="L1889" t="str">
        <f t="shared" si="542"/>
        <v>0.00015-0.257912858120281i</v>
      </c>
      <c r="M1889" t="str">
        <f t="shared" si="543"/>
        <v>0.0004-0.045514033785932i</v>
      </c>
      <c r="N1889">
        <f t="shared" si="544"/>
        <v>89.281695650485105</v>
      </c>
      <c r="O1889">
        <f t="shared" si="545"/>
        <v>27.416229832216416</v>
      </c>
      <c r="P1889" s="3">
        <f t="shared" si="546"/>
        <v>27.416229832216416</v>
      </c>
      <c r="Q1889" s="3">
        <f t="shared" si="547"/>
        <v>-90.718304349514895</v>
      </c>
      <c r="R1889">
        <f t="shared" si="548"/>
        <v>89.281695650485105</v>
      </c>
      <c r="S1889">
        <f t="shared" si="549"/>
        <v>1.0941277510078982</v>
      </c>
      <c r="T1889">
        <f t="shared" si="532"/>
        <v>27.416229832216416</v>
      </c>
    </row>
    <row r="1890" spans="1:20" x14ac:dyDescent="0.25">
      <c r="A1890">
        <f t="shared" si="533"/>
        <v>6900.7309174656502</v>
      </c>
      <c r="B1890">
        <f t="shared" si="550"/>
        <v>1098.2854364617283</v>
      </c>
      <c r="C1890" t="str">
        <f t="shared" si="534"/>
        <v>-0.294137754924208-23.3943328881564i</v>
      </c>
      <c r="D1890" t="str">
        <f t="shared" si="535"/>
        <v>3.47811707443-14.4964689064967i</v>
      </c>
      <c r="E1890" t="str">
        <f t="shared" si="536"/>
        <v>162.431144147996+0.865071306400714i</v>
      </c>
      <c r="F1890" t="str">
        <f t="shared" si="537"/>
        <v>2.42492418588427-135.992503934813i</v>
      </c>
      <c r="G1890" t="str">
        <f t="shared" si="538"/>
        <v>0.999999695231535-0.000552058305147238i</v>
      </c>
      <c r="H1890" t="str">
        <f t="shared" si="539"/>
        <v>1246.77654614642+212.457731078825i</v>
      </c>
      <c r="I1890" t="str">
        <f t="shared" si="540"/>
        <v>90.0363585856887-476.860618998898i</v>
      </c>
      <c r="K1890" t="str">
        <f t="shared" si="541"/>
        <v>0.00935322060449406-0.00242192907168751i</v>
      </c>
      <c r="L1890" t="str">
        <f t="shared" si="542"/>
        <v>0.00015-0.256936499422475i</v>
      </c>
      <c r="M1890" t="str">
        <f t="shared" si="543"/>
        <v>0.0004-0.0453417351922016i</v>
      </c>
      <c r="N1890">
        <f t="shared" si="544"/>
        <v>89.27965614246294</v>
      </c>
      <c r="O1890">
        <f t="shared" si="545"/>
        <v>27.382899791277136</v>
      </c>
      <c r="P1890" s="3">
        <f t="shared" si="546"/>
        <v>27.382899791277136</v>
      </c>
      <c r="Q1890" s="3">
        <f t="shared" si="547"/>
        <v>-90.72034385753706</v>
      </c>
      <c r="R1890">
        <f t="shared" si="548"/>
        <v>89.27965614246294</v>
      </c>
      <c r="S1890">
        <f t="shared" si="549"/>
        <v>1.0982854364617283</v>
      </c>
      <c r="T1890">
        <f t="shared" si="532"/>
        <v>27.382899791277136</v>
      </c>
    </row>
    <row r="1891" spans="1:20" x14ac:dyDescent="0.25">
      <c r="A1891">
        <f t="shared" si="533"/>
        <v>6926.9536949520198</v>
      </c>
      <c r="B1891">
        <f t="shared" si="550"/>
        <v>1102.4589211202829</v>
      </c>
      <c r="C1891" t="str">
        <f t="shared" si="534"/>
        <v>-0.293840911910682-23.3047173975321i</v>
      </c>
      <c r="D1891" t="str">
        <f t="shared" si="535"/>
        <v>3.47811701408137-14.4416306881816i</v>
      </c>
      <c r="E1891" t="str">
        <f t="shared" si="536"/>
        <v>162.43089795294+0.868524031333085i</v>
      </c>
      <c r="F1891" t="str">
        <f t="shared" si="537"/>
        <v>2.42492418025691-135.477698872544i</v>
      </c>
      <c r="G1891" t="str">
        <f t="shared" si="538"/>
        <v>0.999999692910894-0.000554156125420801i</v>
      </c>
      <c r="H1891" t="str">
        <f t="shared" si="539"/>
        <v>1247.14110554952+213.267945216775i</v>
      </c>
      <c r="I1891" t="str">
        <f t="shared" si="540"/>
        <v>90.0399572571432-475.183730008824i</v>
      </c>
      <c r="K1891" t="str">
        <f t="shared" si="541"/>
        <v>0.00934862599389321-0.00242990058265138i</v>
      </c>
      <c r="L1891" t="str">
        <f t="shared" si="542"/>
        <v>0.00015-0.255963836842474i</v>
      </c>
      <c r="M1891" t="str">
        <f t="shared" si="543"/>
        <v>0.0004-0.0451700888545541i</v>
      </c>
      <c r="N1891">
        <f t="shared" si="544"/>
        <v>89.277616127122101</v>
      </c>
      <c r="O1891">
        <f t="shared" si="545"/>
        <v>27.349567194897439</v>
      </c>
      <c r="P1891" s="3">
        <f t="shared" si="546"/>
        <v>27.349567194897439</v>
      </c>
      <c r="Q1891" s="3">
        <f t="shared" si="547"/>
        <v>-90.722383872877899</v>
      </c>
      <c r="R1891">
        <f t="shared" si="548"/>
        <v>89.277616127122101</v>
      </c>
      <c r="S1891">
        <f t="shared" si="549"/>
        <v>1.1024589211202829</v>
      </c>
      <c r="T1891">
        <f t="shared" si="532"/>
        <v>27.349567194897439</v>
      </c>
    </row>
    <row r="1892" spans="1:20" x14ac:dyDescent="0.25">
      <c r="A1892">
        <f t="shared" si="533"/>
        <v>6953.2761189928378</v>
      </c>
      <c r="B1892">
        <f t="shared" si="550"/>
        <v>1106.6482650205401</v>
      </c>
      <c r="C1892" t="str">
        <f t="shared" si="534"/>
        <v>-0.293542117937963-23.2154382929137i</v>
      </c>
      <c r="D1892" t="str">
        <f t="shared" si="535"/>
        <v>3.4781169532732-14.387000217571i</v>
      </c>
      <c r="E1892" t="str">
        <f t="shared" si="536"/>
        <v>162.430650540232+0.871991591542943i</v>
      </c>
      <c r="F1892" t="str">
        <f t="shared" si="537"/>
        <v>2.42492417458667-134.964842702457i</v>
      </c>
      <c r="G1892" t="str">
        <f t="shared" si="538"/>
        <v>0.999999690572583-0.000556261917396686i</v>
      </c>
      <c r="H1892" t="str">
        <f t="shared" si="539"/>
        <v>1247.50857091204+214.081259949603i</v>
      </c>
      <c r="I1892" t="str">
        <f t="shared" si="540"/>
        <v>90.0435799879792-473.513726006923i</v>
      </c>
      <c r="K1892" t="str">
        <f t="shared" si="541"/>
        <v>0.0093440011054776-0.00243788955608623i</v>
      </c>
      <c r="L1892" t="str">
        <f t="shared" si="542"/>
        <v>0.00015-0.254994856388199i</v>
      </c>
      <c r="M1892" t="str">
        <f t="shared" si="543"/>
        <v>0.0004-0.0449990923037998i</v>
      </c>
      <c r="N1892">
        <f t="shared" si="544"/>
        <v>89.275575673840407</v>
      </c>
      <c r="O1892">
        <f t="shared" si="545"/>
        <v>27.316232028960012</v>
      </c>
      <c r="P1892" s="3">
        <f t="shared" si="546"/>
        <v>27.316232028960012</v>
      </c>
      <c r="Q1892" s="3">
        <f t="shared" si="547"/>
        <v>-90.724424326159593</v>
      </c>
      <c r="R1892">
        <f t="shared" si="548"/>
        <v>89.275575673840407</v>
      </c>
      <c r="S1892">
        <f t="shared" si="549"/>
        <v>1.10664826502054</v>
      </c>
      <c r="T1892">
        <f t="shared" si="532"/>
        <v>27.316232028960012</v>
      </c>
    </row>
    <row r="1893" spans="1:20" x14ac:dyDescent="0.25">
      <c r="A1893">
        <f t="shared" si="533"/>
        <v>6979.6985682450113</v>
      </c>
      <c r="B1893">
        <f t="shared" si="550"/>
        <v>1110.8535284276181</v>
      </c>
      <c r="C1893" t="str">
        <f t="shared" si="534"/>
        <v>-0.293241362391096-23.1264943012424i</v>
      </c>
      <c r="D1893" t="str">
        <f t="shared" si="535"/>
        <v>3.47811689200202-14.3325767087872i</v>
      </c>
      <c r="E1893" t="str">
        <f t="shared" si="536"/>
        <v>162.430401909605+0.87547405989588i</v>
      </c>
      <c r="F1893" t="str">
        <f t="shared" si="537"/>
        <v>2.42492416887326-134.453928046944i</v>
      </c>
      <c r="G1893" t="str">
        <f t="shared" si="538"/>
        <v>0.999999688216468-0.000558375711367195i</v>
      </c>
      <c r="H1893" t="str">
        <f t="shared" si="539"/>
        <v>1247.87896639313+214.897687086i</v>
      </c>
      <c r="I1893" t="str">
        <f t="shared" si="540"/>
        <v>90.0472269068031-471.850583552397i</v>
      </c>
      <c r="K1893" t="str">
        <f t="shared" si="541"/>
        <v>0.00933934577334851-0.00244589593381824i</v>
      </c>
      <c r="L1893" t="str">
        <f t="shared" si="542"/>
        <v>0.00015-0.25402954412054i</v>
      </c>
      <c r="M1893" t="str">
        <f t="shared" si="543"/>
        <v>0.0004-0.0448287430800953i</v>
      </c>
      <c r="N1893">
        <f t="shared" si="544"/>
        <v>89.273534852877432</v>
      </c>
      <c r="O1893">
        <f t="shared" si="545"/>
        <v>27.2828942793099</v>
      </c>
      <c r="P1893" s="3">
        <f t="shared" si="546"/>
        <v>27.2828942793099</v>
      </c>
      <c r="Q1893" s="3">
        <f t="shared" si="547"/>
        <v>-90.726465147122568</v>
      </c>
      <c r="R1893">
        <f t="shared" si="548"/>
        <v>89.273534852877432</v>
      </c>
      <c r="S1893">
        <f t="shared" si="549"/>
        <v>1.1108535284276182</v>
      </c>
      <c r="T1893">
        <f t="shared" si="532"/>
        <v>27.2828942793099</v>
      </c>
    </row>
    <row r="1894" spans="1:20" x14ac:dyDescent="0.25">
      <c r="A1894">
        <f t="shared" si="533"/>
        <v>7006.2214228043422</v>
      </c>
      <c r="B1894">
        <f t="shared" si="550"/>
        <v>1115.0747718356431</v>
      </c>
      <c r="C1894" t="str">
        <f t="shared" si="534"/>
        <v>-0.292938634628951-23.0378841543788i</v>
      </c>
      <c r="D1894" t="str">
        <f t="shared" si="535"/>
        <v>3.47811683026431-14.2783593789297i</v>
      </c>
      <c r="E1894" t="str">
        <f t="shared" si="536"/>
        <v>162.430152060909+0.878971509669454i</v>
      </c>
      <c r="F1894" t="str">
        <f t="shared" si="537"/>
        <v>2.42492416311636-133.944947556324i</v>
      </c>
      <c r="G1894" t="str">
        <f t="shared" si="538"/>
        <v>0.999999685842412-0.000560497537739737i</v>
      </c>
      <c r="H1894" t="str">
        <f t="shared" si="539"/>
        <v>1248.25231636801+215.717238475285i</v>
      </c>
      <c r="I1894" t="str">
        <f t="shared" si="540"/>
        <v>90.0508981422797-470.194279310184i</v>
      </c>
      <c r="K1894" t="str">
        <f t="shared" si="541"/>
        <v>0.00933465983117925-0.00245391965640495i</v>
      </c>
      <c r="L1894" t="str">
        <f t="shared" si="542"/>
        <v>0.00015-0.253067886153159i</v>
      </c>
      <c r="M1894" t="str">
        <f t="shared" si="543"/>
        <v>0.0004-0.0446590387329103i</v>
      </c>
      <c r="N1894">
        <f t="shared" si="544"/>
        <v>89.27149373538127</v>
      </c>
      <c r="O1894">
        <f t="shared" si="545"/>
        <v>27.249553931755415</v>
      </c>
      <c r="P1894" s="3">
        <f t="shared" si="546"/>
        <v>27.249553931755415</v>
      </c>
      <c r="Q1894" s="3">
        <f t="shared" si="547"/>
        <v>-90.72850626461873</v>
      </c>
      <c r="R1894">
        <f t="shared" si="548"/>
        <v>89.27149373538127</v>
      </c>
      <c r="S1894">
        <f t="shared" si="549"/>
        <v>1.1150747718356431</v>
      </c>
      <c r="T1894">
        <f t="shared" si="532"/>
        <v>27.249553931755415</v>
      </c>
    </row>
    <row r="1895" spans="1:20" x14ac:dyDescent="0.25">
      <c r="A1895">
        <f t="shared" si="533"/>
        <v>7032.8450642109983</v>
      </c>
      <c r="B1895">
        <f t="shared" si="550"/>
        <v>1119.3120559686186</v>
      </c>
      <c r="C1895" t="str">
        <f t="shared" si="534"/>
        <v>-0.292633923984793-22.9496065890846i</v>
      </c>
      <c r="D1895" t="str">
        <f t="shared" si="535"/>
        <v>3.47811676805649-14.2243474480641i</v>
      </c>
      <c r="E1895" t="str">
        <f t="shared" si="536"/>
        <v>162.429900994105+0.882484014556626i</v>
      </c>
      <c r="F1895" t="str">
        <f t="shared" si="537"/>
        <v>2.42492415731561-133.437893908744i</v>
      </c>
      <c r="G1895" t="str">
        <f t="shared" si="538"/>
        <v>0.999999683450278-0.000562627427037268i</v>
      </c>
      <c r="H1895" t="str">
        <f t="shared" si="539"/>
        <v>1248.62864543007+216.539926007425i</v>
      </c>
      <c r="I1895" t="str">
        <f t="shared" si="540"/>
        <v>90.0545938231234-468.544790050712i</v>
      </c>
      <c r="K1895" t="str">
        <f t="shared" si="541"/>
        <v>0.00932994311222167-0.00246196066312462i</v>
      </c>
      <c r="L1895" t="str">
        <f t="shared" si="542"/>
        <v>0.00015-0.25210986865228i</v>
      </c>
      <c r="M1895" t="str">
        <f t="shared" si="543"/>
        <v>0.0004-0.0444899768209905i</v>
      </c>
      <c r="N1895">
        <f t="shared" si="544"/>
        <v>89.269452393395468</v>
      </c>
      <c r="O1895">
        <f t="shared" si="545"/>
        <v>27.216210972068417</v>
      </c>
      <c r="P1895" s="3">
        <f t="shared" si="546"/>
        <v>27.216210972068417</v>
      </c>
      <c r="Q1895" s="3">
        <f t="shared" si="547"/>
        <v>-90.730547606604532</v>
      </c>
      <c r="R1895">
        <f t="shared" si="548"/>
        <v>89.269452393395468</v>
      </c>
      <c r="S1895">
        <f t="shared" si="549"/>
        <v>1.1193120559686185</v>
      </c>
      <c r="T1895">
        <f t="shared" si="532"/>
        <v>27.216210972068417</v>
      </c>
    </row>
    <row r="1896" spans="1:20" x14ac:dyDescent="0.25">
      <c r="A1896">
        <f t="shared" si="533"/>
        <v>7059.5698754550012</v>
      </c>
      <c r="B1896">
        <f t="shared" si="550"/>
        <v>1123.5654417812993</v>
      </c>
      <c r="C1896" t="str">
        <f t="shared" si="534"/>
        <v>-0.292327219766226-22.8616603470053i</v>
      </c>
      <c r="D1896" t="str">
        <f t="shared" si="535"/>
        <v>3.478116705375-14.1705401392104i</v>
      </c>
      <c r="E1896" t="str">
        <f t="shared" si="536"/>
        <v>162.429648709277+0.886011648667062i</v>
      </c>
      <c r="F1896" t="str">
        <f t="shared" si="537"/>
        <v>2.4249241514707-132.932759810066i</v>
      </c>
      <c r="G1896" t="str">
        <f t="shared" si="538"/>
        <v>0.99999968103993-0.000564765409898728i</v>
      </c>
      <c r="H1896" t="str">
        <f t="shared" si="539"/>
        <v>1249.00797839306+217.365761613032i</v>
      </c>
      <c r="I1896" t="str">
        <f t="shared" si="540"/>
        <v>90.0583140780741-466.902092649632i</v>
      </c>
      <c r="K1896" t="str">
        <f t="shared" si="541"/>
        <v>0.00932519544931253-0.00247001889196525i</v>
      </c>
      <c r="L1896" t="str">
        <f t="shared" si="542"/>
        <v>0.00015-0.251155477836501i</v>
      </c>
      <c r="M1896" t="str">
        <f t="shared" si="543"/>
        <v>0.0004-0.0443215549123237i</v>
      </c>
      <c r="N1896">
        <f t="shared" si="544"/>
        <v>89.267410899867372</v>
      </c>
      <c r="O1896">
        <f t="shared" si="545"/>
        <v>27.182865385985014</v>
      </c>
      <c r="P1896" s="3">
        <f t="shared" si="546"/>
        <v>27.182865385985014</v>
      </c>
      <c r="Q1896" s="3">
        <f t="shared" si="547"/>
        <v>-90.732589100132628</v>
      </c>
      <c r="R1896">
        <f t="shared" si="548"/>
        <v>89.267410899867372</v>
      </c>
      <c r="S1896">
        <f t="shared" si="549"/>
        <v>1.1235654417812992</v>
      </c>
      <c r="T1896">
        <f t="shared" si="532"/>
        <v>27.182865385985014</v>
      </c>
    </row>
    <row r="1897" spans="1:20" x14ac:dyDescent="0.25">
      <c r="A1897">
        <f t="shared" si="533"/>
        <v>7086.3962409817304</v>
      </c>
      <c r="B1897">
        <f t="shared" si="550"/>
        <v>1127.8349904600684</v>
      </c>
      <c r="C1897" t="str">
        <f t="shared" si="534"/>
        <v>-0.292018511256206-22.7740441746527i</v>
      </c>
      <c r="D1897" t="str">
        <f t="shared" si="535"/>
        <v>3.47811664221624-14.1169366783326i</v>
      </c>
      <c r="E1897" t="str">
        <f t="shared" si="536"/>
        <v>162.429395206628+0.889554486530311i</v>
      </c>
      <c r="F1897" t="str">
        <f t="shared" si="537"/>
        <v>2.42492414558128-132.429537993766i</v>
      </c>
      <c r="G1897" t="str">
        <f t="shared" si="538"/>
        <v>0.999999678611228-0.000566911517079483i</v>
      </c>
      <c r="H1897" t="str">
        <f t="shared" si="539"/>
        <v>1249.39034029338+218.194757263378i</v>
      </c>
      <c r="I1897" t="str">
        <f t="shared" si="540"/>
        <v>90.0620590358876-465.266164087612i</v>
      </c>
      <c r="K1897" t="str">
        <f t="shared" si="541"/>
        <v>0.00932041667488021-0.00247809427961391i</v>
      </c>
      <c r="L1897" t="str">
        <f t="shared" si="542"/>
        <v>0.00015-0.25020469997659i</v>
      </c>
      <c r="M1897" t="str">
        <f t="shared" si="543"/>
        <v>0.0004-0.0441537705841042i</v>
      </c>
      <c r="N1897">
        <f t="shared" si="544"/>
        <v>89.26536932865416</v>
      </c>
      <c r="O1897">
        <f t="shared" si="545"/>
        <v>27.149517159206098</v>
      </c>
      <c r="P1897" s="3">
        <f t="shared" si="546"/>
        <v>27.149517159206098</v>
      </c>
      <c r="Q1897" s="3">
        <f t="shared" si="547"/>
        <v>-90.73463067134584</v>
      </c>
      <c r="R1897">
        <f t="shared" si="548"/>
        <v>89.26536932865416</v>
      </c>
      <c r="S1897">
        <f t="shared" si="549"/>
        <v>1.1278349904600684</v>
      </c>
      <c r="T1897">
        <f t="shared" si="532"/>
        <v>27.149517159206098</v>
      </c>
    </row>
    <row r="1898" spans="1:20" x14ac:dyDescent="0.25">
      <c r="A1898">
        <f t="shared" si="533"/>
        <v>7113.3245466974613</v>
      </c>
      <c r="B1898">
        <f t="shared" si="550"/>
        <v>1132.1207634238167</v>
      </c>
      <c r="C1898" t="str">
        <f t="shared" si="534"/>
        <v>-0.291707787713366-22.6867568233882i</v>
      </c>
      <c r="D1898" t="str">
        <f t="shared" si="535"/>
        <v>3.47811657857654-14.0635362943268i</v>
      </c>
      <c r="E1898" t="str">
        <f t="shared" si="536"/>
        <v>162.429140486485+0.893112603097244i</v>
      </c>
      <c r="F1898" t="str">
        <f t="shared" si="537"/>
        <v>2.42492413964701-131.92822122083i</v>
      </c>
      <c r="G1898" t="str">
        <f t="shared" si="538"/>
        <v>0.999999676164034-0.000569065779451771i</v>
      </c>
      <c r="H1898" t="str">
        <f t="shared" si="539"/>
        <v>1249.77575639216+219.026924970395i</v>
      </c>
      <c r="I1898" t="str">
        <f t="shared" si="540"/>
        <v>90.0658288253182-463.636981450047i</v>
      </c>
      <c r="K1898" t="str">
        <f t="shared" si="541"/>
        <v>0.00931560662095189-0.002486186761446i</v>
      </c>
      <c r="L1898" t="str">
        <f t="shared" si="542"/>
        <v>0.00015-0.249257521395288i</v>
      </c>
      <c r="M1898" t="str">
        <f t="shared" si="543"/>
        <v>0.0004-0.0439866214226979i</v>
      </c>
      <c r="N1898">
        <f t="shared" si="544"/>
        <v>89.263327754530337</v>
      </c>
      <c r="O1898">
        <f t="shared" si="545"/>
        <v>27.11616627739825</v>
      </c>
      <c r="P1898" s="3">
        <f t="shared" si="546"/>
        <v>27.11616627739825</v>
      </c>
      <c r="Q1898" s="3">
        <f t="shared" si="547"/>
        <v>-90.736672245469663</v>
      </c>
      <c r="R1898">
        <f t="shared" si="548"/>
        <v>89.263327754530337</v>
      </c>
      <c r="S1898">
        <f t="shared" si="549"/>
        <v>1.1321207634238166</v>
      </c>
      <c r="T1898">
        <f t="shared" si="532"/>
        <v>27.11616627739825</v>
      </c>
    </row>
    <row r="1899" spans="1:20" x14ac:dyDescent="0.25">
      <c r="A1899">
        <f t="shared" si="533"/>
        <v>7140.3551799749112</v>
      </c>
      <c r="B1899">
        <f t="shared" si="550"/>
        <v>1136.4228223248272</v>
      </c>
      <c r="C1899" t="str">
        <f t="shared" si="534"/>
        <v>-0.29139503837203-22.5997970494039i</v>
      </c>
      <c r="D1899" t="str">
        <f t="shared" si="535"/>
        <v>3.47811651445228-14.0103382190106i</v>
      </c>
      <c r="E1899" t="str">
        <f t="shared" si="536"/>
        <v>162.428884549299+0.89668607374309i</v>
      </c>
      <c r="F1899" t="str">
        <f t="shared" si="537"/>
        <v>2.42492413366757-131.428802279648i</v>
      </c>
      <c r="G1899" t="str">
        <f t="shared" si="538"/>
        <v>0.999999673698205-0.000571228228005136i</v>
      </c>
      <c r="H1899" t="str">
        <f t="shared" si="539"/>
        <v>1250.16425217767+219.862276786651i</v>
      </c>
      <c r="I1899" t="str">
        <f t="shared" si="540"/>
        <v>90.0696235750938-462.01452192687i</v>
      </c>
      <c r="K1899" t="str">
        <f t="shared" si="541"/>
        <v>0.00931076511915999-0.00249429627151412i</v>
      </c>
      <c r="L1899" t="str">
        <f t="shared" si="542"/>
        <v>0.00015-0.248313928467113i</v>
      </c>
      <c r="M1899" t="str">
        <f t="shared" si="543"/>
        <v>0.0004-0.0438201050236082i</v>
      </c>
      <c r="N1899">
        <f t="shared" si="544"/>
        <v>89.261286253196161</v>
      </c>
      <c r="O1899">
        <f t="shared" si="545"/>
        <v>27.082812726193715</v>
      </c>
      <c r="P1899" s="3">
        <f t="shared" si="546"/>
        <v>27.082812726193715</v>
      </c>
      <c r="Q1899" s="3">
        <f t="shared" si="547"/>
        <v>-90.738713746803839</v>
      </c>
      <c r="R1899">
        <f t="shared" si="548"/>
        <v>89.261286253196161</v>
      </c>
      <c r="S1899">
        <f t="shared" si="549"/>
        <v>1.1364228223248272</v>
      </c>
      <c r="T1899">
        <f t="shared" si="532"/>
        <v>27.082812726193715</v>
      </c>
    </row>
    <row r="1900" spans="1:20" x14ac:dyDescent="0.25">
      <c r="A1900">
        <f t="shared" si="533"/>
        <v>7167.4885296588163</v>
      </c>
      <c r="B1900">
        <f t="shared" si="550"/>
        <v>1140.7412290496616</v>
      </c>
      <c r="C1900" t="str">
        <f t="shared" si="534"/>
        <v>-0.291080252443363-22.5131636137066i</v>
      </c>
      <c r="D1900" t="str">
        <f t="shared" si="535"/>
        <v>3.47811644983974-13.9573416871117i</v>
      </c>
      <c r="E1900" t="str">
        <f t="shared" si="536"/>
        <v>162.428627395648+0.900274974269522i</v>
      </c>
      <c r="F1900" t="str">
        <f t="shared" si="537"/>
        <v>2.4249241276426-130.93127398591i</v>
      </c>
      <c r="G1900" t="str">
        <f t="shared" si="538"/>
        <v>0.999999671213601-0.000573398893846885i</v>
      </c>
      <c r="H1900" t="str">
        <f t="shared" si="539"/>
        <v>1250.55585336752+220.700824805378i</v>
      </c>
      <c r="I1900" t="str">
        <f t="shared" si="540"/>
        <v>90.0734434139106-460.398762812279i</v>
      </c>
      <c r="K1900" t="str">
        <f t="shared" si="541"/>
        <v>0.00930589200074982-0.00250242274253759i</v>
      </c>
      <c r="L1900" t="str">
        <f t="shared" si="542"/>
        <v>0.00015-0.247373907618164i</v>
      </c>
      <c r="M1900" t="str">
        <f t="shared" si="543"/>
        <v>0.0004-0.0436542189914407i</v>
      </c>
      <c r="N1900">
        <f t="shared" si="544"/>
        <v>89.259244901283338</v>
      </c>
      <c r="O1900">
        <f t="shared" si="545"/>
        <v>27.049456491191538</v>
      </c>
      <c r="P1900" s="3">
        <f t="shared" si="546"/>
        <v>27.049456491191538</v>
      </c>
      <c r="Q1900" s="3">
        <f t="shared" si="547"/>
        <v>-90.740755098716662</v>
      </c>
      <c r="R1900">
        <f t="shared" si="548"/>
        <v>89.259244901283338</v>
      </c>
      <c r="S1900">
        <f t="shared" si="549"/>
        <v>1.1407412290496615</v>
      </c>
      <c r="T1900">
        <f t="shared" ref="T1900:T1963" si="551">P1900</f>
        <v>27.049456491191538</v>
      </c>
    </row>
    <row r="1901" spans="1:20" x14ac:dyDescent="0.25">
      <c r="A1901">
        <f t="shared" ref="A1901:A1964" si="552">2*PI()*B1901</f>
        <v>7194.724986071521</v>
      </c>
      <c r="B1901">
        <f t="shared" si="550"/>
        <v>1145.0760457200504</v>
      </c>
      <c r="C1901" t="str">
        <f t="shared" ref="C1901:C1964" si="553">IMPRODUCT(D1901,E1901,$C$40,,K1901,$C$41)</f>
        <v>-0.290763419115373-22.4268552821002i</v>
      </c>
      <c r="D1901" t="str">
        <f t="shared" ref="D1901:D1964" si="554">IMDIV(IMPRODUCT($C$37,$C$38,COMPLEX(1,A1901/$C$38)),IMSUM(-1*A1901*A1901/$C$39,COMPLEX(0,1*A1901)))</f>
        <v>3.47811638473522-13.9045459362573i</v>
      </c>
      <c r="E1901" t="str">
        <f t="shared" ref="E1901:E1964" si="555">IMDIV(IMPRODUCT(IMSUM(F1901,G1901),$C$29,H1901),IMSUM(1,I1901))</f>
        <v>162.428369026241+0.903879380906257i</v>
      </c>
      <c r="F1901" t="str">
        <f t="shared" ref="F1901:F1964" si="556">IMDIV(IMPRODUCT($C$14,$C$15,COMPLEX(1,A1901/$C$15)),IMSUM(-1*A1901*A1901/$C$16,COMPLEX(0,A1901)))</f>
        <v>2.42492412157173-130.435629182506i</v>
      </c>
      <c r="G1901" t="str">
        <f t="shared" ref="G1901:G1964" si="557">IMDIV(1,COMPLEX(1,A1901*$C$9*$C$10))</f>
        <v>0.999999668710077-0.000575577808202531i</v>
      </c>
      <c r="H1901" t="str">
        <f t="shared" ref="H1901:H1964" si="558">IMDIV($C$3,IMSUM(K1901,COMPLEX(0,$C$28*A1901)))</f>
        <v>1250.95058591102+221.542581160426i</v>
      </c>
      <c r="I1901" t="str">
        <f t="shared" ref="I1901:I1964" si="559">IMPRODUCT(F1901,$C$29,H1901,$C$31)</f>
        <v>90.0772884704051-458.789681504543i</v>
      </c>
      <c r="K1901" t="str">
        <f t="shared" ref="K1901:K1964" si="560">IF($C$26&lt;=0,IMDIV(1,IMSUM(IMDIV(1,L1901),1/$C$18)),IMDIV(1,IMSUM(IMDIV(1,L1901),1/$C$18,IMDIV(1,M1901))))</f>
        <v>0.00930098709658628-0.00251056610589118i</v>
      </c>
      <c r="L1901" t="str">
        <f t="shared" ref="L1901:L1964" si="561">IMSUM($C$21/$C$22,IMDIV(1,COMPLEX(0,$C$20*$C$22*A1901)))</f>
        <v>0.00015-0.246437445325925i</v>
      </c>
      <c r="M1901" t="str">
        <f t="shared" ref="M1901:M1964" si="562">IMSUM($C$25/$C$26,IMDIV(1,COMPLEX(0,$C$24*$C$26*A1901)))</f>
        <v>0.0004-0.0434889609398692i</v>
      </c>
      <c r="N1901">
        <f t="shared" ref="N1901:N1964" si="563">ABS(R1901)</f>
        <v>89.257203776363568</v>
      </c>
      <c r="O1901">
        <f t="shared" ref="O1901:O1964" si="564">ABS(P1901)</f>
        <v>27.016097557958034</v>
      </c>
      <c r="P1901" s="3">
        <f t="shared" ref="P1901:P1964" si="565">20*LOG10(IMABS(C1901))</f>
        <v>27.016097557958034</v>
      </c>
      <c r="Q1901" s="3">
        <f t="shared" ref="Q1901:Q1964" si="566">IMARGUMENT(C1901)*180/PI()</f>
        <v>-90.742796223636432</v>
      </c>
      <c r="R1901">
        <f t="shared" ref="R1901:R1964" si="567">IF(Q1901&lt;0,Q1901+180,Q1901-180)</f>
        <v>89.257203776363568</v>
      </c>
      <c r="S1901">
        <f t="shared" ref="S1901:S1964" si="568">B1901/1000</f>
        <v>1.1450760457200504</v>
      </c>
      <c r="T1901">
        <f t="shared" si="551"/>
        <v>27.016097557958034</v>
      </c>
    </row>
    <row r="1902" spans="1:20" x14ac:dyDescent="0.25">
      <c r="A1902">
        <f t="shared" si="552"/>
        <v>7222.0649410185924</v>
      </c>
      <c r="B1902">
        <f t="shared" ref="B1902:B1965" si="569">B1901*(1+B$42)</f>
        <v>1149.4273346937866</v>
      </c>
      <c r="C1902" t="str">
        <f t="shared" si="553"/>
        <v>-0.290444527553586-22.340870825169i</v>
      </c>
      <c r="D1902" t="str">
        <f t="shared" si="554"/>
        <v>3.47811631913497-13.8519502069627i</v>
      </c>
      <c r="E1902" t="str">
        <f t="shared" si="555"/>
        <v>162.428109441921+0.907499370314523i</v>
      </c>
      <c r="F1902" t="str">
        <f t="shared" si="556"/>
        <v>2.42492411545464-129.941860739418i</v>
      </c>
      <c r="G1902" t="str">
        <f t="shared" si="557"/>
        <v>0.999999666187491-0.000577765002416237i</v>
      </c>
      <c r="H1902" t="str">
        <f t="shared" si="558"/>
        <v>1251.34847599146+222.387558026262i</v>
      </c>
      <c r="I1902" t="str">
        <f t="shared" si="559"/>
        <v>90.0811588731373-457.187255505722i</v>
      </c>
      <c r="K1902" t="str">
        <f t="shared" si="560"/>
        <v>0.0092960502371619-0.00251872629159457i</v>
      </c>
      <c r="L1902" t="str">
        <f t="shared" si="561"/>
        <v>0.00015-0.245504528119073i</v>
      </c>
      <c r="M1902" t="str">
        <f t="shared" si="562"/>
        <v>0.0004-0.0433243284916012i</v>
      </c>
      <c r="N1902">
        <f t="shared" si="563"/>
        <v>89.255162956955445</v>
      </c>
      <c r="O1902">
        <f t="shared" si="564"/>
        <v>26.982735912027586</v>
      </c>
      <c r="P1902" s="3">
        <f t="shared" si="565"/>
        <v>26.982735912027586</v>
      </c>
      <c r="Q1902" s="3">
        <f t="shared" si="566"/>
        <v>-90.744837043044555</v>
      </c>
      <c r="R1902">
        <f t="shared" si="567"/>
        <v>89.255162956955445</v>
      </c>
      <c r="S1902">
        <f t="shared" si="568"/>
        <v>1.1494273346937867</v>
      </c>
      <c r="T1902">
        <f t="shared" si="551"/>
        <v>26.982735912027586</v>
      </c>
    </row>
    <row r="1903" spans="1:20" x14ac:dyDescent="0.25">
      <c r="A1903">
        <f t="shared" si="552"/>
        <v>7249.5087877944634</v>
      </c>
      <c r="B1903">
        <f t="shared" si="569"/>
        <v>1153.7951585656231</v>
      </c>
      <c r="C1903" t="str">
        <f t="shared" si="553"/>
        <v>-0.290123566901589-22.2552090182597i</v>
      </c>
      <c r="D1903" t="str">
        <f t="shared" si="554"/>
        <v>3.47811625303521-13.7995537426207i</v>
      </c>
      <c r="E1903" t="str">
        <f t="shared" si="555"/>
        <v>162.427848643664+0.911135019588521i</v>
      </c>
      <c r="F1903" t="str">
        <f t="shared" si="556"/>
        <v>2.424924109291-129.449961553621i</v>
      </c>
      <c r="G1903" t="str">
        <f t="shared" si="557"/>
        <v>0.999999663645696-0.000579960507951279i</v>
      </c>
      <c r="H1903" t="str">
        <f t="shared" si="558"/>
        <v>1251.74955002855+223.235767617952i</v>
      </c>
      <c r="I1903" t="str">
        <f t="shared" si="559"/>
        <v>90.0850547505757-455.591462421488i</v>
      </c>
      <c r="K1903" t="str">
        <f t="shared" si="560"/>
        <v>0.00929108125260378-0.00252690322830122i</v>
      </c>
      <c r="L1903" t="str">
        <f t="shared" si="561"/>
        <v>0.00015-0.244575142577279i</v>
      </c>
      <c r="M1903" t="str">
        <f t="shared" si="562"/>
        <v>0.0004-0.0431603192783434i</v>
      </c>
      <c r="N1903">
        <f t="shared" si="563"/>
        <v>89.253122522531712</v>
      </c>
      <c r="O1903">
        <f t="shared" si="564"/>
        <v>26.949371538902991</v>
      </c>
      <c r="P1903" s="3">
        <f t="shared" si="565"/>
        <v>26.949371538902991</v>
      </c>
      <c r="Q1903" s="3">
        <f t="shared" si="566"/>
        <v>-90.746877477468288</v>
      </c>
      <c r="R1903">
        <f t="shared" si="567"/>
        <v>89.253122522531712</v>
      </c>
      <c r="S1903">
        <f t="shared" si="568"/>
        <v>1.153795158565623</v>
      </c>
      <c r="T1903">
        <f t="shared" si="551"/>
        <v>26.949371538902991</v>
      </c>
    </row>
    <row r="1904" spans="1:20" x14ac:dyDescent="0.25">
      <c r="A1904">
        <f t="shared" si="552"/>
        <v>7277.056921188082</v>
      </c>
      <c r="B1904">
        <f t="shared" si="569"/>
        <v>1158.1795801681724</v>
      </c>
      <c r="C1904" t="str">
        <f t="shared" si="553"/>
        <v>-0.289800526281285-22.169868641465i</v>
      </c>
      <c r="D1904" t="str">
        <f t="shared" si="554"/>
        <v>3.47811618643214-13.7473557894906i</v>
      </c>
      <c r="E1904" t="str">
        <f t="shared" si="555"/>
        <v>162.427586632581+0.914786406258329i</v>
      </c>
      <c r="F1904" t="str">
        <f t="shared" si="556"/>
        <v>2.4249241030804-128.95992454898i</v>
      </c>
      <c r="G1904" t="str">
        <f t="shared" si="557"/>
        <v>0.999999661084547-0.000582164356390484i</v>
      </c>
      <c r="H1904" t="str">
        <f t="shared" si="558"/>
        <v>1252.15383468076+224.087222191122i</v>
      </c>
      <c r="I1904" t="str">
        <f t="shared" si="559"/>
        <v>90.0889762310708-454.002279960876i</v>
      </c>
      <c r="K1904" t="str">
        <f t="shared" si="560"/>
        <v>0.00928607997268178-0.00253509684328753i</v>
      </c>
      <c r="L1904" t="str">
        <f t="shared" si="561"/>
        <v>0.00015-0.243649275331021i</v>
      </c>
      <c r="M1904" t="str">
        <f t="shared" si="562"/>
        <v>0.0004-0.0429969309407685i</v>
      </c>
      <c r="N1904">
        <f t="shared" si="563"/>
        <v>89.251082553527382</v>
      </c>
      <c r="O1904">
        <f t="shared" si="564"/>
        <v>26.9160044240563</v>
      </c>
      <c r="P1904" s="3">
        <f t="shared" si="565"/>
        <v>26.9160044240563</v>
      </c>
      <c r="Q1904" s="3">
        <f t="shared" si="566"/>
        <v>-90.748917446472618</v>
      </c>
      <c r="R1904">
        <f t="shared" si="567"/>
        <v>89.251082553527382</v>
      </c>
      <c r="S1904">
        <f t="shared" si="568"/>
        <v>1.1581795801681725</v>
      </c>
      <c r="T1904">
        <f t="shared" si="551"/>
        <v>26.9160044240563</v>
      </c>
    </row>
    <row r="1905" spans="1:20" x14ac:dyDescent="0.25">
      <c r="A1905">
        <f t="shared" si="552"/>
        <v>7304.7097374885971</v>
      </c>
      <c r="B1905">
        <f t="shared" si="569"/>
        <v>1162.5806625728114</v>
      </c>
      <c r="C1905" t="str">
        <f t="shared" si="553"/>
        <v>-0.289475394793937-22.0848484796073i</v>
      </c>
      <c r="D1905" t="str">
        <f t="shared" si="554"/>
        <v>3.47811611932192-13.6953555966871i</v>
      </c>
      <c r="E1905" t="str">
        <f t="shared" si="555"/>
        <v>162.427323409929+0.918453608291336i</v>
      </c>
      <c r="F1905" t="str">
        <f t="shared" si="556"/>
        <v>2.42492409682251-128.471742676149i</v>
      </c>
      <c r="G1905" t="str">
        <f t="shared" si="557"/>
        <v>0.999999658503897-0.000584376579436695i</v>
      </c>
      <c r="H1905" t="str">
        <f t="shared" si="558"/>
        <v>1252.56135684776+224.941934041954i</v>
      </c>
      <c r="I1905" t="str">
        <f t="shared" si="559"/>
        <v>90.0929234428464-452.41968593607i</v>
      </c>
      <c r="K1905" t="str">
        <f t="shared" si="560"/>
        <v>0.00928104622681614-0.00254330706244207i</v>
      </c>
      <c r="L1905" t="str">
        <f t="shared" si="561"/>
        <v>0.00015-0.242726913061388i</v>
      </c>
      <c r="M1905" t="str">
        <f t="shared" si="562"/>
        <v>0.0004-0.0428341611284802i</v>
      </c>
      <c r="N1905">
        <f t="shared" si="563"/>
        <v>89.249043131345744</v>
      </c>
      <c r="O1905">
        <f t="shared" si="564"/>
        <v>26.882634552929815</v>
      </c>
      <c r="P1905" s="3">
        <f t="shared" si="565"/>
        <v>26.882634552929815</v>
      </c>
      <c r="Q1905" s="3">
        <f t="shared" si="566"/>
        <v>-90.750956868654256</v>
      </c>
      <c r="R1905">
        <f t="shared" si="567"/>
        <v>89.249043131345744</v>
      </c>
      <c r="S1905">
        <f t="shared" si="568"/>
        <v>1.1625806625728115</v>
      </c>
      <c r="T1905">
        <f t="shared" si="551"/>
        <v>26.882634552929815</v>
      </c>
    </row>
    <row r="1906" spans="1:20" x14ac:dyDescent="0.25">
      <c r="A1906">
        <f t="shared" si="552"/>
        <v>7332.4676344910531</v>
      </c>
      <c r="B1906">
        <f t="shared" si="569"/>
        <v>1166.9984690905881</v>
      </c>
      <c r="C1906" t="str">
        <f t="shared" si="553"/>
        <v>-0.289148161520136-22.000147322221i</v>
      </c>
      <c r="D1906" t="str">
        <f t="shared" si="554"/>
        <v>3.47811605170071-13.6435524161702i</v>
      </c>
      <c r="E1906" t="str">
        <f t="shared" si="555"/>
        <v>162.427058977103+0.922136704095577i</v>
      </c>
      <c r="F1906" t="str">
        <f t="shared" si="556"/>
        <v>2.42492409051699-127.985408912467i</v>
      </c>
      <c r="G1906" t="str">
        <f t="shared" si="557"/>
        <v>0.999999655903596-0.000586597208913224i</v>
      </c>
      <c r="H1906" t="str">
        <f t="shared" si="558"/>
        <v>1252.97214367287+225.799915507115i</v>
      </c>
      <c r="I1906" t="str">
        <f t="shared" si="559"/>
        <v>90.0968965139633-450.843658262174i</v>
      </c>
      <c r="K1906" t="str">
        <f t="shared" si="560"/>
        <v>0.00927597984408558-0.0025515338102544i</v>
      </c>
      <c r="L1906" t="str">
        <f t="shared" si="561"/>
        <v>0.00015-0.241808042499889i</v>
      </c>
      <c r="M1906" t="str">
        <f t="shared" si="562"/>
        <v>0.0004-0.0426720074999804i</v>
      </c>
      <c r="N1906">
        <f t="shared" si="563"/>
        <v>89.247004338367333</v>
      </c>
      <c r="O1906">
        <f t="shared" si="564"/>
        <v>26.849261910936431</v>
      </c>
      <c r="P1906" s="3">
        <f t="shared" si="565"/>
        <v>26.849261910936431</v>
      </c>
      <c r="Q1906" s="3">
        <f t="shared" si="566"/>
        <v>-90.752995661632667</v>
      </c>
      <c r="R1906">
        <f t="shared" si="567"/>
        <v>89.247004338367333</v>
      </c>
      <c r="S1906">
        <f t="shared" si="568"/>
        <v>1.1669984690905881</v>
      </c>
      <c r="T1906">
        <f t="shared" si="551"/>
        <v>26.849261910936431</v>
      </c>
    </row>
    <row r="1907" spans="1:20" x14ac:dyDescent="0.25">
      <c r="A1907">
        <f t="shared" si="552"/>
        <v>7360.3310115021195</v>
      </c>
      <c r="B1907">
        <f t="shared" si="569"/>
        <v>1171.4330632731323</v>
      </c>
      <c r="C1907" t="str">
        <f t="shared" si="553"/>
        <v>-0.2888188155206-21.915763963535i</v>
      </c>
      <c r="D1907" t="str">
        <f t="shared" si="554"/>
        <v>3.47811598356459-13.5919455027336i</v>
      </c>
      <c r="E1907" t="str">
        <f t="shared" si="555"/>
        <v>162.426793335642+0.925835772521525i</v>
      </c>
      <c r="F1907" t="str">
        <f t="shared" si="556"/>
        <v>2.42492408416343-127.50091626186i</v>
      </c>
      <c r="G1907" t="str">
        <f t="shared" si="557"/>
        <v>0.999999653283496-0.000588826276764311i</v>
      </c>
      <c r="H1907" t="str">
        <f t="shared" si="558"/>
        <v>1253.38622254555+226.661178963751i</v>
      </c>
      <c r="I1907" t="str">
        <f t="shared" si="559"/>
        <v>90.100895572312-449.274174957018i</v>
      </c>
      <c r="K1907" t="str">
        <f t="shared" si="560"/>
        <v>0.00927088065323521-0.00255977700980425i</v>
      </c>
      <c r="L1907" t="str">
        <f t="shared" si="561"/>
        <v>0.00015-0.240892650428262i</v>
      </c>
      <c r="M1907" t="str">
        <f t="shared" si="562"/>
        <v>0.0004-0.0425104677226343i</v>
      </c>
      <c r="N1907">
        <f t="shared" si="563"/>
        <v>89.244966257956662</v>
      </c>
      <c r="O1907">
        <f t="shared" si="564"/>
        <v>26.815886483460062</v>
      </c>
      <c r="P1907" s="3">
        <f t="shared" si="565"/>
        <v>26.815886483460062</v>
      </c>
      <c r="Q1907" s="3">
        <f t="shared" si="566"/>
        <v>-90.755033742043338</v>
      </c>
      <c r="R1907">
        <f t="shared" si="567"/>
        <v>89.244966257956662</v>
      </c>
      <c r="S1907">
        <f t="shared" si="568"/>
        <v>1.1714330632731325</v>
      </c>
      <c r="T1907">
        <f t="shared" si="551"/>
        <v>26.815886483460062</v>
      </c>
    </row>
    <row r="1908" spans="1:20" x14ac:dyDescent="0.25">
      <c r="A1908">
        <f t="shared" si="552"/>
        <v>7388.3002693458275</v>
      </c>
      <c r="B1908">
        <f t="shared" si="569"/>
        <v>1175.8845089135702</v>
      </c>
      <c r="C1908" t="str">
        <f t="shared" si="553"/>
        <v>-0.288487345836833-21.8316972024578i</v>
      </c>
      <c r="D1908" t="str">
        <f t="shared" si="554"/>
        <v>3.47811591490967-13.5405341139945i</v>
      </c>
      <c r="E1908" t="str">
        <f t="shared" si="555"/>
        <v>162.426526487235+0.929550892863997i</v>
      </c>
      <c r="F1908" t="str">
        <f t="shared" si="556"/>
        <v>2.42492407776151-127.018257754739i</v>
      </c>
      <c r="G1908" t="str">
        <f t="shared" si="557"/>
        <v>0.999999650643444-0.000591063815055575i</v>
      </c>
      <c r="H1908" t="str">
        <f t="shared" si="558"/>
        <v>1253.80362110391+227.525736829422i</v>
      </c>
      <c r="I1908" t="str">
        <f t="shared" si="559"/>
        <v>90.1049207455837-447.711214140931i</v>
      </c>
      <c r="K1908" t="str">
        <f t="shared" si="560"/>
        <v>0.00926574848268521-0.00256803658275068i</v>
      </c>
      <c r="L1908" t="str">
        <f t="shared" si="561"/>
        <v>0.00015-0.239980723678284i</v>
      </c>
      <c r="M1908" t="str">
        <f t="shared" si="562"/>
        <v>0.0004-0.0423495394726383i</v>
      </c>
      <c r="N1908">
        <f t="shared" si="563"/>
        <v>89.242928974469379</v>
      </c>
      <c r="O1908">
        <f t="shared" si="564"/>
        <v>26.782508255857138</v>
      </c>
      <c r="P1908" s="3">
        <f t="shared" si="565"/>
        <v>26.782508255857138</v>
      </c>
      <c r="Q1908" s="3">
        <f t="shared" si="566"/>
        <v>-90.757071025530621</v>
      </c>
      <c r="R1908">
        <f t="shared" si="567"/>
        <v>89.242928974469379</v>
      </c>
      <c r="S1908">
        <f t="shared" si="568"/>
        <v>1.1758845089135703</v>
      </c>
      <c r="T1908">
        <f t="shared" si="551"/>
        <v>26.782508255857138</v>
      </c>
    </row>
    <row r="1909" spans="1:20" x14ac:dyDescent="0.25">
      <c r="A1909">
        <f t="shared" si="552"/>
        <v>7416.3758103693426</v>
      </c>
      <c r="B1909">
        <f t="shared" si="569"/>
        <v>1180.3528700474419</v>
      </c>
      <c r="C1909" t="str">
        <f t="shared" si="553"/>
        <v>-0.288153741491389-21.7479458425598i</v>
      </c>
      <c r="D1909" t="str">
        <f t="shared" si="554"/>
        <v>3.47811584573198-13.4893175103828i</v>
      </c>
      <c r="E1909" t="str">
        <f t="shared" si="555"/>
        <v>162.426258433721+0.933282144865871i</v>
      </c>
      <c r="F1909" t="str">
        <f t="shared" si="556"/>
        <v>2.42492407131083-126.537426447899i</v>
      </c>
      <c r="G1909" t="str">
        <f t="shared" si="557"/>
        <v>0.999999647983291-0.00059330985597449i</v>
      </c>
      <c r="H1909" t="str">
        <f t="shared" si="558"/>
        <v>1254.2243672372+228.39360156206i</v>
      </c>
      <c r="I1909" t="str">
        <f t="shared" si="559"/>
        <v>90.1089721612493-446.154754036519i</v>
      </c>
      <c r="K1909" t="str">
        <f t="shared" si="560"/>
        <v>0.00926058316053906-0.00257631244932098i</v>
      </c>
      <c r="L1909" t="str">
        <f t="shared" si="561"/>
        <v>0.00015-0.239072249131584i</v>
      </c>
      <c r="M1909" t="str">
        <f t="shared" si="562"/>
        <v>0.0004-0.0421892204349854i</v>
      </c>
      <c r="N1909">
        <f t="shared" si="563"/>
        <v>89.240892573260638</v>
      </c>
      <c r="O1909">
        <f t="shared" si="564"/>
        <v>26.749127213456884</v>
      </c>
      <c r="P1909" s="3">
        <f t="shared" si="565"/>
        <v>26.749127213456884</v>
      </c>
      <c r="Q1909" s="3">
        <f t="shared" si="566"/>
        <v>-90.759107426739362</v>
      </c>
      <c r="R1909">
        <f t="shared" si="567"/>
        <v>89.240892573260638</v>
      </c>
      <c r="S1909">
        <f t="shared" si="568"/>
        <v>1.1803528700474419</v>
      </c>
      <c r="T1909">
        <f t="shared" si="551"/>
        <v>26.749127213456884</v>
      </c>
    </row>
    <row r="1910" spans="1:20" x14ac:dyDescent="0.25">
      <c r="A1910">
        <f t="shared" si="552"/>
        <v>7444.5580384487457</v>
      </c>
      <c r="B1910">
        <f t="shared" si="569"/>
        <v>1184.8382109536221</v>
      </c>
      <c r="C1910" t="str">
        <f t="shared" si="553"/>
        <v>-0.28781799148897-21.6645086920572i</v>
      </c>
      <c r="D1910" t="str">
        <f t="shared" si="554"/>
        <v>3.47811577602753-13.4382949551305i</v>
      </c>
      <c r="E1910" t="str">
        <f t="shared" si="555"/>
        <v>162.425989177092+0.937029608718363i</v>
      </c>
      <c r="F1910" t="str">
        <f t="shared" si="556"/>
        <v>2.42492406481105-126.05841542442i</v>
      </c>
      <c r="G1910" t="str">
        <f t="shared" si="557"/>
        <v>0.999999645302882-0.000595564431830837i</v>
      </c>
      <c r="H1910" t="str">
        <f t="shared" si="558"/>
        <v>1254.64848908844+229.264785659918i</v>
      </c>
      <c r="I1910" t="str">
        <f t="shared" si="559"/>
        <v>90.1130499465392-444.604772968477i</v>
      </c>
      <c r="K1910" t="str">
        <f t="shared" si="560"/>
        <v>0.00925538451459231-0.00258460452829992i</v>
      </c>
      <c r="L1910" t="str">
        <f t="shared" si="561"/>
        <v>0.00015-0.23816721371945i</v>
      </c>
      <c r="M1910" t="str">
        <f t="shared" si="562"/>
        <v>0.0004-0.0420295083034323i</v>
      </c>
      <c r="N1910">
        <f t="shared" si="563"/>
        <v>89.238857140691124</v>
      </c>
      <c r="O1910">
        <f t="shared" si="564"/>
        <v>26.71574334156233</v>
      </c>
      <c r="P1910" s="3">
        <f t="shared" si="565"/>
        <v>26.71574334156233</v>
      </c>
      <c r="Q1910" s="3">
        <f t="shared" si="566"/>
        <v>-90.761142859308876</v>
      </c>
      <c r="R1910">
        <f t="shared" si="567"/>
        <v>89.238857140691124</v>
      </c>
      <c r="S1910">
        <f t="shared" si="568"/>
        <v>1.1848382109536222</v>
      </c>
      <c r="T1910">
        <f t="shared" si="551"/>
        <v>26.71574334156233</v>
      </c>
    </row>
    <row r="1911" spans="1:20" x14ac:dyDescent="0.25">
      <c r="A1911">
        <f t="shared" si="552"/>
        <v>7472.8473589948517</v>
      </c>
      <c r="B1911">
        <f t="shared" si="569"/>
        <v>1189.340596155246</v>
      </c>
      <c r="C1911" t="str">
        <f t="shared" si="553"/>
        <v>-0.287480084816182-21.5813845637942i</v>
      </c>
      <c r="D1911" t="str">
        <f t="shared" si="554"/>
        <v>3.47811570579234-13.387465714261i</v>
      </c>
      <c r="E1911" t="str">
        <f t="shared" si="555"/>
        <v>162.425718719494+0.940793365065527i</v>
      </c>
      <c r="F1911" t="str">
        <f t="shared" si="556"/>
        <v>2.42492405826176-125.581217793567i</v>
      </c>
      <c r="G1911" t="str">
        <f t="shared" si="557"/>
        <v>0.999999642602063-0.00059782757505717i</v>
      </c>
      <c r="H1911" t="str">
        <f t="shared" si="558"/>
        <v>1255.07601505701+230.139301661495i</v>
      </c>
      <c r="I1911" t="str">
        <f t="shared" si="559"/>
        <v>90.1171542284145-443.061249363385i</v>
      </c>
      <c r="K1911" t="str">
        <f t="shared" si="560"/>
        <v>0.00925015237234109-0.00259291273701853i</v>
      </c>
      <c r="L1911" t="str">
        <f t="shared" si="561"/>
        <v>0.00015-0.237265604422644i</v>
      </c>
      <c r="M1911" t="str">
        <f t="shared" si="562"/>
        <v>0.0004-0.0418704007804666i</v>
      </c>
      <c r="N1911">
        <f t="shared" si="563"/>
        <v>89.236822764136662</v>
      </c>
      <c r="O1911">
        <f t="shared" si="564"/>
        <v>26.682356625450531</v>
      </c>
      <c r="P1911" s="3">
        <f t="shared" si="565"/>
        <v>26.682356625450531</v>
      </c>
      <c r="Q1911" s="3">
        <f t="shared" si="566"/>
        <v>-90.763177235863338</v>
      </c>
      <c r="R1911">
        <f t="shared" si="567"/>
        <v>89.236822764136662</v>
      </c>
      <c r="S1911">
        <f t="shared" si="568"/>
        <v>1.1893405961552459</v>
      </c>
      <c r="T1911">
        <f t="shared" si="551"/>
        <v>26.682356625450531</v>
      </c>
    </row>
    <row r="1912" spans="1:20" x14ac:dyDescent="0.25">
      <c r="A1912">
        <f t="shared" si="552"/>
        <v>7501.2441789590321</v>
      </c>
      <c r="B1912">
        <f t="shared" si="569"/>
        <v>1193.860090420636</v>
      </c>
      <c r="C1912" t="str">
        <f t="shared" si="553"/>
        <v>-0.287140010443127-21.4985722752284i</v>
      </c>
      <c r="D1912" t="str">
        <f t="shared" si="554"/>
        <v>3.47811563502234-13.3368290565785i</v>
      </c>
      <c r="E1912" t="str">
        <f t="shared" si="555"/>
        <v>162.425447063232+0.944573495004802i</v>
      </c>
      <c r="F1912" t="str">
        <f t="shared" si="556"/>
        <v>2.42492405166261-125.105826690693i</v>
      </c>
      <c r="G1912" t="str">
        <f t="shared" si="557"/>
        <v>0.999999639880679-0.000600099318209286i</v>
      </c>
      <c r="H1912" t="str">
        <f t="shared" si="558"/>
        <v>1255.50697380121+231.017162145495i</v>
      </c>
      <c r="I1912" t="str">
        <f t="shared" si="559"/>
        <v>90.1212851335526-441.524161749486i</v>
      </c>
      <c r="K1912" t="str">
        <f t="shared" si="560"/>
        <v>0.0092448865609915-0.00260123699134357i</v>
      </c>
      <c r="L1912" t="str">
        <f t="shared" si="561"/>
        <v>0.00015-0.236367408271213i</v>
      </c>
      <c r="M1912" t="str">
        <f t="shared" si="562"/>
        <v>0.0004-0.0417118955772729i</v>
      </c>
      <c r="N1912">
        <f t="shared" si="563"/>
        <v>89.234789531993272</v>
      </c>
      <c r="O1912">
        <f t="shared" si="564"/>
        <v>26.648967050374143</v>
      </c>
      <c r="P1912" s="3">
        <f t="shared" si="565"/>
        <v>26.648967050374143</v>
      </c>
      <c r="Q1912" s="3">
        <f t="shared" si="566"/>
        <v>-90.765210468006728</v>
      </c>
      <c r="R1912">
        <f t="shared" si="567"/>
        <v>89.234789531993272</v>
      </c>
      <c r="S1912">
        <f t="shared" si="568"/>
        <v>1.193860090420636</v>
      </c>
      <c r="T1912">
        <f t="shared" si="551"/>
        <v>26.648967050374143</v>
      </c>
    </row>
    <row r="1913" spans="1:20" x14ac:dyDescent="0.25">
      <c r="A1913">
        <f t="shared" si="552"/>
        <v>7529.7489068390769</v>
      </c>
      <c r="B1913">
        <f t="shared" si="569"/>
        <v>1198.3967587642344</v>
      </c>
      <c r="C1913" t="str">
        <f t="shared" si="553"/>
        <v>-0.28679775732292-21.4160706484125i</v>
      </c>
      <c r="D1913" t="str">
        <f t="shared" si="554"/>
        <v>3.47811556371348-13.2863842536577i</v>
      </c>
      <c r="E1913" t="str">
        <f t="shared" si="555"/>
        <v>162.425174210773+0.94837008009053i</v>
      </c>
      <c r="F1913" t="str">
        <f t="shared" si="556"/>
        <v>2.42492404501321-124.632235277137i</v>
      </c>
      <c r="G1913" t="str">
        <f t="shared" si="557"/>
        <v>0.999999637138573-0.000602379693966691i</v>
      </c>
      <c r="H1913" t="str">
        <f t="shared" si="558"/>
        <v>1255.94139424106+231.89837973072i</v>
      </c>
      <c r="I1913" t="str">
        <f t="shared" si="559"/>
        <v>90.1254427883092-439.993488756527i</v>
      </c>
      <c r="K1913" t="str">
        <f t="shared" si="560"/>
        <v>0.00923958690746805-0.00260957720566603i</v>
      </c>
      <c r="L1913" t="str">
        <f t="shared" si="561"/>
        <v>0.00015-0.235472612344305i</v>
      </c>
      <c r="M1913" t="str">
        <f t="shared" si="562"/>
        <v>0.0004-0.0415539904137008i</v>
      </c>
      <c r="N1913">
        <f t="shared" si="563"/>
        <v>89.232757533687419</v>
      </c>
      <c r="O1913">
        <f t="shared" si="564"/>
        <v>26.615574601561427</v>
      </c>
      <c r="P1913" s="3">
        <f t="shared" si="565"/>
        <v>26.615574601561427</v>
      </c>
      <c r="Q1913" s="3">
        <f t="shared" si="566"/>
        <v>-90.767242466312581</v>
      </c>
      <c r="R1913">
        <f t="shared" si="567"/>
        <v>89.232757533687419</v>
      </c>
      <c r="S1913">
        <f t="shared" si="568"/>
        <v>1.1983967587642343</v>
      </c>
      <c r="T1913">
        <f t="shared" si="551"/>
        <v>26.615574601561427</v>
      </c>
    </row>
    <row r="1914" spans="1:20" x14ac:dyDescent="0.25">
      <c r="A1914">
        <f t="shared" si="552"/>
        <v>7558.3619526850644</v>
      </c>
      <c r="B1914">
        <f t="shared" si="569"/>
        <v>1202.9506664475384</v>
      </c>
      <c r="C1914" t="str">
        <f t="shared" si="553"/>
        <v>-0.286453314393533-21.3338785099802i</v>
      </c>
      <c r="D1914" t="str">
        <f t="shared" si="554"/>
        <v>3.47811549186163-13.2361305798332i</v>
      </c>
      <c r="E1914" t="str">
        <f t="shared" si="555"/>
        <v>162.424900164746+0.952183202335333i</v>
      </c>
      <c r="F1914" t="str">
        <f t="shared" si="556"/>
        <v>2.42492403831317-124.160436740127i</v>
      </c>
      <c r="G1914" t="str">
        <f t="shared" si="557"/>
        <v>0.999999634375587-0.000604668735133073i</v>
      </c>
      <c r="H1914" t="str">
        <f t="shared" si="558"/>
        <v>1256.37930556079+232.782967076032i</v>
      </c>
      <c r="I1914" t="str">
        <f t="shared" si="559"/>
        <v>90.1296273187066-438.469209115496i</v>
      </c>
      <c r="K1914" t="str">
        <f t="shared" si="560"/>
        <v>0.00923425323842381-0.0026179332928909i</v>
      </c>
      <c r="L1914" t="str">
        <f t="shared" si="561"/>
        <v>0.00015-0.234581203769979i</v>
      </c>
      <c r="M1914" t="str">
        <f t="shared" si="562"/>
        <v>0.0004-0.0413966830182315i</v>
      </c>
      <c r="N1914">
        <f t="shared" si="563"/>
        <v>89.230726859680402</v>
      </c>
      <c r="O1914">
        <f t="shared" si="564"/>
        <v>26.582179264217999</v>
      </c>
      <c r="P1914" s="3">
        <f t="shared" si="565"/>
        <v>26.582179264217999</v>
      </c>
      <c r="Q1914" s="3">
        <f t="shared" si="566"/>
        <v>-90.769273140319598</v>
      </c>
      <c r="R1914">
        <f t="shared" si="567"/>
        <v>89.230726859680402</v>
      </c>
      <c r="S1914">
        <f t="shared" si="568"/>
        <v>1.2029506664475385</v>
      </c>
      <c r="T1914">
        <f t="shared" si="551"/>
        <v>26.582179264217999</v>
      </c>
    </row>
    <row r="1915" spans="1:20" x14ac:dyDescent="0.25">
      <c r="A1915">
        <f t="shared" si="552"/>
        <v>7587.0837281052673</v>
      </c>
      <c r="B1915">
        <f t="shared" si="569"/>
        <v>1207.521878980039</v>
      </c>
      <c r="C1915" t="str">
        <f t="shared" si="553"/>
        <v>-0.286106670577137-21.2519946911276i</v>
      </c>
      <c r="D1915" t="str">
        <f t="shared" si="554"/>
        <v>3.47811541946268-13.186067312189i</v>
      </c>
      <c r="E1915" t="str">
        <f t="shared" si="555"/>
        <v>162.42462492795+0.956012944213479i</v>
      </c>
      <c r="F1915" t="str">
        <f t="shared" si="556"/>
        <v>2.42492403156211-123.690424292684i</v>
      </c>
      <c r="G1915" t="str">
        <f t="shared" si="557"/>
        <v>0.999999631591563-0.000606966474636768i</v>
      </c>
      <c r="H1915" t="str">
        <f t="shared" si="558"/>
        <v>1256.8207372118+233.670936880237i</v>
      </c>
      <c r="I1915" t="str">
        <f t="shared" si="559"/>
        <v>90.1338388503994-436.951301658521i</v>
      </c>
      <c r="K1915" t="str">
        <f t="shared" si="560"/>
        <v>0.00922888538024882-0.00262630516442553i</v>
      </c>
      <c r="L1915" t="str">
        <f t="shared" si="561"/>
        <v>0.00015-0.233693169725024i</v>
      </c>
      <c r="M1915" t="str">
        <f t="shared" si="562"/>
        <v>0.0004-0.0412399711279454i</v>
      </c>
      <c r="N1915">
        <f t="shared" si="563"/>
        <v>89.228697601479169</v>
      </c>
      <c r="O1915">
        <f t="shared" si="564"/>
        <v>26.548781023526704</v>
      </c>
      <c r="P1915" s="3">
        <f t="shared" si="565"/>
        <v>26.548781023526704</v>
      </c>
      <c r="Q1915" s="3">
        <f t="shared" si="566"/>
        <v>-90.771302398520831</v>
      </c>
      <c r="R1915">
        <f t="shared" si="567"/>
        <v>89.228697601479169</v>
      </c>
      <c r="S1915">
        <f t="shared" si="568"/>
        <v>1.207521878980039</v>
      </c>
      <c r="T1915">
        <f t="shared" si="551"/>
        <v>26.548781023526704</v>
      </c>
    </row>
    <row r="1916" spans="1:20" x14ac:dyDescent="0.25">
      <c r="A1916">
        <f t="shared" si="552"/>
        <v>7615.9146462720682</v>
      </c>
      <c r="B1916">
        <f t="shared" si="569"/>
        <v>1212.1104621201632</v>
      </c>
      <c r="C1916" t="str">
        <f t="shared" si="553"/>
        <v>-0.285757814781814-21.1704180275983i</v>
      </c>
      <c r="D1916" t="str">
        <f t="shared" si="554"/>
        <v>3.47811534651246-13.1361937305481i</v>
      </c>
      <c r="E1916" t="str">
        <f t="shared" si="555"/>
        <v>162.424348503348+0.959859388662039i</v>
      </c>
      <c r="F1916" t="str">
        <f t="shared" si="556"/>
        <v>2.42492402475967-123.22219117352i</v>
      </c>
      <c r="G1916" t="str">
        <f t="shared" si="557"/>
        <v>0.99999962878634-0.000609272945531241i</v>
      </c>
      <c r="H1916" t="str">
        <f t="shared" si="558"/>
        <v>1257.2657189152+234.562301882015i</v>
      </c>
      <c r="I1916" t="str">
        <f t="shared" si="559"/>
        <v>90.1380775086508-435.439745318585i</v>
      </c>
      <c r="K1916" t="str">
        <f t="shared" si="560"/>
        <v>0.00922348315908057-0.00263469273016933i</v>
      </c>
      <c r="L1916" t="str">
        <f t="shared" si="561"/>
        <v>0.00015-0.232808497434771i</v>
      </c>
      <c r="M1916" t="str">
        <f t="shared" si="562"/>
        <v>0.0004-0.0410838524884892i</v>
      </c>
      <c r="N1916">
        <f t="shared" si="563"/>
        <v>89.226669851641091</v>
      </c>
      <c r="O1916">
        <f t="shared" si="564"/>
        <v>26.515379864648999</v>
      </c>
      <c r="P1916" s="3">
        <f t="shared" si="565"/>
        <v>26.515379864648999</v>
      </c>
      <c r="Q1916" s="3">
        <f t="shared" si="566"/>
        <v>-90.773330148358909</v>
      </c>
      <c r="R1916">
        <f t="shared" si="567"/>
        <v>89.226669851641091</v>
      </c>
      <c r="S1916">
        <f t="shared" si="568"/>
        <v>1.2121104621201633</v>
      </c>
      <c r="T1916">
        <f t="shared" si="551"/>
        <v>26.515379864648999</v>
      </c>
    </row>
    <row r="1917" spans="1:20" x14ac:dyDescent="0.25">
      <c r="A1917">
        <f t="shared" si="552"/>
        <v>7644.8551219279016</v>
      </c>
      <c r="B1917">
        <f t="shared" si="569"/>
        <v>1216.7164818762199</v>
      </c>
      <c r="C1917" t="str">
        <f t="shared" si="553"/>
        <v>-0.285406735901544-21.0891473596674i</v>
      </c>
      <c r="D1917" t="str">
        <f t="shared" si="554"/>
        <v>3.47811527300677-13.0865091174623i</v>
      </c>
      <c r="E1917" t="str">
        <f t="shared" si="555"/>
        <v>162.42407089408+0.963722619084455i</v>
      </c>
      <c r="F1917" t="str">
        <f t="shared" si="556"/>
        <v>2.42492401790541-122.755730646944i</v>
      </c>
      <c r="G1917" t="str">
        <f t="shared" si="557"/>
        <v>0.999999625959757-0.000611588180995555i</v>
      </c>
      <c r="H1917" t="str">
        <f t="shared" si="558"/>
        <v>1257.71428066473+235.457074859819i</v>
      </c>
      <c r="I1917" t="str">
        <f t="shared" si="559"/>
        <v>90.1423434183064-433.934519129402i</v>
      </c>
      <c r="K1917" t="str">
        <f t="shared" si="560"/>
        <v>0.00921804640081324-0.00264309589850249i</v>
      </c>
      <c r="L1917" t="str">
        <f t="shared" si="561"/>
        <v>0.00015-0.231927174172914i</v>
      </c>
      <c r="M1917" t="str">
        <f t="shared" si="562"/>
        <v>0.0004-0.0409283248540437i</v>
      </c>
      <c r="N1917">
        <f t="shared" si="563"/>
        <v>89.224643703783272</v>
      </c>
      <c r="O1917">
        <f t="shared" si="564"/>
        <v>26.481975772725875</v>
      </c>
      <c r="P1917" s="3">
        <f t="shared" si="565"/>
        <v>26.481975772725875</v>
      </c>
      <c r="Q1917" s="3">
        <f t="shared" si="566"/>
        <v>-90.775356296216728</v>
      </c>
      <c r="R1917">
        <f t="shared" si="567"/>
        <v>89.224643703783272</v>
      </c>
      <c r="S1917">
        <f t="shared" si="568"/>
        <v>1.2167164818762199</v>
      </c>
      <c r="T1917">
        <f t="shared" si="551"/>
        <v>26.481975772725875</v>
      </c>
    </row>
    <row r="1918" spans="1:20" x14ac:dyDescent="0.25">
      <c r="A1918">
        <f t="shared" si="552"/>
        <v>7673.9055713912276</v>
      </c>
      <c r="B1918">
        <f t="shared" si="569"/>
        <v>1221.3400045073495</v>
      </c>
      <c r="C1918" t="str">
        <f t="shared" si="553"/>
        <v>-0.28505342281707-21.0081815321246i</v>
      </c>
      <c r="D1918" t="str">
        <f t="shared" si="554"/>
        <v>3.47811519894137-13.0370127582017i</v>
      </c>
      <c r="E1918" t="str">
        <f t="shared" si="555"/>
        <v>162.423792103459+0.967602719351787i</v>
      </c>
      <c r="F1918" t="str">
        <f t="shared" si="556"/>
        <v>2.42492401099896-122.291036002766i</v>
      </c>
      <c r="G1918" t="str">
        <f t="shared" si="557"/>
        <v>0.999999623111651-0.00061391221433485i</v>
      </c>
      <c r="H1918" t="str">
        <f t="shared" si="558"/>
        <v>1258.16645272957+236.355268631762i</v>
      </c>
      <c r="I1918" t="str">
        <f t="shared" si="559"/>
        <v>90.1466367037643-432.435602225228i</v>
      </c>
      <c r="K1918" t="str">
        <f t="shared" si="560"/>
        <v>0.00921257493110769-0.00265151457627516i</v>
      </c>
      <c r="L1918" t="str">
        <f t="shared" si="561"/>
        <v>0.00015-0.231049187261322i</v>
      </c>
      <c r="M1918" t="str">
        <f t="shared" si="562"/>
        <v>0.0004-0.040773385987292i</v>
      </c>
      <c r="N1918">
        <f t="shared" si="563"/>
        <v>89.222619252589539</v>
      </c>
      <c r="O1918">
        <f t="shared" si="564"/>
        <v>26.448568732878424</v>
      </c>
      <c r="P1918" s="3">
        <f t="shared" si="565"/>
        <v>26.448568732878424</v>
      </c>
      <c r="Q1918" s="3">
        <f t="shared" si="566"/>
        <v>-90.777380747410461</v>
      </c>
      <c r="R1918">
        <f t="shared" si="567"/>
        <v>89.222619252589539</v>
      </c>
      <c r="S1918">
        <f t="shared" si="568"/>
        <v>1.2213400045073495</v>
      </c>
      <c r="T1918">
        <f t="shared" si="551"/>
        <v>26.448568732878424</v>
      </c>
    </row>
    <row r="1919" spans="1:20" x14ac:dyDescent="0.25">
      <c r="A1919">
        <f t="shared" si="552"/>
        <v>7703.0664125625144</v>
      </c>
      <c r="B1919">
        <f t="shared" si="569"/>
        <v>1225.9810965244774</v>
      </c>
      <c r="C1919" t="str">
        <f t="shared" si="553"/>
        <v>-0.284697864396656-20.9275193942589i</v>
      </c>
      <c r="D1919" t="str">
        <f t="shared" si="554"/>
        <v>3.47811512431201-12.9877039407446i</v>
      </c>
      <c r="E1919" t="str">
        <f t="shared" si="555"/>
        <v>162.42351213498+0.971499773805982i</v>
      </c>
      <c r="F1919" t="str">
        <f t="shared" si="556"/>
        <v>2.42492400403993-121.828100556196i</v>
      </c>
      <c r="G1919" t="str">
        <f t="shared" si="557"/>
        <v>0.999999620241859-0.000616245078980826i</v>
      </c>
      <c r="H1919" t="str">
        <f t="shared" si="558"/>
        <v>1258.62226565716+237.256896055529i</v>
      </c>
      <c r="I1919" t="str">
        <f t="shared" si="559"/>
        <v>90.1509574889502-430.942973840652i</v>
      </c>
      <c r="K1919" t="str">
        <f t="shared" si="560"/>
        <v>0.00920706857540159-0.00265994866879668i</v>
      </c>
      <c r="L1919" t="str">
        <f t="shared" si="561"/>
        <v>0.00015-0.230174524069856i</v>
      </c>
      <c r="M1919" t="str">
        <f t="shared" si="562"/>
        <v>0.0004-0.0406190336593864i</v>
      </c>
      <c r="N1919">
        <f t="shared" si="563"/>
        <v>89.220596593817731</v>
      </c>
      <c r="O1919">
        <f t="shared" si="564"/>
        <v>26.415158730208983</v>
      </c>
      <c r="P1919" s="3">
        <f t="shared" si="565"/>
        <v>26.415158730208983</v>
      </c>
      <c r="Q1919" s="3">
        <f t="shared" si="566"/>
        <v>-90.779403406182269</v>
      </c>
      <c r="R1919">
        <f t="shared" si="567"/>
        <v>89.220596593817731</v>
      </c>
      <c r="S1919">
        <f t="shared" si="568"/>
        <v>1.2259810965244773</v>
      </c>
      <c r="T1919">
        <f t="shared" si="551"/>
        <v>26.415158730208983</v>
      </c>
    </row>
    <row r="1920" spans="1:20" x14ac:dyDescent="0.25">
      <c r="A1920">
        <f t="shared" si="552"/>
        <v>7732.3380649302517</v>
      </c>
      <c r="B1920">
        <f t="shared" si="569"/>
        <v>1230.6398246912704</v>
      </c>
      <c r="C1920" t="str">
        <f t="shared" si="553"/>
        <v>-0.284340049496737-20.8471597998427i</v>
      </c>
      <c r="D1920" t="str">
        <f t="shared" si="554"/>
        <v>3.47811504911439-12.9385819557671i</v>
      </c>
      <c r="E1920" t="str">
        <f t="shared" si="555"/>
        <v>162.423230992314+0.975413867260843i</v>
      </c>
      <c r="F1920" t="str">
        <f t="shared" si="556"/>
        <v>2.42492399702792-121.366917647754i</v>
      </c>
      <c r="G1920" t="str">
        <f t="shared" si="557"/>
        <v>0.999999617350214-0.00061858680849222i</v>
      </c>
      <c r="H1920" t="str">
        <f t="shared" si="558"/>
        <v>1259.08175027606+238.16197002824i</v>
      </c>
      <c r="I1920" t="str">
        <f t="shared" si="559"/>
        <v>90.155305897285-429.456613310429i</v>
      </c>
      <c r="K1920" t="str">
        <f t="shared" si="560"/>
        <v>0.00920152715891989-0.00266839807982469i</v>
      </c>
      <c r="L1920" t="str">
        <f t="shared" si="561"/>
        <v>0.00015-0.229303172016195i</v>
      </c>
      <c r="M1920" t="str">
        <f t="shared" si="562"/>
        <v>0.0004-0.0404652656499167i</v>
      </c>
      <c r="N1920">
        <f t="shared" si="563"/>
        <v>89.218575824307436</v>
      </c>
      <c r="O1920">
        <f t="shared" si="564"/>
        <v>26.381745749802121</v>
      </c>
      <c r="P1920" s="3">
        <f t="shared" si="565"/>
        <v>26.381745749802121</v>
      </c>
      <c r="Q1920" s="3">
        <f t="shared" si="566"/>
        <v>-90.781424175692564</v>
      </c>
      <c r="R1920">
        <f t="shared" si="567"/>
        <v>89.218575824307436</v>
      </c>
      <c r="S1920">
        <f t="shared" si="568"/>
        <v>1.2306398246912704</v>
      </c>
      <c r="T1920">
        <f t="shared" si="551"/>
        <v>26.381745749802121</v>
      </c>
    </row>
    <row r="1921" spans="1:20" x14ac:dyDescent="0.25">
      <c r="A1921">
        <f t="shared" si="552"/>
        <v>7761.7209495769876</v>
      </c>
      <c r="B1921">
        <f t="shared" si="569"/>
        <v>1235.3162560250973</v>
      </c>
      <c r="C1921" t="str">
        <f t="shared" si="553"/>
        <v>-0.283979966962399-20.7671016071149i</v>
      </c>
      <c r="D1921" t="str">
        <f t="shared" si="554"/>
        <v>3.47811497334419-12.8896460966329i</v>
      </c>
      <c r="E1921" t="str">
        <f t="shared" si="555"/>
        <v>162.422948679321+0.979345085006252i</v>
      </c>
      <c r="F1921" t="str">
        <f t="shared" si="556"/>
        <v>2.42492398996251-120.907480643168i</v>
      </c>
      <c r="G1921" t="str">
        <f t="shared" si="557"/>
        <v>0.999999614436551-0.000620937436555287i</v>
      </c>
      <c r="H1921" t="str">
        <f t="shared" si="558"/>
        <v>1259.54493769898+239.070503486343i</v>
      </c>
      <c r="I1921" t="str">
        <f t="shared" si="559"/>
        <v>90.1596820516577-427.976500069323i</v>
      </c>
      <c r="K1921" t="str">
        <f t="shared" si="560"/>
        <v>0.0091959505066848-0.00267686271155419i</v>
      </c>
      <c r="L1921" t="str">
        <f t="shared" si="561"/>
        <v>0.00015-0.228435118565645i</v>
      </c>
      <c r="M1921" t="str">
        <f t="shared" si="562"/>
        <v>0.0004-0.0403120797468785i</v>
      </c>
      <c r="N1921">
        <f t="shared" si="563"/>
        <v>89.216557041987997</v>
      </c>
      <c r="O1921">
        <f t="shared" si="564"/>
        <v>26.348329776725112</v>
      </c>
      <c r="P1921" s="3">
        <f t="shared" si="565"/>
        <v>26.348329776725112</v>
      </c>
      <c r="Q1921" s="3">
        <f t="shared" si="566"/>
        <v>-90.783442958012003</v>
      </c>
      <c r="R1921">
        <f t="shared" si="567"/>
        <v>89.216557041987997</v>
      </c>
      <c r="S1921">
        <f t="shared" si="568"/>
        <v>1.2353162560250974</v>
      </c>
      <c r="T1921">
        <f t="shared" si="551"/>
        <v>26.348329776725112</v>
      </c>
    </row>
    <row r="1922" spans="1:20" x14ac:dyDescent="0.25">
      <c r="A1922">
        <f t="shared" si="552"/>
        <v>7791.2154891853806</v>
      </c>
      <c r="B1922">
        <f t="shared" si="569"/>
        <v>1240.0104577979928</v>
      </c>
      <c r="C1922" t="str">
        <f t="shared" si="553"/>
        <v>-0.283617605628196-20.6873436787657i</v>
      </c>
      <c r="D1922" t="str">
        <f t="shared" si="554"/>
        <v>3.47811489699703-12.8408956593831i</v>
      </c>
      <c r="E1922" t="str">
        <f t="shared" si="555"/>
        <v>162.422665200044+0.983293512808869i</v>
      </c>
      <c r="F1922" t="str">
        <f t="shared" si="556"/>
        <v>2.4249239828433-120.449782933282i</v>
      </c>
      <c r="G1922" t="str">
        <f t="shared" si="557"/>
        <v>0.999999611500702-0.000623296996984291i</v>
      </c>
      <c r="H1922" t="str">
        <f t="shared" si="558"/>
        <v>1260.01185932567+239.982509405468i</v>
      </c>
      <c r="I1922" t="str">
        <f t="shared" si="559"/>
        <v>90.1640860743907-426.502613651919i</v>
      </c>
      <c r="K1922" t="str">
        <f t="shared" si="560"/>
        <v>0.0091903384435267-0.00268534246460676i</v>
      </c>
      <c r="L1922" t="str">
        <f t="shared" si="561"/>
        <v>0.00015-0.227570351230968i</v>
      </c>
      <c r="M1922" t="str">
        <f t="shared" si="562"/>
        <v>0.0004-0.0401594737466413i</v>
      </c>
      <c r="N1922">
        <f t="shared" si="563"/>
        <v>89.214540345885908</v>
      </c>
      <c r="O1922">
        <f t="shared" si="564"/>
        <v>26.314910796029164</v>
      </c>
      <c r="P1922" s="3">
        <f t="shared" si="565"/>
        <v>26.314910796029164</v>
      </c>
      <c r="Q1922" s="3">
        <f t="shared" si="566"/>
        <v>-90.785459654114092</v>
      </c>
      <c r="R1922">
        <f t="shared" si="567"/>
        <v>89.214540345885908</v>
      </c>
      <c r="S1922">
        <f t="shared" si="568"/>
        <v>1.2400104577979927</v>
      </c>
      <c r="T1922">
        <f t="shared" si="551"/>
        <v>26.314910796029164</v>
      </c>
    </row>
    <row r="1923" spans="1:20" x14ac:dyDescent="0.25">
      <c r="A1923">
        <f t="shared" si="552"/>
        <v>7820.8221080442854</v>
      </c>
      <c r="B1923">
        <f t="shared" si="569"/>
        <v>1244.7224975376253</v>
      </c>
      <c r="C1923" t="str">
        <f t="shared" si="553"/>
        <v>-0.283252954319138-20.6078848819221i</v>
      </c>
      <c r="D1923" t="str">
        <f t="shared" si="554"/>
        <v>3.47811482006855-12.7923299427265i</v>
      </c>
      <c r="E1923" t="str">
        <f t="shared" si="555"/>
        <v>162.422380558721+0.987259236915125i</v>
      </c>
      <c r="F1923" t="str">
        <f t="shared" si="556"/>
        <v>2.42492397566987-119.993817933962i</v>
      </c>
      <c r="G1923" t="str">
        <f t="shared" si="557"/>
        <v>0.999999608542499-0.000625665523721985i</v>
      </c>
      <c r="H1923" t="str">
        <f t="shared" si="558"/>
        <v>1260.48254684588+240.898000800306i</v>
      </c>
      <c r="I1923" t="str">
        <f t="shared" si="559"/>
        <v>90.1685180872155-425.034933692446i</v>
      </c>
      <c r="K1923" t="str">
        <f t="shared" si="560"/>
        <v>0.00918469079409497-0.0026938372380199i</v>
      </c>
      <c r="L1923" t="str">
        <f t="shared" si="561"/>
        <v>0.00015-0.226708857572193i</v>
      </c>
      <c r="M1923" t="str">
        <f t="shared" si="562"/>
        <v>0.0004-0.0400074454539165i</v>
      </c>
      <c r="N1923">
        <f t="shared" si="563"/>
        <v>89.212525836131562</v>
      </c>
      <c r="O1923">
        <f t="shared" si="564"/>
        <v>26.281488792750885</v>
      </c>
      <c r="P1923" s="3">
        <f t="shared" si="565"/>
        <v>26.281488792750885</v>
      </c>
      <c r="Q1923" s="3">
        <f t="shared" si="566"/>
        <v>-90.787474163868438</v>
      </c>
      <c r="R1923">
        <f t="shared" si="567"/>
        <v>89.212525836131562</v>
      </c>
      <c r="S1923">
        <f t="shared" si="568"/>
        <v>1.2447224975376252</v>
      </c>
      <c r="T1923">
        <f t="shared" si="551"/>
        <v>26.281488792750885</v>
      </c>
    </row>
    <row r="1924" spans="1:20" x14ac:dyDescent="0.25">
      <c r="A1924">
        <f t="shared" si="552"/>
        <v>7850.5412320548548</v>
      </c>
      <c r="B1924">
        <f t="shared" si="569"/>
        <v>1249.4524430282684</v>
      </c>
      <c r="C1924" t="str">
        <f t="shared" si="553"/>
        <v>-0.282886001851058-20.5287240881297i</v>
      </c>
      <c r="D1924" t="str">
        <f t="shared" si="554"/>
        <v>3.47811474255431-12.7439482480288i</v>
      </c>
      <c r="E1924" t="str">
        <f t="shared" si="555"/>
        <v>162.42209475978+0.991242344053518i</v>
      </c>
      <c r="F1924" t="str">
        <f t="shared" si="556"/>
        <v>2.42492396844183-119.539579085998i</v>
      </c>
      <c r="G1924" t="str">
        <f t="shared" si="557"/>
        <v>0.999999605561771-0.000628043050840101i</v>
      </c>
      <c r="H1924" t="str">
        <f t="shared" si="558"/>
        <v>1260.95703224248+241.816990724454i</v>
      </c>
      <c r="I1924" t="str">
        <f t="shared" si="559"/>
        <v>90.1729782112353-423.573439924632i</v>
      </c>
      <c r="K1924" t="str">
        <f t="shared" si="560"/>
        <v>0.00917900738286866-0.0027023469292361i</v>
      </c>
      <c r="L1924" t="str">
        <f t="shared" si="561"/>
        <v>0.00015-0.225850625196446i</v>
      </c>
      <c r="M1924" t="str">
        <f t="shared" si="562"/>
        <v>0.0004-0.0398559926817259i</v>
      </c>
      <c r="N1924">
        <f t="shared" si="563"/>
        <v>89.210513613967805</v>
      </c>
      <c r="O1924">
        <f t="shared" si="564"/>
        <v>26.248063751912262</v>
      </c>
      <c r="P1924" s="3">
        <f t="shared" si="565"/>
        <v>26.248063751912262</v>
      </c>
      <c r="Q1924" s="3">
        <f t="shared" si="566"/>
        <v>-90.789486386032195</v>
      </c>
      <c r="R1924">
        <f t="shared" si="567"/>
        <v>89.210513613967805</v>
      </c>
      <c r="S1924">
        <f t="shared" si="568"/>
        <v>1.2494524430282683</v>
      </c>
      <c r="T1924">
        <f t="shared" si="551"/>
        <v>26.248063751912262</v>
      </c>
    </row>
    <row r="1925" spans="1:20" x14ac:dyDescent="0.25">
      <c r="A1925">
        <f t="shared" si="552"/>
        <v>7880.3732887366632</v>
      </c>
      <c r="B1925">
        <f t="shared" si="569"/>
        <v>1254.2003623117757</v>
      </c>
      <c r="C1925" t="str">
        <f t="shared" si="553"/>
        <v>-0.282516737031325-20.4498601733386i</v>
      </c>
      <c r="D1925" t="str">
        <f t="shared" si="554"/>
        <v>3.47811466444983-12.695749879303i</v>
      </c>
      <c r="E1925" t="str">
        <f t="shared" si="555"/>
        <v>162.421807807849+0.995242921436994i</v>
      </c>
      <c r="F1925" t="str">
        <f t="shared" si="556"/>
        <v>2.42492396115876-119.087059855011i</v>
      </c>
      <c r="G1925" t="str">
        <f t="shared" si="557"/>
        <v>0.999999602558346-0.000630429612539845i</v>
      </c>
      <c r="H1925" t="str">
        <f t="shared" si="558"/>
        <v>1261.43534779451+242.739492270259i</v>
      </c>
      <c r="I1925" t="str">
        <f t="shared" si="559"/>
        <v>90.1774665668924-422.118112181537i</v>
      </c>
      <c r="K1925" t="str">
        <f t="shared" si="560"/>
        <v>0.00917328803416768-0.00271087143409203i</v>
      </c>
      <c r="L1925" t="str">
        <f t="shared" si="561"/>
        <v>0.00015-0.224995641757767i</v>
      </c>
      <c r="M1925" t="str">
        <f t="shared" si="562"/>
        <v>0.0004-0.0397051132513706i</v>
      </c>
      <c r="N1925">
        <f t="shared" si="563"/>
        <v>89.208503781757571</v>
      </c>
      <c r="O1925">
        <f t="shared" si="564"/>
        <v>26.214635658522244</v>
      </c>
      <c r="P1925" s="3">
        <f t="shared" si="565"/>
        <v>26.214635658522244</v>
      </c>
      <c r="Q1925" s="3">
        <f t="shared" si="566"/>
        <v>-90.791496218242429</v>
      </c>
      <c r="R1925">
        <f t="shared" si="567"/>
        <v>89.208503781757571</v>
      </c>
      <c r="S1925">
        <f t="shared" si="568"/>
        <v>1.2542003623117757</v>
      </c>
      <c r="T1925">
        <f t="shared" si="551"/>
        <v>26.214635658522244</v>
      </c>
    </row>
    <row r="1926" spans="1:20" x14ac:dyDescent="0.25">
      <c r="A1926">
        <f t="shared" si="552"/>
        <v>7910.3187072338633</v>
      </c>
      <c r="B1926">
        <f t="shared" si="569"/>
        <v>1258.9663236885606</v>
      </c>
      <c r="C1926" t="str">
        <f t="shared" si="553"/>
        <v>-0.282145148659923-20.3712920178876i</v>
      </c>
      <c r="D1926" t="str">
        <f t="shared" si="554"/>
        <v>3.47811458575064-12.6477341431995i</v>
      </c>
      <c r="E1926" t="str">
        <f t="shared" si="555"/>
        <v>162.421519707752+0.99926105676478i</v>
      </c>
      <c r="F1926" t="str">
        <f t="shared" si="556"/>
        <v>2.42492395382021-118.63625373136i</v>
      </c>
      <c r="G1926" t="str">
        <f t="shared" si="557"/>
        <v>0.999999599532051-0.00063282524315238i</v>
      </c>
      <c r="H1926" t="str">
        <f t="shared" si="558"/>
        <v>1261.91752608022+243.665518568668i</v>
      </c>
      <c r="I1926" t="str">
        <f t="shared" si="559"/>
        <v>90.1819832739382-420.668930395378i</v>
      </c>
      <c r="K1926" t="str">
        <f t="shared" si="560"/>
        <v>0.00916753257216423-0.00271941064680801i</v>
      </c>
      <c r="L1926" t="str">
        <f t="shared" si="561"/>
        <v>0.00015-0.224143894956931i</v>
      </c>
      <c r="M1926" t="str">
        <f t="shared" si="562"/>
        <v>0.0004-0.0395548049923996i</v>
      </c>
      <c r="N1926">
        <f t="shared" si="563"/>
        <v>89.206496442990527</v>
      </c>
      <c r="O1926">
        <f t="shared" si="564"/>
        <v>26.181204497577713</v>
      </c>
      <c r="P1926" s="3">
        <f t="shared" si="565"/>
        <v>26.181204497577713</v>
      </c>
      <c r="Q1926" s="3">
        <f t="shared" si="566"/>
        <v>-90.793503557009473</v>
      </c>
      <c r="R1926">
        <f t="shared" si="567"/>
        <v>89.206496442990527</v>
      </c>
      <c r="S1926">
        <f t="shared" si="568"/>
        <v>1.2589663236885607</v>
      </c>
      <c r="T1926">
        <f t="shared" si="551"/>
        <v>26.181204497577713</v>
      </c>
    </row>
    <row r="1927" spans="1:20" x14ac:dyDescent="0.25">
      <c r="A1927">
        <f t="shared" si="552"/>
        <v>7940.3779183213528</v>
      </c>
      <c r="B1927">
        <f t="shared" si="569"/>
        <v>1263.7503957185772</v>
      </c>
      <c r="C1927" t="str">
        <f t="shared" si="553"/>
        <v>-0.28177122552998-20.2930185064893i</v>
      </c>
      <c r="D1927" t="str">
        <f t="shared" si="554"/>
        <v>3.4781145064522-12.5999003489957i</v>
      </c>
      <c r="E1927" t="str">
        <f t="shared" si="555"/>
        <v>162.421230464523+1.00329683822557i</v>
      </c>
      <c r="F1927" t="str">
        <f t="shared" si="556"/>
        <v>2.4249239464258-118.187154230048i</v>
      </c>
      <c r="G1927" t="str">
        <f t="shared" si="557"/>
        <v>0.999999596482713-0.000635229977139328i</v>
      </c>
      <c r="H1927" t="str">
        <f t="shared" si="558"/>
        <v>1262.40359998028+244.59508278905i</v>
      </c>
      <c r="I1927" t="str">
        <f t="shared" si="559"/>
        <v>90.1865284513969-419.22587459739i</v>
      </c>
      <c r="K1927" t="str">
        <f t="shared" si="560"/>
        <v>0.00916174082089432-0.0027279644599773i</v>
      </c>
      <c r="L1927" t="str">
        <f t="shared" si="561"/>
        <v>0.00015-0.223295372541274i</v>
      </c>
      <c r="M1927" t="str">
        <f t="shared" si="562"/>
        <v>0.0004-0.0394050657425778i</v>
      </c>
      <c r="N1927">
        <f t="shared" si="563"/>
        <v>89.204491702291364</v>
      </c>
      <c r="O1927">
        <f t="shared" si="564"/>
        <v>26.147770254064746</v>
      </c>
      <c r="P1927" s="3">
        <f t="shared" si="565"/>
        <v>26.147770254064746</v>
      </c>
      <c r="Q1927" s="3">
        <f t="shared" si="566"/>
        <v>-90.795508297708636</v>
      </c>
      <c r="R1927">
        <f t="shared" si="567"/>
        <v>89.204491702291364</v>
      </c>
      <c r="S1927">
        <f t="shared" si="568"/>
        <v>1.2637503957185772</v>
      </c>
      <c r="T1927">
        <f t="shared" si="551"/>
        <v>26.147770254064746</v>
      </c>
    </row>
    <row r="1928" spans="1:20" x14ac:dyDescent="0.25">
      <c r="A1928">
        <f t="shared" si="552"/>
        <v>7970.5513544109735</v>
      </c>
      <c r="B1928">
        <f t="shared" si="569"/>
        <v>1268.5526472223078</v>
      </c>
      <c r="C1928" t="str">
        <f t="shared" si="553"/>
        <v>-0.281394956428566-20.2150385282129i</v>
      </c>
      <c r="D1928" t="str">
        <f t="shared" si="554"/>
        <v>3.47811442654996-12.5522478085864i</v>
      </c>
      <c r="E1928" t="str">
        <f t="shared" si="555"/>
        <v>162.420940083395+1.00735035449887i</v>
      </c>
      <c r="F1928" t="str">
        <f t="shared" si="556"/>
        <v>2.42492393897508-117.739754890628i</v>
      </c>
      <c r="G1928" t="str">
        <f t="shared" si="557"/>
        <v>0.999999593410156-0.00063764384909326i</v>
      </c>
      <c r="H1928" t="str">
        <f t="shared" si="558"/>
        <v>1262.89360268093+245.528198139025i</v>
      </c>
      <c r="I1928" t="str">
        <f t="shared" si="559"/>
        <v>90.1911022175316-417.788924917662i</v>
      </c>
      <c r="K1928" t="str">
        <f t="shared" si="560"/>
        <v>0.0091559126042691-0.0027365327645553i</v>
      </c>
      <c r="L1928" t="str">
        <f t="shared" si="561"/>
        <v>0.00015-0.222450062304517i</v>
      </c>
      <c r="M1928" t="str">
        <f t="shared" si="562"/>
        <v>0.0004-0.0392558933478558i</v>
      </c>
      <c r="N1928">
        <f t="shared" si="563"/>
        <v>89.202489665427123</v>
      </c>
      <c r="O1928">
        <f t="shared" si="564"/>
        <v>26.11433291295895</v>
      </c>
      <c r="P1928" s="3">
        <f t="shared" si="565"/>
        <v>26.11433291295895</v>
      </c>
      <c r="Q1928" s="3">
        <f t="shared" si="566"/>
        <v>-90.797510334572877</v>
      </c>
      <c r="R1928">
        <f t="shared" si="567"/>
        <v>89.202489665427123</v>
      </c>
      <c r="S1928">
        <f t="shared" si="568"/>
        <v>1.2685526472223079</v>
      </c>
      <c r="T1928">
        <f t="shared" si="551"/>
        <v>26.11433291295895</v>
      </c>
    </row>
    <row r="1929" spans="1:20" x14ac:dyDescent="0.25">
      <c r="A1929">
        <f t="shared" si="552"/>
        <v>8000.839449557735</v>
      </c>
      <c r="B1929">
        <f t="shared" si="569"/>
        <v>1273.3731472817526</v>
      </c>
      <c r="C1929" t="str">
        <f t="shared" si="553"/>
        <v>-0.281016330137445-20.1373509764706i</v>
      </c>
      <c r="D1929" t="str">
        <f t="shared" si="554"/>
        <v>3.47811434603931-12.5047758364738i</v>
      </c>
      <c r="E1929" t="str">
        <f t="shared" si="555"/>
        <v>162.420648569817+1.01142169475817i</v>
      </c>
      <c r="F1929" t="str">
        <f t="shared" si="556"/>
        <v>2.42492393146762-117.29404927711i</v>
      </c>
      <c r="G1929" t="str">
        <f t="shared" si="557"/>
        <v>0.999999590314204-0.000640066893738197i</v>
      </c>
      <c r="H1929" t="str">
        <f t="shared" si="558"/>
        <v>1263.38756767723+246.464877864271i</v>
      </c>
      <c r="I1929" t="str">
        <f t="shared" si="559"/>
        <v>90.1957046898058-416.358061584996i</v>
      </c>
      <c r="K1929" t="str">
        <f t="shared" si="560"/>
        <v>0.00915004774608695-0.002745115449849i</v>
      </c>
      <c r="L1929" t="str">
        <f t="shared" si="561"/>
        <v>0.00015-0.221607952086588i</v>
      </c>
      <c r="M1929" t="str">
        <f t="shared" si="562"/>
        <v>0.0004-0.039107285662339i</v>
      </c>
      <c r="N1929">
        <f t="shared" si="563"/>
        <v>89.200490439314905</v>
      </c>
      <c r="O1929">
        <f t="shared" si="564"/>
        <v>26.080892459227265</v>
      </c>
      <c r="P1929" s="3">
        <f t="shared" si="565"/>
        <v>26.080892459227265</v>
      </c>
      <c r="Q1929" s="3">
        <f t="shared" si="566"/>
        <v>-90.799509560685095</v>
      </c>
      <c r="R1929">
        <f t="shared" si="567"/>
        <v>89.200490439314905</v>
      </c>
      <c r="S1929">
        <f t="shared" si="568"/>
        <v>1.2733731472817527</v>
      </c>
      <c r="T1929">
        <f t="shared" si="551"/>
        <v>26.080892459227265</v>
      </c>
    </row>
    <row r="1930" spans="1:20" x14ac:dyDescent="0.25">
      <c r="A1930">
        <f t="shared" si="552"/>
        <v>8031.2426394660552</v>
      </c>
      <c r="B1930">
        <f t="shared" si="569"/>
        <v>1278.2119652414233</v>
      </c>
      <c r="C1930" t="str">
        <f t="shared" si="553"/>
        <v>-0.280635335433996-20.059954749001i</v>
      </c>
      <c r="D1930" t="str">
        <f t="shared" si="554"/>
        <v>3.47811426491561-12.4574837497577i</v>
      </c>
      <c r="E1930" t="str">
        <f t="shared" si="555"/>
        <v>162.420355929447+1.01551094867222i</v>
      </c>
      <c r="F1930" t="str">
        <f t="shared" si="556"/>
        <v>2.42492392390301-116.85003097787i</v>
      </c>
      <c r="G1930" t="str">
        <f t="shared" si="557"/>
        <v>0.999999587194677-0.000642499145930107i</v>
      </c>
      <c r="H1930" t="str">
        <f t="shared" si="558"/>
        <v>1263.88552877629+247.405135248329i</v>
      </c>
      <c r="I1930" t="str">
        <f t="shared" si="559"/>
        <v>90.2003359848486-414.933264926755i</v>
      </c>
      <c r="K1930" t="str">
        <f t="shared" si="560"/>
        <v>0.00914414607004541-0.00275371240350641i</v>
      </c>
      <c r="L1930" t="str">
        <f t="shared" si="561"/>
        <v>0.00015-0.220769029773449i</v>
      </c>
      <c r="M1930" t="str">
        <f t="shared" si="562"/>
        <v>0.0004-0.0389592405482556i</v>
      </c>
      <c r="N1930">
        <f t="shared" si="563"/>
        <v>89.198494132029111</v>
      </c>
      <c r="O1930">
        <f t="shared" si="564"/>
        <v>26.047448877828529</v>
      </c>
      <c r="P1930" s="3">
        <f t="shared" si="565"/>
        <v>26.047448877828529</v>
      </c>
      <c r="Q1930" s="3">
        <f t="shared" si="566"/>
        <v>-90.801505867970889</v>
      </c>
      <c r="R1930">
        <f t="shared" si="567"/>
        <v>89.198494132029111</v>
      </c>
      <c r="S1930">
        <f t="shared" si="568"/>
        <v>1.2782119652414232</v>
      </c>
      <c r="T1930">
        <f t="shared" si="551"/>
        <v>26.047448877828529</v>
      </c>
    </row>
    <row r="1931" spans="1:20" x14ac:dyDescent="0.25">
      <c r="A1931">
        <f t="shared" si="552"/>
        <v>8061.7613614960264</v>
      </c>
      <c r="B1931">
        <f t="shared" si="569"/>
        <v>1283.0691707093408</v>
      </c>
      <c r="C1931" t="str">
        <f t="shared" si="553"/>
        <v>-0.280251961091731-19.9828487478541i</v>
      </c>
      <c r="D1931" t="str">
        <f t="shared" si="554"/>
        <v>3.4781141831742-12.4103708681253i</v>
      </c>
      <c r="E1931" t="str">
        <f t="shared" si="555"/>
        <v>162.420062168163+1.01961820640865i</v>
      </c>
      <c r="F1931" t="str">
        <f t="shared" si="556"/>
        <v>2.42492391628079-116.407693605554i</v>
      </c>
      <c r="G1931" t="str">
        <f t="shared" si="557"/>
        <v>0.999999584051397-0.000644940640657412i</v>
      </c>
      <c r="H1931" t="str">
        <f t="shared" si="558"/>
        <v>1264.38752010062+248.348983612408i</v>
      </c>
      <c r="I1931" t="str">
        <f t="shared" si="559"/>
        <v>90.2049962184165-413.514515368724i</v>
      </c>
      <c r="K1931" t="str">
        <f t="shared" si="560"/>
        <v>0.00913820739975333-0.00276232351150601i</v>
      </c>
      <c r="L1931" t="str">
        <f t="shared" si="561"/>
        <v>0.00015-0.21993328329692i</v>
      </c>
      <c r="M1931" t="str">
        <f t="shared" si="562"/>
        <v>0.0004-0.0388117558759271i</v>
      </c>
      <c r="N1931">
        <f t="shared" si="563"/>
        <v>89.196500852809677</v>
      </c>
      <c r="O1931">
        <f t="shared" si="564"/>
        <v>26.014002153714692</v>
      </c>
      <c r="P1931" s="3">
        <f t="shared" si="565"/>
        <v>26.014002153714692</v>
      </c>
      <c r="Q1931" s="3">
        <f t="shared" si="566"/>
        <v>-90.803499147190323</v>
      </c>
      <c r="R1931">
        <f t="shared" si="567"/>
        <v>89.196500852809677</v>
      </c>
      <c r="S1931">
        <f t="shared" si="568"/>
        <v>1.2830691707093409</v>
      </c>
      <c r="T1931">
        <f t="shared" si="551"/>
        <v>26.014002153714692</v>
      </c>
    </row>
    <row r="1932" spans="1:20" x14ac:dyDescent="0.25">
      <c r="A1932">
        <f t="shared" si="552"/>
        <v>8092.3960546697117</v>
      </c>
      <c r="B1932">
        <f t="shared" si="569"/>
        <v>1287.9448335580364</v>
      </c>
      <c r="C1932" t="str">
        <f t="shared" si="553"/>
        <v>-0.279866195881582-19.906031879377i</v>
      </c>
      <c r="D1932" t="str">
        <f t="shared" si="554"/>
        <v>3.47811410081039-12.3634365138422i</v>
      </c>
      <c r="E1932" t="str">
        <f t="shared" si="555"/>
        <v>162.41976729206+1.02374355863515i</v>
      </c>
      <c r="F1932" t="str">
        <f t="shared" si="556"/>
        <v>2.42492390860054-115.967030796992i</v>
      </c>
      <c r="G1932" t="str">
        <f t="shared" si="557"/>
        <v>0.999999580884183-0.000647391413041482i</v>
      </c>
      <c r="H1932" t="str">
        <f t="shared" si="558"/>
        <v>1264.89357609138+249.296436315165i</v>
      </c>
      <c r="I1932" t="str">
        <f t="shared" si="559"/>
        <v>90.2096855053575-412.101793434961i</v>
      </c>
      <c r="K1932" t="str">
        <f t="shared" si="560"/>
        <v>0.00913223155874337-0.00277094865814629i</v>
      </c>
      <c r="L1932" t="str">
        <f t="shared" si="561"/>
        <v>0.00015-0.219100700634509i</v>
      </c>
      <c r="M1932" t="str">
        <f t="shared" si="562"/>
        <v>0.0004-0.0386648295237369i</v>
      </c>
      <c r="N1932">
        <f t="shared" si="563"/>
        <v>89.194510712068393</v>
      </c>
      <c r="O1932">
        <f t="shared" si="564"/>
        <v>25.98055227183233</v>
      </c>
      <c r="P1932" s="3">
        <f t="shared" si="565"/>
        <v>25.98055227183233</v>
      </c>
      <c r="Q1932" s="3">
        <f t="shared" si="566"/>
        <v>-90.805489287931607</v>
      </c>
      <c r="R1932">
        <f t="shared" si="567"/>
        <v>89.194510712068393</v>
      </c>
      <c r="S1932">
        <f t="shared" si="568"/>
        <v>1.2879448335580364</v>
      </c>
      <c r="T1932">
        <f t="shared" si="551"/>
        <v>25.98055227183233</v>
      </c>
    </row>
    <row r="1933" spans="1:20" x14ac:dyDescent="0.25">
      <c r="A1933">
        <f t="shared" si="552"/>
        <v>8123.1471596774572</v>
      </c>
      <c r="B1933">
        <f t="shared" si="569"/>
        <v>1292.8390239255571</v>
      </c>
      <c r="C1933" t="str">
        <f t="shared" si="553"/>
        <v>-0.279478028572306-19.8295030541974i</v>
      </c>
      <c r="D1933" t="str">
        <f t="shared" si="554"/>
        <v>3.47811401781943-12.3166800117419i</v>
      </c>
      <c r="E1933" t="str">
        <f t="shared" si="555"/>
        <v>162.41947130746+1.02788709652212i</v>
      </c>
      <c r="F1933" t="str">
        <f t="shared" si="556"/>
        <v>2.4249239008618-115.5280362131i</v>
      </c>
      <c r="G1933" t="str">
        <f t="shared" si="557"/>
        <v>0.999999577692852-0.000649851498337148i</v>
      </c>
      <c r="H1933" t="str">
        <f t="shared" si="558"/>
        <v>1265.40373151187+250.247506752479i</v>
      </c>
      <c r="I1933" t="str">
        <f t="shared" si="559"/>
        <v>90.2144039595659-410.695079747671i</v>
      </c>
      <c r="K1933" t="str">
        <f t="shared" si="560"/>
        <v>0.00912621837048432-0.00277958772603516i</v>
      </c>
      <c r="L1933" t="str">
        <f t="shared" si="561"/>
        <v>0.00015-0.218271269809234i</v>
      </c>
      <c r="M1933" t="str">
        <f t="shared" si="562"/>
        <v>0.0004-0.0385184593781i</v>
      </c>
      <c r="N1933">
        <f t="shared" si="563"/>
        <v>89.192523821397515</v>
      </c>
      <c r="O1933">
        <f t="shared" si="564"/>
        <v>25.947099217123206</v>
      </c>
      <c r="P1933" s="3">
        <f t="shared" si="565"/>
        <v>25.947099217123206</v>
      </c>
      <c r="Q1933" s="3">
        <f t="shared" si="566"/>
        <v>-90.807476178602485</v>
      </c>
      <c r="R1933">
        <f t="shared" si="567"/>
        <v>89.192523821397515</v>
      </c>
      <c r="S1933">
        <f t="shared" si="568"/>
        <v>1.2928390239255572</v>
      </c>
      <c r="T1933">
        <f t="shared" si="551"/>
        <v>25.947099217123206</v>
      </c>
    </row>
    <row r="1934" spans="1:20" x14ac:dyDescent="0.25">
      <c r="A1934">
        <f t="shared" si="552"/>
        <v>8154.0151188842328</v>
      </c>
      <c r="B1934">
        <f t="shared" si="569"/>
        <v>1297.7518122164743</v>
      </c>
      <c r="C1934" t="str">
        <f t="shared" si="553"/>
        <v>-0.279087447931373-19.7532611872088i</v>
      </c>
      <c r="D1934" t="str">
        <f t="shared" si="554"/>
        <v>3.47811393419654-12.2701006892162i</v>
      </c>
      <c r="E1934" t="str">
        <f t="shared" si="555"/>
        <v>162.41917422091+1.03204891174527i</v>
      </c>
      <c r="F1934" t="str">
        <f t="shared" si="556"/>
        <v>2.42492389306413-115.090703538795i</v>
      </c>
      <c r="G1934" t="str">
        <f t="shared" si="557"/>
        <v>0.999999574477221-0.000652320931933205i</v>
      </c>
      <c r="H1934" t="str">
        <f t="shared" si="558"/>
        <v>1265.91802145088+251.202208357228i</v>
      </c>
      <c r="I1934" t="str">
        <f t="shared" si="559"/>
        <v>90.2191516939495-409.294355027071i</v>
      </c>
      <c r="K1934" t="str">
        <f t="shared" si="560"/>
        <v>0.00912016765839412-0.00278824059607967i</v>
      </c>
      <c r="L1934" t="str">
        <f t="shared" si="561"/>
        <v>0.00015-0.217444978889454i</v>
      </c>
      <c r="M1934" t="str">
        <f t="shared" si="562"/>
        <v>0.0004-0.0383726433334331i</v>
      </c>
      <c r="N1934">
        <f t="shared" si="563"/>
        <v>89.190540293577172</v>
      </c>
      <c r="O1934">
        <f t="shared" si="564"/>
        <v>25.913642974525555</v>
      </c>
      <c r="P1934" s="3">
        <f t="shared" si="565"/>
        <v>25.913642974525555</v>
      </c>
      <c r="Q1934" s="3">
        <f t="shared" si="566"/>
        <v>-90.809459706422828</v>
      </c>
      <c r="R1934">
        <f t="shared" si="567"/>
        <v>89.190540293577172</v>
      </c>
      <c r="S1934">
        <f t="shared" si="568"/>
        <v>1.2977518122164742</v>
      </c>
      <c r="T1934">
        <f t="shared" si="551"/>
        <v>25.913642974525555</v>
      </c>
    </row>
    <row r="1935" spans="1:20" x14ac:dyDescent="0.25">
      <c r="A1935">
        <f t="shared" si="552"/>
        <v>8185.0003763359928</v>
      </c>
      <c r="B1935">
        <f t="shared" si="569"/>
        <v>1302.6832691028969</v>
      </c>
      <c r="C1935" t="str">
        <f t="shared" si="553"/>
        <v>-0.278694442726101-19.6773051975563i</v>
      </c>
      <c r="D1935" t="str">
        <f t="shared" si="554"/>
        <v>3.47811384993692-12.2236978762061i</v>
      </c>
      <c r="E1935" t="str">
        <f t="shared" si="555"/>
        <v>162.418876039188+1.03622909648745i</v>
      </c>
      <c r="F1935" t="str">
        <f t="shared" si="556"/>
        <v>2.4249238852071-114.655026482899i</v>
      </c>
      <c r="G1935" t="str">
        <f t="shared" si="557"/>
        <v>0.999999571237104-0.000654799749352922i</v>
      </c>
      <c r="H1935" t="str">
        <f t="shared" si="558"/>
        <v>1266.43648132618+252.160554599036i</v>
      </c>
      <c r="I1935" t="str">
        <f t="shared" si="559"/>
        <v>90.2239288203814-407.899600091252i</v>
      </c>
      <c r="K1935" t="str">
        <f t="shared" si="560"/>
        <v>0.00911407924585251-0.00279690714747556i</v>
      </c>
      <c r="L1935" t="str">
        <f t="shared" si="561"/>
        <v>0.00015-0.216621815988697i</v>
      </c>
      <c r="M1935" t="str">
        <f t="shared" si="562"/>
        <v>0.0004-0.038227379292123i</v>
      </c>
      <c r="N1935">
        <f t="shared" si="563"/>
        <v>89.188560242582142</v>
      </c>
      <c r="O1935">
        <f t="shared" si="564"/>
        <v>25.880183528975618</v>
      </c>
      <c r="P1935" s="3">
        <f t="shared" si="565"/>
        <v>25.880183528975618</v>
      </c>
      <c r="Q1935" s="3">
        <f t="shared" si="566"/>
        <v>-90.811439757417858</v>
      </c>
      <c r="R1935">
        <f t="shared" si="567"/>
        <v>89.188560242582142</v>
      </c>
      <c r="S1935">
        <f t="shared" si="568"/>
        <v>1.3026832691028969</v>
      </c>
      <c r="T1935">
        <f t="shared" si="551"/>
        <v>25.880183528975618</v>
      </c>
    </row>
    <row r="1936" spans="1:20" x14ac:dyDescent="0.25">
      <c r="A1936">
        <f t="shared" si="552"/>
        <v>8216.1033777660705</v>
      </c>
      <c r="B1936">
        <f t="shared" si="569"/>
        <v>1307.633465525488</v>
      </c>
      <c r="C1936" t="str">
        <f t="shared" si="553"/>
        <v>-0.278299001724381-19.6016340086206i</v>
      </c>
      <c r="D1936" t="str">
        <f t="shared" si="554"/>
        <v>3.4781137650357-12.1774709051914i</v>
      </c>
      <c r="E1936" t="str">
        <f t="shared" si="555"/>
        <v>162.418576769307+1.04042774344085i</v>
      </c>
      <c r="F1936" t="str">
        <f t="shared" si="556"/>
        <v>2.42492387729023-114.220998778052i</v>
      </c>
      <c r="G1936" t="str">
        <f t="shared" si="557"/>
        <v>0.999999567972316-0.000657287986254557i</v>
      </c>
      <c r="H1936" t="str">
        <f t="shared" si="558"/>
        <v>1266.95914688801+253.122558984034i</v>
      </c>
      <c r="I1936" t="str">
        <f t="shared" si="559"/>
        <v>90.2287354496644-406.510795856055i</v>
      </c>
      <c r="K1936" t="str">
        <f t="shared" si="560"/>
        <v>0.00910795295621445-0.00280558725769709i</v>
      </c>
      <c r="L1936" t="str">
        <f t="shared" si="561"/>
        <v>0.00015-0.215801769265488i</v>
      </c>
      <c r="M1936" t="str">
        <f t="shared" si="562"/>
        <v>0.0004-0.0380826651644978i</v>
      </c>
      <c r="N1936">
        <f t="shared" si="563"/>
        <v>89.186583783589526</v>
      </c>
      <c r="O1936">
        <f t="shared" si="564"/>
        <v>25.846720865408415</v>
      </c>
      <c r="P1936" s="3">
        <f t="shared" si="565"/>
        <v>25.846720865408415</v>
      </c>
      <c r="Q1936" s="3">
        <f t="shared" si="566"/>
        <v>-90.813416216410474</v>
      </c>
      <c r="R1936">
        <f t="shared" si="567"/>
        <v>89.186583783589526</v>
      </c>
      <c r="S1936">
        <f t="shared" si="568"/>
        <v>1.307633465525488</v>
      </c>
      <c r="T1936">
        <f t="shared" si="551"/>
        <v>25.846720865408415</v>
      </c>
    </row>
    <row r="1937" spans="1:20" x14ac:dyDescent="0.25">
      <c r="A1937">
        <f t="shared" si="552"/>
        <v>8247.3245706015823</v>
      </c>
      <c r="B1937">
        <f t="shared" si="569"/>
        <v>1312.602472694485</v>
      </c>
      <c r="C1937" t="str">
        <f t="shared" si="553"/>
        <v>-0.27790111369531-19.5262465480034i</v>
      </c>
      <c r="D1937" t="str">
        <f t="shared" si="554"/>
        <v>3.47811367948801-12.1314191111816i</v>
      </c>
      <c r="E1937" t="str">
        <f t="shared" si="555"/>
        <v>162.418276418518+1.04464494580975i</v>
      </c>
      <c r="F1937" t="str">
        <f t="shared" si="556"/>
        <v>2.42492386931307-113.788614180618i</v>
      </c>
      <c r="G1937" t="str">
        <f t="shared" si="557"/>
        <v>0.999999564682669-0.000659785678431861i</v>
      </c>
      <c r="H1937" t="str">
        <f t="shared" si="558"/>
        <v>1267.4860542227+254.088235054577i</v>
      </c>
      <c r="I1937" t="str">
        <f t="shared" si="559"/>
        <v>90.2335716914797-405.127923334957i</v>
      </c>
      <c r="K1937" t="str">
        <f t="shared" si="560"/>
        <v>0.00910178861282306-0.00281428080248653i</v>
      </c>
      <c r="L1937" t="str">
        <f t="shared" si="561"/>
        <v>0.00015-0.21498482692318i</v>
      </c>
      <c r="M1937" t="str">
        <f t="shared" si="562"/>
        <v>0.0004-0.0379384988687964i</v>
      </c>
      <c r="N1937">
        <f t="shared" si="563"/>
        <v>89.184611032987107</v>
      </c>
      <c r="O1937">
        <f t="shared" si="564"/>
        <v>25.813254968759068</v>
      </c>
      <c r="P1937" s="3">
        <f t="shared" si="565"/>
        <v>25.813254968759068</v>
      </c>
      <c r="Q1937" s="3">
        <f t="shared" si="566"/>
        <v>-90.815388967012893</v>
      </c>
      <c r="R1937">
        <f t="shared" si="567"/>
        <v>89.184611032987107</v>
      </c>
      <c r="S1937">
        <f t="shared" si="568"/>
        <v>1.3126024726944849</v>
      </c>
      <c r="T1937">
        <f t="shared" si="551"/>
        <v>25.813254968759068</v>
      </c>
    </row>
    <row r="1938" spans="1:20" x14ac:dyDescent="0.25">
      <c r="A1938">
        <f t="shared" si="552"/>
        <v>8278.6644039698676</v>
      </c>
      <c r="B1938">
        <f t="shared" si="569"/>
        <v>1317.5903620907241</v>
      </c>
      <c r="C1938" t="str">
        <f t="shared" si="553"/>
        <v>-0.277500767410459-19.4511417475128i</v>
      </c>
      <c r="D1938" t="str">
        <f t="shared" si="554"/>
        <v>3.47811359328894-12.0855418317062i</v>
      </c>
      <c r="E1938" t="str">
        <f t="shared" si="555"/>
        <v>162.417974994314+1.04888079731243i</v>
      </c>
      <c r="F1938" t="str">
        <f t="shared" si="556"/>
        <v>2.42492386127518-113.357866470601i</v>
      </c>
      <c r="G1938" t="str">
        <f t="shared" si="557"/>
        <v>0.999999561367973-0.000662292861814601i</v>
      </c>
      <c r="H1938" t="str">
        <f t="shared" si="558"/>
        <v>1268.01723975615+255.057596388989i</v>
      </c>
      <c r="I1938" t="str">
        <f t="shared" si="559"/>
        <v>90.2384376543516-403.750963638937i</v>
      </c>
      <c r="K1938" t="str">
        <f t="shared" si="560"/>
        <v>0.00909558603902343-0.00282298765584422i</v>
      </c>
      <c r="L1938" t="str">
        <f t="shared" si="561"/>
        <v>0.00015-0.214170977209783i</v>
      </c>
      <c r="M1938" t="str">
        <f t="shared" si="562"/>
        <v>0.0004-0.0377948783311381i</v>
      </c>
      <c r="N1938">
        <f t="shared" si="563"/>
        <v>89.182642108379596</v>
      </c>
      <c r="O1938">
        <f t="shared" si="564"/>
        <v>25.779785823964183</v>
      </c>
      <c r="P1938" s="3">
        <f t="shared" si="565"/>
        <v>25.779785823964183</v>
      </c>
      <c r="Q1938" s="3">
        <f t="shared" si="566"/>
        <v>-90.817357891620404</v>
      </c>
      <c r="R1938">
        <f t="shared" si="567"/>
        <v>89.182642108379596</v>
      </c>
      <c r="S1938">
        <f t="shared" si="568"/>
        <v>1.3175903620907241</v>
      </c>
      <c r="T1938">
        <f t="shared" si="551"/>
        <v>25.779785823964183</v>
      </c>
    </row>
    <row r="1939" spans="1:20" x14ac:dyDescent="0.25">
      <c r="A1939">
        <f t="shared" si="552"/>
        <v>8310.1233287049545</v>
      </c>
      <c r="B1939">
        <f t="shared" si="569"/>
        <v>1322.5972054666688</v>
      </c>
      <c r="C1939" t="str">
        <f t="shared" si="553"/>
        <v>-0.277097951644322-19.3763185431469i</v>
      </c>
      <c r="D1939" t="str">
        <f t="shared" si="554"/>
        <v>3.47811350643351-12.0398384068051i</v>
      </c>
      <c r="E1939" t="str">
        <f t="shared" si="555"/>
        <v>162.417672504428+1.05313539218405i</v>
      </c>
      <c r="F1939" t="str">
        <f t="shared" si="556"/>
        <v>2.4249238531761-112.92874945155i</v>
      </c>
      <c r="G1939" t="str">
        <f t="shared" si="557"/>
        <v>0.999999558028037-0.000664809572469074i</v>
      </c>
      <c r="H1939" t="str">
        <f t="shared" si="558"/>
        <v>1268.55274025763+256.030656601259i</v>
      </c>
      <c r="I1939" t="str">
        <f t="shared" si="559"/>
        <v>90.2433334455941-402.37989797639i</v>
      </c>
      <c r="K1939" t="str">
        <f t="shared" si="560"/>
        <v>0.00908934505817587-0.00283170769001811i</v>
      </c>
      <c r="L1939" t="str">
        <f t="shared" si="561"/>
        <v>0.00015-0.213360208417795i</v>
      </c>
      <c r="M1939" t="str">
        <f t="shared" si="562"/>
        <v>0.0004-0.0376518014854933i</v>
      </c>
      <c r="N1939">
        <f t="shared" si="563"/>
        <v>89.180677128597367</v>
      </c>
      <c r="O1939">
        <f t="shared" si="564"/>
        <v>25.746313415962373</v>
      </c>
      <c r="P1939" s="3">
        <f t="shared" si="565"/>
        <v>25.746313415962373</v>
      </c>
      <c r="Q1939" s="3">
        <f t="shared" si="566"/>
        <v>-90.819322871402633</v>
      </c>
      <c r="R1939">
        <f t="shared" si="567"/>
        <v>89.180677128597367</v>
      </c>
      <c r="S1939">
        <f t="shared" si="568"/>
        <v>1.3225972054666688</v>
      </c>
      <c r="T1939">
        <f t="shared" si="551"/>
        <v>25.746313415962373</v>
      </c>
    </row>
    <row r="1940" spans="1:20" x14ac:dyDescent="0.25">
      <c r="A1940">
        <f t="shared" si="552"/>
        <v>8341.7017973540333</v>
      </c>
      <c r="B1940">
        <f t="shared" si="569"/>
        <v>1327.6230748474422</v>
      </c>
      <c r="C1940" t="str">
        <f t="shared" si="553"/>
        <v>-0.276692655175981-19.3017758750826i</v>
      </c>
      <c r="D1940" t="str">
        <f t="shared" si="554"/>
        <v>3.47811341891673-11.9943081790192i</v>
      </c>
      <c r="E1940" t="str">
        <f t="shared" si="555"/>
        <v>162.417368956854+1.05740882517704i</v>
      </c>
      <c r="F1940" t="str">
        <f t="shared" si="556"/>
        <v>2.42492384501532-112.501256950473i</v>
      </c>
      <c r="G1940" t="str">
        <f t="shared" si="557"/>
        <v>0.999999554662669-0.000667335846598626i</v>
      </c>
      <c r="H1940" t="str">
        <f t="shared" si="558"/>
        <v>1269.09259284326+257.007429340768i</v>
      </c>
      <c r="I1940" t="str">
        <f t="shared" si="559"/>
        <v>90.2482591712725-401.014707652954i</v>
      </c>
      <c r="K1940" t="str">
        <f t="shared" si="560"/>
        <v>0.00908306549367045-0.00284044077549415i</v>
      </c>
      <c r="L1940" t="str">
        <f t="shared" si="561"/>
        <v>0.00015-0.212552508884036i</v>
      </c>
      <c r="M1940" t="str">
        <f t="shared" si="562"/>
        <v>0.0004-0.0375092662736534i</v>
      </c>
      <c r="N1940">
        <f t="shared" si="563"/>
        <v>89.178716213701719</v>
      </c>
      <c r="O1940">
        <f t="shared" si="564"/>
        <v>25.71283772969711</v>
      </c>
      <c r="P1940" s="3">
        <f t="shared" si="565"/>
        <v>25.71283772969711</v>
      </c>
      <c r="Q1940" s="3">
        <f t="shared" si="566"/>
        <v>-90.821283786298281</v>
      </c>
      <c r="R1940">
        <f t="shared" si="567"/>
        <v>89.178716213701719</v>
      </c>
      <c r="S1940">
        <f t="shared" si="568"/>
        <v>1.3276230748474422</v>
      </c>
      <c r="T1940">
        <f t="shared" si="551"/>
        <v>25.71283772969711</v>
      </c>
    </row>
    <row r="1941" spans="1:20" x14ac:dyDescent="0.25">
      <c r="A1941">
        <f t="shared" si="552"/>
        <v>8373.4002641839779</v>
      </c>
      <c r="B1941">
        <f t="shared" si="569"/>
        <v>1332.6680425318625</v>
      </c>
      <c r="C1941" t="str">
        <f t="shared" si="553"/>
        <v>-0.276284866789039-19.2275126876559i</v>
      </c>
      <c r="D1941" t="str">
        <f t="shared" si="554"/>
        <v>3.47811333073356-11.9489504933807i</v>
      </c>
      <c r="E1941" t="str">
        <f t="shared" si="555"/>
        <v>162.417064359825+1.06170119156602i</v>
      </c>
      <c r="F1941" t="str">
        <f t="shared" si="556"/>
        <v>2.42492383679242-112.075382817746i</v>
      </c>
      <c r="G1941" t="str">
        <f t="shared" si="557"/>
        <v>0.999999551271677-0.000669871720544169i</v>
      </c>
      <c r="H1941" t="str">
        <f t="shared" si="558"/>
        <v>1269.63683497994+257.987928291958i</v>
      </c>
      <c r="I1941" t="str">
        <f t="shared" si="559"/>
        <v>90.2532149361488-399.655374071465i</v>
      </c>
      <c r="K1941" t="str">
        <f t="shared" si="560"/>
        <v>0.00907674716894038-0.00284918678098579i</v>
      </c>
      <c r="L1941" t="str">
        <f t="shared" si="561"/>
        <v>0.00015-0.211747866989476i</v>
      </c>
      <c r="M1941" t="str">
        <f t="shared" si="562"/>
        <v>0.0004-0.0373672706452016i</v>
      </c>
      <c r="N1941">
        <f t="shared" si="563"/>
        <v>89.176759484995088</v>
      </c>
      <c r="O1941">
        <f t="shared" si="564"/>
        <v>25.679358750115814</v>
      </c>
      <c r="P1941" s="3">
        <f t="shared" si="565"/>
        <v>25.679358750115814</v>
      </c>
      <c r="Q1941" s="3">
        <f t="shared" si="566"/>
        <v>-90.823240515004912</v>
      </c>
      <c r="R1941">
        <f t="shared" si="567"/>
        <v>89.176759484995088</v>
      </c>
      <c r="S1941">
        <f t="shared" si="568"/>
        <v>1.3326680425318624</v>
      </c>
      <c r="T1941">
        <f t="shared" si="551"/>
        <v>25.679358750115814</v>
      </c>
    </row>
    <row r="1942" spans="1:20" x14ac:dyDescent="0.25">
      <c r="A1942">
        <f t="shared" si="552"/>
        <v>8405.2191851878779</v>
      </c>
      <c r="B1942">
        <f t="shared" si="569"/>
        <v>1337.7321810934836</v>
      </c>
      <c r="C1942" t="str">
        <f t="shared" si="553"/>
        <v>-0.27587457527337-19.1535279293514i</v>
      </c>
      <c r="D1942" t="str">
        <f t="shared" si="554"/>
        <v>3.47811324187894-11.9037646974042i</v>
      </c>
      <c r="E1942" t="str">
        <f t="shared" si="555"/>
        <v>162.41675872184+1.06601258714828i</v>
      </c>
      <c r="F1942" t="str">
        <f t="shared" si="556"/>
        <v>2.42492382850691-111.651120927028i</v>
      </c>
      <c r="G1942" t="str">
        <f t="shared" si="557"/>
        <v>0.999999547854863-0.000672417230784712i</v>
      </c>
      <c r="H1942" t="str">
        <f t="shared" si="558"/>
        <v>1270.18550448903+258.97216717403i</v>
      </c>
      <c r="I1942" t="str">
        <f t="shared" si="559"/>
        <v>90.2582008436409-398.301878731827i</v>
      </c>
      <c r="K1942" t="str">
        <f t="shared" si="560"/>
        <v>0.00907038990747648-0.00285794557342427i</v>
      </c>
      <c r="L1942" t="str">
        <f t="shared" si="561"/>
        <v>0.00015-0.210946271159071i</v>
      </c>
      <c r="M1942" t="str">
        <f t="shared" si="562"/>
        <v>0.0004-0.0372258125574831i</v>
      </c>
      <c r="N1942">
        <f t="shared" si="563"/>
        <v>89.174807065026144</v>
      </c>
      <c r="O1942">
        <f t="shared" si="564"/>
        <v>25.645876462172961</v>
      </c>
      <c r="P1942" s="3">
        <f t="shared" si="565"/>
        <v>25.645876462172961</v>
      </c>
      <c r="Q1942" s="3">
        <f t="shared" si="566"/>
        <v>-90.825192934973856</v>
      </c>
      <c r="R1942">
        <f t="shared" si="567"/>
        <v>89.174807065026144</v>
      </c>
      <c r="S1942">
        <f t="shared" si="568"/>
        <v>1.3377321810934837</v>
      </c>
      <c r="T1942">
        <f t="shared" si="551"/>
        <v>25.645876462172961</v>
      </c>
    </row>
    <row r="1943" spans="1:20" x14ac:dyDescent="0.25">
      <c r="A1943">
        <f t="shared" si="552"/>
        <v>8437.1590180915919</v>
      </c>
      <c r="B1943">
        <f t="shared" si="569"/>
        <v>1342.8155633816389</v>
      </c>
      <c r="C1943" t="str">
        <f t="shared" si="553"/>
        <v>-0.275461769425697-19.0798205527858i</v>
      </c>
      <c r="D1943" t="str">
        <f t="shared" si="554"/>
        <v>3.47811315234774-11.8587501410767i</v>
      </c>
      <c r="E1943" t="str">
        <f t="shared" si="555"/>
        <v>162.416452051656+1.07034310824577i</v>
      </c>
      <c r="F1943" t="str">
        <f t="shared" si="556"/>
        <v>2.42492382015831-111.228465175167i</v>
      </c>
      <c r="G1943" t="str">
        <f t="shared" si="557"/>
        <v>0.999999544412033-0.000674972413937877i</v>
      </c>
      <c r="H1943" t="str">
        <f t="shared" si="558"/>
        <v>1270.73863955016+259.960159740596i</v>
      </c>
      <c r="I1943" t="str">
        <f t="shared" si="559"/>
        <v>90.2632169957636-396.954203230882i</v>
      </c>
      <c r="K1943" t="str">
        <f t="shared" si="560"/>
        <v>0.00906399353284192-0.00286671701794875i</v>
      </c>
      <c r="L1943" t="str">
        <f t="shared" si="561"/>
        <v>0.00015-0.210147709861597i</v>
      </c>
      <c r="M1943" t="str">
        <f t="shared" si="562"/>
        <v>0.0004-0.037084889975576i</v>
      </c>
      <c r="N1943">
        <f t="shared" si="563"/>
        <v>89.172859077598034</v>
      </c>
      <c r="O1943">
        <f t="shared" si="564"/>
        <v>25.6123908508306</v>
      </c>
      <c r="P1943" s="3">
        <f t="shared" si="565"/>
        <v>25.6123908508306</v>
      </c>
      <c r="Q1943" s="3">
        <f t="shared" si="566"/>
        <v>-90.827140922401966</v>
      </c>
      <c r="R1943">
        <f t="shared" si="567"/>
        <v>89.172859077598034</v>
      </c>
      <c r="S1943">
        <f t="shared" si="568"/>
        <v>1.3428155633816388</v>
      </c>
      <c r="T1943">
        <f t="shared" si="551"/>
        <v>25.6123908508306</v>
      </c>
    </row>
    <row r="1944" spans="1:20" x14ac:dyDescent="0.25">
      <c r="A1944">
        <f t="shared" si="552"/>
        <v>8469.2202223603399</v>
      </c>
      <c r="B1944">
        <f t="shared" si="569"/>
        <v>1347.9182625224892</v>
      </c>
      <c r="C1944" t="str">
        <f t="shared" si="553"/>
        <v>-0.275046438050708-19.0063895146935i</v>
      </c>
      <c r="D1944" t="str">
        <f t="shared" si="554"/>
        <v>3.47811306213481-11.8139061768488i</v>
      </c>
      <c r="E1944" t="str">
        <f t="shared" si="555"/>
        <v>162.416144358294+1.0746928517084i</v>
      </c>
      <c r="F1944" t="str">
        <f t="shared" si="556"/>
        <v>2.42492381174613-110.807409482121i</v>
      </c>
      <c r="G1944" t="str">
        <f t="shared" si="557"/>
        <v>0.999999540942987-0.000677537306760432i</v>
      </c>
      <c r="H1944" t="str">
        <f t="shared" si="558"/>
        <v>1271.29627870515+260.951919779342i</v>
      </c>
      <c r="I1944" t="str">
        <f t="shared" si="559"/>
        <v>90.2682634930874-395.612329262362i</v>
      </c>
      <c r="K1944" t="str">
        <f t="shared" si="560"/>
        <v>0.00905755786868643-0.00287550097789642i</v>
      </c>
      <c r="L1944" t="str">
        <f t="shared" si="561"/>
        <v>0.00015-0.209352171609481i</v>
      </c>
      <c r="M1944" t="str">
        <f t="shared" si="562"/>
        <v>0.0004-0.0369445008722615i</v>
      </c>
      <c r="N1944">
        <f t="shared" si="563"/>
        <v>89.170915647775445</v>
      </c>
      <c r="O1944">
        <f t="shared" si="564"/>
        <v>25.578901901059751</v>
      </c>
      <c r="P1944" s="3">
        <f t="shared" si="565"/>
        <v>25.578901901059751</v>
      </c>
      <c r="Q1944" s="3">
        <f t="shared" si="566"/>
        <v>-90.829084352224555</v>
      </c>
      <c r="R1944">
        <f t="shared" si="567"/>
        <v>89.170915647775445</v>
      </c>
      <c r="S1944">
        <f t="shared" si="568"/>
        <v>1.3479182625224893</v>
      </c>
      <c r="T1944">
        <f t="shared" si="551"/>
        <v>25.578901901059751</v>
      </c>
    </row>
    <row r="1945" spans="1:20" x14ac:dyDescent="0.25">
      <c r="A1945">
        <f t="shared" si="552"/>
        <v>8501.40325920531</v>
      </c>
      <c r="B1945">
        <f t="shared" si="569"/>
        <v>1353.0403519200747</v>
      </c>
      <c r="C1945" t="str">
        <f t="shared" si="553"/>
        <v>-0.274628569961744-18.933233775912i</v>
      </c>
      <c r="D1945" t="str">
        <f t="shared" si="554"/>
        <v>3.47811297123496-11.7692321596249i</v>
      </c>
      <c r="E1945" t="str">
        <f t="shared" si="555"/>
        <v>162.415835651044+1.07906191491577i</v>
      </c>
      <c r="F1945" t="str">
        <f t="shared" si="556"/>
        <v>2.42492380326991-110.38794779086i</v>
      </c>
      <c r="G1945" t="str">
        <f t="shared" si="557"/>
        <v>0.999999537447527-0.000680111946148817i</v>
      </c>
      <c r="H1945" t="str">
        <f t="shared" si="558"/>
        <v>1271.85846086196+261.947461111672i</v>
      </c>
      <c r="I1945" t="str">
        <f t="shared" si="559"/>
        <v>90.2733404346794-394.276238616761i</v>
      </c>
      <c r="K1945" t="str">
        <f t="shared" si="560"/>
        <v>0.00905108273876117-0.0028842973147927i</v>
      </c>
      <c r="L1945" t="str">
        <f t="shared" si="561"/>
        <v>0.00015-0.208559644958639i</v>
      </c>
      <c r="M1945" t="str">
        <f t="shared" si="562"/>
        <v>0.0004-0.036804643227995i</v>
      </c>
      <c r="N1945">
        <f t="shared" si="563"/>
        <v>89.168976901892563</v>
      </c>
      <c r="O1945">
        <f t="shared" si="564"/>
        <v>25.54540959784169</v>
      </c>
      <c r="P1945" s="3">
        <f t="shared" si="565"/>
        <v>25.54540959784169</v>
      </c>
      <c r="Q1945" s="3">
        <f t="shared" si="566"/>
        <v>-90.831023098107437</v>
      </c>
      <c r="R1945">
        <f t="shared" si="567"/>
        <v>89.168976901892563</v>
      </c>
      <c r="S1945">
        <f t="shared" si="568"/>
        <v>1.3530403519200747</v>
      </c>
      <c r="T1945">
        <f t="shared" si="551"/>
        <v>25.54540959784169</v>
      </c>
    </row>
    <row r="1946" spans="1:20" x14ac:dyDescent="0.25">
      <c r="A1946">
        <f t="shared" si="552"/>
        <v>8533.7085915902899</v>
      </c>
      <c r="B1946">
        <f t="shared" si="569"/>
        <v>1358.181905257371</v>
      </c>
      <c r="C1946" t="str">
        <f t="shared" si="553"/>
        <v>-0.274208153982216-18.8603523013681i</v>
      </c>
      <c r="D1946" t="str">
        <f t="shared" si="554"/>
        <v>3.47811287964297-11.7247274467543i</v>
      </c>
      <c r="E1946" t="str">
        <f t="shared" si="555"/>
        <v>162.415525939468+1.08345039577932i</v>
      </c>
      <c r="F1946" t="str">
        <f t="shared" si="556"/>
        <v>2.42492379472913-109.970074067289i</v>
      </c>
      <c r="G1946" t="str">
        <f t="shared" si="557"/>
        <v>0.99999953392545-0.000682696369139672i</v>
      </c>
      <c r="H1946" t="str">
        <f t="shared" si="558"/>
        <v>1272.42522529856+262.946797592339i</v>
      </c>
      <c r="I1946" t="str">
        <f t="shared" si="559"/>
        <v>90.2784479180577-392.945913181253i</v>
      </c>
      <c r="K1946" t="str">
        <f t="shared" si="560"/>
        <v>0.00904456796693415-0.00289310588834184i</v>
      </c>
      <c r="L1946" t="str">
        <f t="shared" si="561"/>
        <v>0.00015-0.207770118508307i</v>
      </c>
      <c r="M1946" t="str">
        <f t="shared" si="562"/>
        <v>0.0004-0.0366653150308776i</v>
      </c>
      <c r="N1946">
        <f t="shared" si="563"/>
        <v>89.167042967559169</v>
      </c>
      <c r="O1946">
        <f t="shared" si="564"/>
        <v>25.511913926169647</v>
      </c>
      <c r="P1946" s="3">
        <f t="shared" si="565"/>
        <v>25.511913926169647</v>
      </c>
      <c r="Q1946" s="3">
        <f t="shared" si="566"/>
        <v>-90.832957032440831</v>
      </c>
      <c r="R1946">
        <f t="shared" si="567"/>
        <v>89.167042967559169</v>
      </c>
      <c r="S1946">
        <f t="shared" si="568"/>
        <v>1.3581819052573709</v>
      </c>
      <c r="T1946">
        <f t="shared" si="551"/>
        <v>25.511913926169647</v>
      </c>
    </row>
    <row r="1947" spans="1:20" x14ac:dyDescent="0.25">
      <c r="A1947">
        <f t="shared" si="552"/>
        <v>8566.1366842383341</v>
      </c>
      <c r="B1947">
        <f t="shared" si="569"/>
        <v>1363.3429964973491</v>
      </c>
      <c r="C1947" t="str">
        <f t="shared" si="553"/>
        <v>-0.273785178946124-18.7877440600623i</v>
      </c>
      <c r="D1947" t="str">
        <f t="shared" si="554"/>
        <v>3.47811278735357-11.6803913980216i</v>
      </c>
      <c r="E1947" t="str">
        <f t="shared" si="555"/>
        <v>162.415215233406+1.08785839274429i</v>
      </c>
      <c r="F1947" t="str">
        <f t="shared" si="556"/>
        <v>2.42492378612333-109.553782300152i</v>
      </c>
      <c r="G1947" t="str">
        <f t="shared" si="557"/>
        <v>0.999999530376555-0.000685290612910378i</v>
      </c>
      <c r="H1947" t="str">
        <f t="shared" si="558"/>
        <v>1272.99661166706+263.949943109043i</v>
      </c>
      <c r="I1947" t="str">
        <f t="shared" si="559"/>
        <v>90.2835860391261-391.621334939597i</v>
      </c>
      <c r="K1947" t="str">
        <f t="shared" si="560"/>
        <v>0.00903801337720491-0.00290192655641699i</v>
      </c>
      <c r="L1947" t="str">
        <f t="shared" si="561"/>
        <v>0.00015-0.206983580900883i</v>
      </c>
      <c r="M1947" t="str">
        <f t="shared" si="562"/>
        <v>0.0004-0.0365265142766265i</v>
      </c>
      <c r="N1947">
        <f t="shared" si="563"/>
        <v>89.165113973669179</v>
      </c>
      <c r="O1947">
        <f t="shared" si="564"/>
        <v>25.478414871049647</v>
      </c>
      <c r="P1947" s="3">
        <f t="shared" si="565"/>
        <v>25.478414871049647</v>
      </c>
      <c r="Q1947" s="3">
        <f t="shared" si="566"/>
        <v>-90.834886026330821</v>
      </c>
      <c r="R1947">
        <f t="shared" si="567"/>
        <v>89.165113973669179</v>
      </c>
      <c r="S1947">
        <f t="shared" si="568"/>
        <v>1.3633429964973491</v>
      </c>
      <c r="T1947">
        <f t="shared" si="551"/>
        <v>25.478414871049647</v>
      </c>
    </row>
    <row r="1948" spans="1:20" x14ac:dyDescent="0.25">
      <c r="A1948">
        <f t="shared" si="552"/>
        <v>8598.6880036384391</v>
      </c>
      <c r="B1948">
        <f t="shared" si="569"/>
        <v>1368.5236998840389</v>
      </c>
      <c r="C1948" t="str">
        <f t="shared" si="553"/>
        <v>-0.273359633699671-18.7154080250558i</v>
      </c>
      <c r="D1948" t="str">
        <f t="shared" si="554"/>
        <v>3.47811269436142-11.636223375638i</v>
      </c>
      <c r="E1948" t="str">
        <f t="shared" si="555"/>
        <v>162.414903542976+1.09228600479247i</v>
      </c>
      <c r="F1948" t="str">
        <f t="shared" si="556"/>
        <v>2.424923777452-109.139066500953i</v>
      </c>
      <c r="G1948" t="str">
        <f t="shared" si="557"/>
        <v>0.999999526800638-0.00068789471477958i</v>
      </c>
      <c r="H1948" t="str">
        <f t="shared" si="558"/>
        <v>1273.57265999768+264.956911582063i</v>
      </c>
      <c r="I1948" t="str">
        <f t="shared" si="559"/>
        <v>90.2887548921319-390.302485972057i</v>
      </c>
      <c r="K1948" t="str">
        <f t="shared" si="560"/>
        <v>0.00903141879372038-0.00291075917505105i</v>
      </c>
      <c r="L1948" t="str">
        <f t="shared" si="561"/>
        <v>0.00015-0.206200020821761i</v>
      </c>
      <c r="M1948" t="str">
        <f t="shared" si="562"/>
        <v>0.0004-0.036388238968546i</v>
      </c>
      <c r="N1948">
        <f t="shared" si="563"/>
        <v>89.1631900504062</v>
      </c>
      <c r="O1948">
        <f t="shared" si="564"/>
        <v>25.444912417502543</v>
      </c>
      <c r="P1948" s="3">
        <f t="shared" si="565"/>
        <v>25.444912417502543</v>
      </c>
      <c r="Q1948" s="3">
        <f t="shared" si="566"/>
        <v>-90.8368099495938</v>
      </c>
      <c r="R1948">
        <f t="shared" si="567"/>
        <v>89.1631900504062</v>
      </c>
      <c r="S1948">
        <f t="shared" si="568"/>
        <v>1.3685236998840389</v>
      </c>
      <c r="T1948">
        <f t="shared" si="551"/>
        <v>25.444912417502543</v>
      </c>
    </row>
    <row r="1949" spans="1:20" x14ac:dyDescent="0.25">
      <c r="A1949">
        <f t="shared" si="552"/>
        <v>8631.363018052265</v>
      </c>
      <c r="B1949">
        <f t="shared" si="569"/>
        <v>1373.7240899435983</v>
      </c>
      <c r="C1949" t="str">
        <f t="shared" si="553"/>
        <v>-0.272931507101578-18.6433431734549i</v>
      </c>
      <c r="D1949" t="str">
        <f t="shared" si="554"/>
        <v>3.47811260066121-11.5922227442315i</v>
      </c>
      <c r="E1949" t="str">
        <f t="shared" si="555"/>
        <v>162.414590878582+1.09673333144379i</v>
      </c>
      <c r="F1949" t="str">
        <f t="shared" si="556"/>
        <v>2.42492376871463-108.725920703867i</v>
      </c>
      <c r="G1949" t="str">
        <f t="shared" si="557"/>
        <v>0.999999523197491-0.000690508712207738i</v>
      </c>
      <c r="H1949" t="str">
        <f t="shared" si="558"/>
        <v>1274.15341070299+265.967716963816i</v>
      </c>
      <c r="I1949" t="str">
        <f t="shared" si="559"/>
        <v>90.2939545696-388.989348455342i</v>
      </c>
      <c r="K1949" t="str">
        <f t="shared" si="560"/>
        <v>0.00902478404079017-0.00291960359842699i</v>
      </c>
      <c r="L1949" t="str">
        <f t="shared" si="561"/>
        <v>0.00015-0.205419426999164i</v>
      </c>
      <c r="M1949" t="str">
        <f t="shared" si="562"/>
        <v>0.0004-0.0362504871174996i</v>
      </c>
      <c r="N1949">
        <f t="shared" si="563"/>
        <v>89.161271329252614</v>
      </c>
      <c r="O1949">
        <f t="shared" si="564"/>
        <v>25.411406550564823</v>
      </c>
      <c r="P1949" s="3">
        <f t="shared" si="565"/>
        <v>25.411406550564823</v>
      </c>
      <c r="Q1949" s="3">
        <f t="shared" si="566"/>
        <v>-90.838728670747386</v>
      </c>
      <c r="R1949">
        <f t="shared" si="567"/>
        <v>89.161271329252614</v>
      </c>
      <c r="S1949">
        <f t="shared" si="568"/>
        <v>1.3737240899435983</v>
      </c>
      <c r="T1949">
        <f t="shared" si="551"/>
        <v>25.411406550564823</v>
      </c>
    </row>
    <row r="1950" spans="1:20" x14ac:dyDescent="0.25">
      <c r="A1950">
        <f t="shared" si="552"/>
        <v>8664.1621975208636</v>
      </c>
      <c r="B1950">
        <f t="shared" si="569"/>
        <v>1378.9442414853841</v>
      </c>
      <c r="C1950" t="str">
        <f t="shared" si="553"/>
        <v>-0.272500788024776-18.571548486398i</v>
      </c>
      <c r="D1950" t="str">
        <f t="shared" si="554"/>
        <v>3.47811250624753-11.5483888708383i</v>
      </c>
      <c r="E1950" t="str">
        <f t="shared" si="555"/>
        <v>162.414277250918+1.10120047275875i</v>
      </c>
      <c r="F1950" t="str">
        <f t="shared" si="556"/>
        <v>2.42492375991075-108.314338965652i</v>
      </c>
      <c r="G1950" t="str">
        <f t="shared" si="557"/>
        <v>0.999999519566909-0.000693132642797651i</v>
      </c>
      <c r="H1950" t="str">
        <f t="shared" si="558"/>
        <v>1274.73890458198+266.982373238448i</v>
      </c>
      <c r="I1950" t="str">
        <f t="shared" si="559"/>
        <v>90.2991851622775-387.68190466249i</v>
      </c>
      <c r="K1950" t="str">
        <f t="shared" si="560"/>
        <v>0.00901810894290254-0.0029284596788687i</v>
      </c>
      <c r="L1950" t="str">
        <f t="shared" si="561"/>
        <v>0.00015-0.204641788203989i</v>
      </c>
      <c r="M1950" t="str">
        <f t="shared" si="562"/>
        <v>0.0004-0.0361132567418804i</v>
      </c>
      <c r="N1950">
        <f t="shared" si="563"/>
        <v>89.159357942994873</v>
      </c>
      <c r="O1950">
        <f t="shared" si="564"/>
        <v>25.37789725529068</v>
      </c>
      <c r="P1950" s="3">
        <f t="shared" si="565"/>
        <v>25.37789725529068</v>
      </c>
      <c r="Q1950" s="3">
        <f t="shared" si="566"/>
        <v>-90.840642057005127</v>
      </c>
      <c r="R1950">
        <f t="shared" si="567"/>
        <v>89.159357942994873</v>
      </c>
      <c r="S1950">
        <f t="shared" si="568"/>
        <v>1.3789442414853841</v>
      </c>
      <c r="T1950">
        <f t="shared" si="551"/>
        <v>25.37789725529068</v>
      </c>
    </row>
    <row r="1951" spans="1:20" x14ac:dyDescent="0.25">
      <c r="A1951">
        <f t="shared" si="552"/>
        <v>8697.0860138714434</v>
      </c>
      <c r="B1951">
        <f t="shared" si="569"/>
        <v>1384.1842296030286</v>
      </c>
      <c r="C1951" t="str">
        <f t="shared" si="553"/>
        <v>-0.272067465356894-18.5000229490398i</v>
      </c>
      <c r="D1951" t="str">
        <f t="shared" si="554"/>
        <v>3.47811241111496-11.5047211248934i</v>
      </c>
      <c r="E1951" t="str">
        <f t="shared" si="555"/>
        <v>162.413962670969+1.10568752934059i</v>
      </c>
      <c r="F1951" t="str">
        <f t="shared" si="556"/>
        <v>2.42492375103982-107.904315365566i</v>
      </c>
      <c r="G1951" t="str">
        <f t="shared" si="557"/>
        <v>0.999999515908682-0.000695766544295008i</v>
      </c>
      <c r="H1951" t="str">
        <f t="shared" si="558"/>
        <v>1275.32918282439+268.000894421379i</v>
      </c>
      <c r="I1951" t="str">
        <f t="shared" si="559"/>
        <v>90.3044467590728-386.380136962836i</v>
      </c>
      <c r="K1951" t="str">
        <f t="shared" si="560"/>
        <v>0.00901139332474021-0.00293732726683157i</v>
      </c>
      <c r="L1951" t="str">
        <f t="shared" si="561"/>
        <v>0.00015-0.20386709324964i</v>
      </c>
      <c r="M1951" t="str">
        <f t="shared" si="562"/>
        <v>0.0004-0.0359765458675836i</v>
      </c>
      <c r="N1951">
        <f t="shared" si="563"/>
        <v>89.157450025732246</v>
      </c>
      <c r="O1951">
        <f t="shared" si="564"/>
        <v>25.344384516752708</v>
      </c>
      <c r="P1951" s="3">
        <f t="shared" si="565"/>
        <v>25.344384516752708</v>
      </c>
      <c r="Q1951" s="3">
        <f t="shared" si="566"/>
        <v>-90.842549974267754</v>
      </c>
      <c r="R1951">
        <f t="shared" si="567"/>
        <v>89.157450025732246</v>
      </c>
      <c r="S1951">
        <f t="shared" si="568"/>
        <v>1.3841842296030287</v>
      </c>
      <c r="T1951">
        <f t="shared" si="551"/>
        <v>25.344384516752708</v>
      </c>
    </row>
    <row r="1952" spans="1:20" x14ac:dyDescent="0.25">
      <c r="A1952">
        <f t="shared" si="552"/>
        <v>8730.134940724156</v>
      </c>
      <c r="B1952">
        <f t="shared" si="569"/>
        <v>1389.4441296755201</v>
      </c>
      <c r="C1952" t="str">
        <f t="shared" si="553"/>
        <v>-0.271631528001969-18.4287655505389i</v>
      </c>
      <c r="D1952" t="str">
        <f t="shared" si="554"/>
        <v>3.47811231525798-11.4612188782215i</v>
      </c>
      <c r="E1952" t="str">
        <f t="shared" si="555"/>
        <v>162.413647150019+1.11019460233692i</v>
      </c>
      <c r="F1952" t="str">
        <f t="shared" si="556"/>
        <v>2.42492374210135-107.495844005283i</v>
      </c>
      <c r="G1952" t="str">
        <f t="shared" si="557"/>
        <v>0.999999512222599-0.00069841045458893i</v>
      </c>
      <c r="H1952" t="str">
        <f t="shared" si="558"/>
        <v>1275.92428701487+269.023294558865i</v>
      </c>
      <c r="I1952" t="str">
        <f t="shared" si="559"/>
        <v>90.3097394470012-385.084027821909i</v>
      </c>
      <c r="K1952" t="str">
        <f t="shared" si="560"/>
        <v>0.00900463701119701-0.00294620621089373i</v>
      </c>
      <c r="L1952" t="str">
        <f t="shared" si="561"/>
        <v>0.00015-0.203095330991871i</v>
      </c>
      <c r="M1952" t="str">
        <f t="shared" si="562"/>
        <v>0.0004-0.0358403525279772i</v>
      </c>
      <c r="N1952">
        <f t="shared" si="563"/>
        <v>89.155547712881884</v>
      </c>
      <c r="O1952">
        <f t="shared" si="564"/>
        <v>25.310868320044211</v>
      </c>
      <c r="P1952" s="3">
        <f t="shared" si="565"/>
        <v>25.310868320044211</v>
      </c>
      <c r="Q1952" s="3">
        <f t="shared" si="566"/>
        <v>-90.844452287118116</v>
      </c>
      <c r="R1952">
        <f t="shared" si="567"/>
        <v>89.155547712881884</v>
      </c>
      <c r="S1952">
        <f t="shared" si="568"/>
        <v>1.3894441296755202</v>
      </c>
      <c r="T1952">
        <f t="shared" si="551"/>
        <v>25.310868320044211</v>
      </c>
    </row>
    <row r="1953" spans="1:20" x14ac:dyDescent="0.25">
      <c r="A1953">
        <f t="shared" si="552"/>
        <v>8763.3094534989086</v>
      </c>
      <c r="B1953">
        <f t="shared" si="569"/>
        <v>1394.7240173682872</v>
      </c>
      <c r="C1953" t="str">
        <f t="shared" si="553"/>
        <v>-0.27119296488068-18.3577752840421i</v>
      </c>
      <c r="D1953" t="str">
        <f t="shared" si="554"/>
        <v>3.47811221867114-11.4178815050282i</v>
      </c>
      <c r="E1953" t="str">
        <f t="shared" si="555"/>
        <v>162.413330699653+1.11472179344281i</v>
      </c>
      <c r="F1953" t="str">
        <f t="shared" si="556"/>
        <v>2.42492373309482-107.088919008805i</v>
      </c>
      <c r="G1953" t="str">
        <f t="shared" si="557"/>
        <v>0.999999508508449-0.000701064411712509i</v>
      </c>
      <c r="H1953" t="str">
        <f t="shared" si="558"/>
        <v>1276.52425913745+270.0495877275i</v>
      </c>
      <c r="I1953" t="str">
        <f t="shared" si="559"/>
        <v>90.3150633111133-383.793559801397i</v>
      </c>
      <c r="K1953" t="str">
        <f t="shared" si="560"/>
        <v>0.00899783982739361-0.0029550963577465i</v>
      </c>
      <c r="L1953" t="str">
        <f t="shared" si="561"/>
        <v>0.00015-0.202326490328622i</v>
      </c>
      <c r="M1953" t="str">
        <f t="shared" si="562"/>
        <v>0.0004-0.0357046747638745i</v>
      </c>
      <c r="N1953">
        <f t="shared" si="563"/>
        <v>89.15365114118832</v>
      </c>
      <c r="O1953">
        <f t="shared" si="564"/>
        <v>25.277348650279968</v>
      </c>
      <c r="P1953" s="3">
        <f t="shared" si="565"/>
        <v>25.277348650279968</v>
      </c>
      <c r="Q1953" s="3">
        <f t="shared" si="566"/>
        <v>-90.84634885881168</v>
      </c>
      <c r="R1953">
        <f t="shared" si="567"/>
        <v>89.15365114118832</v>
      </c>
      <c r="S1953">
        <f t="shared" si="568"/>
        <v>1.3947240173682871</v>
      </c>
      <c r="T1953">
        <f t="shared" si="551"/>
        <v>25.277348650279968</v>
      </c>
    </row>
    <row r="1954" spans="1:20" x14ac:dyDescent="0.25">
      <c r="A1954">
        <f t="shared" si="552"/>
        <v>8796.6100294222033</v>
      </c>
      <c r="B1954">
        <f t="shared" si="569"/>
        <v>1400.0239686342866</v>
      </c>
      <c r="C1954" t="str">
        <f t="shared" si="553"/>
        <v>-0.27075176493224-18.2870511466714i</v>
      </c>
      <c r="D1954" t="str">
        <f t="shared" si="554"/>
        <v>3.47811212134884-11.3747083818907i</v>
      </c>
      <c r="E1954" t="str">
        <f t="shared" si="555"/>
        <v>162.41301333176+1.11926920490187i</v>
      </c>
      <c r="F1954" t="str">
        <f t="shared" si="556"/>
        <v>2.42492372401971-106.683534522379i</v>
      </c>
      <c r="G1954" t="str">
        <f t="shared" si="557"/>
        <v>0.999999504766018-0.000703728453843359i</v>
      </c>
      <c r="H1954" t="str">
        <f t="shared" si="558"/>
        <v>1277.12914157982+271.079788033752i</v>
      </c>
      <c r="I1954" t="str">
        <f t="shared" si="559"/>
        <v>90.3204184344398-382.50871555906i</v>
      </c>
      <c r="K1954" t="str">
        <f t="shared" si="560"/>
        <v>0.00899100159869478-0.00296399755218594i</v>
      </c>
      <c r="L1954" t="str">
        <f t="shared" si="561"/>
        <v>0.00015-0.201560560199863i</v>
      </c>
      <c r="M1954" t="str">
        <f t="shared" si="562"/>
        <v>0.0004-0.0355695106235051i</v>
      </c>
      <c r="N1954">
        <f t="shared" si="563"/>
        <v>89.151760448728169</v>
      </c>
      <c r="O1954">
        <f t="shared" si="564"/>
        <v>25.243825492598265</v>
      </c>
      <c r="P1954" s="3">
        <f t="shared" si="565"/>
        <v>25.243825492598265</v>
      </c>
      <c r="Q1954" s="3">
        <f t="shared" si="566"/>
        <v>-90.848239551271831</v>
      </c>
      <c r="R1954">
        <f t="shared" si="567"/>
        <v>89.151760448728169</v>
      </c>
      <c r="S1954">
        <f t="shared" si="568"/>
        <v>1.4000239686342866</v>
      </c>
      <c r="T1954">
        <f t="shared" si="551"/>
        <v>25.243825492598265</v>
      </c>
    </row>
    <row r="1955" spans="1:20" x14ac:dyDescent="0.25">
      <c r="A1955">
        <f t="shared" si="552"/>
        <v>8830.0371475340071</v>
      </c>
      <c r="B1955">
        <f t="shared" si="569"/>
        <v>1405.3440597150968</v>
      </c>
      <c r="C1955" t="str">
        <f t="shared" si="553"/>
        <v>-0.270307917114982-18.2165921395095i</v>
      </c>
      <c r="D1955" t="str">
        <f t="shared" si="554"/>
        <v>3.47811202328548-11.3316988877493i</v>
      </c>
      <c r="E1955" t="str">
        <f t="shared" si="555"/>
        <v>162.412695058542+1.12383693950902i</v>
      </c>
      <c r="F1955" t="str">
        <f t="shared" si="556"/>
        <v>2.42492371487548-106.279684714414i</v>
      </c>
      <c r="G1955" t="str">
        <f t="shared" si="557"/>
        <v>0.99999950099509-0.00070640261930417i</v>
      </c>
      <c r="H1955" t="str">
        <f t="shared" si="558"/>
        <v>1277.73897713789+272.113909613429i</v>
      </c>
      <c r="I1955" t="str">
        <f t="shared" si="559"/>
        <v>90.3258048979192-381.229477848703i</v>
      </c>
      <c r="K1955" t="str">
        <f t="shared" si="560"/>
        <v>0.0089841221507256-0.00297290963710359i</v>
      </c>
      <c r="L1955" t="str">
        <f t="shared" si="561"/>
        <v>0.00015-0.200797529587431i</v>
      </c>
      <c r="M1955" t="str">
        <f t="shared" si="562"/>
        <v>0.0004-0.0354348581624877i</v>
      </c>
      <c r="N1955">
        <f t="shared" si="563"/>
        <v>89.149875774918442</v>
      </c>
      <c r="O1955">
        <f t="shared" si="564"/>
        <v>25.210298832162181</v>
      </c>
      <c r="P1955" s="3">
        <f t="shared" si="565"/>
        <v>25.210298832162181</v>
      </c>
      <c r="Q1955" s="3">
        <f t="shared" si="566"/>
        <v>-90.850124225081558</v>
      </c>
      <c r="R1955">
        <f t="shared" si="567"/>
        <v>89.149875774918442</v>
      </c>
      <c r="S1955">
        <f t="shared" si="568"/>
        <v>1.4053440597150968</v>
      </c>
      <c r="T1955">
        <f t="shared" si="551"/>
        <v>25.210298832162181</v>
      </c>
    </row>
    <row r="1956" spans="1:20" x14ac:dyDescent="0.25">
      <c r="A1956">
        <f t="shared" si="552"/>
        <v>8863.5912886946371</v>
      </c>
      <c r="B1956">
        <f t="shared" si="569"/>
        <v>1410.6843671420143</v>
      </c>
      <c r="C1956" t="str">
        <f t="shared" si="553"/>
        <v>-0.269861410407896-18.1463972675866i</v>
      </c>
      <c r="D1956" t="str">
        <f t="shared" si="554"/>
        <v>3.47811192447544-11.2888524038978i</v>
      </c>
      <c r="E1956" t="str">
        <f t="shared" si="555"/>
        <v>162.412375892518+1.128425100612i</v>
      </c>
      <c r="F1956" t="str">
        <f t="shared" si="556"/>
        <v>2.42492370566164-105.877363775393i</v>
      </c>
      <c r="G1956" t="str">
        <f t="shared" si="557"/>
        <v>0.999999497195449-0.000709086946563248i</v>
      </c>
      <c r="H1956" t="str">
        <f t="shared" si="558"/>
        <v>1278.35380902017+273.151966631202i</v>
      </c>
      <c r="I1956" t="str">
        <f t="shared" si="559"/>
        <v>90.3312227803412-379.955829520079i</v>
      </c>
      <c r="K1956" t="str">
        <f t="shared" si="560"/>
        <v>0.00897720130938903-0.00298183245347828i</v>
      </c>
      <c r="L1956" t="str">
        <f t="shared" si="561"/>
        <v>0.00015-0.200037387514874i</v>
      </c>
      <c r="M1956" t="str">
        <f t="shared" si="562"/>
        <v>0.0004-0.0353007154438013i</v>
      </c>
      <c r="N1956">
        <f t="shared" si="563"/>
        <v>89.147997260522189</v>
      </c>
      <c r="O1956">
        <f t="shared" si="564"/>
        <v>25.176768654161531</v>
      </c>
      <c r="P1956" s="3">
        <f t="shared" si="565"/>
        <v>25.176768654161531</v>
      </c>
      <c r="Q1956" s="3">
        <f t="shared" si="566"/>
        <v>-90.852002739477811</v>
      </c>
      <c r="R1956">
        <f t="shared" si="567"/>
        <v>89.147997260522189</v>
      </c>
      <c r="S1956">
        <f t="shared" si="568"/>
        <v>1.4106843671420142</v>
      </c>
      <c r="T1956">
        <f t="shared" si="551"/>
        <v>25.176768654161531</v>
      </c>
    </row>
    <row r="1957" spans="1:20" x14ac:dyDescent="0.25">
      <c r="A1957">
        <f t="shared" si="552"/>
        <v>8897.2729355916763</v>
      </c>
      <c r="B1957">
        <f t="shared" si="569"/>
        <v>1416.0449677371539</v>
      </c>
      <c r="C1957" t="str">
        <f t="shared" si="553"/>
        <v>-0.269412233811082-18.0764655398639i</v>
      </c>
      <c r="D1957" t="str">
        <f t="shared" si="554"/>
        <v>3.47811182491302-11.2461683139751i</v>
      </c>
      <c r="E1957" t="str">
        <f t="shared" si="555"/>
        <v>162.412055846517+1.13303379211415i</v>
      </c>
      <c r="F1957" t="str">
        <f t="shared" si="556"/>
        <v>2.42492369637764-105.476565917796i</v>
      </c>
      <c r="G1957" t="str">
        <f t="shared" si="557"/>
        <v>0.999999493366876-0.00071178147423508i</v>
      </c>
      <c r="H1957" t="str">
        <f t="shared" si="558"/>
        <v>1278.97368085247+274.19397328001i</v>
      </c>
      <c r="I1957" t="str">
        <f t="shared" si="559"/>
        <v>90.3366721582681-378.687753518901i</v>
      </c>
      <c r="K1957" t="str">
        <f t="shared" si="560"/>
        <v>0.00897023890088251-0.00299076584036685i</v>
      </c>
      <c r="L1957" t="str">
        <f t="shared" si="561"/>
        <v>0.00015-0.199280123047294i</v>
      </c>
      <c r="M1957" t="str">
        <f t="shared" si="562"/>
        <v>0.0004-0.0351670805377578i</v>
      </c>
      <c r="N1957">
        <f t="shared" si="563"/>
        <v>89.146125047657335</v>
      </c>
      <c r="O1957">
        <f t="shared" si="564"/>
        <v>25.143234943813241</v>
      </c>
      <c r="P1957" s="3">
        <f t="shared" si="565"/>
        <v>25.143234943813241</v>
      </c>
      <c r="Q1957" s="3">
        <f t="shared" si="566"/>
        <v>-90.853874952342665</v>
      </c>
      <c r="R1957">
        <f t="shared" si="567"/>
        <v>89.146125047657335</v>
      </c>
      <c r="S1957">
        <f t="shared" si="568"/>
        <v>1.4160449677371538</v>
      </c>
      <c r="T1957">
        <f t="shared" si="551"/>
        <v>25.143234943813241</v>
      </c>
    </row>
    <row r="1958" spans="1:20" x14ac:dyDescent="0.25">
      <c r="A1958">
        <f t="shared" si="552"/>
        <v>8931.0825727469255</v>
      </c>
      <c r="B1958">
        <f t="shared" si="569"/>
        <v>1421.4259386145552</v>
      </c>
      <c r="C1958" t="str">
        <f t="shared" si="553"/>
        <v>-0.268960376347713-18.006795969224i</v>
      </c>
      <c r="D1958" t="str">
        <f t="shared" si="554"/>
        <v>3.47811172459249-11.2036460039563i</v>
      </c>
      <c r="E1958" t="str">
        <f t="shared" si="555"/>
        <v>162.411734933702+1.13766311847593i</v>
      </c>
      <c r="F1958" t="str">
        <f t="shared" si="556"/>
        <v>2.42492368702294-105.07728537601i</v>
      </c>
      <c r="G1958" t="str">
        <f t="shared" si="557"/>
        <v>0.999999489509151-0.00071448624108088i</v>
      </c>
      <c r="H1958" t="str">
        <f t="shared" si="558"/>
        <v>1279.59863668238+275.239943780544i</v>
      </c>
      <c r="I1958" t="str">
        <f t="shared" si="559"/>
        <v>90.3421531059714-377.42523288673i</v>
      </c>
      <c r="K1958" t="str">
        <f t="shared" si="560"/>
        <v>0.00896323475171592-0.00299970963489627i</v>
      </c>
      <c r="L1958" t="str">
        <f t="shared" si="561"/>
        <v>0.00015-0.198525725291188i</v>
      </c>
      <c r="M1958" t="str">
        <f t="shared" si="562"/>
        <v>0.0004-0.0350339515219743i</v>
      </c>
      <c r="N1958">
        <f t="shared" si="563"/>
        <v>89.144259279801091</v>
      </c>
      <c r="O1958">
        <f t="shared" si="564"/>
        <v>25.109697686364939</v>
      </c>
      <c r="P1958" s="3">
        <f t="shared" si="565"/>
        <v>25.109697686364939</v>
      </c>
      <c r="Q1958" s="3">
        <f t="shared" si="566"/>
        <v>-90.855740720198909</v>
      </c>
      <c r="R1958">
        <f t="shared" si="567"/>
        <v>89.144259279801091</v>
      </c>
      <c r="S1958">
        <f t="shared" si="568"/>
        <v>1.4214259386145551</v>
      </c>
      <c r="T1958">
        <f t="shared" si="551"/>
        <v>25.109697686364939</v>
      </c>
    </row>
    <row r="1959" spans="1:20" x14ac:dyDescent="0.25">
      <c r="A1959">
        <f t="shared" si="552"/>
        <v>8965.0206865233649</v>
      </c>
      <c r="B1959">
        <f t="shared" si="569"/>
        <v>1426.8273571812906</v>
      </c>
      <c r="C1959" t="str">
        <f t="shared" si="553"/>
        <v>-0.268505827064631-17.9373875724532i</v>
      </c>
      <c r="D1959" t="str">
        <f t="shared" si="554"/>
        <v>3.4781116235081-11.1612848621437i</v>
      </c>
      <c r="E1959" t="str">
        <f t="shared" si="555"/>
        <v>162.411413167558+1.14231318471654i</v>
      </c>
      <c r="F1959" t="str">
        <f t="shared" si="556"/>
        <v>2.42492367759701-104.679516406252i</v>
      </c>
      <c r="G1959" t="str">
        <f t="shared" si="557"/>
        <v>0.999999485622051-0.000717201286009153i</v>
      </c>
      <c r="H1959" t="str">
        <f t="shared" si="558"/>
        <v>1280.22872098411+276.289892380658i</v>
      </c>
      <c r="I1959" t="str">
        <f t="shared" si="559"/>
        <v>90.3476656953627-376.168250761002i</v>
      </c>
      <c r="K1959" t="str">
        <f t="shared" si="560"/>
        <v>0.00895618868872871-0.00300866367225485i</v>
      </c>
      <c r="L1959" t="str">
        <f t="shared" si="561"/>
        <v>0.00015-0.197774183394289i</v>
      </c>
      <c r="M1959" t="str">
        <f t="shared" si="562"/>
        <v>0.0004-0.0349013264813452i</v>
      </c>
      <c r="N1959">
        <f t="shared" si="563"/>
        <v>89.142400101798145</v>
      </c>
      <c r="O1959">
        <f t="shared" si="564"/>
        <v>25.076156867094763</v>
      </c>
      <c r="P1959" s="3">
        <f t="shared" si="565"/>
        <v>25.076156867094763</v>
      </c>
      <c r="Q1959" s="3">
        <f t="shared" si="566"/>
        <v>-90.857599898201855</v>
      </c>
      <c r="R1959">
        <f t="shared" si="567"/>
        <v>89.142400101798145</v>
      </c>
      <c r="S1959">
        <f t="shared" si="568"/>
        <v>1.4268273571812906</v>
      </c>
      <c r="T1959">
        <f t="shared" si="551"/>
        <v>25.076156867094763</v>
      </c>
    </row>
    <row r="1960" spans="1:20" x14ac:dyDescent="0.25">
      <c r="A1960">
        <f t="shared" si="552"/>
        <v>8999.0877651321534</v>
      </c>
      <c r="B1960">
        <f t="shared" si="569"/>
        <v>1432.2493011385795</v>
      </c>
      <c r="C1960" t="str">
        <f t="shared" si="553"/>
        <v>-0.268048575033701-17.8682393702293i</v>
      </c>
      <c r="D1960" t="str">
        <f t="shared" si="554"/>
        <v>3.47811152165399-11.1190842791578i</v>
      </c>
      <c r="E1960" t="str">
        <f t="shared" si="555"/>
        <v>162.411090561906+1.1469840964168i</v>
      </c>
      <c r="F1960" t="str">
        <f t="shared" si="556"/>
        <v>2.42492366809932-104.283253286481i</v>
      </c>
      <c r="G1960" t="str">
        <f t="shared" si="557"/>
        <v>0.999999481705353-0.000719926648076251i</v>
      </c>
      <c r="H1960" t="str">
        <f t="shared" si="558"/>
        <v>1280.86397866307+277.343833354773i</v>
      </c>
      <c r="I1960" t="str">
        <f t="shared" si="559"/>
        <v>90.3532099959149-374.916790374926i</v>
      </c>
      <c r="K1960" t="str">
        <f t="shared" si="560"/>
        <v>0.00894910053910806-0.00301762778568423i</v>
      </c>
      <c r="L1960" t="str">
        <f t="shared" si="561"/>
        <v>0.00015-0.197025486545417i</v>
      </c>
      <c r="M1960" t="str">
        <f t="shared" si="562"/>
        <v>0.0004-0.0347692035080147i</v>
      </c>
      <c r="N1960">
        <f t="shared" si="563"/>
        <v>89.140547659866996</v>
      </c>
      <c r="O1960">
        <f t="shared" si="564"/>
        <v>25.042612471313753</v>
      </c>
      <c r="P1960" s="3">
        <f t="shared" si="565"/>
        <v>25.042612471313753</v>
      </c>
      <c r="Q1960" s="3">
        <f t="shared" si="566"/>
        <v>-90.859452340133004</v>
      </c>
      <c r="R1960">
        <f t="shared" si="567"/>
        <v>89.140547659866996</v>
      </c>
      <c r="S1960">
        <f t="shared" si="568"/>
        <v>1.4322493011385795</v>
      </c>
      <c r="T1960">
        <f t="shared" si="551"/>
        <v>25.042612471313753</v>
      </c>
    </row>
    <row r="1961" spans="1:20" x14ac:dyDescent="0.25">
      <c r="A1961">
        <f t="shared" si="552"/>
        <v>9033.2842986396554</v>
      </c>
      <c r="B1961">
        <f t="shared" si="569"/>
        <v>1437.6918484829062</v>
      </c>
      <c r="C1961" t="str">
        <f t="shared" si="553"/>
        <v>-0.267588609352858-17.7993503871081i</v>
      </c>
      <c r="D1961" t="str">
        <f t="shared" si="554"/>
        <v>3.47811141902433-11.0770436479292i</v>
      </c>
      <c r="E1961" t="str">
        <f t="shared" si="555"/>
        <v>162.4107671309+1.15167595972104i</v>
      </c>
      <c r="F1961" t="str">
        <f t="shared" si="556"/>
        <v>2.42492365852929-103.888490316318i</v>
      </c>
      <c r="G1961" t="str">
        <f t="shared" si="557"/>
        <v>0.999999477758831-0.000722662366486936i</v>
      </c>
      <c r="H1961" t="str">
        <f t="shared" si="558"/>
        <v>1281.50445506082+278.401781003265i</v>
      </c>
      <c r="I1961" t="str">
        <f t="shared" si="559"/>
        <v>90.3587860745909-373.670835057504i</v>
      </c>
      <c r="K1961" t="str">
        <f t="shared" si="560"/>
        <v>0.00894197013040659-0.00302660180647101i</v>
      </c>
      <c r="L1961" t="str">
        <f t="shared" si="561"/>
        <v>0.00015-0.196279623974315i</v>
      </c>
      <c r="M1961" t="str">
        <f t="shared" si="562"/>
        <v>0.0004-0.0346375807013497i</v>
      </c>
      <c r="N1961">
        <f t="shared" si="563"/>
        <v>89.138702101606768</v>
      </c>
      <c r="O1961">
        <f t="shared" si="564"/>
        <v>25.009064484367602</v>
      </c>
      <c r="P1961" s="3">
        <f t="shared" si="565"/>
        <v>25.009064484367602</v>
      </c>
      <c r="Q1961" s="3">
        <f t="shared" si="566"/>
        <v>-90.861297898393232</v>
      </c>
      <c r="R1961">
        <f t="shared" si="567"/>
        <v>89.138702101606768</v>
      </c>
      <c r="S1961">
        <f t="shared" si="568"/>
        <v>1.4376918484829062</v>
      </c>
      <c r="T1961">
        <f t="shared" si="551"/>
        <v>25.009064484367602</v>
      </c>
    </row>
    <row r="1962" spans="1:20" x14ac:dyDescent="0.25">
      <c r="A1962">
        <f t="shared" si="552"/>
        <v>9067.6107789744856</v>
      </c>
      <c r="B1962">
        <f t="shared" si="569"/>
        <v>1443.1550775071412</v>
      </c>
      <c r="C1962" t="str">
        <f t="shared" si="553"/>
        <v>-0.267125919147556-17.7307196515095i</v>
      </c>
      <c r="D1962" t="str">
        <f t="shared" si="554"/>
        <v>3.47811131561322-11.0351623636893i</v>
      </c>
      <c r="E1962" t="str">
        <f t="shared" si="555"/>
        <v>162.410442889043+1.15638888133841i</v>
      </c>
      <c r="F1962" t="str">
        <f t="shared" si="556"/>
        <v>2.42492364888641-103.495221816966i</v>
      </c>
      <c r="G1962" t="str">
        <f t="shared" si="557"/>
        <v>0.999999473782259-0.000725408480594946i</v>
      </c>
      <c r="H1962" t="str">
        <f t="shared" si="558"/>
        <v>1282.15019595982+279.463749651839i</v>
      </c>
      <c r="I1962" t="str">
        <f t="shared" si="559"/>
        <v>90.3643939957708-372.430368233474i</v>
      </c>
      <c r="K1962" t="str">
        <f t="shared" si="560"/>
        <v>0.0089347972905607-0.00303558556393895i</v>
      </c>
      <c r="L1962" t="str">
        <f t="shared" si="561"/>
        <v>0.00015-0.195536584951499i</v>
      </c>
      <c r="M1962" t="str">
        <f t="shared" si="562"/>
        <v>0.0004-0.0345064561679115i</v>
      </c>
      <c r="N1962">
        <f t="shared" si="563"/>
        <v>89.136863576003137</v>
      </c>
      <c r="O1962">
        <f t="shared" si="564"/>
        <v>24.975512891638267</v>
      </c>
      <c r="P1962" s="3">
        <f t="shared" si="565"/>
        <v>24.975512891638267</v>
      </c>
      <c r="Q1962" s="3">
        <f t="shared" si="566"/>
        <v>-90.863136423996863</v>
      </c>
      <c r="R1962">
        <f t="shared" si="567"/>
        <v>89.136863576003137</v>
      </c>
      <c r="S1962">
        <f t="shared" si="568"/>
        <v>1.4431550775071411</v>
      </c>
      <c r="T1962">
        <f t="shared" si="551"/>
        <v>24.975512891638267</v>
      </c>
    </row>
    <row r="1963" spans="1:20" x14ac:dyDescent="0.25">
      <c r="A1963">
        <f t="shared" si="552"/>
        <v>9102.0676999345906</v>
      </c>
      <c r="B1963">
        <f t="shared" si="569"/>
        <v>1448.6390668016684</v>
      </c>
      <c r="C1963" t="str">
        <f t="shared" si="553"/>
        <v>-0.266660493571734-17.6623461957029i</v>
      </c>
      <c r="D1963" t="str">
        <f t="shared" si="554"/>
        <v>3.47811121141469-10.9934398239615i</v>
      </c>
      <c r="E1963" t="str">
        <f t="shared" si="555"/>
        <v>162.410117851177+1.16112296854495i</v>
      </c>
      <c r="F1963" t="str">
        <f t="shared" si="556"/>
        <v>2.4249236391701-103.103442131126i</v>
      </c>
      <c r="G1963" t="str">
        <f t="shared" si="557"/>
        <v>0.999999469775408-0.000728165029903556i</v>
      </c>
      <c r="H1963" t="str">
        <f t="shared" si="558"/>
        <v>1282.80124758844+280.529753650871i</v>
      </c>
      <c r="I1963" t="str">
        <f t="shared" si="559"/>
        <v>90.3700338211714-371.195373423299i</v>
      </c>
      <c r="K1963" t="str">
        <f t="shared" si="560"/>
        <v>0.00892758184790912-0.00304457888544105i</v>
      </c>
      <c r="L1963" t="str">
        <f t="shared" si="561"/>
        <v>0.00015-0.194796358788104i</v>
      </c>
      <c r="M1963" t="str">
        <f t="shared" si="562"/>
        <v>0.0004-0.0343758280214301i</v>
      </c>
      <c r="N1963">
        <f t="shared" si="563"/>
        <v>89.135032233435425</v>
      </c>
      <c r="O1963">
        <f t="shared" si="564"/>
        <v>24.941957678545187</v>
      </c>
      <c r="P1963" s="3">
        <f t="shared" si="565"/>
        <v>24.941957678545187</v>
      </c>
      <c r="Q1963" s="3">
        <f t="shared" si="566"/>
        <v>-90.864967766564575</v>
      </c>
      <c r="R1963">
        <f t="shared" si="567"/>
        <v>89.135032233435425</v>
      </c>
      <c r="S1963">
        <f t="shared" si="568"/>
        <v>1.4486390668016684</v>
      </c>
      <c r="T1963">
        <f t="shared" si="551"/>
        <v>24.941957678545187</v>
      </c>
    </row>
    <row r="1964" spans="1:20" x14ac:dyDescent="0.25">
      <c r="A1964">
        <f t="shared" si="552"/>
        <v>9136.6555571943409</v>
      </c>
      <c r="B1964">
        <f t="shared" si="569"/>
        <v>1454.1438952555147</v>
      </c>
      <c r="C1964" t="str">
        <f t="shared" si="553"/>
        <v>-0.266192321809068-17.5942290557952i</v>
      </c>
      <c r="D1964" t="str">
        <f t="shared" si="554"/>
        <v>3.47811110642275-10.9518754285533i</v>
      </c>
      <c r="E1964" t="str">
        <f t="shared" si="555"/>
        <v>162.409792032501+1.16587832918701i</v>
      </c>
      <c r="F1964" t="str">
        <f t="shared" si="556"/>
        <v>2.42492362937979-102.713145622915i</v>
      </c>
      <c r="G1964" t="str">
        <f t="shared" si="557"/>
        <v>0.999999465738047-0.000730932054066152i</v>
      </c>
      <c r="H1964" t="str">
        <f t="shared" si="558"/>
        <v>1283.45765662592+281.599807374729i</v>
      </c>
      <c r="I1964" t="str">
        <f t="shared" si="559"/>
        <v>90.3757056097639-369.965834243144i</v>
      </c>
      <c r="K1964" t="str">
        <f t="shared" si="560"/>
        <v>0.00892032363121108-0.0030535815963516i</v>
      </c>
      <c r="L1964" t="str">
        <f t="shared" si="561"/>
        <v>0.00015-0.194058934835728i</v>
      </c>
      <c r="M1964" t="str">
        <f t="shared" si="562"/>
        <v>0.0004-0.0342456943827756i</v>
      </c>
      <c r="N1964">
        <f t="shared" si="563"/>
        <v>89.133208225683092</v>
      </c>
      <c r="O1964">
        <f t="shared" si="564"/>
        <v>24.908398830547785</v>
      </c>
      <c r="P1964" s="3">
        <f t="shared" si="565"/>
        <v>24.908398830547785</v>
      </c>
      <c r="Q1964" s="3">
        <f t="shared" si="566"/>
        <v>-90.866791774316908</v>
      </c>
      <c r="R1964">
        <f t="shared" si="567"/>
        <v>89.133208225683092</v>
      </c>
      <c r="S1964">
        <f t="shared" si="568"/>
        <v>1.4541438952555148</v>
      </c>
      <c r="T1964">
        <f t="shared" ref="T1964:T2027" si="570">P1964</f>
        <v>24.908398830547785</v>
      </c>
    </row>
    <row r="1965" spans="1:20" x14ac:dyDescent="0.25">
      <c r="A1965">
        <f t="shared" ref="A1965:A2028" si="571">2*PI()*B1965</f>
        <v>9171.3748483116815</v>
      </c>
      <c r="B1965">
        <f t="shared" si="569"/>
        <v>1459.6696420574858</v>
      </c>
      <c r="C1965" t="str">
        <f t="shared" ref="C1965:C2028" si="572">IMPRODUCT(D1965,E1965,$C$40,,K1965,$C$41)</f>
        <v>-0.265721393074304-17.5263672717161i</v>
      </c>
      <c r="D1965" t="str">
        <f t="shared" ref="D1965:D2028" si="573">IMDIV(IMPRODUCT($C$37,$C$38,COMPLEX(1,A1965/$C$38)),IMSUM(-1*A1965*A1965/$C$39,COMPLEX(0,1*A1965)))</f>
        <v>3.47811100063137-10.9104685795467i</v>
      </c>
      <c r="E1965" t="str">
        <f t="shared" ref="E1965:E2028" si="574">IMDIV(IMPRODUCT(IMSUM(F1965,G1965),$C$29,H1965),IMSUM(1,I1965))</f>
        <v>162.40946544857+1.17065507168058i</v>
      </c>
      <c r="F1965" t="str">
        <f t="shared" ref="F1965:F2028" si="575">IMDIV(IMPRODUCT($C$14,$C$15,COMPLEX(1,A1965/$C$15)),IMSUM(-1*A1965*A1965/$C$16,COMPLEX(0,A1965)))</f>
        <v>2.42492361951495-102.324326677787i</v>
      </c>
      <c r="G1965" t="str">
        <f t="shared" ref="G1965:G2028" si="576">IMDIV(1,COMPLEX(1,A1965*$C$9*$C$10))</f>
        <v>0.999999461669943-0.000733709592886796i</v>
      </c>
      <c r="H1965" t="str">
        <f t="shared" ref="H1965:H2028" si="577">IMDIV($C$3,IMSUM(K1965,COMPLEX(0,$C$28*A1965)))</f>
        <v>1284.11947020743+282.673925221092i</v>
      </c>
      <c r="I1965" t="str">
        <f t="shared" ref="I1965:I2028" si="578">IMPRODUCT(F1965,$C$29,H1965,$C$31)</f>
        <v>90.3814094176988-368.741734404861i</v>
      </c>
      <c r="K1965" t="str">
        <f t="shared" ref="K1965:K2028" si="579">IF($C$26&lt;=0,IMDIV(1,IMSUM(IMDIV(1,L1965),1/$C$18)),IMDIV(1,IMSUM(IMDIV(1,L1965),1/$C$18,IMDIV(1,M1965))))</f>
        <v>0.00891302246966556-0.00306259352005886i</v>
      </c>
      <c r="L1965" t="str">
        <f t="shared" ref="L1965:L2028" si="580">IMSUM($C$21/$C$22,IMDIV(1,COMPLEX(0,$C$20*$C$22*A1965)))</f>
        <v>0.00015-0.19332430248628i</v>
      </c>
      <c r="M1965" t="str">
        <f t="shared" ref="M1965:M2028" si="581">IMSUM($C$25/$C$26,IMDIV(1,COMPLEX(0,$C$24*$C$26*A1965)))</f>
        <v>0.0004-0.0341160533799319i</v>
      </c>
      <c r="N1965">
        <f t="shared" ref="N1965:N2028" si="582">ABS(R1965)</f>
        <v>89.13139170593162</v>
      </c>
      <c r="O1965">
        <f t="shared" ref="O1965:O2028" si="583">ABS(P1965)</f>
        <v>24.874836333146668</v>
      </c>
      <c r="P1965" s="3">
        <f t="shared" ref="P1965:P2028" si="584">20*LOG10(IMABS(C1965))</f>
        <v>24.874836333146668</v>
      </c>
      <c r="Q1965" s="3">
        <f t="shared" ref="Q1965:Q2028" si="585">IMARGUMENT(C1965)*180/PI()</f>
        <v>-90.86860829406838</v>
      </c>
      <c r="R1965">
        <f t="shared" ref="R1965:R2028" si="586">IF(Q1965&lt;0,Q1965+180,Q1965-180)</f>
        <v>89.13139170593162</v>
      </c>
      <c r="S1965">
        <f t="shared" ref="S1965:S2028" si="587">B1965/1000</f>
        <v>1.4596696420574857</v>
      </c>
      <c r="T1965">
        <f t="shared" si="570"/>
        <v>24.874836333146668</v>
      </c>
    </row>
    <row r="1966" spans="1:20" x14ac:dyDescent="0.25">
      <c r="A1966">
        <f t="shared" si="571"/>
        <v>9206.2260727352641</v>
      </c>
      <c r="B1966">
        <f t="shared" ref="B1966:B2029" si="588">B1965*(1+B$42)</f>
        <v>1465.2163866973042</v>
      </c>
      <c r="C1966" t="str">
        <f t="shared" si="572"/>
        <v>-0.265247696614443-17.4587598872046i</v>
      </c>
      <c r="D1966" t="str">
        <f t="shared" si="573"/>
        <v>3.47811089403445-10.8692186812903i</v>
      </c>
      <c r="E1966" t="str">
        <f t="shared" si="574"/>
        <v>162.409138115296+1.17545330501535i</v>
      </c>
      <c r="F1966" t="str">
        <f t="shared" si="575"/>
        <v>2.42492360957499-101.936979702451i</v>
      </c>
      <c r="G1966" t="str">
        <f t="shared" si="576"/>
        <v>0.999999457570864-0.000736497686320801i</v>
      </c>
      <c r="H1966" t="str">
        <f t="shared" si="577"/>
        <v>1284.78673592919+283.752121610228i</v>
      </c>
      <c r="I1966" t="str">
        <f t="shared" si="578"/>
        <v>90.3871452982198-367.523057715975i</v>
      </c>
      <c r="K1966" t="str">
        <f t="shared" si="579"/>
        <v>0.00890567819293006-0.00307161447795741i</v>
      </c>
      <c r="L1966" t="str">
        <f t="shared" si="580"/>
        <v>0.00015-0.192592451171827i</v>
      </c>
      <c r="M1966" t="str">
        <f t="shared" si="581"/>
        <v>0.0004-0.0339869031479696i</v>
      </c>
      <c r="N1966">
        <f t="shared" si="582"/>
        <v>89.129582828779135</v>
      </c>
      <c r="O1966">
        <f t="shared" si="583"/>
        <v>24.841270171885355</v>
      </c>
      <c r="P1966" s="3">
        <f t="shared" si="584"/>
        <v>24.841270171885355</v>
      </c>
      <c r="Q1966" s="3">
        <f t="shared" si="585"/>
        <v>-90.870417171220865</v>
      </c>
      <c r="R1966">
        <f t="shared" si="586"/>
        <v>89.129582828779135</v>
      </c>
      <c r="S1966">
        <f t="shared" si="587"/>
        <v>1.4652163866973043</v>
      </c>
      <c r="T1966">
        <f t="shared" si="570"/>
        <v>24.841270171885355</v>
      </c>
    </row>
    <row r="1967" spans="1:20" x14ac:dyDescent="0.25">
      <c r="A1967">
        <f t="shared" si="571"/>
        <v>9241.2097318116594</v>
      </c>
      <c r="B1967">
        <f t="shared" si="588"/>
        <v>1470.784208966754</v>
      </c>
      <c r="C1967" t="str">
        <f t="shared" si="572"/>
        <v>-0.26477122170995-17.3914059497964i</v>
      </c>
      <c r="D1967" t="str">
        <f t="shared" si="573"/>
        <v>3.47811078662586-10.8281251403904i</v>
      </c>
      <c r="E1967" t="str">
        <f t="shared" si="574"/>
        <v>162.408810048963+1.18027313875571i</v>
      </c>
      <c r="F1967" t="str">
        <f t="shared" si="575"/>
        <v>2.42492359955935-101.551099124791i</v>
      </c>
      <c r="G1967" t="str">
        <f t="shared" si="576"/>
        <v>0.999999453440572-0.000739296374475309i</v>
      </c>
      <c r="H1967" t="str">
        <f t="shared" si="577"/>
        <v>1285.45950185368+284.834410984254i</v>
      </c>
      <c r="I1967" t="str">
        <f t="shared" si="578"/>
        <v>90.3929133015789-366.309788079687i</v>
      </c>
      <c r="K1967" t="str">
        <f t="shared" si="579"/>
        <v>0.00889829063113981-0.00308064428944085i</v>
      </c>
      <c r="L1967" t="str">
        <f t="shared" si="580"/>
        <v>0.00015-0.191863370364442i</v>
      </c>
      <c r="M1967" t="str">
        <f t="shared" si="581"/>
        <v>0.0004-0.0338582418290192i</v>
      </c>
      <c r="N1967">
        <f t="shared" si="582"/>
        <v>89.127781750242775</v>
      </c>
      <c r="O1967">
        <f t="shared" si="583"/>
        <v>24.807700332352542</v>
      </c>
      <c r="P1967" s="3">
        <f t="shared" si="584"/>
        <v>24.807700332352542</v>
      </c>
      <c r="Q1967" s="3">
        <f t="shared" si="585"/>
        <v>-90.872218249757225</v>
      </c>
      <c r="R1967">
        <f t="shared" si="586"/>
        <v>89.127781750242775</v>
      </c>
      <c r="S1967">
        <f t="shared" si="587"/>
        <v>1.470784208966754</v>
      </c>
      <c r="T1967">
        <f t="shared" si="570"/>
        <v>24.807700332352542</v>
      </c>
    </row>
    <row r="1968" spans="1:20" x14ac:dyDescent="0.25">
      <c r="A1968">
        <f t="shared" si="571"/>
        <v>9276.3263287925438</v>
      </c>
      <c r="B1968">
        <f t="shared" si="588"/>
        <v>1476.3731889608277</v>
      </c>
      <c r="C1968" t="str">
        <f t="shared" si="572"/>
        <v>-0.264291957676225-17.3243045108097i</v>
      </c>
      <c r="D1968" t="str">
        <f t="shared" si="573"/>
        <v>3.47811067839941-10.7871873657027i</v>
      </c>
      <c r="E1968" t="str">
        <f t="shared" si="574"/>
        <v>162.408481266223+1.1851146830422i</v>
      </c>
      <c r="F1968" t="str">
        <f t="shared" si="575"/>
        <v>2.42492358946743-101.166679393785i</v>
      </c>
      <c r="G1968" t="str">
        <f t="shared" si="576"/>
        <v>0.99999944927883-0.00074210569760986i</v>
      </c>
      <c r="H1968" t="str">
        <f t="shared" si="577"/>
        <v>1286.13781651487+285.920807806378i</v>
      </c>
      <c r="I1968" t="str">
        <f t="shared" si="578"/>
        <v>90.3987134749495-365.10190949486i</v>
      </c>
      <c r="K1968" t="str">
        <f t="shared" si="579"/>
        <v>0.00889085961492736-0.0030896827718947i</v>
      </c>
      <c r="L1968" t="str">
        <f t="shared" si="580"/>
        <v>0.00015-0.191137049576054i</v>
      </c>
      <c r="M1968" t="str">
        <f t="shared" si="581"/>
        <v>0.0004-0.0337300675722447i</v>
      </c>
      <c r="N1968">
        <f t="shared" si="582"/>
        <v>89.125988627764173</v>
      </c>
      <c r="O1968">
        <f t="shared" si="583"/>
        <v>24.774126800183481</v>
      </c>
      <c r="P1968" s="3">
        <f t="shared" si="584"/>
        <v>24.774126800183481</v>
      </c>
      <c r="Q1968" s="3">
        <f t="shared" si="585"/>
        <v>-90.874011372235827</v>
      </c>
      <c r="R1968">
        <f t="shared" si="586"/>
        <v>89.125988627764173</v>
      </c>
      <c r="S1968">
        <f t="shared" si="587"/>
        <v>1.4763731889608278</v>
      </c>
      <c r="T1968">
        <f t="shared" si="570"/>
        <v>24.774126800183481</v>
      </c>
    </row>
    <row r="1969" spans="1:20" x14ac:dyDescent="0.25">
      <c r="A1969">
        <f t="shared" si="571"/>
        <v>9311.5763688419556</v>
      </c>
      <c r="B1969">
        <f t="shared" si="588"/>
        <v>1481.9834070788788</v>
      </c>
      <c r="C1969" t="str">
        <f t="shared" si="572"/>
        <v>-0.26380989386443-17.2574546253314i</v>
      </c>
      <c r="D1969" t="str">
        <f t="shared" si="573"/>
        <v>3.4781105693489-10.7464047683233i</v>
      </c>
      <c r="E1969" t="str">
        <f t="shared" si="574"/>
        <v>162.4081517841+1.18997804859511i</v>
      </c>
      <c r="F1969" t="str">
        <f t="shared" si="575"/>
        <v>2.42492357929868-100.783714979425i</v>
      </c>
      <c r="G1969" t="str">
        <f t="shared" si="576"/>
        <v>0.999999445085399-0.000744925696136981i</v>
      </c>
      <c r="H1969" t="str">
        <f t="shared" si="577"/>
        <v>1286.82172892356+287.011326560125i</v>
      </c>
      <c r="I1969" t="str">
        <f t="shared" si="578"/>
        <v>90.4045458623403-363.899406056023i</v>
      </c>
      <c r="K1969" t="str">
        <f t="shared" si="579"/>
        <v>0.00888338497544203-0.00309872974068935i</v>
      </c>
      <c r="L1969" t="str">
        <f t="shared" si="580"/>
        <v>0.00015-0.190413478358292i</v>
      </c>
      <c r="M1969" t="str">
        <f t="shared" si="581"/>
        <v>0.0004-0.0336023785338162i</v>
      </c>
      <c r="N1969">
        <f t="shared" si="582"/>
        <v>89.124203620217045</v>
      </c>
      <c r="O1969">
        <f t="shared" si="583"/>
        <v>24.740549561061606</v>
      </c>
      <c r="P1969" s="3">
        <f t="shared" si="584"/>
        <v>24.740549561061606</v>
      </c>
      <c r="Q1969" s="3">
        <f t="shared" si="585"/>
        <v>-90.875796379782955</v>
      </c>
      <c r="R1969">
        <f t="shared" si="586"/>
        <v>89.124203620217045</v>
      </c>
      <c r="S1969">
        <f t="shared" si="587"/>
        <v>1.4819834070788789</v>
      </c>
      <c r="T1969">
        <f t="shared" si="570"/>
        <v>24.740549561061606</v>
      </c>
    </row>
    <row r="1970" spans="1:20" x14ac:dyDescent="0.25">
      <c r="A1970">
        <f t="shared" si="571"/>
        <v>9346.9603590435545</v>
      </c>
      <c r="B1970">
        <f t="shared" si="588"/>
        <v>1487.6149440257786</v>
      </c>
      <c r="C1970" t="str">
        <f t="shared" si="572"/>
        <v>-0.263325019663334-17.1908553522053i</v>
      </c>
      <c r="D1970" t="str">
        <f t="shared" si="573"/>
        <v>3.47811045946803-10.705776761581i</v>
      </c>
      <c r="E1970" t="str">
        <f t="shared" si="574"/>
        <v>162.407821620009+1.19486334671341i</v>
      </c>
      <c r="F1970" t="str">
        <f t="shared" si="575"/>
        <v>2.4249235690525-100.402200372641i</v>
      </c>
      <c r="G1970" t="str">
        <f t="shared" si="576"/>
        <v>0.999999440860038-0.000747756410622759i</v>
      </c>
      <c r="H1970" t="str">
        <f t="shared" si="577"/>
        <v>1287.51128857285+288.1059817485i</v>
      </c>
      <c r="I1970" t="str">
        <f t="shared" si="578"/>
        <v>90.4104105044998-362.702261953413i</v>
      </c>
      <c r="K1970" t="str">
        <f t="shared" si="579"/>
        <v>0.00887586654436947-0.00310778500917293i</v>
      </c>
      <c r="L1970" t="str">
        <f t="shared" si="580"/>
        <v>0.00015-0.189692646302343i</v>
      </c>
      <c r="M1970" t="str">
        <f t="shared" si="581"/>
        <v>0.0004-0.0334751728768841i</v>
      </c>
      <c r="N1970">
        <f t="shared" si="582"/>
        <v>89.122426887911502</v>
      </c>
      <c r="O1970">
        <f t="shared" si="583"/>
        <v>24.706968600721151</v>
      </c>
      <c r="P1970" s="3">
        <f t="shared" si="584"/>
        <v>24.706968600721151</v>
      </c>
      <c r="Q1970" s="3">
        <f t="shared" si="585"/>
        <v>-90.877573112088498</v>
      </c>
      <c r="R1970">
        <f t="shared" si="586"/>
        <v>89.122426887911502</v>
      </c>
      <c r="S1970">
        <f t="shared" si="587"/>
        <v>1.4876149440257787</v>
      </c>
      <c r="T1970">
        <f t="shared" si="570"/>
        <v>24.706968600721151</v>
      </c>
    </row>
    <row r="1971" spans="1:20" x14ac:dyDescent="0.25">
      <c r="A1971">
        <f t="shared" si="571"/>
        <v>9382.478808407921</v>
      </c>
      <c r="B1971">
        <f t="shared" si="588"/>
        <v>1493.2678808130765</v>
      </c>
      <c r="C1971" t="str">
        <f t="shared" si="572"/>
        <v>-0.262837324500283-17.1245057540171i</v>
      </c>
      <c r="D1971" t="str">
        <f t="shared" si="573"/>
        <v>3.47811034875049-10.6653027610282i</v>
      </c>
      <c r="E1971" t="str">
        <f t="shared" si="574"/>
        <v>162.407490791741+1.19977068927968i</v>
      </c>
      <c r="F1971" t="str">
        <f t="shared" si="575"/>
        <v>2.42492355872829-100.022130085217i</v>
      </c>
      <c r="G1971" t="str">
        <f t="shared" si="576"/>
        <v>0.999999436602502-0.000750597881787427i</v>
      </c>
      <c r="H1971" t="str">
        <f t="shared" si="577"/>
        <v>1288.20654544344+289.204787893201i</v>
      </c>
      <c r="I1971" t="str">
        <f t="shared" si="578"/>
        <v>90.4163074388312-361.510461472925i</v>
      </c>
      <c r="K1971" t="str">
        <f t="shared" si="579"/>
        <v>0.00886830415395228-0.00311684838866509i</v>
      </c>
      <c r="L1971" t="str">
        <f t="shared" si="580"/>
        <v>0.00015-0.188974543038796i</v>
      </c>
      <c r="M1971" t="str">
        <f t="shared" si="581"/>
        <v>0.0004-0.0333484487715522i</v>
      </c>
      <c r="N1971">
        <f t="shared" si="582"/>
        <v>89.120658592601018</v>
      </c>
      <c r="O1971">
        <f t="shared" si="583"/>
        <v>24.673383904948164</v>
      </c>
      <c r="P1971" s="3">
        <f t="shared" si="584"/>
        <v>24.673383904948164</v>
      </c>
      <c r="Q1971" s="3">
        <f t="shared" si="585"/>
        <v>-90.879341407398982</v>
      </c>
      <c r="R1971">
        <f t="shared" si="586"/>
        <v>89.120658592601018</v>
      </c>
      <c r="S1971">
        <f t="shared" si="587"/>
        <v>1.4932678808130766</v>
      </c>
      <c r="T1971">
        <f t="shared" si="570"/>
        <v>24.673383904948164</v>
      </c>
    </row>
    <row r="1972" spans="1:20" x14ac:dyDescent="0.25">
      <c r="A1972">
        <f t="shared" si="571"/>
        <v>9418.1322278798707</v>
      </c>
      <c r="B1972">
        <f t="shared" si="588"/>
        <v>1498.9422987601663</v>
      </c>
      <c r="C1972" t="str">
        <f t="shared" si="572"/>
        <v>-0.262346797842516-17.0584048970819i</v>
      </c>
      <c r="D1972" t="str">
        <f t="shared" si="573"/>
        <v>3.47811023718991-10.6249821844327i</v>
      </c>
      <c r="E1972" t="str">
        <f t="shared" si="574"/>
        <v>162.407159317483+1.20470018875971i</v>
      </c>
      <c r="F1972" t="str">
        <f t="shared" si="575"/>
        <v>2.42492354832548-99.6434986497138i</v>
      </c>
      <c r="G1972" t="str">
        <f t="shared" si="576"/>
        <v>0.999999432312548-0.000753450150505951i</v>
      </c>
      <c r="H1972" t="str">
        <f t="shared" si="577"/>
        <v>1288.90755000937+290.307759533724i</v>
      </c>
      <c r="I1972" t="str">
        <f t="shared" si="578"/>
        <v>90.4222366992896-360.323988996186i</v>
      </c>
      <c r="K1972" t="str">
        <f t="shared" si="579"/>
        <v>0.00886069763700965-0.00312591968845i</v>
      </c>
      <c r="L1972" t="str">
        <f t="shared" si="580"/>
        <v>0.00015-0.188259158237493i</v>
      </c>
      <c r="M1972" t="str">
        <f t="shared" si="581"/>
        <v>0.0004-0.0332222043948517i</v>
      </c>
      <c r="N1972">
        <f t="shared" si="582"/>
        <v>89.118898897488336</v>
      </c>
      <c r="O1972">
        <f t="shared" si="583"/>
        <v>24.639795459582757</v>
      </c>
      <c r="P1972" s="3">
        <f t="shared" si="584"/>
        <v>24.639795459582757</v>
      </c>
      <c r="Q1972" s="3">
        <f t="shared" si="585"/>
        <v>-90.881101102511664</v>
      </c>
      <c r="R1972">
        <f t="shared" si="586"/>
        <v>89.118898897488336</v>
      </c>
      <c r="S1972">
        <f t="shared" si="587"/>
        <v>1.4989422987601664</v>
      </c>
      <c r="T1972">
        <f t="shared" si="570"/>
        <v>24.639795459582757</v>
      </c>
    </row>
    <row r="1973" spans="1:20" x14ac:dyDescent="0.25">
      <c r="A1973">
        <f t="shared" si="571"/>
        <v>9453.9211303458142</v>
      </c>
      <c r="B1973">
        <f t="shared" si="588"/>
        <v>1504.638279495455</v>
      </c>
      <c r="C1973" t="str">
        <f t="shared" si="572"/>
        <v>-0.261853429198728-16.9925518514315i</v>
      </c>
      <c r="D1973" t="str">
        <f t="shared" si="573"/>
        <v>3.47811012477986-10.5848144517695i</v>
      </c>
      <c r="E1973" t="str">
        <f t="shared" si="574"/>
        <v>162.406827215819+1.20965195820491i</v>
      </c>
      <c r="F1973" t="str">
        <f t="shared" si="575"/>
        <v>2.42492353784345-99.2663006193913i</v>
      </c>
      <c r="G1973" t="str">
        <f t="shared" si="576"/>
        <v>0.999999427989929-0.000756313257808617i</v>
      </c>
      <c r="H1973" t="str">
        <f t="shared" si="577"/>
        <v>1289.61435324347+291.414911226496i</v>
      </c>
      <c r="I1973" t="str">
        <f t="shared" si="578"/>
        <v>90.428198316289-359.142829000536i</v>
      </c>
      <c r="K1973" t="str">
        <f t="shared" si="579"/>
        <v>0.00885304682695809-0.0031349987157702i</v>
      </c>
      <c r="L1973" t="str">
        <f t="shared" si="580"/>
        <v>0.00015-0.187546481607385i</v>
      </c>
      <c r="M1973" t="str">
        <f t="shared" si="581"/>
        <v>0.0004-0.033096437930715i</v>
      </c>
      <c r="N1973">
        <f t="shared" si="582"/>
        <v>89.117147967230622</v>
      </c>
      <c r="O1973">
        <f t="shared" si="583"/>
        <v>24.606203250521304</v>
      </c>
      <c r="P1973" s="3">
        <f t="shared" si="584"/>
        <v>24.606203250521304</v>
      </c>
      <c r="Q1973" s="3">
        <f t="shared" si="585"/>
        <v>-90.882852032769378</v>
      </c>
      <c r="R1973">
        <f t="shared" si="586"/>
        <v>89.117147967230622</v>
      </c>
      <c r="S1973">
        <f t="shared" si="587"/>
        <v>1.5046382794954549</v>
      </c>
      <c r="T1973">
        <f t="shared" si="570"/>
        <v>24.606203250521304</v>
      </c>
    </row>
    <row r="1974" spans="1:20" x14ac:dyDescent="0.25">
      <c r="A1974">
        <f t="shared" si="571"/>
        <v>9489.8460306411289</v>
      </c>
      <c r="B1974">
        <f t="shared" si="588"/>
        <v>1510.3559049575379</v>
      </c>
      <c r="C1974" t="str">
        <f t="shared" si="572"/>
        <v>-0.261357208120088-16.9269456908001i</v>
      </c>
      <c r="D1974" t="str">
        <f t="shared" si="573"/>
        <v>3.47811001151388-10.5447989852123i</v>
      </c>
      <c r="E1974" t="str">
        <f t="shared" si="574"/>
        <v>162.406494505732+1.21462611125447i</v>
      </c>
      <c r="F1974" t="str">
        <f t="shared" si="575"/>
        <v>2.42492352728161-98.8905305681291i</v>
      </c>
      <c r="G1974" t="str">
        <f t="shared" si="576"/>
        <v>0.999999423634395-0.000759187244881622i</v>
      </c>
      <c r="H1974" t="str">
        <f t="shared" si="577"/>
        <v>1290.32700662316+292.526257543966i</v>
      </c>
      <c r="I1974" t="str">
        <f t="shared" si="578"/>
        <v>90.4341923166033-357.966966059085i</v>
      </c>
      <c r="K1974" t="str">
        <f t="shared" si="579"/>
        <v>0.00884535155783185-0.00314408527582023i</v>
      </c>
      <c r="L1974" t="str">
        <f t="shared" si="580"/>
        <v>0.00015-0.186836502896379i</v>
      </c>
      <c r="M1974" t="str">
        <f t="shared" si="581"/>
        <v>0.0004-0.0329711475699493i</v>
      </c>
      <c r="N1974">
        <f t="shared" si="582"/>
        <v>89.115405967946131</v>
      </c>
      <c r="O1974">
        <f t="shared" si="583"/>
        <v>24.572607263717767</v>
      </c>
      <c r="P1974" s="3">
        <f t="shared" si="584"/>
        <v>24.572607263717767</v>
      </c>
      <c r="Q1974" s="3">
        <f t="shared" si="585"/>
        <v>-90.884594032053869</v>
      </c>
      <c r="R1974">
        <f t="shared" si="586"/>
        <v>89.115405967946131</v>
      </c>
      <c r="S1974">
        <f t="shared" si="587"/>
        <v>1.5103559049575379</v>
      </c>
      <c r="T1974">
        <f t="shared" si="570"/>
        <v>24.572607263717767</v>
      </c>
    </row>
    <row r="1975" spans="1:20" x14ac:dyDescent="0.25">
      <c r="A1975">
        <f t="shared" si="571"/>
        <v>9525.9074455575665</v>
      </c>
      <c r="B1975">
        <f t="shared" si="588"/>
        <v>1516.0952573963766</v>
      </c>
      <c r="C1975" t="str">
        <f t="shared" si="572"/>
        <v>-0.260858124202073-16.861585492612i</v>
      </c>
      <c r="D1975" t="str">
        <f t="shared" si="573"/>
        <v>3.47810989738544-10.504935209125i</v>
      </c>
      <c r="E1975" t="str">
        <f t="shared" si="574"/>
        <v>162.406161206615+1.21962276213605i</v>
      </c>
      <c r="F1975" t="str">
        <f t="shared" si="575"/>
        <v>2.42492351663935-98.516183090349i</v>
      </c>
      <c r="G1975" t="str">
        <f t="shared" si="576"/>
        <v>0.999999419245696-0.000762072153067665i</v>
      </c>
      <c r="H1975" t="str">
        <f t="shared" si="577"/>
        <v>1291.04556213613+293.641813073685i</v>
      </c>
      <c r="I1975" t="str">
        <f t="shared" si="578"/>
        <v>90.4402187232692-356.796384840717i</v>
      </c>
      <c r="K1975" t="str">
        <f t="shared" si="579"/>
        <v>0.00883761166430395-0.00315317917174089i</v>
      </c>
      <c r="L1975" t="str">
        <f t="shared" si="580"/>
        <v>0.00015-0.186129211891192i</v>
      </c>
      <c r="M1975" t="str">
        <f t="shared" si="581"/>
        <v>0.0004-0.0328463315102104i</v>
      </c>
      <c r="N1975">
        <f t="shared" si="582"/>
        <v>89.113673067218329</v>
      </c>
      <c r="O1975">
        <f t="shared" si="583"/>
        <v>24.539007485186083</v>
      </c>
      <c r="P1975" s="3">
        <f t="shared" si="584"/>
        <v>24.539007485186083</v>
      </c>
      <c r="Q1975" s="3">
        <f t="shared" si="585"/>
        <v>-90.886326932781671</v>
      </c>
      <c r="R1975">
        <f t="shared" si="586"/>
        <v>89.113673067218329</v>
      </c>
      <c r="S1975">
        <f t="shared" si="587"/>
        <v>1.5160952573963766</v>
      </c>
      <c r="T1975">
        <f t="shared" si="570"/>
        <v>24.539007485186083</v>
      </c>
    </row>
    <row r="1976" spans="1:20" x14ac:dyDescent="0.25">
      <c r="A1976">
        <f t="shared" si="571"/>
        <v>9562.1058938506849</v>
      </c>
      <c r="B1976">
        <f t="shared" si="588"/>
        <v>1521.8564193744828</v>
      </c>
      <c r="C1976" t="str">
        <f t="shared" si="572"/>
        <v>-0.260356167085052-16.7964703379678i</v>
      </c>
      <c r="D1976" t="str">
        <f t="shared" si="573"/>
        <v>3.47810978238799-10.4652225500538i</v>
      </c>
      <c r="E1976" t="str">
        <f t="shared" si="574"/>
        <v>162.40582733827+1.22464202566894i</v>
      </c>
      <c r="F1976" t="str">
        <f t="shared" si="575"/>
        <v>2.42492350591604-98.1432528009369i</v>
      </c>
      <c r="G1976" t="str">
        <f t="shared" si="576"/>
        <v>0.99999941482358-0.000764968023866543i</v>
      </c>
      <c r="H1976" t="str">
        <f t="shared" si="577"/>
        <v>1291.77007228628+294.7615924173i</v>
      </c>
      <c r="I1976" t="str">
        <f t="shared" si="578"/>
        <v>90.4462775554705-355.631070110158i</v>
      </c>
      <c r="K1976" t="str">
        <f t="shared" si="579"/>
        <v>0.00882982698170678-0.0031622802046128i</v>
      </c>
      <c r="L1976" t="str">
        <f t="shared" si="580"/>
        <v>0.00015-0.185424598417207i</v>
      </c>
      <c r="M1976" t="str">
        <f t="shared" si="581"/>
        <v>0.0004-0.0327219879559777i</v>
      </c>
      <c r="N1976">
        <f t="shared" si="582"/>
        <v>89.111949434104048</v>
      </c>
      <c r="O1976">
        <f t="shared" si="583"/>
        <v>24.505403901001777</v>
      </c>
      <c r="P1976" s="3">
        <f t="shared" si="584"/>
        <v>24.505403901001777</v>
      </c>
      <c r="Q1976" s="3">
        <f t="shared" si="585"/>
        <v>-90.888050565895952</v>
      </c>
      <c r="R1976">
        <f t="shared" si="586"/>
        <v>89.111949434104048</v>
      </c>
      <c r="S1976">
        <f t="shared" si="587"/>
        <v>1.5218564193744828</v>
      </c>
      <c r="T1976">
        <f t="shared" si="570"/>
        <v>24.505403901001777</v>
      </c>
    </row>
    <row r="1977" spans="1:20" x14ac:dyDescent="0.25">
      <c r="A1977">
        <f t="shared" si="571"/>
        <v>9598.4418962473192</v>
      </c>
      <c r="B1977">
        <f t="shared" si="588"/>
        <v>1527.639473768106</v>
      </c>
      <c r="C1977" t="str">
        <f t="shared" si="572"/>
        <v>-0.259851326456586-16.7315993116322i</v>
      </c>
      <c r="D1977" t="str">
        <f t="shared" si="573"/>
        <v>3.47810966651491-10.4256604367188i</v>
      </c>
      <c r="E1977" t="str">
        <f t="shared" si="574"/>
        <v>162.405492920918+1.22968401726464i</v>
      </c>
      <c r="F1977" t="str">
        <f t="shared" si="575"/>
        <v>2.42492349511109-97.7717343351652i</v>
      </c>
      <c r="G1977" t="str">
        <f t="shared" si="576"/>
        <v>0.999999410367792-0.000767874898935747i</v>
      </c>
      <c r="H1977" t="str">
        <f t="shared" si="577"/>
        <v>1292.50059009954+295.885610189614i</v>
      </c>
      <c r="I1977" t="str">
        <f t="shared" si="578"/>
        <v>90.4523688284468-354.471006727987i</v>
      </c>
      <c r="K1977" t="str">
        <f t="shared" si="579"/>
        <v>0.00882199734605378-0.00317138817345135i</v>
      </c>
      <c r="L1977" t="str">
        <f t="shared" si="580"/>
        <v>0.00015-0.184722652338321i</v>
      </c>
      <c r="M1977" t="str">
        <f t="shared" si="581"/>
        <v>0.0004-0.0325981151185273i</v>
      </c>
      <c r="N1977">
        <f t="shared" si="582"/>
        <v>89.11023523913596</v>
      </c>
      <c r="O1977">
        <f t="shared" si="583"/>
        <v>24.471796497304382</v>
      </c>
      <c r="P1977" s="3">
        <f t="shared" si="584"/>
        <v>24.471796497304382</v>
      </c>
      <c r="Q1977" s="3">
        <f t="shared" si="585"/>
        <v>-90.88976476086404</v>
      </c>
      <c r="R1977">
        <f t="shared" si="586"/>
        <v>89.11023523913596</v>
      </c>
      <c r="S1977">
        <f t="shared" si="587"/>
        <v>1.527639473768106</v>
      </c>
      <c r="T1977">
        <f t="shared" si="570"/>
        <v>24.471796497304382</v>
      </c>
    </row>
    <row r="1978" spans="1:20" x14ac:dyDescent="0.25">
      <c r="A1978">
        <f t="shared" si="571"/>
        <v>9634.9159754530574</v>
      </c>
      <c r="B1978">
        <f t="shared" si="588"/>
        <v>1533.4445037684247</v>
      </c>
      <c r="C1978" t="str">
        <f t="shared" si="572"/>
        <v>-0.25934359205228-16.6669715020203i</v>
      </c>
      <c r="D1978" t="str">
        <f t="shared" si="573"/>
        <v>3.47810954975952-10.3862483000056i</v>
      </c>
      <c r="E1978" t="str">
        <f t="shared" si="574"/>
        <v>162.405157975202+1.23474885292811i</v>
      </c>
      <c r="F1978" t="str">
        <f t="shared" si="575"/>
        <v>2.42492348422386-97.4016223486161i</v>
      </c>
      <c r="G1978" t="str">
        <f t="shared" si="576"/>
        <v>0.999999405878076-0.000770792820091059i</v>
      </c>
      <c r="H1978" t="str">
        <f t="shared" si="577"/>
        <v>1293.2371691299+297.013881017537i</v>
      </c>
      <c r="I1978" t="str">
        <f t="shared" si="578"/>
        <v>90.4584925533771-353.316179650691i</v>
      </c>
      <c r="K1978" t="str">
        <f t="shared" si="579"/>
        <v>0.0088141225940606-0.00318050287520083i</v>
      </c>
      <c r="L1978" t="str">
        <f t="shared" si="580"/>
        <v>0.00015-0.184023363556806i</v>
      </c>
      <c r="M1978" t="str">
        <f t="shared" si="581"/>
        <v>0.0004-0.0324747112159068i</v>
      </c>
      <c r="N1978">
        <f t="shared" si="582"/>
        <v>89.108530654329655</v>
      </c>
      <c r="O1978">
        <f t="shared" si="583"/>
        <v>24.438185260299093</v>
      </c>
      <c r="P1978" s="3">
        <f t="shared" si="584"/>
        <v>24.438185260299093</v>
      </c>
      <c r="Q1978" s="3">
        <f t="shared" si="585"/>
        <v>-90.891469345670345</v>
      </c>
      <c r="R1978">
        <f t="shared" si="586"/>
        <v>89.108530654329655</v>
      </c>
      <c r="S1978">
        <f t="shared" si="587"/>
        <v>1.5334445037684248</v>
      </c>
      <c r="T1978">
        <f t="shared" si="570"/>
        <v>24.438185260299093</v>
      </c>
    </row>
    <row r="1979" spans="1:20" x14ac:dyDescent="0.25">
      <c r="A1979">
        <f t="shared" si="571"/>
        <v>9671.5286561597786</v>
      </c>
      <c r="B1979">
        <f t="shared" si="588"/>
        <v>1539.2715928827447</v>
      </c>
      <c r="C1979" t="str">
        <f t="shared" si="572"/>
        <v>-0.258832953657116-16.6025860011847i</v>
      </c>
      <c r="D1979" t="str">
        <f t="shared" si="573"/>
        <v>3.47810943211512-10.3469855729574i</v>
      </c>
      <c r="E1979" t="str">
        <f t="shared" si="574"/>
        <v>162.404822522195+1.23983664926073i</v>
      </c>
      <c r="F1979" t="str">
        <f t="shared" si="575"/>
        <v>2.42492347325374-97.0329115171045i</v>
      </c>
      <c r="G1979" t="str">
        <f t="shared" si="576"/>
        <v>0.999999401354172-0.00077372182930716i</v>
      </c>
      <c r="H1979" t="str">
        <f t="shared" si="577"/>
        <v>1293.97986346554+298.146419539037i</v>
      </c>
      <c r="I1979" t="str">
        <f t="shared" si="578"/>
        <v>90.4646487372699-352.166573930733i</v>
      </c>
      <c r="K1979" t="str">
        <f t="shared" si="579"/>
        <v>0.00880620256316647-0.00318962410472902i</v>
      </c>
      <c r="L1979" t="str">
        <f t="shared" si="580"/>
        <v>0.00015-0.183326722013156i</v>
      </c>
      <c r="M1979" t="str">
        <f t="shared" si="581"/>
        <v>0.0004-0.0323517744729097i</v>
      </c>
      <c r="N1979">
        <f t="shared" si="582"/>
        <v>89.106835853189253</v>
      </c>
      <c r="O1979">
        <f t="shared" si="583"/>
        <v>24.404570176258865</v>
      </c>
      <c r="P1979" s="3">
        <f t="shared" si="584"/>
        <v>24.404570176258865</v>
      </c>
      <c r="Q1979" s="3">
        <f t="shared" si="585"/>
        <v>-90.893164146810747</v>
      </c>
      <c r="R1979">
        <f t="shared" si="586"/>
        <v>89.106835853189253</v>
      </c>
      <c r="S1979">
        <f t="shared" si="587"/>
        <v>1.5392715928827447</v>
      </c>
      <c r="T1979">
        <f t="shared" si="570"/>
        <v>24.404570176258865</v>
      </c>
    </row>
    <row r="1980" spans="1:20" x14ac:dyDescent="0.25">
      <c r="A1980">
        <f t="shared" si="571"/>
        <v>9708.2804650531871</v>
      </c>
      <c r="B1980">
        <f t="shared" si="588"/>
        <v>1545.1208249356991</v>
      </c>
      <c r="C1980" t="str">
        <f t="shared" si="572"/>
        <v>-0.258319401107227-16.5384419048027i</v>
      </c>
      <c r="D1980" t="str">
        <f t="shared" si="573"/>
        <v>3.47810931357493-10.3078716907666i</v>
      </c>
      <c r="E1980" t="str">
        <f t="shared" si="574"/>
        <v>162.404486583401+1.24494752346086i</v>
      </c>
      <c r="F1980" t="str">
        <f t="shared" si="575"/>
        <v>2.42492346220008-96.6655965366012i</v>
      </c>
      <c r="G1980" t="str">
        <f t="shared" si="576"/>
        <v>0.999999396795822-0.000776661968718228i</v>
      </c>
      <c r="H1980" t="str">
        <f t="shared" si="577"/>
        <v>1294.72872773489+299.283240402068i</v>
      </c>
      <c r="I1980" t="str">
        <f t="shared" si="578"/>
        <v>90.4708373828514-351.02217471658i</v>
      </c>
      <c r="K1980" t="str">
        <f t="shared" si="579"/>
        <v>0.00879823709155647-0.00319875165482241i</v>
      </c>
      <c r="L1980" t="str">
        <f t="shared" si="580"/>
        <v>0.00015-0.182632717685949i</v>
      </c>
      <c r="M1980" t="str">
        <f t="shared" si="581"/>
        <v>0.0004-0.0322293031210498i</v>
      </c>
      <c r="N1980">
        <f t="shared" si="582"/>
        <v>89.105151010711396</v>
      </c>
      <c r="O1980">
        <f t="shared" si="583"/>
        <v>24.370951231526501</v>
      </c>
      <c r="P1980" s="3">
        <f t="shared" si="584"/>
        <v>24.370951231526501</v>
      </c>
      <c r="Q1980" s="3">
        <f t="shared" si="585"/>
        <v>-90.894848989288604</v>
      </c>
      <c r="R1980">
        <f t="shared" si="586"/>
        <v>89.105151010711396</v>
      </c>
      <c r="S1980">
        <f t="shared" si="587"/>
        <v>1.5451208249356991</v>
      </c>
      <c r="T1980">
        <f t="shared" si="570"/>
        <v>24.370951231526501</v>
      </c>
    </row>
    <row r="1981" spans="1:20" x14ac:dyDescent="0.25">
      <c r="A1981">
        <f t="shared" si="571"/>
        <v>9745.1719308203883</v>
      </c>
      <c r="B1981">
        <f t="shared" si="588"/>
        <v>1550.9922840704548</v>
      </c>
      <c r="C1981" t="str">
        <f t="shared" si="572"/>
        <v>-0.257802924291132-16.4745383121634i</v>
      </c>
      <c r="D1981" t="str">
        <f t="shared" si="573"/>
        <v>3.47810919413214-10.2689060907668i</v>
      </c>
      <c r="E1981" t="str">
        <f t="shared" si="574"/>
        <v>162.404150180766+1.2500815933259i</v>
      </c>
      <c r="F1981" t="str">
        <f t="shared" si="575"/>
        <v>2.42492345106226-96.299672123157i</v>
      </c>
      <c r="G1981" t="str">
        <f t="shared" si="576"/>
        <v>0.999999392202763-0.000779613280618545i</v>
      </c>
      <c r="H1981" t="str">
        <f t="shared" si="577"/>
        <v>1295.48381711296+300.424358263466i</v>
      </c>
      <c r="I1981" t="str">
        <f t="shared" si="578"/>
        <v>90.4770584884533-349.882967252789i</v>
      </c>
      <c r="K1981" t="str">
        <f t="shared" si="579"/>
        <v>0.00879022601818314-0.00320788531618105i</v>
      </c>
      <c r="L1981" t="str">
        <f t="shared" si="580"/>
        <v>0.00015-0.1819413405917i</v>
      </c>
      <c r="M1981" t="str">
        <f t="shared" si="581"/>
        <v>0.0004-0.0321072953985353i</v>
      </c>
      <c r="N1981">
        <f t="shared" si="582"/>
        <v>89.103476303390991</v>
      </c>
      <c r="O1981">
        <f t="shared" si="583"/>
        <v>24.337328412516754</v>
      </c>
      <c r="P1981" s="3">
        <f t="shared" si="584"/>
        <v>24.337328412516754</v>
      </c>
      <c r="Q1981" s="3">
        <f t="shared" si="585"/>
        <v>-90.896523696609009</v>
      </c>
      <c r="R1981">
        <f t="shared" si="586"/>
        <v>89.103476303390991</v>
      </c>
      <c r="S1981">
        <f t="shared" si="587"/>
        <v>1.5509922840704549</v>
      </c>
      <c r="T1981">
        <f t="shared" si="570"/>
        <v>24.337328412516754</v>
      </c>
    </row>
    <row r="1982" spans="1:20" x14ac:dyDescent="0.25">
      <c r="A1982">
        <f t="shared" si="571"/>
        <v>9782.2035841575071</v>
      </c>
      <c r="B1982">
        <f t="shared" si="588"/>
        <v>1556.8860547499226</v>
      </c>
      <c r="C1982" t="str">
        <f t="shared" si="572"/>
        <v>-0.257283513151142-16.4108743261546i</v>
      </c>
      <c r="D1982" t="str">
        <f t="shared" si="573"/>
        <v>3.47810907377985-10.2300882124248i</v>
      </c>
      <c r="E1982" t="str">
        <f t="shared" si="574"/>
        <v>162.403813336678+1.25523897725328i</v>
      </c>
      <c r="F1982" t="str">
        <f t="shared" si="575"/>
        <v>2.42492343983963-95.9351330128262i</v>
      </c>
      <c r="G1982" t="str">
        <f t="shared" si="576"/>
        <v>0.99999938757473-0.000782575807463108i</v>
      </c>
      <c r="H1982" t="str">
        <f t="shared" si="577"/>
        <v>1296.24518732762+301.56978778778i</v>
      </c>
      <c r="I1982" t="str">
        <f t="shared" si="578"/>
        <v>90.4833120478861-348.74893688006i</v>
      </c>
      <c r="K1982" t="str">
        <f t="shared" si="579"/>
        <v>0.00878216918278876-0.00321702487741372i</v>
      </c>
      <c r="L1982" t="str">
        <f t="shared" si="580"/>
        <v>0.00015-0.181252580784719i</v>
      </c>
      <c r="M1982" t="str">
        <f t="shared" si="581"/>
        <v>0.0004-0.0319857495502444i</v>
      </c>
      <c r="N1982">
        <f t="shared" si="582"/>
        <v>89.101811909226328</v>
      </c>
      <c r="O1982">
        <f t="shared" si="583"/>
        <v>24.303701705718289</v>
      </c>
      <c r="P1982" s="3">
        <f t="shared" si="584"/>
        <v>24.303701705718289</v>
      </c>
      <c r="Q1982" s="3">
        <f t="shared" si="585"/>
        <v>-90.898188090773672</v>
      </c>
      <c r="R1982">
        <f t="shared" si="586"/>
        <v>89.101811909226328</v>
      </c>
      <c r="S1982">
        <f t="shared" si="587"/>
        <v>1.5568860547499226</v>
      </c>
      <c r="T1982">
        <f t="shared" si="570"/>
        <v>24.303701705718289</v>
      </c>
    </row>
    <row r="1983" spans="1:20" x14ac:dyDescent="0.25">
      <c r="A1983">
        <f t="shared" si="571"/>
        <v>9819.3759577773053</v>
      </c>
      <c r="B1983">
        <f t="shared" si="588"/>
        <v>1562.8022217579723</v>
      </c>
      <c r="C1983" t="str">
        <f t="shared" si="572"/>
        <v>-0.256761157684924-16.3474490532505i</v>
      </c>
      <c r="D1983" t="str">
        <f t="shared" si="573"/>
        <v>3.47810895251116-10.1914174973323i</v>
      </c>
      <c r="E1983" t="str">
        <f t="shared" si="574"/>
        <v>162.403476073979+1.26041979424305i</v>
      </c>
      <c r="F1983" t="str">
        <f t="shared" si="575"/>
        <v>2.42492342853153-95.5719739615915i</v>
      </c>
      <c r="G1983" t="str">
        <f t="shared" si="576"/>
        <v>0.999999382911458-0.000785549591868232i</v>
      </c>
      <c r="H1983" t="str">
        <f t="shared" si="577"/>
        <v>1297.01289466601+302.719543646131i</v>
      </c>
      <c r="I1983" t="str">
        <f t="shared" si="578"/>
        <v>90.4895980503292-347.620069035312i</v>
      </c>
      <c r="K1983" t="str">
        <f t="shared" si="579"/>
        <v>0.00877406642592775-0.0032261701250337i</v>
      </c>
      <c r="L1983" t="str">
        <f t="shared" si="580"/>
        <v>0.00015-0.180566428356962i</v>
      </c>
      <c r="M1983" t="str">
        <f t="shared" si="581"/>
        <v>0.0004-0.0318646638276991i</v>
      </c>
      <c r="N1983">
        <f t="shared" si="582"/>
        <v>89.100158007723664</v>
      </c>
      <c r="O1983">
        <f t="shared" si="583"/>
        <v>24.270071097696075</v>
      </c>
      <c r="P1983" s="3">
        <f t="shared" si="584"/>
        <v>24.270071097696075</v>
      </c>
      <c r="Q1983" s="3">
        <f t="shared" si="585"/>
        <v>-90.899841992276336</v>
      </c>
      <c r="R1983">
        <f t="shared" si="586"/>
        <v>89.100158007723664</v>
      </c>
      <c r="S1983">
        <f t="shared" si="587"/>
        <v>1.5628022217579725</v>
      </c>
      <c r="T1983">
        <f t="shared" si="570"/>
        <v>24.270071097696075</v>
      </c>
    </row>
    <row r="1984" spans="1:20" x14ac:dyDescent="0.25">
      <c r="A1984">
        <f t="shared" si="571"/>
        <v>9856.6895864168582</v>
      </c>
      <c r="B1984">
        <f t="shared" si="588"/>
        <v>1568.7408702006526</v>
      </c>
      <c r="C1984" t="str">
        <f t="shared" si="572"/>
        <v>-0.256235847946853-16.2842616034976i</v>
      </c>
      <c r="D1984" t="str">
        <f t="shared" si="573"/>
        <v>3.47810883031909-10.152893389198i</v>
      </c>
      <c r="E1984" t="str">
        <f t="shared" si="574"/>
        <v>162.403138415962+1.26562416389719i</v>
      </c>
      <c r="F1984" t="str">
        <f t="shared" si="575"/>
        <v>2.42492341713734-95.2101897452879i</v>
      </c>
      <c r="G1984" t="str">
        <f t="shared" si="576"/>
        <v>0.999999378212677-0.000788534676612179i</v>
      </c>
      <c r="H1984" t="str">
        <f t="shared" si="577"/>
        <v>1297.78699598105+303.873640514971i</v>
      </c>
      <c r="I1984" t="str">
        <f t="shared" si="578"/>
        <v>90.4959164801979-346.496349251759i</v>
      </c>
      <c r="K1984" t="str">
        <f t="shared" si="579"/>
        <v>0.00876591758898916-0.00323532084345411i</v>
      </c>
      <c r="L1984" t="str">
        <f t="shared" si="580"/>
        <v>0.00015-0.179882873437898i</v>
      </c>
      <c r="M1984" t="str">
        <f t="shared" si="581"/>
        <v>0.0004-0.0317440364890408i</v>
      </c>
      <c r="N1984">
        <f t="shared" si="582"/>
        <v>89.098514779902317</v>
      </c>
      <c r="O1984">
        <f t="shared" si="583"/>
        <v>24.236436575092824</v>
      </c>
      <c r="P1984" s="3">
        <f t="shared" si="584"/>
        <v>24.236436575092824</v>
      </c>
      <c r="Q1984" s="3">
        <f t="shared" si="585"/>
        <v>-90.901485220097683</v>
      </c>
      <c r="R1984">
        <f t="shared" si="586"/>
        <v>89.098514779902317</v>
      </c>
      <c r="S1984">
        <f t="shared" si="587"/>
        <v>1.5687408702006527</v>
      </c>
      <c r="T1984">
        <f t="shared" si="570"/>
        <v>24.236436575092824</v>
      </c>
    </row>
    <row r="1985" spans="1:20" x14ac:dyDescent="0.25">
      <c r="A1985">
        <f t="shared" si="571"/>
        <v>9894.1450068452432</v>
      </c>
      <c r="B1985">
        <f t="shared" si="588"/>
        <v>1574.7020855074152</v>
      </c>
      <c r="C1985" t="str">
        <f t="shared" si="572"/>
        <v>-0.255707574049693-16.221311090504i</v>
      </c>
      <c r="D1985" t="str">
        <f t="shared" si="573"/>
        <v>3.47810870719661-10.1145153338397i</v>
      </c>
      <c r="E1985" t="str">
        <f t="shared" si="574"/>
        <v>162.402800386387+1.27085220642404i</v>
      </c>
      <c r="F1985" t="str">
        <f t="shared" si="575"/>
        <v>2.4249234056564-94.849775159528i</v>
      </c>
      <c r="G1985" t="str">
        <f t="shared" si="576"/>
        <v>0.999999373478118-0.000791531104635751i</v>
      </c>
      <c r="H1985" t="str">
        <f t="shared" si="577"/>
        <v>1298.567548698+305.032093074866i</v>
      </c>
      <c r="I1985" t="str">
        <f t="shared" si="578"/>
        <v>90.5022673170247-345.37776315899i</v>
      </c>
      <c r="K1985" t="str">
        <f t="shared" si="579"/>
        <v>0.00875772251421956-0.00324447681498414i</v>
      </c>
      <c r="L1985" t="str">
        <f t="shared" si="580"/>
        <v>0.00015-0.179201906194359i</v>
      </c>
      <c r="M1985" t="str">
        <f t="shared" si="581"/>
        <v>0.0004-0.0316238657990046i</v>
      </c>
      <c r="N1985">
        <f t="shared" si="582"/>
        <v>89.096882408298782</v>
      </c>
      <c r="O1985">
        <f t="shared" si="583"/>
        <v>24.20279812463226</v>
      </c>
      <c r="P1985" s="3">
        <f t="shared" si="584"/>
        <v>24.20279812463226</v>
      </c>
      <c r="Q1985" s="3">
        <f t="shared" si="585"/>
        <v>-90.903117591701218</v>
      </c>
      <c r="R1985">
        <f t="shared" si="586"/>
        <v>89.096882408298782</v>
      </c>
      <c r="S1985">
        <f t="shared" si="587"/>
        <v>1.5747020855074152</v>
      </c>
      <c r="T1985">
        <f t="shared" si="570"/>
        <v>24.20279812463226</v>
      </c>
    </row>
    <row r="1986" spans="1:20" x14ac:dyDescent="0.25">
      <c r="A1986">
        <f t="shared" si="571"/>
        <v>9931.7427578712559</v>
      </c>
      <c r="B1986">
        <f t="shared" si="588"/>
        <v>1580.6859534323435</v>
      </c>
      <c r="C1986" t="str">
        <f t="shared" si="572"/>
        <v>-0.255176326165822-16.1585966314248i</v>
      </c>
      <c r="D1986" t="str">
        <f t="shared" si="573"/>
        <v>3.47810858313661-10.0762827791761i</v>
      </c>
      <c r="E1986" t="str">
        <f t="shared" si="574"/>
        <v>162.402462009478+1.27610404263735i</v>
      </c>
      <c r="F1986" t="str">
        <f t="shared" si="575"/>
        <v>2.42492339408802-94.490725019627i</v>
      </c>
      <c r="G1986" t="str">
        <f t="shared" si="576"/>
        <v>0.999999368707508-0.000794538919042929i</v>
      </c>
      <c r="H1986" t="str">
        <f t="shared" si="577"/>
        <v>1299.35461082118+306.194916009195i</v>
      </c>
      <c r="I1986" t="str">
        <f t="shared" si="578"/>
        <v>90.5086505353244-344.264296483069i</v>
      </c>
      <c r="K1986" t="str">
        <f t="shared" si="579"/>
        <v>0.0087494810447458-0.00325363781982484i</v>
      </c>
      <c r="L1986" t="str">
        <f t="shared" si="580"/>
        <v>0.00015-0.178523516830404i</v>
      </c>
      <c r="M1986" t="str">
        <f t="shared" si="581"/>
        <v>0.0004-0.0315041500288948i</v>
      </c>
      <c r="N1986">
        <f t="shared" si="582"/>
        <v>89.09526107697215</v>
      </c>
      <c r="O1986">
        <f t="shared" si="583"/>
        <v>24.169155733120256</v>
      </c>
      <c r="P1986" s="3">
        <f t="shared" si="584"/>
        <v>24.169155733120256</v>
      </c>
      <c r="Q1986" s="3">
        <f t="shared" si="585"/>
        <v>-90.90473892302785</v>
      </c>
      <c r="R1986">
        <f t="shared" si="586"/>
        <v>89.09526107697215</v>
      </c>
      <c r="S1986">
        <f t="shared" si="587"/>
        <v>1.5806859534323434</v>
      </c>
      <c r="T1986">
        <f t="shared" si="570"/>
        <v>24.169155733120256</v>
      </c>
    </row>
    <row r="1987" spans="1:20" x14ac:dyDescent="0.25">
      <c r="A1987">
        <f t="shared" si="571"/>
        <v>9969.4833803511665</v>
      </c>
      <c r="B1987">
        <f t="shared" si="588"/>
        <v>1586.6925600553864</v>
      </c>
      <c r="C1987" t="str">
        <f t="shared" si="572"/>
        <v>-0.254642094528877-16.09611734695i</v>
      </c>
      <c r="D1987" t="str">
        <f t="shared" si="573"/>
        <v>3.47810845813199-10.038195175219i</v>
      </c>
      <c r="E1987" t="str">
        <f t="shared" si="574"/>
        <v>162.402123309934+1.28137979395828i</v>
      </c>
      <c r="F1987" t="str">
        <f t="shared" si="575"/>
        <v>2.42492338243156-94.1330341605281i</v>
      </c>
      <c r="G1987" t="str">
        <f t="shared" si="576"/>
        <v>0.999999363900572-0.000797558163101479i</v>
      </c>
      <c r="H1987" t="str">
        <f t="shared" si="577"/>
        <v>1300.14824094068+307.362124002854i</v>
      </c>
      <c r="I1987" t="str">
        <f t="shared" si="578"/>
        <v>90.5150661044675-343.155935046613i</v>
      </c>
      <c r="K1987" t="str">
        <f t="shared" si="579"/>
        <v>0.00874119302459812-0.00326280363606559i</v>
      </c>
      <c r="L1987" t="str">
        <f t="shared" si="580"/>
        <v>0.00015-0.177847695587173i</v>
      </c>
      <c r="M1987" t="str">
        <f t="shared" si="581"/>
        <v>0.0004-0.0313848874565599i</v>
      </c>
      <c r="N1987">
        <f t="shared" si="582"/>
        <v>89.093650971508069</v>
      </c>
      <c r="O1987">
        <f t="shared" si="583"/>
        <v>24.135509387447396</v>
      </c>
      <c r="P1987" s="3">
        <f t="shared" si="584"/>
        <v>24.135509387447396</v>
      </c>
      <c r="Q1987" s="3">
        <f t="shared" si="585"/>
        <v>-90.906349028491931</v>
      </c>
      <c r="R1987">
        <f t="shared" si="586"/>
        <v>89.093650971508069</v>
      </c>
      <c r="S1987">
        <f t="shared" si="587"/>
        <v>1.5866925600553863</v>
      </c>
      <c r="T1987">
        <f t="shared" si="570"/>
        <v>24.135509387447396</v>
      </c>
    </row>
    <row r="1988" spans="1:20" x14ac:dyDescent="0.25">
      <c r="A1988">
        <f t="shared" si="571"/>
        <v>10007.367417196501</v>
      </c>
      <c r="B1988">
        <f t="shared" si="588"/>
        <v>1592.7219917835969</v>
      </c>
      <c r="C1988" t="str">
        <f t="shared" si="572"/>
        <v>-0.254104869435317-16.0338723612922i</v>
      </c>
      <c r="D1988" t="str">
        <f t="shared" si="573"/>
        <v>3.47810833217553-10.0002519740654i</v>
      </c>
      <c r="E1988" t="str">
        <f t="shared" si="574"/>
        <v>162.401784312932+1.28667958241728i</v>
      </c>
      <c r="F1988" t="str">
        <f t="shared" si="575"/>
        <v>2.42492337068636-93.7766974367282i</v>
      </c>
      <c r="G1988" t="str">
        <f t="shared" si="576"/>
        <v>0.999999359057034-0.00080058888024358i</v>
      </c>
      <c r="H1988" t="str">
        <f t="shared" si="577"/>
        <v>1300.94849823923+308.533731740891i</v>
      </c>
      <c r="I1988" t="str">
        <f t="shared" si="578"/>
        <v>90.5215139885412-342.052664768899i</v>
      </c>
      <c r="K1988" t="str">
        <f t="shared" si="579"/>
        <v>0.00873285829873369-0.00327197403968067i</v>
      </c>
      <c r="L1988" t="str">
        <f t="shared" si="580"/>
        <v>0.00015-0.17717443274275i</v>
      </c>
      <c r="M1988" t="str">
        <f t="shared" si="581"/>
        <v>0.0004-0.0312660763663677i</v>
      </c>
      <c r="N1988">
        <f t="shared" si="582"/>
        <v>89.092052279023036</v>
      </c>
      <c r="O1988">
        <f t="shared" si="583"/>
        <v>24.101859074591331</v>
      </c>
      <c r="P1988" s="3">
        <f t="shared" si="584"/>
        <v>24.101859074591331</v>
      </c>
      <c r="Q1988" s="3">
        <f t="shared" si="585"/>
        <v>-90.907947720976964</v>
      </c>
      <c r="R1988">
        <f t="shared" si="586"/>
        <v>89.092052279023036</v>
      </c>
      <c r="S1988">
        <f t="shared" si="587"/>
        <v>1.5927219917835969</v>
      </c>
      <c r="T1988">
        <f t="shared" si="570"/>
        <v>24.101859074591331</v>
      </c>
    </row>
    <row r="1989" spans="1:20" x14ac:dyDescent="0.25">
      <c r="A1989">
        <f t="shared" si="571"/>
        <v>10045.39541338185</v>
      </c>
      <c r="B1989">
        <f t="shared" si="588"/>
        <v>1598.7743353523747</v>
      </c>
      <c r="C1989" t="str">
        <f t="shared" si="572"/>
        <v>-0.253564641245831-15.9718608021736i</v>
      </c>
      <c r="D1989" t="str">
        <f t="shared" si="573"/>
        <v>3.47810820526001-9.96245262988968i</v>
      </c>
      <c r="E1989" t="str">
        <f t="shared" si="574"/>
        <v>162.401445044134+1.29200353065529i</v>
      </c>
      <c r="F1989" t="str">
        <f t="shared" si="575"/>
        <v>2.42492335885172-93.4217097222044i</v>
      </c>
      <c r="G1989" t="str">
        <f t="shared" si="576"/>
        <v>0.999999354176615-0.000803631114066447i</v>
      </c>
      <c r="H1989" t="str">
        <f t="shared" si="577"/>
        <v>1301.75544249918+309.709753907123i</v>
      </c>
      <c r="I1989" t="str">
        <f t="shared" si="578"/>
        <v>90.5279941462146-340.954471665976i</v>
      </c>
      <c r="K1989" t="str">
        <f t="shared" si="579"/>
        <v>0.00872447671305986-0.00328114880452595i</v>
      </c>
      <c r="L1989" t="str">
        <f t="shared" si="580"/>
        <v>0.00015-0.176503718612025i</v>
      </c>
      <c r="M1989" t="str">
        <f t="shared" si="581"/>
        <v>0.0004-0.0311477150491808i</v>
      </c>
      <c r="N1989">
        <f t="shared" si="582"/>
        <v>89.090465188168935</v>
      </c>
      <c r="O1989">
        <f t="shared" si="583"/>
        <v>24.068204781618839</v>
      </c>
      <c r="P1989" s="3">
        <f t="shared" si="584"/>
        <v>24.068204781618839</v>
      </c>
      <c r="Q1989" s="3">
        <f t="shared" si="585"/>
        <v>-90.909534811831065</v>
      </c>
      <c r="R1989">
        <f t="shared" si="586"/>
        <v>89.090465188168935</v>
      </c>
      <c r="S1989">
        <f t="shared" si="587"/>
        <v>1.5987743353523747</v>
      </c>
      <c r="T1989">
        <f t="shared" si="570"/>
        <v>24.068204781618839</v>
      </c>
    </row>
    <row r="1990" spans="1:20" x14ac:dyDescent="0.25">
      <c r="A1990">
        <f t="shared" si="571"/>
        <v>10083.567915952701</v>
      </c>
      <c r="B1990">
        <f t="shared" si="588"/>
        <v>1604.8496778267138</v>
      </c>
      <c r="C1990" t="str">
        <f t="shared" si="572"/>
        <v>-0.253021400386952-15.9100818008132i</v>
      </c>
      <c r="D1990" t="str">
        <f t="shared" si="573"/>
        <v>3.47810807737808-9.92479659893531i</v>
      </c>
      <c r="E1990" t="str">
        <f t="shared" si="574"/>
        <v>162.401105529692+1.29735176192423i</v>
      </c>
      <c r="F1990" t="str">
        <f t="shared" si="575"/>
        <v>2.42492334692694-93.0680659103378i</v>
      </c>
      <c r="G1990" t="str">
        <f t="shared" si="576"/>
        <v>0.999999349259035-0.000806684908332959i</v>
      </c>
      <c r="H1990" t="str">
        <f t="shared" si="577"/>
        <v>1302.56913410948+310.89020518271i</v>
      </c>
      <c r="I1990" t="str">
        <f t="shared" si="578"/>
        <v>90.5345065305957-339.86134185075i</v>
      </c>
      <c r="K1990" t="str">
        <f t="shared" si="579"/>
        <v>0.00871604811445801-0.00329032770233598i</v>
      </c>
      <c r="L1990" t="str">
        <f t="shared" si="580"/>
        <v>0.00015-0.175835543546548i</v>
      </c>
      <c r="M1990" t="str">
        <f t="shared" si="581"/>
        <v>0.0004-0.031029801802332i</v>
      </c>
      <c r="N1990">
        <f t="shared" si="582"/>
        <v>89.088889889136993</v>
      </c>
      <c r="O1990">
        <f t="shared" si="583"/>
        <v>24.03454649568797</v>
      </c>
      <c r="P1990" s="3">
        <f t="shared" si="584"/>
        <v>24.03454649568797</v>
      </c>
      <c r="Q1990" s="3">
        <f t="shared" si="585"/>
        <v>-90.911110110863007</v>
      </c>
      <c r="R1990">
        <f t="shared" si="586"/>
        <v>89.088889889136993</v>
      </c>
      <c r="S1990">
        <f t="shared" si="587"/>
        <v>1.6048496778267138</v>
      </c>
      <c r="T1990">
        <f t="shared" si="570"/>
        <v>24.03454649568797</v>
      </c>
    </row>
    <row r="1991" spans="1:20" x14ac:dyDescent="0.25">
      <c r="A1991">
        <f t="shared" si="571"/>
        <v>10121.885474033321</v>
      </c>
      <c r="B1991">
        <f t="shared" si="588"/>
        <v>1610.9481066024553</v>
      </c>
      <c r="C1991" t="str">
        <f t="shared" si="572"/>
        <v>-0.252475137352654-15.8485344919153i</v>
      </c>
      <c r="D1991" t="str">
        <f t="shared" si="573"/>
        <v>3.47810794852242-9.88728333950778i</v>
      </c>
      <c r="E1991" t="str">
        <f t="shared" si="574"/>
        <v>162.400765796259+1.30272440008926i</v>
      </c>
      <c r="F1991" t="str">
        <f t="shared" si="575"/>
        <v>2.42492333491138-92.715760913845i</v>
      </c>
      <c r="G1991" t="str">
        <f t="shared" si="576"/>
        <v>0.99999934430401-0.000809750306972289i</v>
      </c>
      <c r="H1991" t="str">
        <f t="shared" si="577"/>
        <v>1303.38963407287+312.075100244681i</v>
      </c>
      <c r="I1991" t="str">
        <f t="shared" si="578"/>
        <v>90.5410510890907-338.773261533136i</v>
      </c>
      <c r="K1991" t="str">
        <f t="shared" si="579"/>
        <v>0.00870757235080731-0.00329951050272117i</v>
      </c>
      <c r="L1991" t="str">
        <f t="shared" si="580"/>
        <v>0.00015-0.175169897934397i</v>
      </c>
      <c r="M1991" t="str">
        <f t="shared" si="581"/>
        <v>0.0004-0.0309123349295994i</v>
      </c>
      <c r="N1991">
        <f t="shared" si="582"/>
        <v>89.087326573661571</v>
      </c>
      <c r="O1991">
        <f t="shared" si="583"/>
        <v>24.000884204050873</v>
      </c>
      <c r="P1991" s="3">
        <f t="shared" si="584"/>
        <v>24.000884204050873</v>
      </c>
      <c r="Q1991" s="3">
        <f t="shared" si="585"/>
        <v>-90.912673426338429</v>
      </c>
      <c r="R1991">
        <f t="shared" si="586"/>
        <v>89.087326573661571</v>
      </c>
      <c r="S1991">
        <f t="shared" si="587"/>
        <v>1.6109481066024554</v>
      </c>
      <c r="T1991">
        <f t="shared" si="570"/>
        <v>24.000884204050873</v>
      </c>
    </row>
    <row r="1992" spans="1:20" x14ac:dyDescent="0.25">
      <c r="A1992">
        <f t="shared" si="571"/>
        <v>10160.348638834648</v>
      </c>
      <c r="B1992">
        <f t="shared" si="588"/>
        <v>1617.0697094075447</v>
      </c>
      <c r="C1992" t="str">
        <f t="shared" si="572"/>
        <v>-0.251925842705666-15.7872180136552i</v>
      </c>
      <c r="D1992" t="str">
        <f t="shared" si="573"/>
        <v>3.47810781868562-9.84991231196615i</v>
      </c>
      <c r="E1992" t="str">
        <f t="shared" si="574"/>
        <v>162.400425870985+1.30812156962934i</v>
      </c>
      <c r="F1992" t="str">
        <f t="shared" si="575"/>
        <v>2.42492332280433-92.3647896646998i</v>
      </c>
      <c r="G1992" t="str">
        <f t="shared" si="576"/>
        <v>0.999999339311256-0.000812827354080534i</v>
      </c>
      <c r="H1992" t="str">
        <f t="shared" si="577"/>
        <v>1304.2170040131+313.264453764427i</v>
      </c>
      <c r="I1992" t="str">
        <f t="shared" si="578"/>
        <v>90.5476277632527-337.690217020153i</v>
      </c>
      <c r="K1992" t="str">
        <f t="shared" si="579"/>
        <v>0.0086990492710088-0.00330869697316521i</v>
      </c>
      <c r="L1992" t="str">
        <f t="shared" si="580"/>
        <v>0.00015-0.174506772200037i</v>
      </c>
      <c r="M1992" t="str">
        <f t="shared" si="581"/>
        <v>0.0004-0.030795312741183i</v>
      </c>
      <c r="N1992">
        <f t="shared" si="582"/>
        <v>89.085775435024914</v>
      </c>
      <c r="O1992">
        <f t="shared" si="583"/>
        <v>23.96721789405516</v>
      </c>
      <c r="P1992" s="3">
        <f t="shared" si="584"/>
        <v>23.96721789405516</v>
      </c>
      <c r="Q1992" s="3">
        <f t="shared" si="585"/>
        <v>-90.914224564975086</v>
      </c>
      <c r="R1992">
        <f t="shared" si="586"/>
        <v>89.085775435024914</v>
      </c>
      <c r="S1992">
        <f t="shared" si="587"/>
        <v>1.6170697094075446</v>
      </c>
      <c r="T1992">
        <f t="shared" si="570"/>
        <v>23.96721789405516</v>
      </c>
    </row>
    <row r="1993" spans="1:20" x14ac:dyDescent="0.25">
      <c r="A1993">
        <f t="shared" si="571"/>
        <v>10198.95796366222</v>
      </c>
      <c r="B1993">
        <f t="shared" si="588"/>
        <v>1623.2145743032934</v>
      </c>
      <c r="C1993" t="str">
        <f t="shared" si="572"/>
        <v>-0.251373507079479-15.7261315076682i</v>
      </c>
      <c r="D1993" t="str">
        <f t="shared" si="573"/>
        <v>3.47810768786018-9.81268297871554i</v>
      </c>
      <c r="E1993" t="str">
        <f t="shared" si="574"/>
        <v>162.400085781532+1.31354339563876i</v>
      </c>
      <c r="F1993" t="str">
        <f t="shared" si="575"/>
        <v>2.42492331060509-92.0151471140623i</v>
      </c>
      <c r="G1993" t="str">
        <f t="shared" si="576"/>
        <v>0.999999334280484-0.00081591609392135i</v>
      </c>
      <c r="H1993" t="str">
        <f t="shared" si="577"/>
        <v>1305.05130618225+314.458280406162i</v>
      </c>
      <c r="I1993" t="str">
        <f t="shared" si="578"/>
        <v>90.5542364886359-336.612194716059i</v>
      </c>
      <c r="K1993" t="str">
        <f t="shared" si="579"/>
        <v>0.00869047872500958-0.00331788687902297i</v>
      </c>
      <c r="L1993" t="str">
        <f t="shared" si="580"/>
        <v>0.00015-0.173846156804181i</v>
      </c>
      <c r="M1993" t="str">
        <f t="shared" si="581"/>
        <v>0.0004-0.0306787335536789i</v>
      </c>
      <c r="N1993">
        <f t="shared" si="582"/>
        <v>89.084236668059333</v>
      </c>
      <c r="O1993">
        <f t="shared" si="583"/>
        <v>23.933547553147001</v>
      </c>
      <c r="P1993" s="3">
        <f t="shared" si="584"/>
        <v>23.933547553147001</v>
      </c>
      <c r="Q1993" s="3">
        <f t="shared" si="585"/>
        <v>-90.915763331940667</v>
      </c>
      <c r="R1993">
        <f t="shared" si="586"/>
        <v>89.084236668059333</v>
      </c>
      <c r="S1993">
        <f t="shared" si="587"/>
        <v>1.6232145743032933</v>
      </c>
      <c r="T1993">
        <f t="shared" si="570"/>
        <v>23.933547553147001</v>
      </c>
    </row>
    <row r="1994" spans="1:20" x14ac:dyDescent="0.25">
      <c r="A1994">
        <f t="shared" si="571"/>
        <v>10237.714003924137</v>
      </c>
      <c r="B1994">
        <f t="shared" si="588"/>
        <v>1629.382789685646</v>
      </c>
      <c r="C1994" t="str">
        <f t="shared" si="572"/>
        <v>-0.250818121179388-15.6652741190365i</v>
      </c>
      <c r="D1994" t="str">
        <f t="shared" si="573"/>
        <v>3.47810755603859-9.77559480419952i</v>
      </c>
      <c r="E1994" t="str">
        <f t="shared" si="574"/>
        <v>162.399745556077+1.31899000382857i</v>
      </c>
      <c r="F1994" t="str">
        <f t="shared" si="575"/>
        <v>2.42492329831295-91.6668282322081i</v>
      </c>
      <c r="G1994" t="str">
        <f t="shared" si="576"/>
        <v>0.999999329211407-0.000819016570926589i</v>
      </c>
      <c r="H1994" t="str">
        <f t="shared" si="577"/>
        <v>1305.89260346818+315.656594825302i</v>
      </c>
      <c r="I1994" t="str">
        <f t="shared" si="578"/>
        <v>90.5608771946365-335.539181122495i</v>
      </c>
      <c r="K1994" t="str">
        <f t="shared" si="579"/>
        <v>0.00868186056382724-0.00332707998351819i</v>
      </c>
      <c r="L1994" t="str">
        <f t="shared" si="580"/>
        <v>0.00015-0.173188042243655i</v>
      </c>
      <c r="M1994" t="str">
        <f t="shared" si="581"/>
        <v>0.0004-0.0305625956900568i</v>
      </c>
      <c r="N1994">
        <f t="shared" si="582"/>
        <v>89.082710469152929</v>
      </c>
      <c r="O1994">
        <f t="shared" si="583"/>
        <v>23.899873168873125</v>
      </c>
      <c r="P1994" s="3">
        <f t="shared" si="584"/>
        <v>23.899873168873125</v>
      </c>
      <c r="Q1994" s="3">
        <f t="shared" si="585"/>
        <v>-90.917289530847071</v>
      </c>
      <c r="R1994">
        <f t="shared" si="586"/>
        <v>89.082710469152929</v>
      </c>
      <c r="S1994">
        <f t="shared" si="587"/>
        <v>1.6293827896856461</v>
      </c>
      <c r="T1994">
        <f t="shared" si="570"/>
        <v>23.899873168873125</v>
      </c>
    </row>
    <row r="1995" spans="1:20" x14ac:dyDescent="0.25">
      <c r="A1995">
        <f t="shared" si="571"/>
        <v>10276.617317139049</v>
      </c>
      <c r="B1995">
        <f t="shared" si="588"/>
        <v>1635.5744442864516</v>
      </c>
      <c r="C1995" t="str">
        <f t="shared" si="572"/>
        <v>-0.250259675784614-15.6046449962767i</v>
      </c>
      <c r="D1995" t="str">
        <f t="shared" si="573"/>
        <v>3.47810742321327-9.73864725489218i</v>
      </c>
      <c r="E1995" t="str">
        <f t="shared" si="574"/>
        <v>162.399405223318+1.32446152052613i</v>
      </c>
      <c r="F1995" t="str">
        <f t="shared" si="575"/>
        <v>2.42492328592722-91.3198280084526i</v>
      </c>
      <c r="G1995" t="str">
        <f t="shared" si="576"/>
        <v>0.99999932410373-0.000822128829696939i</v>
      </c>
      <c r="H1995" t="str">
        <f t="shared" si="577"/>
        <v>1306.74095940208+316.859411666861i</v>
      </c>
      <c r="I1995" t="str">
        <f t="shared" si="578"/>
        <v>90.5675498043411-334.471162838614i</v>
      </c>
      <c r="K1995" t="str">
        <f t="shared" si="579"/>
        <v>0.00867319463957433-0.00333627604774192i</v>
      </c>
      <c r="L1995" t="str">
        <f t="shared" si="580"/>
        <v>0.00015-0.17253241905126i</v>
      </c>
      <c r="M1995" t="str">
        <f t="shared" si="581"/>
        <v>0.0004-0.0304468974796341i</v>
      </c>
      <c r="N1995">
        <f t="shared" si="582"/>
        <v>89.081197036250941</v>
      </c>
      <c r="O1995">
        <f t="shared" si="583"/>
        <v>23.866194728883148</v>
      </c>
      <c r="P1995" s="3">
        <f t="shared" si="584"/>
        <v>23.866194728883148</v>
      </c>
      <c r="Q1995" s="3">
        <f t="shared" si="585"/>
        <v>-90.918802963749059</v>
      </c>
      <c r="R1995">
        <f t="shared" si="586"/>
        <v>89.081197036250941</v>
      </c>
      <c r="S1995">
        <f t="shared" si="587"/>
        <v>1.6355744442864515</v>
      </c>
      <c r="T1995">
        <f t="shared" si="570"/>
        <v>23.866194728883148</v>
      </c>
    </row>
    <row r="1996" spans="1:20" x14ac:dyDescent="0.25">
      <c r="A1996">
        <f t="shared" si="571"/>
        <v>10315.668462944179</v>
      </c>
      <c r="B1996">
        <f t="shared" si="588"/>
        <v>1641.7896271747402</v>
      </c>
      <c r="C1996" t="str">
        <f t="shared" si="572"/>
        <v>-0.249698161749539-15.5442432913278i</v>
      </c>
      <c r="D1996" t="str">
        <f t="shared" si="573"/>
        <v>3.47810728937654-9.70183979929046i</v>
      </c>
      <c r="E1996" t="str">
        <f t="shared" si="574"/>
        <v>162.399064812479+1.32995807267896i</v>
      </c>
      <c r="F1996" t="str">
        <f t="shared" si="575"/>
        <v>2.42492327344717-90.9741414510803i</v>
      </c>
      <c r="G1996" t="str">
        <f t="shared" si="576"/>
        <v>0.999999318957163-0.000825252915002564i</v>
      </c>
      <c r="H1996" t="str">
        <f t="shared" si="577"/>
        <v>1307.59643816604+318.066745563751i</v>
      </c>
      <c r="I1996" t="str">
        <f t="shared" si="578"/>
        <v>90.5742542343624-333.408126561217i</v>
      </c>
      <c r="K1996" t="str">
        <f t="shared" si="579"/>
        <v>0.00866448080548345-0.00334547483065102i</v>
      </c>
      <c r="L1996" t="str">
        <f t="shared" si="580"/>
        <v>0.00015-0.171879277795637i</v>
      </c>
      <c r="M1996" t="str">
        <f t="shared" si="581"/>
        <v>0.0004-0.0303316372580535i</v>
      </c>
      <c r="N1996">
        <f t="shared" si="582"/>
        <v>89.079696568860697</v>
      </c>
      <c r="O1996">
        <f t="shared" si="583"/>
        <v>23.832512220932159</v>
      </c>
      <c r="P1996" s="3">
        <f t="shared" si="584"/>
        <v>23.832512220932159</v>
      </c>
      <c r="Q1996" s="3">
        <f t="shared" si="585"/>
        <v>-90.920303431139303</v>
      </c>
      <c r="R1996">
        <f t="shared" si="586"/>
        <v>89.079696568860697</v>
      </c>
      <c r="S1996">
        <f t="shared" si="587"/>
        <v>1.6417896271747401</v>
      </c>
      <c r="T1996">
        <f t="shared" si="570"/>
        <v>23.832512220932159</v>
      </c>
    </row>
    <row r="1997" spans="1:20" x14ac:dyDescent="0.25">
      <c r="A1997">
        <f t="shared" si="571"/>
        <v>10354.868003103365</v>
      </c>
      <c r="B1997">
        <f t="shared" si="588"/>
        <v>1648.0284277580042</v>
      </c>
      <c r="C1997" t="str">
        <f t="shared" si="572"/>
        <v>-0.24913357000551-15.4840681595386i</v>
      </c>
      <c r="D1997" t="str">
        <f t="shared" si="573"/>
        <v>3.47810715452075-9.66517190790686i</v>
      </c>
      <c r="E1997" t="str">
        <f t="shared" si="574"/>
        <v>162.398724353319+1.33547978785294i</v>
      </c>
      <c r="F1997" t="str">
        <f t="shared" si="575"/>
        <v>2.42492326087209-90.6297635872755i</v>
      </c>
      <c r="G1997" t="str">
        <f t="shared" si="576"/>
        <v>0.999999313771406-0.000828388871783748i</v>
      </c>
      <c r="H1997" t="str">
        <f t="shared" si="577"/>
        <v>1308.45910460089+319.27861113505i</v>
      </c>
      <c r="I1997" t="str">
        <f t="shared" si="578"/>
        <v>90.5809903946768-332.350059084939i</v>
      </c>
      <c r="K1997" t="str">
        <f t="shared" si="579"/>
        <v>0.00865571891593167-0.00335467608906665i</v>
      </c>
      <c r="L1997" t="str">
        <f t="shared" si="580"/>
        <v>0.00015-0.171228609081128i</v>
      </c>
      <c r="M1997" t="str">
        <f t="shared" si="581"/>
        <v>0.0004-0.0302168133672579i</v>
      </c>
      <c r="N1997">
        <f t="shared" si="582"/>
        <v>89.078209268053968</v>
      </c>
      <c r="O1997">
        <f t="shared" si="583"/>
        <v>23.798825632882977</v>
      </c>
      <c r="P1997" s="3">
        <f t="shared" si="584"/>
        <v>23.798825632882977</v>
      </c>
      <c r="Q1997" s="3">
        <f t="shared" si="585"/>
        <v>-90.921790731946032</v>
      </c>
      <c r="R1997">
        <f t="shared" si="586"/>
        <v>89.078209268053968</v>
      </c>
      <c r="S1997">
        <f t="shared" si="587"/>
        <v>1.6480284277580042</v>
      </c>
      <c r="T1997">
        <f t="shared" si="570"/>
        <v>23.798825632882977</v>
      </c>
    </row>
    <row r="1998" spans="1:20" x14ac:dyDescent="0.25">
      <c r="A1998">
        <f t="shared" si="571"/>
        <v>10394.216501515159</v>
      </c>
      <c r="B1998">
        <f t="shared" si="588"/>
        <v>1654.2909357834847</v>
      </c>
      <c r="C1998" t="str">
        <f t="shared" si="572"/>
        <v>-0.248565891562327-15.4241187596548i</v>
      </c>
      <c r="D1998" t="str">
        <f t="shared" si="573"/>
        <v>3.47810701863812-9.62864305326134i</v>
      </c>
      <c r="E1998" t="str">
        <f t="shared" si="574"/>
        <v>162.398383876135+1.34102679423529i</v>
      </c>
      <c r="F1998" t="str">
        <f t="shared" si="575"/>
        <v>2.42492324820127-90.2866894630463i</v>
      </c>
      <c r="G1998" t="str">
        <f t="shared" si="576"/>
        <v>0.999999308546163-0.000831536745151543i</v>
      </c>
      <c r="H1998" t="str">
        <f t="shared" si="577"/>
        <v>1309.329024214+320.495022984239i</v>
      </c>
      <c r="I1998" t="str">
        <f t="shared" si="578"/>
        <v>90.5877581884551-331.296947302375i</v>
      </c>
      <c r="K1998" t="str">
        <f t="shared" si="579"/>
        <v>0.00864690882646593-0.00336387957767343i</v>
      </c>
      <c r="L1998" t="str">
        <f t="shared" si="580"/>
        <v>0.00015-0.170580403547647i</v>
      </c>
      <c r="M1998" t="str">
        <f t="shared" si="581"/>
        <v>0.0004-0.0301024241554672i</v>
      </c>
      <c r="N1998">
        <f t="shared" si="582"/>
        <v>89.076735336470705</v>
      </c>
      <c r="O1998">
        <f t="shared" si="583"/>
        <v>23.765134952708276</v>
      </c>
      <c r="P1998" s="3">
        <f t="shared" si="584"/>
        <v>23.765134952708276</v>
      </c>
      <c r="Q1998" s="3">
        <f t="shared" si="585"/>
        <v>-90.923264663529295</v>
      </c>
      <c r="R1998">
        <f t="shared" si="586"/>
        <v>89.076735336470705</v>
      </c>
      <c r="S1998">
        <f t="shared" si="587"/>
        <v>1.6542909357834847</v>
      </c>
      <c r="T1998">
        <f t="shared" si="570"/>
        <v>23.765134952708276</v>
      </c>
    </row>
    <row r="1999" spans="1:20" x14ac:dyDescent="0.25">
      <c r="A1999">
        <f t="shared" si="571"/>
        <v>10433.714524220917</v>
      </c>
      <c r="B1999">
        <f t="shared" si="588"/>
        <v>1660.577241339462</v>
      </c>
      <c r="C1999" t="str">
        <f t="shared" si="572"/>
        <v>-0.247995117509999-15.3643942538077i</v>
      </c>
      <c r="D1999" t="str">
        <f t="shared" si="573"/>
        <v>3.47810688172085-9.59225270987406i</v>
      </c>
      <c r="E1999" t="str">
        <f t="shared" si="574"/>
        <v>162.398043411771+1.34659922063502i</v>
      </c>
      <c r="F1999" t="str">
        <f t="shared" si="575"/>
        <v>2.42492323543398-89.9449141431569i</v>
      </c>
      <c r="G1999" t="str">
        <f t="shared" si="576"/>
        <v>0.999999303281133-0.000834696580388412i</v>
      </c>
      <c r="H1999" t="str">
        <f t="shared" si="577"/>
        <v>1310.20626318725+321.715995697374i</v>
      </c>
      <c r="I1999" t="str">
        <f t="shared" si="578"/>
        <v>90.5945575118935-330.248778204266i</v>
      </c>
      <c r="K1999" t="str">
        <f t="shared" si="579"/>
        <v>0.00863805039382824-0.00337308504901871i</v>
      </c>
      <c r="L1999" t="str">
        <f t="shared" si="580"/>
        <v>0.00015-0.169934651870539i</v>
      </c>
      <c r="M1999" t="str">
        <f t="shared" si="581"/>
        <v>0.0004-0.0299884679771539i</v>
      </c>
      <c r="N1999">
        <f t="shared" si="582"/>
        <v>89.07527497832146</v>
      </c>
      <c r="O1999">
        <f t="shared" si="583"/>
        <v>23.73144016849356</v>
      </c>
      <c r="P1999" s="3">
        <f t="shared" si="584"/>
        <v>23.73144016849356</v>
      </c>
      <c r="Q1999" s="3">
        <f t="shared" si="585"/>
        <v>-90.92472502167854</v>
      </c>
      <c r="R1999">
        <f t="shared" si="586"/>
        <v>89.07527497832146</v>
      </c>
      <c r="S1999">
        <f t="shared" si="587"/>
        <v>1.6605772413394619</v>
      </c>
      <c r="T1999">
        <f t="shared" si="570"/>
        <v>23.73144016849356</v>
      </c>
    </row>
    <row r="2000" spans="1:20" x14ac:dyDescent="0.25">
      <c r="A2000">
        <f t="shared" si="571"/>
        <v>10473.362639412957</v>
      </c>
      <c r="B2000">
        <f t="shared" si="588"/>
        <v>1666.8874348565521</v>
      </c>
      <c r="C2000" t="str">
        <f t="shared" si="572"/>
        <v>-0.247421239020388-15.3048938075012i</v>
      </c>
      <c r="D2000" t="str">
        <f t="shared" si="573"/>
        <v>3.47810674376101-9.5560003542575i</v>
      </c>
      <c r="E2000" t="str">
        <f t="shared" si="574"/>
        <v>162.397702991625+1.35219719648258i</v>
      </c>
      <c r="F2000" t="str">
        <f t="shared" si="575"/>
        <v>2.42492322256945-89.604432711053i</v>
      </c>
      <c r="G2000" t="str">
        <f t="shared" si="576"/>
        <v>0.999999297976013-0.000837868422948893i</v>
      </c>
      <c r="H2000" t="str">
        <f t="shared" si="577"/>
        <v>1311.09088838507+322.941543841207i</v>
      </c>
      <c r="I2000" t="str">
        <f t="shared" si="578"/>
        <v>90.601388254033-329.205538879641i</v>
      </c>
      <c r="K2000" t="str">
        <f t="shared" si="579"/>
        <v>0.00862914347598113-0.00338229225351204i</v>
      </c>
      <c r="L2000" t="str">
        <f t="shared" si="580"/>
        <v>0.00015-0.16929134476045i</v>
      </c>
      <c r="M2000" t="str">
        <f t="shared" si="581"/>
        <v>0.0004-0.0298749431930205i</v>
      </c>
      <c r="N2000">
        <f t="shared" si="582"/>
        <v>89.07382839939028</v>
      </c>
      <c r="O2000">
        <f t="shared" si="583"/>
        <v>23.697741268439248</v>
      </c>
      <c r="P2000" s="3">
        <f t="shared" si="584"/>
        <v>23.697741268439248</v>
      </c>
      <c r="Q2000" s="3">
        <f t="shared" si="585"/>
        <v>-90.92617160060972</v>
      </c>
      <c r="R2000">
        <f t="shared" si="586"/>
        <v>89.07382839939028</v>
      </c>
      <c r="S2000">
        <f t="shared" si="587"/>
        <v>1.6668874348565521</v>
      </c>
      <c r="T2000">
        <f t="shared" si="570"/>
        <v>23.697741268439248</v>
      </c>
    </row>
    <row r="2001" spans="1:20" x14ac:dyDescent="0.25">
      <c r="A2001">
        <f t="shared" si="571"/>
        <v>10513.161417442727</v>
      </c>
      <c r="B2001">
        <f t="shared" si="588"/>
        <v>1673.221607109007</v>
      </c>
      <c r="C2001" t="str">
        <f t="shared" si="572"/>
        <v>-0.246844247348722-15.2456165895998i</v>
      </c>
      <c r="D2001" t="str">
        <f t="shared" si="573"/>
        <v>3.47810660475072-9.51988546490953i</v>
      </c>
      <c r="E2001" t="str">
        <f t="shared" si="574"/>
        <v>162.397362647652+1.35782085183356i</v>
      </c>
      <c r="F2001" t="str">
        <f t="shared" si="575"/>
        <v>2.42492320960699-89.2652402687969i</v>
      </c>
      <c r="G2001" t="str">
        <f t="shared" si="576"/>
        <v>0.999999292630497-0.000841052318460237i</v>
      </c>
      <c r="H2001" t="str">
        <f t="shared" si="577"/>
        <v>1311.9829673627+324.171681961267i</v>
      </c>
      <c r="I2001" t="str">
        <f t="shared" si="578"/>
        <v>90.6082502965874-328.167216516046i</v>
      </c>
      <c r="K2001" t="str">
        <f t="shared" si="579"/>
        <v>0.0086201879321331-0.00339150093942497i</v>
      </c>
      <c r="L2001" t="str">
        <f t="shared" si="580"/>
        <v>0.00015-0.168650472963189i</v>
      </c>
      <c r="M2001" t="str">
        <f t="shared" si="581"/>
        <v>0.0004-0.0297618481699746i</v>
      </c>
      <c r="N2001">
        <f t="shared" si="582"/>
        <v>89.07239580703785</v>
      </c>
      <c r="O2001">
        <f t="shared" si="583"/>
        <v>23.664038240863242</v>
      </c>
      <c r="P2001" s="3">
        <f t="shared" si="584"/>
        <v>23.664038240863242</v>
      </c>
      <c r="Q2001" s="3">
        <f t="shared" si="585"/>
        <v>-90.92760419296215</v>
      </c>
      <c r="R2001">
        <f t="shared" si="586"/>
        <v>89.07239580703785</v>
      </c>
      <c r="S2001">
        <f t="shared" si="587"/>
        <v>1.6732216071090069</v>
      </c>
      <c r="T2001">
        <f t="shared" si="570"/>
        <v>23.664038240863242</v>
      </c>
    </row>
    <row r="2002" spans="1:20" x14ac:dyDescent="0.25">
      <c r="A2002">
        <f t="shared" si="571"/>
        <v>10553.111430829011</v>
      </c>
      <c r="B2002">
        <f t="shared" si="588"/>
        <v>1679.5798492160213</v>
      </c>
      <c r="C2002" t="str">
        <f t="shared" si="572"/>
        <v>-0.24626413383545-15.186561772316i</v>
      </c>
      <c r="D2002" t="str">
        <f t="shared" si="573"/>
        <v>3.47810646468194-9.48390752230507i</v>
      </c>
      <c r="E2002" t="str">
        <f t="shared" si="574"/>
        <v>162.397022412371+1.36347031736663i</v>
      </c>
      <c r="F2002" t="str">
        <f t="shared" si="575"/>
        <v>2.42492319654581-88.9273319369897i</v>
      </c>
      <c r="G2002" t="str">
        <f t="shared" si="576"/>
        <v>0.999999287244278-0.000844248312723077i</v>
      </c>
      <c r="H2002" t="str">
        <f t="shared" si="577"/>
        <v>1312.88256837438+325.406424579893i</v>
      </c>
      <c r="I2002" t="str">
        <f t="shared" si="578"/>
        <v>90.6151435137546-327.133798399666i</v>
      </c>
      <c r="K2002" t="str">
        <f t="shared" si="579"/>
        <v>0.00861118362276457-0.00340071085289125i</v>
      </c>
      <c r="L2002" t="str">
        <f t="shared" si="580"/>
        <v>0.00015-0.168012027259603i</v>
      </c>
      <c r="M2002" t="str">
        <f t="shared" si="581"/>
        <v>0.0004-0.0296491812811064i</v>
      </c>
      <c r="N2002">
        <f t="shared" si="582"/>
        <v>89.070977410203341</v>
      </c>
      <c r="O2002">
        <f t="shared" si="583"/>
        <v>23.630331074203248</v>
      </c>
      <c r="P2002" s="3">
        <f t="shared" si="584"/>
        <v>23.630331074203248</v>
      </c>
      <c r="Q2002" s="3">
        <f t="shared" si="585"/>
        <v>-90.929022589796659</v>
      </c>
      <c r="R2002">
        <f t="shared" si="586"/>
        <v>89.070977410203341</v>
      </c>
      <c r="S2002">
        <f t="shared" si="587"/>
        <v>1.6795798492160214</v>
      </c>
      <c r="T2002">
        <f t="shared" si="570"/>
        <v>23.630331074203248</v>
      </c>
    </row>
    <row r="2003" spans="1:20" x14ac:dyDescent="0.25">
      <c r="A2003">
        <f t="shared" si="571"/>
        <v>10593.213254266162</v>
      </c>
      <c r="B2003">
        <f t="shared" si="588"/>
        <v>1685.9622526430423</v>
      </c>
      <c r="C2003" t="str">
        <f t="shared" si="572"/>
        <v>-0.245680889907787-15.1277285311986i</v>
      </c>
      <c r="D2003" t="str">
        <f t="shared" si="573"/>
        <v>3.47810632354662-9.44806600888934i</v>
      </c>
      <c r="E2003" t="str">
        <f t="shared" si="574"/>
        <v>162.396682318875+1.36914572438595i</v>
      </c>
      <c r="F2003" t="str">
        <f t="shared" si="575"/>
        <v>2.42492318338517-88.590702854707i</v>
      </c>
      <c r="G2003" t="str">
        <f t="shared" si="576"/>
        <v>0.999999281817047-0.000847456451712079i</v>
      </c>
      <c r="H2003" t="str">
        <f t="shared" si="577"/>
        <v>1313.78976038186+326.645786194184i</v>
      </c>
      <c r="I2003" t="str">
        <f t="shared" si="578"/>
        <v>90.6220677720305-326.105271915568i</v>
      </c>
      <c r="K2003" t="str">
        <f t="shared" si="579"/>
        <v>0.00860213040965351-0.00340992173790699i</v>
      </c>
      <c r="L2003" t="str">
        <f t="shared" si="580"/>
        <v>0.00015-0.167375998465434i</v>
      </c>
      <c r="M2003" t="str">
        <f t="shared" si="581"/>
        <v>0.0004-0.0295369409056648i</v>
      </c>
      <c r="N2003">
        <f t="shared" si="582"/>
        <v>89.069573419407277</v>
      </c>
      <c r="O2003">
        <f t="shared" si="583"/>
        <v>23.596619757019543</v>
      </c>
      <c r="P2003" s="3">
        <f t="shared" si="584"/>
        <v>23.596619757019543</v>
      </c>
      <c r="Q2003" s="3">
        <f t="shared" si="585"/>
        <v>-90.930426580592723</v>
      </c>
      <c r="R2003">
        <f t="shared" si="586"/>
        <v>89.069573419407277</v>
      </c>
      <c r="S2003">
        <f t="shared" si="587"/>
        <v>1.6859622526430424</v>
      </c>
      <c r="T2003">
        <f t="shared" si="570"/>
        <v>23.596619757019543</v>
      </c>
    </row>
    <row r="2004" spans="1:20" x14ac:dyDescent="0.25">
      <c r="A2004">
        <f t="shared" si="571"/>
        <v>10633.467464632373</v>
      </c>
      <c r="B2004">
        <f t="shared" si="588"/>
        <v>1692.3689092030859</v>
      </c>
      <c r="C2004" t="str">
        <f t="shared" si="572"/>
        <v>-0.245094507081396-15.0691160451205i</v>
      </c>
      <c r="D2004" t="str">
        <f t="shared" si="573"/>
        <v>3.47810618133666-9.41236040907018i</v>
      </c>
      <c r="E2004" t="str">
        <f t="shared" si="574"/>
        <v>162.396342400835+1.37484720482209i</v>
      </c>
      <c r="F2004" t="str">
        <f t="shared" si="575"/>
        <v>2.42492317012433-88.2553481794273i</v>
      </c>
      <c r="G2004" t="str">
        <f t="shared" si="576"/>
        <v>0.99999927634849-0.000850676781576607i</v>
      </c>
      <c r="H2004" t="str">
        <f t="shared" si="577"/>
        <v>1314.70461306288+327.889781273927i</v>
      </c>
      <c r="I2004" t="str">
        <f t="shared" si="578"/>
        <v>90.6290229300186-325.081624547879i</v>
      </c>
      <c r="K2004" t="str">
        <f t="shared" si="579"/>
        <v>0.00859302815590178-0.00341913333633148i</v>
      </c>
      <c r="L2004" t="str">
        <f t="shared" si="580"/>
        <v>0.00015-0.166742377431196i</v>
      </c>
      <c r="M2004" t="str">
        <f t="shared" si="581"/>
        <v>0.0004-0.0294251254290345i</v>
      </c>
      <c r="N2004">
        <f t="shared" si="582"/>
        <v>89.068184046753757</v>
      </c>
      <c r="O2004">
        <f t="shared" si="583"/>
        <v>23.562904277997511</v>
      </c>
      <c r="P2004" s="3">
        <f t="shared" si="584"/>
        <v>23.562904277997511</v>
      </c>
      <c r="Q2004" s="3">
        <f t="shared" si="585"/>
        <v>-90.931815953246243</v>
      </c>
      <c r="R2004">
        <f t="shared" si="586"/>
        <v>89.068184046753757</v>
      </c>
      <c r="S2004">
        <f t="shared" si="587"/>
        <v>1.6923689092030858</v>
      </c>
      <c r="T2004">
        <f t="shared" si="570"/>
        <v>23.562904277997511</v>
      </c>
    </row>
    <row r="2005" spans="1:20" x14ac:dyDescent="0.25">
      <c r="A2005">
        <f t="shared" si="571"/>
        <v>10673.874640997976</v>
      </c>
      <c r="B2005">
        <f t="shared" si="588"/>
        <v>1698.7999110580577</v>
      </c>
      <c r="C2005" t="str">
        <f t="shared" si="572"/>
        <v>-0.24450497696232-15.010723496266i</v>
      </c>
      <c r="D2005" t="str">
        <f t="shared" si="573"/>
        <v>3.47810603804385-9.37679020921041i</v>
      </c>
      <c r="E2005" t="str">
        <f t="shared" si="574"/>
        <v>162.396002692504+1.38057489123141i</v>
      </c>
      <c r="F2005" t="str">
        <f t="shared" si="575"/>
        <v>2.42492315676252-87.9212630869603i</v>
      </c>
      <c r="G2005" t="str">
        <f t="shared" si="576"/>
        <v>0.999999270838293-0.000853909348641385i</v>
      </c>
      <c r="H2005" t="str">
        <f t="shared" si="577"/>
        <v>1315.62719681979+329.138424259463i</v>
      </c>
      <c r="I2005" t="str">
        <f t="shared" si="578"/>
        <v>90.6360088382337-324.062843879976i</v>
      </c>
      <c r="K2005" t="str">
        <f t="shared" si="579"/>
        <v>0.00858387672596122-0.00342834538788819i</v>
      </c>
      <c r="L2005" t="str">
        <f t="shared" si="580"/>
        <v>0.00015-0.166111155042036i</v>
      </c>
      <c r="M2005" t="str">
        <f t="shared" si="581"/>
        <v>0.0004-0.0293137332427123i</v>
      </c>
      <c r="N2005">
        <f t="shared" si="582"/>
        <v>89.06680950593163</v>
      </c>
      <c r="O2005">
        <f t="shared" si="583"/>
        <v>23.529184625949853</v>
      </c>
      <c r="P2005" s="3">
        <f t="shared" si="584"/>
        <v>23.529184625949853</v>
      </c>
      <c r="Q2005" s="3">
        <f t="shared" si="585"/>
        <v>-90.93319049406837</v>
      </c>
      <c r="R2005">
        <f t="shared" si="586"/>
        <v>89.06680950593163</v>
      </c>
      <c r="S2005">
        <f t="shared" si="587"/>
        <v>1.6987999110580576</v>
      </c>
      <c r="T2005">
        <f t="shared" si="570"/>
        <v>23.529184625949853</v>
      </c>
    </row>
    <row r="2006" spans="1:20" x14ac:dyDescent="0.25">
      <c r="A2006">
        <f t="shared" si="571"/>
        <v>10714.435364633768</v>
      </c>
      <c r="B2006">
        <f t="shared" si="588"/>
        <v>1705.2553507200782</v>
      </c>
      <c r="C2006" t="str">
        <f t="shared" si="572"/>
        <v>-0.24391229124832-14.9525500701192i</v>
      </c>
      <c r="D2006" t="str">
        <f t="shared" si="573"/>
        <v>3.47810589365997-9.34135489762071i</v>
      </c>
      <c r="E2006" t="str">
        <f t="shared" si="574"/>
        <v>162.395663228732+1.38632891679813i</v>
      </c>
      <c r="F2006" t="str">
        <f t="shared" si="575"/>
        <v>2.42492314329897-87.5884427713799i</v>
      </c>
      <c r="G2006" t="str">
        <f t="shared" si="576"/>
        <v>0.999999265286139-0.000857154199407167i</v>
      </c>
      <c r="H2006" t="str">
        <f t="shared" si="577"/>
        <v>1316.55758278839+330.39172955948i</v>
      </c>
      <c r="I2006" t="str">
        <f t="shared" si="578"/>
        <v>90.643025338902-323.048917594723i</v>
      </c>
      <c r="K2006" t="str">
        <f t="shared" si="579"/>
        <v>0.00857467598565995-0.00343755763016582i</v>
      </c>
      <c r="L2006" t="str">
        <f t="shared" si="580"/>
        <v>0.00015-0.165482322217609i</v>
      </c>
      <c r="M2006" t="str">
        <f t="shared" si="581"/>
        <v>0.0004-0.029202762744284i</v>
      </c>
      <c r="N2006">
        <f t="shared" si="582"/>
        <v>89.06545001221771</v>
      </c>
      <c r="O2006">
        <f t="shared" si="583"/>
        <v>23.495460789819454</v>
      </c>
      <c r="P2006" s="3">
        <f t="shared" si="584"/>
        <v>23.495460789819454</v>
      </c>
      <c r="Q2006" s="3">
        <f t="shared" si="585"/>
        <v>-90.93454998778229</v>
      </c>
      <c r="R2006">
        <f t="shared" si="586"/>
        <v>89.06545001221771</v>
      </c>
      <c r="S2006">
        <f t="shared" si="587"/>
        <v>1.7052553507200783</v>
      </c>
      <c r="T2006">
        <f t="shared" si="570"/>
        <v>23.495460789819454</v>
      </c>
    </row>
    <row r="2007" spans="1:20" x14ac:dyDescent="0.25">
      <c r="A2007">
        <f t="shared" si="571"/>
        <v>10755.150219019375</v>
      </c>
      <c r="B2007">
        <f t="shared" si="588"/>
        <v>1711.7353210528145</v>
      </c>
      <c r="C2007" t="str">
        <f t="shared" si="572"/>
        <v>-0.243316441730822-14.8945949554517i</v>
      </c>
      <c r="D2007" t="str">
        <f t="shared" si="573"/>
        <v>3.4781057481767-9.30605396455219i</v>
      </c>
      <c r="E2007" t="str">
        <f t="shared" si="574"/>
        <v>162.395324044962+1.39210941533454i</v>
      </c>
      <c r="F2007" t="str">
        <f t="shared" si="575"/>
        <v>2.42492312973289-87.2568824449543i</v>
      </c>
      <c r="G2007" t="str">
        <f t="shared" si="576"/>
        <v>0.999999259691708-0.000860411380551399i</v>
      </c>
      <c r="H2007" t="str">
        <f t="shared" si="577"/>
        <v>1317.49584284674+331.649711548752i</v>
      </c>
      <c r="I2007" t="str">
        <f t="shared" si="578"/>
        <v>90.6500722657545-322.039833474671i</v>
      </c>
      <c r="K2007" t="str">
        <f t="shared" si="579"/>
        <v>0.00856542580222897-0.00344676979861996i</v>
      </c>
      <c r="L2007" t="str">
        <f t="shared" si="580"/>
        <v>0.00015-0.164855869911944i</v>
      </c>
      <c r="M2007" t="str">
        <f t="shared" si="581"/>
        <v>0.0004-0.0290922123374019i</v>
      </c>
      <c r="N2007">
        <f t="shared" si="582"/>
        <v>89.064105782477796</v>
      </c>
      <c r="O2007">
        <f t="shared" si="583"/>
        <v>23.461732758681858</v>
      </c>
      <c r="P2007" s="3">
        <f t="shared" si="584"/>
        <v>23.461732758681858</v>
      </c>
      <c r="Q2007" s="3">
        <f t="shared" si="585"/>
        <v>-90.935894217522204</v>
      </c>
      <c r="R2007">
        <f t="shared" si="586"/>
        <v>89.064105782477796</v>
      </c>
      <c r="S2007">
        <f t="shared" si="587"/>
        <v>1.7117353210528146</v>
      </c>
      <c r="T2007">
        <f t="shared" si="570"/>
        <v>23.461732758681858</v>
      </c>
    </row>
    <row r="2008" spans="1:20" x14ac:dyDescent="0.25">
      <c r="A2008">
        <f t="shared" si="571"/>
        <v>10796.019789851649</v>
      </c>
      <c r="B2008">
        <f t="shared" si="588"/>
        <v>1718.2399152728151</v>
      </c>
      <c r="C2008" t="str">
        <f t="shared" si="572"/>
        <v>-0.242717420296443-14.8368573443102i</v>
      </c>
      <c r="D2008" t="str">
        <f t="shared" si="573"/>
        <v>3.47810560158569-9.27088690218907i</v>
      </c>
      <c r="E2008" t="str">
        <f t="shared" si="574"/>
        <v>162.394985177242+1.39791652128202i</v>
      </c>
      <c r="F2008" t="str">
        <f t="shared" si="575"/>
        <v>2.42492311606353-86.9265773380773i</v>
      </c>
      <c r="G2008" t="str">
        <f t="shared" si="576"/>
        <v>0.999999254054679-0.000863680938928897i</v>
      </c>
      <c r="H2008" t="str">
        <f t="shared" si="577"/>
        <v>1318.44204962429+332.912384565827i</v>
      </c>
      <c r="I2008" t="str">
        <f t="shared" si="578"/>
        <v>90.6571494438198-321.035579402307i</v>
      </c>
      <c r="K2008" t="str">
        <f t="shared" si="579"/>
        <v>0.00855612604432864-0.00345598162657482i</v>
      </c>
      <c r="L2008" t="str">
        <f t="shared" si="580"/>
        <v>0.00015-0.164231789113313i</v>
      </c>
      <c r="M2008" t="str">
        <f t="shared" si="581"/>
        <v>0.0004-0.0289820804317611i</v>
      </c>
      <c r="N2008">
        <f t="shared" si="582"/>
        <v>89.062777035168864</v>
      </c>
      <c r="O2008">
        <f t="shared" si="583"/>
        <v>23.428000521747666</v>
      </c>
      <c r="P2008" s="3">
        <f t="shared" si="584"/>
        <v>23.428000521747666</v>
      </c>
      <c r="Q2008" s="3">
        <f t="shared" si="585"/>
        <v>-90.937222964831136</v>
      </c>
      <c r="R2008">
        <f t="shared" si="586"/>
        <v>89.062777035168864</v>
      </c>
      <c r="S2008">
        <f t="shared" si="587"/>
        <v>1.7182399152728152</v>
      </c>
      <c r="T2008">
        <f t="shared" si="570"/>
        <v>23.428000521747666</v>
      </c>
    </row>
    <row r="2009" spans="1:20" x14ac:dyDescent="0.25">
      <c r="A2009">
        <f t="shared" si="571"/>
        <v>10837.044665053085</v>
      </c>
      <c r="B2009">
        <f t="shared" si="588"/>
        <v>1724.7692269508518</v>
      </c>
      <c r="C2009" t="str">
        <f t="shared" si="572"/>
        <v>-0.242115218929142-14.7793364320052i</v>
      </c>
      <c r="D2009" t="str">
        <f t="shared" si="573"/>
        <v>3.47810545387843-9.2358532046411i</v>
      </c>
      <c r="E2009" t="str">
        <f t="shared" si="574"/>
        <v>162.394646662235+1.4037503697101i</v>
      </c>
      <c r="F2009" t="str">
        <f t="shared" si="575"/>
        <v>2.42492310229006-86.5975226991973i</v>
      </c>
      <c r="G2009" t="str">
        <f t="shared" si="576"/>
        <v>0.999999248374728-0.000866962921572515i</v>
      </c>
      <c r="H2009" t="str">
        <f t="shared" si="577"/>
        <v>1319.39627651086+334.17976291066i</v>
      </c>
      <c r="I2009" t="str">
        <f t="shared" si="578"/>
        <v>90.66425668921-320.036143360242i</v>
      </c>
      <c r="K2009" t="str">
        <f t="shared" si="579"/>
        <v>0.00854677658207589-0.0034651928452257i</v>
      </c>
      <c r="L2009" t="str">
        <f t="shared" si="580"/>
        <v>0.00015-0.163610070844106i</v>
      </c>
      <c r="M2009" t="str">
        <f t="shared" si="581"/>
        <v>0.0004-0.0288723654430774i</v>
      </c>
      <c r="N2009">
        <f t="shared" si="582"/>
        <v>89.061463990338893</v>
      </c>
      <c r="O2009">
        <f t="shared" si="583"/>
        <v>23.394264068365604</v>
      </c>
      <c r="P2009" s="3">
        <f t="shared" si="584"/>
        <v>23.394264068365604</v>
      </c>
      <c r="Q2009" s="3">
        <f t="shared" si="585"/>
        <v>-90.938536009661107</v>
      </c>
      <c r="R2009">
        <f t="shared" si="586"/>
        <v>89.061463990338893</v>
      </c>
      <c r="S2009">
        <f t="shared" si="587"/>
        <v>1.7247692269508519</v>
      </c>
      <c r="T2009">
        <f t="shared" si="570"/>
        <v>23.394264068365604</v>
      </c>
    </row>
    <row r="2010" spans="1:20" x14ac:dyDescent="0.25">
      <c r="A2010">
        <f t="shared" si="571"/>
        <v>10878.225434780288</v>
      </c>
      <c r="B2010">
        <f t="shared" si="588"/>
        <v>1731.3233500132651</v>
      </c>
      <c r="C2010" t="str">
        <f t="shared" si="572"/>
        <v>-0.241509829711447-14.7220314170984i</v>
      </c>
      <c r="D2010" t="str">
        <f t="shared" si="573"/>
        <v>3.47810530504651-9.20095236793691i</v>
      </c>
      <c r="E2010" t="str">
        <f t="shared" si="574"/>
        <v>162.394308537219+1.40961109631902i</v>
      </c>
      <c r="F2010" t="str">
        <f t="shared" si="575"/>
        <v>2.42492308841173-86.2697137947546i</v>
      </c>
      <c r="G2010" t="str">
        <f t="shared" si="576"/>
        <v>0.999999242651527-0.000870257375693829i</v>
      </c>
      <c r="H2010" t="str">
        <f t="shared" si="577"/>
        <v>1320.35859766604+335.451860842153i</v>
      </c>
      <c r="I2010" t="str">
        <f t="shared" si="578"/>
        <v>90.6713938089041-319.041513431503i</v>
      </c>
      <c r="K2010" t="str">
        <f t="shared" si="579"/>
        <v>0.00853737728707072-0.0034744031836411i</v>
      </c>
      <c r="L2010" t="str">
        <f t="shared" si="580"/>
        <v>0.00015-0.162990706160695i</v>
      </c>
      <c r="M2010" t="str">
        <f t="shared" si="581"/>
        <v>0.0004-0.0287630657930638i</v>
      </c>
      <c r="N2010">
        <f t="shared" si="582"/>
        <v>89.060166869630109</v>
      </c>
      <c r="O2010">
        <f t="shared" si="583"/>
        <v>23.360523388024795</v>
      </c>
      <c r="P2010" s="3">
        <f t="shared" si="584"/>
        <v>23.360523388024795</v>
      </c>
      <c r="Q2010" s="3">
        <f t="shared" si="585"/>
        <v>-90.939833130369891</v>
      </c>
      <c r="R2010">
        <f t="shared" si="586"/>
        <v>89.060166869630109</v>
      </c>
      <c r="S2010">
        <f t="shared" si="587"/>
        <v>1.7313233500132652</v>
      </c>
      <c r="T2010">
        <f t="shared" si="570"/>
        <v>23.360523388024795</v>
      </c>
    </row>
    <row r="2011" spans="1:20" x14ac:dyDescent="0.25">
      <c r="A2011">
        <f t="shared" si="571"/>
        <v>10919.562691432453</v>
      </c>
      <c r="B2011">
        <f t="shared" si="588"/>
        <v>1737.9023787433155</v>
      </c>
      <c r="C2011" t="str">
        <f t="shared" si="572"/>
        <v>-0.240901244826571-14.6649415013907i</v>
      </c>
      <c r="D2011" t="str">
        <f t="shared" si="573"/>
        <v>3.47810515508131-9.16618389001609i</v>
      </c>
      <c r="E2011" t="str">
        <f t="shared" si="574"/>
        <v>162.393970840098+1.4154988374385i</v>
      </c>
      <c r="F2011" t="str">
        <f t="shared" si="575"/>
        <v>2.42492307442772-85.9431459091072i</v>
      </c>
      <c r="G2011" t="str">
        <f t="shared" si="576"/>
        <v>0.999999236884746-0.000873564348683808i</v>
      </c>
      <c r="H2011" t="str">
        <f t="shared" si="577"/>
        <v>1321.32908802856+336.728692575655i</v>
      </c>
      <c r="I2011" t="str">
        <f t="shared" si="578"/>
        <v>90.6785606005201-318.051677799747i</v>
      </c>
      <c r="K2011" t="str">
        <f t="shared" si="579"/>
        <v>0.0085279280324234-0.00348361236876565i</v>
      </c>
      <c r="L2011" t="str">
        <f t="shared" si="580"/>
        <v>0.00015-0.162373686153312i</v>
      </c>
      <c r="M2011" t="str">
        <f t="shared" si="581"/>
        <v>0.0004-0.0286541799094081i</v>
      </c>
      <c r="N2011">
        <f t="shared" si="582"/>
        <v>89.058885896278667</v>
      </c>
      <c r="O2011">
        <f t="shared" si="583"/>
        <v>23.326778470357439</v>
      </c>
      <c r="P2011" s="3">
        <f t="shared" si="584"/>
        <v>23.326778470357439</v>
      </c>
      <c r="Q2011" s="3">
        <f t="shared" si="585"/>
        <v>-90.941114103721333</v>
      </c>
      <c r="R2011">
        <f t="shared" si="586"/>
        <v>89.058885896278667</v>
      </c>
      <c r="S2011">
        <f t="shared" si="587"/>
        <v>1.7379023787433154</v>
      </c>
      <c r="T2011">
        <f t="shared" si="570"/>
        <v>23.326778470357439</v>
      </c>
    </row>
    <row r="2012" spans="1:20" x14ac:dyDescent="0.25">
      <c r="A2012">
        <f t="shared" si="571"/>
        <v>10961.057029659894</v>
      </c>
      <c r="B2012">
        <f t="shared" si="588"/>
        <v>1744.50640778254</v>
      </c>
      <c r="C2012" t="str">
        <f t="shared" si="572"/>
        <v>-0.240289456559882-14.6080658899108i</v>
      </c>
      <c r="D2012" t="str">
        <f t="shared" si="573"/>
        <v>3.47810500397425-9.13154727072244i</v>
      </c>
      <c r="E2012" t="str">
        <f t="shared" si="574"/>
        <v>162.393633609409+1.42141373002996i</v>
      </c>
      <c r="F2012" t="str">
        <f t="shared" si="575"/>
        <v>2.42492306033724-85.6178143444674i</v>
      </c>
      <c r="G2012" t="str">
        <f t="shared" si="576"/>
        <v>0.999999231074055-0.000876883888113502i</v>
      </c>
      <c r="H2012" t="str">
        <f t="shared" si="577"/>
        <v>1322.30782332581+338.010272280383i</v>
      </c>
      <c r="I2012" t="str">
        <f t="shared" si="578"/>
        <v>90.6857568520901-317.066624749533i</v>
      </c>
      <c r="K2012" t="str">
        <f t="shared" si="579"/>
        <v>0.00851842869278181-0.00349282012542323i</v>
      </c>
      <c r="L2012" t="str">
        <f t="shared" si="580"/>
        <v>0.00015-0.161759001945918i</v>
      </c>
      <c r="M2012" t="str">
        <f t="shared" si="581"/>
        <v>0.0004-0.0285457062257502i</v>
      </c>
      <c r="N2012">
        <f t="shared" si="582"/>
        <v>89.057621295116604</v>
      </c>
      <c r="O2012">
        <f t="shared" si="583"/>
        <v>23.293029305141811</v>
      </c>
      <c r="P2012" s="3">
        <f t="shared" si="584"/>
        <v>23.293029305141811</v>
      </c>
      <c r="Q2012" s="3">
        <f t="shared" si="585"/>
        <v>-90.942378704883396</v>
      </c>
      <c r="R2012">
        <f t="shared" si="586"/>
        <v>89.057621295116604</v>
      </c>
      <c r="S2012">
        <f t="shared" si="587"/>
        <v>1.7445064077825401</v>
      </c>
      <c r="T2012">
        <f t="shared" si="570"/>
        <v>23.293029305141811</v>
      </c>
    </row>
    <row r="2013" spans="1:20" x14ac:dyDescent="0.25">
      <c r="A2013">
        <f t="shared" si="571"/>
        <v>11002.709046372604</v>
      </c>
      <c r="B2013">
        <f t="shared" si="588"/>
        <v>1751.1355321321137</v>
      </c>
      <c r="C2013" t="str">
        <f t="shared" si="572"/>
        <v>-0.239674457301002-14.5514037909021i</v>
      </c>
      <c r="D2013" t="str">
        <f t="shared" si="573"/>
        <v>3.47810485171659-9.09704201179643i</v>
      </c>
      <c r="E2013" t="str">
        <f t="shared" si="574"/>
        <v>162.393296884326+1.4273559116846i</v>
      </c>
      <c r="F2013" t="str">
        <f t="shared" si="575"/>
        <v>2.42492304613946-85.2937144208304i</v>
      </c>
      <c r="G2013" t="str">
        <f t="shared" si="576"/>
        <v>0.99999922521912-0.00088021604173472i</v>
      </c>
      <c r="H2013" t="str">
        <f t="shared" si="577"/>
        <v>1323.29488008349+339.296614076795i</v>
      </c>
      <c r="I2013" t="str">
        <f t="shared" si="578"/>
        <v>90.6929823418258-316.086342666563i</v>
      </c>
      <c r="K2013" t="str">
        <f t="shared" si="579"/>
        <v>0.00850887914435861-0.00350202617632037i</v>
      </c>
      <c r="L2013" t="str">
        <f t="shared" si="580"/>
        <v>0.00015-0.161146644696073i</v>
      </c>
      <c r="M2013" t="str">
        <f t="shared" si="581"/>
        <v>0.0004-0.0284376431816599i</v>
      </c>
      <c r="N2013">
        <f t="shared" si="582"/>
        <v>89.056373292571251</v>
      </c>
      <c r="O2013">
        <f t="shared" si="583"/>
        <v>23.259275882304262</v>
      </c>
      <c r="P2013" s="3">
        <f t="shared" si="584"/>
        <v>23.259275882304262</v>
      </c>
      <c r="Q2013" s="3">
        <f t="shared" si="585"/>
        <v>-90.943626707428749</v>
      </c>
      <c r="R2013">
        <f t="shared" si="586"/>
        <v>89.056373292571251</v>
      </c>
      <c r="S2013">
        <f t="shared" si="587"/>
        <v>1.7511355321321136</v>
      </c>
      <c r="T2013">
        <f t="shared" si="570"/>
        <v>23.259275882304262</v>
      </c>
    </row>
    <row r="2014" spans="1:20" x14ac:dyDescent="0.25">
      <c r="A2014">
        <f t="shared" si="571"/>
        <v>11044.519340748819</v>
      </c>
      <c r="B2014">
        <f t="shared" si="588"/>
        <v>1757.7898471542157</v>
      </c>
      <c r="C2014" t="str">
        <f t="shared" si="572"/>
        <v>-0.239056239545217-14.4949544158123i</v>
      </c>
      <c r="D2014" t="str">
        <f t="shared" si="573"/>
        <v>3.4781046982996-9.06266761686827i</v>
      </c>
      <c r="E2014" t="str">
        <f t="shared" si="574"/>
        <v>162.392960704671+1.43332552062608i</v>
      </c>
      <c r="F2014" t="str">
        <f t="shared" si="575"/>
        <v>2.42492303183358-84.9708414759103i</v>
      </c>
      <c r="G2014" t="str">
        <f t="shared" si="576"/>
        <v>0.999999219319602-0.000883560857480724i</v>
      </c>
      <c r="H2014" t="str">
        <f t="shared" si="577"/>
        <v>1324.29033563546+340.587732033853i</v>
      </c>
      <c r="I2014" t="str">
        <f t="shared" si="578"/>
        <v>90.7002368378783-315.110820037978i</v>
      </c>
      <c r="K2014" t="str">
        <f t="shared" si="579"/>
        <v>0.00849927926495888-0.00351123024205004i</v>
      </c>
      <c r="L2014" t="str">
        <f t="shared" si="580"/>
        <v>0.00015-0.160536605594813i</v>
      </c>
      <c r="M2014" t="str">
        <f t="shared" si="581"/>
        <v>0.0004-0.028329989222614i</v>
      </c>
      <c r="N2014">
        <f t="shared" si="582"/>
        <v>89.055142116667213</v>
      </c>
      <c r="O2014">
        <f t="shared" si="583"/>
        <v>23.225518191922848</v>
      </c>
      <c r="P2014" s="3">
        <f t="shared" si="584"/>
        <v>23.225518191922848</v>
      </c>
      <c r="Q2014" s="3">
        <f t="shared" si="585"/>
        <v>-90.944857883332787</v>
      </c>
      <c r="R2014">
        <f t="shared" si="586"/>
        <v>89.055142116667213</v>
      </c>
      <c r="S2014">
        <f t="shared" si="587"/>
        <v>1.7577898471542157</v>
      </c>
      <c r="T2014">
        <f t="shared" si="570"/>
        <v>23.225518191922848</v>
      </c>
    </row>
    <row r="2015" spans="1:20" x14ac:dyDescent="0.25">
      <c r="A2015">
        <f t="shared" si="571"/>
        <v>11086.488514243665</v>
      </c>
      <c r="B2015">
        <f t="shared" si="588"/>
        <v>1764.4694485734019</v>
      </c>
      <c r="C2015" t="str">
        <f t="shared" si="572"/>
        <v>-0.238434795895559-14.4387169792796i</v>
      </c>
      <c r="D2015" t="str">
        <f t="shared" si="573"/>
        <v>3.47810454371441-9.02842359145064i</v>
      </c>
      <c r="E2015" t="str">
        <f t="shared" si="574"/>
        <v>162.392625110915+1.43932269570942i</v>
      </c>
      <c r="F2015" t="str">
        <f t="shared" si="575"/>
        <v>2.42492301741874-84.649190865071i</v>
      </c>
      <c r="G2015" t="str">
        <f t="shared" si="576"/>
        <v>0.999999213375162-0.000886918383466915i</v>
      </c>
      <c r="H2015" t="str">
        <f t="shared" si="577"/>
        <v>1325.29426813364+341.883640166266i</v>
      </c>
      <c r="I2015" t="str">
        <f t="shared" si="578"/>
        <v>90.7075200980976-314.140045452612i</v>
      </c>
      <c r="K2015" t="str">
        <f t="shared" si="579"/>
        <v>0.00848962893400744-0.00352043204109567i</v>
      </c>
      <c r="L2015" t="str">
        <f t="shared" si="580"/>
        <v>0.00015-0.15992887586652i</v>
      </c>
      <c r="M2015" t="str">
        <f t="shared" si="581"/>
        <v>0.0004-0.028222742799974i</v>
      </c>
      <c r="N2015">
        <f t="shared" si="582"/>
        <v>89.053927997025582</v>
      </c>
      <c r="O2015">
        <f t="shared" si="583"/>
        <v>23.191756224228897</v>
      </c>
      <c r="P2015" s="3">
        <f t="shared" si="584"/>
        <v>23.191756224228897</v>
      </c>
      <c r="Q2015" s="3">
        <f t="shared" si="585"/>
        <v>-90.946072002974418</v>
      </c>
      <c r="R2015">
        <f t="shared" si="586"/>
        <v>89.053927997025582</v>
      </c>
      <c r="S2015">
        <f t="shared" si="587"/>
        <v>1.7644694485734018</v>
      </c>
      <c r="T2015">
        <f t="shared" si="570"/>
        <v>23.191756224228897</v>
      </c>
    </row>
    <row r="2016" spans="1:20" x14ac:dyDescent="0.25">
      <c r="A2016">
        <f t="shared" si="571"/>
        <v>11128.617170597792</v>
      </c>
      <c r="B2016">
        <f t="shared" si="588"/>
        <v>1771.1744324779809</v>
      </c>
      <c r="C2016" t="str">
        <f t="shared" si="572"/>
        <v>-0.237810119064323-14.382690699123i</v>
      </c>
      <c r="D2016" t="str">
        <f t="shared" si="573"/>
        <v>3.47810438795219-8.99430944293178i</v>
      </c>
      <c r="E2016" t="str">
        <f t="shared" si="574"/>
        <v>162.392290144193+1.44534757642136i</v>
      </c>
      <c r="F2016" t="str">
        <f t="shared" si="575"/>
        <v>2.42492300289417-84.3287579612614i</v>
      </c>
      <c r="G2016" t="str">
        <f t="shared" si="576"/>
        <v>0.999999207385459-0.00089028866799152i</v>
      </c>
      <c r="H2016" t="str">
        <f t="shared" si="577"/>
        <v>1326.30675655816+343.184352431602i</v>
      </c>
      <c r="I2016" t="str">
        <f t="shared" si="578"/>
        <v>90.7148318697788-313.174007601305i</v>
      </c>
      <c r="K2016" t="str">
        <f t="shared" si="579"/>
        <v>0.0084799280325768-0.00352963128983557i</v>
      </c>
      <c r="L2016" t="str">
        <f t="shared" si="580"/>
        <v>0.00015-0.159323446768798i</v>
      </c>
      <c r="M2016" t="str">
        <f t="shared" si="581"/>
        <v>0.0004-0.0281159023709644i</v>
      </c>
      <c r="N2016">
        <f t="shared" si="582"/>
        <v>89.052731164865151</v>
      </c>
      <c r="O2016">
        <f t="shared" si="583"/>
        <v>23.157989969611073</v>
      </c>
      <c r="P2016" s="3">
        <f t="shared" si="584"/>
        <v>23.157989969611073</v>
      </c>
      <c r="Q2016" s="3">
        <f t="shared" si="585"/>
        <v>-90.947268835134849</v>
      </c>
      <c r="R2016">
        <f t="shared" si="586"/>
        <v>89.052731164865151</v>
      </c>
      <c r="S2016">
        <f t="shared" si="587"/>
        <v>1.7711744324779808</v>
      </c>
      <c r="T2016">
        <f t="shared" si="570"/>
        <v>23.157989969611073</v>
      </c>
    </row>
    <row r="2017" spans="1:20" x14ac:dyDescent="0.25">
      <c r="A2017">
        <f t="shared" si="571"/>
        <v>11170.905915846062</v>
      </c>
      <c r="B2017">
        <f t="shared" si="588"/>
        <v>1777.9048953213971</v>
      </c>
      <c r="C2017" t="str">
        <f t="shared" si="572"/>
        <v>-0.237182201875156-14.3268747963284i</v>
      </c>
      <c r="D2017" t="str">
        <f t="shared" si="573"/>
        <v>3.47810423100391-8.96032468056806i</v>
      </c>
      <c r="E2017" t="str">
        <f t="shared" si="574"/>
        <v>162.391955846304+1.45140030288131i</v>
      </c>
      <c r="F2017" t="str">
        <f t="shared" si="575"/>
        <v>2.42492298825898-84.0095381549457i</v>
      </c>
      <c r="G2017" t="str">
        <f t="shared" si="576"/>
        <v>0.999999201350148-0.000893671759536297i</v>
      </c>
      <c r="H2017" t="str">
        <f t="shared" si="577"/>
        <v>1327.3278807275+344.489882727381i</v>
      </c>
      <c r="I2017" t="str">
        <f t="shared" si="578"/>
        <v>90.7221718894093-312.212695277161i</v>
      </c>
      <c r="K2017" t="str">
        <f t="shared" si="579"/>
        <v>0.0084701764434149-0.00353882770254783i</v>
      </c>
      <c r="L2017" t="str">
        <f t="shared" si="580"/>
        <v>0.00015-0.158720309592347i</v>
      </c>
      <c r="M2017" t="str">
        <f t="shared" si="581"/>
        <v>0.0004-0.0280094663986495i</v>
      </c>
      <c r="N2017">
        <f t="shared" si="582"/>
        <v>89.051551853001129</v>
      </c>
      <c r="O2017">
        <f t="shared" si="583"/>
        <v>23.124219418616917</v>
      </c>
      <c r="P2017" s="3">
        <f t="shared" si="584"/>
        <v>23.124219418616917</v>
      </c>
      <c r="Q2017" s="3">
        <f t="shared" si="585"/>
        <v>-90.948448146998871</v>
      </c>
      <c r="R2017">
        <f t="shared" si="586"/>
        <v>89.051551853001129</v>
      </c>
      <c r="S2017">
        <f t="shared" si="587"/>
        <v>1.7779048953213972</v>
      </c>
      <c r="T2017">
        <f t="shared" si="570"/>
        <v>23.124219418616917</v>
      </c>
    </row>
    <row r="2018" spans="1:20" x14ac:dyDescent="0.25">
      <c r="A2018">
        <f t="shared" si="571"/>
        <v>11213.355358326278</v>
      </c>
      <c r="B2018">
        <f t="shared" si="588"/>
        <v>1784.6609339236186</v>
      </c>
      <c r="C2018" t="str">
        <f t="shared" si="572"/>
        <v>-0.236551037264579-14.2712684950383i</v>
      </c>
      <c r="D2018" t="str">
        <f t="shared" si="573"/>
        <v>3.4781040728606-8.92646881547725i</v>
      </c>
      <c r="E2018" t="str">
        <f t="shared" si="574"/>
        <v>162.391622259722+1.45748101584078i</v>
      </c>
      <c r="F2018" t="str">
        <f t="shared" si="575"/>
        <v>2.42492297351237-83.6915268540406i</v>
      </c>
      <c r="G2018" t="str">
        <f t="shared" si="576"/>
        <v>0.999999195268882-0.000897067706767222i</v>
      </c>
      <c r="H2018" t="str">
        <f t="shared" si="577"/>
        <v>1328.35772130894+345.80024488806i</v>
      </c>
      <c r="I2018" t="str">
        <f t="shared" si="578"/>
        <v>90.729539882411-311.256097375883i</v>
      </c>
      <c r="K2018" t="str">
        <f t="shared" si="579"/>
        <v>0.008460374050973-0.00354802099141529i</v>
      </c>
      <c r="L2018" t="str">
        <f t="shared" si="580"/>
        <v>0.00015-0.158119455660836i</v>
      </c>
      <c r="M2018" t="str">
        <f t="shared" si="581"/>
        <v>0.0004-0.0279034333519122i</v>
      </c>
      <c r="N2018">
        <f t="shared" si="582"/>
        <v>89.050390295846242</v>
      </c>
      <c r="O2018">
        <f t="shared" si="583"/>
        <v>23.090444561956506</v>
      </c>
      <c r="P2018" s="3">
        <f t="shared" si="584"/>
        <v>23.090444561956506</v>
      </c>
      <c r="Q2018" s="3">
        <f t="shared" si="585"/>
        <v>-90.949609704153758</v>
      </c>
      <c r="R2018">
        <f t="shared" si="586"/>
        <v>89.050390295846242</v>
      </c>
      <c r="S2018">
        <f t="shared" si="587"/>
        <v>1.7846609339236186</v>
      </c>
      <c r="T2018">
        <f t="shared" si="570"/>
        <v>23.090444561956506</v>
      </c>
    </row>
    <row r="2019" spans="1:20" x14ac:dyDescent="0.25">
      <c r="A2019">
        <f t="shared" si="571"/>
        <v>11255.966108687919</v>
      </c>
      <c r="B2019">
        <f t="shared" si="588"/>
        <v>1791.4426454725283</v>
      </c>
      <c r="C2019" t="str">
        <f t="shared" si="572"/>
        <v>-0.235916618284024-14.215871022539i</v>
      </c>
      <c r="D2019" t="str">
        <f t="shared" si="573"/>
        <v>3.47810391351313-8.8927413606313i</v>
      </c>
      <c r="E2019" t="str">
        <f t="shared" si="574"/>
        <v>162.391289427601+1.46358985668345i</v>
      </c>
      <c r="F2019" t="str">
        <f t="shared" si="575"/>
        <v>2.42492295865348-83.3747194838465i</v>
      </c>
      <c r="G2019" t="str">
        <f t="shared" si="576"/>
        <v>0.99999918914131-0.000900476558535198i</v>
      </c>
      <c r="H2019" t="str">
        <f t="shared" si="577"/>
        <v>1329.39635982902+347.115452681925i</v>
      </c>
      <c r="I2019" t="str">
        <f t="shared" si="578"/>
        <v>90.7369355628662-310.304202896052i</v>
      </c>
      <c r="K2019" t="str">
        <f t="shared" si="579"/>
        <v>0.00845052074143381-0.00355721086653105i</v>
      </c>
      <c r="L2019" t="str">
        <f t="shared" si="580"/>
        <v>0.00015-0.157520876330779i</v>
      </c>
      <c r="M2019" t="str">
        <f t="shared" si="581"/>
        <v>0.0004-0.0277978017054316i</v>
      </c>
      <c r="N2019">
        <f t="shared" si="582"/>
        <v>89.04924672940929</v>
      </c>
      <c r="O2019">
        <f t="shared" si="583"/>
        <v>23.056665390504701</v>
      </c>
      <c r="P2019" s="3">
        <f t="shared" si="584"/>
        <v>23.056665390504701</v>
      </c>
      <c r="Q2019" s="3">
        <f t="shared" si="585"/>
        <v>-90.95075327059071</v>
      </c>
      <c r="R2019">
        <f t="shared" si="586"/>
        <v>89.04924672940929</v>
      </c>
      <c r="S2019">
        <f t="shared" si="587"/>
        <v>1.7914426454725283</v>
      </c>
      <c r="T2019">
        <f t="shared" si="570"/>
        <v>23.056665390504701</v>
      </c>
    </row>
    <row r="2020" spans="1:20" x14ac:dyDescent="0.25">
      <c r="A2020">
        <f t="shared" si="571"/>
        <v>11298.738779900932</v>
      </c>
      <c r="B2020">
        <f t="shared" si="588"/>
        <v>1798.2501275253239</v>
      </c>
      <c r="C2020" t="str">
        <f t="shared" si="572"/>
        <v>-0.235278938101418-14.160681609249i</v>
      </c>
      <c r="D2020" t="str">
        <f t="shared" si="573"/>
        <v>3.47810375295233-8.85914183084934i</v>
      </c>
      <c r="E2020" t="str">
        <f t="shared" si="574"/>
        <v>162.390957393785+1.46972696742579i</v>
      </c>
      <c r="F2020" t="str">
        <f t="shared" si="575"/>
        <v>2.42492294368144-83.0591114869827i</v>
      </c>
      <c r="G2020" t="str">
        <f t="shared" si="576"/>
        <v>0.99999918296708-0.000903898363876752i</v>
      </c>
      <c r="H2020" t="str">
        <f t="shared" si="577"/>
        <v>1330.4438786843+348.435519807938i</v>
      </c>
      <c r="I2020" t="str">
        <f t="shared" si="578"/>
        <v>90.744358633251-309.357000939475i</v>
      </c>
      <c r="K2020" t="str">
        <f t="shared" si="579"/>
        <v>0.00844061640273952-0.00356639703590422i</v>
      </c>
      <c r="L2020" t="str">
        <f t="shared" si="580"/>
        <v>0.00015-0.156924562991412i</v>
      </c>
      <c r="M2020" t="str">
        <f t="shared" si="581"/>
        <v>0.0004-0.0276925699396609i</v>
      </c>
      <c r="N2020">
        <f t="shared" si="582"/>
        <v>89.04812139129541</v>
      </c>
      <c r="O2020">
        <f t="shared" si="583"/>
        <v>23.02288189530401</v>
      </c>
      <c r="P2020" s="3">
        <f t="shared" si="584"/>
        <v>23.02288189530401</v>
      </c>
      <c r="Q2020" s="3">
        <f t="shared" si="585"/>
        <v>-90.95187860870459</v>
      </c>
      <c r="R2020">
        <f t="shared" si="586"/>
        <v>89.04812139129541</v>
      </c>
      <c r="S2020">
        <f t="shared" si="587"/>
        <v>1.798250127525324</v>
      </c>
      <c r="T2020">
        <f t="shared" si="570"/>
        <v>23.02288189530401</v>
      </c>
    </row>
    <row r="2021" spans="1:20" x14ac:dyDescent="0.25">
      <c r="A2021">
        <f t="shared" si="571"/>
        <v>11341.673987264556</v>
      </c>
      <c r="B2021">
        <f t="shared" si="588"/>
        <v>1805.0834780099201</v>
      </c>
      <c r="C2021" t="str">
        <f t="shared" si="572"/>
        <v>-0.234637990003191-14.1056994887075i</v>
      </c>
      <c r="D2021" t="str">
        <f t="shared" si="573"/>
        <v>3.47810359116893-8.82566974279072i</v>
      </c>
      <c r="E2021" t="str">
        <f t="shared" si="574"/>
        <v>162.390626202811+1.47589249071741i</v>
      </c>
      <c r="F2021" t="str">
        <f t="shared" si="575"/>
        <v>2.42492292859538-82.7446983233217i</v>
      </c>
      <c r="G2021" t="str">
        <f t="shared" si="576"/>
        <v>0.999999176745837-0.000907333172014739i</v>
      </c>
      <c r="H2021" t="str">
        <f t="shared" si="577"/>
        <v>1331.50036115208+349.760459892479i</v>
      </c>
      <c r="I2021" t="str">
        <f t="shared" si="578"/>
        <v>90.7518087841548-308.414480711482i</v>
      </c>
      <c r="K2021" t="str">
        <f t="shared" si="579"/>
        <v>0.00843066092462019-0.00357557920546623i</v>
      </c>
      <c r="L2021" t="str">
        <f t="shared" si="580"/>
        <v>0.00015-0.156330507064566i</v>
      </c>
      <c r="M2021" t="str">
        <f t="shared" si="581"/>
        <v>0.0004-0.0275877365408059i</v>
      </c>
      <c r="N2021">
        <f t="shared" si="582"/>
        <v>89.047014520704778</v>
      </c>
      <c r="O2021">
        <f t="shared" si="583"/>
        <v>22.989094067567631</v>
      </c>
      <c r="P2021" s="3">
        <f t="shared" si="584"/>
        <v>22.989094067567631</v>
      </c>
      <c r="Q2021" s="3">
        <f t="shared" si="585"/>
        <v>-90.952985479295222</v>
      </c>
      <c r="R2021">
        <f t="shared" si="586"/>
        <v>89.047014520704778</v>
      </c>
      <c r="S2021">
        <f t="shared" si="587"/>
        <v>1.8050834780099201</v>
      </c>
      <c r="T2021">
        <f t="shared" si="570"/>
        <v>22.989094067567631</v>
      </c>
    </row>
    <row r="2022" spans="1:20" x14ac:dyDescent="0.25">
      <c r="A2022">
        <f t="shared" si="571"/>
        <v>11384.772348416162</v>
      </c>
      <c r="B2022">
        <f t="shared" si="588"/>
        <v>1811.9427952263579</v>
      </c>
      <c r="C2022" t="str">
        <f t="shared" si="572"/>
        <v>-0.23399376739601-14.0509238975627i</v>
      </c>
      <c r="D2022" t="str">
        <f t="shared" si="573"/>
        <v>3.47810342815367-8.7923246149483i</v>
      </c>
      <c r="E2022" t="str">
        <f t="shared" si="574"/>
        <v>162.390295899922+1.4820865698389i</v>
      </c>
      <c r="F2022" t="str">
        <f t="shared" si="575"/>
        <v>2.42492291339446-82.4314754699259i</v>
      </c>
      <c r="G2022" t="str">
        <f t="shared" si="576"/>
        <v>0.999999170477223-0.000910781032359055i</v>
      </c>
      <c r="H2022" t="str">
        <f t="shared" si="577"/>
        <v>1332.56589140148+351.090286485999i</v>
      </c>
      <c r="I2022" t="str">
        <f t="shared" si="578"/>
        <v>90.7592856939967-307.476631521291i</v>
      </c>
      <c r="K2022" t="str">
        <f t="shared" si="579"/>
        <v>0.00842065419862186-0.00358475707907707i</v>
      </c>
      <c r="L2022" t="str">
        <f t="shared" si="580"/>
        <v>0.00015-0.155738700004549i</v>
      </c>
      <c r="M2022" t="str">
        <f t="shared" si="581"/>
        <v>0.0004-0.0274833000008028i</v>
      </c>
      <c r="N2022">
        <f t="shared" si="582"/>
        <v>89.045926358431686</v>
      </c>
      <c r="O2022">
        <f t="shared" si="583"/>
        <v>22.955301898682272</v>
      </c>
      <c r="P2022" s="3">
        <f t="shared" si="584"/>
        <v>22.955301898682272</v>
      </c>
      <c r="Q2022" s="3">
        <f t="shared" si="585"/>
        <v>-90.954073641568314</v>
      </c>
      <c r="R2022">
        <f t="shared" si="586"/>
        <v>89.045926358431686</v>
      </c>
      <c r="S2022">
        <f t="shared" si="587"/>
        <v>1.811942795226358</v>
      </c>
      <c r="T2022">
        <f t="shared" si="570"/>
        <v>22.955301898682272</v>
      </c>
    </row>
    <row r="2023" spans="1:20" x14ac:dyDescent="0.25">
      <c r="A2023">
        <f t="shared" si="571"/>
        <v>11428.034483340143</v>
      </c>
      <c r="B2023">
        <f t="shared" si="588"/>
        <v>1818.828177848218</v>
      </c>
      <c r="C2023" t="str">
        <f t="shared" si="572"/>
        <v>-0.233346263808565-13.9963540755593i</v>
      </c>
      <c r="D2023" t="str">
        <f t="shared" si="573"/>
        <v>3.4781032638972-8.75910596764114i</v>
      </c>
      <c r="E2023" t="str">
        <f t="shared" si="574"/>
        <v>162.389966531066+1.48830934870436i</v>
      </c>
      <c r="F2023" t="str">
        <f t="shared" si="575"/>
        <v>2.42492289807781-82.1194384209793i</v>
      </c>
      <c r="G2023" t="str">
        <f t="shared" si="576"/>
        <v>0.999999164160877-0.000914241994507346i</v>
      </c>
      <c r="H2023" t="str">
        <f t="shared" si="577"/>
        <v>1333.64055450449+352.425013059597i</v>
      </c>
      <c r="I2023" t="str">
        <f t="shared" si="578"/>
        <v>90.7667890287311-306.54344278232i</v>
      </c>
      <c r="K2023" t="str">
        <f t="shared" si="579"/>
        <v>0.0084105961181353-0.0035939303585325i</v>
      </c>
      <c r="L2023" t="str">
        <f t="shared" si="580"/>
        <v>0.00015-0.155149133298017i</v>
      </c>
      <c r="M2023" t="str">
        <f t="shared" si="581"/>
        <v>0.0004-0.0273792588172971i</v>
      </c>
      <c r="N2023">
        <f t="shared" si="582"/>
        <v>89.044857146863791</v>
      </c>
      <c r="O2023">
        <f t="shared" si="583"/>
        <v>22.921505380210576</v>
      </c>
      <c r="P2023" s="3">
        <f t="shared" si="584"/>
        <v>22.921505380210576</v>
      </c>
      <c r="Q2023" s="3">
        <f t="shared" si="585"/>
        <v>-90.955142853136209</v>
      </c>
      <c r="R2023">
        <f t="shared" si="586"/>
        <v>89.044857146863791</v>
      </c>
      <c r="S2023">
        <f t="shared" si="587"/>
        <v>1.818828177848218</v>
      </c>
      <c r="T2023">
        <f t="shared" si="570"/>
        <v>22.921505380210576</v>
      </c>
    </row>
    <row r="2024" spans="1:20" x14ac:dyDescent="0.25">
      <c r="A2024">
        <f t="shared" si="571"/>
        <v>11471.461014376837</v>
      </c>
      <c r="B2024">
        <f t="shared" si="588"/>
        <v>1825.7397249240414</v>
      </c>
      <c r="C2024" t="str">
        <f t="shared" si="572"/>
        <v>-0.232695472893476-13.9419892655275i</v>
      </c>
      <c r="D2024" t="str">
        <f t="shared" si="573"/>
        <v>3.47810309838999-8.72601332300765i</v>
      </c>
      <c r="E2024" t="str">
        <f t="shared" si="574"/>
        <v>162.389638142913+1.49456097186048i</v>
      </c>
      <c r="F2024" t="str">
        <f t="shared" si="575"/>
        <v>2.42492288264452-81.808582687723i</v>
      </c>
      <c r="G2024" t="str">
        <f t="shared" si="576"/>
        <v>0.999999157796435-0.000917716108245718i</v>
      </c>
      <c r="H2024" t="str">
        <f t="shared" si="577"/>
        <v>1334.72443644737+353.764653001505i</v>
      </c>
      <c r="I2024" t="str">
        <f t="shared" si="578"/>
        <v>90.7743184415512-305.614904012562i</v>
      </c>
      <c r="K2024" t="str">
        <f t="shared" si="579"/>
        <v>0.00840048657842425-0.00360309874357106i</v>
      </c>
      <c r="L2024" t="str">
        <f t="shared" si="580"/>
        <v>0.00015-0.154561798463854i</v>
      </c>
      <c r="M2024" t="str">
        <f t="shared" si="581"/>
        <v>0.0004-0.0272756114936213i</v>
      </c>
      <c r="N2024">
        <f t="shared" si="582"/>
        <v>89.043807129980237</v>
      </c>
      <c r="O2024">
        <f t="shared" si="583"/>
        <v>22.887704503894387</v>
      </c>
      <c r="P2024" s="3">
        <f t="shared" si="584"/>
        <v>22.887704503894387</v>
      </c>
      <c r="Q2024" s="3">
        <f t="shared" si="585"/>
        <v>-90.956192870019763</v>
      </c>
      <c r="R2024">
        <f t="shared" si="586"/>
        <v>89.043807129980237</v>
      </c>
      <c r="S2024">
        <f t="shared" si="587"/>
        <v>1.8257397249240415</v>
      </c>
      <c r="T2024">
        <f t="shared" si="570"/>
        <v>22.887704503894387</v>
      </c>
    </row>
    <row r="2025" spans="1:20" x14ac:dyDescent="0.25">
      <c r="A2025">
        <f t="shared" si="571"/>
        <v>11515.052566231469</v>
      </c>
      <c r="B2025">
        <f t="shared" si="588"/>
        <v>1832.6775358787529</v>
      </c>
      <c r="C2025" t="str">
        <f t="shared" si="572"/>
        <v>-0.232041388429304-13.8878287133712i</v>
      </c>
      <c r="D2025" t="str">
        <f t="shared" si="573"/>
        <v>3.47810293162253-8.69304620499897i</v>
      </c>
      <c r="E2025" t="str">
        <f t="shared" si="574"/>
        <v>162.389310782854+1.50084158448462i</v>
      </c>
      <c r="F2025" t="str">
        <f t="shared" si="575"/>
        <v>2.42492286709369-81.4989037983932i</v>
      </c>
      <c r="G2025" t="str">
        <f t="shared" si="576"/>
        <v>0.999999151383532-0.000921203423549458i</v>
      </c>
      <c r="H2025" t="str">
        <f t="shared" si="577"/>
        <v>1335.81762414196+355.109219613482i</v>
      </c>
      <c r="I2025" t="str">
        <f t="shared" si="578"/>
        <v>90.7818735725872-304.691004834919i</v>
      </c>
      <c r="K2025" t="str">
        <f t="shared" si="579"/>
        <v>0.00839032547665437-0.00361226193188197i</v>
      </c>
      <c r="L2025" t="str">
        <f t="shared" si="580"/>
        <v>0.00015-0.153976687053052i</v>
      </c>
      <c r="M2025" t="str">
        <f t="shared" si="581"/>
        <v>0.0004-0.0271723565387739i</v>
      </c>
      <c r="N2025">
        <f t="shared" si="582"/>
        <v>89.042776553349483</v>
      </c>
      <c r="O2025">
        <f t="shared" si="583"/>
        <v>22.853899261657588</v>
      </c>
      <c r="P2025" s="3">
        <f t="shared" si="584"/>
        <v>22.853899261657588</v>
      </c>
      <c r="Q2025" s="3">
        <f t="shared" si="585"/>
        <v>-90.957223446650517</v>
      </c>
      <c r="R2025">
        <f t="shared" si="586"/>
        <v>89.042776553349483</v>
      </c>
      <c r="S2025">
        <f t="shared" si="587"/>
        <v>1.8326775358787528</v>
      </c>
      <c r="T2025">
        <f t="shared" si="570"/>
        <v>22.853899261657588</v>
      </c>
    </row>
    <row r="2026" spans="1:20" x14ac:dyDescent="0.25">
      <c r="A2026">
        <f t="shared" si="571"/>
        <v>11558.809765983149</v>
      </c>
      <c r="B2026">
        <f t="shared" si="588"/>
        <v>1839.6417105150922</v>
      </c>
      <c r="C2026" t="str">
        <f t="shared" si="572"/>
        <v>-0.231384004321859-13.8338716680561i</v>
      </c>
      <c r="D2026" t="str">
        <f t="shared" si="573"/>
        <v>3.47810276358529-8.66020413937213i</v>
      </c>
      <c r="E2026" t="str">
        <f t="shared" si="574"/>
        <v>162.388984499014+1.50715133238681i</v>
      </c>
      <c r="F2026" t="str">
        <f t="shared" si="575"/>
        <v>2.42492285142449-81.1903972981564i</v>
      </c>
      <c r="G2026" t="str">
        <f t="shared" si="576"/>
        <v>0.999999144921799-0.000924703990583751i</v>
      </c>
      <c r="H2026" t="str">
        <f t="shared" si="577"/>
        <v>1336.92020543751+356.458726107086i</v>
      </c>
      <c r="I2026" t="str">
        <f t="shared" si="578"/>
        <v>90.7894540485904-303.771734977618i</v>
      </c>
      <c r="K2026" t="str">
        <f t="shared" si="579"/>
        <v>0.00838011271192141-0.0036214196191126i</v>
      </c>
      <c r="L2026" t="str">
        <f t="shared" si="580"/>
        <v>0.00015-0.153393790648588i</v>
      </c>
      <c r="M2026" t="str">
        <f t="shared" si="581"/>
        <v>0.0004-0.0270694924673979i</v>
      </c>
      <c r="N2026">
        <f t="shared" si="582"/>
        <v>89.041765664129613</v>
      </c>
      <c r="O2026">
        <f t="shared" si="583"/>
        <v>22.820089645608856</v>
      </c>
      <c r="P2026" s="3">
        <f t="shared" si="584"/>
        <v>22.820089645608856</v>
      </c>
      <c r="Q2026" s="3">
        <f t="shared" si="585"/>
        <v>-90.958234335870387</v>
      </c>
      <c r="R2026">
        <f t="shared" si="586"/>
        <v>89.041765664129613</v>
      </c>
      <c r="S2026">
        <f t="shared" si="587"/>
        <v>1.8396417105150922</v>
      </c>
      <c r="T2026">
        <f t="shared" si="570"/>
        <v>22.820089645608856</v>
      </c>
    </row>
    <row r="2027" spans="1:20" x14ac:dyDescent="0.25">
      <c r="A2027">
        <f t="shared" si="571"/>
        <v>11602.733243093886</v>
      </c>
      <c r="B2027">
        <f t="shared" si="588"/>
        <v>1846.6323490150496</v>
      </c>
      <c r="C2027" t="str">
        <f t="shared" si="572"/>
        <v>-0.230723314606668-13.7801173815981i</v>
      </c>
      <c r="D2027" t="str">
        <f t="shared" si="573"/>
        <v>3.47810259426852-8.6274866536827i</v>
      </c>
      <c r="E2027" t="str">
        <f t="shared" si="574"/>
        <v>162.388659340257+1.51349036200913i</v>
      </c>
      <c r="F2027" t="str">
        <f t="shared" si="575"/>
        <v>2.42492283563595-80.8830587490412i</v>
      </c>
      <c r="G2027" t="str">
        <f t="shared" si="576"/>
        <v>0.999999138410863-0.000928217859704397i</v>
      </c>
      <c r="H2027" t="str">
        <f t="shared" si="577"/>
        <v>1338.03226913229+357.813185599915i</v>
      </c>
      <c r="I2027" t="str">
        <f t="shared" si="578"/>
        <v>90.7970594826181-302.857084274531i</v>
      </c>
      <c r="K2027" t="str">
        <f t="shared" si="579"/>
        <v>0.00836984818528052-0.00363057149887753i</v>
      </c>
      <c r="L2027" t="str">
        <f t="shared" si="580"/>
        <v>0.00015-0.1528131008653i</v>
      </c>
      <c r="M2027" t="str">
        <f t="shared" si="581"/>
        <v>0.0004-0.0269670177997587i</v>
      </c>
      <c r="N2027">
        <f t="shared" si="582"/>
        <v>89.040774711063776</v>
      </c>
      <c r="O2027">
        <f t="shared" si="583"/>
        <v>22.786275648044597</v>
      </c>
      <c r="P2027" s="3">
        <f t="shared" si="584"/>
        <v>22.786275648044597</v>
      </c>
      <c r="Q2027" s="3">
        <f t="shared" si="585"/>
        <v>-90.959225288936224</v>
      </c>
      <c r="R2027">
        <f t="shared" si="586"/>
        <v>89.040774711063776</v>
      </c>
      <c r="S2027">
        <f t="shared" si="587"/>
        <v>1.8466323490150496</v>
      </c>
      <c r="T2027">
        <f t="shared" si="570"/>
        <v>22.786275648044597</v>
      </c>
    </row>
    <row r="2028" spans="1:20" x14ac:dyDescent="0.25">
      <c r="A2028">
        <f t="shared" si="571"/>
        <v>11646.823629417642</v>
      </c>
      <c r="B2028">
        <f t="shared" si="588"/>
        <v>1853.6495519413068</v>
      </c>
      <c r="C2028" t="str">
        <f t="shared" si="572"/>
        <v>-0.230059313450478-13.7265651090518i</v>
      </c>
      <c r="D2028" t="str">
        <f t="shared" si="573"/>
        <v>3.47810242366254-8.59489327727878i</v>
      </c>
      <c r="E2028" t="str">
        <f t="shared" si="574"/>
        <v>162.388335356194+1.51985882042349i</v>
      </c>
      <c r="F2028" t="str">
        <f t="shared" si="575"/>
        <v>2.42492281972721-80.5768837298811i</v>
      </c>
      <c r="G2028" t="str">
        <f t="shared" si="576"/>
        <v>0.999999131850349-0.000931745081458542i</v>
      </c>
      <c r="H2028" t="str">
        <f t="shared" si="577"/>
        <v>1339.15390498564+359.172611111667i</v>
      </c>
      <c r="I2028" t="str">
        <f t="shared" si="578"/>
        <v>90.804689473707-301.947042665606i</v>
      </c>
      <c r="K2028" t="str">
        <f t="shared" si="579"/>
        <v>0.00835953179977479-0.00363971726276677i</v>
      </c>
      <c r="L2028" t="str">
        <f t="shared" si="580"/>
        <v>0.00015-0.152234609349771i</v>
      </c>
      <c r="M2028" t="str">
        <f t="shared" si="581"/>
        <v>0.0004-0.0268649310617242i</v>
      </c>
      <c r="N2028">
        <f t="shared" si="582"/>
        <v>89.039803944479445</v>
      </c>
      <c r="O2028">
        <f t="shared" si="583"/>
        <v>22.752457261451966</v>
      </c>
      <c r="P2028" s="3">
        <f t="shared" si="584"/>
        <v>22.752457261451966</v>
      </c>
      <c r="Q2028" s="3">
        <f t="shared" si="585"/>
        <v>-90.960196055520555</v>
      </c>
      <c r="R2028">
        <f t="shared" si="586"/>
        <v>89.039803944479445</v>
      </c>
      <c r="S2028">
        <f t="shared" si="587"/>
        <v>1.8536495519413068</v>
      </c>
      <c r="T2028">
        <f t="shared" ref="T2028:T2091" si="589">P2028</f>
        <v>22.752457261451966</v>
      </c>
    </row>
    <row r="2029" spans="1:20" x14ac:dyDescent="0.25">
      <c r="A2029">
        <f t="shared" ref="A2029:A2092" si="590">2*PI()*B2029</f>
        <v>11691.08155920943</v>
      </c>
      <c r="B2029">
        <f t="shared" si="588"/>
        <v>1860.6934202386838</v>
      </c>
      <c r="C2029" t="str">
        <f t="shared" ref="C2029:C2092" si="591">IMPRODUCT(D2029,E2029,$C$40,,K2029,$C$41)</f>
        <v>-0.229391995153058-13.6732141084981i</v>
      </c>
      <c r="D2029" t="str">
        <f t="shared" ref="D2029:D2092" si="592">IMDIV(IMPRODUCT($C$37,$C$38,COMPLEX(1,A2029/$C$38)),IMSUM(-1*A2029*A2029/$C$39,COMPLEX(0,1*A2029)))</f>
        <v>3.4781022517575-8.5624235412935i</v>
      </c>
      <c r="E2029" t="str">
        <f t="shared" ref="E2029:E2092" si="593">IMDIV(IMPRODUCT(IMSUM(F2029,G2029),$C$29,H2029),IMSUM(1,I2029))</f>
        <v>162.388012597189+1.52625685533309i</v>
      </c>
      <c r="F2029" t="str">
        <f t="shared" ref="F2029:F2092" si="594">IMDIV(IMPRODUCT($C$14,$C$15,COMPLEX(1,A2029/$C$15)),IMSUM(-1*A2029*A2029/$C$16,COMPLEX(0,A2029)))</f>
        <v>2.42492280369732-80.2718678362444i</v>
      </c>
      <c r="G2029" t="str">
        <f t="shared" ref="G2029:G2092" si="595">IMDIV(1,COMPLEX(1,A2029*$C$9*$C$10))</f>
        <v>0.999999125239882-0.000935285706585403i</v>
      </c>
      <c r="H2029" t="str">
        <f t="shared" ref="H2029:H2092" si="596">IMDIV($C$3,IMSUM(K2029,COMPLEX(0,$C$28*A2029)))</f>
        <v>1340.28520373014+360.537015560157i</v>
      </c>
      <c r="I2029" t="str">
        <f t="shared" ref="I2029:I2092" si="597">IMPRODUCT(F2029,$C$29,H2029,$C$31)</f>
        <v>90.8123436065378-301.041600197245i</v>
      </c>
      <c r="K2029" t="str">
        <f t="shared" ref="K2029:K2092" si="598">IF($C$26&lt;=0,IMDIV(1,IMSUM(IMDIV(1,L2029),1/$C$18)),IMDIV(1,IMSUM(IMDIV(1,L2029),1/$C$18,IMDIV(1,M2029))))</f>
        <v>0.00834916346046406-0.00364885660035502i</v>
      </c>
      <c r="L2029" t="str">
        <f t="shared" ref="L2029:L2092" si="599">IMSUM($C$21/$C$22,IMDIV(1,COMPLEX(0,$C$20*$C$22*A2029)))</f>
        <v>0.00015-0.151658307780206i</v>
      </c>
      <c r="M2029" t="str">
        <f t="shared" ref="M2029:M2092" si="600">IMSUM($C$25/$C$26,IMDIV(1,COMPLEX(0,$C$24*$C$26*A2029)))</f>
        <v>0.0004-0.0267632307847422i</v>
      </c>
      <c r="N2029">
        <f t="shared" ref="N2029:N2092" si="601">ABS(R2029)</f>
        <v>89.038853616286104</v>
      </c>
      <c r="O2029">
        <f t="shared" ref="O2029:O2092" si="602">ABS(P2029)</f>
        <v>22.718634478511291</v>
      </c>
      <c r="P2029" s="3">
        <f t="shared" ref="P2029:P2092" si="603">20*LOG10(IMABS(C2029))</f>
        <v>22.718634478511291</v>
      </c>
      <c r="Q2029" s="3">
        <f t="shared" ref="Q2029:Q2092" si="604">IMARGUMENT(C2029)*180/PI()</f>
        <v>-90.961146383713896</v>
      </c>
      <c r="R2029">
        <f t="shared" ref="R2029:R2092" si="605">IF(Q2029&lt;0,Q2029+180,Q2029-180)</f>
        <v>89.038853616286104</v>
      </c>
      <c r="S2029">
        <f t="shared" ref="S2029:S2092" si="606">B2029/1000</f>
        <v>1.8606934202386838</v>
      </c>
      <c r="T2029">
        <f t="shared" si="589"/>
        <v>22.718634478511291</v>
      </c>
    </row>
    <row r="2030" spans="1:20" x14ac:dyDescent="0.25">
      <c r="A2030">
        <f t="shared" si="590"/>
        <v>11735.507669134426</v>
      </c>
      <c r="B2030">
        <f t="shared" ref="B2030:B2093" si="607">B2029*(1+B$42)</f>
        <v>1867.7640552355908</v>
      </c>
      <c r="C2030" t="str">
        <f t="shared" si="591"/>
        <v>-0.228721354149437-13.6200636410341i</v>
      </c>
      <c r="D2030" t="str">
        <f t="shared" si="592"/>
        <v>3.47810207854351-8.53007697863878i</v>
      </c>
      <c r="E2030" t="str">
        <f t="shared" si="593"/>
        <v>162.387691114369+1.53268461507212i</v>
      </c>
      <c r="F2030" t="str">
        <f t="shared" si="594"/>
        <v>2.42492278754537-79.9680066803755i</v>
      </c>
      <c r="G2030" t="str">
        <f t="shared" si="595"/>
        <v>0.999999118579079-0.000938839786016996i</v>
      </c>
      <c r="H2030" t="str">
        <f t="shared" si="596"/>
        <v>1341.42625708383+361.906411757225i</v>
      </c>
      <c r="I2030" t="str">
        <f t="shared" si="597"/>
        <v>90.8200214511022-300.140747022709i</v>
      </c>
      <c r="K2030" t="str">
        <f t="shared" si="598"/>
        <v>0.00833874307445431-0.00365798919921156i</v>
      </c>
      <c r="L2030" t="str">
        <f t="shared" si="599"/>
        <v>0.00015-0.151084187866314i</v>
      </c>
      <c r="M2030" t="str">
        <f t="shared" si="600"/>
        <v>0.0004-0.0266619155058201i</v>
      </c>
      <c r="N2030">
        <f t="shared" si="601"/>
        <v>89.03792397997104</v>
      </c>
      <c r="O2030">
        <f t="shared" si="602"/>
        <v>22.684807292100007</v>
      </c>
      <c r="P2030" s="3">
        <f t="shared" si="603"/>
        <v>22.684807292100007</v>
      </c>
      <c r="Q2030" s="3">
        <f t="shared" si="604"/>
        <v>-90.96207602002896</v>
      </c>
      <c r="R2030">
        <f t="shared" si="605"/>
        <v>89.03792397997104</v>
      </c>
      <c r="S2030">
        <f t="shared" si="606"/>
        <v>1.8677640552355907</v>
      </c>
      <c r="T2030">
        <f t="shared" si="589"/>
        <v>22.684807292100007</v>
      </c>
    </row>
    <row r="2031" spans="1:20" x14ac:dyDescent="0.25">
      <c r="A2031">
        <f t="shared" si="590"/>
        <v>11780.102598277137</v>
      </c>
      <c r="B2031">
        <f t="shared" si="607"/>
        <v>1874.8615586454862</v>
      </c>
      <c r="C2031" t="str">
        <f t="shared" si="591"/>
        <v>-0.228047385011286-13.56711297076i</v>
      </c>
      <c r="D2031" t="str">
        <f t="shared" si="592"/>
        <v>3.47810190401062-8.4978531239984i</v>
      </c>
      <c r="E2031" t="str">
        <f t="shared" si="593"/>
        <v>162.387370959631+1.53914224860337i</v>
      </c>
      <c r="F2031" t="str">
        <f t="shared" si="594"/>
        <v>2.42492277127044-79.6652958911298i</v>
      </c>
      <c r="G2031" t="str">
        <f t="shared" si="595"/>
        <v>0.999999111867559-0.000942407370878868i</v>
      </c>
      <c r="H2031" t="str">
        <f t="shared" si="596"/>
        <v>1342.57715776279+363.280812404489i</v>
      </c>
      <c r="I2031" t="str">
        <f t="shared" si="597"/>
        <v>90.8277225623456-299.244473402543i</v>
      </c>
      <c r="K2031" t="str">
        <f t="shared" si="598"/>
        <v>0.00832827055092615-0.00366711474490957i</v>
      </c>
      <c r="L2031" t="str">
        <f t="shared" si="599"/>
        <v>0.00015-0.150512241349187i</v>
      </c>
      <c r="M2031" t="str">
        <f t="shared" si="600"/>
        <v>0.0004-0.0265609837675036i</v>
      </c>
      <c r="N2031">
        <f t="shared" si="601"/>
        <v>89.037015290598433</v>
      </c>
      <c r="O2031">
        <f t="shared" si="602"/>
        <v>22.650975695294626</v>
      </c>
      <c r="P2031" s="3">
        <f t="shared" si="603"/>
        <v>22.650975695294626</v>
      </c>
      <c r="Q2031" s="3">
        <f t="shared" si="604"/>
        <v>-90.962984709401567</v>
      </c>
      <c r="R2031">
        <f t="shared" si="605"/>
        <v>89.037015290598433</v>
      </c>
      <c r="S2031">
        <f t="shared" si="606"/>
        <v>1.8748615586454862</v>
      </c>
      <c r="T2031">
        <f t="shared" si="589"/>
        <v>22.650975695294626</v>
      </c>
    </row>
    <row r="2032" spans="1:20" x14ac:dyDescent="0.25">
      <c r="A2032">
        <f t="shared" si="590"/>
        <v>11824.86698815059</v>
      </c>
      <c r="B2032">
        <f t="shared" si="607"/>
        <v>1881.9860325683392</v>
      </c>
      <c r="C2032" t="str">
        <f t="shared" si="591"/>
        <v>-0.227370082449062-13.514361364768i</v>
      </c>
      <c r="D2032" t="str">
        <f t="shared" si="592"/>
        <v>3.47810172814876-8.46575151382125i</v>
      </c>
      <c r="E2032" t="str">
        <f t="shared" si="593"/>
        <v>162.387052185647+1.5456299055197i</v>
      </c>
      <c r="F2032" t="str">
        <f t="shared" si="594"/>
        <v>2.42492275487157-79.3637311139105i</v>
      </c>
      <c r="G2032" t="str">
        <f t="shared" si="595"/>
        <v>0.999999105104933-0.000945988512490837i</v>
      </c>
      <c r="H2032" t="str">
        <f t="shared" si="596"/>
        <v>1343.73799949379+364.660230089053i</v>
      </c>
      <c r="I2032" t="str">
        <f t="shared" si="597"/>
        <v>90.8354464798176-298.352769704994i</v>
      </c>
      <c r="K2032" t="str">
        <f t="shared" si="598"/>
        <v>0.00831774580116423-0.00367623292103688i</v>
      </c>
      <c r="L2032" t="str">
        <f t="shared" si="599"/>
        <v>0.00015-0.149942460001182i</v>
      </c>
      <c r="M2032" t="str">
        <f t="shared" si="600"/>
        <v>0.0004-0.0264604341178557i</v>
      </c>
      <c r="N2032">
        <f t="shared" si="601"/>
        <v>89.036127804805076</v>
      </c>
      <c r="O2032">
        <f t="shared" si="602"/>
        <v>22.617139681374034</v>
      </c>
      <c r="P2032" s="3">
        <f t="shared" si="603"/>
        <v>22.617139681374034</v>
      </c>
      <c r="Q2032" s="3">
        <f t="shared" si="604"/>
        <v>-90.963872195194924</v>
      </c>
      <c r="R2032">
        <f t="shared" si="605"/>
        <v>89.036127804805076</v>
      </c>
      <c r="S2032">
        <f t="shared" si="606"/>
        <v>1.8819860325683391</v>
      </c>
      <c r="T2032">
        <f t="shared" si="589"/>
        <v>22.617139681374034</v>
      </c>
    </row>
    <row r="2033" spans="1:20" x14ac:dyDescent="0.25">
      <c r="A2033">
        <f t="shared" si="590"/>
        <v>11869.801482705563</v>
      </c>
      <c r="B2033">
        <f t="shared" si="607"/>
        <v>1889.1375794920989</v>
      </c>
      <c r="C2033" t="str">
        <f t="shared" si="591"/>
        <v>-0.226689441313823-13.461808093131i</v>
      </c>
      <c r="D2033" t="str">
        <f t="shared" si="592"/>
        <v>3.47810155094783-8.43377168631487i</v>
      </c>
      <c r="E2033" t="str">
        <f t="shared" si="593"/>
        <v>162.386734845875+1.55214773604185i</v>
      </c>
      <c r="F2033" t="str">
        <f t="shared" si="594"/>
        <v>2.42492273834784-79.0633080106074i</v>
      </c>
      <c r="G2033" t="str">
        <f t="shared" si="595"/>
        <v>0.999999098290815-0.000949583262367723i</v>
      </c>
      <c r="H2033" t="str">
        <f t="shared" si="596"/>
        <v>1344.90887702713+366.044677279047i</v>
      </c>
      <c r="I2033" t="str">
        <f t="shared" si="597"/>
        <v>90.8431927273039-297.465626406449i</v>
      </c>
      <c r="K2033" t="str">
        <f t="shared" si="598"/>
        <v>0.00830716873858627-0.00368534340920651i</v>
      </c>
      <c r="L2033" t="str">
        <f t="shared" si="599"/>
        <v>0.00015-0.149374835625804i</v>
      </c>
      <c r="M2033" t="str">
        <f t="shared" si="600"/>
        <v>0.0004-0.026360265110436i</v>
      </c>
      <c r="N2033">
        <f t="shared" si="601"/>
        <v>89.0352617807972</v>
      </c>
      <c r="O2033">
        <f t="shared" si="602"/>
        <v>22.583299243822609</v>
      </c>
      <c r="P2033" s="3">
        <f t="shared" si="603"/>
        <v>22.583299243822609</v>
      </c>
      <c r="Q2033" s="3">
        <f t="shared" si="604"/>
        <v>-90.9647382192028</v>
      </c>
      <c r="R2033">
        <f t="shared" si="605"/>
        <v>89.0352617807972</v>
      </c>
      <c r="S2033">
        <f t="shared" si="606"/>
        <v>1.8891375794920988</v>
      </c>
      <c r="T2033">
        <f t="shared" si="589"/>
        <v>22.583299243822609</v>
      </c>
    </row>
    <row r="2034" spans="1:20" x14ac:dyDescent="0.25">
      <c r="A2034">
        <f t="shared" si="590"/>
        <v>11914.906728339845</v>
      </c>
      <c r="B2034">
        <f t="shared" si="607"/>
        <v>1896.316302294169</v>
      </c>
      <c r="C2034" t="str">
        <f t="shared" si="591"/>
        <v>-0.226005456599168-13.4094524288913i</v>
      </c>
      <c r="D2034" t="str">
        <f t="shared" si="592"/>
        <v>3.47810137239767-8.40191318143869i</v>
      </c>
      <c r="E2034" t="str">
        <f t="shared" si="593"/>
        <v>162.386418994565+1.5586958910186i</v>
      </c>
      <c r="F2034" t="str">
        <f t="shared" si="594"/>
        <v>2.42492272169831-78.764022259534i</v>
      </c>
      <c r="G2034" t="str">
        <f t="shared" si="595"/>
        <v>0.99999909142481-0.000953191672220097i</v>
      </c>
      <c r="H2034" t="str">
        <f t="shared" si="596"/>
        <v>1346.08988614968+367.434166319107i</v>
      </c>
      <c r="I2034" t="str">
        <f t="shared" si="597"/>
        <v>90.8509608124605-296.583034091871i</v>
      </c>
      <c r="K2034" t="str">
        <f t="shared" si="598"/>
        <v>0.00829653927877232-0.00369444588906796i</v>
      </c>
      <c r="L2034" t="str">
        <f t="shared" si="599"/>
        <v>0.00015-0.148809360057585i</v>
      </c>
      <c r="M2034" t="str">
        <f t="shared" si="600"/>
        <v>0.0004-0.0262604753042798i</v>
      </c>
      <c r="N2034">
        <f t="shared" si="601"/>
        <v>89.034417478346668</v>
      </c>
      <c r="O2034">
        <f t="shared" si="602"/>
        <v>22.549454376333404</v>
      </c>
      <c r="P2034" s="3">
        <f t="shared" si="603"/>
        <v>22.549454376333404</v>
      </c>
      <c r="Q2034" s="3">
        <f t="shared" si="604"/>
        <v>-90.965582521653332</v>
      </c>
      <c r="R2034">
        <f t="shared" si="605"/>
        <v>89.034417478346668</v>
      </c>
      <c r="S2034">
        <f t="shared" si="606"/>
        <v>1.8963163022941689</v>
      </c>
      <c r="T2034">
        <f t="shared" si="589"/>
        <v>22.549454376333404</v>
      </c>
    </row>
    <row r="2035" spans="1:20" x14ac:dyDescent="0.25">
      <c r="A2035">
        <f t="shared" si="590"/>
        <v>11960.183373907535</v>
      </c>
      <c r="B2035">
        <f t="shared" si="607"/>
        <v>1903.5223042428868</v>
      </c>
      <c r="C2035" t="str">
        <f t="shared" si="591"/>
        <v>-0.225318123442856-13.3572936480476i</v>
      </c>
      <c r="D2035" t="str">
        <f t="shared" si="592"/>
        <v>3.47810119248794-8.3701755408972i</v>
      </c>
      <c r="E2035" t="str">
        <f t="shared" si="593"/>
        <v>162.386104686768+1.56527452192607i</v>
      </c>
      <c r="F2035" t="str">
        <f t="shared" si="594"/>
        <v>2.42492270492199-78.465869555363i</v>
      </c>
      <c r="G2035" t="str">
        <f t="shared" si="595"/>
        <v>0.999999084506526-0.000956813793955016i</v>
      </c>
      <c r="H2035" t="str">
        <f t="shared" si="596"/>
        <v>1347.28112369819+368.828709425674i</v>
      </c>
      <c r="I2035" t="str">
        <f t="shared" si="597"/>
        <v>90.8587502264236-295.704983455265i</v>
      </c>
      <c r="K2035" t="str">
        <f t="shared" si="598"/>
        <v>0.00828585733949362-0.00370354003831838i</v>
      </c>
      <c r="L2035" t="str">
        <f t="shared" si="599"/>
        <v>0.00015-0.14824602516197i</v>
      </c>
      <c r="M2035" t="str">
        <f t="shared" si="600"/>
        <v>0.0004-0.026161063263877i</v>
      </c>
      <c r="N2035">
        <f t="shared" si="601"/>
        <v>89.033595158788074</v>
      </c>
      <c r="O2035">
        <f t="shared" si="602"/>
        <v>22.515605072810185</v>
      </c>
      <c r="P2035" s="3">
        <f t="shared" si="603"/>
        <v>22.515605072810185</v>
      </c>
      <c r="Q2035" s="3">
        <f t="shared" si="604"/>
        <v>-90.966404841211926</v>
      </c>
      <c r="R2035">
        <f t="shared" si="605"/>
        <v>89.033595158788074</v>
      </c>
      <c r="S2035">
        <f t="shared" si="606"/>
        <v>1.9035223042428868</v>
      </c>
      <c r="T2035">
        <f t="shared" si="589"/>
        <v>22.515605072810185</v>
      </c>
    </row>
    <row r="2036" spans="1:20" x14ac:dyDescent="0.25">
      <c r="A2036">
        <f t="shared" si="590"/>
        <v>12005.632070728385</v>
      </c>
      <c r="B2036">
        <f t="shared" si="607"/>
        <v>1910.7556889990099</v>
      </c>
      <c r="C2036" t="str">
        <f t="shared" si="591"/>
        <v>-0.224627437129041-13.3053310295451i</v>
      </c>
      <c r="D2036" t="str">
        <f t="shared" si="592"/>
        <v>3.4781010112083-8.33855830813373i</v>
      </c>
      <c r="E2036" t="str">
        <f t="shared" si="593"/>
        <v>162.38579197834+1.57188378086638i</v>
      </c>
      <c r="F2036" t="str">
        <f t="shared" si="594"/>
        <v>2.42492268801791-78.1688456090679i</v>
      </c>
      <c r="G2036" t="str">
        <f t="shared" si="595"/>
        <v>0.999999077535562-0.00096044967967678i</v>
      </c>
      <c r="H2036" t="str">
        <f t="shared" si="596"/>
        <v>1348.48268757262+370.22831868223i</v>
      </c>
      <c r="I2036" t="str">
        <f t="shared" si="597"/>
        <v>90.8665604434295-294.831465300135i</v>
      </c>
      <c r="K2036" t="str">
        <f t="shared" si="598"/>
        <v>0.00827512284074235-0.00371262553271498i</v>
      </c>
      <c r="L2036" t="str">
        <f t="shared" si="599"/>
        <v>0.00015-0.147684822835196i</v>
      </c>
      <c r="M2036" t="str">
        <f t="shared" si="600"/>
        <v>0.0004-0.0260620275591523i</v>
      </c>
      <c r="N2036">
        <f t="shared" si="601"/>
        <v>89.032795085013333</v>
      </c>
      <c r="O2036">
        <f t="shared" si="602"/>
        <v>22.481751327371494</v>
      </c>
      <c r="P2036" s="3">
        <f t="shared" si="603"/>
        <v>22.481751327371494</v>
      </c>
      <c r="Q2036" s="3">
        <f t="shared" si="604"/>
        <v>-90.967204914986667</v>
      </c>
      <c r="R2036">
        <f t="shared" si="605"/>
        <v>89.032795085013333</v>
      </c>
      <c r="S2036">
        <f t="shared" si="606"/>
        <v>1.9107556889990098</v>
      </c>
      <c r="T2036">
        <f t="shared" si="589"/>
        <v>22.481751327371494</v>
      </c>
    </row>
    <row r="2037" spans="1:20" x14ac:dyDescent="0.25">
      <c r="A2037">
        <f t="shared" si="590"/>
        <v>12051.253472597153</v>
      </c>
      <c r="B2037">
        <f t="shared" si="607"/>
        <v>1918.0165606172061</v>
      </c>
      <c r="C2037" t="str">
        <f t="shared" si="591"/>
        <v>-0.223933393089835-13.2535638552635i</v>
      </c>
      <c r="D2037" t="str">
        <f t="shared" si="592"/>
        <v>3.47810082854834-8.30706102832375i</v>
      </c>
      <c r="E2037" t="str">
        <f t="shared" si="593"/>
        <v>162.385480925955+1.57852382056756i</v>
      </c>
      <c r="F2037" t="str">
        <f t="shared" si="594"/>
        <v>2.42492267098513-77.87294614786i</v>
      </c>
      <c r="G2037" t="str">
        <f t="shared" si="595"/>
        <v>0.999999070511518-0.000964099381687669i</v>
      </c>
      <c r="H2037" t="str">
        <f t="shared" si="596"/>
        <v>1349.69467674986+371.633006034372i</v>
      </c>
      <c r="I2037" t="str">
        <f t="shared" si="597"/>
        <v>90.8743909204135-293.962470539965i</v>
      </c>
      <c r="K2037" t="str">
        <f t="shared" si="598"/>
        <v>0.00826433570476038-0.00372170204608695i</v>
      </c>
      <c r="L2037" t="str">
        <f t="shared" si="599"/>
        <v>0.00015-0.14712574500418i</v>
      </c>
      <c r="M2037" t="str">
        <f t="shared" si="600"/>
        <v>0.0004-0.0259633667654436i</v>
      </c>
      <c r="N2037">
        <f t="shared" si="601"/>
        <v>89.032017521468603</v>
      </c>
      <c r="O2037">
        <f t="shared" si="602"/>
        <v>22.447893134353343</v>
      </c>
      <c r="P2037" s="3">
        <f t="shared" si="603"/>
        <v>22.447893134353343</v>
      </c>
      <c r="Q2037" s="3">
        <f t="shared" si="604"/>
        <v>-90.967982478531397</v>
      </c>
      <c r="R2037">
        <f t="shared" si="605"/>
        <v>89.032017521468603</v>
      </c>
      <c r="S2037">
        <f t="shared" si="606"/>
        <v>1.9180165606172062</v>
      </c>
      <c r="T2037">
        <f t="shared" si="589"/>
        <v>22.447893134353343</v>
      </c>
    </row>
    <row r="2038" spans="1:20" x14ac:dyDescent="0.25">
      <c r="A2038">
        <f t="shared" si="590"/>
        <v>12097.048235793023</v>
      </c>
      <c r="B2038">
        <f t="shared" si="607"/>
        <v>1925.3050235475516</v>
      </c>
      <c r="C2038" t="str">
        <f t="shared" si="591"/>
        <v>-0.223235986907278-13.2019914100049i</v>
      </c>
      <c r="D2038" t="str">
        <f t="shared" si="592"/>
        <v>3.47810064449758-8.27568324836828i</v>
      </c>
      <c r="E2038" t="str">
        <f t="shared" si="593"/>
        <v>162.38517158711+1.58519479438116i</v>
      </c>
      <c r="F2038" t="str">
        <f t="shared" si="594"/>
        <v>2.42492265382267-77.5781669151266i</v>
      </c>
      <c r="G2038" t="str">
        <f t="shared" si="595"/>
        <v>0.999999063433991-0.000967762952488707i</v>
      </c>
      <c r="H2038" t="str">
        <f t="shared" si="596"/>
        <v>1350.9171912975+373.042783284761i</v>
      </c>
      <c r="I2038" t="str">
        <f t="shared" si="597"/>
        <v>90.8822410965997-293.097990198701i</v>
      </c>
      <c r="K2038" t="str">
        <f t="shared" si="598"/>
        <v>0.00825349585606882-0.00373076925034836i</v>
      </c>
      <c r="L2038" t="str">
        <f t="shared" si="599"/>
        <v>0.00015-0.1465687836264i</v>
      </c>
      <c r="M2038" t="str">
        <f t="shared" si="600"/>
        <v>0.0004-0.0258650794634823i</v>
      </c>
      <c r="N2038">
        <f t="shared" si="601"/>
        <v>89.031262734149323</v>
      </c>
      <c r="O2038">
        <f t="shared" si="602"/>
        <v>22.414030488311866</v>
      </c>
      <c r="P2038" s="3">
        <f t="shared" si="603"/>
        <v>22.414030488311866</v>
      </c>
      <c r="Q2038" s="3">
        <f t="shared" si="604"/>
        <v>-90.968737265850677</v>
      </c>
      <c r="R2038">
        <f t="shared" si="605"/>
        <v>89.031262734149323</v>
      </c>
      <c r="S2038">
        <f t="shared" si="606"/>
        <v>1.9253050235475517</v>
      </c>
      <c r="T2038">
        <f t="shared" si="589"/>
        <v>22.414030488311866</v>
      </c>
    </row>
    <row r="2039" spans="1:20" x14ac:dyDescent="0.25">
      <c r="A2039">
        <f t="shared" si="590"/>
        <v>12143.017019089039</v>
      </c>
      <c r="B2039">
        <f t="shared" si="607"/>
        <v>1932.6211826370325</v>
      </c>
      <c r="C2039" t="str">
        <f t="shared" si="591"/>
        <v>-0.222535214315267-13.1506129814829i</v>
      </c>
      <c r="D2039" t="str">
        <f t="shared" si="592"/>
        <v>3.47810045904538-8.24442451688724i</v>
      </c>
      <c r="E2039" t="str">
        <f t="shared" si="593"/>
        <v>162.38486402013+1.59189685628316i</v>
      </c>
      <c r="F2039" t="str">
        <f t="shared" si="594"/>
        <v>2.42492263652952-77.2845036703686i</v>
      </c>
      <c r="G2039" t="str">
        <f t="shared" si="595"/>
        <v>0.999999056302572-0.000971440444780408i</v>
      </c>
      <c r="H2039" t="str">
        <f t="shared" si="596"/>
        <v>1352.15033238791+374.457662087967i</v>
      </c>
      <c r="I2039" t="str">
        <f t="shared" si="597"/>
        <v>90.890110393088-292.238015411246i</v>
      </c>
      <c r="K2039" t="str">
        <f t="shared" si="598"/>
        <v>0.00824260322149728-0.00373982681551144i</v>
      </c>
      <c r="L2039" t="str">
        <f t="shared" si="599"/>
        <v>0.00015-0.146013930689779i</v>
      </c>
      <c r="M2039" t="str">
        <f t="shared" si="600"/>
        <v>0.0004-0.0257671642393727i</v>
      </c>
      <c r="N2039">
        <f t="shared" si="601"/>
        <v>89.030530990595281</v>
      </c>
      <c r="O2039">
        <f t="shared" si="602"/>
        <v>22.380163384026712</v>
      </c>
      <c r="P2039" s="3">
        <f t="shared" si="603"/>
        <v>22.380163384026712</v>
      </c>
      <c r="Q2039" s="3">
        <f t="shared" si="604"/>
        <v>-90.969469009404719</v>
      </c>
      <c r="R2039">
        <f t="shared" si="605"/>
        <v>89.030530990595281</v>
      </c>
      <c r="S2039">
        <f t="shared" si="606"/>
        <v>1.9326211826370325</v>
      </c>
      <c r="T2039">
        <f t="shared" si="589"/>
        <v>22.380163384026712</v>
      </c>
    </row>
    <row r="2040" spans="1:20" x14ac:dyDescent="0.25">
      <c r="A2040">
        <f t="shared" si="590"/>
        <v>12189.160483761578</v>
      </c>
      <c r="B2040">
        <f t="shared" si="607"/>
        <v>1939.9651431310533</v>
      </c>
      <c r="C2040" t="str">
        <f t="shared" si="591"/>
        <v>-0.221831071201331-13.0994278603109i</v>
      </c>
      <c r="D2040" t="str">
        <f t="shared" si="592"/>
        <v>3.47810027218107-8.21328438421316i</v>
      </c>
      <c r="E2040" t="str">
        <f t="shared" si="593"/>
        <v>162.384558284183+1.59863016087211i</v>
      </c>
      <c r="F2040" t="str">
        <f t="shared" si="594"/>
        <v>2.42492261910467-76.9919521891414i</v>
      </c>
      <c r="G2040" t="str">
        <f t="shared" si="595"/>
        <v>0.999999049116851-0.000975131911463542i</v>
      </c>
      <c r="H2040" t="str">
        <f t="shared" si="596"/>
        <v>1353.39420231241+375.877653945156i</v>
      </c>
      <c r="I2040" t="str">
        <f t="shared" si="597"/>
        <v>90.8979982124286-291.382537423959i</v>
      </c>
      <c r="K2040" t="str">
        <f t="shared" si="598"/>
        <v>0.00823165773021311-0.00374887440970006i</v>
      </c>
      <c r="L2040" t="str">
        <f t="shared" si="599"/>
        <v>0.00015-0.145461178212571i</v>
      </c>
      <c r="M2040" t="str">
        <f t="shared" si="600"/>
        <v>0.0004-0.0256696196845714i</v>
      </c>
      <c r="N2040">
        <f t="shared" si="601"/>
        <v>89.029822559885943</v>
      </c>
      <c r="O2040">
        <f t="shared" si="602"/>
        <v>22.346291816503957</v>
      </c>
      <c r="P2040" s="3">
        <f t="shared" si="603"/>
        <v>22.346291816503957</v>
      </c>
      <c r="Q2040" s="3">
        <f t="shared" si="604"/>
        <v>-90.970177440114057</v>
      </c>
      <c r="R2040">
        <f t="shared" si="605"/>
        <v>89.029822559885943</v>
      </c>
      <c r="S2040">
        <f t="shared" si="606"/>
        <v>1.9399651431310534</v>
      </c>
      <c r="T2040">
        <f t="shared" si="589"/>
        <v>22.346291816503957</v>
      </c>
    </row>
    <row r="2041" spans="1:20" x14ac:dyDescent="0.25">
      <c r="A2041">
        <f t="shared" si="590"/>
        <v>12235.479293599872</v>
      </c>
      <c r="B2041">
        <f t="shared" si="607"/>
        <v>1947.3370106749514</v>
      </c>
      <c r="C2041" t="str">
        <f t="shared" si="591"/>
        <v>-0.22112355360867-13.0484353399907i</v>
      </c>
      <c r="D2041" t="str">
        <f t="shared" si="592"/>
        <v>3.47810008389392-8.18226240238481i</v>
      </c>
      <c r="E2041" t="str">
        <f t="shared" si="593"/>
        <v>162.384254439279+1.60539486336709i</v>
      </c>
      <c r="F2041" t="str">
        <f t="shared" si="594"/>
        <v>2.42492260154716-76.7005082629946i</v>
      </c>
      <c r="G2041" t="str">
        <f t="shared" si="595"/>
        <v>0.999999041876415-0.000978837405639888i</v>
      </c>
      <c r="H2041" t="str">
        <f t="shared" si="596"/>
        <v>1354.6489044958+377.302770198644i</v>
      </c>
      <c r="I2041" t="str">
        <f t="shared" si="597"/>
        <v>90.9059039381879-290.531547595195i</v>
      </c>
      <c r="K2041" t="str">
        <f t="shared" si="598"/>
        <v>0.00822065931375072-0.00375791169916377i</v>
      </c>
      <c r="L2041" t="str">
        <f t="shared" si="599"/>
        <v>0.00015-0.144910518243247i</v>
      </c>
      <c r="M2041" t="str">
        <f t="shared" si="600"/>
        <v>0.0004-0.0255724443958671i</v>
      </c>
      <c r="N2041">
        <f t="shared" si="601"/>
        <v>89.029137712634508</v>
      </c>
      <c r="O2041">
        <f t="shared" si="602"/>
        <v>22.31241578097918</v>
      </c>
      <c r="P2041" s="3">
        <f t="shared" si="603"/>
        <v>22.31241578097918</v>
      </c>
      <c r="Q2041" s="3">
        <f t="shared" si="604"/>
        <v>-90.970862287365492</v>
      </c>
      <c r="R2041">
        <f t="shared" si="605"/>
        <v>89.029137712634508</v>
      </c>
      <c r="S2041">
        <f t="shared" si="606"/>
        <v>1.9473370106749515</v>
      </c>
      <c r="T2041">
        <f t="shared" si="589"/>
        <v>22.31241578097918</v>
      </c>
    </row>
    <row r="2042" spans="1:20" x14ac:dyDescent="0.25">
      <c r="A2042">
        <f t="shared" si="590"/>
        <v>12281.974114915551</v>
      </c>
      <c r="B2042">
        <f t="shared" si="607"/>
        <v>1954.7368913155162</v>
      </c>
      <c r="C2042" t="str">
        <f t="shared" si="591"/>
        <v>-0.22041265773787-12.9976347169016i</v>
      </c>
      <c r="D2042" t="str">
        <f t="shared" si="592"/>
        <v>3.47809989417309-8.15135812514041i</v>
      </c>
      <c r="E2042" t="str">
        <f t="shared" si="593"/>
        <v>162.38395254629+1.61219111960819i</v>
      </c>
      <c r="F2042" t="str">
        <f t="shared" si="594"/>
        <v>2.42492258385594-76.4101676994091i</v>
      </c>
      <c r="G2042" t="str">
        <f t="shared" si="595"/>
        <v>0.999999034580848-0.000982556980613001i</v>
      </c>
      <c r="H2042" t="str">
        <f t="shared" si="596"/>
        <v>1355.91454351095+378.733022026313i</v>
      </c>
      <c r="I2042" t="str">
        <f t="shared" si="597"/>
        <v>90.9138269344994-289.685037395805i</v>
      </c>
      <c r="K2042" t="str">
        <f t="shared" si="598"/>
        <v>0.00820960790604093-0.00376693834829233i</v>
      </c>
      <c r="L2042" t="str">
        <f t="shared" si="599"/>
        <v>0.00015-0.144361942860377i</v>
      </c>
      <c r="M2042" t="str">
        <f t="shared" si="600"/>
        <v>0.0004-0.0254756369753607i</v>
      </c>
      <c r="N2042">
        <f t="shared" si="601"/>
        <v>89.028476720983164</v>
      </c>
      <c r="O2042">
        <f t="shared" si="602"/>
        <v>22.278535272920909</v>
      </c>
      <c r="P2042" s="3">
        <f t="shared" si="603"/>
        <v>22.278535272920909</v>
      </c>
      <c r="Q2042" s="3">
        <f t="shared" si="604"/>
        <v>-90.971523279016836</v>
      </c>
      <c r="R2042">
        <f t="shared" si="605"/>
        <v>89.028476720983164</v>
      </c>
      <c r="S2042">
        <f t="shared" si="606"/>
        <v>1.9547368913155163</v>
      </c>
      <c r="T2042">
        <f t="shared" si="589"/>
        <v>22.278535272920909</v>
      </c>
    </row>
    <row r="2043" spans="1:20" x14ac:dyDescent="0.25">
      <c r="A2043">
        <f t="shared" si="590"/>
        <v>12328.64561655223</v>
      </c>
      <c r="B2043">
        <f t="shared" si="607"/>
        <v>1962.1648915025153</v>
      </c>
      <c r="C2043" t="str">
        <f t="shared" si="591"/>
        <v>-0.219698379948661-12.9470252902873i</v>
      </c>
      <c r="D2043" t="str">
        <f t="shared" si="592"/>
        <v>3.47809970300769-8.12057110791155i</v>
      </c>
      <c r="E2043" t="str">
        <f t="shared" si="593"/>
        <v>162.383652666941+1.61901908605395i</v>
      </c>
      <c r="F2043" t="str">
        <f t="shared" si="594"/>
        <v>2.42492256603005-76.120926321739i</v>
      </c>
      <c r="G2043" t="str">
        <f t="shared" si="595"/>
        <v>0.999999027229729-0.000986290689888983i</v>
      </c>
      <c r="H2043" t="str">
        <f t="shared" si="596"/>
        <v>1357.19122509374+380.168420435868i</v>
      </c>
      <c r="I2043" t="str">
        <f t="shared" si="597"/>
        <v>90.92176654561-288.842998409702i</v>
      </c>
      <c r="K2043" t="str">
        <f t="shared" si="598"/>
        <v>0.00819850344344007-0.00377595401963028i</v>
      </c>
      <c r="L2043" t="str">
        <f t="shared" si="599"/>
        <v>0.00015-0.143815444172522i</v>
      </c>
      <c r="M2043" t="str">
        <f t="shared" si="600"/>
        <v>0.0004-0.025379196030445i</v>
      </c>
      <c r="N2043">
        <f t="shared" si="601"/>
        <v>89.027839858597616</v>
      </c>
      <c r="O2043">
        <f t="shared" si="602"/>
        <v>22.244650288032553</v>
      </c>
      <c r="P2043" s="3">
        <f t="shared" si="603"/>
        <v>22.244650288032553</v>
      </c>
      <c r="Q2043" s="3">
        <f t="shared" si="604"/>
        <v>-90.972160141402384</v>
      </c>
      <c r="R2043">
        <f t="shared" si="605"/>
        <v>89.027839858597616</v>
      </c>
      <c r="S2043">
        <f t="shared" si="606"/>
        <v>1.9621648915025154</v>
      </c>
      <c r="T2043">
        <f t="shared" si="589"/>
        <v>22.244650288032553</v>
      </c>
    </row>
    <row r="2044" spans="1:20" x14ac:dyDescent="0.25">
      <c r="A2044">
        <f t="shared" si="590"/>
        <v>12375.494469895129</v>
      </c>
      <c r="B2044">
        <f t="shared" si="607"/>
        <v>1969.6211180902249</v>
      </c>
      <c r="C2044" t="str">
        <f t="shared" si="591"/>
        <v>-0.218980716762224-12.8966063622466i</v>
      </c>
      <c r="D2044" t="str">
        <f t="shared" si="592"/>
        <v>3.47809951038667-8.08990090781645i</v>
      </c>
      <c r="E2044" t="str">
        <f t="shared" si="593"/>
        <v>162.383354863834+1.62587891978099i</v>
      </c>
      <c r="F2044" t="str">
        <f t="shared" si="594"/>
        <v>2.42492254806841-75.8327799691489i</v>
      </c>
      <c r="G2044" t="str">
        <f t="shared" si="595"/>
        <v>0.999999019822635-0.000990038587177245i</v>
      </c>
      <c r="H2044" t="str">
        <f t="shared" si="596"/>
        <v>1358.47905615809+381.608976258993i</v>
      </c>
      <c r="I2044" t="str">
        <f t="shared" si="597"/>
        <v>90.9297220954172-288.005422334379i</v>
      </c>
      <c r="K2044" t="str">
        <f t="shared" si="598"/>
        <v>0.00818734586475965-0.00378495837389282i</v>
      </c>
      <c r="L2044" t="str">
        <f t="shared" si="599"/>
        <v>0.00015-0.143271014318113i</v>
      </c>
      <c r="M2044" t="str">
        <f t="shared" si="600"/>
        <v>0.0004-0.0252831201737846i</v>
      </c>
      <c r="N2044">
        <f t="shared" si="601"/>
        <v>89.027227400659271</v>
      </c>
      <c r="O2044">
        <f t="shared" si="602"/>
        <v>22.210760822256908</v>
      </c>
      <c r="P2044" s="3">
        <f t="shared" si="603"/>
        <v>22.210760822256908</v>
      </c>
      <c r="Q2044" s="3">
        <f t="shared" si="604"/>
        <v>-90.972772599340729</v>
      </c>
      <c r="R2044">
        <f t="shared" si="605"/>
        <v>89.027227400659271</v>
      </c>
      <c r="S2044">
        <f t="shared" si="606"/>
        <v>1.9696211180902248</v>
      </c>
      <c r="T2044">
        <f t="shared" si="589"/>
        <v>22.210760822256908</v>
      </c>
    </row>
    <row r="2045" spans="1:20" x14ac:dyDescent="0.25">
      <c r="A2045">
        <f t="shared" si="590"/>
        <v>12422.521348880731</v>
      </c>
      <c r="B2045">
        <f t="shared" si="607"/>
        <v>1977.1056783389677</v>
      </c>
      <c r="C2045" t="str">
        <f t="shared" si="591"/>
        <v>-0.218259664862424-12.8463772377205i</v>
      </c>
      <c r="D2045" t="str">
        <f t="shared" si="592"/>
        <v>3.47809931629898-8.05934708365394i</v>
      </c>
      <c r="E2045" t="str">
        <f t="shared" si="593"/>
        <v>162.383059200449+1.63277077848238i</v>
      </c>
      <c r="F2045" t="str">
        <f t="shared" si="594"/>
        <v>2.42492252997-75.5457244965573i</v>
      </c>
      <c r="G2045" t="str">
        <f t="shared" si="595"/>
        <v>0.999999012359141-0.000993800726391287i</v>
      </c>
      <c r="H2045" t="str">
        <f t="shared" si="596"/>
        <v>1359.77814481137+383.054700145271i</v>
      </c>
      <c r="I2045" t="str">
        <f t="shared" si="597"/>
        <v>90.9376928869871-287.17230098151i</v>
      </c>
      <c r="K2045" t="str">
        <f t="shared" si="598"/>
        <v>0.00817613511129509-0.00379395106998084i</v>
      </c>
      <c r="L2045" t="str">
        <f t="shared" si="599"/>
        <v>0.00015-0.142728645465345i</v>
      </c>
      <c r="M2045" t="str">
        <f t="shared" si="600"/>
        <v>0.0004-0.0251874080232961i</v>
      </c>
      <c r="N2045">
        <f t="shared" si="601"/>
        <v>89.026639623861797</v>
      </c>
      <c r="O2045">
        <f t="shared" si="602"/>
        <v>22.176866871778238</v>
      </c>
      <c r="P2045" s="3">
        <f t="shared" si="603"/>
        <v>22.176866871778238</v>
      </c>
      <c r="Q2045" s="3">
        <f t="shared" si="604"/>
        <v>-90.973360376138203</v>
      </c>
      <c r="R2045">
        <f t="shared" si="605"/>
        <v>89.026639623861797</v>
      </c>
      <c r="S2045">
        <f t="shared" si="606"/>
        <v>1.9771056783389676</v>
      </c>
      <c r="T2045">
        <f t="shared" si="589"/>
        <v>22.176866871778238</v>
      </c>
    </row>
    <row r="2046" spans="1:20" x14ac:dyDescent="0.25">
      <c r="A2046">
        <f t="shared" si="590"/>
        <v>12469.726930006478</v>
      </c>
      <c r="B2046">
        <f t="shared" si="607"/>
        <v>1984.6186799166558</v>
      </c>
      <c r="C2046" t="str">
        <f t="shared" si="591"/>
        <v>-0.217535221098403-12.796337224481i</v>
      </c>
      <c r="D2046" t="str">
        <f t="shared" si="592"/>
        <v>3.47809912073342-8.02890919589689i</v>
      </c>
      <c r="E2046" t="str">
        <f t="shared" si="593"/>
        <v>162.382765741149+1.63969482046547i</v>
      </c>
      <c r="F2046" t="str">
        <f t="shared" si="594"/>
        <v>2.42492251173376-75.2597557745745i</v>
      </c>
      <c r="G2046" t="str">
        <f t="shared" si="595"/>
        <v>0.999999004838816-0.000997577161649461i</v>
      </c>
      <c r="H2046" t="str">
        <f t="shared" si="596"/>
        <v>1361.08860036985+384.505602556049i</v>
      </c>
      <c r="I2046" t="str">
        <f t="shared" si="597"/>
        <v>90.9456782020748-286.34362627749i</v>
      </c>
      <c r="K2046" t="str">
        <f t="shared" si="598"/>
        <v>0.0081648711268554-0.00380293176499776i</v>
      </c>
      <c r="L2046" t="str">
        <f t="shared" si="599"/>
        <v>0.00015-0.142188329812059i</v>
      </c>
      <c r="M2046" t="str">
        <f t="shared" si="600"/>
        <v>0.0004-0.025092058202128i</v>
      </c>
      <c r="N2046">
        <f t="shared" si="601"/>
        <v>89.02607680640125</v>
      </c>
      <c r="O2046">
        <f t="shared" si="602"/>
        <v>22.142968433025487</v>
      </c>
      <c r="P2046" s="3">
        <f t="shared" si="603"/>
        <v>22.142968433025487</v>
      </c>
      <c r="Q2046" s="3">
        <f t="shared" si="604"/>
        <v>-90.97392319359875</v>
      </c>
      <c r="R2046">
        <f t="shared" si="605"/>
        <v>89.02607680640125</v>
      </c>
      <c r="S2046">
        <f t="shared" si="606"/>
        <v>1.9846186799166559</v>
      </c>
      <c r="T2046">
        <f t="shared" si="589"/>
        <v>22.142968433025487</v>
      </c>
    </row>
    <row r="2047" spans="1:20" x14ac:dyDescent="0.25">
      <c r="A2047">
        <f t="shared" si="590"/>
        <v>12517.111892340501</v>
      </c>
      <c r="B2047">
        <f t="shared" si="607"/>
        <v>1992.160230900339</v>
      </c>
      <c r="C2047" t="str">
        <f t="shared" si="591"/>
        <v>-0.216807382485674-12.7464856331204i</v>
      </c>
      <c r="D2047" t="str">
        <f t="shared" si="592"/>
        <v>3.47809892367878-7.99858680668604i</v>
      </c>
      <c r="E2047" t="str">
        <f t="shared" si="593"/>
        <v>162.382474551194+1.64665120465193i</v>
      </c>
      <c r="F2047" t="str">
        <f t="shared" si="594"/>
        <v>2.42492249335869-74.9748696894453i</v>
      </c>
      <c r="G2047" t="str">
        <f t="shared" si="595"/>
        <v>0.999998997261229-0.00100136794727577i</v>
      </c>
      <c r="H2047" t="str">
        <f t="shared" si="596"/>
        <v>1362.41053337458+385.96169375804i</v>
      </c>
      <c r="I2047" t="str">
        <f t="shared" si="597"/>
        <v>90.9536773006185-285.519390264047i</v>
      </c>
      <c r="K2047" t="str">
        <f t="shared" si="598"/>
        <v>0.00815355385779204-0.00381190011426557i</v>
      </c>
      <c r="L2047" t="str">
        <f t="shared" si="599"/>
        <v>0.00015-0.141650059585633i</v>
      </c>
      <c r="M2047" t="str">
        <f t="shared" si="600"/>
        <v>0.0004-0.0249970693386412i</v>
      </c>
      <c r="N2047">
        <f t="shared" si="601"/>
        <v>89.025539227972772</v>
      </c>
      <c r="O2047">
        <f t="shared" si="602"/>
        <v>22.109065502675843</v>
      </c>
      <c r="P2047" s="3">
        <f t="shared" si="603"/>
        <v>22.109065502675843</v>
      </c>
      <c r="Q2047" s="3">
        <f t="shared" si="604"/>
        <v>-90.974460772027228</v>
      </c>
      <c r="R2047">
        <f t="shared" si="605"/>
        <v>89.025539227972772</v>
      </c>
      <c r="S2047">
        <f t="shared" si="606"/>
        <v>1.992160230900339</v>
      </c>
      <c r="T2047">
        <f t="shared" si="589"/>
        <v>22.109065502675843</v>
      </c>
    </row>
    <row r="2048" spans="1:20" x14ac:dyDescent="0.25">
      <c r="A2048">
        <f t="shared" si="590"/>
        <v>12564.676917531395</v>
      </c>
      <c r="B2048">
        <f t="shared" si="607"/>
        <v>1999.7304397777602</v>
      </c>
      <c r="C2048" t="str">
        <f t="shared" si="591"/>
        <v>-0.216076146208631-12.6968217770393i</v>
      </c>
      <c r="D2048" t="str">
        <f t="shared" si="592"/>
        <v>3.47809872512369-7.96837947982348i</v>
      </c>
      <c r="E2048" t="str">
        <f t="shared" si="593"/>
        <v>162.382185696747+1.65364009057482i</v>
      </c>
      <c r="F2048" t="str">
        <f t="shared" si="594"/>
        <v>2.42492247484369-74.691062142987i</v>
      </c>
      <c r="G2048" t="str">
        <f t="shared" si="595"/>
        <v>0.999998989625942-0.00100517313780062i</v>
      </c>
      <c r="H2048" t="str">
        <f t="shared" si="596"/>
        <v>1363.7440556073+387.422983816856i</v>
      </c>
      <c r="I2048" t="str">
        <f t="shared" si="597"/>
        <v>90.9616894202353-284.69958509881i</v>
      </c>
      <c r="K2048" t="str">
        <f t="shared" si="598"/>
        <v>0.00814218325302843-0.00382085577134242i</v>
      </c>
      <c r="L2048" t="str">
        <f t="shared" si="599"/>
        <v>0.00015-0.14111382704287i</v>
      </c>
      <c r="M2048" t="str">
        <f t="shared" si="600"/>
        <v>0.0004-0.0249024400663889i</v>
      </c>
      <c r="N2048">
        <f t="shared" si="601"/>
        <v>89.025027169760634</v>
      </c>
      <c r="O2048">
        <f t="shared" si="602"/>
        <v>22.07515807765742</v>
      </c>
      <c r="P2048" s="3">
        <f t="shared" si="603"/>
        <v>22.07515807765742</v>
      </c>
      <c r="Q2048" s="3">
        <f t="shared" si="604"/>
        <v>-90.974972830239366</v>
      </c>
      <c r="R2048">
        <f t="shared" si="605"/>
        <v>89.025027169760634</v>
      </c>
      <c r="S2048">
        <f t="shared" si="606"/>
        <v>1.9997304397777602</v>
      </c>
      <c r="T2048">
        <f t="shared" si="589"/>
        <v>22.07515807765742</v>
      </c>
    </row>
    <row r="2049" spans="1:20" x14ac:dyDescent="0.25">
      <c r="A2049">
        <f t="shared" si="590"/>
        <v>12612.422689818015</v>
      </c>
      <c r="B2049">
        <f t="shared" si="607"/>
        <v>2007.3294154489158</v>
      </c>
      <c r="C2049" t="str">
        <f t="shared" si="591"/>
        <v>-0.215341509622006-12.6473449724353i</v>
      </c>
      <c r="D2049" t="str">
        <f t="shared" si="592"/>
        <v>3.47809852505675-7.93828678076664i</v>
      </c>
      <c r="E2049" t="str">
        <f t="shared" si="593"/>
        <v>162.381899244878+1.66066163837828i</v>
      </c>
      <c r="F2049" t="str">
        <f t="shared" si="594"/>
        <v>2.42492245618771-74.408329052533i</v>
      </c>
      <c r="G2049" t="str">
        <f t="shared" si="595"/>
        <v>0.999998981932517-0.00100899278796165i</v>
      </c>
      <c r="H2049" t="str">
        <f t="shared" si="596"/>
        <v>1365.08928010679+388.889482590303i</v>
      </c>
      <c r="I2049" t="str">
        <f t="shared" si="597"/>
        <v>90.9697137756982-283.884203055946i</v>
      </c>
      <c r="K2049" t="str">
        <f t="shared" si="598"/>
        <v>0.00813075926408871-0.00382979838803974i</v>
      </c>
      <c r="L2049" t="str">
        <f t="shared" si="599"/>
        <v>0.00015-0.140579624469885i</v>
      </c>
      <c r="M2049" t="str">
        <f t="shared" si="600"/>
        <v>0.0004-0.0248081690240973i</v>
      </c>
      <c r="N2049">
        <f t="shared" si="601"/>
        <v>89.024540914432649</v>
      </c>
      <c r="O2049">
        <f t="shared" si="602"/>
        <v>22.041246155152386</v>
      </c>
      <c r="P2049" s="3">
        <f t="shared" si="603"/>
        <v>22.041246155152386</v>
      </c>
      <c r="Q2049" s="3">
        <f t="shared" si="604"/>
        <v>-90.975459085567351</v>
      </c>
      <c r="R2049">
        <f t="shared" si="605"/>
        <v>89.024540914432649</v>
      </c>
      <c r="S2049">
        <f t="shared" si="606"/>
        <v>2.0073294154489156</v>
      </c>
      <c r="T2049">
        <f t="shared" si="589"/>
        <v>22.041246155152386</v>
      </c>
    </row>
    <row r="2050" spans="1:20" x14ac:dyDescent="0.25">
      <c r="A2050">
        <f t="shared" si="590"/>
        <v>12660.349896039324</v>
      </c>
      <c r="B2050">
        <f t="shared" si="607"/>
        <v>2014.9572672276217</v>
      </c>
      <c r="C2050" t="str">
        <f t="shared" si="591"/>
        <v>-0.214603470252813-12.5980545382918i</v>
      </c>
      <c r="D2050" t="str">
        <f t="shared" si="592"/>
        <v>3.47809832346643-7.90830827662179i</v>
      </c>
      <c r="E2050" t="str">
        <f t="shared" si="593"/>
        <v>162.38161526358+1.66771600881379i</v>
      </c>
      <c r="F2050" t="str">
        <f t="shared" si="594"/>
        <v>2.42492243738968-74.1266663508728i</v>
      </c>
      <c r="G2050" t="str">
        <f t="shared" si="595"/>
        <v>0.999998974180512-0.00101282695270446i</v>
      </c>
      <c r="H2050" t="str">
        <f t="shared" si="596"/>
        <v>1366.44632118532+390.36119972152i</v>
      </c>
      <c r="I2050" t="str">
        <f t="shared" si="597"/>
        <v>90.9777495583997-283.073236526766i</v>
      </c>
      <c r="K2050" t="str">
        <f t="shared" si="598"/>
        <v>0.00811928184512695-0.00383872761444023i</v>
      </c>
      <c r="L2050" t="str">
        <f t="shared" si="599"/>
        <v>0.00015-0.140047444181993i</v>
      </c>
      <c r="M2050" t="str">
        <f t="shared" si="600"/>
        <v>0.0004-0.0247142548556459i</v>
      </c>
      <c r="N2050">
        <f t="shared" si="601"/>
        <v>89.024080746132157</v>
      </c>
      <c r="O2050">
        <f t="shared" si="602"/>
        <v>22.007329732600173</v>
      </c>
      <c r="P2050" s="3">
        <f t="shared" si="603"/>
        <v>22.007329732600173</v>
      </c>
      <c r="Q2050" s="3">
        <f t="shared" si="604"/>
        <v>-90.975919253867843</v>
      </c>
      <c r="R2050">
        <f t="shared" si="605"/>
        <v>89.024080746132157</v>
      </c>
      <c r="S2050">
        <f t="shared" si="606"/>
        <v>2.0149572672276217</v>
      </c>
      <c r="T2050">
        <f t="shared" si="589"/>
        <v>22.007329732600173</v>
      </c>
    </row>
    <row r="2051" spans="1:20" x14ac:dyDescent="0.25">
      <c r="A2051">
        <f t="shared" si="590"/>
        <v>12708.459225644274</v>
      </c>
      <c r="B2051">
        <f t="shared" si="607"/>
        <v>2022.6141048430868</v>
      </c>
      <c r="C2051" t="str">
        <f t="shared" si="591"/>
        <v>-0.213862025802264-12.5489497963663i</v>
      </c>
      <c r="D2051" t="str">
        <f t="shared" si="592"/>
        <v>3.47809812034113-7.87844353613797i</v>
      </c>
      <c r="E2051" t="str">
        <f t="shared" si="593"/>
        <v>162.38133382177+1.67480336324091i</v>
      </c>
      <c r="F2051" t="str">
        <f t="shared" si="594"/>
        <v>2.42492241844851-73.8460699861936i</v>
      </c>
      <c r="G2051" t="str">
        <f t="shared" si="595"/>
        <v>0.999998966369479-0.00101667568718343i</v>
      </c>
      <c r="H2051" t="str">
        <f t="shared" si="596"/>
        <v>1367.81529444538+391.838144631981i</v>
      </c>
      <c r="I2051" t="str">
        <f t="shared" si="597"/>
        <v>90.985795935813-282.266678020361i</v>
      </c>
      <c r="K2051" t="str">
        <f t="shared" si="598"/>
        <v>0.00810775095295612-0.00384764309891643i</v>
      </c>
      <c r="L2051" t="str">
        <f t="shared" si="599"/>
        <v>0.00015-0.139517278523604i</v>
      </c>
      <c r="M2051" t="str">
        <f t="shared" si="600"/>
        <v>0.0004-0.0246206962100477i</v>
      </c>
      <c r="N2051">
        <f t="shared" si="601"/>
        <v>89.023646950469924</v>
      </c>
      <c r="O2051">
        <f t="shared" si="602"/>
        <v>21.973408807700373</v>
      </c>
      <c r="P2051" s="3">
        <f t="shared" si="603"/>
        <v>21.973408807700373</v>
      </c>
      <c r="Q2051" s="3">
        <f t="shared" si="604"/>
        <v>-90.976353049530076</v>
      </c>
      <c r="R2051">
        <f t="shared" si="605"/>
        <v>89.023646950469924</v>
      </c>
      <c r="S2051">
        <f t="shared" si="606"/>
        <v>2.022614104843087</v>
      </c>
      <c r="T2051">
        <f t="shared" si="589"/>
        <v>21.973408807700373</v>
      </c>
    </row>
    <row r="2052" spans="1:20" x14ac:dyDescent="0.25">
      <c r="A2052">
        <f t="shared" si="590"/>
        <v>12756.751370701722</v>
      </c>
      <c r="B2052">
        <f t="shared" si="607"/>
        <v>2030.3000384414906</v>
      </c>
      <c r="C2052" t="str">
        <f t="shared" si="591"/>
        <v>-0.213117174147659-12.5000300711798i</v>
      </c>
      <c r="D2052" t="str">
        <f t="shared" si="592"/>
        <v>3.47809791566918-7.84869212970087i</v>
      </c>
      <c r="E2052" t="str">
        <f t="shared" si="593"/>
        <v>162.3810549893+1.68192386362443i</v>
      </c>
      <c r="F2052" t="str">
        <f t="shared" si="594"/>
        <v>2.42492239936312-73.5665359220233i</v>
      </c>
      <c r="G2052" t="str">
        <f t="shared" si="595"/>
        <v>0.999998958498969-0.00102053904676256i</v>
      </c>
      <c r="H2052" t="str">
        <f t="shared" si="596"/>
        <v>1369.19631679666+393.320326514259i</v>
      </c>
      <c r="I2052" t="str">
        <f t="shared" si="597"/>
        <v>90.9938520509304-281.464520164245i</v>
      </c>
      <c r="K2052" t="str">
        <f t="shared" si="598"/>
        <v>0.00809616654707724-0.00385654448814961i</v>
      </c>
      <c r="L2052" t="str">
        <f t="shared" si="599"/>
        <v>0.00015-0.138989119868105i</v>
      </c>
      <c r="M2052" t="str">
        <f t="shared" si="600"/>
        <v>0.0004-0.0245274917414302i</v>
      </c>
      <c r="N2052">
        <f t="shared" si="601"/>
        <v>89.023239814515733</v>
      </c>
      <c r="O2052">
        <f t="shared" si="602"/>
        <v>21.939483378416334</v>
      </c>
      <c r="P2052" s="3">
        <f t="shared" si="603"/>
        <v>21.939483378416334</v>
      </c>
      <c r="Q2052" s="3">
        <f t="shared" si="604"/>
        <v>-90.976760185484267</v>
      </c>
      <c r="R2052">
        <f t="shared" si="605"/>
        <v>89.023239814515733</v>
      </c>
      <c r="S2052">
        <f t="shared" si="606"/>
        <v>2.0303000384414904</v>
      </c>
      <c r="T2052">
        <f t="shared" si="589"/>
        <v>21.939483378416334</v>
      </c>
    </row>
    <row r="2053" spans="1:20" x14ac:dyDescent="0.25">
      <c r="A2053">
        <f t="shared" si="590"/>
        <v>12805.227025910392</v>
      </c>
      <c r="B2053">
        <f t="shared" si="607"/>
        <v>2038.0151785875685</v>
      </c>
      <c r="C2053" t="str">
        <f t="shared" si="591"/>
        <v>-0.212368913343824-12.4512946900045i</v>
      </c>
      <c r="D2053" t="str">
        <f t="shared" si="592"/>
        <v>3.47809770943878-7.8190536293263i</v>
      </c>
      <c r="E2053" t="str">
        <f t="shared" si="593"/>
        <v>162.380778836965+1.68907767253195i</v>
      </c>
      <c r="F2053" t="str">
        <f t="shared" si="594"/>
        <v>2.4249223801324-73.2880601371695i</v>
      </c>
      <c r="G2053" t="str">
        <f t="shared" si="595"/>
        <v>0.99999895056853-0.00102441708701617i</v>
      </c>
      <c r="H2053" t="str">
        <f t="shared" si="596"/>
        <v>1370.58950647339+394.807754324617i</v>
      </c>
      <c r="I2053" t="str">
        <f t="shared" si="597"/>
        <v>91.0019170216881-280.666755705026i</v>
      </c>
      <c r="K2053" t="str">
        <f t="shared" si="598"/>
        <v>0.00808452858970781-0.00386543142714863i</v>
      </c>
      <c r="L2053" t="str">
        <f t="shared" si="599"/>
        <v>0.00015-0.138462960617757i</v>
      </c>
      <c r="M2053" t="str">
        <f t="shared" si="600"/>
        <v>0.0004-0.024434640109016i</v>
      </c>
      <c r="N2053">
        <f t="shared" si="601"/>
        <v>89.022859626791814</v>
      </c>
      <c r="O2053">
        <f t="shared" si="602"/>
        <v>21.905553442977585</v>
      </c>
      <c r="P2053" s="3">
        <f t="shared" si="603"/>
        <v>21.905553442977585</v>
      </c>
      <c r="Q2053" s="3">
        <f t="shared" si="604"/>
        <v>-90.977140373208186</v>
      </c>
      <c r="R2053">
        <f t="shared" si="605"/>
        <v>89.022859626791814</v>
      </c>
      <c r="S2053">
        <f t="shared" si="606"/>
        <v>2.0380151785875684</v>
      </c>
      <c r="T2053">
        <f t="shared" si="589"/>
        <v>21.905553442977585</v>
      </c>
    </row>
    <row r="2054" spans="1:20" x14ac:dyDescent="0.25">
      <c r="A2054">
        <f t="shared" si="590"/>
        <v>12853.886888608851</v>
      </c>
      <c r="B2054">
        <f t="shared" si="607"/>
        <v>2045.7596362662014</v>
      </c>
      <c r="C2054" t="str">
        <f t="shared" si="591"/>
        <v>-0.211617241625513-12.4027429828531i</v>
      </c>
      <c r="D2054" t="str">
        <f t="shared" si="592"/>
        <v>3.47809750163807-7.78952760865444i</v>
      </c>
      <c r="E2054" t="str">
        <f t="shared" si="593"/>
        <v>162.380505436513+1.69626495313267i</v>
      </c>
      <c r="F2054" t="str">
        <f t="shared" si="594"/>
        <v>2.42492236075524-73.0106386256651i</v>
      </c>
      <c r="G2054" t="str">
        <f t="shared" si="595"/>
        <v>0.999998942577706-0.00102830986372978i</v>
      </c>
      <c r="H2054" t="str">
        <f t="shared" si="596"/>
        <v>1371.99498305172+396.300436775448i</v>
      </c>
      <c r="I2054" t="str">
        <f t="shared" si="597"/>
        <v>91.0099899403917-279.873377509062i</v>
      </c>
      <c r="K2054" t="str">
        <f t="shared" si="598"/>
        <v>0.00807283704581092-0.00387430355927021i</v>
      </c>
      <c r="L2054" t="str">
        <f t="shared" si="599"/>
        <v>0.00015-0.137938793203584i</v>
      </c>
      <c r="M2054" t="str">
        <f t="shared" si="600"/>
        <v>0.0004-0.024342139977103i</v>
      </c>
      <c r="N2054">
        <f t="shared" si="601"/>
        <v>89.022506677261546</v>
      </c>
      <c r="O2054">
        <f t="shared" si="602"/>
        <v>21.871618999883424</v>
      </c>
      <c r="P2054" s="3">
        <f t="shared" si="603"/>
        <v>21.871618999883424</v>
      </c>
      <c r="Q2054" s="3">
        <f t="shared" si="604"/>
        <v>-90.977493322738454</v>
      </c>
      <c r="R2054">
        <f t="shared" si="605"/>
        <v>89.022506677261546</v>
      </c>
      <c r="S2054">
        <f t="shared" si="606"/>
        <v>2.0457596362662014</v>
      </c>
      <c r="T2054">
        <f t="shared" si="589"/>
        <v>21.871618999883424</v>
      </c>
    </row>
    <row r="2055" spans="1:20" x14ac:dyDescent="0.25">
      <c r="A2055">
        <f t="shared" si="590"/>
        <v>12902.731658785566</v>
      </c>
      <c r="B2055">
        <f t="shared" si="607"/>
        <v>2053.5335228840131</v>
      </c>
      <c r="C2055" t="str">
        <f t="shared" si="591"/>
        <v>-0.210862157408876-12.3543742824675i</v>
      </c>
      <c r="D2055" t="str">
        <f t="shared" si="592"/>
        <v>3.47809729225512-7.76011364294349i</v>
      </c>
      <c r="E2055" t="str">
        <f t="shared" si="593"/>
        <v>162.38023486065+1.70348586919491i</v>
      </c>
      <c r="F2055" t="str">
        <f t="shared" si="594"/>
        <v>2.42492234123055-72.7342673967087i</v>
      </c>
      <c r="G2055" t="str">
        <f t="shared" si="595"/>
        <v>0.999998934526036-0.00103221743290088i</v>
      </c>
      <c r="H2055" t="str">
        <f t="shared" si="596"/>
        <v>1373.41286746756+397.798382327469i</v>
      </c>
      <c r="I2055" t="str">
        <f t="shared" si="597"/>
        <v>91.0180698731134-279.084378563158i</v>
      </c>
      <c r="K2055" t="str">
        <f t="shared" si="598"/>
        <v>0.00806109188312391-0.00388316052623892i</v>
      </c>
      <c r="L2055" t="str">
        <f t="shared" si="599"/>
        <v>0.00015-0.13741661008526i</v>
      </c>
      <c r="M2055" t="str">
        <f t="shared" si="600"/>
        <v>0.0004-0.0242499900150458i</v>
      </c>
      <c r="N2055">
        <f t="shared" si="601"/>
        <v>89.022181257322202</v>
      </c>
      <c r="O2055">
        <f t="shared" si="602"/>
        <v>21.837680047905998</v>
      </c>
      <c r="P2055" s="3">
        <f t="shared" si="603"/>
        <v>21.837680047905998</v>
      </c>
      <c r="Q2055" s="3">
        <f t="shared" si="604"/>
        <v>-90.977818742677798</v>
      </c>
      <c r="R2055">
        <f t="shared" si="605"/>
        <v>89.022181257322202</v>
      </c>
      <c r="S2055">
        <f t="shared" si="606"/>
        <v>2.0535335228840133</v>
      </c>
      <c r="T2055">
        <f t="shared" si="589"/>
        <v>21.837680047905998</v>
      </c>
    </row>
    <row r="2056" spans="1:20" x14ac:dyDescent="0.25">
      <c r="A2056">
        <f t="shared" si="590"/>
        <v>12951.762039088951</v>
      </c>
      <c r="B2056">
        <f t="shared" si="607"/>
        <v>2061.3369502709725</v>
      </c>
      <c r="C2056" t="str">
        <f t="shared" si="591"/>
        <v>-0.210103659293243-12.3061879243069i</v>
      </c>
      <c r="D2056" t="str">
        <f t="shared" si="592"/>
        <v>3.47809708127784-7.73081130906354i</v>
      </c>
      <c r="E2056" t="str">
        <f t="shared" si="593"/>
        <v>162.379967183047+1.71074058508502i</v>
      </c>
      <c r="F2056" t="str">
        <f t="shared" si="594"/>
        <v>2.42492232155718-72.458942474607i</v>
      </c>
      <c r="G2056" t="str">
        <f t="shared" si="595"/>
        <v>0.999998926413057-0.00103613985073971i</v>
      </c>
      <c r="H2056" t="str">
        <f t="shared" si="596"/>
        <v>1374.8432820346+399.301599181727i</v>
      </c>
      <c r="I2056" t="str">
        <f t="shared" si="597"/>
        <v>91.026155859079-278.299751975255i</v>
      </c>
      <c r="K2056" t="str">
        <f t="shared" si="598"/>
        <v>0.00804929307218684-0.00389200196816774i</v>
      </c>
      <c r="L2056" t="str">
        <f t="shared" si="599"/>
        <v>0.00015-0.136896403751006i</v>
      </c>
      <c r="M2056" t="str">
        <f t="shared" si="600"/>
        <v>0.0004-0.0241581888972363i</v>
      </c>
      <c r="N2056">
        <f t="shared" si="601"/>
        <v>89.021883659795776</v>
      </c>
      <c r="O2056">
        <f t="shared" si="602"/>
        <v>21.80373658609302</v>
      </c>
      <c r="P2056" s="3">
        <f t="shared" si="603"/>
        <v>21.80373658609302</v>
      </c>
      <c r="Q2056" s="3">
        <f t="shared" si="604"/>
        <v>-90.978116340204224</v>
      </c>
      <c r="R2056">
        <f t="shared" si="605"/>
        <v>89.021883659795776</v>
      </c>
      <c r="S2056">
        <f t="shared" si="606"/>
        <v>2.0613369502709724</v>
      </c>
      <c r="T2056">
        <f t="shared" si="589"/>
        <v>21.80373658609302</v>
      </c>
    </row>
    <row r="2057" spans="1:20" x14ac:dyDescent="0.25">
      <c r="A2057">
        <f t="shared" si="590"/>
        <v>13000.978734837488</v>
      </c>
      <c r="B2057">
        <f t="shared" si="607"/>
        <v>2069.1700306820021</v>
      </c>
      <c r="C2057" t="str">
        <f t="shared" si="591"/>
        <v>-0.20934174606319-12.2581832465375i</v>
      </c>
      <c r="D2057" t="str">
        <f t="shared" si="592"/>
        <v>3.47809686869414-7.70162018549062i</v>
      </c>
      <c r="E2057" t="str">
        <f t="shared" si="593"/>
        <v>162.379702478357+1.71802926576368i</v>
      </c>
      <c r="F2057" t="str">
        <f t="shared" si="594"/>
        <v>2.42492230173402-72.184659898719i</v>
      </c>
      <c r="G2057" t="str">
        <f t="shared" si="595"/>
        <v>0.999998918238303-0.00104007717367013i</v>
      </c>
      <c r="H2057" t="str">
        <f t="shared" si="596"/>
        <v>1376.28635046258+400.810095271421i</v>
      </c>
      <c r="I2057" t="str">
        <f t="shared" si="597"/>
        <v>91.0342469100484-277.519490975143i</v>
      </c>
      <c r="K2057" t="str">
        <f t="shared" si="598"/>
        <v>0.00803744058637114-0.00390082752357944i</v>
      </c>
      <c r="L2057" t="str">
        <f t="shared" si="599"/>
        <v>0.00015-0.136378166717479i</v>
      </c>
      <c r="M2057" t="str">
        <f t="shared" si="600"/>
        <v>0.0004-0.0240667353030846i</v>
      </c>
      <c r="N2057">
        <f t="shared" si="601"/>
        <v>89.021614178918369</v>
      </c>
      <c r="O2057">
        <f t="shared" si="602"/>
        <v>21.76978861377161</v>
      </c>
      <c r="P2057" s="3">
        <f t="shared" si="603"/>
        <v>21.76978861377161</v>
      </c>
      <c r="Q2057" s="3">
        <f t="shared" si="604"/>
        <v>-90.978385821081631</v>
      </c>
      <c r="R2057">
        <f t="shared" si="605"/>
        <v>89.021614178918369</v>
      </c>
      <c r="S2057">
        <f t="shared" si="606"/>
        <v>2.069170030682002</v>
      </c>
      <c r="T2057">
        <f t="shared" si="589"/>
        <v>21.76978861377161</v>
      </c>
    </row>
    <row r="2058" spans="1:20" x14ac:dyDescent="0.25">
      <c r="A2058">
        <f t="shared" si="590"/>
        <v>13050.382454029872</v>
      </c>
      <c r="B2058">
        <f t="shared" si="607"/>
        <v>2077.0328767985939</v>
      </c>
      <c r="C2058" t="str">
        <f t="shared" si="591"/>
        <v>-0.208576416689978-12.2103595900197i</v>
      </c>
      <c r="D2058" t="str">
        <f t="shared" si="592"/>
        <v>3.47809665449174-7.67253985230044i</v>
      </c>
      <c r="E2058" t="str">
        <f t="shared" si="593"/>
        <v>162.379440822209+1.72535207678583i</v>
      </c>
      <c r="F2058" t="str">
        <f t="shared" si="594"/>
        <v>2.42492228175991-71.9114157233972i</v>
      </c>
      <c r="G2058" t="str">
        <f t="shared" si="595"/>
        <v>0.999998910001302-0.0010440294583304i</v>
      </c>
      <c r="H2058" t="str">
        <f t="shared" si="596"/>
        <v>1377.74219787594+402.323878253478i</v>
      </c>
      <c r="I2058" t="str">
        <f t="shared" si="597"/>
        <v>91.042342009671-276.743588915194i</v>
      </c>
      <c r="K2058" t="str">
        <f t="shared" si="598"/>
        <v>0.00802553440190789-0.00390963682942789i</v>
      </c>
      <c r="L2058" t="str">
        <f t="shared" si="599"/>
        <v>0.00015-0.135861891529667i</v>
      </c>
      <c r="M2058" t="str">
        <f t="shared" si="600"/>
        <v>0.0004-0.023975627917i</v>
      </c>
      <c r="N2058">
        <f t="shared" si="601"/>
        <v>89.021373110332036</v>
      </c>
      <c r="O2058">
        <f t="shared" si="602"/>
        <v>21.735836130550265</v>
      </c>
      <c r="P2058" s="3">
        <f t="shared" si="603"/>
        <v>21.735836130550265</v>
      </c>
      <c r="Q2058" s="3">
        <f t="shared" si="604"/>
        <v>-90.978626889667964</v>
      </c>
      <c r="R2058">
        <f t="shared" si="605"/>
        <v>89.021373110332036</v>
      </c>
      <c r="S2058">
        <f t="shared" si="606"/>
        <v>2.0770328767985937</v>
      </c>
      <c r="T2058">
        <f t="shared" si="589"/>
        <v>21.735836130550265</v>
      </c>
    </row>
    <row r="2059" spans="1:20" x14ac:dyDescent="0.25">
      <c r="A2059">
        <f t="shared" si="590"/>
        <v>13099.973907355188</v>
      </c>
      <c r="B2059">
        <f t="shared" si="607"/>
        <v>2084.9256017304288</v>
      </c>
      <c r="C2059" t="str">
        <f t="shared" si="591"/>
        <v>-0.207807670333693-12.1627162982988i</v>
      </c>
      <c r="D2059" t="str">
        <f t="shared" si="592"/>
        <v>3.47809643865835-7.64356989116261i</v>
      </c>
      <c r="E2059" t="str">
        <f t="shared" si="593"/>
        <v>162.379182291231+1.73270918429654i</v>
      </c>
      <c r="F2059" t="str">
        <f t="shared" si="594"/>
        <v>2.42492226163371-71.6392060179329i</v>
      </c>
      <c r="G2059" t="str">
        <f t="shared" si="595"/>
        <v>0.999998901701581-0.00104799676157397i</v>
      </c>
      <c r="H2059" t="str">
        <f t="shared" si="596"/>
        <v>1379.21095083259+403.842955499939i</v>
      </c>
      <c r="I2059" t="str">
        <f t="shared" si="597"/>
        <v>91.0504401128353-275.972039271087i</v>
      </c>
      <c r="K2059" t="str">
        <f t="shared" si="598"/>
        <v>0.00801357449791617-0.00391842952112033i</v>
      </c>
      <c r="L2059" t="str">
        <f t="shared" si="599"/>
        <v>0.00015-0.135347570760776i</v>
      </c>
      <c r="M2059" t="str">
        <f t="shared" si="600"/>
        <v>0.0004-0.0238848654283722i</v>
      </c>
      <c r="N2059">
        <f t="shared" si="601"/>
        <v>89.021160751073168</v>
      </c>
      <c r="O2059">
        <f t="shared" si="602"/>
        <v>21.701879136323463</v>
      </c>
      <c r="P2059" s="3">
        <f t="shared" si="603"/>
        <v>21.701879136323463</v>
      </c>
      <c r="Q2059" s="3">
        <f t="shared" si="604"/>
        <v>-90.978839248926832</v>
      </c>
      <c r="R2059">
        <f t="shared" si="605"/>
        <v>89.021160751073168</v>
      </c>
      <c r="S2059">
        <f t="shared" si="606"/>
        <v>2.0849256017304287</v>
      </c>
      <c r="T2059">
        <f t="shared" si="589"/>
        <v>21.701879136323463</v>
      </c>
    </row>
    <row r="2060" spans="1:20" x14ac:dyDescent="0.25">
      <c r="A2060">
        <f t="shared" si="590"/>
        <v>13149.753808203139</v>
      </c>
      <c r="B2060">
        <f t="shared" si="607"/>
        <v>2092.8483190170045</v>
      </c>
      <c r="C2060" t="str">
        <f t="shared" si="591"/>
        <v>-0.207035506344853-12.1152527175917i</v>
      </c>
      <c r="D2060" t="str">
        <f t="shared" si="592"/>
        <v>3.47809622118153-7.61470988533439i</v>
      </c>
      <c r="E2060" t="str">
        <f t="shared" si="593"/>
        <v>162.378926963049+1.74010075502881i</v>
      </c>
      <c r="F2060" t="str">
        <f t="shared" si="594"/>
        <v>2.42492224135428-71.3680268664979i</v>
      </c>
      <c r="G2060" t="str">
        <f t="shared" si="595"/>
        <v>0.999998893338663-0.00105197914047032i</v>
      </c>
      <c r="H2060" t="str">
        <f t="shared" si="596"/>
        <v>1380.69273734315+405.367334089101i</v>
      </c>
      <c r="I2060" t="str">
        <f t="shared" si="597"/>
        <v>91.0585401449965-275.204835642574i</v>
      </c>
      <c r="K2060" t="str">
        <f t="shared" si="598"/>
        <v>0.00800156085643115-0.0039272052325397i</v>
      </c>
      <c r="L2060" t="str">
        <f t="shared" si="599"/>
        <v>0.00015-0.13483519701213i</v>
      </c>
      <c r="M2060" t="str">
        <f t="shared" si="600"/>
        <v>0.0004-0.0237944465315523i</v>
      </c>
      <c r="N2060">
        <f t="shared" si="601"/>
        <v>89.020977399562867</v>
      </c>
      <c r="O2060">
        <f t="shared" si="602"/>
        <v>21.667917631273266</v>
      </c>
      <c r="P2060" s="3">
        <f t="shared" si="603"/>
        <v>21.667917631273266</v>
      </c>
      <c r="Q2060" s="3">
        <f t="shared" si="604"/>
        <v>-90.979022600437133</v>
      </c>
      <c r="R2060">
        <f t="shared" si="605"/>
        <v>89.020977399562867</v>
      </c>
      <c r="S2060">
        <f t="shared" si="606"/>
        <v>2.0928483190170044</v>
      </c>
      <c r="T2060">
        <f t="shared" si="589"/>
        <v>21.667917631273266</v>
      </c>
    </row>
    <row r="2061" spans="1:20" x14ac:dyDescent="0.25">
      <c r="A2061">
        <f t="shared" si="590"/>
        <v>13199.722872674311</v>
      </c>
      <c r="B2061">
        <f t="shared" si="607"/>
        <v>2100.8011426292692</v>
      </c>
      <c r="C2061" t="str">
        <f t="shared" si="591"/>
        <v>-0.206259924266147-12.067968196777i</v>
      </c>
      <c r="D2061" t="str">
        <f t="shared" si="592"/>
        <v>3.47809600204877-7.58595941965475i</v>
      </c>
      <c r="E2061" t="str">
        <f t="shared" si="593"/>
        <v>162.378674916295+1.74752695630309i</v>
      </c>
      <c r="F2061" t="str">
        <f t="shared" si="594"/>
        <v>2.42492222092041-71.0978743680888i</v>
      </c>
      <c r="G2061" t="str">
        <f t="shared" si="595"/>
        <v>0.999998884912066-0.0010559766523058i</v>
      </c>
      <c r="H2061" t="str">
        <f t="shared" si="596"/>
        <v>1382.18768689028+406.897020796453i</v>
      </c>
      <c r="I2061" t="str">
        <f t="shared" si="597"/>
        <v>91.0666410014943-274.441971754233i</v>
      </c>
      <c r="K2061" t="str">
        <f t="shared" si="598"/>
        <v>0.00798949346243227-0.00393596359606784i</v>
      </c>
      <c r="L2061" t="str">
        <f t="shared" si="599"/>
        <v>0.00015-0.13432476291306i</v>
      </c>
      <c r="M2061" t="str">
        <f t="shared" si="600"/>
        <v>0.0004-0.0237043699258341i</v>
      </c>
      <c r="N2061">
        <f t="shared" si="601"/>
        <v>89.020823355596647</v>
      </c>
      <c r="O2061">
        <f t="shared" si="602"/>
        <v>21.63395161587345</v>
      </c>
      <c r="P2061" s="3">
        <f t="shared" si="603"/>
        <v>21.63395161587345</v>
      </c>
      <c r="Q2061" s="3">
        <f t="shared" si="604"/>
        <v>-90.979176644403353</v>
      </c>
      <c r="R2061">
        <f t="shared" si="605"/>
        <v>89.020823355596647</v>
      </c>
      <c r="S2061">
        <f t="shared" si="606"/>
        <v>2.100801142629269</v>
      </c>
      <c r="T2061">
        <f t="shared" si="589"/>
        <v>21.63395161587345</v>
      </c>
    </row>
    <row r="2062" spans="1:20" x14ac:dyDescent="0.25">
      <c r="A2062">
        <f t="shared" si="590"/>
        <v>13249.881819590475</v>
      </c>
      <c r="B2062">
        <f t="shared" si="607"/>
        <v>2108.7841869712606</v>
      </c>
      <c r="C2062" t="str">
        <f t="shared" si="591"/>
        <v>-0.205480923834276-12.0208620873832i</v>
      </c>
      <c r="D2062" t="str">
        <f t="shared" si="592"/>
        <v>3.47809578124745-7.5573180805385i</v>
      </c>
      <c r="E2062" t="str">
        <f t="shared" si="593"/>
        <v>162.378426230624+1.7549879560222i</v>
      </c>
      <c r="F2062" t="str">
        <f t="shared" si="594"/>
        <v>2.42492220033094-70.8287446364712i</v>
      </c>
      <c r="G2062" t="str">
        <f t="shared" si="595"/>
        <v>0.999998876421306-0.00105998935458445i</v>
      </c>
      <c r="H2062" t="str">
        <f t="shared" si="596"/>
        <v>1383.69593044851+408.432022085338i</v>
      </c>
      <c r="I2062" t="str">
        <f t="shared" si="597"/>
        <v>91.0747415468486-273.683441456263i</v>
      </c>
      <c r="K2062" t="str">
        <f t="shared" si="598"/>
        <v>0.0079773723038709-0.0039447042426086i</v>
      </c>
      <c r="L2062" t="str">
        <f t="shared" si="599"/>
        <v>0.00015-0.133816261120801i</v>
      </c>
      <c r="M2062" t="str">
        <f t="shared" si="600"/>
        <v>0.0004-0.0236146343154354i</v>
      </c>
      <c r="N2062">
        <f t="shared" si="601"/>
        <v>89.020698920332947</v>
      </c>
      <c r="O2062">
        <f t="shared" si="602"/>
        <v>21.599981090892172</v>
      </c>
      <c r="P2062" s="3">
        <f t="shared" si="603"/>
        <v>21.599981090892172</v>
      </c>
      <c r="Q2062" s="3">
        <f t="shared" si="604"/>
        <v>-90.979301079667053</v>
      </c>
      <c r="R2062">
        <f t="shared" si="605"/>
        <v>89.020698920332947</v>
      </c>
      <c r="S2062">
        <f t="shared" si="606"/>
        <v>2.1087841869712607</v>
      </c>
      <c r="T2062">
        <f t="shared" si="589"/>
        <v>21.599981090892172</v>
      </c>
    </row>
    <row r="2063" spans="1:20" x14ac:dyDescent="0.25">
      <c r="A2063">
        <f t="shared" si="590"/>
        <v>13300.23137050492</v>
      </c>
      <c r="B2063">
        <f t="shared" si="607"/>
        <v>2116.7975668817517</v>
      </c>
      <c r="C2063" t="str">
        <f t="shared" si="591"/>
        <v>-0.204698504981715-11.9739337435778i</v>
      </c>
      <c r="D2063" t="str">
        <f t="shared" si="592"/>
        <v>3.47809555876491-7.52878545597032i</v>
      </c>
      <c r="E2063" t="str">
        <f t="shared" si="593"/>
        <v>162.378180986711+1.76248392267128i</v>
      </c>
      <c r="F2063" t="str">
        <f t="shared" si="594"/>
        <v>2.42492217958471-70.5606338001244i</v>
      </c>
      <c r="G2063" t="str">
        <f t="shared" si="595"/>
        <v>0.999998867865893-0.00106401730502874i</v>
      </c>
      <c r="H2063" t="str">
        <f t="shared" si="596"/>
        <v>1385.21760050413+409.972344097429i</v>
      </c>
      <c r="I2063" t="str">
        <f t="shared" si="597"/>
        <v>91.0828406140483-272.929238725263i</v>
      </c>
      <c r="K2063" t="str">
        <f t="shared" si="598"/>
        <v>0.00796519737169843-0.00395342680161218i</v>
      </c>
      <c r="L2063" t="str">
        <f t="shared" si="599"/>
        <v>0.00015-0.133309684320383i</v>
      </c>
      <c r="M2063" t="str">
        <f t="shared" si="600"/>
        <v>0.0004-0.0235252384094794i</v>
      </c>
      <c r="N2063">
        <f t="shared" si="601"/>
        <v>89.020604396282124</v>
      </c>
      <c r="O2063">
        <f t="shared" si="602"/>
        <v>21.56600605739537</v>
      </c>
      <c r="P2063" s="3">
        <f t="shared" si="603"/>
        <v>21.56600605739537</v>
      </c>
      <c r="Q2063" s="3">
        <f t="shared" si="604"/>
        <v>-90.979395603717876</v>
      </c>
      <c r="R2063">
        <f t="shared" si="605"/>
        <v>89.020604396282124</v>
      </c>
      <c r="S2063">
        <f t="shared" si="606"/>
        <v>2.1167975668817518</v>
      </c>
      <c r="T2063">
        <f t="shared" si="589"/>
        <v>21.56600605739537</v>
      </c>
    </row>
    <row r="2064" spans="1:20" x14ac:dyDescent="0.25">
      <c r="A2064">
        <f t="shared" si="590"/>
        <v>13350.77224971284</v>
      </c>
      <c r="B2064">
        <f t="shared" si="607"/>
        <v>2124.8413976359025</v>
      </c>
      <c r="C2064" t="str">
        <f t="shared" si="591"/>
        <v>-0.20391266783834-11.9271825221552i</v>
      </c>
      <c r="D2064" t="str">
        <f t="shared" si="592"/>
        <v>3.4780953345883-7.50036113549865i</v>
      </c>
      <c r="E2064" t="str">
        <f t="shared" si="593"/>
        <v>162.377939266268+1.77001502531319i</v>
      </c>
      <c r="F2064" t="str">
        <f t="shared" si="594"/>
        <v>2.42492215868051-70.2935380021831i</v>
      </c>
      <c r="G2064" t="str">
        <f t="shared" si="595"/>
        <v>0.999998859245335-0.00106806056158057i</v>
      </c>
      <c r="H2064" t="str">
        <f t="shared" si="596"/>
        <v>1386.75283107569+411.517992642894i</v>
      </c>
      <c r="I2064" t="str">
        <f t="shared" si="597"/>
        <v>91.090937003809-272.179357665059i</v>
      </c>
      <c r="K2064" t="str">
        <f t="shared" si="598"/>
        <v>0.00795296865989342-0.00396213090109899i</v>
      </c>
      <c r="L2064" t="str">
        <f t="shared" si="599"/>
        <v>0.00015-0.13280502522453i</v>
      </c>
      <c r="M2064" t="str">
        <f t="shared" si="600"/>
        <v>0.0004-0.0234361809219759i</v>
      </c>
      <c r="N2064">
        <f t="shared" si="601"/>
        <v>89.020540087295274</v>
      </c>
      <c r="O2064">
        <f t="shared" si="602"/>
        <v>21.532026516749205</v>
      </c>
      <c r="P2064" s="3">
        <f t="shared" si="603"/>
        <v>21.532026516749205</v>
      </c>
      <c r="Q2064" s="3">
        <f t="shared" si="604"/>
        <v>-90.979459912704726</v>
      </c>
      <c r="R2064">
        <f t="shared" si="605"/>
        <v>89.020540087295274</v>
      </c>
      <c r="S2064">
        <f t="shared" si="606"/>
        <v>2.1248413976359024</v>
      </c>
      <c r="T2064">
        <f t="shared" si="589"/>
        <v>21.532026516749205</v>
      </c>
    </row>
    <row r="2065" spans="1:20" x14ac:dyDescent="0.25">
      <c r="A2065">
        <f t="shared" si="590"/>
        <v>13401.505184261749</v>
      </c>
      <c r="B2065">
        <f t="shared" si="607"/>
        <v>2132.915794946919</v>
      </c>
      <c r="C2065" t="str">
        <f t="shared" si="591"/>
        <v>-0.203123412733301-11.8806077825265i</v>
      </c>
      <c r="D2065" t="str">
        <f t="shared" si="592"/>
        <v>3.47809510870475-7.47204471022999i</v>
      </c>
      <c r="E2065" t="str">
        <f t="shared" si="593"/>
        <v>162.377701152048+1.77758143358741i</v>
      </c>
      <c r="F2065" t="str">
        <f t="shared" si="594"/>
        <v>2.42492213761714-70.0274534003849i</v>
      </c>
      <c r="G2065" t="str">
        <f t="shared" si="595"/>
        <v>0.999998850559138-0.00107211918240193i</v>
      </c>
      <c r="H2065" t="str">
        <f t="shared" si="596"/>
        <v>1388.30175773448+413.068973190373i</v>
      </c>
      <c r="I2065" t="str">
        <f t="shared" si="597"/>
        <v>91.0990294838322-271.433792507517i</v>
      </c>
      <c r="K2065" t="str">
        <f t="shared" si="598"/>
        <v>0.00794068616548945-0.00397081616768497i</v>
      </c>
      <c r="L2065" t="str">
        <f t="shared" si="599"/>
        <v>0.00015-0.132302276573551i</v>
      </c>
      <c r="M2065" t="str">
        <f t="shared" si="600"/>
        <v>0.0004-0.023347460571803i</v>
      </c>
      <c r="N2065">
        <f t="shared" si="601"/>
        <v>89.020506298552007</v>
      </c>
      <c r="O2065">
        <f t="shared" si="602"/>
        <v>21.498042470623947</v>
      </c>
      <c r="P2065" s="3">
        <f t="shared" si="603"/>
        <v>21.498042470623947</v>
      </c>
      <c r="Q2065" s="3">
        <f t="shared" si="604"/>
        <v>-90.979493701447993</v>
      </c>
      <c r="R2065">
        <f t="shared" si="605"/>
        <v>89.020506298552007</v>
      </c>
      <c r="S2065">
        <f t="shared" si="606"/>
        <v>2.1329157949469191</v>
      </c>
      <c r="T2065">
        <f t="shared" si="589"/>
        <v>21.498042470623947</v>
      </c>
    </row>
    <row r="2066" spans="1:20" x14ac:dyDescent="0.25">
      <c r="A2066">
        <f t="shared" si="590"/>
        <v>13452.430903961942</v>
      </c>
      <c r="B2066">
        <f t="shared" si="607"/>
        <v>2141.0208749677172</v>
      </c>
      <c r="C2066" t="str">
        <f t="shared" si="591"/>
        <v>-0.202330740196648-11.8342088867076i</v>
      </c>
      <c r="D2066" t="str">
        <f t="shared" si="592"/>
        <v>3.47809488110125-7.44383577282294i</v>
      </c>
      <c r="E2066" t="str">
        <f t="shared" si="593"/>
        <v>162.377466727852+1.78518331770578i</v>
      </c>
      <c r="F2066" t="str">
        <f t="shared" si="594"/>
        <v>2.42492211639337-69.7623761670133i</v>
      </c>
      <c r="G2066" t="str">
        <f t="shared" si="595"/>
        <v>0.999998841806799-0.00107619322587584i</v>
      </c>
      <c r="H2066" t="str">
        <f t="shared" si="596"/>
        <v>1389.86451762553+414.62529085663i</v>
      </c>
      <c r="I2066" t="str">
        <f t="shared" si="597"/>
        <v>91.1071167880287-270.692537613382i</v>
      </c>
      <c r="K2066" t="str">
        <f t="shared" si="598"/>
        <v>0.00792834988860222-0.00397948222660658i</v>
      </c>
      <c r="L2066" t="str">
        <f t="shared" si="599"/>
        <v>0.00015-0.131801431135237i</v>
      </c>
      <c r="M2066" t="str">
        <f t="shared" si="600"/>
        <v>0.0004-0.0232590760826888i</v>
      </c>
      <c r="N2066">
        <f t="shared" si="601"/>
        <v>89.020503336548643</v>
      </c>
      <c r="O2066">
        <f t="shared" si="602"/>
        <v>21.464053920996516</v>
      </c>
      <c r="P2066" s="3">
        <f t="shared" si="603"/>
        <v>21.464053920996516</v>
      </c>
      <c r="Q2066" s="3">
        <f t="shared" si="604"/>
        <v>-90.979496663451357</v>
      </c>
      <c r="R2066">
        <f t="shared" si="605"/>
        <v>89.020503336548643</v>
      </c>
      <c r="S2066">
        <f t="shared" si="606"/>
        <v>2.1410208749677171</v>
      </c>
      <c r="T2066">
        <f t="shared" si="589"/>
        <v>21.464053920996516</v>
      </c>
    </row>
    <row r="2067" spans="1:20" x14ac:dyDescent="0.25">
      <c r="A2067">
        <f t="shared" si="590"/>
        <v>13503.550141396998</v>
      </c>
      <c r="B2067">
        <f t="shared" si="607"/>
        <v>2149.1567542925945</v>
      </c>
      <c r="C2067" t="str">
        <f t="shared" si="591"/>
        <v>-0.201534650961054-11.7879851993081i</v>
      </c>
      <c r="D2067" t="str">
        <f t="shared" si="592"/>
        <v>3.47809465176469-7.41573391748234i</v>
      </c>
      <c r="E2067" t="str">
        <f t="shared" si="593"/>
        <v>162.377236078544+1.79282084845163i</v>
      </c>
      <c r="F2067" t="str">
        <f t="shared" si="594"/>
        <v>2.42492209500799-69.4983024888433i</v>
      </c>
      <c r="G2067" t="str">
        <f t="shared" si="595"/>
        <v>0.999998832987817-0.00108028275060716i</v>
      </c>
      <c r="H2067" t="str">
        <f t="shared" si="596"/>
        <v>1391.44124948892+416.186950395983i</v>
      </c>
      <c r="I2067" t="str">
        <f t="shared" si="597"/>
        <v>91.1151976157373-269.955587473144i</v>
      </c>
      <c r="K2067" t="str">
        <f t="shared" si="598"/>
        <v>0.00791595983245654-0.00398812870174665i</v>
      </c>
      <c r="L2067" t="str">
        <f t="shared" si="599"/>
        <v>0.00015-0.131302481704759i</v>
      </c>
      <c r="M2067" t="str">
        <f t="shared" si="600"/>
        <v>0.0004-0.0231710261831927i</v>
      </c>
      <c r="N2067">
        <f t="shared" si="601"/>
        <v>89.020531509085927</v>
      </c>
      <c r="O2067">
        <f t="shared" si="602"/>
        <v>21.430060870153703</v>
      </c>
      <c r="P2067" s="3">
        <f t="shared" si="603"/>
        <v>21.430060870153703</v>
      </c>
      <c r="Q2067" s="3">
        <f t="shared" si="604"/>
        <v>-90.979468490914073</v>
      </c>
      <c r="R2067">
        <f t="shared" si="605"/>
        <v>89.020531509085927</v>
      </c>
      <c r="S2067">
        <f t="shared" si="606"/>
        <v>2.1491567542925947</v>
      </c>
      <c r="T2067">
        <f t="shared" si="589"/>
        <v>21.430060870153703</v>
      </c>
    </row>
    <row r="2068" spans="1:20" x14ac:dyDescent="0.25">
      <c r="A2068">
        <f t="shared" si="590"/>
        <v>13554.863631934306</v>
      </c>
      <c r="B2068">
        <f t="shared" si="607"/>
        <v>2157.3235499589064</v>
      </c>
      <c r="C2068" t="str">
        <f t="shared" si="591"/>
        <v>-0.200735145963653-11.7419360875205i</v>
      </c>
      <c r="D2068" t="str">
        <f t="shared" si="592"/>
        <v>3.47809442068191-7.38773873995349i</v>
      </c>
      <c r="E2068" t="str">
        <f t="shared" si="593"/>
        <v>162.377009290053+1.80049419717442i</v>
      </c>
      <c r="F2068" t="str">
        <f t="shared" si="594"/>
        <v>2.42492207345979-69.2352285670868i</v>
      </c>
      <c r="G2068" t="str">
        <f t="shared" si="595"/>
        <v>0.999998824101683-0.00108438781542343i</v>
      </c>
      <c r="H2068" t="str">
        <f t="shared" si="596"/>
        <v>1393.03209368129+417.753956189452i</v>
      </c>
      <c r="I2068" t="str">
        <f t="shared" si="597"/>
        <v>91.1232706309218-269.222936707897i</v>
      </c>
      <c r="K2068" t="str">
        <f t="shared" si="598"/>
        <v>0.00790351600341354-0.00399675521566081i</v>
      </c>
      <c r="L2068" t="str">
        <f t="shared" si="599"/>
        <v>0.00015-0.130805421104561i</v>
      </c>
      <c r="M2068" t="str">
        <f t="shared" si="600"/>
        <v>0.0004-0.0230833096066873i</v>
      </c>
      <c r="N2068">
        <f t="shared" si="601"/>
        <v>89.020591125255521</v>
      </c>
      <c r="O2068">
        <f t="shared" si="602"/>
        <v>21.396063320695518</v>
      </c>
      <c r="P2068" s="3">
        <f t="shared" si="603"/>
        <v>21.396063320695518</v>
      </c>
      <c r="Q2068" s="3">
        <f t="shared" si="604"/>
        <v>-90.979408874744479</v>
      </c>
      <c r="R2068">
        <f t="shared" si="605"/>
        <v>89.020591125255521</v>
      </c>
      <c r="S2068">
        <f t="shared" si="606"/>
        <v>2.1573235499589063</v>
      </c>
      <c r="T2068">
        <f t="shared" si="589"/>
        <v>21.396063320695518</v>
      </c>
    </row>
    <row r="2069" spans="1:20" x14ac:dyDescent="0.25">
      <c r="A2069">
        <f t="shared" si="590"/>
        <v>13606.372113735659</v>
      </c>
      <c r="B2069">
        <f t="shared" si="607"/>
        <v>2165.5213794487504</v>
      </c>
      <c r="C2069" t="str">
        <f t="shared" si="591"/>
        <v>-0.199932226347364-11.6960609211082i</v>
      </c>
      <c r="D2069" t="str">
        <f t="shared" si="592"/>
        <v>3.47809418783958-7.3598498375162i</v>
      </c>
      <c r="E2069" t="str">
        <f t="shared" si="593"/>
        <v>162.376786449384+1.80820353578973i</v>
      </c>
      <c r="F2069" t="str">
        <f t="shared" si="594"/>
        <v>2.42492205174749-68.9731506173365i</v>
      </c>
      <c r="G2069" t="str">
        <f t="shared" si="595"/>
        <v>0.999998815147886-0.00108850847937575i</v>
      </c>
      <c r="H2069" t="str">
        <f t="shared" si="596"/>
        <v>1394.63719219784+419.326312233592i</v>
      </c>
      <c r="I2069" t="str">
        <f t="shared" si="597"/>
        <v>91.131334461341-268.494580070235i</v>
      </c>
      <c r="K2069" t="str">
        <f t="shared" si="598"/>
        <v>0.00789101841099702-0.0040053613896038i</v>
      </c>
      <c r="L2069" t="str">
        <f t="shared" si="599"/>
        <v>0.00015-0.130310242184261i</v>
      </c>
      <c r="M2069" t="str">
        <f t="shared" si="600"/>
        <v>0.0004-0.0229959250913402i</v>
      </c>
      <c r="N2069">
        <f t="shared" si="601"/>
        <v>89.020682495428957</v>
      </c>
      <c r="O2069">
        <f t="shared" si="602"/>
        <v>21.362061275537698</v>
      </c>
      <c r="P2069" s="3">
        <f t="shared" si="603"/>
        <v>21.362061275537698</v>
      </c>
      <c r="Q2069" s="3">
        <f t="shared" si="604"/>
        <v>-90.979317504571043</v>
      </c>
      <c r="R2069">
        <f t="shared" si="605"/>
        <v>89.020682495428957</v>
      </c>
      <c r="S2069">
        <f t="shared" si="606"/>
        <v>2.1655213794487502</v>
      </c>
      <c r="T2069">
        <f t="shared" si="589"/>
        <v>21.362061275537698</v>
      </c>
    </row>
    <row r="2070" spans="1:20" x14ac:dyDescent="0.25">
      <c r="A2070">
        <f t="shared" si="590"/>
        <v>13658.076327767854</v>
      </c>
      <c r="B2070">
        <f t="shared" si="607"/>
        <v>2173.7503606906557</v>
      </c>
      <c r="C2070" t="str">
        <f t="shared" si="591"/>
        <v>-0.199125893462959-11.6503590723949i</v>
      </c>
      <c r="D2070" t="str">
        <f t="shared" si="592"/>
        <v>3.47809395322432-7.33206680897917i</v>
      </c>
      <c r="E2070" t="str">
        <f t="shared" si="593"/>
        <v>162.376567644622+1.81594903677477i</v>
      </c>
      <c r="F2070" t="str">
        <f t="shared" si="594"/>
        <v>2.42492202986989-68.7120648695136i</v>
      </c>
      <c r="G2070" t="str">
        <f t="shared" si="595"/>
        <v>0.999998806125912-0.00109264480173956i</v>
      </c>
      <c r="H2070" t="str">
        <f t="shared" si="596"/>
        <v>1396.25668869445+420.904022129088i</v>
      </c>
      <c r="I2070" t="str">
        <f t="shared" si="597"/>
        <v>91.1393876977148-267.770512445139i</v>
      </c>
      <c r="K2070" t="str">
        <f t="shared" si="598"/>
        <v>0.00787846706792041-0.00401394684355717i</v>
      </c>
      <c r="L2070" t="str">
        <f t="shared" si="599"/>
        <v>0.00015-0.129816937820543i</v>
      </c>
      <c r="M2070" t="str">
        <f t="shared" si="600"/>
        <v>0.0004-0.0229088713800958i</v>
      </c>
      <c r="N2070">
        <f t="shared" si="601"/>
        <v>89.02080593124235</v>
      </c>
      <c r="O2070">
        <f t="shared" si="602"/>
        <v>21.328054737915188</v>
      </c>
      <c r="P2070" s="3">
        <f t="shared" si="603"/>
        <v>21.328054737915188</v>
      </c>
      <c r="Q2070" s="3">
        <f t="shared" si="604"/>
        <v>-90.97919406875765</v>
      </c>
      <c r="R2070">
        <f t="shared" si="605"/>
        <v>89.02080593124235</v>
      </c>
      <c r="S2070">
        <f t="shared" si="606"/>
        <v>2.1737503606906556</v>
      </c>
      <c r="T2070">
        <f t="shared" si="589"/>
        <v>21.328054737915188</v>
      </c>
    </row>
    <row r="2071" spans="1:20" x14ac:dyDescent="0.25">
      <c r="A2071">
        <f t="shared" si="590"/>
        <v>13709.977017813373</v>
      </c>
      <c r="B2071">
        <f t="shared" si="607"/>
        <v>2182.0106120612804</v>
      </c>
      <c r="C2071" t="str">
        <f t="shared" si="591"/>
        <v>-0.198316148870362-11.604829916253i</v>
      </c>
      <c r="D2071" t="str">
        <f t="shared" si="592"/>
        <v>3.47809371682264-7.30438925467407i</v>
      </c>
      <c r="E2071" t="str">
        <f t="shared" si="593"/>
        <v>162.376352964951+1.8237308731636i</v>
      </c>
      <c r="F2071" t="str">
        <f t="shared" si="594"/>
        <v>2.42492200782569-68.451967567812i</v>
      </c>
      <c r="G2071" t="str">
        <f t="shared" si="595"/>
        <v>0.99999879703524-0.00109679684201553i</v>
      </c>
      <c r="H2071" t="str">
        <f t="shared" si="596"/>
        <v>1397.89072851046+422.487089068986i</v>
      </c>
      <c r="I2071" t="str">
        <f t="shared" si="597"/>
        <v>91.1474288928523-267.050728850921i</v>
      </c>
      <c r="K2071" t="str">
        <f t="shared" si="598"/>
        <v>0.00786586199011263-0.00402251119625629i</v>
      </c>
      <c r="L2071" t="str">
        <f t="shared" si="599"/>
        <v>0.00015-0.129325500917058i</v>
      </c>
      <c r="M2071" t="str">
        <f t="shared" si="600"/>
        <v>0.0004-0.0228221472206574i</v>
      </c>
      <c r="N2071">
        <f t="shared" si="601"/>
        <v>89.020961745584586</v>
      </c>
      <c r="O2071">
        <f t="shared" si="602"/>
        <v>21.294043711384912</v>
      </c>
      <c r="P2071" s="3">
        <f t="shared" si="603"/>
        <v>21.294043711384912</v>
      </c>
      <c r="Q2071" s="3">
        <f t="shared" si="604"/>
        <v>-90.979038254415414</v>
      </c>
      <c r="R2071">
        <f t="shared" si="605"/>
        <v>89.020961745584586</v>
      </c>
      <c r="S2071">
        <f t="shared" si="606"/>
        <v>2.1820106120612803</v>
      </c>
      <c r="T2071">
        <f t="shared" si="589"/>
        <v>21.294043711384912</v>
      </c>
    </row>
    <row r="2072" spans="1:20" x14ac:dyDescent="0.25">
      <c r="A2072">
        <f t="shared" si="590"/>
        <v>13762.074930481063</v>
      </c>
      <c r="B2072">
        <f t="shared" si="607"/>
        <v>2190.3022523871132</v>
      </c>
      <c r="C2072" t="str">
        <f t="shared" si="591"/>
        <v>-0.197502994340725-11.5594728300928i</v>
      </c>
      <c r="D2072" t="str">
        <f t="shared" si="592"/>
        <v>3.47809347862092-7.27681677644986i</v>
      </c>
      <c r="E2072" t="str">
        <f t="shared" si="593"/>
        <v>162.376142500652+1.83154921854744i</v>
      </c>
      <c r="F2072" t="str">
        <f t="shared" si="594"/>
        <v>2.42492198561364-68.1928549706443i</v>
      </c>
      <c r="G2072" t="str">
        <f t="shared" si="595"/>
        <v>0.999998787875348-0.00110096465993047i</v>
      </c>
      <c r="H2072" t="str">
        <f t="shared" si="596"/>
        <v>1399.53945869141+424.075515826725i</v>
      </c>
      <c r="I2072" t="str">
        <f t="shared" si="597"/>
        <v>91.1554565607819-266.335224440127i</v>
      </c>
      <c r="K2072" t="str">
        <f t="shared" si="598"/>
        <v>0.00785320319674458-0.0040310540652192i</v>
      </c>
      <c r="L2072" t="str">
        <f t="shared" si="599"/>
        <v>0.00015-0.128835924404322i</v>
      </c>
      <c r="M2072" t="str">
        <f t="shared" si="600"/>
        <v>0.0004-0.0227357513654685i</v>
      </c>
      <c r="N2072">
        <f t="shared" si="601"/>
        <v>89.021150252581364</v>
      </c>
      <c r="O2072">
        <f t="shared" si="602"/>
        <v>21.260028199829094</v>
      </c>
      <c r="P2072" s="3">
        <f t="shared" si="603"/>
        <v>21.260028199829094</v>
      </c>
      <c r="Q2072" s="3">
        <f t="shared" si="604"/>
        <v>-90.978849747418636</v>
      </c>
      <c r="R2072">
        <f t="shared" si="605"/>
        <v>89.021150252581364</v>
      </c>
      <c r="S2072">
        <f t="shared" si="606"/>
        <v>2.1903022523871134</v>
      </c>
      <c r="T2072">
        <f t="shared" si="589"/>
        <v>21.260028199829094</v>
      </c>
    </row>
    <row r="2073" spans="1:20" x14ac:dyDescent="0.25">
      <c r="A2073">
        <f t="shared" si="590"/>
        <v>13814.370815216891</v>
      </c>
      <c r="B2073">
        <f t="shared" si="607"/>
        <v>2198.6254009461841</v>
      </c>
      <c r="C2073" t="str">
        <f t="shared" si="591"/>
        <v>-0.196686431857485-11.5142871938511i</v>
      </c>
      <c r="D2073" t="str">
        <f t="shared" si="592"/>
        <v>3.47809323860547-7.24934897766707i</v>
      </c>
      <c r="E2073" t="str">
        <f t="shared" si="593"/>
        <v>162.375936343112+1.83940424706983i</v>
      </c>
      <c r="F2073" t="str">
        <f t="shared" si="594"/>
        <v>2.42492196323246-67.9347233505892i</v>
      </c>
      <c r="G2073" t="str">
        <f t="shared" si="595"/>
        <v>0.999998778645709-0.00110514831543806i</v>
      </c>
      <c r="H2073" t="str">
        <f t="shared" si="596"/>
        <v>1401.2030280124+425.669304743719i</v>
      </c>
      <c r="I2073" t="str">
        <f t="shared" si="597"/>
        <v>91.1634691758364-265.623994500508i</v>
      </c>
      <c r="K2073" t="str">
        <f t="shared" si="598"/>
        <v>0.00784049071025488-0.00403957506677459i</v>
      </c>
      <c r="L2073" t="str">
        <f t="shared" si="599"/>
        <v>0.00015-0.128348201239611i</v>
      </c>
      <c r="M2073" t="str">
        <f t="shared" si="600"/>
        <v>0.0004-0.0226496825716961i</v>
      </c>
      <c r="N2073">
        <f t="shared" si="601"/>
        <v>89.021371767583872</v>
      </c>
      <c r="O2073">
        <f t="shared" si="602"/>
        <v>21.226008207458126</v>
      </c>
      <c r="P2073" s="3">
        <f t="shared" si="603"/>
        <v>21.226008207458126</v>
      </c>
      <c r="Q2073" s="3">
        <f t="shared" si="604"/>
        <v>-90.978628232416128</v>
      </c>
      <c r="R2073">
        <f t="shared" si="605"/>
        <v>89.021371767583872</v>
      </c>
      <c r="S2073">
        <f t="shared" si="606"/>
        <v>2.1986254009461841</v>
      </c>
      <c r="T2073">
        <f t="shared" si="589"/>
        <v>21.226008207458126</v>
      </c>
    </row>
    <row r="2074" spans="1:20" x14ac:dyDescent="0.25">
      <c r="A2074">
        <f t="shared" si="590"/>
        <v>13866.865424314716</v>
      </c>
      <c r="B2074">
        <f t="shared" si="607"/>
        <v>2206.9801774697798</v>
      </c>
      <c r="C2074" t="str">
        <f t="shared" si="591"/>
        <v>-0.195866463618478-11.4692723899797i</v>
      </c>
      <c r="D2074" t="str">
        <f t="shared" si="592"/>
        <v>3.47809299676246-7.22198546319207i</v>
      </c>
      <c r="E2074" t="str">
        <f t="shared" si="593"/>
        <v>162.375734584841+1.84729613342241i</v>
      </c>
      <c r="F2074" t="str">
        <f t="shared" si="594"/>
        <v>2.42492194068086-67.6775689943363i</v>
      </c>
      <c r="G2074" t="str">
        <f t="shared" si="595"/>
        <v>0.999998769345792-0.00110934786871988i</v>
      </c>
      <c r="H2074" t="str">
        <f t="shared" si="596"/>
        <v>1402.88158700178+427.268457716732i</v>
      </c>
      <c r="I2074" t="str">
        <f t="shared" si="597"/>
        <v>91.1714651717357-264.917034455988i</v>
      </c>
      <c r="K2074" t="str">
        <f t="shared" si="598"/>
        <v>0.00782772455637542-0.00404807381609111i</v>
      </c>
      <c r="L2074" t="str">
        <f t="shared" si="599"/>
        <v>0.00015-0.127862324406865i</v>
      </c>
      <c r="M2074" t="str">
        <f t="shared" si="600"/>
        <v>0.0004-0.0225639396012115i</v>
      </c>
      <c r="N2074">
        <f t="shared" si="601"/>
        <v>89.021626607151831</v>
      </c>
      <c r="O2074">
        <f t="shared" si="602"/>
        <v>21.191983738813338</v>
      </c>
      <c r="P2074" s="3">
        <f t="shared" si="603"/>
        <v>21.191983738813338</v>
      </c>
      <c r="Q2074" s="3">
        <f t="shared" si="604"/>
        <v>-90.978373392848169</v>
      </c>
      <c r="R2074">
        <f t="shared" si="605"/>
        <v>89.021626607151831</v>
      </c>
      <c r="S2074">
        <f t="shared" si="606"/>
        <v>2.2069801774697799</v>
      </c>
      <c r="T2074">
        <f t="shared" si="589"/>
        <v>21.191983738813338</v>
      </c>
    </row>
    <row r="2075" spans="1:20" x14ac:dyDescent="0.25">
      <c r="A2075">
        <f t="shared" si="590"/>
        <v>13919.559512927113</v>
      </c>
      <c r="B2075">
        <f t="shared" si="607"/>
        <v>2215.3667021441652</v>
      </c>
      <c r="C2075" t="str">
        <f t="shared" si="591"/>
        <v>-0.195043092037221-11.4244278034348i</v>
      </c>
      <c r="D2075" t="str">
        <f t="shared" si="592"/>
        <v>3.478092753078-7.19472583939136i</v>
      </c>
      <c r="E2075" t="str">
        <f t="shared" si="593"/>
        <v>162.375537319472+1.85522505284308i</v>
      </c>
      <c r="F2075" t="str">
        <f t="shared" si="594"/>
        <v>2.42492191795755-67.421388202634i</v>
      </c>
      <c r="G2075" t="str">
        <f t="shared" si="595"/>
        <v>0.999998759975061-0.00111356338018609i</v>
      </c>
      <c r="H2075" t="str">
        <f t="shared" si="596"/>
        <v>1404.57528796506+428.87297618487i</v>
      </c>
      <c r="I2075" t="str">
        <f t="shared" si="597"/>
        <v>91.17944294064-264.214339867638i</v>
      </c>
      <c r="K2075" t="str">
        <f t="shared" si="598"/>
        <v>0.00781490476415694-0.0040565499272069i</v>
      </c>
      <c r="L2075" t="str">
        <f t="shared" si="599"/>
        <v>0.00015-0.127378286916582i</v>
      </c>
      <c r="M2075" t="str">
        <f t="shared" si="600"/>
        <v>0.0004-0.0224785212205733i</v>
      </c>
      <c r="N2075">
        <f t="shared" si="601"/>
        <v>89.021915089040235</v>
      </c>
      <c r="O2075">
        <f t="shared" si="602"/>
        <v>21.157954798770472</v>
      </c>
      <c r="P2075" s="3">
        <f t="shared" si="603"/>
        <v>21.157954798770472</v>
      </c>
      <c r="Q2075" s="3">
        <f t="shared" si="604"/>
        <v>-90.978084910959765</v>
      </c>
      <c r="R2075">
        <f t="shared" si="605"/>
        <v>89.021915089040235</v>
      </c>
      <c r="S2075">
        <f t="shared" si="606"/>
        <v>2.215366702144165</v>
      </c>
      <c r="T2075">
        <f t="shared" si="589"/>
        <v>21.157954798770472</v>
      </c>
    </row>
    <row r="2076" spans="1:20" x14ac:dyDescent="0.25">
      <c r="A2076">
        <f t="shared" si="590"/>
        <v>13972.453839076235</v>
      </c>
      <c r="B2076">
        <f t="shared" si="607"/>
        <v>2223.7850956123129</v>
      </c>
      <c r="C2076" t="str">
        <f t="shared" si="591"/>
        <v>-0.194216319744637-11.3797528216654i</v>
      </c>
      <c r="D2076" t="str">
        <f t="shared" si="592"/>
        <v>3.47809250753804-7.167569714126i</v>
      </c>
      <c r="E2076" t="str">
        <f t="shared" si="593"/>
        <v>162.375344641772+1.86319118111195i</v>
      </c>
      <c r="F2076" t="str">
        <f t="shared" si="594"/>
        <v>2.4249218950612-67.1661772902357i</v>
      </c>
      <c r="G2076" t="str">
        <f t="shared" si="595"/>
        <v>0.999998750532977-0.00111779491047648i</v>
      </c>
      <c r="H2076" t="str">
        <f t="shared" si="596"/>
        <v>1406.2842850093+430.482861116228i</v>
      </c>
      <c r="I2076" t="str">
        <f t="shared" si="597"/>
        <v>91.1874008321782-263.515906434684i</v>
      </c>
      <c r="K2076" t="str">
        <f t="shared" si="598"/>
        <v>0.00780203136599417-0.00406500301305949i</v>
      </c>
      <c r="L2076" t="str">
        <f t="shared" si="599"/>
        <v>0.00015-0.12689608180572i</v>
      </c>
      <c r="M2076" t="str">
        <f t="shared" si="600"/>
        <v>0.0004-0.0223934262010095i</v>
      </c>
      <c r="N2076">
        <f t="shared" si="601"/>
        <v>89.022237532183681</v>
      </c>
      <c r="O2076">
        <f t="shared" si="602"/>
        <v>21.123921392542307</v>
      </c>
      <c r="P2076" s="3">
        <f t="shared" si="603"/>
        <v>21.123921392542307</v>
      </c>
      <c r="Q2076" s="3">
        <f t="shared" si="604"/>
        <v>-90.977762467816319</v>
      </c>
      <c r="R2076">
        <f t="shared" si="605"/>
        <v>89.022237532183681</v>
      </c>
      <c r="S2076">
        <f t="shared" si="606"/>
        <v>2.2237850956123131</v>
      </c>
      <c r="T2076">
        <f t="shared" si="589"/>
        <v>21.123921392542307</v>
      </c>
    </row>
    <row r="2077" spans="1:20" x14ac:dyDescent="0.25">
      <c r="A2077">
        <f t="shared" si="590"/>
        <v>14025.549163664724</v>
      </c>
      <c r="B2077">
        <f t="shared" si="607"/>
        <v>2232.2354789756396</v>
      </c>
      <c r="C2077" t="str">
        <f t="shared" si="591"/>
        <v>-0.193386149590573-11.3352468346022i</v>
      </c>
      <c r="D2077" t="str">
        <f t="shared" si="592"/>
        <v>3.47809226012846-7.14051669674587i</v>
      </c>
      <c r="E2077" t="str">
        <f t="shared" si="593"/>
        <v>162.37515664765+1.87119469454797i</v>
      </c>
      <c r="F2077" t="str">
        <f t="shared" si="594"/>
        <v>2.42492187199051-66.9119325858465i</v>
      </c>
      <c r="G2077" t="str">
        <f t="shared" si="595"/>
        <v>0.999998741018997-0.00112204252046118i</v>
      </c>
      <c r="H2077" t="str">
        <f t="shared" si="596"/>
        <v>1408.00873406787+432.098112994237i</v>
      </c>
      <c r="I2077" t="str">
        <f t="shared" si="597"/>
        <v>91.1953371524628-262.821729995525i</v>
      </c>
      <c r="K2077" t="str">
        <f t="shared" si="598"/>
        <v>0.00778910439765067-0.00407343268551634i</v>
      </c>
      <c r="L2077" t="str">
        <f t="shared" si="599"/>
        <v>0.00015-0.126415702137598i</v>
      </c>
      <c r="M2077" t="str">
        <f t="shared" si="600"/>
        <v>0.0004-0.0223086533183996i</v>
      </c>
      <c r="N2077">
        <f t="shared" si="601"/>
        <v>89.022594256681231</v>
      </c>
      <c r="O2077">
        <f t="shared" si="602"/>
        <v>21.089883525681714</v>
      </c>
      <c r="P2077" s="3">
        <f t="shared" si="603"/>
        <v>21.089883525681714</v>
      </c>
      <c r="Q2077" s="3">
        <f t="shared" si="604"/>
        <v>-90.977405743318769</v>
      </c>
      <c r="R2077">
        <f t="shared" si="605"/>
        <v>89.022594256681231</v>
      </c>
      <c r="S2077">
        <f t="shared" si="606"/>
        <v>2.2322354789756398</v>
      </c>
      <c r="T2077">
        <f t="shared" si="589"/>
        <v>21.089883525681714</v>
      </c>
    </row>
    <row r="2078" spans="1:20" x14ac:dyDescent="0.25">
      <c r="A2078">
        <f t="shared" si="590"/>
        <v>14078.846250486651</v>
      </c>
      <c r="B2078">
        <f t="shared" si="607"/>
        <v>2240.7179737957472</v>
      </c>
      <c r="C2078" t="str">
        <f t="shared" si="591"/>
        <v>-0.192552584645239-11.2909092346466i</v>
      </c>
      <c r="D2078" t="str">
        <f t="shared" si="592"/>
        <v>3.47809201083503-7.11356639808407i</v>
      </c>
      <c r="E2078" t="str">
        <f t="shared" si="593"/>
        <v>162.374973434168+1.8792357700052i</v>
      </c>
      <c r="F2078" t="str">
        <f t="shared" si="594"/>
        <v>2.42492184874414-66.6586504320708i</v>
      </c>
      <c r="G2078" t="str">
        <f t="shared" si="595"/>
        <v>0.999998731432574-0.00112630627124167i</v>
      </c>
      <c r="H2078" t="str">
        <f t="shared" si="596"/>
        <v>1409.74879292554+433.718731803583i</v>
      </c>
      <c r="I2078" t="str">
        <f t="shared" si="597"/>
        <v>91.2032501630683-262.13180652877i</v>
      </c>
      <c r="K2078" t="str">
        <f t="shared" si="598"/>
        <v>0.00777612389828357-0.00408183855540563i</v>
      </c>
      <c r="L2078" t="str">
        <f t="shared" si="599"/>
        <v>0.00015-0.125937141001791i</v>
      </c>
      <c r="M2078" t="str">
        <f t="shared" si="600"/>
        <v>0.0004-0.0222242013532572i</v>
      </c>
      <c r="N2078">
        <f t="shared" si="601"/>
        <v>89.022985583781107</v>
      </c>
      <c r="O2078">
        <f t="shared" si="602"/>
        <v>21.055841204084729</v>
      </c>
      <c r="P2078" s="3">
        <f t="shared" si="603"/>
        <v>21.055841204084729</v>
      </c>
      <c r="Q2078" s="3">
        <f t="shared" si="604"/>
        <v>-90.977014416218893</v>
      </c>
      <c r="R2078">
        <f t="shared" si="605"/>
        <v>89.022985583781107</v>
      </c>
      <c r="S2078">
        <f t="shared" si="606"/>
        <v>2.2407179737957472</v>
      </c>
      <c r="T2078">
        <f t="shared" si="589"/>
        <v>21.055841204084729</v>
      </c>
    </row>
    <row r="2079" spans="1:20" x14ac:dyDescent="0.25">
      <c r="A2079">
        <f t="shared" si="590"/>
        <v>14132.345866238502</v>
      </c>
      <c r="B2079">
        <f t="shared" si="607"/>
        <v>2249.2327020961711</v>
      </c>
      <c r="C2079" t="str">
        <f t="shared" si="591"/>
        <v>-0.191715628200881-11.2467394166596i</v>
      </c>
      <c r="D2079" t="str">
        <f t="shared" si="592"/>
        <v>3.47809175964342-7.08671843045148i</v>
      </c>
      <c r="E2079" t="str">
        <f t="shared" si="593"/>
        <v>162.374795099546+1.8873145848699i</v>
      </c>
      <c r="F2079" t="str">
        <f t="shared" si="594"/>
        <v>2.42492182532079-66.4063271853606i</v>
      </c>
      <c r="G2079" t="str">
        <f t="shared" si="595"/>
        <v>0.999998721773156-0.00113058622415157i</v>
      </c>
      <c r="H2079" t="str">
        <f t="shared" si="596"/>
        <v>1411.50462124399+435.344717015829i</v>
      </c>
      <c r="I2079" t="str">
        <f t="shared" si="597"/>
        <v>91.2111380800003-261.446132154297i</v>
      </c>
      <c r="K2079" t="str">
        <f t="shared" si="598"/>
        <v>0.00776308991046787-0.00409022023254771i</v>
      </c>
      <c r="L2079" t="str">
        <f t="shared" si="599"/>
        <v>0.00015-0.125460391514038i</v>
      </c>
      <c r="M2079" t="str">
        <f t="shared" si="600"/>
        <v>0.0004-0.0221400690907125i</v>
      </c>
      <c r="N2079">
        <f t="shared" si="601"/>
        <v>89.023411835864266</v>
      </c>
      <c r="O2079">
        <f t="shared" si="602"/>
        <v>21.021794433993559</v>
      </c>
      <c r="P2079" s="3">
        <f t="shared" si="603"/>
        <v>21.021794433993559</v>
      </c>
      <c r="Q2079" s="3">
        <f t="shared" si="604"/>
        <v>-90.976588164135734</v>
      </c>
      <c r="R2079">
        <f t="shared" si="605"/>
        <v>89.023411835864266</v>
      </c>
      <c r="S2079">
        <f t="shared" si="606"/>
        <v>2.2492327020961711</v>
      </c>
      <c r="T2079">
        <f t="shared" si="589"/>
        <v>21.021794433993559</v>
      </c>
    </row>
    <row r="2080" spans="1:20" x14ac:dyDescent="0.25">
      <c r="A2080">
        <f t="shared" si="590"/>
        <v>14186.048780530209</v>
      </c>
      <c r="B2080">
        <f t="shared" si="607"/>
        <v>2257.7797863641367</v>
      </c>
      <c r="C2080" t="str">
        <f t="shared" si="591"/>
        <v>-0.190875283773233-11.2027367779499i</v>
      </c>
      <c r="D2080" t="str">
        <f t="shared" si="592"/>
        <v>3.47809150653916-7.05997240763084i</v>
      </c>
      <c r="E2080" t="str">
        <f t="shared" si="593"/>
        <v>162.374621743171+1.89543131705568i</v>
      </c>
      <c r="F2080" t="str">
        <f t="shared" si="594"/>
        <v>2.42492180171907-66.1549592159607i</v>
      </c>
      <c r="G2080" t="str">
        <f t="shared" si="595"/>
        <v>0.999998712040187-0.00113488244075756i</v>
      </c>
      <c r="H2080" t="str">
        <f t="shared" si="596"/>
        <v>1413.27638058767+436.976067574623i</v>
      </c>
      <c r="I2080" t="str">
        <f t="shared" si="597"/>
        <v>91.2189990726271-260.764703134312i</v>
      </c>
      <c r="K2080" t="str">
        <f t="shared" si="598"/>
        <v>0.00775000248022059-0.00409857732578698i</v>
      </c>
      <c r="L2080" t="str">
        <f t="shared" si="599"/>
        <v>0.00015-0.124985446816136i</v>
      </c>
      <c r="M2080" t="str">
        <f t="shared" si="600"/>
        <v>0.0004-0.0220562553204946i</v>
      </c>
      <c r="N2080">
        <f t="shared" si="601"/>
        <v>89.023873336428139</v>
      </c>
      <c r="O2080">
        <f t="shared" si="602"/>
        <v>20.987743221998933</v>
      </c>
      <c r="P2080" s="3">
        <f t="shared" si="603"/>
        <v>20.987743221998933</v>
      </c>
      <c r="Q2080" s="3">
        <f t="shared" si="604"/>
        <v>-90.976126663571861</v>
      </c>
      <c r="R2080">
        <f t="shared" si="605"/>
        <v>89.023873336428139</v>
      </c>
      <c r="S2080">
        <f t="shared" si="606"/>
        <v>2.2577797863641367</v>
      </c>
      <c r="T2080">
        <f t="shared" si="589"/>
        <v>20.987743221998933</v>
      </c>
    </row>
    <row r="2081" spans="1:20" x14ac:dyDescent="0.25">
      <c r="A2081">
        <f t="shared" si="590"/>
        <v>14239.955765896224</v>
      </c>
      <c r="B2081">
        <f t="shared" si="607"/>
        <v>2266.3593495523205</v>
      </c>
      <c r="C2081" t="str">
        <f t="shared" si="591"/>
        <v>-0.190031555102969-11.158900718264i</v>
      </c>
      <c r="D2081" t="str">
        <f t="shared" si="592"/>
        <v>3.47809125150769-7.03332794487154i</v>
      </c>
      <c r="E2081" t="str">
        <f t="shared" si="593"/>
        <v>162.374453465609+1.90358614500173i</v>
      </c>
      <c r="F2081" t="str">
        <f t="shared" si="594"/>
        <v>2.42492177793764-65.9045429078585i</v>
      </c>
      <c r="G2081" t="str">
        <f t="shared" si="595"/>
        <v>0.999998702233107-0.00113919498286025i</v>
      </c>
      <c r="H2081" t="str">
        <f t="shared" si="596"/>
        <v>1415.0642344501+438.612781880526i</v>
      </c>
      <c r="I2081" t="str">
        <f t="shared" si="597"/>
        <v>91.2268312625951-260.087515874448i</v>
      </c>
      <c r="K2081" t="str">
        <f t="shared" si="598"/>
        <v>0.0077368616570247-0.0041069094430242i</v>
      </c>
      <c r="L2081" t="str">
        <f t="shared" si="599"/>
        <v>0.00015-0.124512300075848i</v>
      </c>
      <c r="M2081" t="str">
        <f t="shared" si="600"/>
        <v>0.0004-0.0219727588369143i</v>
      </c>
      <c r="N2081">
        <f t="shared" si="601"/>
        <v>89.024370410070517</v>
      </c>
      <c r="O2081">
        <f t="shared" si="602"/>
        <v>20.953687575043979</v>
      </c>
      <c r="P2081" s="3">
        <f t="shared" si="603"/>
        <v>20.953687575043979</v>
      </c>
      <c r="Q2081" s="3">
        <f t="shared" si="604"/>
        <v>-90.975629589929483</v>
      </c>
      <c r="R2081">
        <f t="shared" si="605"/>
        <v>89.024370410070517</v>
      </c>
      <c r="S2081">
        <f t="shared" si="606"/>
        <v>2.2663593495523204</v>
      </c>
      <c r="T2081">
        <f t="shared" si="589"/>
        <v>20.953687575043979</v>
      </c>
    </row>
    <row r="2082" spans="1:20" x14ac:dyDescent="0.25">
      <c r="A2082">
        <f t="shared" si="590"/>
        <v>14294.067597806632</v>
      </c>
      <c r="B2082">
        <f t="shared" si="607"/>
        <v>2274.9715150806196</v>
      </c>
      <c r="C2082" t="str">
        <f t="shared" si="591"/>
        <v>-0.189184446157041-11.1152306397736i</v>
      </c>
      <c r="D2082" t="str">
        <f t="shared" si="592"/>
        <v>3.47809099453433-7.00678465888387i</v>
      </c>
      <c r="E2082" t="str">
        <f t="shared" si="593"/>
        <v>162.374290368607+1.91177924766627i</v>
      </c>
      <c r="F2082" t="str">
        <f t="shared" si="594"/>
        <v>2.42492175397513-65.6550746587313i</v>
      </c>
      <c r="G2082" t="str">
        <f t="shared" si="595"/>
        <v>0.999998692351352-0.00114352391249508i</v>
      </c>
      <c r="H2082" t="str">
        <f t="shared" si="596"/>
        <v>1416.86834828061+440.254857775418i</v>
      </c>
      <c r="I2082" t="str">
        <f t="shared" si="597"/>
        <v>91.234632722709-259.414566924883i</v>
      </c>
      <c r="K2082" t="str">
        <f t="shared" si="598"/>
        <v>0.00772366749385232-0.00411521619124891i</v>
      </c>
      <c r="L2082" t="str">
        <f t="shared" si="599"/>
        <v>0.00015-0.124040944486798i</v>
      </c>
      <c r="M2082" t="str">
        <f t="shared" si="600"/>
        <v>0.0004-0.0218895784388467i</v>
      </c>
      <c r="N2082">
        <f t="shared" si="601"/>
        <v>89.024903382473042</v>
      </c>
      <c r="O2082">
        <f t="shared" si="602"/>
        <v>20.919627500426003</v>
      </c>
      <c r="P2082" s="3">
        <f t="shared" si="603"/>
        <v>20.919627500426003</v>
      </c>
      <c r="Q2082" s="3">
        <f t="shared" si="604"/>
        <v>-90.975096617526958</v>
      </c>
      <c r="R2082">
        <f t="shared" si="605"/>
        <v>89.024903382473042</v>
      </c>
      <c r="S2082">
        <f t="shared" si="606"/>
        <v>2.2749715150806198</v>
      </c>
      <c r="T2082">
        <f t="shared" si="589"/>
        <v>20.919627500426003</v>
      </c>
    </row>
    <row r="2083" spans="1:20" x14ac:dyDescent="0.25">
      <c r="A2083">
        <f t="shared" si="590"/>
        <v>14348.385054678298</v>
      </c>
      <c r="B2083">
        <f t="shared" si="607"/>
        <v>2283.6164068379262</v>
      </c>
      <c r="C2083" t="str">
        <f t="shared" si="591"/>
        <v>-0.188333961130415-11.0717259470658i</v>
      </c>
      <c r="D2083" t="str">
        <f t="shared" si="592"/>
        <v>3.4780907356043-6.98034216783362i</v>
      </c>
      <c r="E2083" t="str">
        <f t="shared" si="593"/>
        <v>162.374132555107+1.92001080452484i</v>
      </c>
      <c r="F2083" t="str">
        <f t="shared" si="594"/>
        <v>2.42492172983015-65.4065508798945i</v>
      </c>
      <c r="G2083" t="str">
        <f t="shared" si="595"/>
        <v>0.999998682394352-0.00114786929193321i</v>
      </c>
      <c r="H2083" t="str">
        <f t="shared" si="596"/>
        <v>1418.68888951134+441.902292526575i</v>
      </c>
      <c r="I2083" t="str">
        <f t="shared" si="597"/>
        <v>91.2424014758007-258.745852981453i</v>
      </c>
      <c r="K2083" t="str">
        <f t="shared" si="598"/>
        <v>0.00771042004718822-0.00412349717657311i</v>
      </c>
      <c r="L2083" t="str">
        <f t="shared" si="599"/>
        <v>0.00015-0.123571373268378i</v>
      </c>
      <c r="M2083" t="str">
        <f t="shared" si="600"/>
        <v>0.0004-0.0218067129297138i</v>
      </c>
      <c r="N2083">
        <f t="shared" si="601"/>
        <v>89.025472580382967</v>
      </c>
      <c r="O2083">
        <f t="shared" si="602"/>
        <v>20.885563005800382</v>
      </c>
      <c r="P2083" s="3">
        <f t="shared" si="603"/>
        <v>20.885563005800382</v>
      </c>
      <c r="Q2083" s="3">
        <f t="shared" si="604"/>
        <v>-90.974527419617033</v>
      </c>
      <c r="R2083">
        <f t="shared" si="605"/>
        <v>89.025472580382967</v>
      </c>
      <c r="S2083">
        <f t="shared" si="606"/>
        <v>2.2836164068379263</v>
      </c>
      <c r="T2083">
        <f t="shared" si="589"/>
        <v>20.885563005800382</v>
      </c>
    </row>
    <row r="2084" spans="1:20" x14ac:dyDescent="0.25">
      <c r="A2084">
        <f t="shared" si="590"/>
        <v>14402.908917886078</v>
      </c>
      <c r="B2084">
        <f t="shared" si="607"/>
        <v>2292.2941491839106</v>
      </c>
      <c r="C2084" t="str">
        <f t="shared" si="591"/>
        <v>-0.187480104447334-11.0283860471313i</v>
      </c>
      <c r="D2084" t="str">
        <f t="shared" si="592"/>
        <v>3.4780904747027-6.95400009133655i</v>
      </c>
      <c r="E2084" t="str">
        <f t="shared" si="593"/>
        <v>162.373980129252+1.92828099556604i</v>
      </c>
      <c r="F2084" t="str">
        <f t="shared" si="594"/>
        <v>2.42492170550132-65.1589679962503i</v>
      </c>
      <c r="G2084" t="str">
        <f t="shared" si="595"/>
        <v>0.999998672361537-0.00115223118368242i</v>
      </c>
      <c r="H2084" t="str">
        <f t="shared" si="596"/>
        <v>1420.5260275848+443.555082810244i</v>
      </c>
      <c r="I2084" t="str">
        <f t="shared" si="597"/>
        <v>91.2501354935566-258.081370886803i</v>
      </c>
      <c r="K2084" t="str">
        <f t="shared" si="598"/>
        <v>0.00769711937705271-0.00413175200426478i</v>
      </c>
      <c r="L2084" t="str">
        <f t="shared" si="599"/>
        <v>0.00015-0.123103579665649i</v>
      </c>
      <c r="M2084" t="str">
        <f t="shared" si="600"/>
        <v>0.0004-0.0217241611174674i</v>
      </c>
      <c r="N2084">
        <f t="shared" si="601"/>
        <v>89.026078331596111</v>
      </c>
      <c r="O2084">
        <f t="shared" si="602"/>
        <v>20.85149409918295</v>
      </c>
      <c r="P2084" s="3">
        <f t="shared" si="603"/>
        <v>20.85149409918295</v>
      </c>
      <c r="Q2084" s="3">
        <f t="shared" si="604"/>
        <v>-90.973921668403889</v>
      </c>
      <c r="R2084">
        <f t="shared" si="605"/>
        <v>89.026078331596111</v>
      </c>
      <c r="S2084">
        <f t="shared" si="606"/>
        <v>2.2922941491839106</v>
      </c>
      <c r="T2084">
        <f t="shared" si="589"/>
        <v>20.85149409918295</v>
      </c>
    </row>
    <row r="2085" spans="1:20" x14ac:dyDescent="0.25">
      <c r="A2085">
        <f t="shared" si="590"/>
        <v>14457.639971774046</v>
      </c>
      <c r="B2085">
        <f t="shared" si="607"/>
        <v>2301.0048669508096</v>
      </c>
      <c r="C2085" t="str">
        <f t="shared" si="591"/>
        <v>-0.186622880762542-10.9852103493531i</v>
      </c>
      <c r="D2085" t="str">
        <f t="shared" si="592"/>
        <v>3.47809021181454-6.92775805045294i</v>
      </c>
      <c r="E2085" t="str">
        <f t="shared" si="593"/>
        <v>162.373833196395+1.93659000128622i</v>
      </c>
      <c r="F2085" t="str">
        <f t="shared" si="594"/>
        <v>2.42492168098726-64.9123224462362i</v>
      </c>
      <c r="G2085" t="str">
        <f t="shared" si="595"/>
        <v>0.999998662252327-0.00115660965048798i</v>
      </c>
      <c r="H2085" t="str">
        <f t="shared" si="596"/>
        <v>1422.37993398184+445.2132246948i</v>
      </c>
      <c r="I2085" t="str">
        <f t="shared" si="597"/>
        <v>91.2578326953189-257.421117631565i</v>
      </c>
      <c r="K2085" t="str">
        <f t="shared" si="598"/>
        <v>0.00768376554702398-0.00413998027878165i</v>
      </c>
      <c r="L2085" t="str">
        <f t="shared" si="599"/>
        <v>0.00015-0.122637556949242i</v>
      </c>
      <c r="M2085" t="str">
        <f t="shared" si="600"/>
        <v>0.0004-0.021641921814572i</v>
      </c>
      <c r="N2085">
        <f t="shared" si="601"/>
        <v>89.026720964940324</v>
      </c>
      <c r="O2085">
        <f t="shared" si="602"/>
        <v>20.817420788952674</v>
      </c>
      <c r="P2085" s="3">
        <f t="shared" si="603"/>
        <v>20.817420788952674</v>
      </c>
      <c r="Q2085" s="3">
        <f t="shared" si="604"/>
        <v>-90.973279035059676</v>
      </c>
      <c r="R2085">
        <f t="shared" si="605"/>
        <v>89.026720964940324</v>
      </c>
      <c r="S2085">
        <f t="shared" si="606"/>
        <v>2.3010048669508096</v>
      </c>
      <c r="T2085">
        <f t="shared" si="589"/>
        <v>20.817420788952674</v>
      </c>
    </row>
    <row r="2086" spans="1:20" x14ac:dyDescent="0.25">
      <c r="A2086">
        <f t="shared" si="590"/>
        <v>14512.579003666788</v>
      </c>
      <c r="B2086">
        <f t="shared" si="607"/>
        <v>2309.7486854452227</v>
      </c>
      <c r="C2086" t="str">
        <f t="shared" si="591"/>
        <v>-0.185762294963056-10.9421982654958i</v>
      </c>
      <c r="D2086" t="str">
        <f t="shared" si="592"/>
        <v>3.47808994692465-6.90161566768199i</v>
      </c>
      <c r="E2086" t="str">
        <f t="shared" si="593"/>
        <v>162.373691863106+1.94493800268715i</v>
      </c>
      <c r="F2086" t="str">
        <f t="shared" si="594"/>
        <v>2.42492165628651-64.6666106817721i</v>
      </c>
      <c r="G2086" t="str">
        <f t="shared" si="595"/>
        <v>0.999998652066141-0.00116100475533361i</v>
      </c>
      <c r="H2086" t="str">
        <f t="shared" si="596"/>
        <v>1424.25078224991+446.876713623544i</v>
      </c>
      <c r="I2086" t="str">
        <f t="shared" si="597"/>
        <v>91.2654909468701-256.765090355516i</v>
      </c>
      <c r="K2086" t="str">
        <f t="shared" si="598"/>
        <v>0.00767035862426067-0.00414818160380638i</v>
      </c>
      <c r="L2086" t="str">
        <f t="shared" si="599"/>
        <v>0.00015-0.122173298415264i</v>
      </c>
      <c r="M2086" t="str">
        <f t="shared" si="600"/>
        <v>0.0004-0.0215599938379877i</v>
      </c>
      <c r="N2086">
        <f t="shared" si="601"/>
        <v>89.02740081025523</v>
      </c>
      <c r="O2086">
        <f t="shared" si="602"/>
        <v>20.783343083854806</v>
      </c>
      <c r="P2086" s="3">
        <f t="shared" si="603"/>
        <v>20.783343083854806</v>
      </c>
      <c r="Q2086" s="3">
        <f t="shared" si="604"/>
        <v>-90.97259918974477</v>
      </c>
      <c r="R2086">
        <f t="shared" si="605"/>
        <v>89.02740081025523</v>
      </c>
      <c r="S2086">
        <f t="shared" si="606"/>
        <v>2.3097486854452227</v>
      </c>
      <c r="T2086">
        <f t="shared" si="589"/>
        <v>20.783343083854806</v>
      </c>
    </row>
    <row r="2087" spans="1:20" x14ac:dyDescent="0.25">
      <c r="A2087">
        <f t="shared" si="590"/>
        <v>14567.726803880721</v>
      </c>
      <c r="B2087">
        <f t="shared" si="607"/>
        <v>2318.5257304499146</v>
      </c>
      <c r="C2087" t="str">
        <f t="shared" si="591"/>
        <v>-0.18489835216903-10.8993492096942i</v>
      </c>
      <c r="D2087" t="str">
        <f t="shared" si="592"/>
        <v>3.47808968001782-6.87557256695669i</v>
      </c>
      <c r="E2087" t="str">
        <f t="shared" si="593"/>
        <v>162.373556237182+1.95332518127143i</v>
      </c>
      <c r="F2087" t="str">
        <f t="shared" si="594"/>
        <v>2.4249216313977-64.4218291682128i</v>
      </c>
      <c r="G2087" t="str">
        <f t="shared" si="595"/>
        <v>0.999998641802394-0.00116541656144233i</v>
      </c>
      <c r="H2087" t="str">
        <f t="shared" si="596"/>
        <v>1426.13874803199+448.545544396912i</v>
      </c>
      <c r="I2087" t="str">
        <f t="shared" si="597"/>
        <v>91.2731080591729-256.113286348823i</v>
      </c>
      <c r="K2087" t="str">
        <f t="shared" si="598"/>
        <v>0.00765689867952344-0.00415635558228091i</v>
      </c>
      <c r="L2087" t="str">
        <f t="shared" si="599"/>
        <v>0.00015-0.1217107973852i</v>
      </c>
      <c r="M2087" t="str">
        <f t="shared" si="600"/>
        <v>0.0004-0.0214783760091529i</v>
      </c>
      <c r="N2087">
        <f t="shared" si="601"/>
        <v>89.028118198376532</v>
      </c>
      <c r="O2087">
        <f t="shared" si="602"/>
        <v>20.749260993003485</v>
      </c>
      <c r="P2087" s="3">
        <f t="shared" si="603"/>
        <v>20.749260993003485</v>
      </c>
      <c r="Q2087" s="3">
        <f t="shared" si="604"/>
        <v>-90.971881801623468</v>
      </c>
      <c r="R2087">
        <f t="shared" si="605"/>
        <v>89.028118198376532</v>
      </c>
      <c r="S2087">
        <f t="shared" si="606"/>
        <v>2.3185257304499145</v>
      </c>
      <c r="T2087">
        <f t="shared" si="589"/>
        <v>20.749260993003485</v>
      </c>
    </row>
    <row r="2088" spans="1:20" x14ac:dyDescent="0.25">
      <c r="A2088">
        <f t="shared" si="590"/>
        <v>14623.084165735467</v>
      </c>
      <c r="B2088">
        <f t="shared" si="607"/>
        <v>2327.3361282256242</v>
      </c>
      <c r="C2088" t="str">
        <f t="shared" si="591"/>
        <v>-0.184031057735542-10.8566625984424i</v>
      </c>
      <c r="D2088" t="str">
        <f t="shared" si="592"/>
        <v>3.47808941107868-6.84962837363808i</v>
      </c>
      <c r="E2088" t="str">
        <f t="shared" si="593"/>
        <v>162.373426427656+1.961751719037i</v>
      </c>
      <c r="F2088" t="str">
        <f t="shared" si="594"/>
        <v>2.42492160631936-64.1779743842932i</v>
      </c>
      <c r="G2088" t="str">
        <f t="shared" si="595"/>
        <v>0.999998631460494-0.00116984513227737i</v>
      </c>
      <c r="H2088" t="str">
        <f t="shared" si="596"/>
        <v>1428.04400909567+450.219711154355i</v>
      </c>
      <c r="I2088" t="str">
        <f t="shared" si="597"/>
        <v>91.2806817870912-255.46570305322i</v>
      </c>
      <c r="K2088" t="str">
        <f t="shared" si="598"/>
        <v>0.00764338578719685-0.00416450181644247i</v>
      </c>
      <c r="L2088" t="str">
        <f t="shared" si="599"/>
        <v>0.00015-0.121250047205818i</v>
      </c>
      <c r="M2088" t="str">
        <f t="shared" si="600"/>
        <v>0.0004-0.0213970671539678i</v>
      </c>
      <c r="N2088">
        <f t="shared" si="601"/>
        <v>89.028873461114969</v>
      </c>
      <c r="O2088">
        <f t="shared" si="602"/>
        <v>20.715174525884663</v>
      </c>
      <c r="P2088" s="3">
        <f t="shared" si="603"/>
        <v>20.715174525884663</v>
      </c>
      <c r="Q2088" s="3">
        <f t="shared" si="604"/>
        <v>-90.971126538885031</v>
      </c>
      <c r="R2088">
        <f t="shared" si="605"/>
        <v>89.028873461114969</v>
      </c>
      <c r="S2088">
        <f t="shared" si="606"/>
        <v>2.3273361282256242</v>
      </c>
      <c r="T2088">
        <f t="shared" si="589"/>
        <v>20.715174525884663</v>
      </c>
    </row>
    <row r="2089" spans="1:20" x14ac:dyDescent="0.25">
      <c r="A2089">
        <f t="shared" si="590"/>
        <v>14678.651885565261</v>
      </c>
      <c r="B2089">
        <f t="shared" si="607"/>
        <v>2336.1800055128815</v>
      </c>
      <c r="C2089" t="str">
        <f t="shared" si="591"/>
        <v>-0.183160417253629-10.8141378505823i</v>
      </c>
      <c r="D2089" t="str">
        <f t="shared" si="592"/>
        <v>3.47808914009176-6.82378271451012i</v>
      </c>
      <c r="E2089" t="str">
        <f t="shared" si="593"/>
        <v>162.373302544801+1.9702177984742i</v>
      </c>
      <c r="F2089" t="str">
        <f t="shared" si="594"/>
        <v>2.42492158105007-63.935042822081i</v>
      </c>
      <c r="G2089" t="str">
        <f t="shared" si="595"/>
        <v>0.999998621039846-0.00117429053154313i</v>
      </c>
      <c r="H2089" t="str">
        <f t="shared" si="596"/>
        <v>1429.966745363+451.899207355646i</v>
      </c>
      <c r="I2089" t="str">
        <f t="shared" si="597"/>
        <v>91.2882098280769-254.822338063302i</v>
      </c>
      <c r="K2089" t="str">
        <f t="shared" si="598"/>
        <v>0.00762982002531032-0.00417261990785911i</v>
      </c>
      <c r="L2089" t="str">
        <f t="shared" si="599"/>
        <v>0.00015-0.120791041249071i</v>
      </c>
      <c r="M2089" t="str">
        <f t="shared" si="600"/>
        <v>0.0004-0.0213160661027773i</v>
      </c>
      <c r="N2089">
        <f t="shared" si="601"/>
        <v>89.029666931238779</v>
      </c>
      <c r="O2089">
        <f t="shared" si="602"/>
        <v>20.681083692358563</v>
      </c>
      <c r="P2089" s="3">
        <f t="shared" si="603"/>
        <v>20.681083692358563</v>
      </c>
      <c r="Q2089" s="3">
        <f t="shared" si="604"/>
        <v>-90.970333068761221</v>
      </c>
      <c r="R2089">
        <f t="shared" si="605"/>
        <v>89.029666931238779</v>
      </c>
      <c r="S2089">
        <f t="shared" si="606"/>
        <v>2.3361800055128814</v>
      </c>
      <c r="T2089">
        <f t="shared" si="589"/>
        <v>20.681083692358563</v>
      </c>
    </row>
    <row r="2090" spans="1:20" x14ac:dyDescent="0.25">
      <c r="A2090">
        <f t="shared" si="590"/>
        <v>14734.43076273041</v>
      </c>
      <c r="B2090">
        <f t="shared" si="607"/>
        <v>2345.0574895338304</v>
      </c>
      <c r="C2090" t="str">
        <f t="shared" si="591"/>
        <v>-0.182286436551608-10.7717743872933i</v>
      </c>
      <c r="D2090" t="str">
        <f t="shared" si="592"/>
        <v>3.47808886704149-6.79803521777419i</v>
      </c>
      <c r="E2090" t="str">
        <f t="shared" si="593"/>
        <v>162.373184700145+1.97872360256148i</v>
      </c>
      <c r="F2090" t="str">
        <f t="shared" si="594"/>
        <v>2.42492155558838-63.6930309869241i</v>
      </c>
      <c r="G2090" t="str">
        <f t="shared" si="595"/>
        <v>0.999998610539851-0.00117875282318608i</v>
      </c>
      <c r="H2090" t="str">
        <f t="shared" si="596"/>
        <v>1431.90713894051+453.584025761736i</v>
      </c>
      <c r="I2090" t="str">
        <f t="shared" si="597"/>
        <v>91.2956898208216-254.183189127753i</v>
      </c>
      <c r="K2090" t="str">
        <f t="shared" si="598"/>
        <v>0.00761620147555912-0.00418070945746622i</v>
      </c>
      <c r="L2090" t="str">
        <f t="shared" si="599"/>
        <v>0.00015-0.120333772912006i</v>
      </c>
      <c r="M2090" t="str">
        <f t="shared" si="600"/>
        <v>0.0004-0.0212353716903539i</v>
      </c>
      <c r="N2090">
        <f t="shared" si="601"/>
        <v>89.030498942454315</v>
      </c>
      <c r="O2090">
        <f t="shared" si="602"/>
        <v>20.646988502663035</v>
      </c>
      <c r="P2090" s="3">
        <f t="shared" si="603"/>
        <v>20.646988502663035</v>
      </c>
      <c r="Q2090" s="3">
        <f t="shared" si="604"/>
        <v>-90.969501057545685</v>
      </c>
      <c r="R2090">
        <f t="shared" si="605"/>
        <v>89.030498942454315</v>
      </c>
      <c r="S2090">
        <f t="shared" si="606"/>
        <v>2.3450574895338305</v>
      </c>
      <c r="T2090">
        <f t="shared" si="589"/>
        <v>20.646988502663035</v>
      </c>
    </row>
    <row r="2091" spans="1:20" x14ac:dyDescent="0.25">
      <c r="A2091">
        <f t="shared" si="590"/>
        <v>14790.421599628786</v>
      </c>
      <c r="B2091">
        <f t="shared" si="607"/>
        <v>2353.9687079940591</v>
      </c>
      <c r="C2091" t="str">
        <f t="shared" si="591"/>
        <v>-0.181409121696366-10.72957163208i</v>
      </c>
      <c r="D2091" t="str">
        <f t="shared" si="592"/>
        <v>3.47808859191213-6.77238551304371i</v>
      </c>
      <c r="E2091" t="str">
        <f t="shared" si="593"/>
        <v>162.373073006475+1.9872693147601i</v>
      </c>
      <c r="F2091" t="str">
        <f t="shared" si="594"/>
        <v>2.4249215299328-63.4519353974005i</v>
      </c>
      <c r="G2091" t="str">
        <f t="shared" si="595"/>
        <v>0.999998599959905-0.00118323207139564i</v>
      </c>
      <c r="H2091" t="str">
        <f t="shared" si="596"/>
        <v>1433.86537414987+455.274158415101i</v>
      </c>
      <c r="I2091" t="str">
        <f t="shared" si="597"/>
        <v>91.303119343881-253.548254150648i</v>
      </c>
      <c r="K2091" t="str">
        <f t="shared" si="598"/>
        <v>0.00760253022332474-0.00418877006560317i</v>
      </c>
      <c r="L2091" t="str">
        <f t="shared" si="599"/>
        <v>0.00015-0.119878235616662i</v>
      </c>
      <c r="M2091" t="str">
        <f t="shared" si="600"/>
        <v>0.0004-0.0211549827558816i</v>
      </c>
      <c r="N2091">
        <f t="shared" si="601"/>
        <v>89.031369829386264</v>
      </c>
      <c r="O2091">
        <f t="shared" si="602"/>
        <v>20.612888967415319</v>
      </c>
      <c r="P2091" s="3">
        <f t="shared" si="603"/>
        <v>20.612888967415319</v>
      </c>
      <c r="Q2091" s="3">
        <f t="shared" si="604"/>
        <v>-90.968630170613736</v>
      </c>
      <c r="R2091">
        <f t="shared" si="605"/>
        <v>89.031369829386264</v>
      </c>
      <c r="S2091">
        <f t="shared" si="606"/>
        <v>2.353968707994059</v>
      </c>
      <c r="T2091">
        <f t="shared" si="589"/>
        <v>20.612888967415319</v>
      </c>
    </row>
    <row r="2092" spans="1:20" x14ac:dyDescent="0.25">
      <c r="A2092">
        <f t="shared" si="590"/>
        <v>14846.625201707377</v>
      </c>
      <c r="B2092">
        <f t="shared" si="607"/>
        <v>2362.9137890844368</v>
      </c>
      <c r="C2092" t="str">
        <f t="shared" si="591"/>
        <v>-0.180528478994761-10.6875290107623i</v>
      </c>
      <c r="D2092" t="str">
        <f t="shared" si="592"/>
        <v>3.47808831468784-6.74683323133893i</v>
      </c>
      <c r="E2092" t="str">
        <f t="shared" si="593"/>
        <v>162.372967577843+1.99585511901026i</v>
      </c>
      <c r="F2092" t="str">
        <f t="shared" si="594"/>
        <v>2.42492150408188-63.2117525852695i</v>
      </c>
      <c r="G2092" t="str">
        <f t="shared" si="595"/>
        <v>0.999998589299399-0.00118772834060514i</v>
      </c>
      <c r="H2092" t="str">
        <f t="shared" si="596"/>
        <v>1435.84163755894+456.969596619589i</v>
      </c>
      <c r="I2092" t="str">
        <f t="shared" si="597"/>
        <v>91.3104959142684-252.91753119276i</v>
      </c>
      <c r="K2092" t="str">
        <f t="shared" si="598"/>
        <v>0.00758880635769509-0.00419680133205077i</v>
      </c>
      <c r="L2092" t="str">
        <f t="shared" si="599"/>
        <v>0.00015-0.119424422809984i</v>
      </c>
      <c r="M2092" t="str">
        <f t="shared" si="600"/>
        <v>0.0004-0.0210748981429384i</v>
      </c>
      <c r="N2092">
        <f t="shared" si="601"/>
        <v>89.032279927557013</v>
      </c>
      <c r="O2092">
        <f t="shared" si="602"/>
        <v>20.578785097615683</v>
      </c>
      <c r="P2092" s="3">
        <f t="shared" si="603"/>
        <v>20.578785097615683</v>
      </c>
      <c r="Q2092" s="3">
        <f t="shared" si="604"/>
        <v>-90.967720072442987</v>
      </c>
      <c r="R2092">
        <f t="shared" si="605"/>
        <v>89.032279927557013</v>
      </c>
      <c r="S2092">
        <f t="shared" si="606"/>
        <v>2.3629137890844367</v>
      </c>
      <c r="T2092">
        <f t="shared" ref="T2092:T2155" si="608">P2092</f>
        <v>20.578785097615683</v>
      </c>
    </row>
    <row r="2093" spans="1:20" x14ac:dyDescent="0.25">
      <c r="A2093">
        <f t="shared" ref="A2093:A2156" si="609">2*PI()*B2093</f>
        <v>14903.042377473867</v>
      </c>
      <c r="B2093">
        <f t="shared" si="607"/>
        <v>2371.8928614829579</v>
      </c>
      <c r="C2093" t="str">
        <f t="shared" ref="C2093:C2156" si="610">IMPRODUCT(D2093,E2093,$C$40,,K2093,$C$41)</f>
        <v>-0.17964451499439-10.6456459514636i</v>
      </c>
      <c r="D2093" t="str">
        <f t="shared" ref="D2093:D2156" si="611">IMDIV(IMPRODUCT($C$37,$C$38,COMPLEX(1,A2093/$C$38)),IMSUM(-1*A2093*A2093/$C$39,COMPLEX(0,1*A2093)))</f>
        <v>3.4780880353527-6.72137800508155i</v>
      </c>
      <c r="E2093" t="str">
        <f t="shared" ref="E2093:E2156" si="612">IMDIV(IMPRODUCT(IMSUM(F2093,G2093),$C$29,H2093),IMSUM(1,I2093))</f>
        <v>162.372868529581+2.00448119972666i</v>
      </c>
      <c r="F2093" t="str">
        <f t="shared" ref="F2093:F2156" si="613">IMDIV(IMPRODUCT($C$14,$C$15,COMPLEX(1,A2093/$C$15)),IMSUM(-1*A2093*A2093/$C$16,COMPLEX(0,A2093)))</f>
        <v>2.42492147803411-62.9724790954207i</v>
      </c>
      <c r="G2093" t="str">
        <f t="shared" ref="G2093:G2156" si="614">IMDIV(1,COMPLEX(1,A2093*$C$9*$C$10))</f>
        <v>0.999998578557719-0.00119224169549275i</v>
      </c>
      <c r="H2093" t="str">
        <f t="shared" ref="H2093:H2156" si="615">IMDIV($C$3,IMSUM(K2093,COMPLEX(0,$C$28*A2093)))</f>
        <v>1437.83611801333+458.670330919683i</v>
      </c>
      <c r="I2093" t="str">
        <f t="shared" ref="I2093:I2156" si="616">IMPRODUCT(F2093,$C$29,H2093,$C$31)</f>
        <v>91.3178169860036-252.291018472882i</v>
      </c>
      <c r="K2093" t="str">
        <f t="shared" ref="K2093:K2156" si="617">IF($C$26&lt;=0,IMDIV(1,IMSUM(IMDIV(1,L2093),1/$C$18)),IMDIV(1,IMSUM(IMDIV(1,L2093),1/$C$18,IMDIV(1,M2093))))</f>
        <v>0.0075750299714841-0.00420480285606853i</v>
      </c>
      <c r="L2093" t="str">
        <f t="shared" ref="L2093:L2156" si="618">IMSUM($C$21/$C$22,IMDIV(1,COMPLEX(0,$C$20*$C$22*A2093)))</f>
        <v>0.00015-0.118972327963722i</v>
      </c>
      <c r="M2093" t="str">
        <f t="shared" ref="M2093:M2156" si="619">IMSUM($C$25/$C$26,IMDIV(1,COMPLEX(0,$C$24*$C$26*A2093)))</f>
        <v>0.0004-0.0209951166994804i</v>
      </c>
      <c r="N2093">
        <f t="shared" ref="N2093:N2156" si="620">ABS(R2093)</f>
        <v>89.033229573368743</v>
      </c>
      <c r="O2093">
        <f t="shared" ref="O2093:O2156" si="621">ABS(P2093)</f>
        <v>20.544676904649485</v>
      </c>
      <c r="P2093" s="3">
        <f t="shared" ref="P2093:P2156" si="622">20*LOG10(IMABS(C2093))</f>
        <v>20.544676904649485</v>
      </c>
      <c r="Q2093" s="3">
        <f t="shared" ref="Q2093:Q2156" si="623">IMARGUMENT(C2093)*180/PI()</f>
        <v>-90.966770426631257</v>
      </c>
      <c r="R2093">
        <f t="shared" ref="R2093:R2156" si="624">IF(Q2093&lt;0,Q2093+180,Q2093-180)</f>
        <v>89.033229573368743</v>
      </c>
      <c r="S2093">
        <f t="shared" ref="S2093:S2156" si="625">B2093/1000</f>
        <v>2.3718928614829577</v>
      </c>
      <c r="T2093">
        <f t="shared" si="608"/>
        <v>20.544676904649485</v>
      </c>
    </row>
    <row r="2094" spans="1:20" x14ac:dyDescent="0.25">
      <c r="A2094">
        <f t="shared" si="609"/>
        <v>14959.673938508269</v>
      </c>
      <c r="B2094">
        <f t="shared" ref="B2094:B2157" si="626">B2093*(1+B$42)</f>
        <v>2380.9060543565934</v>
      </c>
      <c r="C2094" t="str">
        <f t="shared" si="610"/>
        <v>-0.178757236485128-10.6039218845998i</v>
      </c>
      <c r="D2094" t="str">
        <f t="shared" si="611"/>
        <v>3.47808775389063-6.69601946808943i</v>
      </c>
      <c r="E2094" t="str">
        <f t="shared" si="612"/>
        <v>162.372775978305+2.01314774179398i</v>
      </c>
      <c r="F2094" t="str">
        <f t="shared" si="613"/>
        <v>2.42492145178799-62.7341114858247i</v>
      </c>
      <c r="G2094" t="str">
        <f t="shared" si="614"/>
        <v>0.999998567734247-0.00119677220098237i</v>
      </c>
      <c r="H2094" t="str">
        <f t="shared" si="615"/>
        <v>1439.84900666848+460.376351079269i</v>
      </c>
      <c r="I2094" t="str">
        <f t="shared" si="616"/>
        <v>91.3250799486374-251.66871436919i</v>
      </c>
      <c r="K2094" t="str">
        <f t="shared" si="617"/>
        <v>0.007561201161251-0.00421277423643294i</v>
      </c>
      <c r="L2094" t="str">
        <f t="shared" si="618"/>
        <v>0.00015-0.11852194457434i</v>
      </c>
      <c r="M2094" t="str">
        <f t="shared" si="619"/>
        <v>0.0004-0.0209156372778247i</v>
      </c>
      <c r="N2094">
        <f t="shared" si="620"/>
        <v>89.034219104081274</v>
      </c>
      <c r="O2094">
        <f t="shared" si="621"/>
        <v>20.510564400289908</v>
      </c>
      <c r="P2094" s="3">
        <f t="shared" si="622"/>
        <v>20.510564400289908</v>
      </c>
      <c r="Q2094" s="3">
        <f t="shared" si="623"/>
        <v>-90.965780895918726</v>
      </c>
      <c r="R2094">
        <f t="shared" si="624"/>
        <v>89.034219104081274</v>
      </c>
      <c r="S2094">
        <f t="shared" si="625"/>
        <v>2.3809060543565934</v>
      </c>
      <c r="T2094">
        <f t="shared" si="608"/>
        <v>20.510564400289908</v>
      </c>
    </row>
    <row r="2095" spans="1:20" x14ac:dyDescent="0.25">
      <c r="A2095">
        <f t="shared" si="609"/>
        <v>15016.5206994746</v>
      </c>
      <c r="B2095">
        <f t="shared" si="626"/>
        <v>2389.9534973631485</v>
      </c>
      <c r="C2095" t="str">
        <f t="shared" si="610"/>
        <v>-0.177866650500238-10.5623562428685i</v>
      </c>
      <c r="D2095" t="str">
        <f t="shared" si="611"/>
        <v>3.47808747028543-6.67075725557137i</v>
      </c>
      <c r="E2095" t="str">
        <f t="shared" si="612"/>
        <v>162.372690041922+2.02185493056167i</v>
      </c>
      <c r="F2095" t="str">
        <f t="shared" si="613"/>
        <v>2.42492142534205-62.4966463274834i</v>
      </c>
      <c r="G2095" t="str">
        <f t="shared" si="614"/>
        <v>0.999998556828362-0.00120131992224463i</v>
      </c>
      <c r="H2095" t="str">
        <f t="shared" si="615"/>
        <v>1441.88049702208+462.087646059838i</v>
      </c>
      <c r="I2095" t="str">
        <f t="shared" si="616"/>
        <v>91.3322821257384-251.05061742059i</v>
      </c>
      <c r="K2095" t="str">
        <f t="shared" si="617"/>
        <v>0.00754732002731931-0.00422071507147596i</v>
      </c>
      <c r="L2095" t="str">
        <f t="shared" si="618"/>
        <v>0.00015-0.118073266162921i</v>
      </c>
      <c r="M2095" t="str">
        <f t="shared" si="619"/>
        <v>0.0004-0.0208364587346331i</v>
      </c>
      <c r="N2095">
        <f t="shared" si="620"/>
        <v>89.035248857791331</v>
      </c>
      <c r="O2095">
        <f t="shared" si="621"/>
        <v>20.476447596700748</v>
      </c>
      <c r="P2095" s="3">
        <f t="shared" si="622"/>
        <v>20.476447596700748</v>
      </c>
      <c r="Q2095" s="3">
        <f t="shared" si="623"/>
        <v>-90.964751142208669</v>
      </c>
      <c r="R2095">
        <f t="shared" si="624"/>
        <v>89.035248857791331</v>
      </c>
      <c r="S2095">
        <f t="shared" si="625"/>
        <v>2.3899534973631487</v>
      </c>
      <c r="T2095">
        <f t="shared" si="608"/>
        <v>20.476447596700748</v>
      </c>
    </row>
    <row r="2096" spans="1:20" x14ac:dyDescent="0.25">
      <c r="A2096">
        <f t="shared" si="609"/>
        <v>15073.583478132605</v>
      </c>
      <c r="B2096">
        <f t="shared" si="626"/>
        <v>2399.0353206531286</v>
      </c>
      <c r="C2096" t="str">
        <f t="shared" si="610"/>
        <v>-0.176972764317461-10.5209484612377i</v>
      </c>
      <c r="D2096" t="str">
        <f t="shared" si="611"/>
        <v>3.47808718452078-6.64559100412177i</v>
      </c>
      <c r="E2096" t="str">
        <f t="shared" si="612"/>
        <v>162.372610839643+2.03060295183927i</v>
      </c>
      <c r="F2096" t="str">
        <f t="shared" si="613"/>
        <v>2.42492139869472-62.2600802043805i</v>
      </c>
      <c r="G2096" t="str">
        <f t="shared" si="614"/>
        <v>0.999998545839434-0.00120588492469776i</v>
      </c>
      <c r="H2096" t="str">
        <f t="shared" si="615"/>
        <v>1443.9307849472+463.804203998092i</v>
      </c>
      <c r="I2096" t="str">
        <f t="shared" si="616"/>
        <v>91.3394207733399-250.436726328134i</v>
      </c>
      <c r="K2096" t="str">
        <f t="shared" si="617"/>
        <v>0.00753338667379524-0.00422862495912389i</v>
      </c>
      <c r="L2096" t="str">
        <f t="shared" si="618"/>
        <v>0.00015-0.117626286275075i</v>
      </c>
      <c r="M2096" t="str">
        <f t="shared" si="619"/>
        <v>0.0004-0.0207575799308956i</v>
      </c>
      <c r="N2096">
        <f t="shared" si="620"/>
        <v>89.036319173411997</v>
      </c>
      <c r="O2096">
        <f t="shared" si="621"/>
        <v>20.442326506438814</v>
      </c>
      <c r="P2096" s="3">
        <f t="shared" si="622"/>
        <v>20.442326506438814</v>
      </c>
      <c r="Q2096" s="3">
        <f t="shared" si="623"/>
        <v>-90.963680826588003</v>
      </c>
      <c r="R2096">
        <f t="shared" si="624"/>
        <v>89.036319173411997</v>
      </c>
      <c r="S2096">
        <f t="shared" si="625"/>
        <v>2.3990353206531285</v>
      </c>
      <c r="T2096">
        <f t="shared" si="608"/>
        <v>20.442326506438814</v>
      </c>
    </row>
    <row r="2097" spans="1:20" x14ac:dyDescent="0.25">
      <c r="A2097">
        <f t="shared" si="609"/>
        <v>15130.863095349509</v>
      </c>
      <c r="B2097">
        <f t="shared" si="626"/>
        <v>2408.1516548716104</v>
      </c>
      <c r="C2097" t="str">
        <f t="shared" si="610"/>
        <v>-0.176075585459883-10.4796979769347i</v>
      </c>
      <c r="D2097" t="str">
        <f t="shared" si="611"/>
        <v>3.47808689658024-6.6205203517155i</v>
      </c>
      <c r="E2097" t="str">
        <f t="shared" si="612"/>
        <v>162.372538491986+2.03939199189229i</v>
      </c>
      <c r="F2097" t="str">
        <f t="shared" si="613"/>
        <v>2.4249213718445-62.0244097134331i</v>
      </c>
      <c r="G2097" t="str">
        <f t="shared" si="614"/>
        <v>0.999998534766832-0.00121046727400856i</v>
      </c>
      <c r="H2097" t="str">
        <f t="shared" si="615"/>
        <v>1446.00006872578+465.526012182934i</v>
      </c>
      <c r="I2097" t="str">
        <f t="shared" si="616"/>
        <v>91.3464930783474-249.827039956423i</v>
      </c>
      <c r="K2097" t="str">
        <f t="shared" si="617"/>
        <v>0.00751940120858579-0.00423650349693648i</v>
      </c>
      <c r="L2097" t="str">
        <f t="shared" si="618"/>
        <v>0.00015-0.117180998480848i</v>
      </c>
      <c r="M2097" t="str">
        <f t="shared" si="619"/>
        <v>0.0004-0.0206789997319144i</v>
      </c>
      <c r="N2097">
        <f t="shared" si="620"/>
        <v>89.037430390652403</v>
      </c>
      <c r="O2097">
        <f t="shared" si="621"/>
        <v>20.408201142456445</v>
      </c>
      <c r="P2097" s="3">
        <f t="shared" si="622"/>
        <v>20.408201142456445</v>
      </c>
      <c r="Q2097" s="3">
        <f t="shared" si="623"/>
        <v>-90.962569609347597</v>
      </c>
      <c r="R2097">
        <f t="shared" si="624"/>
        <v>89.037430390652403</v>
      </c>
      <c r="S2097">
        <f t="shared" si="625"/>
        <v>2.4081516548716104</v>
      </c>
      <c r="T2097">
        <f t="shared" si="608"/>
        <v>20.408201142456445</v>
      </c>
    </row>
    <row r="2098" spans="1:20" x14ac:dyDescent="0.25">
      <c r="A2098">
        <f t="shared" si="609"/>
        <v>15188.360375111835</v>
      </c>
      <c r="B2098">
        <f t="shared" si="626"/>
        <v>2417.3026311601225</v>
      </c>
      <c r="C2098" t="str">
        <f t="shared" si="610"/>
        <v>-0.175175121697486-10.4386042294356i</v>
      </c>
      <c r="D2098" t="str">
        <f t="shared" si="611"/>
        <v>3.47808660644724-6.59554493770265i</v>
      </c>
      <c r="E2098" t="str">
        <f t="shared" si="612"/>
        <v>162.372473120789+2.0482222374369i</v>
      </c>
      <c r="F2098" t="str">
        <f t="shared" si="613"/>
        <v>2.42492134478982-61.7896314644422i</v>
      </c>
      <c r="G2098" t="str">
        <f t="shared" si="614"/>
        <v>0.999998523609918-0.00121506703609338i</v>
      </c>
      <c r="H2098" t="str">
        <f t="shared" si="615"/>
        <v>1448.08854908264+467.253057031951i</v>
      </c>
      <c r="I2098" t="str">
        <f t="shared" si="616"/>
        <v>91.3534961569208-249.221557335045i</v>
      </c>
      <c r="K2098" t="str">
        <f t="shared" si="617"/>
        <v>0.00750536374341633-0.00424435028214706i</v>
      </c>
      <c r="L2098" t="str">
        <f t="shared" si="618"/>
        <v>0.00015-0.116737396374624i</v>
      </c>
      <c r="M2098" t="str">
        <f t="shared" si="619"/>
        <v>0.0004-0.0206007170072867i</v>
      </c>
      <c r="N2098">
        <f t="shared" si="620"/>
        <v>89.038582849993773</v>
      </c>
      <c r="O2098">
        <f t="shared" si="621"/>
        <v>20.374071518104486</v>
      </c>
      <c r="P2098" s="3">
        <f t="shared" si="622"/>
        <v>20.374071518104486</v>
      </c>
      <c r="Q2098" s="3">
        <f t="shared" si="623"/>
        <v>-90.961417150006227</v>
      </c>
      <c r="R2098">
        <f t="shared" si="624"/>
        <v>89.038582849993773</v>
      </c>
      <c r="S2098">
        <f t="shared" si="625"/>
        <v>2.4173026311601227</v>
      </c>
      <c r="T2098">
        <f t="shared" si="608"/>
        <v>20.374071518104486</v>
      </c>
    </row>
    <row r="2099" spans="1:20" x14ac:dyDescent="0.25">
      <c r="A2099">
        <f t="shared" si="609"/>
        <v>15246.076144537261</v>
      </c>
      <c r="B2099">
        <f t="shared" si="626"/>
        <v>2426.488381158531</v>
      </c>
      <c r="C2099" t="str">
        <f t="shared" si="610"/>
        <v>-0.174271381047616-10.3976666604529i</v>
      </c>
      <c r="D2099" t="str">
        <f t="shared" si="611"/>
        <v>3.47808631410507-6.57066440280329i</v>
      </c>
      <c r="E2099" t="str">
        <f t="shared" si="612"/>
        <v>162.372414849213+2.05709387563529i</v>
      </c>
      <c r="F2099" t="str">
        <f t="shared" si="613"/>
        <v>2.42492131752913-61.5557420800432i</v>
      </c>
      <c r="G2099" t="str">
        <f t="shared" si="614"/>
        <v>0.999998512368051-0.00121968427711898i</v>
      </c>
      <c r="H2099" t="str">
        <f t="shared" si="615"/>
        <v>1450.19642922014+468.985324067129i</v>
      </c>
      <c r="I2099" t="str">
        <f t="shared" si="616"/>
        <v>91.3604270527959-248.620277660039i</v>
      </c>
      <c r="K2099" t="str">
        <f t="shared" si="617"/>
        <v>0.00749127439384774-0.00425216491170215i</v>
      </c>
      <c r="L2099" t="str">
        <f t="shared" si="618"/>
        <v>0.00015-0.116295473575039i</v>
      </c>
      <c r="M2099" t="str">
        <f t="shared" si="619"/>
        <v>0.0004-0.0205227306308893i</v>
      </c>
      <c r="N2099">
        <f t="shared" si="620"/>
        <v>89.039776892670417</v>
      </c>
      <c r="O2099">
        <f t="shared" si="621"/>
        <v>20.339937647133656</v>
      </c>
      <c r="P2099" s="3">
        <f t="shared" si="622"/>
        <v>20.339937647133656</v>
      </c>
      <c r="Q2099" s="3">
        <f t="shared" si="623"/>
        <v>-90.960223107329583</v>
      </c>
      <c r="R2099">
        <f t="shared" si="624"/>
        <v>89.039776892670417</v>
      </c>
      <c r="S2099">
        <f t="shared" si="625"/>
        <v>2.4264883811585309</v>
      </c>
      <c r="T2099">
        <f t="shared" si="608"/>
        <v>20.339937647133656</v>
      </c>
    </row>
    <row r="2100" spans="1:20" x14ac:dyDescent="0.25">
      <c r="A2100">
        <f t="shared" si="609"/>
        <v>15304.011233886504</v>
      </c>
      <c r="B2100">
        <f t="shared" si="626"/>
        <v>2435.7090370069336</v>
      </c>
      <c r="C2100" t="str">
        <f t="shared" si="610"/>
        <v>-0.173364371776549-10.3568847139265i</v>
      </c>
      <c r="D2100" t="str">
        <f t="shared" si="611"/>
        <v>3.47808601953696-6.5458783891025i</v>
      </c>
      <c r="E2100" t="str">
        <f t="shared" si="612"/>
        <v>162.372363801757+2.06600709409059i</v>
      </c>
      <c r="F2100" t="str">
        <f t="shared" si="613"/>
        <v>2.42492129006088-61.3227381956598i</v>
      </c>
      <c r="G2100" t="str">
        <f t="shared" si="614"/>
        <v>0.999998501040584-0.00122431906350358i</v>
      </c>
      <c r="H2100" t="str">
        <f t="shared" si="615"/>
        <v>1452.32391485313+470.72279789007i</v>
      </c>
      <c r="I2100" t="str">
        <f t="shared" si="616"/>
        <v>91.3672827355904-248.023200295368i</v>
      </c>
      <c r="K2100" t="str">
        <f t="shared" si="617"/>
        <v>0.00747713327929332-0.00425994698230255i</v>
      </c>
      <c r="L2100" t="str">
        <f t="shared" si="618"/>
        <v>0.00015-0.115855223724885i</v>
      </c>
      <c r="M2100" t="str">
        <f t="shared" si="619"/>
        <v>0.0004-0.020445039480862i</v>
      </c>
      <c r="N2100">
        <f t="shared" si="620"/>
        <v>89.041012860644756</v>
      </c>
      <c r="O2100">
        <f t="shared" si="621"/>
        <v>20.305799543698694</v>
      </c>
      <c r="P2100" s="3">
        <f t="shared" si="622"/>
        <v>20.305799543698694</v>
      </c>
      <c r="Q2100" s="3">
        <f t="shared" si="623"/>
        <v>-90.958987139355244</v>
      </c>
      <c r="R2100">
        <f t="shared" si="624"/>
        <v>89.041012860644756</v>
      </c>
      <c r="S2100">
        <f t="shared" si="625"/>
        <v>2.4357090370069336</v>
      </c>
      <c r="T2100">
        <f t="shared" si="608"/>
        <v>20.305799543698694</v>
      </c>
    </row>
    <row r="2101" spans="1:20" x14ac:dyDescent="0.25">
      <c r="A2101">
        <f t="shared" si="609"/>
        <v>15362.166476575276</v>
      </c>
      <c r="B2101">
        <f t="shared" si="626"/>
        <v>2444.9647313475602</v>
      </c>
      <c r="C2101" t="str">
        <f t="shared" si="610"/>
        <v>-0.172454102400025-10.3162578360107i</v>
      </c>
      <c r="D2101" t="str">
        <f t="shared" si="611"/>
        <v>3.47808572272591-6.5211865400449i</v>
      </c>
      <c r="E2101" t="str">
        <f t="shared" si="612"/>
        <v>162.372320104258+2.07496208084118i</v>
      </c>
      <c r="F2101" t="str">
        <f t="shared" si="613"/>
        <v>2.42492126238346-61.0906164594521i</v>
      </c>
      <c r="G2101" t="str">
        <f t="shared" si="614"/>
        <v>0.999998489626864-0.00122897146191774i</v>
      </c>
      <c r="H2101" t="str">
        <f t="shared" si="615"/>
        <v>1454.47121424475+472.465462156418i</v>
      </c>
      <c r="I2101" t="str">
        <f t="shared" si="616"/>
        <v>91.3740600990413-247.430324774435i</v>
      </c>
      <c r="K2101" t="str">
        <f t="shared" si="617"/>
        <v>0.00746294052303484-0.00426769609044371i</v>
      </c>
      <c r="L2101" t="str">
        <f t="shared" si="618"/>
        <v>0.00015-0.115416640491019i</v>
      </c>
      <c r="M2101" t="str">
        <f t="shared" si="619"/>
        <v>0.0004-0.0203676424395916i</v>
      </c>
      <c r="N2101">
        <f t="shared" si="620"/>
        <v>89.042291096587107</v>
      </c>
      <c r="O2101">
        <f t="shared" si="621"/>
        <v>20.271657222359138</v>
      </c>
      <c r="P2101" s="3">
        <f t="shared" si="622"/>
        <v>20.271657222359138</v>
      </c>
      <c r="Q2101" s="3">
        <f t="shared" si="623"/>
        <v>-90.957708903412893</v>
      </c>
      <c r="R2101">
        <f t="shared" si="624"/>
        <v>89.042291096587107</v>
      </c>
      <c r="S2101">
        <f t="shared" si="625"/>
        <v>2.4449647313475604</v>
      </c>
      <c r="T2101">
        <f t="shared" si="608"/>
        <v>20.271657222359138</v>
      </c>
    </row>
    <row r="2102" spans="1:20" x14ac:dyDescent="0.25">
      <c r="A2102">
        <f t="shared" si="609"/>
        <v>15420.542709186262</v>
      </c>
      <c r="B2102">
        <f t="shared" si="626"/>
        <v>2454.2555973266813</v>
      </c>
      <c r="C2102" t="str">
        <f t="shared" si="610"/>
        <v>-0.171540581684472-10.2757854750644i</v>
      </c>
      <c r="D2102" t="str">
        <f t="shared" si="611"/>
        <v>3.47808542365486-6.49658850042981i</v>
      </c>
      <c r="E2102" t="str">
        <f t="shared" si="612"/>
        <v>162.372283883907+2.08395902435663i</v>
      </c>
      <c r="F2102" t="str">
        <f t="shared" si="613"/>
        <v>2.42492123449529-60.8593735322712i</v>
      </c>
      <c r="G2102" t="str">
        <f t="shared" si="614"/>
        <v>0.999998478126237-0.00123364153928535i</v>
      </c>
      <c r="H2102" t="str">
        <f t="shared" si="615"/>
        <v>1456.63853824249+474.213299549716i</v>
      </c>
      <c r="I2102" t="str">
        <f t="shared" si="616"/>
        <v>91.3807559592243-246.841650801606i</v>
      </c>
      <c r="K2102" t="str">
        <f t="shared" si="617"/>
        <v>0.00744869625223847-0.00427541183245741i</v>
      </c>
      <c r="L2102" t="str">
        <f t="shared" si="618"/>
        <v>0.00015-0.114979717564275i</v>
      </c>
      <c r="M2102" t="str">
        <f t="shared" si="619"/>
        <v>0.0004-0.0202905383936955i</v>
      </c>
      <c r="N2102">
        <f t="shared" si="620"/>
        <v>89.043611943851616</v>
      </c>
      <c r="O2102">
        <f t="shared" si="621"/>
        <v>20.237510698082769</v>
      </c>
      <c r="P2102" s="3">
        <f t="shared" si="622"/>
        <v>20.237510698082769</v>
      </c>
      <c r="Q2102" s="3">
        <f t="shared" si="623"/>
        <v>-90.956388056148384</v>
      </c>
      <c r="R2102">
        <f t="shared" si="624"/>
        <v>89.043611943851616</v>
      </c>
      <c r="S2102">
        <f t="shared" si="625"/>
        <v>2.4542555973266813</v>
      </c>
      <c r="T2102">
        <f t="shared" si="608"/>
        <v>20.237510698082769</v>
      </c>
    </row>
    <row r="2103" spans="1:20" x14ac:dyDescent="0.25">
      <c r="A2103">
        <f t="shared" si="609"/>
        <v>15479.14077148117</v>
      </c>
      <c r="B2103">
        <f t="shared" si="626"/>
        <v>2463.5817685965226</v>
      </c>
      <c r="C2103" t="str">
        <f t="shared" si="610"/>
        <v>-0.170623818647673-10.2354670816394i</v>
      </c>
      <c r="D2103" t="str">
        <f t="shared" si="611"/>
        <v>3.47808512230661-6.47208391640602i</v>
      </c>
      <c r="E2103" t="str">
        <f t="shared" si="612"/>
        <v>162.372255269252+2.09299811353251i</v>
      </c>
      <c r="F2103" t="str">
        <f t="shared" si="613"/>
        <v>2.42492120639479-60.6290060876102i</v>
      </c>
      <c r="G2103" t="str">
        <f t="shared" si="614"/>
        <v>0.999998466538038-0.0012383293627846i</v>
      </c>
      <c r="H2103" t="str">
        <f t="shared" si="615"/>
        <v>1458.82610031497+475.966291754489i</v>
      </c>
      <c r="I2103" t="str">
        <f t="shared" si="616"/>
        <v>91.3873670527126-246.257178253764i</v>
      </c>
      <c r="K2103" t="str">
        <f t="shared" si="617"/>
        <v>0.00743440059797006-0.00428309380455319i</v>
      </c>
      <c r="L2103" t="str">
        <f t="shared" si="618"/>
        <v>0.00015-0.114544448659369i</v>
      </c>
      <c r="M2103" t="str">
        <f t="shared" si="619"/>
        <v>0.0004-0.0202137262340063i</v>
      </c>
      <c r="N2103">
        <f t="shared" si="620"/>
        <v>89.04497574645454</v>
      </c>
      <c r="O2103">
        <f t="shared" si="621"/>
        <v>20.203359986247349</v>
      </c>
      <c r="P2103" s="3">
        <f t="shared" si="622"/>
        <v>20.203359986247349</v>
      </c>
      <c r="Q2103" s="3">
        <f t="shared" si="623"/>
        <v>-90.95502425354546</v>
      </c>
      <c r="R2103">
        <f t="shared" si="624"/>
        <v>89.04497574645454</v>
      </c>
      <c r="S2103">
        <f t="shared" si="625"/>
        <v>2.4635817685965224</v>
      </c>
      <c r="T2103">
        <f t="shared" si="608"/>
        <v>20.203359986247349</v>
      </c>
    </row>
    <row r="2104" spans="1:20" x14ac:dyDescent="0.25">
      <c r="A2104">
        <f t="shared" si="609"/>
        <v>15537.961506412797</v>
      </c>
      <c r="B2104">
        <f t="shared" si="626"/>
        <v>2472.9433793171893</v>
      </c>
      <c r="C2104" t="str">
        <f t="shared" si="610"/>
        <v>-0.169703822559925-10.1953021084701i</v>
      </c>
      <c r="D2104" t="str">
        <f t="shared" si="611"/>
        <v>3.47808481866382-6.44767243546666i</v>
      </c>
      <c r="E2104" t="str">
        <f t="shared" si="612"/>
        <v>162.372234390207+2.10207953768475i</v>
      </c>
      <c r="F2104" t="str">
        <f t="shared" si="613"/>
        <v>2.42492117808031-60.3995108115559i</v>
      </c>
      <c r="G2104" t="str">
        <f t="shared" si="614"/>
        <v>0.999998454861602-0.00124303499984894i</v>
      </c>
      <c r="H2104" t="str">
        <f t="shared" si="615"/>
        <v>1461.03411658919+477.724419428679i</v>
      </c>
      <c r="I2104" t="str">
        <f t="shared" si="616"/>
        <v>91.3938900347018-245.676907181879i</v>
      </c>
      <c r="K2104" t="str">
        <f t="shared" si="617"/>
        <v>0.00742005369521008-0.00429074160286072i</v>
      </c>
      <c r="L2104" t="str">
        <f t="shared" si="618"/>
        <v>0.00015-0.114110827514813i</v>
      </c>
      <c r="M2104" t="str">
        <f t="shared" si="619"/>
        <v>0.0004-0.0201372048555552i</v>
      </c>
      <c r="N2104">
        <f t="shared" si="620"/>
        <v>89.046382849049436</v>
      </c>
      <c r="O2104">
        <f t="shared" si="621"/>
        <v>20.169205102643609</v>
      </c>
      <c r="P2104" s="3">
        <f t="shared" si="622"/>
        <v>20.169205102643609</v>
      </c>
      <c r="Q2104" s="3">
        <f t="shared" si="623"/>
        <v>-90.953617150950564</v>
      </c>
      <c r="R2104">
        <f t="shared" si="624"/>
        <v>89.046382849049436</v>
      </c>
      <c r="S2104">
        <f t="shared" si="625"/>
        <v>2.4729433793171891</v>
      </c>
      <c r="T2104">
        <f t="shared" si="608"/>
        <v>20.169205102643609</v>
      </c>
    </row>
    <row r="2105" spans="1:20" x14ac:dyDescent="0.25">
      <c r="A2105">
        <f t="shared" si="609"/>
        <v>15597.005760137166</v>
      </c>
      <c r="B2105">
        <f t="shared" si="626"/>
        <v>2482.3405641585946</v>
      </c>
      <c r="C2105" t="str">
        <f t="shared" si="610"/>
        <v>-0.168780602944697-10.1552900104615i</v>
      </c>
      <c r="D2105" t="str">
        <f t="shared" si="611"/>
        <v>3.478084512709-6.42335370644419i</v>
      </c>
      <c r="E2105" t="str">
        <f t="shared" si="612"/>
        <v>162.372221378062+2.11120348654375i</v>
      </c>
      <c r="F2105" t="str">
        <f t="shared" si="613"/>
        <v>2.42492114955023-60.1708844027415i</v>
      </c>
      <c r="G2105" t="str">
        <f t="shared" si="614"/>
        <v>0.999998443096256-0.00124775851816804i</v>
      </c>
      <c r="H2105" t="str">
        <f t="shared" si="615"/>
        <v>1463.26280588848+479.487662175273i</v>
      </c>
      <c r="I2105" t="str">
        <f t="shared" si="616"/>
        <v>91.4003214770794-245.100837812619i</v>
      </c>
      <c r="K2105" t="str">
        <f t="shared" si="617"/>
        <v>0.00740565568286782-0.00429835482347189i</v>
      </c>
      <c r="L2105" t="str">
        <f t="shared" si="618"/>
        <v>0.00015-0.11367884789282i</v>
      </c>
      <c r="M2105" t="str">
        <f t="shared" si="619"/>
        <v>0.0004-0.0200609731575565i</v>
      </c>
      <c r="N2105">
        <f t="shared" si="620"/>
        <v>89.047833596904695</v>
      </c>
      <c r="O2105">
        <f t="shared" si="621"/>
        <v>20.135046063476608</v>
      </c>
      <c r="P2105" s="3">
        <f t="shared" si="622"/>
        <v>20.135046063476608</v>
      </c>
      <c r="Q2105" s="3">
        <f t="shared" si="623"/>
        <v>-90.952166403095305</v>
      </c>
      <c r="R2105">
        <f t="shared" si="624"/>
        <v>89.047833596904695</v>
      </c>
      <c r="S2105">
        <f t="shared" si="625"/>
        <v>2.4823405641585947</v>
      </c>
      <c r="T2105">
        <f t="shared" si="608"/>
        <v>20.135046063476608</v>
      </c>
    </row>
    <row r="2106" spans="1:20" x14ac:dyDescent="0.25">
      <c r="A2106">
        <f t="shared" si="609"/>
        <v>15656.274382025687</v>
      </c>
      <c r="B2106">
        <f t="shared" si="626"/>
        <v>2491.7734583023971</v>
      </c>
      <c r="C2106" t="str">
        <f t="shared" si="610"/>
        <v>-0.167854169579556-10.1154302446795i</v>
      </c>
      <c r="D2106" t="str">
        <f t="shared" si="611"/>
        <v>3.47808420442458-6.39912737950538i</v>
      </c>
      <c r="E2106" t="str">
        <f t="shared" si="612"/>
        <v>162.372216365489+2.12037015025047i</v>
      </c>
      <c r="F2106" t="str">
        <f t="shared" si="613"/>
        <v>2.42492112080291-59.9431235722996i</v>
      </c>
      <c r="G2106" t="str">
        <f t="shared" si="614"/>
        <v>0.999998431241325-0.00125249998568876i</v>
      </c>
      <c r="H2106" t="str">
        <f t="shared" si="615"/>
        <v>1465.51238977081+481.255998513242i</v>
      </c>
      <c r="I2106" t="str">
        <f t="shared" si="616"/>
        <v>91.4066578664566-244.52897054996i</v>
      </c>
      <c r="K2106" t="str">
        <f t="shared" si="617"/>
        <v>0.0073912067037955-0.004305933062484i</v>
      </c>
      <c r="L2106" t="str">
        <f t="shared" si="618"/>
        <v>0.00015-0.113248503579219i</v>
      </c>
      <c r="M2106" t="str">
        <f t="shared" si="619"/>
        <v>0.0004-0.0199850300433916i</v>
      </c>
      <c r="N2106">
        <f t="shared" si="620"/>
        <v>89.049328335879167</v>
      </c>
      <c r="O2106">
        <f t="shared" si="621"/>
        <v>20.10088288536916</v>
      </c>
      <c r="P2106" s="3">
        <f t="shared" si="622"/>
        <v>20.10088288536916</v>
      </c>
      <c r="Q2106" s="3">
        <f t="shared" si="623"/>
        <v>-90.950671664120833</v>
      </c>
      <c r="R2106">
        <f t="shared" si="624"/>
        <v>89.049328335879167</v>
      </c>
      <c r="S2106">
        <f t="shared" si="625"/>
        <v>2.4917734583023972</v>
      </c>
      <c r="T2106">
        <f t="shared" si="608"/>
        <v>20.10088288536916</v>
      </c>
    </row>
    <row r="2107" spans="1:20" x14ac:dyDescent="0.25">
      <c r="A2107">
        <f t="shared" si="609"/>
        <v>15715.768224677384</v>
      </c>
      <c r="B2107">
        <f t="shared" si="626"/>
        <v>2501.2421974439462</v>
      </c>
      <c r="C2107" t="str">
        <f t="shared" si="610"/>
        <v>-0.166924532496841-10.0757222703386i</v>
      </c>
      <c r="D2107" t="str">
        <f t="shared" si="611"/>
        <v>3.47808389379279-6.37499310614618i</v>
      </c>
      <c r="E2107" t="str">
        <f t="shared" si="612"/>
        <v>162.372219486551+2.12957971935028i</v>
      </c>
      <c r="F2107" t="str">
        <f t="shared" si="613"/>
        <v>2.4249210918367-59.7162250438141i</v>
      </c>
      <c r="G2107" t="str">
        <f t="shared" si="614"/>
        <v>0.999998419296125-0.00125725947061613i</v>
      </c>
      <c r="H2107" t="str">
        <f t="shared" si="615"/>
        <v>1467.78309256793+483.029405847655i</v>
      </c>
      <c r="I2107" t="str">
        <f t="shared" si="616"/>
        <v>91.412895602143-243.961305976847i</v>
      </c>
      <c r="K2107" t="str">
        <f t="shared" si="617"/>
        <v>0.0073767069048013-0.00431347591604254i</v>
      </c>
      <c r="L2107" t="str">
        <f t="shared" si="618"/>
        <v>0.00015-0.112819788383362i</v>
      </c>
      <c r="M2107" t="str">
        <f t="shared" si="619"/>
        <v>0.0004-0.0199093744205933i</v>
      </c>
      <c r="N2107">
        <f t="shared" si="620"/>
        <v>89.050867412398588</v>
      </c>
      <c r="O2107">
        <f t="shared" si="621"/>
        <v>20.066715585362886</v>
      </c>
      <c r="P2107" s="3">
        <f t="shared" si="622"/>
        <v>20.066715585362886</v>
      </c>
      <c r="Q2107" s="3">
        <f t="shared" si="623"/>
        <v>-90.949132587601412</v>
      </c>
      <c r="R2107">
        <f t="shared" si="624"/>
        <v>89.050867412398588</v>
      </c>
      <c r="S2107">
        <f t="shared" si="625"/>
        <v>2.501242197443946</v>
      </c>
      <c r="T2107">
        <f t="shared" si="608"/>
        <v>20.066715585362886</v>
      </c>
    </row>
    <row r="2108" spans="1:20" x14ac:dyDescent="0.25">
      <c r="A2108">
        <f t="shared" si="609"/>
        <v>15775.488143931159</v>
      </c>
      <c r="B2108">
        <f t="shared" si="626"/>
        <v>2510.7469177942335</v>
      </c>
      <c r="C2108" t="str">
        <f t="shared" si="610"/>
        <v>-0.165991701984518-10.0361655487918i</v>
      </c>
      <c r="D2108" t="str">
        <f t="shared" si="611"/>
        <v>3.47808358079576-6.35095053918678i</v>
      </c>
      <c r="E2108" t="str">
        <f t="shared" si="612"/>
        <v>162.372230876711+2.13883238478767i</v>
      </c>
      <c r="F2108" t="str">
        <f t="shared" si="613"/>
        <v>2.42492106264992-59.4901855532733i</v>
      </c>
      <c r="G2108" t="str">
        <f t="shared" si="614"/>
        <v>0.999998407259969-0.00126203704141437i</v>
      </c>
      <c r="H2108" t="str">
        <f t="shared" si="615"/>
        <v>1470.07514142491+484.807860439028i</v>
      </c>
      <c r="I2108" t="str">
        <f t="shared" si="616"/>
        <v>91.4190309940784-243.397844856857i</v>
      </c>
      <c r="K2108" t="str">
        <f t="shared" si="617"/>
        <v>0.00736215643666252-0.00432098298038505i</v>
      </c>
      <c r="L2108" t="str">
        <f t="shared" si="618"/>
        <v>0.00015-0.112392696138038i</v>
      </c>
      <c r="M2108" t="str">
        <f t="shared" si="619"/>
        <v>0.0004-0.0198340052008302i</v>
      </c>
      <c r="N2108">
        <f t="shared" si="620"/>
        <v>89.052451173430697</v>
      </c>
      <c r="O2108">
        <f t="shared" si="621"/>
        <v>20.03254418092116</v>
      </c>
      <c r="P2108" s="3">
        <f t="shared" si="622"/>
        <v>20.03254418092116</v>
      </c>
      <c r="Q2108" s="3">
        <f t="shared" si="623"/>
        <v>-90.947548826569303</v>
      </c>
      <c r="R2108">
        <f t="shared" si="624"/>
        <v>89.052451173430697</v>
      </c>
      <c r="S2108">
        <f t="shared" si="625"/>
        <v>2.5107469177942336</v>
      </c>
      <c r="T2108">
        <f t="shared" si="608"/>
        <v>20.03254418092116</v>
      </c>
    </row>
    <row r="2109" spans="1:20" x14ac:dyDescent="0.25">
      <c r="A2109">
        <f t="shared" si="609"/>
        <v>15835.434998878098</v>
      </c>
      <c r="B2109">
        <f t="shared" si="626"/>
        <v>2520.2877560818515</v>
      </c>
      <c r="C2109" t="str">
        <f t="shared" si="610"/>
        <v>-0.165055688586873-9.99675954351956i</v>
      </c>
      <c r="D2109" t="str">
        <f t="shared" si="611"/>
        <v>3.4780832654155-6.32699933276663i</v>
      </c>
      <c r="E2109" t="str">
        <f t="shared" si="612"/>
        <v>162.372250672838+2.14812833790014i</v>
      </c>
      <c r="F2109" t="str">
        <f t="shared" si="613"/>
        <v>2.42492103324091-59.2650018490238i</v>
      </c>
      <c r="G2109" t="str">
        <f t="shared" si="614"/>
        <v>0.999998395132165-0.00126683276680783i</v>
      </c>
      <c r="H2109" t="str">
        <f t="shared" si="615"/>
        <v>1472.38876634039+486.59133737184i</v>
      </c>
      <c r="I2109" t="str">
        <f t="shared" si="616"/>
        <v>91.4250602607116-242.838588135903i</v>
      </c>
      <c r="K2109" t="str">
        <f t="shared" si="617"/>
        <v>0.00734755545413766-0.00432845385188481i</v>
      </c>
      <c r="L2109" t="str">
        <f t="shared" si="618"/>
        <v>0.00015-0.11196722069938i</v>
      </c>
      <c r="M2109" t="str">
        <f t="shared" si="619"/>
        <v>0.0004-0.0197589212998906i</v>
      </c>
      <c r="N2109">
        <f t="shared" si="620"/>
        <v>89.054079966460733</v>
      </c>
      <c r="O2109">
        <f t="shared" si="621"/>
        <v>19.998368689931173</v>
      </c>
      <c r="P2109" s="3">
        <f t="shared" si="622"/>
        <v>19.998368689931173</v>
      </c>
      <c r="Q2109" s="3">
        <f t="shared" si="623"/>
        <v>-90.945920033539267</v>
      </c>
      <c r="R2109">
        <f t="shared" si="624"/>
        <v>89.054079966460733</v>
      </c>
      <c r="S2109">
        <f t="shared" si="625"/>
        <v>2.5202877560818515</v>
      </c>
      <c r="T2109">
        <f t="shared" si="608"/>
        <v>19.998368689931173</v>
      </c>
    </row>
    <row r="2110" spans="1:20" x14ac:dyDescent="0.25">
      <c r="A2110">
        <f t="shared" si="609"/>
        <v>15895.609651873836</v>
      </c>
      <c r="B2110">
        <f t="shared" si="626"/>
        <v>2529.8648495549628</v>
      </c>
      <c r="C2110" t="str">
        <f t="shared" si="610"/>
        <v>-0.164116503105045-9.95750372011824i</v>
      </c>
      <c r="D2110" t="str">
        <f t="shared" si="611"/>
        <v>3.47808294763387-6.30313914233938i</v>
      </c>
      <c r="E2110" t="str">
        <f t="shared" si="612"/>
        <v>162.372279013216+2.15746777041415i</v>
      </c>
      <c r="F2110" t="str">
        <f t="shared" si="613"/>
        <v>2.42492100360797-59.0406706917219i</v>
      </c>
      <c r="G2110" t="str">
        <f t="shared" si="614"/>
        <v>0.999998382912015-0.00127164671578196i</v>
      </c>
      <c r="H2110" t="str">
        <f t="shared" si="615"/>
        <v>1474.72420020744+488.379810522189i</v>
      </c>
      <c r="I2110" t="str">
        <f t="shared" si="616"/>
        <v>91.4309795268214-242.283536943957i</v>
      </c>
      <c r="K2110" t="str">
        <f t="shared" si="617"/>
        <v>0.0073329041159783-0.00433588812709505i</v>
      </c>
      <c r="L2110" t="str">
        <f t="shared" si="618"/>
        <v>0.00015-0.111543355946782i</v>
      </c>
      <c r="M2110" t="str">
        <f t="shared" si="619"/>
        <v>0.0004-0.0196841216376674i</v>
      </c>
      <c r="N2110">
        <f t="shared" si="620"/>
        <v>89.055754139467282</v>
      </c>
      <c r="O2110">
        <f t="shared" si="621"/>
        <v>19.96418913070551</v>
      </c>
      <c r="P2110" s="3">
        <f t="shared" si="622"/>
        <v>19.96418913070551</v>
      </c>
      <c r="Q2110" s="3">
        <f t="shared" si="623"/>
        <v>-90.944245860532718</v>
      </c>
      <c r="R2110">
        <f t="shared" si="624"/>
        <v>89.055754139467282</v>
      </c>
      <c r="S2110">
        <f t="shared" si="625"/>
        <v>2.5298648495549627</v>
      </c>
      <c r="T2110">
        <f t="shared" si="608"/>
        <v>19.96418913070551</v>
      </c>
    </row>
    <row r="2111" spans="1:20" x14ac:dyDescent="0.25">
      <c r="A2111">
        <f t="shared" si="609"/>
        <v>15956.012968550958</v>
      </c>
      <c r="B2111">
        <f t="shared" si="626"/>
        <v>2539.4783359832718</v>
      </c>
      <c r="C2111" t="str">
        <f t="shared" si="610"/>
        <v>-0.163174156598045-9.91839754628979i</v>
      </c>
      <c r="D2111" t="str">
        <f t="shared" si="611"/>
        <v>3.47808262743253-6.27936962466793i</v>
      </c>
      <c r="E2111" t="str">
        <f t="shared" si="612"/>
        <v>162.37231603755+2.1668508744377i</v>
      </c>
      <c r="F2111" t="str">
        <f t="shared" si="613"/>
        <v>2.42492097374938-58.8171888542884i</v>
      </c>
      <c r="G2111" t="str">
        <f t="shared" si="614"/>
        <v>0.999998370598816-0.00127647895758437i</v>
      </c>
      <c r="H2111" t="str">
        <f t="shared" si="615"/>
        <v>1477.0816788549+490.173252524643i</v>
      </c>
      <c r="I2111" t="str">
        <f t="shared" si="616"/>
        <v>91.436784821297-241.732692596784i</v>
      </c>
      <c r="K2111" t="str">
        <f t="shared" si="617"/>
        <v>0.00731820258494049-0.00434328540279381i</v>
      </c>
      <c r="L2111" t="str">
        <f t="shared" si="618"/>
        <v>0.00015-0.111121095782808i</v>
      </c>
      <c r="M2111" t="str">
        <f t="shared" si="619"/>
        <v>0.0004-0.0196096051381425i</v>
      </c>
      <c r="N2111">
        <f t="shared" si="620"/>
        <v>89.057474040895102</v>
      </c>
      <c r="O2111">
        <f t="shared" si="621"/>
        <v>19.930005521984771</v>
      </c>
      <c r="P2111" s="3">
        <f t="shared" si="622"/>
        <v>19.930005521984771</v>
      </c>
      <c r="Q2111" s="3">
        <f t="shared" si="623"/>
        <v>-90.942525959104898</v>
      </c>
      <c r="R2111">
        <f t="shared" si="624"/>
        <v>89.057474040895102</v>
      </c>
      <c r="S2111">
        <f t="shared" si="625"/>
        <v>2.5394783359832718</v>
      </c>
      <c r="T2111">
        <f t="shared" si="608"/>
        <v>19.930005521984771</v>
      </c>
    </row>
    <row r="2112" spans="1:20" x14ac:dyDescent="0.25">
      <c r="A2112">
        <f t="shared" si="609"/>
        <v>16016.645817831451</v>
      </c>
      <c r="B2112">
        <f t="shared" si="626"/>
        <v>2549.1283536600081</v>
      </c>
      <c r="C2112" t="str">
        <f t="shared" si="610"/>
        <v>-0.162228660382888-9.87944049183076i</v>
      </c>
      <c r="D2112" t="str">
        <f t="shared" si="611"/>
        <v>3.47808230479312-6.25569043781967i</v>
      </c>
      <c r="E2112" t="str">
        <f t="shared" si="612"/>
        <v>162.37236188698+2.17627784245646i</v>
      </c>
      <c r="F2112" t="str">
        <f t="shared" si="613"/>
        <v>2.42492094366343-58.5945531218625i</v>
      </c>
      <c r="G2112" t="str">
        <f t="shared" si="614"/>
        <v>0.999998358191859-0.00128132956172576i</v>
      </c>
      <c r="H2112" t="str">
        <f t="shared" si="615"/>
        <v>1479.4614410896+491.971634738109i</v>
      </c>
      <c r="I2112" t="str">
        <f t="shared" si="616"/>
        <v>91.4424720748488-241.186056597742i</v>
      </c>
      <c r="K2112" t="str">
        <f t="shared" si="617"/>
        <v>0.00730345102779512-0.00435064527602835i</v>
      </c>
      <c r="L2112" t="str">
        <f t="shared" si="618"/>
        <v>0.00015-0.110700434133102i</v>
      </c>
      <c r="M2112" t="str">
        <f t="shared" si="619"/>
        <v>0.0004-0.0195353707293709i</v>
      </c>
      <c r="N2112">
        <f t="shared" si="620"/>
        <v>89.059240019632426</v>
      </c>
      <c r="O2112">
        <f t="shared" si="621"/>
        <v>19.895817882939546</v>
      </c>
      <c r="P2112" s="3">
        <f t="shared" si="622"/>
        <v>19.895817882939546</v>
      </c>
      <c r="Q2112" s="3">
        <f t="shared" si="623"/>
        <v>-90.940759980367574</v>
      </c>
      <c r="R2112">
        <f t="shared" si="624"/>
        <v>89.059240019632426</v>
      </c>
      <c r="S2112">
        <f t="shared" si="625"/>
        <v>2.549128353660008</v>
      </c>
      <c r="T2112">
        <f t="shared" si="608"/>
        <v>19.895817882939546</v>
      </c>
    </row>
    <row r="2113" spans="1:20" x14ac:dyDescent="0.25">
      <c r="A2113">
        <f t="shared" si="609"/>
        <v>16077.50907193921</v>
      </c>
      <c r="B2113">
        <f t="shared" si="626"/>
        <v>2558.815041403916</v>
      </c>
      <c r="C2113" t="str">
        <f t="shared" si="610"/>
        <v>-0.161280026035532-9.84063202862093i</v>
      </c>
      <c r="D2113" t="str">
        <f t="shared" si="611"/>
        <v>3.47808197969706-6.23210124116136i</v>
      </c>
      <c r="E2113" t="str">
        <f t="shared" si="612"/>
        <v>162.37241670408+2.18574886732693i</v>
      </c>
      <c r="F2113" t="str">
        <f t="shared" si="613"/>
        <v>2.42492091334842-58.3727602917546i</v>
      </c>
      <c r="G2113" t="str">
        <f t="shared" si="614"/>
        <v>0.99999834569043-0.00128619859798097i</v>
      </c>
      <c r="H2113" t="str">
        <f t="shared" si="615"/>
        <v>1481.86372873897+493.774927210875i</v>
      </c>
      <c r="I2113" t="str">
        <f t="shared" si="616"/>
        <v>91.4480371176733-240.64363063956i</v>
      </c>
      <c r="K2113" t="str">
        <f t="shared" si="617"/>
        <v>0.00728864961533836-0.00435796734416074i</v>
      </c>
      <c r="L2113" t="str">
        <f t="shared" si="618"/>
        <v>0.00015-0.110281364946306i</v>
      </c>
      <c r="M2113" t="str">
        <f t="shared" si="619"/>
        <v>0.0004-0.0194614173434657i</v>
      </c>
      <c r="N2113">
        <f t="shared" si="620"/>
        <v>89.061052424983117</v>
      </c>
      <c r="O2113">
        <f t="shared" si="621"/>
        <v>19.861626233171997</v>
      </c>
      <c r="P2113" s="3">
        <f t="shared" si="622"/>
        <v>19.861626233171997</v>
      </c>
      <c r="Q2113" s="3">
        <f t="shared" si="623"/>
        <v>-90.938947575016883</v>
      </c>
      <c r="R2113">
        <f t="shared" si="624"/>
        <v>89.061052424983117</v>
      </c>
      <c r="S2113">
        <f t="shared" si="625"/>
        <v>2.5588150414039159</v>
      </c>
      <c r="T2113">
        <f t="shared" si="608"/>
        <v>19.861626233171997</v>
      </c>
    </row>
    <row r="2114" spans="1:20" x14ac:dyDescent="0.25">
      <c r="A2114">
        <f t="shared" si="609"/>
        <v>16138.603606412578</v>
      </c>
      <c r="B2114">
        <f t="shared" si="626"/>
        <v>2568.5385385612508</v>
      </c>
      <c r="C2114" t="str">
        <f t="shared" si="610"/>
        <v>-0.160328265391231-9.80197163061289i</v>
      </c>
      <c r="D2114" t="str">
        <f t="shared" si="611"/>
        <v>3.47808165212562-6.20860169535423i</v>
      </c>
      <c r="E2114" t="str">
        <f t="shared" si="612"/>
        <v>162.372480632874+2.1952641422707i</v>
      </c>
      <c r="F2114" t="str">
        <f t="shared" si="613"/>
        <v>2.42492088280255-58.1518071733997i</v>
      </c>
      <c r="G2114" t="str">
        <f t="shared" si="614"/>
        <v>0.99999833309381-0.00129108613638995i</v>
      </c>
      <c r="H2114" t="str">
        <f t="shared" si="615"/>
        <v>1484.2887866944+495.583098644655i</v>
      </c>
      <c r="I2114" t="str">
        <f t="shared" si="616"/>
        <v>91.4534756770522-240.105416606162i</v>
      </c>
      <c r="K2114" t="str">
        <f t="shared" si="617"/>
        <v>0.0072737985224012-0.00436525120491326i</v>
      </c>
      <c r="L2114" t="str">
        <f t="shared" si="618"/>
        <v>0.00015-0.109863882193969i</v>
      </c>
      <c r="M2114" t="str">
        <f t="shared" si="619"/>
        <v>0.0004-0.0193877439165827i</v>
      </c>
      <c r="N2114">
        <f t="shared" si="620"/>
        <v>89.062911606641919</v>
      </c>
      <c r="O2114">
        <f t="shared" si="621"/>
        <v>19.827430592718223</v>
      </c>
      <c r="P2114" s="3">
        <f t="shared" si="622"/>
        <v>19.827430592718223</v>
      </c>
      <c r="Q2114" s="3">
        <f t="shared" si="623"/>
        <v>-90.937088393358081</v>
      </c>
      <c r="R2114">
        <f t="shared" si="624"/>
        <v>89.062911606641919</v>
      </c>
      <c r="S2114">
        <f t="shared" si="625"/>
        <v>2.5685385385612509</v>
      </c>
      <c r="T2114">
        <f t="shared" si="608"/>
        <v>19.827430592718223</v>
      </c>
    </row>
    <row r="2115" spans="1:20" x14ac:dyDescent="0.25">
      <c r="A2115">
        <f t="shared" si="609"/>
        <v>16199.930300116948</v>
      </c>
      <c r="B2115">
        <f t="shared" si="626"/>
        <v>2578.2989850077838</v>
      </c>
      <c r="C2115" t="str">
        <f t="shared" si="610"/>
        <v>-0.159373390545101-9.7634587738208i</v>
      </c>
      <c r="D2115" t="str">
        <f t="shared" si="611"/>
        <v>3.47808132205999-6.18519146234929i</v>
      </c>
      <c r="E2115" t="str">
        <f t="shared" si="612"/>
        <v>162.372553818837+2.2048238608693i</v>
      </c>
      <c r="F2115" t="str">
        <f t="shared" si="613"/>
        <v>2.42492085202412-57.9316905883137i</v>
      </c>
      <c r="G2115" t="str">
        <f t="shared" si="614"/>
        <v>0.999998320401274-0.00129599224725878i</v>
      </c>
      <c r="H2115" t="str">
        <f t="shared" si="615"/>
        <v>1486.73686295533+497.396116357695i</v>
      </c>
      <c r="I2115" t="str">
        <f t="shared" si="616"/>
        <v>91.4587833749013-239.57141657454i</v>
      </c>
      <c r="K2115" t="str">
        <f t="shared" si="617"/>
        <v>0.00725889792785831-0.0043724964564142i</v>
      </c>
      <c r="L2115" t="str">
        <f t="shared" si="618"/>
        <v>0.00015-0.109447979870461i</v>
      </c>
      <c r="M2115" t="str">
        <f t="shared" si="619"/>
        <v>0.0004-0.0193143493889049i</v>
      </c>
      <c r="N2115">
        <f t="shared" si="620"/>
        <v>89.064817914667728</v>
      </c>
      <c r="O2115">
        <f t="shared" si="621"/>
        <v>19.793230982049867</v>
      </c>
      <c r="P2115" s="3">
        <f t="shared" si="622"/>
        <v>19.793230982049867</v>
      </c>
      <c r="Q2115" s="3">
        <f t="shared" si="623"/>
        <v>-90.935182085332272</v>
      </c>
      <c r="R2115">
        <f t="shared" si="624"/>
        <v>89.064817914667728</v>
      </c>
      <c r="S2115">
        <f t="shared" si="625"/>
        <v>2.578298985007784</v>
      </c>
      <c r="T2115">
        <f t="shared" si="608"/>
        <v>19.793230982049867</v>
      </c>
    </row>
    <row r="2116" spans="1:20" x14ac:dyDescent="0.25">
      <c r="A2116">
        <f t="shared" si="609"/>
        <v>16261.490035257391</v>
      </c>
      <c r="B2116">
        <f t="shared" si="626"/>
        <v>2588.0965211508133</v>
      </c>
      <c r="C2116" t="str">
        <f t="shared" si="610"/>
        <v>-0.158415413852589-9.72509293630969i</v>
      </c>
      <c r="D2116" t="str">
        <f t="shared" si="611"/>
        <v>3.47808098948114-6.16187020538219i</v>
      </c>
      <c r="E2116" t="str">
        <f t="shared" si="612"/>
        <v>162.37263640891+2.21442821705756i</v>
      </c>
      <c r="F2116" t="str">
        <f t="shared" si="613"/>
        <v>2.4249208210113-57.7124073700449i</v>
      </c>
      <c r="G2116" t="str">
        <f t="shared" si="614"/>
        <v>0.999998307612092-0.00130091700116066i</v>
      </c>
      <c r="H2116" t="str">
        <f t="shared" si="615"/>
        <v>1489.20820867382+499.21394624688i</v>
      </c>
      <c r="I2116" t="str">
        <f t="shared" si="616"/>
        <v>91.4639557252482-239.041632816602i</v>
      </c>
      <c r="K2116" t="str">
        <f t="shared" si="617"/>
        <v>0.00724394801463665-0.00437970269724409i</v>
      </c>
      <c r="L2116" t="str">
        <f t="shared" si="618"/>
        <v>0.00015-0.109033651992888i</v>
      </c>
      <c r="M2116" t="str">
        <f t="shared" si="619"/>
        <v>0.0004-0.0192412327046273i</v>
      </c>
      <c r="N2116">
        <f t="shared" si="620"/>
        <v>89.066771699457334</v>
      </c>
      <c r="O2116">
        <f t="shared" si="621"/>
        <v>19.759027422076123</v>
      </c>
      <c r="P2116" s="3">
        <f t="shared" si="622"/>
        <v>19.759027422076123</v>
      </c>
      <c r="Q2116" s="3">
        <f t="shared" si="623"/>
        <v>-90.933228300542666</v>
      </c>
      <c r="R2116">
        <f t="shared" si="624"/>
        <v>89.066771699457334</v>
      </c>
      <c r="S2116">
        <f t="shared" si="625"/>
        <v>2.5880965211508133</v>
      </c>
      <c r="T2116">
        <f t="shared" si="608"/>
        <v>19.759027422076123</v>
      </c>
    </row>
    <row r="2117" spans="1:20" x14ac:dyDescent="0.25">
      <c r="A2117">
        <f t="shared" si="609"/>
        <v>16323.283697391371</v>
      </c>
      <c r="B2117">
        <f t="shared" si="626"/>
        <v>2597.9312879311865</v>
      </c>
      <c r="C2117" t="str">
        <f t="shared" si="610"/>
        <v>-0.157454347929882-9.68687359818461i</v>
      </c>
      <c r="D2117" t="str">
        <f t="shared" si="611"/>
        <v>3.47808065436995-6.13863758896868i</v>
      </c>
      <c r="E2117" t="str">
        <f t="shared" si="612"/>
        <v>162.372728551501+2.22407740511884i</v>
      </c>
      <c r="F2117" t="str">
        <f t="shared" si="613"/>
        <v>2.42492078976235-57.493954364131i</v>
      </c>
      <c r="G2117" t="str">
        <f t="shared" si="614"/>
        <v>0.999998294725528-0.00130586046893699i</v>
      </c>
      <c r="H2117" t="str">
        <f t="shared" si="615"/>
        <v>1491.70307819992+501.03655274882i</v>
      </c>
      <c r="I2117" t="str">
        <f t="shared" si="616"/>
        <v>91.4689881316576-238.516067801096i</v>
      </c>
      <c r="K2117" t="str">
        <f t="shared" si="617"/>
        <v>0.00722894896972329-0.00438686952648211i</v>
      </c>
      <c r="L2117" t="str">
        <f t="shared" si="618"/>
        <v>0.00015-0.108620892601004i</v>
      </c>
      <c r="M2117" t="str">
        <f t="shared" si="619"/>
        <v>0.0004-0.0191683928119419i</v>
      </c>
      <c r="N2117">
        <f t="shared" si="620"/>
        <v>89.068773311718672</v>
      </c>
      <c r="O2117">
        <f t="shared" si="621"/>
        <v>19.724819934145579</v>
      </c>
      <c r="P2117" s="3">
        <f t="shared" si="622"/>
        <v>19.724819934145579</v>
      </c>
      <c r="Q2117" s="3">
        <f t="shared" si="623"/>
        <v>-90.931226688281328</v>
      </c>
      <c r="R2117">
        <f t="shared" si="624"/>
        <v>89.068773311718672</v>
      </c>
      <c r="S2117">
        <f t="shared" si="625"/>
        <v>2.5979312879311864</v>
      </c>
      <c r="T2117">
        <f t="shared" si="608"/>
        <v>19.724819934145579</v>
      </c>
    </row>
    <row r="2118" spans="1:20" x14ac:dyDescent="0.25">
      <c r="A2118">
        <f t="shared" si="609"/>
        <v>16385.312175441457</v>
      </c>
      <c r="B2118">
        <f t="shared" si="626"/>
        <v>2607.803426825325</v>
      </c>
      <c r="C2118" t="str">
        <f t="shared" si="610"/>
        <v>-0.15649020565429-9.64880024157962i</v>
      </c>
      <c r="D2118" t="str">
        <f t="shared" si="611"/>
        <v>3.47808031670714-6.11549327889956i</v>
      </c>
      <c r="E2118" t="str">
        <f t="shared" si="612"/>
        <v>162.372830396496+2.23377161967748i</v>
      </c>
      <c r="F2118" t="str">
        <f t="shared" si="613"/>
        <v>2.42492075827545-57.2763284280522i</v>
      </c>
      <c r="G2118" t="str">
        <f t="shared" si="614"/>
        <v>0.99999828174084-0.0013108227216983i</v>
      </c>
      <c r="H2118" t="str">
        <f t="shared" si="615"/>
        <v>1494.22172912774+502.86389879987i</v>
      </c>
      <c r="I2118" t="str">
        <f t="shared" si="616"/>
        <v>91.4738758845817-237.994724195537i</v>
      </c>
      <c r="K2118" t="str">
        <f t="shared" si="617"/>
        <v>0.00721390098417266-0.00439399654375278i</v>
      </c>
      <c r="L2118" t="str">
        <f t="shared" si="618"/>
        <v>0.00015-0.108209695757127i</v>
      </c>
      <c r="M2118" t="str">
        <f t="shared" si="619"/>
        <v>0.0004-0.0190958286630224i</v>
      </c>
      <c r="N2118">
        <f t="shared" si="620"/>
        <v>89.070823102444081</v>
      </c>
      <c r="O2118">
        <f t="shared" si="621"/>
        <v>19.690608540047833</v>
      </c>
      <c r="P2118" s="3">
        <f t="shared" si="622"/>
        <v>19.690608540047833</v>
      </c>
      <c r="Q2118" s="3">
        <f t="shared" si="623"/>
        <v>-90.929176897555919</v>
      </c>
      <c r="R2118">
        <f t="shared" si="624"/>
        <v>89.070823102444081</v>
      </c>
      <c r="S2118">
        <f t="shared" si="625"/>
        <v>2.607803426825325</v>
      </c>
      <c r="T2118">
        <f t="shared" si="608"/>
        <v>19.690608540047833</v>
      </c>
    </row>
    <row r="2119" spans="1:20" x14ac:dyDescent="0.25">
      <c r="A2119">
        <f t="shared" si="609"/>
        <v>16447.576361708136</v>
      </c>
      <c r="B2119">
        <f t="shared" si="626"/>
        <v>2617.7130798472613</v>
      </c>
      <c r="C2119" t="str">
        <f t="shared" si="610"/>
        <v>-0.155523000164536-9.61087235064711i</v>
      </c>
      <c r="D2119" t="str">
        <f t="shared" si="611"/>
        <v>3.47807997647331-6.09243694223598i</v>
      </c>
      <c r="E2119" t="str">
        <f t="shared" si="612"/>
        <v>162.372942095267+2.2435110556948i</v>
      </c>
      <c r="F2119" t="str">
        <f t="shared" si="613"/>
        <v>2.42492072654882-57.0595264311865i</v>
      </c>
      <c r="G2119" t="str">
        <f t="shared" si="614"/>
        <v>0.999998268657281-0.00131580383082532i</v>
      </c>
      <c r="H2119" t="str">
        <f t="shared" si="615"/>
        <v>1496.76442234208+504.695945795105i</v>
      </c>
      <c r="I2119" t="str">
        <f t="shared" si="616"/>
        <v>91.4786141586544-237.477604868159i</v>
      </c>
      <c r="K2119" t="str">
        <f t="shared" si="617"/>
        <v>0.00719880425311323-0.00440108334927299i</v>
      </c>
      <c r="L2119" t="str">
        <f t="shared" si="618"/>
        <v>0.00015-0.107800055546052i</v>
      </c>
      <c r="M2119" t="str">
        <f t="shared" si="619"/>
        <v>0.0004-0.0190235392140092i</v>
      </c>
      <c r="N2119">
        <f t="shared" si="620"/>
        <v>89.072921422883326</v>
      </c>
      <c r="O2119">
        <f t="shared" si="621"/>
        <v>19.656393262015367</v>
      </c>
      <c r="P2119" s="3">
        <f t="shared" si="622"/>
        <v>19.656393262015367</v>
      </c>
      <c r="Q2119" s="3">
        <f t="shared" si="623"/>
        <v>-90.927078577116674</v>
      </c>
      <c r="R2119">
        <f t="shared" si="624"/>
        <v>89.072921422883326</v>
      </c>
      <c r="S2119">
        <f t="shared" si="625"/>
        <v>2.6177130798472614</v>
      </c>
      <c r="T2119">
        <f t="shared" si="608"/>
        <v>19.656393262015367</v>
      </c>
    </row>
    <row r="2120" spans="1:20" x14ac:dyDescent="0.25">
      <c r="A2120">
        <f t="shared" si="609"/>
        <v>16510.077151882626</v>
      </c>
      <c r="B2120">
        <f t="shared" si="626"/>
        <v>2627.660389550681</v>
      </c>
      <c r="C2120" t="str">
        <f t="shared" si="610"/>
        <v>-0.154552744861203-9.57308941154672i</v>
      </c>
      <c r="D2120" t="str">
        <f t="shared" si="611"/>
        <v>3.47807963364884-6.06946824730452i</v>
      </c>
      <c r="E2120" t="str">
        <f t="shared" si="612"/>
        <v>162.37306380068+2.25329590846079i</v>
      </c>
      <c r="F2120" t="str">
        <f t="shared" si="613"/>
        <v>2.42492069458059-56.8435452547639i</v>
      </c>
      <c r="G2120" t="str">
        <f t="shared" si="614"/>
        <v>0.999998255474099-0.00132080386797003i</v>
      </c>
      <c r="H2120" t="str">
        <f t="shared" si="615"/>
        <v>1499.33142206588+506.532653546159i</v>
      </c>
      <c r="I2120" t="str">
        <f t="shared" si="616"/>
        <v>91.4831980099112-236.964712889897i</v>
      </c>
      <c r="K2120" t="str">
        <f t="shared" si="617"/>
        <v>0.00718365897575354-0.00440812954389924i</v>
      </c>
      <c r="L2120" t="str">
        <f t="shared" si="618"/>
        <v>0.00015-0.107391966074967i</v>
      </c>
      <c r="M2120" t="str">
        <f t="shared" si="619"/>
        <v>0.0004-0.0189515234249942i</v>
      </c>
      <c r="N2120">
        <f t="shared" si="620"/>
        <v>89.075068624515566</v>
      </c>
      <c r="O2120">
        <f t="shared" si="621"/>
        <v>19.622174122724999</v>
      </c>
      <c r="P2120" s="3">
        <f t="shared" si="622"/>
        <v>19.622174122724999</v>
      </c>
      <c r="Q2120" s="3">
        <f t="shared" si="623"/>
        <v>-90.924931375484434</v>
      </c>
      <c r="R2120">
        <f t="shared" si="624"/>
        <v>89.075068624515566</v>
      </c>
      <c r="S2120">
        <f t="shared" si="625"/>
        <v>2.6276603895506812</v>
      </c>
      <c r="T2120">
        <f t="shared" si="608"/>
        <v>19.622174122724999</v>
      </c>
    </row>
    <row r="2121" spans="1:20" x14ac:dyDescent="0.25">
      <c r="A2121">
        <f t="shared" si="609"/>
        <v>16572.815445059779</v>
      </c>
      <c r="B2121">
        <f t="shared" si="626"/>
        <v>2637.6454990309735</v>
      </c>
      <c r="C2121" t="str">
        <f t="shared" si="610"/>
        <v>-0.153579453406842-9.53545091243468i</v>
      </c>
      <c r="D2121" t="str">
        <f t="shared" si="611"/>
        <v>3.47807928821401-6.0465868636926i</v>
      </c>
      <c r="E2121" t="str">
        <f t="shared" si="612"/>
        <v>162.373195667099+2.26312637359041i</v>
      </c>
      <c r="F2121" t="str">
        <f t="shared" si="613"/>
        <v>2.42492066236894-56.6283817918228i</v>
      </c>
      <c r="G2121" t="str">
        <f t="shared" si="614"/>
        <v>0.999998242190535-0.00132582290505663i</v>
      </c>
      <c r="H2121" t="str">
        <f t="shared" si="615"/>
        <v>1501.92299590832+508.373980237924i</v>
      </c>
      <c r="I2121" t="str">
        <f t="shared" si="616"/>
        <v>91.4876223729428-236.456051536409i</v>
      </c>
      <c r="K2121" t="str">
        <f t="shared" si="617"/>
        <v>0.00716846535538771-0.0044151347291752i</v>
      </c>
      <c r="L2121" t="str">
        <f t="shared" si="618"/>
        <v>0.00015-0.106985421473368i</v>
      </c>
      <c r="M2121" t="str">
        <f t="shared" si="619"/>
        <v>0.0004-0.0188797802600062i</v>
      </c>
      <c r="N2121">
        <f t="shared" si="620"/>
        <v>89.077265059022594</v>
      </c>
      <c r="O2121">
        <f t="shared" si="621"/>
        <v>19.587951145299648</v>
      </c>
      <c r="P2121" s="3">
        <f t="shared" si="622"/>
        <v>19.587951145299648</v>
      </c>
      <c r="Q2121" s="3">
        <f t="shared" si="623"/>
        <v>-90.922734940977406</v>
      </c>
      <c r="R2121">
        <f t="shared" si="624"/>
        <v>89.077265059022594</v>
      </c>
      <c r="S2121">
        <f t="shared" si="625"/>
        <v>2.6376454990309735</v>
      </c>
      <c r="T2121">
        <f t="shared" si="608"/>
        <v>19.587951145299648</v>
      </c>
    </row>
    <row r="2122" spans="1:20" x14ac:dyDescent="0.25">
      <c r="A2122">
        <f t="shared" si="609"/>
        <v>16635.792143751009</v>
      </c>
      <c r="B2122">
        <f t="shared" si="626"/>
        <v>2647.6685519272914</v>
      </c>
      <c r="C2122" t="str">
        <f t="shared" si="610"/>
        <v>-0.152603139726318-9.49795634345311i</v>
      </c>
      <c r="D2122" t="str">
        <f t="shared" si="611"/>
        <v>3.47807894014897-6.02379246224365i</v>
      </c>
      <c r="E2122" t="str">
        <f t="shared" si="612"/>
        <v>162.373337850398+2.27300264701558i</v>
      </c>
      <c r="F2122" t="str">
        <f t="shared" si="613"/>
        <v>2.42492062991202-56.4140329471649i</v>
      </c>
      <c r="G2122" t="str">
        <f t="shared" si="614"/>
        <v>0.999998228805823-0.00133086101428263i</v>
      </c>
      <c r="H2122" t="str">
        <f t="shared" si="615"/>
        <v>1504.53941491363+510.219882384097i</v>
      </c>
      <c r="I2122" t="str">
        <f t="shared" si="616"/>
        <v>91.4918820579783-235.951624290108i</v>
      </c>
      <c r="K2122" t="str">
        <f t="shared" si="617"/>
        <v>0.00715322359940025-0.00442209850737951i</v>
      </c>
      <c r="L2122" t="str">
        <f t="shared" si="618"/>
        <v>0.00015-0.106580415892975i</v>
      </c>
      <c r="M2122" t="str">
        <f t="shared" si="619"/>
        <v>0.0004-0.0188083086869956i</v>
      </c>
      <c r="N2122">
        <f t="shared" si="620"/>
        <v>89.079511078260367</v>
      </c>
      <c r="O2122">
        <f t="shared" si="621"/>
        <v>19.553724353310006</v>
      </c>
      <c r="P2122" s="3">
        <f t="shared" si="622"/>
        <v>19.553724353310006</v>
      </c>
      <c r="Q2122" s="3">
        <f t="shared" si="623"/>
        <v>-90.920488921739633</v>
      </c>
      <c r="R2122">
        <f t="shared" si="624"/>
        <v>89.079511078260367</v>
      </c>
      <c r="S2122">
        <f t="shared" si="625"/>
        <v>2.6476685519272913</v>
      </c>
      <c r="T2122">
        <f t="shared" si="608"/>
        <v>19.553724353310006</v>
      </c>
    </row>
    <row r="2123" spans="1:20" x14ac:dyDescent="0.25">
      <c r="A2123">
        <f t="shared" si="609"/>
        <v>16699.008153897263</v>
      </c>
      <c r="B2123">
        <f t="shared" si="626"/>
        <v>2657.7296924246152</v>
      </c>
      <c r="C2123" t="str">
        <f t="shared" si="610"/>
        <v>-0.151623818006936-9.46060519671901i</v>
      </c>
      <c r="D2123" t="str">
        <f t="shared" si="611"/>
        <v>3.47807858943367-6.00108471505229i</v>
      </c>
      <c r="E2123" t="str">
        <f t="shared" si="612"/>
        <v>162.373490507967+2.28292492497979i</v>
      </c>
      <c r="F2123" t="str">
        <f t="shared" si="613"/>
        <v>2.42492059720795-56.2004956373095i</v>
      </c>
      <c r="G2123" t="str">
        <f t="shared" si="614"/>
        <v>0.999998215319196-0.00133591826811984i</v>
      </c>
      <c r="H2123" t="str">
        <f t="shared" si="615"/>
        <v>1507.18095361062+512.070314781498i</v>
      </c>
      <c r="I2123" t="str">
        <f t="shared" si="616"/>
        <v>91.4959717478903-235.451434842218i</v>
      </c>
      <c r="K2123" t="str">
        <f t="shared" si="617"/>
        <v>0.00713793391927029-0.00442902048157379i</v>
      </c>
      <c r="L2123" t="str">
        <f t="shared" si="618"/>
        <v>0.00015-0.106176943507646i</v>
      </c>
      <c r="M2123" t="str">
        <f t="shared" si="619"/>
        <v>0.0004-0.0187371076778199i</v>
      </c>
      <c r="N2123">
        <f t="shared" si="620"/>
        <v>89.081807034231275</v>
      </c>
      <c r="O2123">
        <f t="shared" si="621"/>
        <v>19.519493770775856</v>
      </c>
      <c r="P2123" s="3">
        <f t="shared" si="622"/>
        <v>19.519493770775856</v>
      </c>
      <c r="Q2123" s="3">
        <f t="shared" si="623"/>
        <v>-90.918192965768725</v>
      </c>
      <c r="R2123">
        <f t="shared" si="624"/>
        <v>89.081807034231275</v>
      </c>
      <c r="S2123">
        <f t="shared" si="625"/>
        <v>2.6577296924246152</v>
      </c>
      <c r="T2123">
        <f t="shared" si="608"/>
        <v>19.519493770775856</v>
      </c>
    </row>
    <row r="2124" spans="1:20" x14ac:dyDescent="0.25">
      <c r="A2124">
        <f t="shared" si="609"/>
        <v>16762.464384882074</v>
      </c>
      <c r="B2124">
        <f t="shared" si="626"/>
        <v>2667.8290652558289</v>
      </c>
      <c r="C2124" t="str">
        <f t="shared" si="610"/>
        <v>-0.150641502698605-9.42339696631367i</v>
      </c>
      <c r="D2124" t="str">
        <f t="shared" si="611"/>
        <v>3.47807823604796-5.97846329545977i</v>
      </c>
      <c r="E2124" t="str">
        <f t="shared" si="612"/>
        <v>162.373653798719+2.29289340403173i</v>
      </c>
      <c r="F2124" t="str">
        <f t="shared" si="613"/>
        <v>2.42492056425487-55.9877667904514i</v>
      </c>
      <c r="G2124" t="str">
        <f t="shared" si="614"/>
        <v>0.999998201729875-0.00134099473931546i</v>
      </c>
      <c r="H2124" t="str">
        <f t="shared" si="615"/>
        <v>1509.84789006297+513.925230463161i</v>
      </c>
      <c r="I2124" t="str">
        <f t="shared" si="616"/>
        <v>91.4998859951319-234.955487094885i</v>
      </c>
      <c r="K2124" t="str">
        <f t="shared" si="617"/>
        <v>0.00712259653057514-0.00443590025565091i</v>
      </c>
      <c r="L2124" t="str">
        <f t="shared" si="618"/>
        <v>0.00015-0.105774998513296i</v>
      </c>
      <c r="M2124" t="str">
        <f t="shared" si="619"/>
        <v>0.0004-0.0186661762082286i</v>
      </c>
      <c r="N2124">
        <f t="shared" si="620"/>
        <v>89.084153279055798</v>
      </c>
      <c r="O2124">
        <f t="shared" si="621"/>
        <v>19.485259422167729</v>
      </c>
      <c r="P2124" s="3">
        <f t="shared" si="622"/>
        <v>19.485259422167729</v>
      </c>
      <c r="Q2124" s="3">
        <f t="shared" si="623"/>
        <v>-90.915846720944202</v>
      </c>
      <c r="R2124">
        <f t="shared" si="624"/>
        <v>89.084153279055798</v>
      </c>
      <c r="S2124">
        <f t="shared" si="625"/>
        <v>2.667829065255829</v>
      </c>
      <c r="T2124">
        <f t="shared" si="608"/>
        <v>19.485259422167729</v>
      </c>
    </row>
    <row r="2125" spans="1:20" x14ac:dyDescent="0.25">
      <c r="A2125">
        <f t="shared" si="609"/>
        <v>16826.161749544626</v>
      </c>
      <c r="B2125">
        <f t="shared" si="626"/>
        <v>2677.9668157038013</v>
      </c>
      <c r="C2125" t="str">
        <f t="shared" si="610"/>
        <v>-0.149656208513992-9.38633114827178i</v>
      </c>
      <c r="D2125" t="str">
        <f t="shared" si="611"/>
        <v>3.47807787997148-5.95592787804915i</v>
      </c>
      <c r="E2125" t="str">
        <f t="shared" si="612"/>
        <v>162.373827883098+2.30290828101937i</v>
      </c>
      <c r="F2125" t="str">
        <f t="shared" si="613"/>
        <v>2.42492053105088-55.7758433464144i</v>
      </c>
      <c r="G2125" t="str">
        <f t="shared" si="614"/>
        <v>0.99999818803708-0.00134609050089308i</v>
      </c>
      <c r="H2125" t="str">
        <f t="shared" si="615"/>
        <v>1512.54050592024+515.784580650152i</v>
      </c>
      <c r="I2125" t="str">
        <f t="shared" si="616"/>
        <v>91.5036192185904-234.463785163281i</v>
      </c>
      <c r="K2125" t="str">
        <f t="shared" si="617"/>
        <v>0.00710721165299324-0.00444273743438352i</v>
      </c>
      <c r="L2125" t="str">
        <f t="shared" si="618"/>
        <v>0.00015-0.10537457512781i</v>
      </c>
      <c r="M2125" t="str">
        <f t="shared" si="619"/>
        <v>0.0004-0.0185955132578488i</v>
      </c>
      <c r="N2125">
        <f t="shared" si="620"/>
        <v>89.086550164943745</v>
      </c>
      <c r="O2125">
        <f t="shared" si="621"/>
        <v>19.45102133240821</v>
      </c>
      <c r="P2125" s="3">
        <f t="shared" si="622"/>
        <v>19.45102133240821</v>
      </c>
      <c r="Q2125" s="3">
        <f t="shared" si="623"/>
        <v>-90.913449835056255</v>
      </c>
      <c r="R2125">
        <f t="shared" si="624"/>
        <v>89.086550164943745</v>
      </c>
      <c r="S2125">
        <f t="shared" si="625"/>
        <v>2.6779668157038015</v>
      </c>
      <c r="T2125">
        <f t="shared" si="608"/>
        <v>19.45102133240821</v>
      </c>
    </row>
    <row r="2126" spans="1:20" x14ac:dyDescent="0.25">
      <c r="A2126">
        <f t="shared" si="609"/>
        <v>16890.101164192896</v>
      </c>
      <c r="B2126">
        <f t="shared" si="626"/>
        <v>2688.1430896034758</v>
      </c>
      <c r="C2126" t="str">
        <f t="shared" si="610"/>
        <v>-0.148667950428385-9.34940724057058i</v>
      </c>
      <c r="D2126" t="str">
        <f t="shared" si="611"/>
        <v>3.47807752118374-5.93347813864063i</v>
      </c>
      <c r="E2126" t="str">
        <f t="shared" si="612"/>
        <v>162.374012923086+2.31296975308343i</v>
      </c>
      <c r="F2126" t="str">
        <f t="shared" si="613"/>
        <v>2.42492049759405-55.5647222566082i</v>
      </c>
      <c r="G2126" t="str">
        <f t="shared" si="614"/>
        <v>0.999998174240022-0.00135120562615377i</v>
      </c>
      <c r="H2126" t="str">
        <f t="shared" si="615"/>
        <v>1515.25908646962+517.648314702055i</v>
      </c>
      <c r="I2126" t="str">
        <f t="shared" si="616"/>
        <v>91.5071657003628-233.976333377762i</v>
      </c>
      <c r="K2126" t="str">
        <f t="shared" si="617"/>
        <v>0.00709177951030644-0.00444953162347263i</v>
      </c>
      <c r="L2126" t="str">
        <f t="shared" si="618"/>
        <v>0.00015-0.104975667590964i</v>
      </c>
      <c r="M2126" t="str">
        <f t="shared" si="619"/>
        <v>0.0004-0.0185251178101702i</v>
      </c>
      <c r="N2126">
        <f t="shared" si="620"/>
        <v>89.088998044166743</v>
      </c>
      <c r="O2126">
        <f t="shared" si="621"/>
        <v>19.416779526873203</v>
      </c>
      <c r="P2126" s="3">
        <f t="shared" si="622"/>
        <v>19.416779526873203</v>
      </c>
      <c r="Q2126" s="3">
        <f t="shared" si="623"/>
        <v>-90.911001955833257</v>
      </c>
      <c r="R2126">
        <f t="shared" si="624"/>
        <v>89.088998044166743</v>
      </c>
      <c r="S2126">
        <f t="shared" si="625"/>
        <v>2.6881430896034759</v>
      </c>
      <c r="T2126">
        <f t="shared" si="608"/>
        <v>19.416779526873203</v>
      </c>
    </row>
    <row r="2127" spans="1:20" x14ac:dyDescent="0.25">
      <c r="A2127">
        <f t="shared" si="609"/>
        <v>16954.28354861683</v>
      </c>
      <c r="B2127">
        <f t="shared" si="626"/>
        <v>2698.3580333439691</v>
      </c>
      <c r="C2127" t="str">
        <f t="shared" si="610"/>
        <v>-0.147676743680001-9.31262474311952i</v>
      </c>
      <c r="D2127" t="str">
        <f t="shared" si="611"/>
        <v>3.47807715966413-5.91111375428697i</v>
      </c>
      <c r="E2127" t="str">
        <f t="shared" si="612"/>
        <v>162.374209082212+2.32307801765084i</v>
      </c>
      <c r="F2127" t="str">
        <f t="shared" si="613"/>
        <v>2.42492046388247-55.3544004839857i</v>
      </c>
      <c r="G2127" t="str">
        <f t="shared" si="614"/>
        <v>0.999998160337908-0.00135634018867713i</v>
      </c>
      <c r="H2127" t="str">
        <f t="shared" si="615"/>
        <v>1518.00392068844+519.516380066158i</v>
      </c>
      <c r="I2127" t="str">
        <f t="shared" si="616"/>
        <v>91.5105195824587-233.49313628604i</v>
      </c>
      <c r="K2127" t="str">
        <f t="shared" si="617"/>
        <v>0.00707630033040164-0.00445628242959676i</v>
      </c>
      <c r="L2127" t="str">
        <f t="shared" si="618"/>
        <v>0.00015-0.10457827016434i</v>
      </c>
      <c r="M2127" t="str">
        <f t="shared" si="619"/>
        <v>0.0004-0.0184549888525305i</v>
      </c>
      <c r="N2127">
        <f t="shared" si="620"/>
        <v>89.091497269027613</v>
      </c>
      <c r="O2127">
        <f t="shared" si="621"/>
        <v>19.382534031393622</v>
      </c>
      <c r="P2127" s="3">
        <f t="shared" si="622"/>
        <v>19.382534031393622</v>
      </c>
      <c r="Q2127" s="3">
        <f t="shared" si="623"/>
        <v>-90.908502730972387</v>
      </c>
      <c r="R2127">
        <f t="shared" si="624"/>
        <v>89.091497269027613</v>
      </c>
      <c r="S2127">
        <f t="shared" si="625"/>
        <v>2.6983580333439692</v>
      </c>
      <c r="T2127">
        <f t="shared" si="608"/>
        <v>19.382534031393622</v>
      </c>
    </row>
    <row r="2128" spans="1:20" x14ac:dyDescent="0.25">
      <c r="A2128">
        <f t="shared" si="609"/>
        <v>17018.709826101574</v>
      </c>
      <c r="B2128">
        <f t="shared" si="626"/>
        <v>2708.6117938706761</v>
      </c>
      <c r="C2128" t="str">
        <f t="shared" si="610"/>
        <v>-0.146682603769753-9.27598315774924i</v>
      </c>
      <c r="D2128" t="str">
        <f t="shared" si="611"/>
        <v>3.4780767953918-5.88883440326872i</v>
      </c>
      <c r="E2128" t="str">
        <f t="shared" si="612"/>
        <v>162.374416525559+2.33323327242834i</v>
      </c>
      <c r="F2128" t="str">
        <f t="shared" si="613"/>
        <v>2.42492042991418-55.144875002997i</v>
      </c>
      <c r="G2128" t="str">
        <f t="shared" si="614"/>
        <v>0.999998146329938-0.0013614942623223i</v>
      </c>
      <c r="H2128" t="str">
        <f t="shared" si="615"/>
        <v>1520.77530129744+521.388722225185i</v>
      </c>
      <c r="I2128" t="str">
        <f t="shared" si="616"/>
        <v>91.5136748634027-233.01419865538i</v>
      </c>
      <c r="K2128" t="str">
        <f t="shared" si="617"/>
        <v>0.0070607743452719-0.00446298946046087i</v>
      </c>
      <c r="L2128" t="str">
        <f t="shared" si="618"/>
        <v>0.00015-0.104182377131241i</v>
      </c>
      <c r="M2128" t="str">
        <f t="shared" si="619"/>
        <v>0.0004-0.0183851253761014i</v>
      </c>
      <c r="N2128">
        <f t="shared" si="620"/>
        <v>89.094048191832655</v>
      </c>
      <c r="O2128">
        <f t="shared" si="621"/>
        <v>19.348284872256368</v>
      </c>
      <c r="P2128" s="3">
        <f t="shared" si="622"/>
        <v>19.348284872256368</v>
      </c>
      <c r="Q2128" s="3">
        <f t="shared" si="623"/>
        <v>-90.905951808167345</v>
      </c>
      <c r="R2128">
        <f t="shared" si="624"/>
        <v>89.094048191832655</v>
      </c>
      <c r="S2128">
        <f t="shared" si="625"/>
        <v>2.7086117938706762</v>
      </c>
      <c r="T2128">
        <f t="shared" si="608"/>
        <v>19.348284872256368</v>
      </c>
    </row>
    <row r="2129" spans="1:20" x14ac:dyDescent="0.25">
      <c r="A2129">
        <f t="shared" si="609"/>
        <v>17083.38092344076</v>
      </c>
      <c r="B2129">
        <f t="shared" si="626"/>
        <v>2718.9045186873846</v>
      </c>
      <c r="C2129" t="str">
        <f t="shared" si="610"/>
        <v>-0.145685546461335-9.23948198820075i</v>
      </c>
      <c r="D2129" t="str">
        <f t="shared" si="611"/>
        <v>3.47807642834582-5.86663976508975i</v>
      </c>
      <c r="E2129" t="str">
        <f t="shared" si="612"/>
        <v>162.374635419765+2.34343571539709i</v>
      </c>
      <c r="F2129" t="str">
        <f t="shared" si="613"/>
        <v>2.42492039568726-54.9361427995482i</v>
      </c>
      <c r="G2129" t="str">
        <f t="shared" si="614"/>
        <v>0.999998132215305-0.00136666792122907i</v>
      </c>
      <c r="H2129" t="str">
        <f t="shared" si="615"/>
        <v>1523.57352481484+523.265284643686i</v>
      </c>
      <c r="I2129" t="str">
        <f t="shared" si="616"/>
        <v>91.5166253947726-232.539525474846i</v>
      </c>
      <c r="K2129" t="str">
        <f t="shared" si="617"/>
        <v>0.00704520179101656-0.00446965232484585i</v>
      </c>
      <c r="L2129" t="str">
        <f t="shared" si="618"/>
        <v>0.00015-0.103787982796614i</v>
      </c>
      <c r="M2129" t="str">
        <f t="shared" si="619"/>
        <v>0.0004-0.018315526375873i</v>
      </c>
      <c r="N2129">
        <f t="shared" si="620"/>
        <v>89.096651164861356</v>
      </c>
      <c r="O2129">
        <f t="shared" si="621"/>
        <v>19.314032076205425</v>
      </c>
      <c r="P2129" s="3">
        <f t="shared" si="622"/>
        <v>19.314032076205425</v>
      </c>
      <c r="Q2129" s="3">
        <f t="shared" si="623"/>
        <v>-90.903348835138644</v>
      </c>
      <c r="R2129">
        <f t="shared" si="624"/>
        <v>89.096651164861356</v>
      </c>
      <c r="S2129">
        <f t="shared" si="625"/>
        <v>2.7189045186873844</v>
      </c>
      <c r="T2129">
        <f t="shared" si="608"/>
        <v>19.314032076205425</v>
      </c>
    </row>
    <row r="2130" spans="1:20" x14ac:dyDescent="0.25">
      <c r="A2130">
        <f t="shared" si="609"/>
        <v>17148.297770949834</v>
      </c>
      <c r="B2130">
        <f t="shared" si="626"/>
        <v>2729.2363558583966</v>
      </c>
      <c r="C2130" t="str">
        <f t="shared" si="610"/>
        <v>-0.144685587780839-9.2031207401153i</v>
      </c>
      <c r="D2130" t="str">
        <f t="shared" si="611"/>
        <v>3.47807605850509-5.84452952047252i</v>
      </c>
      <c r="E2130" t="str">
        <f t="shared" si="612"/>
        <v>162.374865933044+2.35368554480487i</v>
      </c>
      <c r="F2130" t="str">
        <f t="shared" si="613"/>
        <v>2.42492036119972-54.7282008709564i</v>
      </c>
      <c r="G2130" t="str">
        <f t="shared" si="614"/>
        <v>0.999998117993197-0.00137186123981894i</v>
      </c>
      <c r="H2130" t="str">
        <f t="shared" si="615"/>
        <v>1526.39889161116+525.146008712846i</v>
      </c>
      <c r="I2130" t="str">
        <f t="shared" si="616"/>
        <v>91.5193648776248-232.069121957543i</v>
      </c>
      <c r="K2130" t="str">
        <f t="shared" si="617"/>
        <v>0.00702958290784106-0.0044762706326577i</v>
      </c>
      <c r="L2130" t="str">
        <f t="shared" si="618"/>
        <v>0.00015-0.103395081486963i</v>
      </c>
      <c r="M2130" t="str">
        <f t="shared" si="619"/>
        <v>0.0004-0.0182461908506406i</v>
      </c>
      <c r="N2130">
        <f t="shared" si="620"/>
        <v>89.099306540338603</v>
      </c>
      <c r="O2130">
        <f t="shared" si="621"/>
        <v>19.279775670443538</v>
      </c>
      <c r="P2130" s="3">
        <f t="shared" si="622"/>
        <v>19.279775670443538</v>
      </c>
      <c r="Q2130" s="3">
        <f t="shared" si="623"/>
        <v>-90.900693459661397</v>
      </c>
      <c r="R2130">
        <f t="shared" si="624"/>
        <v>89.099306540338603</v>
      </c>
      <c r="S2130">
        <f t="shared" si="625"/>
        <v>2.7292363558583967</v>
      </c>
      <c r="T2130">
        <f t="shared" si="608"/>
        <v>19.279775670443538</v>
      </c>
    </row>
    <row r="2131" spans="1:20" x14ac:dyDescent="0.25">
      <c r="A2131">
        <f t="shared" si="609"/>
        <v>17213.461302479442</v>
      </c>
      <c r="B2131">
        <f t="shared" si="626"/>
        <v>2739.6074540106583</v>
      </c>
      <c r="C2131" t="str">
        <f t="shared" si="610"/>
        <v>-0.143682744017013-9.16689892102306i</v>
      </c>
      <c r="D2131" t="str">
        <f t="shared" si="611"/>
        <v>3.4780756858483-5.82250335135344i</v>
      </c>
      <c r="E2131" t="str">
        <f t="shared" si="612"/>
        <v>162.37510823518+2.36398295915976i</v>
      </c>
      <c r="F2131" t="str">
        <f t="shared" si="613"/>
        <v>2.42492032644958-54.5210462259068i</v>
      </c>
      <c r="G2131" t="str">
        <f t="shared" si="614"/>
        <v>0.999998103662796-0.00137707429279619i</v>
      </c>
      <c r="H2131" t="str">
        <f t="shared" si="615"/>
        <v>1529.2517059648+527.030833693937i</v>
      </c>
      <c r="I2131" t="str">
        <f t="shared" si="616"/>
        <v>91.5218868588557-231.602993542907i</v>
      </c>
      <c r="K2131" t="str">
        <f t="shared" si="617"/>
        <v>0.00701391794005587-0.00448284399497762i</v>
      </c>
      <c r="L2131" t="str">
        <f t="shared" si="618"/>
        <v>0.00015-0.103003667550272i</v>
      </c>
      <c r="M2131" t="str">
        <f t="shared" si="619"/>
        <v>0.0004-0.0181771178029892i</v>
      </c>
      <c r="N2131">
        <f t="shared" si="620"/>
        <v>89.102014670402639</v>
      </c>
      <c r="O2131">
        <f t="shared" si="621"/>
        <v>19.245515682632679</v>
      </c>
      <c r="P2131" s="3">
        <f t="shared" si="622"/>
        <v>19.245515682632679</v>
      </c>
      <c r="Q2131" s="3">
        <f t="shared" si="623"/>
        <v>-90.897985329597361</v>
      </c>
      <c r="R2131">
        <f t="shared" si="624"/>
        <v>89.102014670402639</v>
      </c>
      <c r="S2131">
        <f t="shared" si="625"/>
        <v>2.7396074540106583</v>
      </c>
      <c r="T2131">
        <f t="shared" si="608"/>
        <v>19.245515682632679</v>
      </c>
    </row>
    <row r="2132" spans="1:20" x14ac:dyDescent="0.25">
      <c r="A2132">
        <f t="shared" si="609"/>
        <v>17278.872455428864</v>
      </c>
      <c r="B2132">
        <f t="shared" si="626"/>
        <v>2750.017962335899</v>
      </c>
      <c r="C2132" t="str">
        <f t="shared" si="610"/>
        <v>-0.142677031720666-9.13081604033293i</v>
      </c>
      <c r="D2132" t="str">
        <f t="shared" si="611"/>
        <v>3.478075310354-5.80056094087843i</v>
      </c>
      <c r="E2132" t="str">
        <f t="shared" si="612"/>
        <v>162.375362497541+2.37432815722514i</v>
      </c>
      <c r="F2132" t="str">
        <f t="shared" si="613"/>
        <v>2.42492029143482-54.3146758844103i</v>
      </c>
      <c r="G2132" t="str">
        <f t="shared" si="614"/>
        <v>0.999998089223278-0.00138230715514893i</v>
      </c>
      <c r="H2132" t="str">
        <f t="shared" si="615"/>
        <v>1532.13227611852+528.919696660067i</v>
      </c>
      <c r="I2132" t="str">
        <f t="shared" si="616"/>
        <v>91.5241847274478-231.141145899031i</v>
      </c>
      <c r="K2132" t="str">
        <f t="shared" si="617"/>
        <v>0.00699820713607482-0.00448937202411149i</v>
      </c>
      <c r="L2132" t="str">
        <f t="shared" si="618"/>
        <v>0.00015-0.10261373535592i</v>
      </c>
      <c r="M2132" t="str">
        <f t="shared" si="619"/>
        <v>0.0004-0.01810830623928i</v>
      </c>
      <c r="N2132">
        <f t="shared" si="620"/>
        <v>89.104775907077595</v>
      </c>
      <c r="O2132">
        <f t="shared" si="621"/>
        <v>19.211252140895535</v>
      </c>
      <c r="P2132" s="3">
        <f t="shared" si="622"/>
        <v>19.211252140895535</v>
      </c>
      <c r="Q2132" s="3">
        <f t="shared" si="623"/>
        <v>-90.895224092922405</v>
      </c>
      <c r="R2132">
        <f t="shared" si="624"/>
        <v>89.104775907077595</v>
      </c>
      <c r="S2132">
        <f t="shared" si="625"/>
        <v>2.7500179623358991</v>
      </c>
      <c r="T2132">
        <f t="shared" si="608"/>
        <v>19.211252140895535</v>
      </c>
    </row>
    <row r="2133" spans="1:20" x14ac:dyDescent="0.25">
      <c r="A2133">
        <f t="shared" si="609"/>
        <v>17344.532170759496</v>
      </c>
      <c r="B2133">
        <f t="shared" si="626"/>
        <v>2760.4680305927754</v>
      </c>
      <c r="C2133" t="str">
        <f t="shared" si="610"/>
        <v>-0.141668467704675-9.09487160932186i</v>
      </c>
      <c r="D2133" t="str">
        <f t="shared" si="611"/>
        <v>3.47807493200063-5.77870197339836i</v>
      </c>
      <c r="E2133" t="str">
        <f t="shared" si="612"/>
        <v>162.375628893085+2.38472133801151i</v>
      </c>
      <c r="F2133" t="str">
        <f t="shared" si="613"/>
        <v>2.42492025615346-54.1090868777606i</v>
      </c>
      <c r="G2133" t="str">
        <f t="shared" si="614"/>
        <v>0.999998074673811-0.0013875599021502i</v>
      </c>
      <c r="H2133" t="str">
        <f t="shared" si="615"/>
        <v>1535.04091433659+530.812532436449i</v>
      </c>
      <c r="I2133" t="str">
        <f t="shared" si="616"/>
        <v>91.5262517106375-230.683584924989i</v>
      </c>
      <c r="K2133" t="str">
        <f t="shared" si="617"/>
        <v>0.00698245074841263-0.00449585433363999i</v>
      </c>
      <c r="L2133" t="str">
        <f t="shared" si="618"/>
        <v>0.00015-0.1022252792946i</v>
      </c>
      <c r="M2133" t="str">
        <f t="shared" si="619"/>
        <v>0.0004-0.0180397551696354i</v>
      </c>
      <c r="N2133">
        <f t="shared" si="620"/>
        <v>89.107590602241956</v>
      </c>
      <c r="O2133">
        <f t="shared" si="621"/>
        <v>19.176985073816443</v>
      </c>
      <c r="P2133" s="3">
        <f t="shared" si="622"/>
        <v>19.176985073816443</v>
      </c>
      <c r="Q2133" s="3">
        <f t="shared" si="623"/>
        <v>-90.892409397758044</v>
      </c>
      <c r="R2133">
        <f t="shared" si="624"/>
        <v>89.107590602241956</v>
      </c>
      <c r="S2133">
        <f t="shared" si="625"/>
        <v>2.7604680305927753</v>
      </c>
      <c r="T2133">
        <f t="shared" si="608"/>
        <v>19.176985073816443</v>
      </c>
    </row>
    <row r="2134" spans="1:20" x14ac:dyDescent="0.25">
      <c r="A2134">
        <f t="shared" si="609"/>
        <v>17410.441393008379</v>
      </c>
      <c r="B2134">
        <f t="shared" si="626"/>
        <v>2770.9578091090279</v>
      </c>
      <c r="C2134" t="str">
        <f t="shared" si="610"/>
        <v>-0.140657069043666-9.05906514112406i</v>
      </c>
      <c r="D2134" t="str">
        <f t="shared" si="611"/>
        <v>3.47807455076638-5.75692613446435i</v>
      </c>
      <c r="E2134" t="str">
        <f t="shared" si="612"/>
        <v>162.375907596367+2.39516270077026i</v>
      </c>
      <c r="F2134" t="str">
        <f t="shared" si="613"/>
        <v>2.42492022060344-53.9042762484906i</v>
      </c>
      <c r="G2134" t="str">
        <f t="shared" si="614"/>
        <v>0.999998060013559-0.00139283260935905i</v>
      </c>
      <c r="H2134" t="str">
        <f t="shared" si="615"/>
        <v>1537.97793696285+532.709273538972i</v>
      </c>
      <c r="I2134" t="str">
        <f t="shared" si="616"/>
        <v>91.5280808699739-230.230316753217i</v>
      </c>
      <c r="K2134" t="str">
        <f t="shared" si="617"/>
        <v>0.00696664903368197-0.00450229053846874i</v>
      </c>
      <c r="L2134" t="str">
        <f t="shared" si="618"/>
        <v>0.00015-0.101838293778243i</v>
      </c>
      <c r="M2134" t="str">
        <f t="shared" si="619"/>
        <v>0.0004-0.0179714636079252i</v>
      </c>
      <c r="N2134">
        <f t="shared" si="620"/>
        <v>89.110459107598672</v>
      </c>
      <c r="O2134">
        <f t="shared" si="621"/>
        <v>19.14271451044214</v>
      </c>
      <c r="P2134" s="3">
        <f t="shared" si="622"/>
        <v>19.14271451044214</v>
      </c>
      <c r="Q2134" s="3">
        <f t="shared" si="623"/>
        <v>-90.889540892401328</v>
      </c>
      <c r="R2134">
        <f t="shared" si="624"/>
        <v>89.110459107598672</v>
      </c>
      <c r="S2134">
        <f t="shared" si="625"/>
        <v>2.7709578091090279</v>
      </c>
      <c r="T2134">
        <f t="shared" si="608"/>
        <v>19.14271451044214</v>
      </c>
    </row>
    <row r="2135" spans="1:20" x14ac:dyDescent="0.25">
      <c r="A2135">
        <f t="shared" si="609"/>
        <v>17476.601070301815</v>
      </c>
      <c r="B2135">
        <f t="shared" si="626"/>
        <v>2781.4874487836423</v>
      </c>
      <c r="C2135" t="str">
        <f t="shared" si="610"/>
        <v>-0.139642853073537-9.0233961507208i</v>
      </c>
      <c r="D2135" t="str">
        <f t="shared" si="611"/>
        <v>3.47807416662934-5.73523311082343i</v>
      </c>
      <c r="E2135" t="str">
        <f t="shared" si="612"/>
        <v>162.376198783547+2.40565244498733i</v>
      </c>
      <c r="F2135" t="str">
        <f t="shared" si="613"/>
        <v>2.42492018478275-53.7002410503308i</v>
      </c>
      <c r="G2135" t="str">
        <f t="shared" si="614"/>
        <v>0.999998045241677-0.00139812535262164i</v>
      </c>
      <c r="H2135" t="str">
        <f t="shared" si="615"/>
        <v>1540.94366447952+534.60985011108i</v>
      </c>
      <c r="I2135" t="str">
        <f t="shared" si="616"/>
        <v>91.5296650972801-229.781347751899i</v>
      </c>
      <c r="K2135" t="str">
        <f t="shared" si="617"/>
        <v>0.00695080225258969-0.00450868025487844i</v>
      </c>
      <c r="L2135" t="str">
        <f t="shared" si="618"/>
        <v>0.00015-0.101452773239931i</v>
      </c>
      <c r="M2135" t="str">
        <f t="shared" si="619"/>
        <v>0.0004-0.0179034305717526i</v>
      </c>
      <c r="N2135">
        <f t="shared" si="620"/>
        <v>89.113381774645774</v>
      </c>
      <c r="O2135">
        <f t="shared" si="621"/>
        <v>19.108440480282997</v>
      </c>
      <c r="P2135" s="3">
        <f t="shared" si="622"/>
        <v>19.108440480282997</v>
      </c>
      <c r="Q2135" s="3">
        <f t="shared" si="623"/>
        <v>-90.886618225354226</v>
      </c>
      <c r="R2135">
        <f t="shared" si="624"/>
        <v>89.113381774645774</v>
      </c>
      <c r="S2135">
        <f t="shared" si="625"/>
        <v>2.7814874487836425</v>
      </c>
      <c r="T2135">
        <f t="shared" si="608"/>
        <v>19.108440480282997</v>
      </c>
    </row>
    <row r="2136" spans="1:20" x14ac:dyDescent="0.25">
      <c r="A2136">
        <f t="shared" si="609"/>
        <v>17543.01215436896</v>
      </c>
      <c r="B2136">
        <f t="shared" si="626"/>
        <v>2792.0571010890203</v>
      </c>
      <c r="C2136" t="str">
        <f t="shared" si="610"/>
        <v>-0.138625837391298-8.98786415492923i</v>
      </c>
      <c r="D2136" t="str">
        <f t="shared" si="611"/>
        <v>3.47807377956738-5.71362259041388i</v>
      </c>
      <c r="E2136" t="str">
        <f t="shared" si="612"/>
        <v>162.376502632393+2.41619077037749i</v>
      </c>
      <c r="F2136" t="str">
        <f t="shared" si="613"/>
        <v>2.42492014868928-53.4969783481659i</v>
      </c>
      <c r="G2136" t="str">
        <f t="shared" si="614"/>
        <v>0.999998030357316-0.00140343820807228i</v>
      </c>
      <c r="H2136" t="str">
        <f t="shared" si="615"/>
        <v>1543.93842156692+536.514189858982i</v>
      </c>
      <c r="I2136" t="str">
        <f t="shared" si="616"/>
        <v>91.5309971105189-229.336684527402i</v>
      </c>
      <c r="K2136" t="str">
        <f t="shared" si="617"/>
        <v>0.0069349106699322-0.0045150231005754i</v>
      </c>
      <c r="L2136" t="str">
        <f t="shared" si="618"/>
        <v>0.00015-0.101068712133823i</v>
      </c>
      <c r="M2136" t="str">
        <f t="shared" si="619"/>
        <v>0.0004-0.0178356550824393i</v>
      </c>
      <c r="N2136">
        <f t="shared" si="620"/>
        <v>89.116358954644397</v>
      </c>
      <c r="O2136">
        <f t="shared" si="621"/>
        <v>19.07416301331326</v>
      </c>
      <c r="P2136" s="3">
        <f t="shared" si="622"/>
        <v>19.07416301331326</v>
      </c>
      <c r="Q2136" s="3">
        <f t="shared" si="623"/>
        <v>-90.883641045355603</v>
      </c>
      <c r="R2136">
        <f t="shared" si="624"/>
        <v>89.116358954644397</v>
      </c>
      <c r="S2136">
        <f t="shared" si="625"/>
        <v>2.7920571010890205</v>
      </c>
      <c r="T2136">
        <f t="shared" si="608"/>
        <v>19.07416301331326</v>
      </c>
    </row>
    <row r="2137" spans="1:20" x14ac:dyDescent="0.25">
      <c r="A2137">
        <f t="shared" si="609"/>
        <v>17609.675600555565</v>
      </c>
      <c r="B2137">
        <f t="shared" si="626"/>
        <v>2802.6669180731587</v>
      </c>
      <c r="C2137" t="str">
        <f t="shared" si="610"/>
        <v>-0.137606039854465-8.95246867239262i</v>
      </c>
      <c r="D2137" t="str">
        <f t="shared" si="611"/>
        <v>3.47807338955825-5.69209426236089i</v>
      </c>
      <c r="E2137" t="str">
        <f t="shared" si="612"/>
        <v>162.376819322295+2.42677787687526i</v>
      </c>
      <c r="F2137" t="str">
        <f t="shared" si="613"/>
        <v>2.424920112321-53.2944852179942i</v>
      </c>
      <c r="G2137" t="str">
        <f t="shared" si="614"/>
        <v>0.99999801535962-0.00140877125213459i</v>
      </c>
      <c r="H2137" t="str">
        <f t="shared" si="615"/>
        <v>1546.96253716391+538.422217984962i</v>
      </c>
      <c r="I2137" t="str">
        <f t="shared" si="616"/>
        <v>91.5320694495382-228.896333926718i</v>
      </c>
      <c r="K2137" t="str">
        <f t="shared" si="617"/>
        <v>0.00691897455459049-0.00452131869474179i</v>
      </c>
      <c r="L2137" t="str">
        <f t="shared" si="618"/>
        <v>0.00015-0.10068610493507i</v>
      </c>
      <c r="M2137" t="str">
        <f t="shared" si="619"/>
        <v>0.0004-0.0177681361650123i</v>
      </c>
      <c r="N2137">
        <f t="shared" si="620"/>
        <v>89.119390998589509</v>
      </c>
      <c r="O2137">
        <f t="shared" si="621"/>
        <v>19.039882139972516</v>
      </c>
      <c r="P2137" s="3">
        <f t="shared" si="622"/>
        <v>19.039882139972516</v>
      </c>
      <c r="Q2137" s="3">
        <f t="shared" si="623"/>
        <v>-90.880609001410491</v>
      </c>
      <c r="R2137">
        <f t="shared" si="624"/>
        <v>89.119390998589509</v>
      </c>
      <c r="S2137">
        <f t="shared" si="625"/>
        <v>2.8026669180731587</v>
      </c>
      <c r="T2137">
        <f t="shared" si="608"/>
        <v>19.039882139972516</v>
      </c>
    </row>
    <row r="2138" spans="1:20" x14ac:dyDescent="0.25">
      <c r="A2138">
        <f t="shared" si="609"/>
        <v>17676.592367837675</v>
      </c>
      <c r="B2138">
        <f t="shared" si="626"/>
        <v>2813.3170523618369</v>
      </c>
      <c r="C2138" t="str">
        <f t="shared" si="610"/>
        <v>-0.136583478580678-8.91720922356929i</v>
      </c>
      <c r="D2138" t="str">
        <f t="shared" si="611"/>
        <v>3.47807299657952-5.67064781697196i</v>
      </c>
      <c r="E2138" t="str">
        <f t="shared" si="612"/>
        <v>162.377149034267+2.43741396463076i</v>
      </c>
      <c r="F2138" t="str">
        <f t="shared" si="613"/>
        <v>2.42492007567579-53.0927587468838i</v>
      </c>
      <c r="G2138" t="str">
        <f t="shared" si="614"/>
        <v>0.999998000247726-0.00141412456152255i</v>
      </c>
      <c r="H2138" t="str">
        <f t="shared" si="615"/>
        <v>1550.01634452928+540.333857118981i</v>
      </c>
      <c r="I2138" t="str">
        <f t="shared" si="616"/>
        <v>91.532874471723-228.460303039947i</v>
      </c>
      <c r="K2138" t="str">
        <f t="shared" si="617"/>
        <v>0.00690299417952415-0.00452756665808641i</v>
      </c>
      <c r="L2138" t="str">
        <f t="shared" si="618"/>
        <v>0.00015-0.100304946139739i</v>
      </c>
      <c r="M2138" t="str">
        <f t="shared" si="619"/>
        <v>0.0004-0.0177008728481892i</v>
      </c>
      <c r="N2138">
        <f t="shared" si="620"/>
        <v>89.122478257178457</v>
      </c>
      <c r="O2138">
        <f t="shared" si="621"/>
        <v>19.005597891165927</v>
      </c>
      <c r="P2138" s="3">
        <f t="shared" si="622"/>
        <v>19.005597891165927</v>
      </c>
      <c r="Q2138" s="3">
        <f t="shared" si="623"/>
        <v>-90.877521742821543</v>
      </c>
      <c r="R2138">
        <f t="shared" si="624"/>
        <v>89.122478257178457</v>
      </c>
      <c r="S2138">
        <f t="shared" si="625"/>
        <v>2.8133170523618367</v>
      </c>
      <c r="T2138">
        <f t="shared" si="608"/>
        <v>19.005597891165927</v>
      </c>
    </row>
    <row r="2139" spans="1:20" x14ac:dyDescent="0.25">
      <c r="A2139">
        <f t="shared" si="609"/>
        <v>17743.76341883546</v>
      </c>
      <c r="B2139">
        <f t="shared" si="626"/>
        <v>2824.007657160812</v>
      </c>
      <c r="C2139" t="str">
        <f t="shared" si="610"/>
        <v>-0.135558171947266-8.88208533072237i</v>
      </c>
      <c r="D2139" t="str">
        <f t="shared" si="611"/>
        <v>3.47807260060855-5.6492829457325i</v>
      </c>
      <c r="E2139" t="str">
        <f t="shared" si="612"/>
        <v>162.377491950955+2.44809923400115i</v>
      </c>
      <c r="F2139" t="str">
        <f t="shared" si="613"/>
        <v>2.42492003875155-52.8917960329317i</v>
      </c>
      <c r="G2139" t="str">
        <f t="shared" si="614"/>
        <v>0.999997985020762-0.00141949821324165i</v>
      </c>
      <c r="H2139" t="str">
        <f t="shared" si="615"/>
        <v>1553.10018130386+542.249027248294i</v>
      </c>
      <c r="I2139" t="str">
        <f t="shared" si="616"/>
        <v>91.5334043475248-228.028599202791i</v>
      </c>
      <c r="K2139" t="str">
        <f t="shared" si="617"/>
        <v>0.00688696982176484-0.0045337666128953i</v>
      </c>
      <c r="L2139" t="str">
        <f t="shared" si="618"/>
        <v>0.00015-0.0999252302647325i</v>
      </c>
      <c r="M2139" t="str">
        <f t="shared" si="619"/>
        <v>0.0004-0.0176338641643646i</v>
      </c>
      <c r="N2139">
        <f t="shared" si="620"/>
        <v>89.125621080779595</v>
      </c>
      <c r="O2139">
        <f t="shared" si="621"/>
        <v>18.971310298265038</v>
      </c>
      <c r="P2139" s="3">
        <f t="shared" si="622"/>
        <v>18.971310298265038</v>
      </c>
      <c r="Q2139" s="3">
        <f t="shared" si="623"/>
        <v>-90.874378919220405</v>
      </c>
      <c r="R2139">
        <f t="shared" si="624"/>
        <v>89.125621080779595</v>
      </c>
      <c r="S2139">
        <f t="shared" si="625"/>
        <v>2.8240076571608119</v>
      </c>
      <c r="T2139">
        <f t="shared" si="608"/>
        <v>18.971310298265038</v>
      </c>
    </row>
    <row r="2140" spans="1:20" x14ac:dyDescent="0.25">
      <c r="A2140">
        <f t="shared" si="609"/>
        <v>17811.189719827034</v>
      </c>
      <c r="B2140">
        <f t="shared" si="626"/>
        <v>2834.7388862580233</v>
      </c>
      <c r="C2140" t="str">
        <f t="shared" si="610"/>
        <v>-0.134530138590353-8.84709651790921i</v>
      </c>
      <c r="D2140" t="str">
        <f t="shared" si="611"/>
        <v>3.4780722016226-5.62799934130144i</v>
      </c>
      <c r="E2140" t="str">
        <f t="shared" si="612"/>
        <v>162.377848256645+2.4588338855463i</v>
      </c>
      <c r="F2140" t="str">
        <f t="shared" si="613"/>
        <v>2.42492000154616-52.691594185222i</v>
      </c>
      <c r="G2140" t="str">
        <f t="shared" si="614"/>
        <v>0.999997969677855-0.00142489228458993i</v>
      </c>
      <c r="H2140" t="str">
        <f t="shared" si="615"/>
        <v>1556.21438957367+544.167645645155i</v>
      </c>
      <c r="I2140" t="str">
        <f t="shared" si="616"/>
        <v>91.5336510558801-227.601229999108i</v>
      </c>
      <c r="K2140" t="str">
        <f t="shared" si="617"/>
        <v>0.00687090176240889-0.00453991818308226i</v>
      </c>
      <c r="L2140" t="str">
        <f t="shared" si="618"/>
        <v>0.00015-0.0995469518477117i</v>
      </c>
      <c r="M2140" t="str">
        <f t="shared" si="619"/>
        <v>0.0004-0.0175671091495961i</v>
      </c>
      <c r="N2140">
        <f t="shared" si="620"/>
        <v>89.128819819403432</v>
      </c>
      <c r="O2140">
        <f t="shared" si="621"/>
        <v>18.937019393108294</v>
      </c>
      <c r="P2140" s="3">
        <f t="shared" si="622"/>
        <v>18.937019393108294</v>
      </c>
      <c r="Q2140" s="3">
        <f t="shared" si="623"/>
        <v>-90.871180180596568</v>
      </c>
      <c r="R2140">
        <f t="shared" si="624"/>
        <v>89.128819819403432</v>
      </c>
      <c r="S2140">
        <f t="shared" si="625"/>
        <v>2.8347388862580232</v>
      </c>
      <c r="T2140">
        <f t="shared" si="608"/>
        <v>18.937019393108294</v>
      </c>
    </row>
    <row r="2141" spans="1:20" x14ac:dyDescent="0.25">
      <c r="A2141">
        <f t="shared" si="609"/>
        <v>17878.872240762379</v>
      </c>
      <c r="B2141">
        <f t="shared" si="626"/>
        <v>2845.5108940258037</v>
      </c>
      <c r="C2141" t="str">
        <f t="shared" si="610"/>
        <v>-0.133499397404848-8.81224231097115i</v>
      </c>
      <c r="D2141" t="str">
        <f t="shared" si="611"/>
        <v>3.47807179959866-5.60679669750664i</v>
      </c>
      <c r="E2141" t="str">
        <f t="shared" si="612"/>
        <v>162.37821813727+2.46961812001791i</v>
      </c>
      <c r="F2141" t="str">
        <f t="shared" si="613"/>
        <v>2.42491996405746-52.4921503237834i</v>
      </c>
      <c r="G2141" t="str">
        <f t="shared" si="614"/>
        <v>0.999997954218121-0.00143030685315916i</v>
      </c>
      <c r="H2141" t="str">
        <f t="shared" si="615"/>
        <v>1559.35931593364+546.089626792558i</v>
      </c>
      <c r="I2141" t="str">
        <f t="shared" si="616"/>
        <v>91.5336063795139-227.178203263433i</v>
      </c>
      <c r="K2141" t="str">
        <f t="shared" si="617"/>
        <v>0.00685479028660944-0.00454602099424011i</v>
      </c>
      <c r="L2141" t="str">
        <f t="shared" si="618"/>
        <v>0.00015-0.0991701054470124i</v>
      </c>
      <c r="M2141" t="str">
        <f t="shared" si="619"/>
        <v>0.0004-0.0175006068435904i</v>
      </c>
      <c r="N2141">
        <f t="shared" si="620"/>
        <v>89.132074822667548</v>
      </c>
      <c r="O2141">
        <f t="shared" si="621"/>
        <v>18.90272520800173</v>
      </c>
      <c r="P2141" s="3">
        <f t="shared" si="622"/>
        <v>18.90272520800173</v>
      </c>
      <c r="Q2141" s="3">
        <f t="shared" si="623"/>
        <v>-90.867925177332452</v>
      </c>
      <c r="R2141">
        <f t="shared" si="624"/>
        <v>89.132074822667548</v>
      </c>
      <c r="S2141">
        <f t="shared" si="625"/>
        <v>2.8455108940258036</v>
      </c>
      <c r="T2141">
        <f t="shared" si="608"/>
        <v>18.90272520800173</v>
      </c>
    </row>
    <row r="2142" spans="1:20" x14ac:dyDescent="0.25">
      <c r="A2142">
        <f t="shared" si="609"/>
        <v>17946.811955277277</v>
      </c>
      <c r="B2142">
        <f t="shared" si="626"/>
        <v>2856.3238354231021</v>
      </c>
      <c r="C2142" t="str">
        <f t="shared" si="610"/>
        <v>-0.132465967543081-8.77752223752286i</v>
      </c>
      <c r="D2142" t="str">
        <f t="shared" si="611"/>
        <v>3.47807139451365-5.58567470934076i</v>
      </c>
      <c r="E2142" t="str">
        <f t="shared" si="612"/>
        <v>162.378601780414+2.48045213835798i</v>
      </c>
      <c r="F2142" t="str">
        <f t="shared" si="613"/>
        <v>2.4249199262833-52.2934615795494i</v>
      </c>
      <c r="G2142" t="str">
        <f t="shared" si="614"/>
        <v>0.999997938640669-0.00143574199683592i</v>
      </c>
      <c r="H2142" t="str">
        <f t="shared" si="615"/>
        <v>1562.53531155253+548.01488230784i</v>
      </c>
      <c r="I2142" t="str">
        <f t="shared" si="616"/>
        <v>91.5332619001163-226.7595270836i</v>
      </c>
      <c r="K2142" t="str">
        <f t="shared" si="617"/>
        <v>0.00683863568356752-0.00455207467369098i</v>
      </c>
      <c r="L2142" t="str">
        <f t="shared" si="618"/>
        <v>0.00015-0.0987946856415744i</v>
      </c>
      <c r="M2142" t="str">
        <f t="shared" si="619"/>
        <v>0.0004-0.0174343562896896i</v>
      </c>
      <c r="N2142">
        <f t="shared" si="620"/>
        <v>89.135386439769974</v>
      </c>
      <c r="O2142">
        <f t="shared" si="621"/>
        <v>18.868427775719226</v>
      </c>
      <c r="P2142" s="3">
        <f t="shared" si="622"/>
        <v>18.868427775719226</v>
      </c>
      <c r="Q2142" s="3">
        <f t="shared" si="623"/>
        <v>-90.864613560230026</v>
      </c>
      <c r="R2142">
        <f t="shared" si="624"/>
        <v>89.135386439769974</v>
      </c>
      <c r="S2142">
        <f t="shared" si="625"/>
        <v>2.856323835423102</v>
      </c>
      <c r="T2142">
        <f t="shared" si="608"/>
        <v>18.868427775719226</v>
      </c>
    </row>
    <row r="2143" spans="1:20" x14ac:dyDescent="0.25">
      <c r="A2143">
        <f t="shared" si="609"/>
        <v>18015.009840707331</v>
      </c>
      <c r="B2143">
        <f t="shared" si="626"/>
        <v>2867.1778659977099</v>
      </c>
      <c r="C2143" t="str">
        <f t="shared" si="610"/>
        <v>-0.131429868414725-8.74293582694224i</v>
      </c>
      <c r="D2143" t="str">
        <f t="shared" si="611"/>
        <v>3.47807098634424-5.5646330729566i</v>
      </c>
      <c r="E2143" t="str">
        <f t="shared" si="612"/>
        <v>162.378999375323+2.49133614168769i</v>
      </c>
      <c r="F2143" t="str">
        <f t="shared" si="613"/>
        <v>2.42491988822153-52.0955250943157i</v>
      </c>
      <c r="G2143" t="str">
        <f t="shared" si="614"/>
        <v>0.999997922944605-0.00144119779380272i</v>
      </c>
      <c r="H2143" t="str">
        <f t="shared" si="615"/>
        <v>1565.7427322384+549.943320864268i</v>
      </c>
      <c r="I2143" t="str">
        <f t="shared" si="616"/>
        <v>91.5326089934024-226.345209803319i</v>
      </c>
      <c r="K2143" t="str">
        <f t="shared" si="617"/>
        <v>0.00682243824652272-0.00455807885053772i</v>
      </c>
      <c r="L2143" t="str">
        <f t="shared" si="618"/>
        <v>0.00015-0.0984206870308577i</v>
      </c>
      <c r="M2143" t="str">
        <f t="shared" si="619"/>
        <v>0.0004-0.0173683565348572i</v>
      </c>
      <c r="N2143">
        <f t="shared" si="620"/>
        <v>89.138755019453711</v>
      </c>
      <c r="O2143">
        <f t="shared" si="621"/>
        <v>18.834127129503159</v>
      </c>
      <c r="P2143" s="3">
        <f t="shared" si="622"/>
        <v>18.834127129503159</v>
      </c>
      <c r="Q2143" s="3">
        <f t="shared" si="623"/>
        <v>-90.861244980546289</v>
      </c>
      <c r="R2143">
        <f t="shared" si="624"/>
        <v>89.138755019453711</v>
      </c>
      <c r="S2143">
        <f t="shared" si="625"/>
        <v>2.8671778659977099</v>
      </c>
      <c r="T2143">
        <f t="shared" si="608"/>
        <v>18.834127129503159</v>
      </c>
    </row>
    <row r="2144" spans="1:20" x14ac:dyDescent="0.25">
      <c r="A2144">
        <f t="shared" si="609"/>
        <v>18083.466878102019</v>
      </c>
      <c r="B2144">
        <f t="shared" si="626"/>
        <v>2878.0731418885011</v>
      </c>
      <c r="C2144" t="str">
        <f t="shared" si="610"/>
        <v>-0.130391119685786-8.70848261035972i</v>
      </c>
      <c r="D2144" t="str">
        <f t="shared" si="611"/>
        <v>3.47807057506692-5.54367148566287i</v>
      </c>
      <c r="E2144" t="str">
        <f t="shared" si="612"/>
        <v>162.37941111291+2.50227033130179i</v>
      </c>
      <c r="F2144" t="str">
        <f t="shared" si="613"/>
        <v>2.42491984986994-51.8983380206992i</v>
      </c>
      <c r="G2144" t="str">
        <f t="shared" si="614"/>
        <v>0.999997907129024-0.00144667432253912i</v>
      </c>
      <c r="H2144" t="str">
        <f t="shared" si="615"/>
        <v>1568.9819385052+551.874848110372i</v>
      </c>
      <c r="I2144" t="str">
        <f t="shared" si="616"/>
        <v>91.5316388240379-225.935260024827i</v>
      </c>
      <c r="K2144" t="str">
        <f t="shared" si="617"/>
        <v>0.00680619827274279-0.00456403315571446i</v>
      </c>
      <c r="L2144" t="str">
        <f t="shared" si="618"/>
        <v>0.00015-0.0980481042347656i</v>
      </c>
      <c r="M2144" t="str">
        <f t="shared" si="619"/>
        <v>0.0004-0.0173026066296644i</v>
      </c>
      <c r="N2144">
        <f t="shared" si="620"/>
        <v>89.142180909976886</v>
      </c>
      <c r="O2144">
        <f t="shared" si="621"/>
        <v>18.799823303064414</v>
      </c>
      <c r="P2144" s="3">
        <f t="shared" si="622"/>
        <v>18.799823303064414</v>
      </c>
      <c r="Q2144" s="3">
        <f t="shared" si="623"/>
        <v>-90.857819090023114</v>
      </c>
      <c r="R2144">
        <f t="shared" si="624"/>
        <v>89.142180909976886</v>
      </c>
      <c r="S2144">
        <f t="shared" si="625"/>
        <v>2.8780731418885011</v>
      </c>
      <c r="T2144">
        <f t="shared" si="608"/>
        <v>18.799823303064414</v>
      </c>
    </row>
    <row r="2145" spans="1:20" x14ac:dyDescent="0.25">
      <c r="A2145">
        <f t="shared" si="609"/>
        <v>18152.184052238805</v>
      </c>
      <c r="B2145">
        <f t="shared" si="626"/>
        <v>2889.0098198276773</v>
      </c>
      <c r="C2145" t="str">
        <f t="shared" si="610"/>
        <v>-0.129349741277555-8.67416212064818i</v>
      </c>
      <c r="D2145" t="str">
        <f t="shared" si="611"/>
        <v>3.47807016065807-5.52278964591983i</v>
      </c>
      <c r="E2145" t="str">
        <f t="shared" si="612"/>
        <v>162.379837185759+2.51325490866412i</v>
      </c>
      <c r="F2145" t="str">
        <f t="shared" si="613"/>
        <v>2.42491981122631-51.7018975220978i</v>
      </c>
      <c r="G2145" t="str">
        <f t="shared" si="614"/>
        <v>0.999997891193018-0.0014521716618229i</v>
      </c>
      <c r="H2145" t="str">
        <f t="shared" si="615"/>
        <v>1572.25329564009+553.809366587039i</v>
      </c>
      <c r="I2145" t="str">
        <f t="shared" si="616"/>
        <v>91.5303423404334-225.529686611546i</v>
      </c>
      <c r="K2145" t="str">
        <f t="shared" si="617"/>
        <v>0.00678991606351293-0.00456993722203765i</v>
      </c>
      <c r="L2145" t="str">
        <f t="shared" si="618"/>
        <v>0.00015-0.0976769318935695i</v>
      </c>
      <c r="M2145" t="str">
        <f t="shared" si="619"/>
        <v>0.0004-0.017237105628277i</v>
      </c>
      <c r="N2145">
        <f t="shared" si="620"/>
        <v>89.14566445908288</v>
      </c>
      <c r="O2145">
        <f t="shared" si="621"/>
        <v>18.765516330582937</v>
      </c>
      <c r="P2145" s="3">
        <f t="shared" si="622"/>
        <v>18.765516330582937</v>
      </c>
      <c r="Q2145" s="3">
        <f t="shared" si="623"/>
        <v>-90.85433554091712</v>
      </c>
      <c r="R2145">
        <f t="shared" si="624"/>
        <v>89.14566445908288</v>
      </c>
      <c r="S2145">
        <f t="shared" si="625"/>
        <v>2.8890098198276775</v>
      </c>
      <c r="T2145">
        <f t="shared" si="608"/>
        <v>18.765516330582937</v>
      </c>
    </row>
    <row r="2146" spans="1:20" x14ac:dyDescent="0.25">
      <c r="A2146">
        <f t="shared" si="609"/>
        <v>18221.162351637315</v>
      </c>
      <c r="B2146">
        <f t="shared" si="626"/>
        <v>2899.9880571430226</v>
      </c>
      <c r="C2146" t="str">
        <f t="shared" si="610"/>
        <v>-0.128305753366273-8.63997389241273i</v>
      </c>
      <c r="D2146" t="str">
        <f t="shared" si="611"/>
        <v>3.47806974309383-5.50198725333493i</v>
      </c>
      <c r="E2146" t="str">
        <f t="shared" si="612"/>
        <v>162.380277788138+2.52429007539774i</v>
      </c>
      <c r="F2146" t="str">
        <f t="shared" si="613"/>
        <v>2.42491977228844-51.5062007726491i</v>
      </c>
      <c r="G2146" t="str">
        <f t="shared" si="614"/>
        <v>0.999997875135668-0.00145768989073115i</v>
      </c>
      <c r="H2146" t="str">
        <f t="shared" si="615"/>
        <v>1575.55717377163+555.746775642384i</v>
      </c>
      <c r="I2146" t="str">
        <f t="shared" si="616"/>
        <v>91.5287102694151-225.128498690754i</v>
      </c>
      <c r="K2146" t="str">
        <f t="shared" si="617"/>
        <v>0.00677359192412395-0.00457579068425714i</v>
      </c>
      <c r="L2146" t="str">
        <f t="shared" si="618"/>
        <v>0.00015-0.0973071646678323i</v>
      </c>
      <c r="M2146" t="str">
        <f t="shared" si="619"/>
        <v>0.0004-0.0171718525884409i</v>
      </c>
      <c r="N2146">
        <f t="shared" si="620"/>
        <v>89.149206013965255</v>
      </c>
      <c r="O2146">
        <f t="shared" si="621"/>
        <v>18.731206246707981</v>
      </c>
      <c r="P2146" s="3">
        <f t="shared" si="622"/>
        <v>18.731206246707981</v>
      </c>
      <c r="Q2146" s="3">
        <f t="shared" si="623"/>
        <v>-90.850793986034745</v>
      </c>
      <c r="R2146">
        <f t="shared" si="624"/>
        <v>89.149206013965255</v>
      </c>
      <c r="S2146">
        <f t="shared" si="625"/>
        <v>2.8999880571430228</v>
      </c>
      <c r="T2146">
        <f t="shared" si="608"/>
        <v>18.731206246707981</v>
      </c>
    </row>
    <row r="2147" spans="1:20" x14ac:dyDescent="0.25">
      <c r="A2147">
        <f t="shared" si="609"/>
        <v>18290.402768573535</v>
      </c>
      <c r="B2147">
        <f t="shared" si="626"/>
        <v>2911.008011760166</v>
      </c>
      <c r="C2147" t="str">
        <f t="shared" si="610"/>
        <v>-0.127259176381994-8.60591746198022i</v>
      </c>
      <c r="D2147" t="str">
        <f t="shared" si="611"/>
        <v>3.47806932235017-5.48126400865847i</v>
      </c>
      <c r="E2147" t="str">
        <f t="shared" si="612"/>
        <v>162.380733116+2.53537603327844i</v>
      </c>
      <c r="F2147" t="str">
        <f t="shared" si="613"/>
        <v>2.42491973305409-51.3112449571895i</v>
      </c>
      <c r="G2147" t="str">
        <f t="shared" si="614"/>
        <v>0.99999785895605-0.00146322908864138i</v>
      </c>
      <c r="H2147" t="str">
        <f t="shared" si="615"/>
        <v>1578.89394793896+557.686971344151i</v>
      </c>
      <c r="I2147" t="str">
        <f t="shared" si="616"/>
        <v>91.5267331107419-224.731705656297i</v>
      </c>
      <c r="K2147" t="str">
        <f t="shared" si="617"/>
        <v>0.00675722616385992-0.00458159317910702i</v>
      </c>
      <c r="L2147" t="str">
        <f t="shared" si="618"/>
        <v>0.00015-0.096938797238326i</v>
      </c>
      <c r="M2147" t="str">
        <f t="shared" si="619"/>
        <v>0.0004-0.0171068465714693i</v>
      </c>
      <c r="N2147">
        <f t="shared" si="620"/>
        <v>89.152805921237544</v>
      </c>
      <c r="O2147">
        <f t="shared" si="621"/>
        <v>18.696893086558099</v>
      </c>
      <c r="P2147" s="3">
        <f t="shared" si="622"/>
        <v>18.696893086558099</v>
      </c>
      <c r="Q2147" s="3">
        <f t="shared" si="623"/>
        <v>-90.847194078762456</v>
      </c>
      <c r="R2147">
        <f t="shared" si="624"/>
        <v>89.152805921237544</v>
      </c>
      <c r="S2147">
        <f t="shared" si="625"/>
        <v>2.911008011760166</v>
      </c>
      <c r="T2147">
        <f t="shared" si="608"/>
        <v>18.696893086558099</v>
      </c>
    </row>
    <row r="2148" spans="1:20" x14ac:dyDescent="0.25">
      <c r="A2148">
        <f t="shared" si="609"/>
        <v>18359.906299094117</v>
      </c>
      <c r="B2148">
        <f t="shared" si="626"/>
        <v>2922.0698422048549</v>
      </c>
      <c r="C2148" t="str">
        <f t="shared" si="610"/>
        <v>-0.126210031007488-8.57199236738902i</v>
      </c>
      <c r="D2148" t="str">
        <f t="shared" si="611"/>
        <v>3.47806889840288-5.46061961377933i</v>
      </c>
      <c r="E2148" t="str">
        <f t="shared" si="612"/>
        <v>162.381203366992+2.54651298422997i</v>
      </c>
      <c r="F2148" t="str">
        <f t="shared" si="613"/>
        <v>2.42491969352098-51.1170272712141i</v>
      </c>
      <c r="G2148" t="str">
        <f t="shared" si="614"/>
        <v>0.999997842653235-0.00146878933523277i</v>
      </c>
      <c r="H2148" t="str">
        <f t="shared" si="615"/>
        <v>1582.26399816178+559.629846389707i</v>
      </c>
      <c r="I2148" t="str">
        <f t="shared" si="616"/>
        <v>91.5244011314881-224.339317171324i</v>
      </c>
      <c r="K2148" t="str">
        <f t="shared" si="617"/>
        <v>0.00674081909598497-0.00458734434535643i</v>
      </c>
      <c r="L2148" t="str">
        <f t="shared" si="618"/>
        <v>0.00015-0.0965718243059634i</v>
      </c>
      <c r="M2148" t="str">
        <f t="shared" si="619"/>
        <v>0.0004-0.0170420866422289i</v>
      </c>
      <c r="N2148">
        <f t="shared" si="620"/>
        <v>89.156464526902496</v>
      </c>
      <c r="O2148">
        <f t="shared" si="621"/>
        <v>18.662576885721212</v>
      </c>
      <c r="P2148" s="3">
        <f t="shared" si="622"/>
        <v>18.662576885721212</v>
      </c>
      <c r="Q2148" s="3">
        <f t="shared" si="623"/>
        <v>-90.843535473097504</v>
      </c>
      <c r="R2148">
        <f t="shared" si="624"/>
        <v>89.156464526902496</v>
      </c>
      <c r="S2148">
        <f t="shared" si="625"/>
        <v>2.9220698422048548</v>
      </c>
      <c r="T2148">
        <f t="shared" si="608"/>
        <v>18.662576885721212</v>
      </c>
    </row>
    <row r="2149" spans="1:20" x14ac:dyDescent="0.25">
      <c r="A2149">
        <f t="shared" si="609"/>
        <v>18429.673943030677</v>
      </c>
      <c r="B2149">
        <f t="shared" si="626"/>
        <v>2933.1737076052336</v>
      </c>
      <c r="C2149" t="str">
        <f t="shared" si="610"/>
        <v>-0.12515833817755-8.53819814837906i</v>
      </c>
      <c r="D2149" t="str">
        <f t="shared" si="611"/>
        <v>3.47806847122757-5.44005377172065i</v>
      </c>
      <c r="E2149" t="str">
        <f t="shared" si="612"/>
        <v>162.381688740464+2.55770113031529i</v>
      </c>
      <c r="F2149" t="str">
        <f t="shared" si="613"/>
        <v>2.42491965368685-50.9235449208362i</v>
      </c>
      <c r="G2149" t="str">
        <f t="shared" si="614"/>
        <v>0.999997826226283-0.00147437071048718i</v>
      </c>
      <c r="H2149" t="str">
        <f t="shared" si="615"/>
        <v>1585.66770951122+561.575290013574i</v>
      </c>
      <c r="I2149" t="str">
        <f t="shared" si="616"/>
        <v>91.5217043602853-223.951343171028i</v>
      </c>
      <c r="K2149" t="str">
        <f t="shared" si="617"/>
        <v>0.00672437103772938-0.00459304382386069i</v>
      </c>
      <c r="L2149" t="str">
        <f t="shared" si="618"/>
        <v>0.00015-0.0962062405917151i</v>
      </c>
      <c r="M2149" t="str">
        <f t="shared" si="619"/>
        <v>0.0004-0.0169775718691262i</v>
      </c>
      <c r="N2149">
        <f t="shared" si="620"/>
        <v>89.160182176318131</v>
      </c>
      <c r="O2149">
        <f t="shared" si="621"/>
        <v>18.628257680254915</v>
      </c>
      <c r="P2149" s="3">
        <f t="shared" si="622"/>
        <v>18.628257680254915</v>
      </c>
      <c r="Q2149" s="3">
        <f t="shared" si="623"/>
        <v>-90.839817823681869</v>
      </c>
      <c r="R2149">
        <f t="shared" si="624"/>
        <v>89.160182176318131</v>
      </c>
      <c r="S2149">
        <f t="shared" si="625"/>
        <v>2.9331737076052335</v>
      </c>
      <c r="T2149">
        <f t="shared" si="608"/>
        <v>18.628257680254915</v>
      </c>
    </row>
    <row r="2150" spans="1:20" x14ac:dyDescent="0.25">
      <c r="A2150">
        <f t="shared" si="609"/>
        <v>18499.706704014192</v>
      </c>
      <c r="B2150">
        <f t="shared" si="626"/>
        <v>2944.3197676941336</v>
      </c>
      <c r="C2150" t="str">
        <f t="shared" si="610"/>
        <v>-0.124104119077773-8.50453434638116i</v>
      </c>
      <c r="D2150" t="str">
        <f t="shared" si="611"/>
        <v>3.47806804079968-5.41956618663563i</v>
      </c>
      <c r="E2150" t="str">
        <f t="shared" si="612"/>
        <v>162.382189437467+2.56894067373013i</v>
      </c>
      <c r="F2150" t="str">
        <f t="shared" si="613"/>
        <v>2.42491961354942-50.7307951227476i</v>
      </c>
      <c r="G2150" t="str">
        <f t="shared" si="614"/>
        <v>0.999997809674249-0.00147997329469042i</v>
      </c>
      <c r="H2150" t="str">
        <f t="shared" si="615"/>
        <v>1589.10547218163+563.523187892298i</v>
      </c>
      <c r="I2150" t="str">
        <f t="shared" si="616"/>
        <v>91.5186325814041-223.56779386543i</v>
      </c>
      <c r="K2150" t="str">
        <f t="shared" si="617"/>
        <v>0.00670788231027496-0.00459869125761196i</v>
      </c>
      <c r="L2150" t="str">
        <f t="shared" si="618"/>
        <v>0.00015-0.0958420408365363i</v>
      </c>
      <c r="M2150" t="str">
        <f t="shared" si="619"/>
        <v>0.0004-0.0169133013240946i</v>
      </c>
      <c r="N2150">
        <f t="shared" si="620"/>
        <v>89.163959214166908</v>
      </c>
      <c r="O2150">
        <f t="shared" si="621"/>
        <v>18.593935506685938</v>
      </c>
      <c r="P2150" s="3">
        <f t="shared" si="622"/>
        <v>18.593935506685938</v>
      </c>
      <c r="Q2150" s="3">
        <f t="shared" si="623"/>
        <v>-90.836040785833092</v>
      </c>
      <c r="R2150">
        <f t="shared" si="624"/>
        <v>89.163959214166908</v>
      </c>
      <c r="S2150">
        <f t="shared" si="625"/>
        <v>2.9443197676941337</v>
      </c>
      <c r="T2150">
        <f t="shared" si="608"/>
        <v>18.593935506685938</v>
      </c>
    </row>
    <row r="2151" spans="1:20" x14ac:dyDescent="0.25">
      <c r="A2151">
        <f t="shared" si="609"/>
        <v>18570.005589489447</v>
      </c>
      <c r="B2151">
        <f t="shared" si="626"/>
        <v>2955.5081828113712</v>
      </c>
      <c r="C2151" t="str">
        <f t="shared" si="610"/>
        <v>-0.123047395143615-8.47100050450755i</v>
      </c>
      <c r="D2151" t="str">
        <f t="shared" si="611"/>
        <v>3.47806760709443-5.39915656380317i</v>
      </c>
      <c r="E2151" t="str">
        <f t="shared" si="612"/>
        <v>162.382705660772+2.58023181679625i</v>
      </c>
      <c r="F2151" t="str">
        <f t="shared" si="613"/>
        <v>2.42491957310636-50.5387751041776i</v>
      </c>
      <c r="G2151" t="str">
        <f t="shared" si="614"/>
        <v>0.999997792996182-0.0014855971684333i</v>
      </c>
      <c r="H2151" t="str">
        <f t="shared" si="615"/>
        <v>1592.5776815632+565.473422046721i</v>
      </c>
      <c r="I2151" t="str">
        <f t="shared" si="616"/>
        <v>91.5151753286886-223.188679742161i</v>
      </c>
      <c r="K2151" t="str">
        <f t="shared" si="617"/>
        <v>0.00669135323873965-0.00460428629179021i</v>
      </c>
      <c r="L2151" t="str">
        <f t="shared" si="618"/>
        <v>0.00015-0.0954792198012917i</v>
      </c>
      <c r="M2151" t="str">
        <f t="shared" si="619"/>
        <v>0.0004-0.0168492740825808i</v>
      </c>
      <c r="N2151">
        <f t="shared" si="620"/>
        <v>89.167795984422867</v>
      </c>
      <c r="O2151">
        <f t="shared" si="621"/>
        <v>18.559610402010712</v>
      </c>
      <c r="P2151" s="3">
        <f t="shared" si="622"/>
        <v>18.559610402010712</v>
      </c>
      <c r="Q2151" s="3">
        <f t="shared" si="623"/>
        <v>-90.832204015577133</v>
      </c>
      <c r="R2151">
        <f t="shared" si="624"/>
        <v>89.167795984422867</v>
      </c>
      <c r="S2151">
        <f t="shared" si="625"/>
        <v>2.955508182811371</v>
      </c>
      <c r="T2151">
        <f t="shared" si="608"/>
        <v>18.559610402010712</v>
      </c>
    </row>
    <row r="2152" spans="1:20" x14ac:dyDescent="0.25">
      <c r="A2152">
        <f t="shared" si="609"/>
        <v>18640.571610729508</v>
      </c>
      <c r="B2152">
        <f t="shared" si="626"/>
        <v>2966.7391139060546</v>
      </c>
      <c r="C2152" t="str">
        <f t="shared" si="610"/>
        <v>-0.121988188059081-8.43759616754111i</v>
      </c>
      <c r="D2152" t="str">
        <f t="shared" si="611"/>
        <v>3.47806717008685-5.37882460962365i</v>
      </c>
      <c r="E2152" t="str">
        <f t="shared" si="612"/>
        <v>162.383237614867+2.59157476195492i</v>
      </c>
      <c r="F2152" t="str">
        <f t="shared" si="613"/>
        <v>2.42491953235535-50.3474821028533i</v>
      </c>
      <c r="G2152" t="str">
        <f t="shared" si="614"/>
        <v>0.999997776191122-0.00149124241261287i</v>
      </c>
      <c r="H2152" t="str">
        <f t="shared" si="615"/>
        <v>1596.08473831555+567.425870741472i</v>
      </c>
      <c r="I2152" t="str">
        <f t="shared" si="616"/>
        <v>91.5113218793289-222.814011569282i</v>
      </c>
      <c r="K2152" t="str">
        <f t="shared" si="617"/>
        <v>0.00667478415216133-0.00460982857381379i</v>
      </c>
      <c r="L2152" t="str">
        <f t="shared" si="618"/>
        <v>0.00015-0.0951177722666783i</v>
      </c>
      <c r="M2152" t="str">
        <f t="shared" si="619"/>
        <v>0.0004-0.0167854892235314i</v>
      </c>
      <c r="N2152">
        <f t="shared" si="620"/>
        <v>89.171692830320538</v>
      </c>
      <c r="O2152">
        <f t="shared" si="621"/>
        <v>18.525282403694554</v>
      </c>
      <c r="P2152" s="3">
        <f t="shared" si="622"/>
        <v>18.525282403694554</v>
      </c>
      <c r="Q2152" s="3">
        <f t="shared" si="623"/>
        <v>-90.828307169679462</v>
      </c>
      <c r="R2152">
        <f t="shared" si="624"/>
        <v>89.171692830320538</v>
      </c>
      <c r="S2152">
        <f t="shared" si="625"/>
        <v>2.9667391139060548</v>
      </c>
      <c r="T2152">
        <f t="shared" si="608"/>
        <v>18.525282403694554</v>
      </c>
    </row>
    <row r="2153" spans="1:20" x14ac:dyDescent="0.25">
      <c r="A2153">
        <f t="shared" si="609"/>
        <v>18711.405782850281</v>
      </c>
      <c r="B2153">
        <f t="shared" si="626"/>
        <v>2978.0127225388978</v>
      </c>
      <c r="C2153" t="str">
        <f t="shared" si="610"/>
        <v>-0.120926519755781-8.40432088192574i</v>
      </c>
      <c r="D2153" t="str">
        <f t="shared" si="611"/>
        <v>3.47806672975182-5.35857003161481i</v>
      </c>
      <c r="E2153" t="str">
        <f t="shared" si="612"/>
        <v>162.383785505967+2.60296971175854i</v>
      </c>
      <c r="F2153" t="str">
        <f t="shared" si="613"/>
        <v>2.42491949129404-50.1569133669612i</v>
      </c>
      <c r="G2153" t="str">
        <f t="shared" si="614"/>
        <v>0.9999977592581-0.00149690910843354i</v>
      </c>
      <c r="H2153" t="str">
        <f t="shared" si="615"/>
        <v>1599.62704844212+569.380408381694i</v>
      </c>
      <c r="I2153" t="str">
        <f t="shared" si="616"/>
        <v>91.507061247479-222.443800398122i</v>
      </c>
      <c r="K2153" t="str">
        <f t="shared" si="617"/>
        <v>0.00665817538348092-0.00461531775339023i</v>
      </c>
      <c r="L2153" t="str">
        <f t="shared" si="618"/>
        <v>0.00015-0.0947576930331516i</v>
      </c>
      <c r="M2153" t="str">
        <f t="shared" si="619"/>
        <v>0.0004-0.0167219458293798i</v>
      </c>
      <c r="N2153">
        <f t="shared" si="620"/>
        <v>89.175650094321227</v>
      </c>
      <c r="O2153">
        <f t="shared" si="621"/>
        <v>18.490951549671891</v>
      </c>
      <c r="P2153" s="3">
        <f t="shared" si="622"/>
        <v>18.490951549671891</v>
      </c>
      <c r="Q2153" s="3">
        <f t="shared" si="623"/>
        <v>-90.824349905678773</v>
      </c>
      <c r="R2153">
        <f t="shared" si="624"/>
        <v>89.175650094321227</v>
      </c>
      <c r="S2153">
        <f t="shared" si="625"/>
        <v>2.9780127225388977</v>
      </c>
      <c r="T2153">
        <f t="shared" si="608"/>
        <v>18.490951549671891</v>
      </c>
    </row>
    <row r="2154" spans="1:20" x14ac:dyDescent="0.25">
      <c r="A2154">
        <f t="shared" si="609"/>
        <v>18782.509124825112</v>
      </c>
      <c r="B2154">
        <f t="shared" si="626"/>
        <v>2989.3291708845459</v>
      </c>
      <c r="C2154" t="str">
        <f t="shared" si="610"/>
        <v>-0.119862412411502-8.37117419575613i</v>
      </c>
      <c r="D2154" t="str">
        <f t="shared" si="611"/>
        <v>3.47806628606401-5.33839253840745i</v>
      </c>
      <c r="E2154" t="str">
        <f t="shared" si="612"/>
        <v>162.384349542021+2.61441686886615i</v>
      </c>
      <c r="F2154" t="str">
        <f t="shared" si="613"/>
        <v>2.42491944992008-49.9670661551058i</v>
      </c>
      <c r="G2154" t="str">
        <f t="shared" si="614"/>
        <v>0.999997742196144-0.00150259733740829i</v>
      </c>
      <c r="H2154" t="str">
        <f t="shared" si="615"/>
        <v>1603.20502336549+571.336905406811i</v>
      </c>
      <c r="I2154" t="str">
        <f t="shared" si="616"/>
        <v>91.5023821776949-222.078057566122i</v>
      </c>
      <c r="K2154" t="str">
        <f t="shared" si="617"/>
        <v>0.00664152726952474-0.00462075348256672i</v>
      </c>
      <c r="L2154" t="str">
        <f t="shared" si="618"/>
        <v>0.00015-0.0943989769208524i</v>
      </c>
      <c r="M2154" t="str">
        <f t="shared" si="619"/>
        <v>0.0004-0.0166586429860328i</v>
      </c>
      <c r="N2154">
        <f t="shared" si="620"/>
        <v>89.179668118082233</v>
      </c>
      <c r="O2154">
        <f t="shared" si="621"/>
        <v>18.456617878345799</v>
      </c>
      <c r="P2154" s="3">
        <f t="shared" si="622"/>
        <v>18.456617878345799</v>
      </c>
      <c r="Q2154" s="3">
        <f t="shared" si="623"/>
        <v>-90.820331881917767</v>
      </c>
      <c r="R2154">
        <f t="shared" si="624"/>
        <v>89.179668118082233</v>
      </c>
      <c r="S2154">
        <f t="shared" si="625"/>
        <v>2.9893291708845457</v>
      </c>
      <c r="T2154">
        <f t="shared" si="608"/>
        <v>18.456617878345799</v>
      </c>
    </row>
    <row r="2155" spans="1:20" x14ac:dyDescent="0.25">
      <c r="A2155">
        <f t="shared" si="609"/>
        <v>18853.88265949945</v>
      </c>
      <c r="B2155">
        <f t="shared" si="626"/>
        <v>3000.6886217339074</v>
      </c>
      <c r="C2155" t="str">
        <f t="shared" si="610"/>
        <v>-0.118795888449042-8.33815565876772i</v>
      </c>
      <c r="D2155" t="str">
        <f t="shared" si="611"/>
        <v>3.47806583899788-5.31829183974121i</v>
      </c>
      <c r="E2155" t="str">
        <f t="shared" si="612"/>
        <v>162.384929932716+2.62591643603367i</v>
      </c>
      <c r="F2155" t="str">
        <f t="shared" si="613"/>
        <v>2.42491940823108-49.7779377362714i</v>
      </c>
      <c r="G2155" t="str">
        <f t="shared" si="614"/>
        <v>0.999997725004271-0.00150830718135976i</v>
      </c>
      <c r="H2155" t="str">
        <f t="shared" si="615"/>
        <v>1606.81908000353+573.295228181354i</v>
      </c>
      <c r="I2155" t="str">
        <f t="shared" si="616"/>
        <v>91.4972731382115-221.7167946997i</v>
      </c>
      <c r="K2155" t="str">
        <f t="shared" si="617"/>
        <v>0.00662484015098617-0.00462613541578062i</v>
      </c>
      <c r="L2155" t="str">
        <f t="shared" si="618"/>
        <v>0.00015-0.0940416187695284i</v>
      </c>
      <c r="M2155" t="str">
        <f t="shared" si="619"/>
        <v>0.0004-0.016595579782858i</v>
      </c>
      <c r="N2155">
        <f t="shared" si="620"/>
        <v>89.183747242423664</v>
      </c>
      <c r="O2155">
        <f t="shared" si="621"/>
        <v>18.422281428587567</v>
      </c>
      <c r="P2155" s="3">
        <f t="shared" si="622"/>
        <v>18.422281428587567</v>
      </c>
      <c r="Q2155" s="3">
        <f t="shared" si="623"/>
        <v>-90.816252757576336</v>
      </c>
      <c r="R2155">
        <f t="shared" si="624"/>
        <v>89.183747242423664</v>
      </c>
      <c r="S2155">
        <f t="shared" si="625"/>
        <v>3.0006886217339073</v>
      </c>
      <c r="T2155">
        <f t="shared" si="608"/>
        <v>18.422281428587567</v>
      </c>
    </row>
    <row r="2156" spans="1:20" x14ac:dyDescent="0.25">
      <c r="A2156">
        <f t="shared" si="609"/>
        <v>18925.527413605549</v>
      </c>
      <c r="B2156">
        <f t="shared" si="626"/>
        <v>3012.0912384964963</v>
      </c>
      <c r="C2156" t="str">
        <f t="shared" si="610"/>
        <v>-0.117726970534865-8.30526482232662i</v>
      </c>
      <c r="D2156" t="str">
        <f t="shared" si="611"/>
        <v>3.4780653885277-5.29826764646048i</v>
      </c>
      <c r="E2156" t="str">
        <f t="shared" si="612"/>
        <v>162.385526889485+2.63746861611001i</v>
      </c>
      <c r="F2156" t="str">
        <f t="shared" si="613"/>
        <v>2.42491936622465-49.5895253897819i</v>
      </c>
      <c r="G2156" t="str">
        <f t="shared" si="614"/>
        <v>0.999997707681492-0.0015140387224215i</v>
      </c>
      <c r="H2156" t="str">
        <f t="shared" si="615"/>
        <v>1610.46964084659+575.255238882726i</v>
      </c>
      <c r="I2156" t="str">
        <f t="shared" si="616"/>
        <v>91.4917223140421-221.360023717155i</v>
      </c>
      <c r="K2156" t="str">
        <f t="shared" si="617"/>
        <v>0.00660811437240624-0.00463146320990974i</v>
      </c>
      <c r="L2156" t="str">
        <f t="shared" si="618"/>
        <v>0.00015-0.0936856134384626i</v>
      </c>
      <c r="M2156" t="str">
        <f t="shared" si="619"/>
        <v>0.0004-0.0165327553126698i</v>
      </c>
      <c r="N2156">
        <f t="shared" si="620"/>
        <v>89.187887807296534</v>
      </c>
      <c r="O2156">
        <f t="shared" si="621"/>
        <v>18.387942239736205</v>
      </c>
      <c r="P2156" s="3">
        <f t="shared" si="622"/>
        <v>18.387942239736205</v>
      </c>
      <c r="Q2156" s="3">
        <f t="shared" si="623"/>
        <v>-90.812112192703466</v>
      </c>
      <c r="R2156">
        <f t="shared" si="624"/>
        <v>89.187887807296534</v>
      </c>
      <c r="S2156">
        <f t="shared" si="625"/>
        <v>3.0120912384964962</v>
      </c>
      <c r="T2156">
        <f t="shared" ref="T2156:T2219" si="627">P2156</f>
        <v>18.387942239736205</v>
      </c>
    </row>
    <row r="2157" spans="1:20" x14ac:dyDescent="0.25">
      <c r="A2157">
        <f t="shared" ref="A2157:A2220" si="628">2*PI()*B2157</f>
        <v>18997.444417777249</v>
      </c>
      <c r="B2157">
        <f t="shared" si="626"/>
        <v>3023.5371852027829</v>
      </c>
      <c r="C2157" t="str">
        <f t="shared" ref="C2157:C2220" si="629">IMPRODUCT(D2157,E2157,$C$40,,K2157,$C$41)</f>
        <v>-0.116655681577754-8.27250123942004i</v>
      </c>
      <c r="D2157" t="str">
        <f t="shared" ref="D2157:D2220" si="630">IMDIV(IMPRODUCT($C$37,$C$38,COMPLEX(1,A2157/$C$38)),IMSUM(-1*A2157*A2157/$C$39,COMPLEX(0,1*A2157)))</f>
        <v>3.47806493462756-5.27831967051021i</v>
      </c>
      <c r="E2157" t="str">
        <f t="shared" ref="E2157:E2220" si="631">IMDIV(IMPRODUCT(IMSUM(F2157,G2157),$C$29,H2157),IMSUM(1,I2157))</f>
        <v>162.386140625515+2.64907361202704i</v>
      </c>
      <c r="F2157" t="str">
        <f t="shared" ref="F2157:F2220" si="632">IMDIV(IMPRODUCT($C$14,$C$15,COMPLEX(1,A2157/$C$15)),IMSUM(-1*A2157*A2157/$C$16,COMPLEX(0,A2157)))</f>
        <v>2.42491932389835-49.4018264052626i</v>
      </c>
      <c r="G2157" t="str">
        <f t="shared" ref="G2157:G2220" si="633">IMDIV(1,COMPLEX(1,A2157*$C$9*$C$10))</f>
        <v>0.999997690226811-0.00151979204303916i</v>
      </c>
      <c r="H2157" t="str">
        <f t="shared" ref="H2157:H2220" si="634">IMDIV($C$3,IMSUM(K2157,COMPLEX(0,$C$28*A2157)))</f>
        <v>1614.15713403525+577.216795385766i</v>
      </c>
      <c r="I2157" t="str">
        <f t="shared" ref="I2157:I2220" si="635">IMPRODUCT(F2157,$C$29,H2157,$C$31)</f>
        <v>91.4857175998916-221.007756831539i</v>
      </c>
      <c r="K2157" t="str">
        <f t="shared" ref="K2157:K2220" si="636">IF($C$26&lt;=0,IMDIV(1,IMSUM(IMDIV(1,L2157),1/$C$18)),IMDIV(1,IMSUM(IMDIV(1,L2157),1/$C$18,IMDIV(1,M2157))))</f>
        <v>0.00659135028215402-0.00463673652432264i</v>
      </c>
      <c r="L2157" t="str">
        <f t="shared" ref="L2157:L2220" si="637">IMSUM($C$21/$C$22,IMDIV(1,COMPLEX(0,$C$20*$C$22*A2157)))</f>
        <v>0.00015-0.0933309558063977i</v>
      </c>
      <c r="M2157" t="str">
        <f t="shared" ref="M2157:M2220" si="638">IMSUM($C$25/$C$26,IMDIV(1,COMPLEX(0,$C$24*$C$26*A2157)))</f>
        <v>0.0004-0.0164701686717173i</v>
      </c>
      <c r="N2157">
        <f t="shared" ref="N2157:N2220" si="639">ABS(R2157)</f>
        <v>89.192090151750008</v>
      </c>
      <c r="O2157">
        <f t="shared" ref="O2157:O2220" si="640">ABS(P2157)</f>
        <v>18.353600351598296</v>
      </c>
      <c r="P2157" s="3">
        <f t="shared" ref="P2157:P2220" si="641">20*LOG10(IMABS(C2157))</f>
        <v>18.353600351598296</v>
      </c>
      <c r="Q2157" s="3">
        <f t="shared" ref="Q2157:Q2220" si="642">IMARGUMENT(C2157)*180/PI()</f>
        <v>-90.807909848249992</v>
      </c>
      <c r="R2157">
        <f t="shared" ref="R2157:R2220" si="643">IF(Q2157&lt;0,Q2157+180,Q2157-180)</f>
        <v>89.192090151750008</v>
      </c>
      <c r="S2157">
        <f t="shared" ref="S2157:S2220" si="644">B2157/1000</f>
        <v>3.023537185202783</v>
      </c>
      <c r="T2157">
        <f t="shared" si="627"/>
        <v>18.353600351598296</v>
      </c>
    </row>
    <row r="2158" spans="1:20" x14ac:dyDescent="0.25">
      <c r="A2158">
        <f t="shared" si="628"/>
        <v>19069.634706564801</v>
      </c>
      <c r="B2158">
        <f t="shared" ref="B2158:B2221" si="645">B2157*(1+B$42)</f>
        <v>3035.0266265065534</v>
      </c>
      <c r="C2158" t="str">
        <f t="shared" si="629"/>
        <v>-0.115582044727347-8.23986446464604i</v>
      </c>
      <c r="D2158" t="str">
        <f t="shared" si="630"/>
        <v>3.47806447727133-5.25844762493171i</v>
      </c>
      <c r="E2158" t="str">
        <f t="shared" si="631"/>
        <v>162.386771355751+2.66073162679572i</v>
      </c>
      <c r="F2158" t="str">
        <f t="shared" si="632"/>
        <v>2.42491928124977-49.2148380826004i</v>
      </c>
      <c r="G2158" t="str">
        <f t="shared" si="633"/>
        <v>0.999997672639222-0.00152556722597159i</v>
      </c>
      <c r="H2158" t="str">
        <f t="shared" si="634"/>
        <v>1617.88199343927+579.179751144108i</v>
      </c>
      <c r="I2158" t="str">
        <f t="shared" si="635"/>
        <v>91.4792465928906-220.660006553593i</v>
      </c>
      <c r="K2158" t="str">
        <f t="shared" si="636"/>
        <v>0.00657454823240573-0.00464195502092871i</v>
      </c>
      <c r="L2158" t="str">
        <f t="shared" si="637"/>
        <v>0.00015-0.0929776407714668i</v>
      </c>
      <c r="M2158" t="str">
        <f t="shared" si="638"/>
        <v>0.0004-0.0164078189596705i</v>
      </c>
      <c r="N2158">
        <f t="shared" si="639"/>
        <v>89.196354613899643</v>
      </c>
      <c r="O2158">
        <f t="shared" si="640"/>
        <v>18.31925580444711</v>
      </c>
      <c r="P2158" s="3">
        <f t="shared" si="641"/>
        <v>18.31925580444711</v>
      </c>
      <c r="Q2158" s="3">
        <f t="shared" si="642"/>
        <v>-90.803645386100357</v>
      </c>
      <c r="R2158">
        <f t="shared" si="643"/>
        <v>89.196354613899643</v>
      </c>
      <c r="S2158">
        <f t="shared" si="644"/>
        <v>3.0350266265065535</v>
      </c>
      <c r="T2158">
        <f t="shared" si="627"/>
        <v>18.31925580444711</v>
      </c>
    </row>
    <row r="2159" spans="1:20" x14ac:dyDescent="0.25">
      <c r="A2159">
        <f t="shared" si="628"/>
        <v>19142.099318449746</v>
      </c>
      <c r="B2159">
        <f t="shared" si="645"/>
        <v>3046.5597276872782</v>
      </c>
      <c r="C2159" t="str">
        <f t="shared" si="629"/>
        <v>-0.114506083372784-8.20735405420379i</v>
      </c>
      <c r="D2159" t="str">
        <f t="shared" si="630"/>
        <v>3.47806401643273-5.23865122385866i</v>
      </c>
      <c r="E2159" t="str">
        <f t="shared" si="631"/>
        <v>162.3874192969+2.67244286349588i</v>
      </c>
      <c r="F2159" t="str">
        <f t="shared" si="632"/>
        <v>2.42491923827644-49.0285577319059i</v>
      </c>
      <c r="G2159" t="str">
        <f t="shared" si="633"/>
        <v>0.999997654917715-0.00153136435429214i</v>
      </c>
      <c r="H2159" t="str">
        <f t="shared" si="634"/>
        <v>1621.64465873717+581.143955068162i</v>
      </c>
      <c r="I2159" t="str">
        <f t="shared" si="635"/>
        <v>91.4722965851339-220.316785694661i</v>
      </c>
      <c r="K2159" t="str">
        <f t="shared" si="636"/>
        <v>0.00655770857912342-0.00464711836422807i</v>
      </c>
      <c r="L2159" t="str">
        <f t="shared" si="637"/>
        <v>0.00015-0.0926256632511119i</v>
      </c>
      <c r="M2159" t="str">
        <f t="shared" si="638"/>
        <v>0.0004-0.016345705279608i</v>
      </c>
      <c r="N2159">
        <f t="shared" si="639"/>
        <v>89.200681530894073</v>
      </c>
      <c r="O2159">
        <f t="shared" si="640"/>
        <v>18.284908639022078</v>
      </c>
      <c r="P2159" s="3">
        <f t="shared" si="641"/>
        <v>18.284908639022078</v>
      </c>
      <c r="Q2159" s="3">
        <f t="shared" si="642"/>
        <v>-90.799318469105927</v>
      </c>
      <c r="R2159">
        <f t="shared" si="643"/>
        <v>89.200681530894073</v>
      </c>
      <c r="S2159">
        <f t="shared" si="644"/>
        <v>3.0465597276872782</v>
      </c>
      <c r="T2159">
        <f t="shared" si="627"/>
        <v>18.284908639022078</v>
      </c>
    </row>
    <row r="2160" spans="1:20" x14ac:dyDescent="0.25">
      <c r="A2160">
        <f t="shared" si="628"/>
        <v>19214.83929585986</v>
      </c>
      <c r="B2160">
        <f t="shared" si="645"/>
        <v>3058.1366546524901</v>
      </c>
      <c r="C2160" t="str">
        <f t="shared" si="629"/>
        <v>-0.113427821141024-8.1749695658837i</v>
      </c>
      <c r="D2160" t="str">
        <f t="shared" si="630"/>
        <v>3.47806355208521-5.21893018251278i</v>
      </c>
      <c r="E2160" t="str">
        <f t="shared" si="631"/>
        <v>162.388084667445+2.68420752527289i</v>
      </c>
      <c r="F2160" t="str">
        <f t="shared" si="632"/>
        <v>2.4249191949759-48.842982673473i</v>
      </c>
      <c r="G2160" t="str">
        <f t="shared" si="633"/>
        <v>0.999997637061269-0.00153718351138975i</v>
      </c>
      <c r="H2160" t="str">
        <f t="shared" si="634"/>
        <v>1625.44557549675+583.109251399668i</v>
      </c>
      <c r="I2160" t="str">
        <f t="shared" si="635"/>
        <v>91.4648545560225-219.978107369621i</v>
      </c>
      <c r="K2160" t="str">
        <f t="shared" si="636"/>
        <v>0.00654083168203268-0.0046522262213613i</v>
      </c>
      <c r="L2160" t="str">
        <f t="shared" si="637"/>
        <v>0.00015-0.0922750181820202i</v>
      </c>
      <c r="M2160" t="str">
        <f t="shared" si="638"/>
        <v>0.0004-0.0162838267380036i</v>
      </c>
      <c r="N2160">
        <f t="shared" si="639"/>
        <v>89.205071238883974</v>
      </c>
      <c r="O2160">
        <f t="shared" si="640"/>
        <v>18.250558896528062</v>
      </c>
      <c r="P2160" s="3">
        <f t="shared" si="641"/>
        <v>18.250558896528062</v>
      </c>
      <c r="Q2160" s="3">
        <f t="shared" si="642"/>
        <v>-90.794928761116026</v>
      </c>
      <c r="R2160">
        <f t="shared" si="643"/>
        <v>89.205071238883974</v>
      </c>
      <c r="S2160">
        <f t="shared" si="644"/>
        <v>3.0581366546524902</v>
      </c>
      <c r="T2160">
        <f t="shared" si="627"/>
        <v>18.250558896528062</v>
      </c>
    </row>
    <row r="2161" spans="1:20" x14ac:dyDescent="0.25">
      <c r="A2161">
        <f t="shared" si="628"/>
        <v>19287.855685184124</v>
      </c>
      <c r="B2161">
        <f t="shared" si="645"/>
        <v>3069.7575739401696</v>
      </c>
      <c r="C2161" t="str">
        <f t="shared" si="629"/>
        <v>-0.112347281895425-8.1427105590577i</v>
      </c>
      <c r="D2161" t="str">
        <f t="shared" si="630"/>
        <v>3.47806308420209-5.19928421720002i</v>
      </c>
      <c r="E2161" t="str">
        <f t="shared" si="631"/>
        <v>162.388767687643+2.69602581532796i</v>
      </c>
      <c r="F2161" t="str">
        <f t="shared" si="632"/>
        <v>2.42491915134565-48.6581102377431i</v>
      </c>
      <c r="G2161" t="str">
        <f t="shared" si="633"/>
        <v>0.999997619068856-0.00154302478097023i</v>
      </c>
      <c r="H2161" t="str">
        <f t="shared" si="634"/>
        <v>1629.28519525646+585.075479582687i</v>
      </c>
      <c r="I2161" t="str">
        <f t="shared" si="635"/>
        <v>91.4569071644084-219.643984999847i</v>
      </c>
      <c r="K2161" t="str">
        <f t="shared" si="636"/>
        <v>0.00652391790459977-0.00465727826215901i</v>
      </c>
      <c r="L2161" t="str">
        <f t="shared" si="637"/>
        <v>0.00015-0.0919257005200448i</v>
      </c>
      <c r="M2161" t="str">
        <f t="shared" si="638"/>
        <v>0.0004-0.0162221824447137i</v>
      </c>
      <c r="N2161">
        <f t="shared" si="639"/>
        <v>89.209524072988643</v>
      </c>
      <c r="O2161">
        <f t="shared" si="640"/>
        <v>18.216206618634654</v>
      </c>
      <c r="P2161" s="3">
        <f t="shared" si="641"/>
        <v>18.216206618634654</v>
      </c>
      <c r="Q2161" s="3">
        <f t="shared" si="642"/>
        <v>-90.790475927011357</v>
      </c>
      <c r="R2161">
        <f t="shared" si="643"/>
        <v>89.209524072988643</v>
      </c>
      <c r="S2161">
        <f t="shared" si="644"/>
        <v>3.0697575739401697</v>
      </c>
      <c r="T2161">
        <f t="shared" si="627"/>
        <v>18.216206618634654</v>
      </c>
    </row>
    <row r="2162" spans="1:20" x14ac:dyDescent="0.25">
      <c r="A2162">
        <f t="shared" si="628"/>
        <v>19361.149536787827</v>
      </c>
      <c r="B2162">
        <f t="shared" si="645"/>
        <v>3081.4226527211422</v>
      </c>
      <c r="C2162" t="str">
        <f t="shared" si="629"/>
        <v>-0.111264489734145-8.11057659466935i</v>
      </c>
      <c r="D2162" t="str">
        <f t="shared" si="630"/>
        <v>3.47806261275642-5.17971304530617i</v>
      </c>
      <c r="E2162" t="str">
        <f t="shared" si="631"/>
        <v>162.389468579535+2.70789793691299i</v>
      </c>
      <c r="F2162" t="str">
        <f t="shared" si="632"/>
        <v>2.42491910738319-48.4739377652635i</v>
      </c>
      <c r="G2162" t="str">
        <f t="shared" si="633"/>
        <v>0.999997600939443-0.00154888824705741i</v>
      </c>
      <c r="H2162" t="str">
        <f t="shared" si="634"/>
        <v>1633.16397560756+587.042474131001i</v>
      </c>
      <c r="I2162" t="str">
        <f t="shared" si="635"/>
        <v>91.4484407405302-219.314432316144i</v>
      </c>
      <c r="K2162" t="str">
        <f t="shared" si="636"/>
        <v>0.00650696761400791-0.00466227415919142i</v>
      </c>
      <c r="L2162" t="str">
        <f t="shared" si="637"/>
        <v>0.00015-0.0915777052401321i</v>
      </c>
      <c r="M2162" t="str">
        <f t="shared" si="638"/>
        <v>0.0004-0.0161607715129644i</v>
      </c>
      <c r="N2162">
        <f t="shared" si="639"/>
        <v>89.214040367263664</v>
      </c>
      <c r="O2162">
        <f t="shared" si="640"/>
        <v>18.181851847475215</v>
      </c>
      <c r="P2162" s="3">
        <f t="shared" si="641"/>
        <v>18.181851847475215</v>
      </c>
      <c r="Q2162" s="3">
        <f t="shared" si="642"/>
        <v>-90.785959632736336</v>
      </c>
      <c r="R2162">
        <f t="shared" si="643"/>
        <v>89.214040367263664</v>
      </c>
      <c r="S2162">
        <f t="shared" si="644"/>
        <v>3.0814226527211424</v>
      </c>
      <c r="T2162">
        <f t="shared" si="627"/>
        <v>18.181851847475215</v>
      </c>
    </row>
    <row r="2163" spans="1:20" x14ac:dyDescent="0.25">
      <c r="A2163">
        <f t="shared" si="628"/>
        <v>19434.721905027622</v>
      </c>
      <c r="B2163">
        <f t="shared" si="645"/>
        <v>3093.1320588014828</v>
      </c>
      <c r="C2163" t="str">
        <f t="shared" si="629"/>
        <v>-0.110179468988345-8.07856723522425i</v>
      </c>
      <c r="D2163" t="str">
        <f t="shared" si="630"/>
        <v>3.47806213772108-5.16021638529302i</v>
      </c>
      <c r="E2163" t="str">
        <f t="shared" si="631"/>
        <v>162.390187566952+2.71982409332233i</v>
      </c>
      <c r="F2163" t="str">
        <f t="shared" si="632"/>
        <v>2.42491906308597-48.2904626066515i</v>
      </c>
      <c r="G2163" t="str">
        <f t="shared" si="633"/>
        <v>0.999997582671984-0.00155477399399439i</v>
      </c>
      <c r="H2163" t="str">
        <f t="shared" si="634"/>
        <v>1637.08238027707+589.010064491655i</v>
      </c>
      <c r="I2163" t="str">
        <f t="shared" si="635"/>
        <v>91.4394412777304-218.989463361711i</v>
      </c>
      <c r="K2163" t="str">
        <f t="shared" si="636"/>
        <v>0.00648998118113285-0.00466721358781725i</v>
      </c>
      <c r="L2163" t="str">
        <f t="shared" si="637"/>
        <v>0.00015-0.0912310273362539i</v>
      </c>
      <c r="M2163" t="str">
        <f t="shared" si="638"/>
        <v>0.0004-0.0160995930593389i</v>
      </c>
      <c r="N2163">
        <f t="shared" si="639"/>
        <v>89.218620454669548</v>
      </c>
      <c r="O2163">
        <f t="shared" si="640"/>
        <v>18.147494625646086</v>
      </c>
      <c r="P2163" s="3">
        <f t="shared" si="641"/>
        <v>18.147494625646086</v>
      </c>
      <c r="Q2163" s="3">
        <f t="shared" si="642"/>
        <v>-90.781379545330452</v>
      </c>
      <c r="R2163">
        <f t="shared" si="643"/>
        <v>89.218620454669548</v>
      </c>
      <c r="S2163">
        <f t="shared" si="644"/>
        <v>3.093132058801483</v>
      </c>
      <c r="T2163">
        <f t="shared" si="627"/>
        <v>18.147494625646086</v>
      </c>
    </row>
    <row r="2164" spans="1:20" x14ac:dyDescent="0.25">
      <c r="A2164">
        <f t="shared" si="628"/>
        <v>19508.573848266726</v>
      </c>
      <c r="B2164">
        <f t="shared" si="645"/>
        <v>3104.8859606249284</v>
      </c>
      <c r="C2164" t="str">
        <f t="shared" si="629"/>
        <v>-0.109092244220619-8.04668204478036i</v>
      </c>
      <c r="D2164" t="str">
        <f t="shared" si="630"/>
        <v>3.47806165906875-5.14079395669423i</v>
      </c>
      <c r="E2164" t="str">
        <f t="shared" si="631"/>
        <v>162.390924875522+2.7318044878868i</v>
      </c>
      <c r="F2164" t="str">
        <f t="shared" si="632"/>
        <v>2.42491901845146-48.1076821225553i</v>
      </c>
      <c r="G2164" t="str">
        <f t="shared" si="633"/>
        <v>0.99999756426543-0.00156068210644472i</v>
      </c>
      <c r="H2164" t="str">
        <f t="shared" si="634"/>
        <v>1641.04087921165+590.978074904732i</v>
      </c>
      <c r="I2164" t="str">
        <f t="shared" si="635"/>
        <v>91.4298944239632-218.669092495107i</v>
      </c>
      <c r="K2164" t="str">
        <f t="shared" si="636"/>
        <v>0.00647295898051758-0.00467209622623285i</v>
      </c>
      <c r="L2164" t="str">
        <f t="shared" si="637"/>
        <v>0.00015-0.0908856618213333i</v>
      </c>
      <c r="M2164" t="str">
        <f t="shared" si="638"/>
        <v>0.0004-0.0160386462037646i</v>
      </c>
      <c r="N2164">
        <f t="shared" si="639"/>
        <v>89.22326466703862</v>
      </c>
      <c r="O2164">
        <f t="shared" si="640"/>
        <v>18.113134996205606</v>
      </c>
      <c r="P2164" s="3">
        <f t="shared" si="641"/>
        <v>18.113134996205606</v>
      </c>
      <c r="Q2164" s="3">
        <f t="shared" si="642"/>
        <v>-90.77673533296138</v>
      </c>
      <c r="R2164">
        <f t="shared" si="643"/>
        <v>89.22326466703862</v>
      </c>
      <c r="S2164">
        <f t="shared" si="644"/>
        <v>3.1048859606249284</v>
      </c>
      <c r="T2164">
        <f t="shared" si="627"/>
        <v>18.113134996205606</v>
      </c>
    </row>
    <row r="2165" spans="1:20" x14ac:dyDescent="0.25">
      <c r="A2165">
        <f t="shared" si="628"/>
        <v>19582.706428890138</v>
      </c>
      <c r="B2165">
        <f t="shared" si="645"/>
        <v>3116.684527275303</v>
      </c>
      <c r="C2165" t="str">
        <f t="shared" si="629"/>
        <v>-0.108002840223155-8.01492058893819i</v>
      </c>
      <c r="D2165" t="str">
        <f t="shared" si="630"/>
        <v>3.47806117677188-5.1214454801113i</v>
      </c>
      <c r="E2165" t="str">
        <f t="shared" si="631"/>
        <v>162.391680732673+2.74383932396658i</v>
      </c>
      <c r="F2165" t="str">
        <f t="shared" si="632"/>
        <v>2.42491897347708-47.9255936836163i</v>
      </c>
      <c r="G2165" t="str">
        <f t="shared" si="633"/>
        <v>0.999997545718721-0.00156661266939363i</v>
      </c>
      <c r="H2165" t="str">
        <f t="shared" si="634"/>
        <v>1645.03994866211+592.946324259095i</v>
      </c>
      <c r="I2165" t="str">
        <f t="shared" si="635"/>
        <v>91.4197854730713-218.353334393212i</v>
      </c>
      <c r="K2165" t="str">
        <f t="shared" si="636"/>
        <v>0.00645590139034645-0.00467692175552084i</v>
      </c>
      <c r="L2165" t="str">
        <f t="shared" si="637"/>
        <v>0.00015-0.0905416037271701i</v>
      </c>
      <c r="M2165" t="str">
        <f t="shared" si="638"/>
        <v>0.0004-0.0159779300695005i</v>
      </c>
      <c r="N2165">
        <f t="shared" si="639"/>
        <v>89.227973335043274</v>
      </c>
      <c r="O2165">
        <f t="shared" si="640"/>
        <v>18.078773002672879</v>
      </c>
      <c r="P2165" s="3">
        <f t="shared" si="641"/>
        <v>18.078773002672879</v>
      </c>
      <c r="Q2165" s="3">
        <f t="shared" si="642"/>
        <v>-90.772026664956726</v>
      </c>
      <c r="R2165">
        <f t="shared" si="643"/>
        <v>89.227973335043274</v>
      </c>
      <c r="S2165">
        <f t="shared" si="644"/>
        <v>3.1166845272753032</v>
      </c>
      <c r="T2165">
        <f t="shared" si="627"/>
        <v>18.078773002672879</v>
      </c>
    </row>
    <row r="2166" spans="1:20" x14ac:dyDescent="0.25">
      <c r="A2166">
        <f t="shared" si="628"/>
        <v>19657.120713319924</v>
      </c>
      <c r="B2166">
        <f t="shared" si="645"/>
        <v>3128.5279284789494</v>
      </c>
      <c r="C2166" t="str">
        <f t="shared" si="629"/>
        <v>-0.106911282016091-7.98328243483154i</v>
      </c>
      <c r="D2166" t="str">
        <f t="shared" si="630"/>
        <v>3.47806069080272-5.10217067720951i</v>
      </c>
      <c r="E2166" t="str">
        <f t="shared" si="631"/>
        <v>162.392455367642+2.75592880494412i</v>
      </c>
      <c r="F2166" t="str">
        <f t="shared" si="632"/>
        <v>2.42491892816025-47.7441946704311i</v>
      </c>
      <c r="G2166" t="str">
        <f t="shared" si="633"/>
        <v>0.999997527030789-0.00157256576814925i</v>
      </c>
      <c r="H2166" t="str">
        <f t="shared" si="634"/>
        <v>1649.08007126874+594.91462594409i</v>
      </c>
      <c r="I2166" t="str">
        <f t="shared" si="635"/>
        <v>91.4090993558383-218.042204054179i</v>
      </c>
      <c r="K2166" t="str">
        <f t="shared" si="636"/>
        <v>0.00643880879241852-0.00468168985969888i</v>
      </c>
      <c r="L2166" t="str">
        <f t="shared" si="637"/>
        <v>0.00015-0.0901988481043735i</v>
      </c>
      <c r="M2166" t="str">
        <f t="shared" si="638"/>
        <v>0.0004-0.0159174437831247i</v>
      </c>
      <c r="N2166">
        <f t="shared" si="639"/>
        <v>89.232746788162771</v>
      </c>
      <c r="O2166">
        <f t="shared" si="640"/>
        <v>18.044408689027033</v>
      </c>
      <c r="P2166" s="3">
        <f t="shared" si="641"/>
        <v>18.044408689027033</v>
      </c>
      <c r="Q2166" s="3">
        <f t="shared" si="642"/>
        <v>-90.767253211837229</v>
      </c>
      <c r="R2166">
        <f t="shared" si="643"/>
        <v>89.232746788162771</v>
      </c>
      <c r="S2166">
        <f t="shared" si="644"/>
        <v>3.1285279284789493</v>
      </c>
      <c r="T2166">
        <f t="shared" si="627"/>
        <v>18.044408689027033</v>
      </c>
    </row>
    <row r="2167" spans="1:20" x14ac:dyDescent="0.25">
      <c r="A2167">
        <f t="shared" si="628"/>
        <v>19731.817772030539</v>
      </c>
      <c r="B2167">
        <f t="shared" si="645"/>
        <v>3140.4163346071696</v>
      </c>
      <c r="C2167" t="str">
        <f t="shared" si="629"/>
        <v>-0.105817594845449-7.95176715111769i</v>
      </c>
      <c r="D2167" t="str">
        <f t="shared" si="630"/>
        <v>3.47806020113332-5.08296927071403i</v>
      </c>
      <c r="E2167" t="str">
        <f t="shared" si="631"/>
        <v>162.393249011481+2.76807313421885i</v>
      </c>
      <c r="F2167" t="str">
        <f t="shared" si="632"/>
        <v>2.42491888249836-47.5634824735141i</v>
      </c>
      <c r="G2167" t="str">
        <f t="shared" si="633"/>
        <v>0.999997508200561-0.00157854148834384i</v>
      </c>
      <c r="H2167" t="str">
        <f t="shared" si="634"/>
        <v>1653.16173614748+596.882787696945i</v>
      </c>
      <c r="I2167" t="str">
        <f t="shared" si="635"/>
        <v>91.3978206307943-217.735716800413i</v>
      </c>
      <c r="K2167" t="str">
        <f t="shared" si="636"/>
        <v>0.00642168157211991-0.00468640022576748i</v>
      </c>
      <c r="L2167" t="str">
        <f t="shared" si="637"/>
        <v>0.00015-0.0898573900222886i</v>
      </c>
      <c r="M2167" t="str">
        <f t="shared" si="638"/>
        <v>0.0004-0.0158571864745215i</v>
      </c>
      <c r="N2167">
        <f t="shared" si="639"/>
        <v>89.237585354652609</v>
      </c>
      <c r="O2167">
        <f t="shared" si="640"/>
        <v>18.010042099705743</v>
      </c>
      <c r="P2167" s="3">
        <f t="shared" si="641"/>
        <v>18.010042099705743</v>
      </c>
      <c r="Q2167" s="3">
        <f t="shared" si="642"/>
        <v>-90.762414645347391</v>
      </c>
      <c r="R2167">
        <f t="shared" si="643"/>
        <v>89.237585354652609</v>
      </c>
      <c r="S2167">
        <f t="shared" si="644"/>
        <v>3.1404163346071696</v>
      </c>
      <c r="T2167">
        <f t="shared" si="627"/>
        <v>18.010042099705743</v>
      </c>
    </row>
    <row r="2168" spans="1:20" x14ac:dyDescent="0.25">
      <c r="A2168">
        <f t="shared" si="628"/>
        <v>19806.798679564257</v>
      </c>
      <c r="B2168">
        <f t="shared" si="645"/>
        <v>3152.3499166786769</v>
      </c>
      <c r="C2168" t="str">
        <f t="shared" si="629"/>
        <v>-0.104721804181443-7.92037430796792i</v>
      </c>
      <c r="D2168" t="str">
        <f t="shared" si="630"/>
        <v>3.47805970773549-5.06384098440577i</v>
      </c>
      <c r="E2168" t="str">
        <f t="shared" si="631"/>
        <v>162.39406189706+2.78027251519682i</v>
      </c>
      <c r="F2168" t="str">
        <f t="shared" si="632"/>
        <v>2.42491883648877-47.3834544932594i</v>
      </c>
      <c r="G2168" t="str">
        <f t="shared" si="633"/>
        <v>0.999997489226951-0.00158453991593503i</v>
      </c>
      <c r="H2168" t="str">
        <f t="shared" si="634"/>
        <v>1657.28543897668+598.850611445908i</v>
      </c>
      <c r="I2168" t="str">
        <f t="shared" si="635"/>
        <v>91.3859334747855-217.433888281506i</v>
      </c>
      <c r="K2168" t="str">
        <f t="shared" si="636"/>
        <v>0.00640452011839586-0.00469105254375828i</v>
      </c>
      <c r="L2168" t="str">
        <f t="shared" si="637"/>
        <v>0.00015-0.0895172245689269i</v>
      </c>
      <c r="M2168" t="str">
        <f t="shared" si="638"/>
        <v>0.0004-0.0157971572768694i</v>
      </c>
      <c r="N2168">
        <f t="shared" si="639"/>
        <v>89.242489361511119</v>
      </c>
      <c r="O2168">
        <f t="shared" si="640"/>
        <v>17.975673279604006</v>
      </c>
      <c r="P2168" s="3">
        <f t="shared" si="641"/>
        <v>17.975673279604006</v>
      </c>
      <c r="Q2168" s="3">
        <f t="shared" si="642"/>
        <v>-90.757510638488881</v>
      </c>
      <c r="R2168">
        <f t="shared" si="643"/>
        <v>89.242489361511119</v>
      </c>
      <c r="S2168">
        <f t="shared" si="644"/>
        <v>3.152349916678677</v>
      </c>
      <c r="T2168">
        <f t="shared" si="627"/>
        <v>17.975673279604006</v>
      </c>
    </row>
    <row r="2169" spans="1:20" x14ac:dyDescent="0.25">
      <c r="A2169">
        <f t="shared" si="628"/>
        <v>19882.064514546601</v>
      </c>
      <c r="B2169">
        <f t="shared" si="645"/>
        <v>3164.3288463620561</v>
      </c>
      <c r="C2169" t="str">
        <f t="shared" si="629"/>
        <v>-0.103623935716355-7.88910347705817i</v>
      </c>
      <c r="D2169" t="str">
        <f t="shared" si="630"/>
        <v>3.47805921058087-5.0447855431176i</v>
      </c>
      <c r="E2169" t="str">
        <f t="shared" si="631"/>
        <v>162.394894259077+2.79252715128805i</v>
      </c>
      <c r="F2169" t="str">
        <f t="shared" si="632"/>
        <v>2.42491879012887-47.2041081399045i</v>
      </c>
      <c r="G2169" t="str">
        <f t="shared" si="633"/>
        <v>0.999997470108868-0.00159056113720703i</v>
      </c>
      <c r="H2169" t="str">
        <f t="shared" si="634"/>
        <v>1661.45168208465+600.817893148883i</v>
      </c>
      <c r="I2169" t="str">
        <f t="shared" si="635"/>
        <v>91.3734216732922-217.136734477197i</v>
      </c>
      <c r="K2169" t="str">
        <f t="shared" si="636"/>
        <v>0.00638732482372156-0.00469564650678149i</v>
      </c>
      <c r="L2169" t="str">
        <f t="shared" si="637"/>
        <v>0.00015-0.089178346850893i</v>
      </c>
      <c r="M2169" t="str">
        <f t="shared" si="638"/>
        <v>0.0004-0.0157373553266282i</v>
      </c>
      <c r="N2169">
        <f t="shared" si="639"/>
        <v>89.247459134448732</v>
      </c>
      <c r="O2169">
        <f t="shared" si="640"/>
        <v>17.941302274072946</v>
      </c>
      <c r="P2169" s="3">
        <f t="shared" si="641"/>
        <v>17.941302274072946</v>
      </c>
      <c r="Q2169" s="3">
        <f t="shared" si="642"/>
        <v>-90.752540865551268</v>
      </c>
      <c r="R2169">
        <f t="shared" si="643"/>
        <v>89.247459134448732</v>
      </c>
      <c r="S2169">
        <f t="shared" si="644"/>
        <v>3.1643288463620562</v>
      </c>
      <c r="T2169">
        <f t="shared" si="627"/>
        <v>17.941302274072946</v>
      </c>
    </row>
    <row r="2170" spans="1:20" x14ac:dyDescent="0.25">
      <c r="A2170">
        <f t="shared" si="628"/>
        <v>19957.616359701879</v>
      </c>
      <c r="B2170">
        <f t="shared" si="645"/>
        <v>3176.3532959782319</v>
      </c>
      <c r="C2170" t="str">
        <f t="shared" si="629"/>
        <v>-0.102524015362763-7.85795423155957i</v>
      </c>
      <c r="D2170" t="str">
        <f t="shared" si="630"/>
        <v>3.47805870964083-5.02580267273018i</v>
      </c>
      <c r="E2170" t="str">
        <f t="shared" si="631"/>
        <v>162.395746334061+2.80483724589684i</v>
      </c>
      <c r="F2170" t="str">
        <f t="shared" si="632"/>
        <v>2.42491874341594-47.0254408334915i</v>
      </c>
      <c r="G2170" t="str">
        <f t="shared" si="633"/>
        <v>0.999997450845213-0.00159660523877189i</v>
      </c>
      <c r="H2170" t="str">
        <f t="shared" si="634"/>
        <v>1665.66097453785+602.784422627503i</v>
      </c>
      <c r="I2170" t="str">
        <f t="shared" si="635"/>
        <v>91.3602686104888-216.844271700297i</v>
      </c>
      <c r="K2170" t="str">
        <f t="shared" si="636"/>
        <v>0.00637009608407268-0.00470018181107359i</v>
      </c>
      <c r="L2170" t="str">
        <f t="shared" si="637"/>
        <v>0.00015-0.0888407519933182i</v>
      </c>
      <c r="M2170" t="str">
        <f t="shared" si="638"/>
        <v>0.0004-0.0156777797635268i</v>
      </c>
      <c r="N2170">
        <f t="shared" si="639"/>
        <v>89.252494997854427</v>
      </c>
      <c r="O2170">
        <f t="shared" si="640"/>
        <v>17.906929128918399</v>
      </c>
      <c r="P2170" s="3">
        <f t="shared" si="641"/>
        <v>17.906929128918399</v>
      </c>
      <c r="Q2170" s="3">
        <f t="shared" si="642"/>
        <v>-90.747505002145573</v>
      </c>
      <c r="R2170">
        <f t="shared" si="643"/>
        <v>89.252494997854427</v>
      </c>
      <c r="S2170">
        <f t="shared" si="644"/>
        <v>3.1763532959782319</v>
      </c>
      <c r="T2170">
        <f t="shared" si="627"/>
        <v>17.906929128918399</v>
      </c>
    </row>
    <row r="2171" spans="1:20" x14ac:dyDescent="0.25">
      <c r="A2171">
        <f t="shared" si="628"/>
        <v>20033.455301868747</v>
      </c>
      <c r="B2171">
        <f t="shared" si="645"/>
        <v>3188.4234385029495</v>
      </c>
      <c r="C2171" t="str">
        <f t="shared" si="629"/>
        <v>-0.101422069251337-7.82692614612911i</v>
      </c>
      <c r="D2171" t="str">
        <f t="shared" si="630"/>
        <v>3.47805820488657-5.00689210016821i</v>
      </c>
      <c r="E2171" t="str">
        <f t="shared" si="631"/>
        <v>162.39661836038+2.81720300241606i</v>
      </c>
      <c r="F2171" t="str">
        <f t="shared" si="632"/>
        <v>2.42491869634734-46.8474500038316i</v>
      </c>
      <c r="G2171" t="str">
        <f t="shared" si="633"/>
        <v>0.999997431434877-0.00160267230757073i</v>
      </c>
      <c r="H2171" t="str">
        <f t="shared" si="634"/>
        <v>1669.91383222973+604.749983396418i</v>
      </c>
      <c r="I2171" t="str">
        <f t="shared" si="635"/>
        <v>91.3464572590393-216.556516599613i</v>
      </c>
      <c r="K2171" t="str">
        <f t="shared" si="636"/>
        <v>0.0063528342988948-0.00470465815604408i</v>
      </c>
      <c r="L2171" t="str">
        <f t="shared" si="637"/>
        <v>0.00015-0.0885044351397871i</v>
      </c>
      <c r="M2171" t="str">
        <f t="shared" si="638"/>
        <v>0.0004-0.0156184297305507i</v>
      </c>
      <c r="N2171">
        <f t="shared" si="639"/>
        <v>89.257597274765288</v>
      </c>
      <c r="O2171">
        <f t="shared" si="640"/>
        <v>17.872553890399463</v>
      </c>
      <c r="P2171" s="3">
        <f t="shared" si="641"/>
        <v>17.872553890399463</v>
      </c>
      <c r="Q2171" s="3">
        <f t="shared" si="642"/>
        <v>-90.742402725234712</v>
      </c>
      <c r="R2171">
        <f t="shared" si="643"/>
        <v>89.257597274765288</v>
      </c>
      <c r="S2171">
        <f t="shared" si="644"/>
        <v>3.1884234385029493</v>
      </c>
      <c r="T2171">
        <f t="shared" si="627"/>
        <v>17.872553890399463</v>
      </c>
    </row>
    <row r="2172" spans="1:20" x14ac:dyDescent="0.25">
      <c r="A2172">
        <f t="shared" si="628"/>
        <v>20109.582432015846</v>
      </c>
      <c r="B2172">
        <f t="shared" si="645"/>
        <v>3200.5394475692606</v>
      </c>
      <c r="C2172" t="str">
        <f t="shared" si="629"/>
        <v>-0.100318123728778-7.79601879690019i</v>
      </c>
      <c r="D2172" t="str">
        <f t="shared" si="630"/>
        <v>3.47805769628905-4.98805355339636i</v>
      </c>
      <c r="E2172" t="str">
        <f t="shared" si="631"/>
        <v>162.397510578245+2.82962462422102i</v>
      </c>
      <c r="F2172" t="str">
        <f t="shared" si="632"/>
        <v>2.42491864892033-46.6701330904664i</v>
      </c>
      <c r="G2172" t="str">
        <f t="shared" si="633"/>
        <v>0.999997411876743-0.00160876243087503i</v>
      </c>
      <c r="H2172" t="str">
        <f t="shared" si="634"/>
        <v>1674.21077797026+606.714352487757i</v>
      </c>
      <c r="I2172" t="str">
        <f t="shared" si="635"/>
        <v>91.3319701696207-216.273486162858i</v>
      </c>
      <c r="K2172" t="str">
        <f t="shared" si="636"/>
        <v>0.00633553987107231-0.00470907524432239i</v>
      </c>
      <c r="L2172" t="str">
        <f t="shared" si="637"/>
        <v>0.00015-0.088169391452269i</v>
      </c>
      <c r="M2172" t="str">
        <f t="shared" si="638"/>
        <v>0.0004-0.0155593043739298i</v>
      </c>
      <c r="N2172">
        <f t="shared" si="639"/>
        <v>89.262766286834577</v>
      </c>
      <c r="O2172">
        <f t="shared" si="640"/>
        <v>17.838176605226849</v>
      </c>
      <c r="P2172" s="3">
        <f t="shared" si="641"/>
        <v>17.838176605226849</v>
      </c>
      <c r="Q2172" s="3">
        <f t="shared" si="642"/>
        <v>-90.737233713165423</v>
      </c>
      <c r="R2172">
        <f t="shared" si="643"/>
        <v>89.262766286834577</v>
      </c>
      <c r="S2172">
        <f t="shared" si="644"/>
        <v>3.2005394475692608</v>
      </c>
      <c r="T2172">
        <f t="shared" si="627"/>
        <v>17.838176605226849</v>
      </c>
    </row>
    <row r="2173" spans="1:20" x14ac:dyDescent="0.25">
      <c r="A2173">
        <f t="shared" si="628"/>
        <v>20185.998845257509</v>
      </c>
      <c r="B2173">
        <f t="shared" si="645"/>
        <v>3212.7014974700237</v>
      </c>
      <c r="C2173" t="str">
        <f t="shared" si="629"/>
        <v>-0.0992122053558457-7.76523176147341i</v>
      </c>
      <c r="D2173" t="str">
        <f t="shared" si="630"/>
        <v>3.47805718381895-4.96928676141536i</v>
      </c>
      <c r="E2173" t="str">
        <f t="shared" si="631"/>
        <v>162.398423229719+2.84210231466076i</v>
      </c>
      <c r="F2173" t="str">
        <f t="shared" si="632"/>
        <v>2.4249186011322-46.4934875426328i</v>
      </c>
      <c r="G2173" t="str">
        <f t="shared" si="633"/>
        <v>0.999997392169685-0.00161487569628782i</v>
      </c>
      <c r="H2173" t="str">
        <f t="shared" si="634"/>
        <v>1678.55234157593+608.677300270565i</v>
      </c>
      <c r="I2173" t="str">
        <f t="shared" si="635"/>
        <v>91.3167894601718-215.99519771953i</v>
      </c>
      <c r="K2173" t="str">
        <f t="shared" si="636"/>
        <v>0.00631821320689652-0.00471343278180428i</v>
      </c>
      <c r="L2173" t="str">
        <f t="shared" si="637"/>
        <v>0.00015-0.087835616111047i</v>
      </c>
      <c r="M2173" t="str">
        <f t="shared" si="638"/>
        <v>0.0004-0.0155004028431259i</v>
      </c>
      <c r="N2173">
        <f t="shared" si="639"/>
        <v>89.268002354298815</v>
      </c>
      <c r="O2173">
        <f t="shared" si="640"/>
        <v>17.803797320561362</v>
      </c>
      <c r="P2173" s="3">
        <f t="shared" si="641"/>
        <v>17.803797320561362</v>
      </c>
      <c r="Q2173" s="3">
        <f t="shared" si="642"/>
        <v>-90.731997645701185</v>
      </c>
      <c r="R2173">
        <f t="shared" si="643"/>
        <v>89.268002354298815</v>
      </c>
      <c r="S2173">
        <f t="shared" si="644"/>
        <v>3.2127014974700239</v>
      </c>
      <c r="T2173">
        <f t="shared" si="627"/>
        <v>17.803797320561362</v>
      </c>
    </row>
    <row r="2174" spans="1:20" x14ac:dyDescent="0.25">
      <c r="A2174">
        <f t="shared" si="628"/>
        <v>20262.705640869488</v>
      </c>
      <c r="B2174">
        <f t="shared" si="645"/>
        <v>3224.90976316041</v>
      </c>
      <c r="C2174" t="str">
        <f t="shared" si="629"/>
        <v>-0.0981043409049511-7.73456461890751i</v>
      </c>
      <c r="D2174" t="str">
        <f t="shared" si="630"/>
        <v>3.47805666744685-4.95059145425829i</v>
      </c>
      <c r="E2174" t="str">
        <f t="shared" si="631"/>
        <v>162.399356558717+2.8546362770547i</v>
      </c>
      <c r="F2174" t="str">
        <f t="shared" si="632"/>
        <v>2.42491855298018-46.3175108192254i</v>
      </c>
      <c r="G2174" t="str">
        <f t="shared" si="633"/>
        <v>0.99999737231257-0.00162101219174501i</v>
      </c>
      <c r="H2174" t="str">
        <f t="shared" si="634"/>
        <v>1682.93905996036+610.638590265074i</v>
      </c>
      <c r="I2174" t="str">
        <f t="shared" si="635"/>
        <v>91.3008968048509-215.721668943775i</v>
      </c>
      <c r="K2174" t="str">
        <f t="shared" si="636"/>
        <v>0.00630085471603311-0.00471773047769794i</v>
      </c>
      <c r="L2174" t="str">
        <f t="shared" si="637"/>
        <v>0.00015-0.087503104314651i</v>
      </c>
      <c r="M2174" t="str">
        <f t="shared" si="638"/>
        <v>0.0004-0.0154417242908208i</v>
      </c>
      <c r="N2174">
        <f t="shared" si="639"/>
        <v>89.273305795948318</v>
      </c>
      <c r="O2174">
        <f t="shared" si="640"/>
        <v>17.769416084012416</v>
      </c>
      <c r="P2174" s="3">
        <f t="shared" si="641"/>
        <v>17.769416084012416</v>
      </c>
      <c r="Q2174" s="3">
        <f t="shared" si="642"/>
        <v>-90.726694204051682</v>
      </c>
      <c r="R2174">
        <f t="shared" si="643"/>
        <v>89.273305795948318</v>
      </c>
      <c r="S2174">
        <f t="shared" si="644"/>
        <v>3.2249097631604098</v>
      </c>
      <c r="T2174">
        <f t="shared" si="627"/>
        <v>17.769416084012416</v>
      </c>
    </row>
    <row r="2175" spans="1:20" x14ac:dyDescent="0.25">
      <c r="A2175">
        <f t="shared" si="628"/>
        <v>20339.703922304794</v>
      </c>
      <c r="B2175">
        <f t="shared" si="645"/>
        <v>3237.1644202604198</v>
      </c>
      <c r="C2175" t="str">
        <f t="shared" si="629"/>
        <v>-0.096994557358224-7.70401694971002i</v>
      </c>
      <c r="D2175" t="str">
        <f t="shared" si="630"/>
        <v>3.47805614714302-4.93196736298648i</v>
      </c>
      <c r="E2175" t="str">
        <f t="shared" si="631"/>
        <v>162.400310811019+2.86722671468173i</v>
      </c>
      <c r="F2175" t="str">
        <f t="shared" si="632"/>
        <v>2.42491850446152-46.1422003887599i</v>
      </c>
      <c r="G2175" t="str">
        <f t="shared" si="633"/>
        <v>0.999997352304254-0.00162717200551658i</v>
      </c>
      <c r="H2175" t="str">
        <f t="shared" si="634"/>
        <v>1687.37147722544+612.597978951666i</v>
      </c>
      <c r="I2175" t="str">
        <f t="shared" si="635"/>
        <v>91.2842734227013-215.452917857218i</v>
      </c>
      <c r="K2175" t="str">
        <f t="shared" si="636"/>
        <v>0.00628346481148871-0.00472196804456964i</v>
      </c>
      <c r="L2175" t="str">
        <f t="shared" si="637"/>
        <v>0.00015-0.0871718512797879i</v>
      </c>
      <c r="M2175" t="str">
        <f t="shared" si="638"/>
        <v>0.0004-0.0153832678729037i</v>
      </c>
      <c r="N2175">
        <f t="shared" si="639"/>
        <v>89.278676929093351</v>
      </c>
      <c r="O2175">
        <f t="shared" si="640"/>
        <v>17.735032943636117</v>
      </c>
      <c r="P2175" s="3">
        <f t="shared" si="641"/>
        <v>17.735032943636117</v>
      </c>
      <c r="Q2175" s="3">
        <f t="shared" si="642"/>
        <v>-90.721323070906649</v>
      </c>
      <c r="R2175">
        <f t="shared" si="643"/>
        <v>89.278676929093351</v>
      </c>
      <c r="S2175">
        <f t="shared" si="644"/>
        <v>3.2371644202604197</v>
      </c>
      <c r="T2175">
        <f t="shared" si="627"/>
        <v>17.735032943636117</v>
      </c>
    </row>
    <row r="2176" spans="1:20" x14ac:dyDescent="0.25">
      <c r="A2176">
        <f t="shared" si="628"/>
        <v>20416.994797209551</v>
      </c>
      <c r="B2176">
        <f t="shared" si="645"/>
        <v>3249.4656450574093</v>
      </c>
      <c r="C2176" t="str">
        <f t="shared" si="629"/>
        <v>-0.0958828819048896-7.67358833582815i</v>
      </c>
      <c r="D2176" t="str">
        <f t="shared" si="630"/>
        <v>3.47805562287752-4.9134142196857i</v>
      </c>
      <c r="E2176" t="str">
        <f t="shared" si="631"/>
        <v>162.401286234273+2.87987383077692i</v>
      </c>
      <c r="F2176" t="str">
        <f t="shared" si="632"/>
        <v>2.42491845557341-45.9675537293367i</v>
      </c>
      <c r="G2176" t="str">
        <f t="shared" si="633"/>
        <v>0.999997332143588-0.00163335522620792i</v>
      </c>
      <c r="H2176" t="str">
        <f t="shared" si="634"/>
        <v>1691.85014475293+614.55521557433i</v>
      </c>
      <c r="I2176" t="str">
        <f t="shared" si="635"/>
        <v>91.2669000660089-215.188962831767i</v>
      </c>
      <c r="K2176" t="str">
        <f t="shared" si="636"/>
        <v>0.00626604390957695-0.00472614519838897i</v>
      </c>
      <c r="L2176" t="str">
        <f t="shared" si="637"/>
        <v>0.00015-0.0868418522412709i</v>
      </c>
      <c r="M2176" t="str">
        <f t="shared" si="638"/>
        <v>0.0004-0.0153250327484596i</v>
      </c>
      <c r="N2176">
        <f t="shared" si="639"/>
        <v>89.284116069535756</v>
      </c>
      <c r="O2176">
        <f t="shared" si="640"/>
        <v>17.70064794793349</v>
      </c>
      <c r="P2176" s="3">
        <f t="shared" si="641"/>
        <v>17.70064794793349</v>
      </c>
      <c r="Q2176" s="3">
        <f t="shared" si="642"/>
        <v>-90.715883930464244</v>
      </c>
      <c r="R2176">
        <f t="shared" si="643"/>
        <v>89.284116069535756</v>
      </c>
      <c r="S2176">
        <f t="shared" si="644"/>
        <v>3.2494656450574095</v>
      </c>
      <c r="T2176">
        <f t="shared" si="627"/>
        <v>17.70064794793349</v>
      </c>
    </row>
    <row r="2177" spans="1:20" x14ac:dyDescent="0.25">
      <c r="A2177">
        <f t="shared" si="628"/>
        <v>20494.579377438949</v>
      </c>
      <c r="B2177">
        <f t="shared" si="645"/>
        <v>3261.8136145086278</v>
      </c>
      <c r="C2177" t="str">
        <f t="shared" si="629"/>
        <v>-0.0947693419394198-7.6432783606398i</v>
      </c>
      <c r="D2177" t="str">
        <f t="shared" si="630"/>
        <v>3.47805509462022-4.8949317574624i</v>
      </c>
      <c r="E2177" t="str">
        <f t="shared" si="631"/>
        <v>162.402283077997+2.89257782852328i</v>
      </c>
      <c r="F2177" t="str">
        <f t="shared" si="632"/>
        <v>2.42491840631306-45.7935683286055i</v>
      </c>
      <c r="G2177" t="str">
        <f t="shared" si="633"/>
        <v>0.99999731182941-0.00163956194276108i</v>
      </c>
      <c r="H2177" t="str">
        <f t="shared" si="634"/>
        <v>1696.37562129639+616.510041938618i</v>
      </c>
      <c r="I2177" t="str">
        <f t="shared" si="635"/>
        <v>91.2487570083684-214.929822592378i</v>
      </c>
      <c r="K2177" t="str">
        <f t="shared" si="636"/>
        <v>0.00624859242988361-0.00473026165857415i</v>
      </c>
      <c r="L2177" t="str">
        <f t="shared" si="637"/>
        <v>0.00015-0.0865131024519533i</v>
      </c>
      <c r="M2177" t="str">
        <f t="shared" si="638"/>
        <v>0.0004-0.0152670180797565i</v>
      </c>
      <c r="N2177">
        <f t="shared" si="639"/>
        <v>89.289623531534289</v>
      </c>
      <c r="O2177">
        <f t="shared" si="640"/>
        <v>17.666261145848704</v>
      </c>
      <c r="P2177" s="3">
        <f t="shared" si="641"/>
        <v>17.666261145848704</v>
      </c>
      <c r="Q2177" s="3">
        <f t="shared" si="642"/>
        <v>-90.710376468465711</v>
      </c>
      <c r="R2177">
        <f t="shared" si="643"/>
        <v>89.289623531534289</v>
      </c>
      <c r="S2177">
        <f t="shared" si="644"/>
        <v>3.2618136145086276</v>
      </c>
      <c r="T2177">
        <f t="shared" si="627"/>
        <v>17.666261145848704</v>
      </c>
    </row>
    <row r="2178" spans="1:20" x14ac:dyDescent="0.25">
      <c r="A2178">
        <f t="shared" si="628"/>
        <v>20572.458779073215</v>
      </c>
      <c r="B2178">
        <f t="shared" si="645"/>
        <v>3274.2085062437604</v>
      </c>
      <c r="C2178" t="str">
        <f t="shared" si="629"/>
        <v>-0.0936539650587012-7.6130866089443i</v>
      </c>
      <c r="D2178" t="str">
        <f t="shared" si="630"/>
        <v>3.47805456234068-4.87651971043968i</v>
      </c>
      <c r="E2178" t="str">
        <f t="shared" si="631"/>
        <v>162.403301593591+2.90533891104666i</v>
      </c>
      <c r="F2178" t="str">
        <f t="shared" si="632"/>
        <v>2.42491835667762-45.6202416837271i</v>
      </c>
      <c r="G2178" t="str">
        <f t="shared" si="633"/>
        <v>0.999997291360551-0.00164579224445599i</v>
      </c>
      <c r="H2178" t="str">
        <f t="shared" si="634"/>
        <v>1700.94847307368+618.462192203602i</v>
      </c>
      <c r="I2178" t="str">
        <f t="shared" si="635"/>
        <v>91.2298240323977-214.675516219783i</v>
      </c>
      <c r="K2178" t="str">
        <f t="shared" si="636"/>
        <v>0.00623111079523117-0.00473431714803608i</v>
      </c>
      <c r="L2178" t="str">
        <f t="shared" si="637"/>
        <v>0.00015-0.0861855971826594i</v>
      </c>
      <c r="M2178" t="str">
        <f t="shared" si="638"/>
        <v>0.0004-0.015209223032234i</v>
      </c>
      <c r="N2178">
        <f t="shared" si="639"/>
        <v>89.295199627777222</v>
      </c>
      <c r="O2178">
        <f t="shared" si="640"/>
        <v>17.631872586766882</v>
      </c>
      <c r="P2178" s="3">
        <f t="shared" si="641"/>
        <v>17.631872586766882</v>
      </c>
      <c r="Q2178" s="3">
        <f t="shared" si="642"/>
        <v>-90.704800372222778</v>
      </c>
      <c r="R2178">
        <f t="shared" si="643"/>
        <v>89.295199627777222</v>
      </c>
      <c r="S2178">
        <f t="shared" si="644"/>
        <v>3.2742085062437605</v>
      </c>
      <c r="T2178">
        <f t="shared" si="627"/>
        <v>17.631872586766882</v>
      </c>
    </row>
    <row r="2179" spans="1:20" x14ac:dyDescent="0.25">
      <c r="A2179">
        <f t="shared" si="628"/>
        <v>20650.634122433694</v>
      </c>
      <c r="B2179">
        <f t="shared" si="645"/>
        <v>3286.6504985674869</v>
      </c>
      <c r="C2179" t="str">
        <f t="shared" si="629"/>
        <v>-0.0925367790600253-7.58301266695388i</v>
      </c>
      <c r="D2179" t="str">
        <f t="shared" si="630"/>
        <v>3.47805402600828-4.85817781375369i</v>
      </c>
      <c r="E2179" t="str">
        <f t="shared" si="631"/>
        <v>162.404342034341+2.91815728140669i</v>
      </c>
      <c r="F2179" t="str">
        <f t="shared" si="632"/>
        <v>2.42491830666423-45.44757130134i</v>
      </c>
      <c r="G2179" t="str">
        <f t="shared" si="633"/>
        <v>0.999997270735835-0.00165204622091184i</v>
      </c>
      <c r="H2179" t="str">
        <f t="shared" si="634"/>
        <v>1705.56927385956+620.411392668059i</v>
      </c>
      <c r="I2179" t="str">
        <f t="shared" si="635"/>
        <v>91.2100804171582-214.42606315317i</v>
      </c>
      <c r="K2179" t="str">
        <f t="shared" si="636"/>
        <v>0.00621359943164271-0.00473831139322284i</v>
      </c>
      <c r="L2179" t="str">
        <f t="shared" si="637"/>
        <v>0.00015-0.0858593317221155i</v>
      </c>
      <c r="M2179" t="str">
        <f t="shared" si="638"/>
        <v>0.0004-0.015151646774491i</v>
      </c>
      <c r="N2179">
        <f t="shared" si="639"/>
        <v>89.300844669348649</v>
      </c>
      <c r="O2179">
        <f t="shared" si="640"/>
        <v>17.597482320512587</v>
      </c>
      <c r="P2179" s="3">
        <f t="shared" si="641"/>
        <v>17.597482320512587</v>
      </c>
      <c r="Q2179" s="3">
        <f t="shared" si="642"/>
        <v>-90.699155330651351</v>
      </c>
      <c r="R2179">
        <f t="shared" si="643"/>
        <v>89.300844669348649</v>
      </c>
      <c r="S2179">
        <f t="shared" si="644"/>
        <v>3.2866504985674867</v>
      </c>
      <c r="T2179">
        <f t="shared" si="627"/>
        <v>17.597482320512587</v>
      </c>
    </row>
    <row r="2180" spans="1:20" x14ac:dyDescent="0.25">
      <c r="A2180">
        <f t="shared" si="628"/>
        <v>20729.106532098944</v>
      </c>
      <c r="B2180">
        <f t="shared" si="645"/>
        <v>3299.1397704620435</v>
      </c>
      <c r="C2180" t="str">
        <f t="shared" si="629"/>
        <v>-0.0914178119385096-7.55305612228425i</v>
      </c>
      <c r="D2180" t="str">
        <f t="shared" si="630"/>
        <v>3.4780534855922-4.83990580354967i</v>
      </c>
      <c r="E2180" t="str">
        <f t="shared" si="631"/>
        <v>162.405404655419+2.93103314259243i</v>
      </c>
      <c r="F2180" t="str">
        <f t="shared" si="632"/>
        <v>2.42491825627002-45.2755546975228i</v>
      </c>
      <c r="G2180" t="str">
        <f t="shared" si="633"/>
        <v>0.999997249954074-0.00165832396208832i</v>
      </c>
      <c r="H2180" t="str">
        <f t="shared" si="634"/>
        <v>1710.23860507871+622.357361550438i</v>
      </c>
      <c r="I2180" t="str">
        <f t="shared" si="635"/>
        <v>91.1895049252205-214.181483192819i</v>
      </c>
      <c r="K2180" t="str">
        <f t="shared" si="636"/>
        <v>0.00619605876830487-0.00474224412416336i</v>
      </c>
      <c r="L2180" t="str">
        <f t="shared" si="637"/>
        <v>0.00015-0.0855343013768833i</v>
      </c>
      <c r="M2180" t="str">
        <f t="shared" si="638"/>
        <v>0.0004-0.0150942884782735i</v>
      </c>
      <c r="N2180">
        <f t="shared" si="639"/>
        <v>89.306558965698756</v>
      </c>
      <c r="O2180">
        <f t="shared" si="640"/>
        <v>17.563090397347217</v>
      </c>
      <c r="P2180" s="3">
        <f t="shared" si="641"/>
        <v>17.563090397347217</v>
      </c>
      <c r="Q2180" s="3">
        <f t="shared" si="642"/>
        <v>-90.693441034301244</v>
      </c>
      <c r="R2180">
        <f t="shared" si="643"/>
        <v>89.306558965698756</v>
      </c>
      <c r="S2180">
        <f t="shared" si="644"/>
        <v>3.2991397704620438</v>
      </c>
      <c r="T2180">
        <f t="shared" si="627"/>
        <v>17.563090397347217</v>
      </c>
    </row>
    <row r="2181" spans="1:20" x14ac:dyDescent="0.25">
      <c r="A2181">
        <f t="shared" si="628"/>
        <v>20807.877136920921</v>
      </c>
      <c r="B2181">
        <f t="shared" si="645"/>
        <v>3311.6765015897995</v>
      </c>
      <c r="C2181" t="str">
        <f t="shared" si="629"/>
        <v>-0.090297091884513-7.52321656394608i</v>
      </c>
      <c r="D2181" t="str">
        <f t="shared" si="630"/>
        <v>3.47805294106131-4.82170341697818i</v>
      </c>
      <c r="E2181" t="str">
        <f t="shared" si="631"/>
        <v>162.406489713898+2.94396669751544i</v>
      </c>
      <c r="F2181" t="str">
        <f t="shared" si="632"/>
        <v>2.42491820549208-45.1041893977586i</v>
      </c>
      <c r="G2181" t="str">
        <f t="shared" si="633"/>
        <v>0.999997229014072-0.00166462555828689i</v>
      </c>
      <c r="H2181" t="str">
        <f t="shared" si="634"/>
        <v>1714.95705589891+624.299808762453i</v>
      </c>
      <c r="I2181" t="str">
        <f t="shared" si="635"/>
        <v>91.1680757893805-213.941796502676i</v>
      </c>
      <c r="K2181" t="str">
        <f t="shared" si="636"/>
        <v>0.00617848923753049-0.00474611507451051i</v>
      </c>
      <c r="L2181" t="str">
        <f t="shared" si="637"/>
        <v>0.00015-0.0852105014712924i</v>
      </c>
      <c r="M2181" t="str">
        <f t="shared" si="638"/>
        <v>0.0004-0.0150371473184634i</v>
      </c>
      <c r="N2181">
        <f t="shared" si="639"/>
        <v>89.31234282461412</v>
      </c>
      <c r="O2181">
        <f t="shared" si="640"/>
        <v>17.528696867967248</v>
      </c>
      <c r="P2181" s="3">
        <f t="shared" si="641"/>
        <v>17.528696867967248</v>
      </c>
      <c r="Q2181" s="3">
        <f t="shared" si="642"/>
        <v>-90.68765717538588</v>
      </c>
      <c r="R2181">
        <f t="shared" si="643"/>
        <v>89.31234282461412</v>
      </c>
      <c r="S2181">
        <f t="shared" si="644"/>
        <v>3.3116765015897993</v>
      </c>
      <c r="T2181">
        <f t="shared" si="627"/>
        <v>17.528696867967248</v>
      </c>
    </row>
    <row r="2182" spans="1:20" x14ac:dyDescent="0.25">
      <c r="A2182">
        <f t="shared" si="628"/>
        <v>20886.94707004122</v>
      </c>
      <c r="B2182">
        <f t="shared" si="645"/>
        <v>3324.2608722958407</v>
      </c>
      <c r="C2182" t="str">
        <f t="shared" si="629"/>
        <v>-0.0891746472813164-7.49349358233616i</v>
      </c>
      <c r="D2182" t="str">
        <f t="shared" si="630"/>
        <v>3.4780523923843-4.80357039219137i</v>
      </c>
      <c r="E2182" t="str">
        <f t="shared" si="631"/>
        <v>162.407597468754+2.95695814900238i</v>
      </c>
      <c r="F2182" t="str">
        <f t="shared" si="632"/>
        <v>2.42491815432751-44.9334729369002i</v>
      </c>
      <c r="G2182" t="str">
        <f t="shared" si="633"/>
        <v>0.999997207914625-0.00167095110015214i</v>
      </c>
      <c r="H2182" t="str">
        <f t="shared" si="634"/>
        <v>1719.72522332433+626.238435676297i</v>
      </c>
      <c r="I2182" t="str">
        <f t="shared" si="635"/>
        <v>91.1457706990373-213.707023612873i</v>
      </c>
      <c r="K2182" t="str">
        <f t="shared" si="636"/>
        <v>0.00616089127472014-0.0047499239815841i</v>
      </c>
      <c r="L2182" t="str">
        <f t="shared" si="637"/>
        <v>0.00015-0.0848879273473727i</v>
      </c>
      <c r="M2182" t="str">
        <f t="shared" si="638"/>
        <v>0.0004-0.0149802224730657i</v>
      </c>
      <c r="N2182">
        <f t="shared" si="639"/>
        <v>89.318196552185725</v>
      </c>
      <c r="O2182">
        <f t="shared" si="640"/>
        <v>17.494301783502003</v>
      </c>
      <c r="P2182" s="3">
        <f t="shared" si="641"/>
        <v>17.494301783502003</v>
      </c>
      <c r="Q2182" s="3">
        <f t="shared" si="642"/>
        <v>-90.681803447814275</v>
      </c>
      <c r="R2182">
        <f t="shared" si="643"/>
        <v>89.318196552185725</v>
      </c>
      <c r="S2182">
        <f t="shared" si="644"/>
        <v>3.3242608722958407</v>
      </c>
      <c r="T2182">
        <f t="shared" si="627"/>
        <v>17.494301783502003</v>
      </c>
    </row>
    <row r="2183" spans="1:20" x14ac:dyDescent="0.25">
      <c r="A2183">
        <f t="shared" si="628"/>
        <v>20966.317468907378</v>
      </c>
      <c r="B2183">
        <f t="shared" si="645"/>
        <v>3336.8930636105652</v>
      </c>
      <c r="C2183" t="str">
        <f t="shared" si="629"/>
        <v>-0.0880505067023032-7.46388676922834i</v>
      </c>
      <c r="D2183" t="str">
        <f t="shared" si="630"/>
        <v>3.47805183952959-4.78550646833913i</v>
      </c>
      <c r="E2183" t="str">
        <f t="shared" si="631"/>
        <v>162.408728180868+2.97000769978993i</v>
      </c>
      <c r="F2183" t="str">
        <f t="shared" si="632"/>
        <v>2.42491810277334-44.7634028591338i</v>
      </c>
      <c r="G2183" t="str">
        <f t="shared" si="633"/>
        <v>0.999997186654518-0.00167730067867303i</v>
      </c>
      <c r="H2183" t="str">
        <f t="shared" si="634"/>
        <v>1724.54371228894+628.172934885033i</v>
      </c>
      <c r="I2183" t="str">
        <f t="shared" si="635"/>
        <v>91.1225667861868-213.477185422183i</v>
      </c>
      <c r="K2183" t="str">
        <f t="shared" si="636"/>
        <v>0.00614326531832335-0.0047536705864131i</v>
      </c>
      <c r="L2183" t="str">
        <f t="shared" si="637"/>
        <v>0.00015-0.0845665743647859i</v>
      </c>
      <c r="M2183" t="str">
        <f t="shared" si="638"/>
        <v>0.0004-0.0149235131231976i</v>
      </c>
      <c r="N2183">
        <f t="shared" si="639"/>
        <v>89.324120452780832</v>
      </c>
      <c r="O2183">
        <f t="shared" si="640"/>
        <v>17.459905195511038</v>
      </c>
      <c r="P2183" s="3">
        <f t="shared" si="641"/>
        <v>17.459905195511038</v>
      </c>
      <c r="Q2183" s="3">
        <f t="shared" si="642"/>
        <v>-90.675879547219168</v>
      </c>
      <c r="R2183">
        <f t="shared" si="643"/>
        <v>89.324120452780832</v>
      </c>
      <c r="S2183">
        <f t="shared" si="644"/>
        <v>3.3368930636105651</v>
      </c>
      <c r="T2183">
        <f t="shared" si="627"/>
        <v>17.459905195511038</v>
      </c>
    </row>
    <row r="2184" spans="1:20" x14ac:dyDescent="0.25">
      <c r="A2184">
        <f t="shared" si="628"/>
        <v>21045.989475289225</v>
      </c>
      <c r="B2184">
        <f t="shared" si="645"/>
        <v>3349.5732572522852</v>
      </c>
      <c r="C2184" t="str">
        <f t="shared" si="629"/>
        <v>-0.0869246989086569-7.43439571776524i</v>
      </c>
      <c r="D2184" t="str">
        <f t="shared" si="630"/>
        <v>3.47805128246539-4.76751138556546i</v>
      </c>
      <c r="E2184" t="str">
        <f t="shared" si="631"/>
        <v>162.409882113036+2.98311555251765i</v>
      </c>
      <c r="F2184" t="str">
        <f t="shared" si="632"/>
        <v>2.42491805082663-44.5939767179447i</v>
      </c>
      <c r="G2184" t="str">
        <f t="shared" si="633"/>
        <v>0.999997165232529-0.00168367438518423i</v>
      </c>
      <c r="H2184" t="str">
        <f t="shared" si="634"/>
        <v>1729.41313574984+630.102989956228i</v>
      </c>
      <c r="I2184" t="str">
        <f t="shared" si="635"/>
        <v>91.0984406110611-213.252303200393i</v>
      </c>
      <c r="K2184" t="str">
        <f t="shared" si="636"/>
        <v>0.00612561180979889-0.00475735463377776i</v>
      </c>
      <c r="L2184" t="str">
        <f t="shared" si="637"/>
        <v>0.00015-0.0842464379007634i</v>
      </c>
      <c r="M2184" t="str">
        <f t="shared" si="638"/>
        <v>0.0004-0.0148670184530759i</v>
      </c>
      <c r="N2184">
        <f t="shared" si="639"/>
        <v>89.330114829010498</v>
      </c>
      <c r="O2184">
        <f t="shared" si="640"/>
        <v>17.425507155982313</v>
      </c>
      <c r="P2184" s="3">
        <f t="shared" si="641"/>
        <v>17.425507155982313</v>
      </c>
      <c r="Q2184" s="3">
        <f t="shared" si="642"/>
        <v>-90.669885170989502</v>
      </c>
      <c r="R2184">
        <f t="shared" si="643"/>
        <v>89.330114829010498</v>
      </c>
      <c r="S2184">
        <f t="shared" si="644"/>
        <v>3.3495732572522852</v>
      </c>
      <c r="T2184">
        <f t="shared" si="627"/>
        <v>17.425507155982313</v>
      </c>
    </row>
    <row r="2185" spans="1:20" x14ac:dyDescent="0.25">
      <c r="A2185">
        <f t="shared" si="628"/>
        <v>21125.964235295327</v>
      </c>
      <c r="B2185">
        <f t="shared" si="645"/>
        <v>3362.301635629844</v>
      </c>
      <c r="C2185" t="str">
        <f t="shared" si="629"/>
        <v>-0.085797252846552-7.40502002244936i</v>
      </c>
      <c r="D2185" t="str">
        <f t="shared" si="630"/>
        <v>3.47805072115964-4.74958488500457i</v>
      </c>
      <c r="E2185" t="str">
        <f t="shared" si="631"/>
        <v>162.411059529976+2.99628190972033i</v>
      </c>
      <c r="F2185" t="str">
        <f t="shared" si="632"/>
        <v>2.42491799848437-44.4251920760804i</v>
      </c>
      <c r="G2185" t="str">
        <f t="shared" si="633"/>
        <v>0.999997143647424-0.00169007231136744i</v>
      </c>
      <c r="H2185" t="str">
        <f t="shared" si="634"/>
        <v>1734.33411478065+632.028275178378i</v>
      </c>
      <c r="I2185" t="str">
        <f t="shared" si="635"/>
        <v>91.0733681473639-213.032398590612i</v>
      </c>
      <c r="K2185" t="str">
        <f t="shared" si="636"/>
        <v>0.00610793119357449-0.00476097587225081i</v>
      </c>
      <c r="L2185" t="str">
        <f t="shared" si="637"/>
        <v>0.00015-0.0839275133500329i</v>
      </c>
      <c r="M2185" t="str">
        <f t="shared" si="638"/>
        <v>0.0004-0.0148107376500058i</v>
      </c>
      <c r="N2185">
        <f t="shared" si="639"/>
        <v>89.336179981701079</v>
      </c>
      <c r="O2185">
        <f t="shared" si="640"/>
        <v>17.391107717329472</v>
      </c>
      <c r="P2185" s="3">
        <f t="shared" si="641"/>
        <v>17.391107717329472</v>
      </c>
      <c r="Q2185" s="3">
        <f t="shared" si="642"/>
        <v>-90.663820018298921</v>
      </c>
      <c r="R2185">
        <f t="shared" si="643"/>
        <v>89.336179981701079</v>
      </c>
      <c r="S2185">
        <f t="shared" si="644"/>
        <v>3.3623016356298439</v>
      </c>
      <c r="T2185">
        <f t="shared" si="627"/>
        <v>17.391107717329472</v>
      </c>
    </row>
    <row r="2186" spans="1:20" x14ac:dyDescent="0.25">
      <c r="A2186">
        <f t="shared" si="628"/>
        <v>21206.24289938945</v>
      </c>
      <c r="B2186">
        <f t="shared" si="645"/>
        <v>3375.0783818452373</v>
      </c>
      <c r="C2186" t="str">
        <f t="shared" si="629"/>
        <v>-0.0846681976443211-7.37575927913456i</v>
      </c>
      <c r="D2186" t="str">
        <f t="shared" si="630"/>
        <v>3.47805015558002-4.73172670877729i</v>
      </c>
      <c r="E2186" t="str">
        <f t="shared" si="631"/>
        <v>162.41226069833+3.00950697382551i</v>
      </c>
      <c r="F2186" t="str">
        <f t="shared" si="632"/>
        <v>2.42491794574355-44.2570465055173i</v>
      </c>
      <c r="G2186" t="str">
        <f t="shared" si="633"/>
        <v>0.999997121897961-0.00169649454925269i</v>
      </c>
      <c r="H2186" t="str">
        <f t="shared" si="634"/>
        <v>1739.30727866452+633.948455300072i</v>
      </c>
      <c r="I2186" t="str">
        <f t="shared" si="635"/>
        <v>91.0473247671199-212.817493611481i</v>
      </c>
      <c r="K2186" t="str">
        <f t="shared" si="636"/>
        <v>0.00609022391700601-0.00476453405423839i</v>
      </c>
      <c r="L2186" t="str">
        <f t="shared" si="637"/>
        <v>0.00015-0.0836097961247594i</v>
      </c>
      <c r="M2186" t="str">
        <f t="shared" si="638"/>
        <v>0.0004-0.0147546699043692i</v>
      </c>
      <c r="N2186">
        <f t="shared" si="639"/>
        <v>89.3423162098657</v>
      </c>
      <c r="O2186">
        <f t="shared" si="640"/>
        <v>17.356706932389493</v>
      </c>
      <c r="P2186" s="3">
        <f t="shared" si="641"/>
        <v>17.356706932389493</v>
      </c>
      <c r="Q2186" s="3">
        <f t="shared" si="642"/>
        <v>-90.6576837901343</v>
      </c>
      <c r="R2186">
        <f t="shared" si="643"/>
        <v>89.3423162098657</v>
      </c>
      <c r="S2186">
        <f t="shared" si="644"/>
        <v>3.3750783818452375</v>
      </c>
      <c r="T2186">
        <f t="shared" si="627"/>
        <v>17.356706932389493</v>
      </c>
    </row>
    <row r="2187" spans="1:20" x14ac:dyDescent="0.25">
      <c r="A2187">
        <f t="shared" si="628"/>
        <v>21286.826622407127</v>
      </c>
      <c r="B2187">
        <f t="shared" si="645"/>
        <v>3387.9036796962491</v>
      </c>
      <c r="C2187" t="str">
        <f t="shared" si="629"/>
        <v>-0.0835375626100281-7.34661308501743i</v>
      </c>
      <c r="D2187" t="str">
        <f t="shared" si="630"/>
        <v>3.47804958569405-4.71393659998734i</v>
      </c>
      <c r="E2187" t="str">
        <f t="shared" si="631"/>
        <v>162.413485886668+3.02279094714229i</v>
      </c>
      <c r="F2187" t="str">
        <f t="shared" si="632"/>
        <v>2.42491789260115-44.0895375874253i</v>
      </c>
      <c r="G2187" t="str">
        <f t="shared" si="633"/>
        <v>0.999997099982889-0.00170294119121965i</v>
      </c>
      <c r="H2187" t="str">
        <f t="shared" si="634"/>
        <v>1744.33326498713+635.863185261708i</v>
      </c>
      <c r="I2187" t="str">
        <f t="shared" si="635"/>
        <v>91.0202852251246-212.60761065931i</v>
      </c>
      <c r="K2187" t="str">
        <f t="shared" si="636"/>
        <v>0.00607249043033565-0.00476802893602057i</v>
      </c>
      <c r="L2187" t="str">
        <f t="shared" si="637"/>
        <v>0.00015-0.0832932816544722i</v>
      </c>
      <c r="M2187" t="str">
        <f t="shared" si="638"/>
        <v>0.0004-0.0146988144096127i</v>
      </c>
      <c r="N2187">
        <f t="shared" si="639"/>
        <v>89.348523810672518</v>
      </c>
      <c r="O2187">
        <f t="shared" si="640"/>
        <v>17.322304854420036</v>
      </c>
      <c r="P2187" s="3">
        <f t="shared" si="641"/>
        <v>17.322304854420036</v>
      </c>
      <c r="Q2187" s="3">
        <f t="shared" si="642"/>
        <v>-90.651476189327482</v>
      </c>
      <c r="R2187">
        <f t="shared" si="643"/>
        <v>89.348523810672518</v>
      </c>
      <c r="S2187">
        <f t="shared" si="644"/>
        <v>3.3879036796962492</v>
      </c>
      <c r="T2187">
        <f t="shared" si="627"/>
        <v>17.322304854420036</v>
      </c>
    </row>
    <row r="2188" spans="1:20" x14ac:dyDescent="0.25">
      <c r="A2188">
        <f t="shared" si="628"/>
        <v>21367.716563572278</v>
      </c>
      <c r="B2188">
        <f t="shared" si="645"/>
        <v>3400.7777136790951</v>
      </c>
      <c r="C2188" t="str">
        <f t="shared" si="629"/>
        <v>-0.0824053772283877-7.31758103862897i</v>
      </c>
      <c r="D2188" t="str">
        <f t="shared" si="630"/>
        <v>3.47804901146888-4.69621430271753i</v>
      </c>
      <c r="E2188" t="str">
        <f t="shared" si="631"/>
        <v>162.414735365505+3.03613403185957i</v>
      </c>
      <c r="F2188" t="str">
        <f t="shared" si="632"/>
        <v>2.4249178390541-43.9226629121318i</v>
      </c>
      <c r="G2188" t="str">
        <f t="shared" si="633"/>
        <v>0.999997077900947-0.00170941232999903i</v>
      </c>
      <c r="H2188" t="str">
        <f t="shared" si="634"/>
        <v>1749.41271972914+637.772109919361i</v>
      </c>
      <c r="I2188" t="str">
        <f t="shared" si="635"/>
        <v>90.9922236429596-212.40277251009i</v>
      </c>
      <c r="K2188" t="str">
        <f t="shared" si="636"/>
        <v>0.00605473118664978-0.00477146027779095i</v>
      </c>
      <c r="L2188" t="str">
        <f t="shared" si="637"/>
        <v>0.00015-0.082977965386005i</v>
      </c>
      <c r="M2188" t="str">
        <f t="shared" si="638"/>
        <v>0.0004-0.0146431703622362i</v>
      </c>
      <c r="N2188">
        <f t="shared" si="639"/>
        <v>89.354803079417948</v>
      </c>
      <c r="O2188">
        <f t="shared" si="640"/>
        <v>17.287901537097031</v>
      </c>
      <c r="P2188" s="3">
        <f t="shared" si="641"/>
        <v>17.287901537097031</v>
      </c>
      <c r="Q2188" s="3">
        <f t="shared" si="642"/>
        <v>-90.645196920582052</v>
      </c>
      <c r="R2188">
        <f t="shared" si="643"/>
        <v>89.354803079417948</v>
      </c>
      <c r="S2188">
        <f t="shared" si="644"/>
        <v>3.4007777136790951</v>
      </c>
      <c r="T2188">
        <f t="shared" si="627"/>
        <v>17.287901537097031</v>
      </c>
    </row>
    <row r="2189" spans="1:20" x14ac:dyDescent="0.25">
      <c r="A2189">
        <f t="shared" si="628"/>
        <v>21448.913886513852</v>
      </c>
      <c r="B2189">
        <f t="shared" si="645"/>
        <v>3413.7006689910759</v>
      </c>
      <c r="C2189" t="str">
        <f t="shared" si="629"/>
        <v>-0.0812716711582211-7.28866273982598i</v>
      </c>
      <c r="D2189" t="str">
        <f t="shared" si="630"/>
        <v>3.4780484328715-4.67855956202623i</v>
      </c>
      <c r="E2189" t="str">
        <f t="shared" si="631"/>
        <v>162.41600940729+3.04953643003659i</v>
      </c>
      <c r="F2189" t="str">
        <f t="shared" si="632"/>
        <v>2.42491778509931-43.7564200790888i</v>
      </c>
      <c r="G2189" t="str">
        <f t="shared" si="633"/>
        <v>0.999997055650865-0.00171590805867383i</v>
      </c>
      <c r="H2189" t="str">
        <f t="shared" si="634"/>
        <v>1754.54629735827+639.674863760828i</v>
      </c>
      <c r="I2189" t="str">
        <f t="shared" si="635"/>
        <v>90.9631134926025-212.203002321416i</v>
      </c>
      <c r="K2189" t="str">
        <f t="shared" si="636"/>
        <v>0.00603694664183608-0.00477482784369634i</v>
      </c>
      <c r="L2189" t="str">
        <f t="shared" si="637"/>
        <v>0.00015-0.0826638427834283i</v>
      </c>
      <c r="M2189" t="str">
        <f t="shared" si="638"/>
        <v>0.0004-0.0145877369617814i</v>
      </c>
      <c r="N2189">
        <f t="shared" si="639"/>
        <v>89.361154309495717</v>
      </c>
      <c r="O2189">
        <f t="shared" si="640"/>
        <v>17.253497034511788</v>
      </c>
      <c r="P2189" s="3">
        <f t="shared" si="641"/>
        <v>17.253497034511788</v>
      </c>
      <c r="Q2189" s="3">
        <f t="shared" si="642"/>
        <v>-90.638845690504283</v>
      </c>
      <c r="R2189">
        <f t="shared" si="643"/>
        <v>89.361154309495717</v>
      </c>
      <c r="S2189">
        <f t="shared" si="644"/>
        <v>3.4137006689910758</v>
      </c>
      <c r="T2189">
        <f t="shared" si="627"/>
        <v>17.253497034511788</v>
      </c>
    </row>
    <row r="2190" spans="1:20" x14ac:dyDescent="0.25">
      <c r="A2190">
        <f t="shared" si="628"/>
        <v>21530.419759282606</v>
      </c>
      <c r="B2190">
        <f t="shared" si="645"/>
        <v>3426.6727315332419</v>
      </c>
      <c r="C2190" t="str">
        <f t="shared" si="629"/>
        <v>-0.0801364742295023-7.25985778978311i</v>
      </c>
      <c r="D2190" t="str">
        <f t="shared" si="630"/>
        <v>3.47804784986863-4.66097212394361i</v>
      </c>
      <c r="E2190" t="str">
        <f t="shared" si="631"/>
        <v>162.417308286427+3.06299834359817i</v>
      </c>
      <c r="F2190" t="str">
        <f t="shared" si="632"/>
        <v>2.42491773073371-43.5908066968375i</v>
      </c>
      <c r="G2190" t="str">
        <f t="shared" si="633"/>
        <v>0.999997033231362-0.00172242847068068i</v>
      </c>
      <c r="H2190" t="str">
        <f t="shared" si="634"/>
        <v>1759.73466092077+641.571070613393i</v>
      </c>
      <c r="I2190" t="str">
        <f t="shared" si="635"/>
        <v>90.9329275795814-212.008323634283i</v>
      </c>
      <c r="K2190" t="str">
        <f t="shared" si="636"/>
        <v>0.00601913725454002-0.00477813140187544i</v>
      </c>
      <c r="L2190" t="str">
        <f t="shared" si="637"/>
        <v>0.00015-0.0823509093279818i</v>
      </c>
      <c r="M2190" t="str">
        <f t="shared" si="638"/>
        <v>0.0004-0.0145325134108203i</v>
      </c>
      <c r="N2190">
        <f t="shared" si="639"/>
        <v>89.367577792368834</v>
      </c>
      <c r="O2190">
        <f t="shared" si="640"/>
        <v>17.219091401168786</v>
      </c>
      <c r="P2190" s="3">
        <f t="shared" si="641"/>
        <v>17.219091401168786</v>
      </c>
      <c r="Q2190" s="3">
        <f t="shared" si="642"/>
        <v>-90.632422207631166</v>
      </c>
      <c r="R2190">
        <f t="shared" si="643"/>
        <v>89.367577792368834</v>
      </c>
      <c r="S2190">
        <f t="shared" si="644"/>
        <v>3.4266727315332419</v>
      </c>
      <c r="T2190">
        <f t="shared" si="627"/>
        <v>17.219091401168786</v>
      </c>
    </row>
    <row r="2191" spans="1:20" x14ac:dyDescent="0.25">
      <c r="A2191">
        <f t="shared" si="628"/>
        <v>21612.23535436788</v>
      </c>
      <c r="B2191">
        <f t="shared" si="645"/>
        <v>3439.6940879130684</v>
      </c>
      <c r="C2191" t="str">
        <f t="shared" si="629"/>
        <v>-0.0789998164403061-7.23116579098393i</v>
      </c>
      <c r="D2191" t="str">
        <f t="shared" si="630"/>
        <v>3.47804726242671-4.64345173546796i</v>
      </c>
      <c r="E2191" t="str">
        <f t="shared" si="631"/>
        <v>162.418632279271+3.07651997432919i</v>
      </c>
      <c r="F2191" t="str">
        <f t="shared" si="632"/>
        <v>2.42491767595413-43.4258203829734i</v>
      </c>
      <c r="G2191" t="str">
        <f t="shared" si="633"/>
        <v>0.999997010641147-0.00172897365981126i</v>
      </c>
      <c r="H2191" t="str">
        <f t="shared" si="634"/>
        <v>1764.97848213232+643.460343343158i</v>
      </c>
      <c r="I2191" t="str">
        <f t="shared" si="635"/>
        <v>90.9016380256772-211.81876037477i</v>
      </c>
      <c r="K2191" t="str">
        <f t="shared" si="636"/>
        <v>0.0060013034861206-0.00478137072449682i</v>
      </c>
      <c r="L2191" t="str">
        <f t="shared" si="637"/>
        <v>0.00015-0.0820391605180133i</v>
      </c>
      <c r="M2191" t="str">
        <f t="shared" si="638"/>
        <v>0.0004-0.0144774989149436i</v>
      </c>
      <c r="N2191">
        <f t="shared" si="639"/>
        <v>89.374073817542595</v>
      </c>
      <c r="O2191">
        <f t="shared" si="640"/>
        <v>17.184684691982103</v>
      </c>
      <c r="P2191" s="3">
        <f t="shared" si="641"/>
        <v>17.184684691982103</v>
      </c>
      <c r="Q2191" s="3">
        <f t="shared" si="642"/>
        <v>-90.625926182457405</v>
      </c>
      <c r="R2191">
        <f t="shared" si="643"/>
        <v>89.374073817542595</v>
      </c>
      <c r="S2191">
        <f t="shared" si="644"/>
        <v>3.4396940879130686</v>
      </c>
      <c r="T2191">
        <f t="shared" si="627"/>
        <v>17.184684691982103</v>
      </c>
    </row>
    <row r="2192" spans="1:20" x14ac:dyDescent="0.25">
      <c r="A2192">
        <f t="shared" si="628"/>
        <v>21694.361848714478</v>
      </c>
      <c r="B2192">
        <f t="shared" si="645"/>
        <v>3452.764925447138</v>
      </c>
      <c r="C2192" t="str">
        <f t="shared" si="629"/>
        <v>-0.0778617279541889-7.20258634721321i</v>
      </c>
      <c r="D2192" t="str">
        <f t="shared" si="630"/>
        <v>3.47804667051196-4.62599814456216i</v>
      </c>
      <c r="E2192" t="str">
        <f t="shared" si="631"/>
        <v>162.41998166414+3.09010152386679i</v>
      </c>
      <c r="F2192" t="str">
        <f t="shared" si="632"/>
        <v>2.42491762075744-43.2614587641132i</v>
      </c>
      <c r="G2192" t="str">
        <f t="shared" si="633"/>
        <v>0.999996987878922-0.00173554372021359i</v>
      </c>
      <c r="H2192" t="str">
        <f t="shared" si="634"/>
        <v>1770.27844146801+645.342283545819i</v>
      </c>
      <c r="I2192" t="str">
        <f t="shared" si="635"/>
        <v>90.8692162511809-211.634336855579i</v>
      </c>
      <c r="K2192" t="str">
        <f t="shared" si="636"/>
        <v>0.00598344580060556-0.00478454558779686i</v>
      </c>
      <c r="L2192" t="str">
        <f t="shared" si="637"/>
        <v>0.00015-0.0817285918689113i</v>
      </c>
      <c r="M2192" t="str">
        <f t="shared" si="638"/>
        <v>0.0004-0.0144226926827491i</v>
      </c>
      <c r="N2192">
        <f t="shared" si="639"/>
        <v>89.380642672533753</v>
      </c>
      <c r="O2192">
        <f t="shared" si="640"/>
        <v>17.150276962273207</v>
      </c>
      <c r="P2192" s="3">
        <f t="shared" si="641"/>
        <v>17.150276962273207</v>
      </c>
      <c r="Q2192" s="3">
        <f t="shared" si="642"/>
        <v>-90.619357327466247</v>
      </c>
      <c r="R2192">
        <f t="shared" si="643"/>
        <v>89.380642672533753</v>
      </c>
      <c r="S2192">
        <f t="shared" si="644"/>
        <v>3.4527649254471382</v>
      </c>
      <c r="T2192">
        <f t="shared" si="627"/>
        <v>17.150276962273207</v>
      </c>
    </row>
    <row r="2193" spans="1:20" x14ac:dyDescent="0.25">
      <c r="A2193">
        <f t="shared" si="628"/>
        <v>21776.800423739594</v>
      </c>
      <c r="B2193">
        <f t="shared" si="645"/>
        <v>3465.8854321638373</v>
      </c>
      <c r="C2193" t="str">
        <f t="shared" si="629"/>
        <v>-0.0767222390969984-7.1741190635486i</v>
      </c>
      <c r="D2193" t="str">
        <f t="shared" si="630"/>
        <v>3.47804607409031-4.60861110014995i</v>
      </c>
      <c r="E2193" t="str">
        <f t="shared" si="631"/>
        <v>162.421356721315+3.10374319369629i</v>
      </c>
      <c r="F2193" t="str">
        <f t="shared" si="632"/>
        <v>2.42491756514047-43.0977194758599i</v>
      </c>
      <c r="G2193" t="str">
        <f t="shared" si="633"/>
        <v>0.999996964943377-0.00174213874639338i</v>
      </c>
      <c r="H2193" t="str">
        <f t="shared" si="634"/>
        <v>1775.63522825139+647.216481228394i</v>
      </c>
      <c r="I2193" t="str">
        <f t="shared" si="635"/>
        <v>90.8356329566553-211.45507777743i</v>
      </c>
      <c r="K2193" t="str">
        <f t="shared" si="636"/>
        <v>0.00596556466464626-0.00478765577211686i</v>
      </c>
      <c r="L2193" t="str">
        <f t="shared" si="637"/>
        <v>0.00015-0.0814191989130422i</v>
      </c>
      <c r="M2193" t="str">
        <f t="shared" si="638"/>
        <v>0.0004-0.0143680939258309i</v>
      </c>
      <c r="N2193">
        <f t="shared" si="639"/>
        <v>89.387284642844605</v>
      </c>
      <c r="O2193">
        <f t="shared" si="640"/>
        <v>17.115868267767869</v>
      </c>
      <c r="P2193" s="3">
        <f t="shared" si="641"/>
        <v>17.115868267767869</v>
      </c>
      <c r="Q2193" s="3">
        <f t="shared" si="642"/>
        <v>-90.612715357155395</v>
      </c>
      <c r="R2193">
        <f t="shared" si="643"/>
        <v>89.387284642844605</v>
      </c>
      <c r="S2193">
        <f t="shared" si="644"/>
        <v>3.4658854321638373</v>
      </c>
      <c r="T2193">
        <f t="shared" si="627"/>
        <v>17.115868267767869</v>
      </c>
    </row>
    <row r="2194" spans="1:20" x14ac:dyDescent="0.25">
      <c r="A2194">
        <f t="shared" si="628"/>
        <v>21859.552265349805</v>
      </c>
      <c r="B2194">
        <f t="shared" si="645"/>
        <v>3479.0557968060598</v>
      </c>
      <c r="C2194" t="str">
        <f t="shared" si="629"/>
        <v>-0.0755813803539298-7.14576354635239i</v>
      </c>
      <c r="D2194" t="str">
        <f t="shared" si="630"/>
        <v>3.47804547312744-4.59129035211237i</v>
      </c>
      <c r="E2194" t="str">
        <f t="shared" si="631"/>
        <v>162.42275773305+3.11744518514423i</v>
      </c>
      <c r="F2194" t="str">
        <f t="shared" si="632"/>
        <v>2.4249175091-42.9346001627687i</v>
      </c>
      <c r="G2194" t="str">
        <f t="shared" si="633"/>
        <v>0.999996941833191-0.0017487588332154i</v>
      </c>
      <c r="H2194" t="str">
        <f t="shared" si="634"/>
        <v>1781.04954074255+649.082514481838i</v>
      </c>
      <c r="I2194" t="str">
        <f t="shared" si="635"/>
        <v>90.8008581042181-211.281008230309i</v>
      </c>
      <c r="K2194" t="str">
        <f t="shared" si="636"/>
        <v>0.00594766054747139-0.00479070106193931i</v>
      </c>
      <c r="L2194" t="str">
        <f t="shared" si="637"/>
        <v>0.00015-0.0811109771996831i</v>
      </c>
      <c r="M2194" t="str">
        <f t="shared" si="638"/>
        <v>0.0004-0.0143137018587676i</v>
      </c>
      <c r="N2194">
        <f t="shared" si="639"/>
        <v>89.394000011934679</v>
      </c>
      <c r="O2194">
        <f t="shared" si="640"/>
        <v>17.081458664593047</v>
      </c>
      <c r="P2194" s="3">
        <f t="shared" si="641"/>
        <v>17.081458664593047</v>
      </c>
      <c r="Q2194" s="3">
        <f t="shared" si="642"/>
        <v>-90.605999988065321</v>
      </c>
      <c r="R2194">
        <f t="shared" si="643"/>
        <v>89.394000011934679</v>
      </c>
      <c r="S2194">
        <f t="shared" si="644"/>
        <v>3.4790557968060596</v>
      </c>
      <c r="T2194">
        <f t="shared" si="627"/>
        <v>17.081458664593047</v>
      </c>
    </row>
    <row r="2195" spans="1:20" x14ac:dyDescent="0.25">
      <c r="A2195">
        <f t="shared" si="628"/>
        <v>21942.618563958131</v>
      </c>
      <c r="B2195">
        <f t="shared" si="645"/>
        <v>3492.2762088339227</v>
      </c>
      <c r="C2195" t="str">
        <f t="shared" si="629"/>
        <v>-0.0744391823665533-7.11751940326364i</v>
      </c>
      <c r="D2195" t="str">
        <f t="shared" si="630"/>
        <v>3.4780448675888-4.57403565128416i</v>
      </c>
      <c r="E2195" t="str">
        <f t="shared" si="631"/>
        <v>162.424184983576+3.131207699372i</v>
      </c>
      <c r="F2195" t="str">
        <f t="shared" si="632"/>
        <v>2.42491745263283-42.7720984783136i</v>
      </c>
      <c r="G2195" t="str">
        <f t="shared" si="633"/>
        <v>0.999996918547035-0.00175540407590489i</v>
      </c>
      <c r="H2195" t="str">
        <f t="shared" si="634"/>
        <v>1786.52208622484+650.93994914424i</v>
      </c>
      <c r="I2195" t="str">
        <f t="shared" si="635"/>
        <v>90.764860898329-211.112153694541i</v>
      </c>
      <c r="K2195" t="str">
        <f t="shared" si="636"/>
        <v>0.00592973392084054-0.00479368124592399i</v>
      </c>
      <c r="L2195" t="str">
        <f t="shared" si="637"/>
        <v>0.00015-0.0808039222949622i</v>
      </c>
      <c r="M2195" t="str">
        <f t="shared" si="638"/>
        <v>0.0004-0.014259515699111i</v>
      </c>
      <c r="N2195">
        <f t="shared" si="639"/>
        <v>89.400789061192839</v>
      </c>
      <c r="O2195">
        <f t="shared" si="640"/>
        <v>17.047048209274081</v>
      </c>
      <c r="P2195" s="3">
        <f t="shared" si="641"/>
        <v>17.047048209274081</v>
      </c>
      <c r="Q2195" s="3">
        <f t="shared" si="642"/>
        <v>-90.599210938807161</v>
      </c>
      <c r="R2195">
        <f t="shared" si="643"/>
        <v>89.400789061192839</v>
      </c>
      <c r="S2195">
        <f t="shared" si="644"/>
        <v>3.4922762088339225</v>
      </c>
      <c r="T2195">
        <f t="shared" si="627"/>
        <v>17.047048209274081</v>
      </c>
    </row>
    <row r="2196" spans="1:20" x14ac:dyDescent="0.25">
      <c r="A2196">
        <f t="shared" si="628"/>
        <v>22026.000514501175</v>
      </c>
      <c r="B2196">
        <f t="shared" si="645"/>
        <v>3505.5468584274918</v>
      </c>
      <c r="C2196" t="str">
        <f t="shared" si="629"/>
        <v>-0.0732956759295234-7.08938624319005i</v>
      </c>
      <c r="D2196" t="str">
        <f t="shared" si="630"/>
        <v>3.47804425743952-4.55684674945012i</v>
      </c>
      <c r="E2196" t="str">
        <f t="shared" si="631"/>
        <v>162.425638759111+3.14503093737148i</v>
      </c>
      <c r="F2196" t="str">
        <f t="shared" si="632"/>
        <v>2.42491739573568-42.610212084853i</v>
      </c>
      <c r="G2196" t="str">
        <f t="shared" si="633"/>
        <v>0.999996895083569-0.00176207457004882i</v>
      </c>
      <c r="H2196" t="str">
        <f t="shared" si="634"/>
        <v>1792.05358109044+652.788338454199i</v>
      </c>
      <c r="I2196" t="str">
        <f t="shared" si="635"/>
        <v>90.7276097660474-210.94854004171i</v>
      </c>
      <c r="K2196" t="str">
        <f t="shared" si="636"/>
        <v>0.005911785258997-0.00479659611694293i</v>
      </c>
      <c r="L2196" t="str">
        <f t="shared" si="637"/>
        <v>0.00015-0.0804980297817913i</v>
      </c>
      <c r="M2196" t="str">
        <f t="shared" si="638"/>
        <v>0.0004-0.014205534667375i</v>
      </c>
      <c r="N2196">
        <f t="shared" si="639"/>
        <v>89.407652069912004</v>
      </c>
      <c r="O2196">
        <f t="shared" si="640"/>
        <v>17.012636958731413</v>
      </c>
      <c r="P2196" s="3">
        <f t="shared" si="641"/>
        <v>17.012636958731413</v>
      </c>
      <c r="Q2196" s="3">
        <f t="shared" si="642"/>
        <v>-90.592347930087996</v>
      </c>
      <c r="R2196">
        <f t="shared" si="643"/>
        <v>89.407652069912004</v>
      </c>
      <c r="S2196">
        <f t="shared" si="644"/>
        <v>3.5055468584274916</v>
      </c>
      <c r="T2196">
        <f t="shared" si="627"/>
        <v>17.012636958731413</v>
      </c>
    </row>
    <row r="2197" spans="1:20" x14ac:dyDescent="0.25">
      <c r="A2197">
        <f t="shared" si="628"/>
        <v>22109.699316456281</v>
      </c>
      <c r="B2197">
        <f t="shared" si="645"/>
        <v>3518.8679364895165</v>
      </c>
      <c r="C2197" t="str">
        <f t="shared" si="629"/>
        <v>-0.0721508919879459-7.06136367630017i</v>
      </c>
      <c r="D2197" t="str">
        <f t="shared" si="630"/>
        <v>3.47804364264452-4.53972339934167i</v>
      </c>
      <c r="E2197" t="str">
        <f t="shared" si="631"/>
        <v>162.427119347856+3.15891509995681i</v>
      </c>
      <c r="F2197" t="str">
        <f t="shared" si="632"/>
        <v>2.4249173384053-42.4489386535971i</v>
      </c>
      <c r="G2197" t="str">
        <f t="shared" si="633"/>
        <v>0.999996871441443-0.00176877041159738i</v>
      </c>
      <c r="H2197" t="str">
        <f t="shared" si="634"/>
        <v>1797.64475092403+654.627222694415i</v>
      </c>
      <c r="I2197" t="str">
        <f t="shared" si="635"/>
        <v>90.6890723367903-210.790193535352i</v>
      </c>
      <c r="K2197" t="str">
        <f t="shared" si="636"/>
        <v>0.00589381503862008-0.00479944547211564i</v>
      </c>
      <c r="L2197" t="str">
        <f t="shared" si="637"/>
        <v>0.00015-0.0801932952598045i</v>
      </c>
      <c r="M2197" t="str">
        <f t="shared" si="638"/>
        <v>0.0004-0.0141517579870243i</v>
      </c>
      <c r="N2197">
        <f t="shared" si="639"/>
        <v>89.41458931525851</v>
      </c>
      <c r="O2197">
        <f t="shared" si="640"/>
        <v>16.978224970277616</v>
      </c>
      <c r="P2197" s="3">
        <f t="shared" si="641"/>
        <v>16.978224970277616</v>
      </c>
      <c r="Q2197" s="3">
        <f t="shared" si="642"/>
        <v>-90.58541068474149</v>
      </c>
      <c r="R2197">
        <f t="shared" si="643"/>
        <v>89.41458931525851</v>
      </c>
      <c r="S2197">
        <f t="shared" si="644"/>
        <v>3.5188679364895163</v>
      </c>
      <c r="T2197">
        <f t="shared" si="627"/>
        <v>16.978224970277616</v>
      </c>
    </row>
    <row r="2198" spans="1:20" x14ac:dyDescent="0.25">
      <c r="A2198">
        <f t="shared" si="628"/>
        <v>22193.716173858815</v>
      </c>
      <c r="B2198">
        <f t="shared" si="645"/>
        <v>3532.2396346481769</v>
      </c>
      <c r="C2198" t="str">
        <f t="shared" si="629"/>
        <v>-0.071004861633535-7.03345131401538i</v>
      </c>
      <c r="D2198" t="str">
        <f t="shared" si="630"/>
        <v>3.47804302316843-4.52266535463313i</v>
      </c>
      <c r="E2198" t="str">
        <f t="shared" si="631"/>
        <v>162.428627040013+3.17286038776212i</v>
      </c>
      <c r="F2198" t="str">
        <f t="shared" si="632"/>
        <v>2.42491728063839-42.2882758645735i</v>
      </c>
      <c r="G2198" t="str">
        <f t="shared" si="633"/>
        <v>0.999996847619297-0.0017754916968653i</v>
      </c>
      <c r="H2198" t="str">
        <f t="shared" si="634"/>
        <v>1803.29633058516+656.456128824705i</v>
      </c>
      <c r="I2198" t="str">
        <f t="shared" si="635"/>
        <v>90.6492154215116-210.637140831491i</v>
      </c>
      <c r="K2198" t="str">
        <f t="shared" si="636"/>
        <v>0.00587582373877674-0.00480222911284236i</v>
      </c>
      <c r="L2198" t="str">
        <f t="shared" si="637"/>
        <v>0.00015-0.079889714345292i</v>
      </c>
      <c r="M2198" t="str">
        <f t="shared" si="638"/>
        <v>0.0004-0.0140981848844633i</v>
      </c>
      <c r="N2198">
        <f t="shared" si="639"/>
        <v>89.421601072251079</v>
      </c>
      <c r="O2198">
        <f t="shared" si="640"/>
        <v>16.943812301613992</v>
      </c>
      <c r="P2198" s="3">
        <f t="shared" si="641"/>
        <v>16.943812301613992</v>
      </c>
      <c r="Q2198" s="3">
        <f t="shared" si="642"/>
        <v>-90.578398927748921</v>
      </c>
      <c r="R2198">
        <f t="shared" si="643"/>
        <v>89.421601072251079</v>
      </c>
      <c r="S2198">
        <f t="shared" si="644"/>
        <v>3.5322396346481768</v>
      </c>
      <c r="T2198">
        <f t="shared" si="627"/>
        <v>16.943812301613992</v>
      </c>
    </row>
    <row r="2199" spans="1:20" x14ac:dyDescent="0.25">
      <c r="A2199">
        <f t="shared" si="628"/>
        <v>22278.052295319478</v>
      </c>
      <c r="B2199">
        <f t="shared" si="645"/>
        <v>3545.6621452598401</v>
      </c>
      <c r="C2199" t="str">
        <f t="shared" si="629"/>
        <v>-0.0698576161021567-7.00564876900218i</v>
      </c>
      <c r="D2199" t="str">
        <f t="shared" si="630"/>
        <v>3.47804239897558-4.50567236993827i</v>
      </c>
      <c r="E2199" t="str">
        <f t="shared" si="631"/>
        <v>162.43016212778+3.1868670012317i</v>
      </c>
      <c r="F2199" t="str">
        <f t="shared" si="632"/>
        <v>2.42491722243161-42.1282214065936i</v>
      </c>
      <c r="G2199" t="str">
        <f t="shared" si="633"/>
        <v>0.999996823615759-0.00178223852253322i</v>
      </c>
      <c r="H2199" t="str">
        <f t="shared" si="634"/>
        <v>1809.00906428836+658.274570104771i</v>
      </c>
      <c r="I2199" t="str">
        <f t="shared" si="635"/>
        <v>90.6080049913644-210.489408978919i</v>
      </c>
      <c r="K2199" t="str">
        <f t="shared" si="636"/>
        <v>0.00585781184087285-0.00480494684483816i</v>
      </c>
      <c r="L2199" t="str">
        <f t="shared" si="637"/>
        <v>0.00015-0.0795872826711417i</v>
      </c>
      <c r="M2199" t="str">
        <f t="shared" si="638"/>
        <v>0.0004-0.014044814589025i</v>
      </c>
      <c r="N2199">
        <f t="shared" si="639"/>
        <v>89.428687613728925</v>
      </c>
      <c r="O2199">
        <f t="shared" si="640"/>
        <v>16.9093990108274</v>
      </c>
      <c r="P2199" s="3">
        <f t="shared" si="641"/>
        <v>16.9093990108274</v>
      </c>
      <c r="Q2199" s="3">
        <f t="shared" si="642"/>
        <v>-90.571312386271075</v>
      </c>
      <c r="R2199">
        <f t="shared" si="643"/>
        <v>89.428687613728925</v>
      </c>
      <c r="S2199">
        <f t="shared" si="644"/>
        <v>3.5456621452598402</v>
      </c>
      <c r="T2199">
        <f t="shared" si="627"/>
        <v>16.9093990108274</v>
      </c>
    </row>
    <row r="2200" spans="1:20" x14ac:dyDescent="0.25">
      <c r="A2200">
        <f t="shared" si="628"/>
        <v>22362.708894041694</v>
      </c>
      <c r="B2200">
        <f t="shared" si="645"/>
        <v>3559.1356614118276</v>
      </c>
      <c r="C2200" t="str">
        <f t="shared" si="629"/>
        <v>-0.06870918677004-6.97795565516454i</v>
      </c>
      <c r="D2200" t="str">
        <f t="shared" si="630"/>
        <v>3.47804177003008-4.4887442008068i</v>
      </c>
      <c r="E2200" t="str">
        <f t="shared" si="631"/>
        <v>162.431724905367+3.20093514061804i</v>
      </c>
      <c r="F2200" t="str">
        <f t="shared" si="632"/>
        <v>2.42491716378163-41.9687729772207i</v>
      </c>
      <c r="G2200" t="str">
        <f t="shared" si="633"/>
        <v>0.99999679942945-0.00178901098564914i</v>
      </c>
      <c r="H2200" t="str">
        <f t="shared" si="634"/>
        <v>1814.78370568143+660.082045705817i</v>
      </c>
      <c r="I2200" t="str">
        <f t="shared" si="635"/>
        <v>90.5654061557661-210.347025419291i</v>
      </c>
      <c r="K2200" t="str">
        <f t="shared" si="636"/>
        <v>0.00583977982860365-0.00480759847816504i</v>
      </c>
      <c r="L2200" t="str">
        <f t="shared" si="637"/>
        <v>0.00015-0.0792859958867722i</v>
      </c>
      <c r="M2200" t="str">
        <f t="shared" si="638"/>
        <v>0.0004-0.0139916463329598i</v>
      </c>
      <c r="N2200">
        <f t="shared" si="639"/>
        <v>89.435849210330503</v>
      </c>
      <c r="O2200">
        <f t="shared" si="640"/>
        <v>16.874985156387055</v>
      </c>
      <c r="P2200" s="3">
        <f t="shared" si="641"/>
        <v>16.874985156387055</v>
      </c>
      <c r="Q2200" s="3">
        <f t="shared" si="642"/>
        <v>-90.564150789669497</v>
      </c>
      <c r="R2200">
        <f t="shared" si="643"/>
        <v>89.435849210330503</v>
      </c>
      <c r="S2200">
        <f t="shared" si="644"/>
        <v>3.5591356614118275</v>
      </c>
      <c r="T2200">
        <f t="shared" si="627"/>
        <v>16.874985156387055</v>
      </c>
    </row>
    <row r="2201" spans="1:20" x14ac:dyDescent="0.25">
      <c r="A2201">
        <f t="shared" si="628"/>
        <v>22447.687187839056</v>
      </c>
      <c r="B2201">
        <f t="shared" si="645"/>
        <v>3572.6603769251928</v>
      </c>
      <c r="C2201" t="str">
        <f t="shared" si="629"/>
        <v>-0.0675596051509375-6.95037158763618i</v>
      </c>
      <c r="D2201" t="str">
        <f t="shared" si="630"/>
        <v>3.47804113629575-4.47188060372078i</v>
      </c>
      <c r="E2201" t="str">
        <f t="shared" si="631"/>
        <v>162.433315668995+3.21506500597411i</v>
      </c>
      <c r="F2201" t="str">
        <f t="shared" si="632"/>
        <v>2.42491710468505-41.8099282827352i</v>
      </c>
      <c r="G2201" t="str">
        <f t="shared" si="633"/>
        <v>0.999996775058976-0.00179580918362973i</v>
      </c>
      <c r="H2201" t="str">
        <f t="shared" si="634"/>
        <v>1820.6210179212+661.878040311202i</v>
      </c>
      <c r="I2201" t="str">
        <f t="shared" si="635"/>
        <v>90.5213831398978-210.210017986935i</v>
      </c>
      <c r="K2201" t="str">
        <f t="shared" si="636"/>
        <v>0.00582172818790394-0.00481018382726449i</v>
      </c>
      <c r="L2201" t="str">
        <f t="shared" si="637"/>
        <v>0.00015-0.0789858496580716i</v>
      </c>
      <c r="M2201" t="str">
        <f t="shared" si="638"/>
        <v>0.0004-0.0139386793514244i</v>
      </c>
      <c r="N2201">
        <f t="shared" si="639"/>
        <v>89.443086130464692</v>
      </c>
      <c r="O2201">
        <f t="shared" si="640"/>
        <v>16.840570797141051</v>
      </c>
      <c r="P2201" s="3">
        <f t="shared" si="641"/>
        <v>16.840570797141051</v>
      </c>
      <c r="Q2201" s="3">
        <f t="shared" si="642"/>
        <v>-90.556913869535308</v>
      </c>
      <c r="R2201">
        <f t="shared" si="643"/>
        <v>89.443086130464692</v>
      </c>
      <c r="S2201">
        <f t="shared" si="644"/>
        <v>3.5726603769251928</v>
      </c>
      <c r="T2201">
        <f t="shared" si="627"/>
        <v>16.840570797141051</v>
      </c>
    </row>
    <row r="2202" spans="1:20" x14ac:dyDescent="0.25">
      <c r="A2202">
        <f t="shared" si="628"/>
        <v>22532.98839915284</v>
      </c>
      <c r="B2202">
        <f t="shared" si="645"/>
        <v>3586.2364863575085</v>
      </c>
      <c r="C2202" t="str">
        <f t="shared" si="629"/>
        <v>-0.0664089028926775-6.92289618277276i</v>
      </c>
      <c r="D2202" t="str">
        <f t="shared" si="630"/>
        <v>3.47804049773613-4.4550813360912i</v>
      </c>
      <c r="E2202" t="str">
        <f t="shared" si="631"/>
        <v>162.4349347169+3.22925679714798i</v>
      </c>
      <c r="F2202" t="str">
        <f t="shared" si="632"/>
        <v>2.4249170451385-41.6516850381034i</v>
      </c>
      <c r="G2202" t="str">
        <f t="shared" si="633"/>
        <v>0.999996750502936-0.00180263321426186i</v>
      </c>
      <c r="H2202" t="str">
        <f t="shared" si="634"/>
        <v>1826.52177374696+663.662023705441i</v>
      </c>
      <c r="I2202" t="str">
        <f t="shared" si="635"/>
        <v>90.4758992615951-210.078414908449i</v>
      </c>
      <c r="K2202" t="str">
        <f t="shared" si="636"/>
        <v>0.00580365740689758-0.00481270271098852i</v>
      </c>
      <c r="L2202" t="str">
        <f t="shared" si="637"/>
        <v>0.00015-0.0786868396673355i</v>
      </c>
      <c r="M2202" t="str">
        <f t="shared" si="638"/>
        <v>0.0004-0.013885912882471i</v>
      </c>
      <c r="N2202">
        <f t="shared" si="639"/>
        <v>89.450398640286863</v>
      </c>
      <c r="O2202">
        <f t="shared" si="640"/>
        <v>16.806155992312682</v>
      </c>
      <c r="P2202" s="3">
        <f t="shared" si="641"/>
        <v>16.806155992312682</v>
      </c>
      <c r="Q2202" s="3">
        <f t="shared" si="642"/>
        <v>-90.549601359713137</v>
      </c>
      <c r="R2202">
        <f t="shared" si="643"/>
        <v>89.450398640286863</v>
      </c>
      <c r="S2202">
        <f t="shared" si="644"/>
        <v>3.5862364863575085</v>
      </c>
      <c r="T2202">
        <f t="shared" si="627"/>
        <v>16.806155992312682</v>
      </c>
    </row>
    <row r="2203" spans="1:20" x14ac:dyDescent="0.25">
      <c r="A2203">
        <f t="shared" si="628"/>
        <v>22618.613755069622</v>
      </c>
      <c r="B2203">
        <f t="shared" si="645"/>
        <v>3599.864185005667</v>
      </c>
      <c r="C2203" t="str">
        <f t="shared" si="629"/>
        <v>-0.0652571117737368-6.89552905814459i</v>
      </c>
      <c r="D2203" t="str">
        <f t="shared" si="630"/>
        <v>3.47803985431446-4.43834615625436i</v>
      </c>
      <c r="E2203" t="str">
        <f t="shared" si="631"/>
        <v>162.436582349348+3.24351071377864i</v>
      </c>
      <c r="F2203" t="str">
        <f t="shared" si="632"/>
        <v>2.42491698513854-41.4940409669424i</v>
      </c>
      <c r="G2203" t="str">
        <f t="shared" si="633"/>
        <v>0.999996725759916-0.00180948317570383i</v>
      </c>
      <c r="H2203" t="str">
        <f t="shared" si="634"/>
        <v>1832.48675555098+665.433450351425i</v>
      </c>
      <c r="I2203" t="str">
        <f t="shared" si="635"/>
        <v>90.428916907621-209.952244801978i</v>
      </c>
      <c r="K2203" t="str">
        <f t="shared" si="636"/>
        <v>0.00578556797584653-0.00481515495263036i</v>
      </c>
      <c r="L2203" t="str">
        <f t="shared" si="637"/>
        <v>0.00015-0.0783889616132051i</v>
      </c>
      <c r="M2203" t="str">
        <f t="shared" si="638"/>
        <v>0.0004-0.0138333461670362i</v>
      </c>
      <c r="N2203">
        <f t="shared" si="639"/>
        <v>89.457787003675008</v>
      </c>
      <c r="O2203">
        <f t="shared" si="640"/>
        <v>16.771740801497252</v>
      </c>
      <c r="P2203" s="3">
        <f t="shared" si="641"/>
        <v>16.771740801497252</v>
      </c>
      <c r="Q2203" s="3">
        <f t="shared" si="642"/>
        <v>-90.542212996324992</v>
      </c>
      <c r="R2203">
        <f t="shared" si="643"/>
        <v>89.457787003675008</v>
      </c>
      <c r="S2203">
        <f t="shared" si="644"/>
        <v>3.599864185005667</v>
      </c>
      <c r="T2203">
        <f t="shared" si="627"/>
        <v>16.771740801497252</v>
      </c>
    </row>
    <row r="2204" spans="1:20" x14ac:dyDescent="0.25">
      <c r="A2204">
        <f t="shared" si="628"/>
        <v>22704.564487338888</v>
      </c>
      <c r="B2204">
        <f t="shared" si="645"/>
        <v>3613.5436689086887</v>
      </c>
      <c r="C2204" t="str">
        <f t="shared" si="629"/>
        <v>-0.0641042637001776-6.86826983252929i</v>
      </c>
      <c r="D2204" t="str">
        <f t="shared" si="630"/>
        <v>3.47803920599374-4.42167482346856i</v>
      </c>
      <c r="E2204" t="str">
        <f t="shared" si="631"/>
        <v>162.438258868635+3.25782695528848i</v>
      </c>
      <c r="F2204" t="str">
        <f t="shared" si="632"/>
        <v>2.42491692468171-41.3369938014897i</v>
      </c>
      <c r="G2204" t="str">
        <f t="shared" si="633"/>
        <v>0.999996700828494-0.00181635916648693i</v>
      </c>
      <c r="H2204" t="str">
        <f t="shared" si="634"/>
        <v>1838.51675544609+667.191758955547i</v>
      </c>
      <c r="I2204" t="str">
        <f t="shared" si="635"/>
        <v>90.3803975093257-209.831536676239i</v>
      </c>
      <c r="K2204" t="str">
        <f t="shared" si="636"/>
        <v>0.00576746038709945-0.00481754037995467i</v>
      </c>
      <c r="L2204" t="str">
        <f t="shared" si="637"/>
        <v>0.00015-0.0780922112106052i</v>
      </c>
      <c r="M2204" t="str">
        <f t="shared" si="638"/>
        <v>0.0004-0.0137809784489303i</v>
      </c>
      <c r="N2204">
        <f t="shared" si="639"/>
        <v>89.46525148220303</v>
      </c>
      <c r="O2204">
        <f t="shared" si="640"/>
        <v>16.73732528465867</v>
      </c>
      <c r="P2204" s="3">
        <f t="shared" si="641"/>
        <v>16.73732528465867</v>
      </c>
      <c r="Q2204" s="3">
        <f t="shared" si="642"/>
        <v>-90.53474851779697</v>
      </c>
      <c r="R2204">
        <f t="shared" si="643"/>
        <v>89.46525148220303</v>
      </c>
      <c r="S2204">
        <f t="shared" si="644"/>
        <v>3.6135436689086888</v>
      </c>
      <c r="T2204">
        <f t="shared" si="627"/>
        <v>16.73732528465867</v>
      </c>
    </row>
    <row r="2205" spans="1:20" x14ac:dyDescent="0.25">
      <c r="A2205">
        <f t="shared" si="628"/>
        <v>22790.841832390775</v>
      </c>
      <c r="B2205">
        <f t="shared" si="645"/>
        <v>3627.2751348505417</v>
      </c>
      <c r="C2205" t="str">
        <f t="shared" si="629"/>
        <v>-0.0629503907020998-6.84111812590401i</v>
      </c>
      <c r="D2205" t="str">
        <f t="shared" si="630"/>
        <v>3.47803855273666-4.40506709791052i</v>
      </c>
      <c r="E2205" t="str">
        <f t="shared" si="631"/>
        <v>162.439964579092+3.27220572088026i</v>
      </c>
      <c r="F2205" t="str">
        <f t="shared" si="632"/>
        <v>2.42491686376453-41.180541282569i</v>
      </c>
      <c r="G2205" t="str">
        <f t="shared" si="633"/>
        <v>0.999996675707234-0.00182326128551681i</v>
      </c>
      <c r="H2205" t="str">
        <f t="shared" si="634"/>
        <v>1844.61257533+668.93637202028i</v>
      </c>
      <c r="I2205" t="str">
        <f t="shared" si="635"/>
        <v>90.3303015176481-209.716319929217i</v>
      </c>
      <c r="K2205" t="str">
        <f t="shared" si="636"/>
        <v>0.00574933513503961-0.00481985882522663i</v>
      </c>
      <c r="L2205" t="str">
        <f t="shared" si="637"/>
        <v>0.00015-0.0777965841906804i</v>
      </c>
      <c r="M2205" t="str">
        <f t="shared" si="638"/>
        <v>0.0004-0.013728808974826i</v>
      </c>
      <c r="N2205">
        <f t="shared" si="639"/>
        <v>89.472792335117802</v>
      </c>
      <c r="O2205">
        <f t="shared" si="640"/>
        <v>16.702909502125401</v>
      </c>
      <c r="P2205" s="3">
        <f t="shared" si="641"/>
        <v>16.702909502125401</v>
      </c>
      <c r="Q2205" s="3">
        <f t="shared" si="642"/>
        <v>-90.527207664882198</v>
      </c>
      <c r="R2205">
        <f t="shared" si="643"/>
        <v>89.472792335117802</v>
      </c>
      <c r="S2205">
        <f t="shared" si="644"/>
        <v>3.6272751348505419</v>
      </c>
      <c r="T2205">
        <f t="shared" si="627"/>
        <v>16.702909502125401</v>
      </c>
    </row>
    <row r="2206" spans="1:20" x14ac:dyDescent="0.25">
      <c r="A2206">
        <f t="shared" si="628"/>
        <v>22877.447031353862</v>
      </c>
      <c r="B2206">
        <f t="shared" si="645"/>
        <v>3641.0587803629737</v>
      </c>
      <c r="C2206" t="str">
        <f t="shared" si="629"/>
        <v>-0.0617955249303588-6.81407355943836i</v>
      </c>
      <c r="D2206" t="str">
        <f t="shared" si="630"/>
        <v>3.47803789450564-4.38852274067198i</v>
      </c>
      <c r="E2206" t="str">
        <f t="shared" si="631"/>
        <v>162.441699787095+3.28664720952878i</v>
      </c>
      <c r="F2206" t="str">
        <f t="shared" si="632"/>
        <v>2.42491680238352-41.0246811595582i</v>
      </c>
      <c r="G2206" t="str">
        <f t="shared" si="633"/>
        <v>0.999996650394691-0.00183018963207487i</v>
      </c>
      <c r="H2206" t="str">
        <f t="shared" si="634"/>
        <v>1850.77502694609+670.66669538388i</v>
      </c>
      <c r="I2206" t="str">
        <f t="shared" si="635"/>
        <v>90.278588377456-209.606624346542i</v>
      </c>
      <c r="K2206" t="str">
        <f t="shared" si="636"/>
        <v>0.00573119271603252-0.00482211012524055i</v>
      </c>
      <c r="L2206" t="str">
        <f t="shared" si="637"/>
        <v>0.00015-0.0775020763007375i</v>
      </c>
      <c r="M2206" t="str">
        <f t="shared" si="638"/>
        <v>0.0004-0.0136768369942478i</v>
      </c>
      <c r="N2206">
        <f t="shared" si="639"/>
        <v>89.480409819314559</v>
      </c>
      <c r="O2206">
        <f t="shared" si="640"/>
        <v>16.668493514587098</v>
      </c>
      <c r="P2206" s="3">
        <f t="shared" si="641"/>
        <v>16.668493514587098</v>
      </c>
      <c r="Q2206" s="3">
        <f t="shared" si="642"/>
        <v>-90.519590180685441</v>
      </c>
      <c r="R2206">
        <f t="shared" si="643"/>
        <v>89.480409819314559</v>
      </c>
      <c r="S2206">
        <f t="shared" si="644"/>
        <v>3.6410587803629739</v>
      </c>
      <c r="T2206">
        <f t="shared" si="627"/>
        <v>16.668493514587098</v>
      </c>
    </row>
    <row r="2207" spans="1:20" x14ac:dyDescent="0.25">
      <c r="A2207">
        <f t="shared" si="628"/>
        <v>22964.381330073007</v>
      </c>
      <c r="B2207">
        <f t="shared" si="645"/>
        <v>3654.8948037283531</v>
      </c>
      <c r="C2207" t="str">
        <f t="shared" si="629"/>
        <v>-0.0606396986529592-6.78713575548709i</v>
      </c>
      <c r="D2207" t="str">
        <f t="shared" si="630"/>
        <v>3.47803723126282-4.37204151375624i</v>
      </c>
      <c r="E2207" t="str">
        <f t="shared" si="631"/>
        <v>162.443464801066+3.30115161997982i</v>
      </c>
      <c r="F2207" t="str">
        <f t="shared" si="632"/>
        <v>2.42491674053513-40.8694111903573i</v>
      </c>
      <c r="G2207" t="str">
        <f t="shared" si="633"/>
        <v>0.999996624889408-0.00183714430581971i</v>
      </c>
      <c r="H2207" t="str">
        <f t="shared" si="634"/>
        <v>1857.00493194028+672.382117746943i</v>
      </c>
      <c r="I2207" t="str">
        <f t="shared" si="635"/>
        <v>90.2252165012147-209.502480099515i</v>
      </c>
      <c r="K2207" t="str">
        <f t="shared" si="636"/>
        <v>0.00571303362837314-0.00482429412134781i</v>
      </c>
      <c r="L2207" t="str">
        <f t="shared" si="637"/>
        <v>0.00015-0.0772086833041816i</v>
      </c>
      <c r="M2207" t="str">
        <f t="shared" si="638"/>
        <v>0.0004-0.0136250617595615i</v>
      </c>
      <c r="N2207">
        <f t="shared" si="639"/>
        <v>89.488104189314868</v>
      </c>
      <c r="O2207">
        <f t="shared" si="640"/>
        <v>16.634077383090862</v>
      </c>
      <c r="P2207" s="3">
        <f t="shared" si="641"/>
        <v>16.634077383090862</v>
      </c>
      <c r="Q2207" s="3">
        <f t="shared" si="642"/>
        <v>-90.511895810685132</v>
      </c>
      <c r="R2207">
        <f t="shared" si="643"/>
        <v>89.488104189314868</v>
      </c>
      <c r="S2207">
        <f t="shared" si="644"/>
        <v>3.6548948037283528</v>
      </c>
      <c r="T2207">
        <f t="shared" si="627"/>
        <v>16.634077383090862</v>
      </c>
    </row>
    <row r="2208" spans="1:20" x14ac:dyDescent="0.25">
      <c r="A2208">
        <f t="shared" si="628"/>
        <v>23051.645979127283</v>
      </c>
      <c r="B2208">
        <f t="shared" si="645"/>
        <v>3668.7834039825207</v>
      </c>
      <c r="C2208" t="str">
        <f t="shared" si="629"/>
        <v>-0.059482944251827-6.76030433758288i</v>
      </c>
      <c r="D2208" t="str">
        <f t="shared" si="630"/>
        <v>3.47803656297003-4.35562318007473i</v>
      </c>
      <c r="E2208" t="str">
        <f t="shared" si="631"/>
        <v>162.445259931487+3.31571915074007i</v>
      </c>
      <c r="F2208" t="str">
        <f t="shared" si="632"/>
        <v>2.42491667821579-40.7147291413554i</v>
      </c>
      <c r="G2208" t="str">
        <f t="shared" si="633"/>
        <v>0.999996599189919-0.00184412540678858i</v>
      </c>
      <c r="H2208" t="str">
        <f t="shared" si="634"/>
        <v>1863.30312191393+674.082010185362i</v>
      </c>
      <c r="I2208" t="str">
        <f t="shared" si="635"/>
        <v>90.1701432419563-209.403917742773i</v>
      </c>
      <c r="K2208" t="str">
        <f t="shared" si="636"/>
        <v>0.00569485837223227-0.00482641065948376i</v>
      </c>
      <c r="L2208" t="str">
        <f t="shared" si="637"/>
        <v>0.00015-0.0769164009804559i</v>
      </c>
      <c r="M2208" t="str">
        <f t="shared" si="638"/>
        <v>0.0004-0.0135734825259628i</v>
      </c>
      <c r="N2208">
        <f t="shared" si="639"/>
        <v>89.495875697241544</v>
      </c>
      <c r="O2208">
        <f t="shared" si="640"/>
        <v>16.599661169037446</v>
      </c>
      <c r="P2208" s="3">
        <f t="shared" si="641"/>
        <v>16.599661169037446</v>
      </c>
      <c r="Q2208" s="3">
        <f t="shared" si="642"/>
        <v>-90.504124302758456</v>
      </c>
      <c r="R2208">
        <f t="shared" si="643"/>
        <v>89.495875697241544</v>
      </c>
      <c r="S2208">
        <f t="shared" si="644"/>
        <v>3.6687834039825207</v>
      </c>
      <c r="T2208">
        <f t="shared" si="627"/>
        <v>16.599661169037446</v>
      </c>
    </row>
    <row r="2209" spans="1:20" x14ac:dyDescent="0.25">
      <c r="A2209">
        <f t="shared" si="628"/>
        <v>23139.242233847966</v>
      </c>
      <c r="B2209">
        <f t="shared" si="645"/>
        <v>3682.7247809176542</v>
      </c>
      <c r="C2209" t="str">
        <f t="shared" si="629"/>
        <v>-0.0583252942191939-6.73357893042935i</v>
      </c>
      <c r="D2209" t="str">
        <f t="shared" si="630"/>
        <v>3.47803588958882-4.33926750344363i</v>
      </c>
      <c r="E2209" t="str">
        <f t="shared" si="631"/>
        <v>162.447085490899+3.3303500000761i</v>
      </c>
      <c r="F2209" t="str">
        <f t="shared" si="632"/>
        <v>2.42491661542193-40.5606327873993i</v>
      </c>
      <c r="G2209" t="str">
        <f t="shared" si="633"/>
        <v>0.999996573294743-0.0018511330353988i</v>
      </c>
      <c r="H2209" t="str">
        <f t="shared" si="634"/>
        <v>1869.6704384721+675.765725649359i</v>
      </c>
      <c r="I2209" t="str">
        <f t="shared" si="635"/>
        <v>90.1133248655419-209.310968211559i</v>
      </c>
      <c r="K2209" t="str">
        <f t="shared" si="636"/>
        <v>0.00567666744960303-0.0048284595901944i</v>
      </c>
      <c r="L2209" t="str">
        <f t="shared" si="637"/>
        <v>0.00015-0.0766252251249808i</v>
      </c>
      <c r="M2209" t="str">
        <f t="shared" si="638"/>
        <v>0.0004-0.0135220985514673i</v>
      </c>
      <c r="N2209">
        <f t="shared" si="639"/>
        <v>89.503724592797241</v>
      </c>
      <c r="O2209">
        <f t="shared" si="640"/>
        <v>16.565244934177613</v>
      </c>
      <c r="P2209" s="3">
        <f t="shared" si="641"/>
        <v>16.565244934177613</v>
      </c>
      <c r="Q2209" s="3">
        <f t="shared" si="642"/>
        <v>-90.496275407202759</v>
      </c>
      <c r="R2209">
        <f t="shared" si="643"/>
        <v>89.503724592797241</v>
      </c>
      <c r="S2209">
        <f t="shared" si="644"/>
        <v>3.6827247809176544</v>
      </c>
      <c r="T2209">
        <f t="shared" si="627"/>
        <v>16.565244934177613</v>
      </c>
    </row>
    <row r="2210" spans="1:20" x14ac:dyDescent="0.25">
      <c r="A2210">
        <f t="shared" si="628"/>
        <v>23227.171354336588</v>
      </c>
      <c r="B2210">
        <f t="shared" si="645"/>
        <v>3696.7191350851413</v>
      </c>
      <c r="C2210" t="str">
        <f t="shared" si="629"/>
        <v>-0.0571667811541321-6.70695915989368i</v>
      </c>
      <c r="D2210" t="str">
        <f t="shared" si="630"/>
        <v>3.47803521108047-4.32297424858047i</v>
      </c>
      <c r="E2210" t="str">
        <f t="shared" si="631"/>
        <v>162.44894179391+3.34504436600684i</v>
      </c>
      <c r="F2210" t="str">
        <f t="shared" si="632"/>
        <v>2.42491655214994-40.4071199117614i</v>
      </c>
      <c r="G2210" t="str">
        <f t="shared" si="633"/>
        <v>0.999996547202392-0.00185816729244919i</v>
      </c>
      <c r="H2210" t="str">
        <f t="shared" si="634"/>
        <v>1876.10773326714+677.432598448178i</v>
      </c>
      <c r="I2210" t="str">
        <f t="shared" si="635"/>
        <v>90.0547165221922-209.223662818591i</v>
      </c>
      <c r="K2210" t="str">
        <f t="shared" si="636"/>
        <v>0.00565846136424631-0.00483044076866167i</v>
      </c>
      <c r="L2210" t="str">
        <f t="shared" si="637"/>
        <v>0.00015-0.0763351515490947i</v>
      </c>
      <c r="M2210" t="str">
        <f t="shared" si="638"/>
        <v>0.0004-0.013470909096899i</v>
      </c>
      <c r="N2210">
        <f t="shared" si="639"/>
        <v>89.511651123241549</v>
      </c>
      <c r="O2210">
        <f t="shared" si="640"/>
        <v>16.530828740607877</v>
      </c>
      <c r="P2210" s="3">
        <f t="shared" si="641"/>
        <v>16.530828740607877</v>
      </c>
      <c r="Q2210" s="3">
        <f t="shared" si="642"/>
        <v>-90.488348876758451</v>
      </c>
      <c r="R2210">
        <f t="shared" si="643"/>
        <v>89.511651123241549</v>
      </c>
      <c r="S2210">
        <f t="shared" si="644"/>
        <v>3.6967191350851412</v>
      </c>
      <c r="T2210">
        <f t="shared" si="627"/>
        <v>16.530828740607877</v>
      </c>
    </row>
    <row r="2211" spans="1:20" x14ac:dyDescent="0.25">
      <c r="A2211">
        <f t="shared" si="628"/>
        <v>23315.434605483068</v>
      </c>
      <c r="B2211">
        <f t="shared" si="645"/>
        <v>3710.7666677984648</v>
      </c>
      <c r="C2211" t="str">
        <f t="shared" si="629"/>
        <v>-0.0560074377590505-6.680444653i</v>
      </c>
      <c r="D2211" t="str">
        <f t="shared" si="630"/>
        <v>3.4780345274059-4.30674318110069i</v>
      </c>
      <c r="E2211" t="str">
        <f t="shared" si="631"/>
        <v>162.450829157203+3.35980244629984i</v>
      </c>
      <c r="F2211" t="str">
        <f t="shared" si="632"/>
        <v>2.42491648839617-40.2541883061072i</v>
      </c>
      <c r="G2211" t="str">
        <f t="shared" si="633"/>
        <v>0.999996520911363-0.00186522827912156i</v>
      </c>
      <c r="H2211" t="str">
        <f t="shared" si="634"/>
        <v>1882.615868037+679.081943720062i</v>
      </c>
      <c r="I2211" t="str">
        <f t="shared" si="635"/>
        <v>89.9942722172708-209.142033250478i</v>
      </c>
      <c r="K2211" t="str">
        <f t="shared" si="636"/>
        <v>0.00564024062163645-0.00483235405472865i</v>
      </c>
      <c r="L2211" t="str">
        <f t="shared" si="637"/>
        <v>0.00015-0.0760461760799909i</v>
      </c>
      <c r="M2211" t="str">
        <f t="shared" si="638"/>
        <v>0.0004-0.0134199134258807i</v>
      </c>
      <c r="N2211">
        <f t="shared" si="639"/>
        <v>89.519655533368976</v>
      </c>
      <c r="O2211">
        <f t="shared" si="640"/>
        <v>16.496412650767066</v>
      </c>
      <c r="P2211" s="3">
        <f t="shared" si="641"/>
        <v>16.496412650767066</v>
      </c>
      <c r="Q2211" s="3">
        <f t="shared" si="642"/>
        <v>-90.480344466631024</v>
      </c>
      <c r="R2211">
        <f t="shared" si="643"/>
        <v>89.519655533368976</v>
      </c>
      <c r="S2211">
        <f t="shared" si="644"/>
        <v>3.710766667798465</v>
      </c>
      <c r="T2211">
        <f t="shared" si="627"/>
        <v>16.496412650767066</v>
      </c>
    </row>
    <row r="2212" spans="1:20" x14ac:dyDescent="0.25">
      <c r="A2212">
        <f t="shared" si="628"/>
        <v>23404.033256983901</v>
      </c>
      <c r="B2212">
        <f t="shared" si="645"/>
        <v>3724.867581136099</v>
      </c>
      <c r="C2212" t="str">
        <f t="shared" si="629"/>
        <v>-0.0548472968360847-6.65403503792239i</v>
      </c>
      <c r="D2212" t="str">
        <f t="shared" si="630"/>
        <v>3.47803383852583-4.29057406751437i</v>
      </c>
      <c r="E2212" t="str">
        <f t="shared" si="631"/>
        <v>162.452747899544+3.37462443846557i</v>
      </c>
      <c r="F2212" t="str">
        <f t="shared" si="632"/>
        <v>2.42491642415695-40.1018357704644i</v>
      </c>
      <c r="G2212" t="str">
        <f t="shared" si="633"/>
        <v>0.999996494420144-0.00187231609698211i</v>
      </c>
      <c r="H2212" t="str">
        <f t="shared" si="634"/>
        <v>1889.19571463817+680.713056887131i</v>
      </c>
      <c r="I2212" t="str">
        <f t="shared" si="635"/>
        <v>89.9319447813095-209.066111563704i</v>
      </c>
      <c r="K2212" t="str">
        <f t="shared" si="636"/>
        <v>0.00562200572890586-0.00483419931292339i</v>
      </c>
      <c r="L2212" t="str">
        <f t="shared" si="637"/>
        <v>0.00015-0.0757582945606602i</v>
      </c>
      <c r="M2212" t="str">
        <f t="shared" si="638"/>
        <v>0.0004-0.0133691108048224i</v>
      </c>
      <c r="N2212">
        <f t="shared" si="639"/>
        <v>89.527738065487739</v>
      </c>
      <c r="O2212">
        <f t="shared" si="640"/>
        <v>16.461996727432279</v>
      </c>
      <c r="P2212" s="3">
        <f t="shared" si="641"/>
        <v>16.461996727432279</v>
      </c>
      <c r="Q2212" s="3">
        <f t="shared" si="642"/>
        <v>-90.472261934512261</v>
      </c>
      <c r="R2212">
        <f t="shared" si="643"/>
        <v>89.527738065487739</v>
      </c>
      <c r="S2212">
        <f t="shared" si="644"/>
        <v>3.7248675811360989</v>
      </c>
      <c r="T2212">
        <f t="shared" si="627"/>
        <v>16.461996727432279</v>
      </c>
    </row>
    <row r="2213" spans="1:20" x14ac:dyDescent="0.25">
      <c r="A2213">
        <f t="shared" si="628"/>
        <v>23492.968583360442</v>
      </c>
      <c r="B2213">
        <f t="shared" si="645"/>
        <v>3739.0220779444162</v>
      </c>
      <c r="C2213" t="str">
        <f t="shared" si="629"/>
        <v>-0.0536863912836143-6.62772994397775i</v>
      </c>
      <c r="D2213" t="str">
        <f t="shared" si="630"/>
        <v>3.47803314440059-4.27446667522274i</v>
      </c>
      <c r="E2213" t="str">
        <f t="shared" si="631"/>
        <v>162.454698341783+3.38951053975177i</v>
      </c>
      <c r="F2213" t="str">
        <f t="shared" si="632"/>
        <v>2.4249163594286-39.9500601131905i</v>
      </c>
      <c r="G2213" t="str">
        <f t="shared" si="633"/>
        <v>0.999996467727211-0.00187943084798295i</v>
      </c>
      <c r="H2213" t="str">
        <f t="shared" si="634"/>
        <v>1895.84815507248+682.325213094718i</v>
      </c>
      <c r="I2213" t="str">
        <f t="shared" si="635"/>
        <v>89.8676858392456-208.995930180099i</v>
      </c>
      <c r="K2213" t="str">
        <f t="shared" si="636"/>
        <v>0.00560375719478972-0.00483597641248236i</v>
      </c>
      <c r="L2213" t="str">
        <f t="shared" si="637"/>
        <v>0.00015-0.0754715028498306i</v>
      </c>
      <c r="M2213" t="str">
        <f t="shared" si="638"/>
        <v>0.0004-0.0133185005029113i</v>
      </c>
      <c r="N2213">
        <f t="shared" si="639"/>
        <v>89.535898959397883</v>
      </c>
      <c r="O2213">
        <f t="shared" si="640"/>
        <v>16.427581033714475</v>
      </c>
      <c r="P2213" s="3">
        <f t="shared" si="641"/>
        <v>16.427581033714475</v>
      </c>
      <c r="Q2213" s="3">
        <f t="shared" si="642"/>
        <v>-90.464101040602117</v>
      </c>
      <c r="R2213">
        <f t="shared" si="643"/>
        <v>89.535898959397883</v>
      </c>
      <c r="S2213">
        <f t="shared" si="644"/>
        <v>3.7390220779444161</v>
      </c>
      <c r="T2213">
        <f t="shared" si="627"/>
        <v>16.427581033714475</v>
      </c>
    </row>
    <row r="2214" spans="1:20" x14ac:dyDescent="0.25">
      <c r="A2214">
        <f t="shared" si="628"/>
        <v>23582.241863977211</v>
      </c>
      <c r="B2214">
        <f t="shared" si="645"/>
        <v>3753.2303618406049</v>
      </c>
      <c r="C2214" t="str">
        <f t="shared" si="629"/>
        <v>-0.0525247540925839-6.60152900161939i</v>
      </c>
      <c r="D2214" t="str">
        <f t="shared" si="630"/>
        <v>3.47803244499024-4.25842077251495i</v>
      </c>
      <c r="E2214" t="str">
        <f t="shared" si="631"/>
        <v>162.456680806863+3.4044609471411i</v>
      </c>
      <c r="F2214" t="str">
        <f t="shared" si="632"/>
        <v>2.42491629420737-39.7988591509415i</v>
      </c>
      <c r="G2214" t="str">
        <f t="shared" si="633"/>
        <v>0.999996440831027-0.0018865726344635i</v>
      </c>
      <c r="H2214" t="str">
        <f t="shared" si="634"/>
        <v>1902.57408150762+683.917666634793i</v>
      </c>
      <c r="I2214" t="str">
        <f t="shared" si="635"/>
        <v>89.8014457788637-208.93152188181i</v>
      </c>
      <c r="K2214" t="str">
        <f t="shared" si="636"/>
        <v>0.00558549552957015-0.00483768522737309i</v>
      </c>
      <c r="L2214" t="str">
        <f t="shared" si="637"/>
        <v>0.00015-0.0751857968219077i</v>
      </c>
      <c r="M2214" t="str">
        <f t="shared" si="638"/>
        <v>0.0004-0.0132680817921013i</v>
      </c>
      <c r="N2214">
        <f t="shared" si="639"/>
        <v>89.54413845237103</v>
      </c>
      <c r="O2214">
        <f t="shared" si="640"/>
        <v>16.393165633054945</v>
      </c>
      <c r="P2214" s="3">
        <f t="shared" si="641"/>
        <v>16.393165633054945</v>
      </c>
      <c r="Q2214" s="3">
        <f t="shared" si="642"/>
        <v>-90.45586154762897</v>
      </c>
      <c r="R2214">
        <f t="shared" si="643"/>
        <v>89.54413845237103</v>
      </c>
      <c r="S2214">
        <f t="shared" si="644"/>
        <v>3.7532303618406049</v>
      </c>
      <c r="T2214">
        <f t="shared" si="627"/>
        <v>16.393165633054945</v>
      </c>
    </row>
    <row r="2215" spans="1:20" x14ac:dyDescent="0.25">
      <c r="A2215">
        <f t="shared" si="628"/>
        <v>23671.854383060323</v>
      </c>
      <c r="B2215">
        <f t="shared" si="645"/>
        <v>3767.4926372155992</v>
      </c>
      <c r="C2215" t="str">
        <f t="shared" si="629"/>
        <v>-0.0513624183428898-6.57543184243018i</v>
      </c>
      <c r="D2215" t="str">
        <f t="shared" si="630"/>
        <v>3.47803174025457-4.24243612856468i</v>
      </c>
      <c r="E2215" t="str">
        <f t="shared" si="631"/>
        <v>162.458695619829+3.41947585734311i</v>
      </c>
      <c r="F2215" t="str">
        <f t="shared" si="632"/>
        <v>2.42491622848953-39.6482307086411i</v>
      </c>
      <c r="G2215" t="str">
        <f t="shared" si="633"/>
        <v>0.999996413730046-0.00189374155915202i</v>
      </c>
      <c r="H2215" t="str">
        <f t="shared" si="634"/>
        <v>1909.37439629092+685.489650352985i</v>
      </c>
      <c r="I2215" t="str">
        <f t="shared" si="635"/>
        <v>89.7331737184177-208.872919805737i</v>
      </c>
      <c r="K2215" t="str">
        <f t="shared" si="636"/>
        <v>0.00556722124501988-0.00483932563631571i</v>
      </c>
      <c r="L2215" t="str">
        <f t="shared" si="637"/>
        <v>0.00015-0.0749011723669133i</v>
      </c>
      <c r="M2215" t="str">
        <f t="shared" si="638"/>
        <v>0.0004-0.0132178539471023i</v>
      </c>
      <c r="N2215">
        <f t="shared" si="639"/>
        <v>89.552456779130168</v>
      </c>
      <c r="O2215">
        <f t="shared" si="640"/>
        <v>16.358750589221</v>
      </c>
      <c r="P2215" s="3">
        <f t="shared" si="641"/>
        <v>16.358750589221</v>
      </c>
      <c r="Q2215" s="3">
        <f t="shared" si="642"/>
        <v>-90.447543220869832</v>
      </c>
      <c r="R2215">
        <f t="shared" si="643"/>
        <v>89.552456779130168</v>
      </c>
      <c r="S2215">
        <f t="shared" si="644"/>
        <v>3.7674926372155992</v>
      </c>
      <c r="T2215">
        <f t="shared" si="627"/>
        <v>16.358750589221</v>
      </c>
    </row>
    <row r="2216" spans="1:20" x14ac:dyDescent="0.25">
      <c r="A2216">
        <f t="shared" si="628"/>
        <v>23761.807429715955</v>
      </c>
      <c r="B2216">
        <f t="shared" si="645"/>
        <v>3781.8091092370187</v>
      </c>
      <c r="C2216" t="str">
        <f t="shared" si="629"/>
        <v>-0.0501994171998161-6.54943809911601i</v>
      </c>
      <c r="D2216" t="str">
        <f t="shared" si="630"/>
        <v>3.47803103015302-4.22651251342683i</v>
      </c>
      <c r="E2216" t="str">
        <f t="shared" si="631"/>
        <v>162.460743107832+3.43455546679288i</v>
      </c>
      <c r="F2216" t="str">
        <f t="shared" si="632"/>
        <v>2.42491616227128-39.4981726194482i</v>
      </c>
      <c r="G2216" t="str">
        <f t="shared" si="633"/>
        <v>0.999996386422707-0.00190093772516706i</v>
      </c>
      <c r="H2216" t="str">
        <f t="shared" si="634"/>
        <v>1916.25001195569+687.04037503888i</v>
      </c>
      <c r="I2216" t="str">
        <f t="shared" si="635"/>
        <v>89.6628174734177-208.82015743738i</v>
      </c>
      <c r="K2216" t="str">
        <f t="shared" si="636"/>
        <v>0.00554893485434578-0.00484089752280423i</v>
      </c>
      <c r="L2216" t="str">
        <f t="shared" si="637"/>
        <v>0.00015-0.0746176253904295i</v>
      </c>
      <c r="M2216" t="str">
        <f t="shared" si="638"/>
        <v>0.0004-0.0131678162453699i</v>
      </c>
      <c r="N2216">
        <f t="shared" si="639"/>
        <v>89.560854171828851</v>
      </c>
      <c r="O2216">
        <f t="shared" si="640"/>
        <v>16.324335966301959</v>
      </c>
      <c r="P2216" s="3">
        <f t="shared" si="641"/>
        <v>16.324335966301959</v>
      </c>
      <c r="Q2216" s="3">
        <f t="shared" si="642"/>
        <v>-90.439145828171149</v>
      </c>
      <c r="R2216">
        <f t="shared" si="643"/>
        <v>89.560854171828851</v>
      </c>
      <c r="S2216">
        <f t="shared" si="644"/>
        <v>3.7818091092370185</v>
      </c>
      <c r="T2216">
        <f t="shared" si="627"/>
        <v>16.324335966301959</v>
      </c>
    </row>
    <row r="2217" spans="1:20" x14ac:dyDescent="0.25">
      <c r="A2217">
        <f t="shared" si="628"/>
        <v>23852.102297948873</v>
      </c>
      <c r="B2217">
        <f t="shared" si="645"/>
        <v>3796.1799838521192</v>
      </c>
      <c r="C2217" t="str">
        <f t="shared" si="629"/>
        <v>-0.0490357839102837-6.52354740549914i</v>
      </c>
      <c r="D2217" t="str">
        <f t="shared" si="630"/>
        <v>3.47803031464474-4.21064969803423i</v>
      </c>
      <c r="E2217" t="str">
        <f t="shared" si="631"/>
        <v>162.462823600137+3.44969997164316i</v>
      </c>
      <c r="F2217" t="str">
        <f t="shared" si="632"/>
        <v>2.42491609554882-39.3486827247272i</v>
      </c>
      <c r="G2217" t="str">
        <f t="shared" si="633"/>
        <v>0.99999635890744-0.00190816123601893i</v>
      </c>
      <c r="H2217" t="str">
        <f t="shared" si="634"/>
        <v>1923.20185121996+688.56902879897i</v>
      </c>
      <c r="I2217" t="str">
        <f t="shared" si="635"/>
        <v>89.5903235225564-208.773268604103i</v>
      </c>
      <c r="K2217" t="str">
        <f t="shared" si="636"/>
        <v>0.00553063687213186-0.00484240077512636i</v>
      </c>
      <c r="L2217" t="str">
        <f t="shared" si="637"/>
        <v>0.00015-0.0743351518135379i</v>
      </c>
      <c r="M2217" t="str">
        <f t="shared" si="638"/>
        <v>0.0004-0.013117967967095i</v>
      </c>
      <c r="N2217">
        <f t="shared" si="639"/>
        <v>89.569330860032565</v>
      </c>
      <c r="O2217">
        <f t="shared" si="640"/>
        <v>16.289921828704855</v>
      </c>
      <c r="P2217" s="3">
        <f t="shared" si="641"/>
        <v>16.289921828704855</v>
      </c>
      <c r="Q2217" s="3">
        <f t="shared" si="642"/>
        <v>-90.430669139967435</v>
      </c>
      <c r="R2217">
        <f t="shared" si="643"/>
        <v>89.569330860032565</v>
      </c>
      <c r="S2217">
        <f t="shared" si="644"/>
        <v>3.7961799838521193</v>
      </c>
      <c r="T2217">
        <f t="shared" si="627"/>
        <v>16.289921828704855</v>
      </c>
    </row>
    <row r="2218" spans="1:20" x14ac:dyDescent="0.25">
      <c r="A2218">
        <f t="shared" si="628"/>
        <v>23942.740286681081</v>
      </c>
      <c r="B2218">
        <f t="shared" si="645"/>
        <v>3810.6054677907573</v>
      </c>
      <c r="C2218" t="str">
        <f t="shared" si="629"/>
        <v>-0.0478715517992585-6.49775939651159i</v>
      </c>
      <c r="D2218" t="str">
        <f t="shared" si="630"/>
        <v>3.47802959368856-4.1948474541943i</v>
      </c>
      <c r="E2218" t="str">
        <f t="shared" si="631"/>
        <v>162.464937428125+3.46490956776264i</v>
      </c>
      <c r="F2218" t="str">
        <f t="shared" si="632"/>
        <v>2.42491602831831-39.1997588740155i</v>
      </c>
      <c r="G2218" t="str">
        <f t="shared" si="633"/>
        <v>0.999996331182661-0.00191541219561123i</v>
      </c>
      <c r="H2218" t="str">
        <f t="shared" si="634"/>
        <v>1930.23084697675+690.07477641208i</v>
      </c>
      <c r="I2218" t="str">
        <f t="shared" si="635"/>
        <v>89.5156369727709-208.732287467742i</v>
      </c>
      <c r="K2218" t="str">
        <f t="shared" si="636"/>
        <v>0.005512327814282-0.0048438352863832i</v>
      </c>
      <c r="L2218" t="str">
        <f t="shared" si="637"/>
        <v>0.00015-0.0740537475727618i</v>
      </c>
      <c r="M2218" t="str">
        <f t="shared" si="638"/>
        <v>0.0004-0.0130683083951932i</v>
      </c>
      <c r="N2218">
        <f t="shared" si="639"/>
        <v>89.577887070698807</v>
      </c>
      <c r="O2218">
        <f t="shared" si="640"/>
        <v>16.255508241150057</v>
      </c>
      <c r="P2218" s="3">
        <f t="shared" si="641"/>
        <v>16.255508241150057</v>
      </c>
      <c r="Q2218" s="3">
        <f t="shared" si="642"/>
        <v>-90.422112929301193</v>
      </c>
      <c r="R2218">
        <f t="shared" si="643"/>
        <v>89.577887070698807</v>
      </c>
      <c r="S2218">
        <f t="shared" si="644"/>
        <v>3.8106054677907575</v>
      </c>
      <c r="T2218">
        <f t="shared" si="627"/>
        <v>16.255508241150057</v>
      </c>
    </row>
    <row r="2219" spans="1:20" x14ac:dyDescent="0.25">
      <c r="A2219">
        <f t="shared" si="628"/>
        <v>24033.722699770467</v>
      </c>
      <c r="B2219">
        <f t="shared" si="645"/>
        <v>3825.0857685683623</v>
      </c>
      <c r="C2219" t="str">
        <f t="shared" si="629"/>
        <v>-0.0467067542659665-6.47207370818918i</v>
      </c>
      <c r="D2219" t="str">
        <f t="shared" si="630"/>
        <v>3.478028867243-4.1791055545858i</v>
      </c>
      <c r="E2219" t="str">
        <f t="shared" si="631"/>
        <v>162.46708492531+3.48018445072872i</v>
      </c>
      <c r="F2219" t="str">
        <f t="shared" si="632"/>
        <v>2.42491596057588-39.0513989249936i</v>
      </c>
      <c r="G2219" t="str">
        <f t="shared" si="633"/>
        <v>0.999996303246775-0.00192269070824229i</v>
      </c>
      <c r="H2219" t="str">
        <f t="shared" si="634"/>
        <v>1937.33794227562+691.55675866648i</v>
      </c>
      <c r="I2219" t="str">
        <f t="shared" si="635"/>
        <v>89.4387015233983-208.697248516554i</v>
      </c>
      <c r="K2219" t="str">
        <f t="shared" si="636"/>
        <v>0.00549400819796251-0.00484520095450757i</v>
      </c>
      <c r="L2219" t="str">
        <f t="shared" si="637"/>
        <v>0.00015-0.0737734086200058i</v>
      </c>
      <c r="M2219" t="str">
        <f t="shared" si="638"/>
        <v>0.0004-0.0130188368152951i</v>
      </c>
      <c r="N2219">
        <f t="shared" si="639"/>
        <v>89.58652302815922</v>
      </c>
      <c r="O2219">
        <f t="shared" si="640"/>
        <v>16.221095268667597</v>
      </c>
      <c r="P2219" s="3">
        <f t="shared" si="641"/>
        <v>16.221095268667597</v>
      </c>
      <c r="Q2219" s="3">
        <f t="shared" si="642"/>
        <v>-90.41347697184078</v>
      </c>
      <c r="R2219">
        <f t="shared" si="643"/>
        <v>89.58652302815922</v>
      </c>
      <c r="S2219">
        <f t="shared" si="644"/>
        <v>3.8250857685683624</v>
      </c>
      <c r="T2219">
        <f t="shared" si="627"/>
        <v>16.221095268667597</v>
      </c>
    </row>
    <row r="2220" spans="1:20" x14ac:dyDescent="0.25">
      <c r="A2220">
        <f t="shared" si="628"/>
        <v>24125.050846029597</v>
      </c>
      <c r="B2220">
        <f t="shared" si="645"/>
        <v>3839.6210944889222</v>
      </c>
      <c r="C2220" t="str">
        <f t="shared" si="629"/>
        <v>-0.0455414247802715-6.44648997766478i</v>
      </c>
      <c r="D2220" t="str">
        <f t="shared" si="630"/>
        <v>3.47802813526628-4.16342377275558i</v>
      </c>
      <c r="E2220" t="str">
        <f t="shared" si="631"/>
        <v>162.469266427335+3.495524815825i</v>
      </c>
      <c r="F2220" t="str">
        <f t="shared" si="632"/>
        <v>2.42491589231764-38.9036007434538i</v>
      </c>
      <c r="G2220" t="str">
        <f t="shared" si="633"/>
        <v>0.999996275098174-0.00192999687860669i</v>
      </c>
      <c r="H2220" t="str">
        <f t="shared" si="634"/>
        <v>1944.52409029473+693.014091678552i</v>
      </c>
      <c r="I2220" t="str">
        <f t="shared" si="635"/>
        <v>89.3594594294317-208.668186556458i</v>
      </c>
      <c r="K2220" t="str">
        <f t="shared" si="636"/>
        <v>0.00547567854154411-0.00484649768228189i</v>
      </c>
      <c r="L2220" t="str">
        <f t="shared" si="637"/>
        <v>0.00015-0.0734941309225001i</v>
      </c>
      <c r="M2220" t="str">
        <f t="shared" si="638"/>
        <v>0.0004-0.0129695525157353i</v>
      </c>
      <c r="N2220">
        <f t="shared" si="639"/>
        <v>89.595238954100509</v>
      </c>
      <c r="O2220">
        <f t="shared" si="640"/>
        <v>16.186682976592351</v>
      </c>
      <c r="P2220" s="3">
        <f t="shared" si="641"/>
        <v>16.186682976592351</v>
      </c>
      <c r="Q2220" s="3">
        <f t="shared" si="642"/>
        <v>-90.404761045899491</v>
      </c>
      <c r="R2220">
        <f t="shared" si="643"/>
        <v>89.595238954100509</v>
      </c>
      <c r="S2220">
        <f t="shared" si="644"/>
        <v>3.8396210944889222</v>
      </c>
      <c r="T2220">
        <f t="shared" ref="T2220:T2283" si="646">P2220</f>
        <v>16.186682976592351</v>
      </c>
    </row>
    <row r="2221" spans="1:20" x14ac:dyDescent="0.25">
      <c r="A2221">
        <f t="shared" ref="A2221:A2284" si="647">2*PI()*B2221</f>
        <v>24216.72603924451</v>
      </c>
      <c r="B2221">
        <f t="shared" si="645"/>
        <v>3854.2116546479801</v>
      </c>
      <c r="C2221" t="str">
        <f t="shared" ref="C2221:C2284" si="648">IMPRODUCT(D2221,E2221,$C$40,,K2221,$C$41)</f>
        <v>-0.0443755968788238-6.42100784316213i</v>
      </c>
      <c r="D2221" t="str">
        <f t="shared" ref="D2221:D2284" si="649">IMDIV(IMPRODUCT($C$37,$C$38,COMPLEX(1,A2221/$C$38)),IMSUM(-1*A2221*A2221/$C$39,COMPLEX(0,1*A2221)))</f>
        <v>3.47802739771628-4.14780188311527i</v>
      </c>
      <c r="E2221" t="str">
        <f t="shared" ref="E2221:E2284" si="650">IMDIV(IMPRODUCT(IMSUM(F2221,G2221),$C$29,H2221),IMSUM(1,I2221))</f>
        <v>162.471482271985+3.51093085803535i</v>
      </c>
      <c r="F2221" t="str">
        <f t="shared" ref="F2221:F2284" si="651">IMDIV(IMPRODUCT($C$14,$C$15,COMPLEX(1,A2221/$C$15)),IMSUM(-1*A2221*A2221/$C$16,COMPLEX(0,A2221)))</f>
        <v>2.42491582353966-38.7563622032695i</v>
      </c>
      <c r="G2221" t="str">
        <f t="shared" ref="G2221:G2284" si="652">IMDIV(1,COMPLEX(1,A2221*$C$9*$C$10))</f>
        <v>0.999996246735239-0.0019373308117968i</v>
      </c>
      <c r="H2221" t="str">
        <f t="shared" ref="H2221:H2284" si="653">IMDIV($C$3,IMSUM(K2221,COMPLEX(0,$C$28*A2221)))</f>
        <v>1951.79025430291+694.445866192236i</v>
      </c>
      <c r="I2221" t="str">
        <f t="shared" ref="I2221:I2284" si="654">IMPRODUCT(F2221,$C$29,H2221,$C$31)</f>
        <v>89.2778514638302-208.645136701529i</v>
      </c>
      <c r="K2221" t="str">
        <f t="shared" ref="K2221:K2284" si="655">IF($C$26&lt;=0,IMDIV(1,IMSUM(IMDIV(1,L2221),1/$C$18)),IMDIV(1,IMSUM(IMDIV(1,L2221),1/$C$18,IMDIV(1,M2221))))</f>
        <v>0.00545733936454383-0.00484772537735487i</v>
      </c>
      <c r="L2221" t="str">
        <f t="shared" ref="L2221:L2284" si="656">IMSUM($C$21/$C$22,IMDIV(1,COMPLEX(0,$C$20*$C$22*A2221)))</f>
        <v>0.00015-0.0732159104627417i</v>
      </c>
      <c r="M2221" t="str">
        <f t="shared" ref="M2221:M2284" si="657">IMSUM($C$25/$C$26,IMDIV(1,COMPLEX(0,$C$24*$C$26*A2221)))</f>
        <v>0.0004-0.0129204547875427i</v>
      </c>
      <c r="N2221">
        <f t="shared" ref="N2221:N2284" si="658">ABS(R2221)</f>
        <v>89.604035067547727</v>
      </c>
      <c r="O2221">
        <f t="shared" ref="O2221:O2284" si="659">ABS(P2221)</f>
        <v>16.152271430559797</v>
      </c>
      <c r="P2221" s="3">
        <f t="shared" ref="P2221:P2284" si="660">20*LOG10(IMABS(C2221))</f>
        <v>16.152271430559797</v>
      </c>
      <c r="Q2221" s="3">
        <f t="shared" ref="Q2221:Q2284" si="661">IMARGUMENT(C2221)*180/PI()</f>
        <v>-90.395964932452273</v>
      </c>
      <c r="R2221">
        <f t="shared" ref="R2221:R2284" si="662">IF(Q2221&lt;0,Q2221+180,Q2221-180)</f>
        <v>89.604035067547727</v>
      </c>
      <c r="S2221">
        <f t="shared" ref="S2221:S2284" si="663">B2221/1000</f>
        <v>3.8542116546479801</v>
      </c>
      <c r="T2221">
        <f t="shared" si="646"/>
        <v>16.152271430559797</v>
      </c>
    </row>
    <row r="2222" spans="1:20" x14ac:dyDescent="0.25">
      <c r="A2222">
        <f t="shared" si="647"/>
        <v>24308.749598193641</v>
      </c>
      <c r="B2222">
        <f t="shared" ref="B2222:B2285" si="664">B2221*(1+B$42)</f>
        <v>3868.8576589356426</v>
      </c>
      <c r="C2222" t="str">
        <f t="shared" si="648"/>
        <v>-0.0432093041614552-6.39562694398975i</v>
      </c>
      <c r="D2222" t="str">
        <f t="shared" si="649"/>
        <v>3.47802665455056-4.13223966093806i</v>
      </c>
      <c r="E2222" t="str">
        <f t="shared" si="650"/>
        <v>162.473732799192+3.52640277204186i</v>
      </c>
      <c r="F2222" t="str">
        <f t="shared" si="651"/>
        <v>2.42491575423797-38.609681186365i</v>
      </c>
      <c r="G2222" t="str">
        <f t="shared" si="652"/>
        <v>0.999996218156337-0.00194469261330424i</v>
      </c>
      <c r="H2222" t="str">
        <f t="shared" si="653"/>
        <v>1959.13740761103+695.851146859113i</v>
      </c>
      <c r="I2222" t="str">
        <f t="shared" si="654"/>
        <v>89.1938168788984-208.628134363709i</v>
      </c>
      <c r="K2222" t="str">
        <f t="shared" si="655"/>
        <v>0.0054389911875665-0.00484888395225789i</v>
      </c>
      <c r="L2222" t="str">
        <f t="shared" si="656"/>
        <v>0.00015-0.0729387432384357i</v>
      </c>
      <c r="M2222" t="str">
        <f t="shared" si="657"/>
        <v>0.0004-0.0128715429244298i</v>
      </c>
      <c r="N2222">
        <f t="shared" si="658"/>
        <v>89.612911584845747</v>
      </c>
      <c r="O2222">
        <f t="shared" si="659"/>
        <v>16.11786069650179</v>
      </c>
      <c r="P2222" s="3">
        <f t="shared" si="660"/>
        <v>16.11786069650179</v>
      </c>
      <c r="Q2222" s="3">
        <f t="shared" si="661"/>
        <v>-90.387088415154253</v>
      </c>
      <c r="R2222">
        <f t="shared" si="662"/>
        <v>89.612911584845747</v>
      </c>
      <c r="S2222">
        <f t="shared" si="663"/>
        <v>3.8688576589356427</v>
      </c>
      <c r="T2222">
        <f t="shared" si="646"/>
        <v>16.11786069650179</v>
      </c>
    </row>
    <row r="2223" spans="1:20" x14ac:dyDescent="0.25">
      <c r="A2223">
        <f t="shared" si="647"/>
        <v>24401.122846666778</v>
      </c>
      <c r="B2223">
        <f t="shared" si="664"/>
        <v>3883.5593180395981</v>
      </c>
      <c r="C2223" t="str">
        <f t="shared" si="648"/>
        <v>-0.0420425802873559-6.37034692053491i</v>
      </c>
      <c r="D2223" t="str">
        <f t="shared" si="649"/>
        <v>3.47802590572636-4.11673688235548i</v>
      </c>
      <c r="E2223" t="str">
        <f t="shared" si="650"/>
        <v>162.476018351044+3.54194075221793i</v>
      </c>
      <c r="F2223" t="str">
        <f t="shared" si="651"/>
        <v>2.42491568440858-38.4635555826843i</v>
      </c>
      <c r="G2223" t="str">
        <f t="shared" si="652"/>
        <v>0.999996189359825-0.00195208238902142i</v>
      </c>
      <c r="H2223" t="str">
        <f t="shared" si="653"/>
        <v>1966.56653351197+697.228971498279i</v>
      </c>
      <c r="I2223" t="str">
        <f t="shared" si="654"/>
        <v>89.1072933666738-208.617215241679i</v>
      </c>
      <c r="K2223" t="str">
        <f t="shared" si="655"/>
        <v>0.00542063453224618-0.0048499733244201i</v>
      </c>
      <c r="L2223" t="str">
        <f t="shared" si="656"/>
        <v>0.00015-0.0726626252624381i</v>
      </c>
      <c r="M2223" t="str">
        <f t="shared" si="657"/>
        <v>0.0004-0.0128228162227832i</v>
      </c>
      <c r="N2223">
        <f t="shared" si="658"/>
        <v>89.621868719642833</v>
      </c>
      <c r="O2223">
        <f t="shared" si="659"/>
        <v>16.083450840642278</v>
      </c>
      <c r="P2223" s="3">
        <f t="shared" si="660"/>
        <v>16.083450840642278</v>
      </c>
      <c r="Q2223" s="3">
        <f t="shared" si="661"/>
        <v>-90.378131280357167</v>
      </c>
      <c r="R2223">
        <f t="shared" si="662"/>
        <v>89.621868719642833</v>
      </c>
      <c r="S2223">
        <f t="shared" si="663"/>
        <v>3.8835593180395982</v>
      </c>
      <c r="T2223">
        <f t="shared" si="646"/>
        <v>16.083450840642278</v>
      </c>
    </row>
    <row r="2224" spans="1:20" x14ac:dyDescent="0.25">
      <c r="A2224">
        <f t="shared" si="647"/>
        <v>24493.847113484109</v>
      </c>
      <c r="B2224">
        <f t="shared" si="664"/>
        <v>3898.3168434481486</v>
      </c>
      <c r="C2224" t="str">
        <f t="shared" si="648"/>
        <v>-0.040875458971164-6.34516741425735i</v>
      </c>
      <c r="D2224" t="str">
        <f t="shared" si="649"/>
        <v>3.47802515120063-4.10129332435418i</v>
      </c>
      <c r="E2224" t="str">
        <f t="shared" si="650"/>
        <v>162.478339271789+3.55754499262552i</v>
      </c>
      <c r="F2224" t="str">
        <f t="shared" si="651"/>
        <v>2.4249156140475-38.3179832901619i</v>
      </c>
      <c r="G2224" t="str">
        <f t="shared" si="652"/>
        <v>0.999996160344046-0.00195950024524306i</v>
      </c>
      <c r="H2224" t="str">
        <f t="shared" si="653"/>
        <v>1974.07862520869+698.578350335731i</v>
      </c>
      <c r="I2224" t="str">
        <f t="shared" si="654"/>
        <v>89.0182170183343-208.612415308888i</v>
      </c>
      <c r="K2224" t="str">
        <f t="shared" si="655"/>
        <v>0.00540226992118708-0.00485099341618264i</v>
      </c>
      <c r="L2224" t="str">
        <f t="shared" si="656"/>
        <v>0.00015-0.0723875525627003i</v>
      </c>
      <c r="M2224" t="str">
        <f t="shared" si="657"/>
        <v>0.0004-0.012774273981653i</v>
      </c>
      <c r="N2224">
        <f t="shared" si="658"/>
        <v>89.630906682875519</v>
      </c>
      <c r="O2224">
        <f t="shared" si="659"/>
        <v>16.049041929492542</v>
      </c>
      <c r="P2224" s="3">
        <f t="shared" si="660"/>
        <v>16.049041929492542</v>
      </c>
      <c r="Q2224" s="3">
        <f t="shared" si="661"/>
        <v>-90.369093317124481</v>
      </c>
      <c r="R2224">
        <f t="shared" si="662"/>
        <v>89.630906682875519</v>
      </c>
      <c r="S2224">
        <f t="shared" si="663"/>
        <v>3.8983168434481485</v>
      </c>
      <c r="T2224">
        <f t="shared" si="646"/>
        <v>16.049041929492542</v>
      </c>
    </row>
    <row r="2225" spans="1:20" x14ac:dyDescent="0.25">
      <c r="A2225">
        <f t="shared" si="647"/>
        <v>24586.923732515352</v>
      </c>
      <c r="B2225">
        <f t="shared" si="664"/>
        <v>3913.1304474532517</v>
      </c>
      <c r="C2225" t="str">
        <f t="shared" si="648"/>
        <v>-0.0397079739795507-6.32008806768349i</v>
      </c>
      <c r="D2225" t="str">
        <f t="shared" si="649"/>
        <v>3.47802439092992-4.08590876477267i</v>
      </c>
      <c r="E2225" t="str">
        <f t="shared" si="650"/>
        <v>162.480695907846+3.57321568701039i</v>
      </c>
      <c r="F2225" t="str">
        <f t="shared" si="651"/>
        <v>2.42491554315065-38.1729622146912i</v>
      </c>
      <c r="G2225" t="str">
        <f t="shared" si="652"/>
        <v>0.999996131107329-0.00196694628866771i</v>
      </c>
      <c r="H2225" t="str">
        <f t="shared" si="653"/>
        <v>1981.67468572934+699.898265222911i</v>
      </c>
      <c r="I2225" t="str">
        <f t="shared" si="654"/>
        <v>88.9265222826087-208.613770800636i</v>
      </c>
      <c r="K2225" t="str">
        <f t="shared" si="655"/>
        <v>0.00538389787790431-0.0048519441548126i</v>
      </c>
      <c r="L2225" t="str">
        <f t="shared" si="656"/>
        <v>0.00015-0.0721135211822075i</v>
      </c>
      <c r="M2225" t="str">
        <f t="shared" si="657"/>
        <v>0.0004-0.0127259155027425i</v>
      </c>
      <c r="N2225">
        <f t="shared" si="658"/>
        <v>89.640025682749197</v>
      </c>
      <c r="O2225">
        <f t="shared" si="659"/>
        <v>16.014634029846984</v>
      </c>
      <c r="P2225" s="3">
        <f t="shared" si="660"/>
        <v>16.014634029846984</v>
      </c>
      <c r="Q2225" s="3">
        <f t="shared" si="661"/>
        <v>-90.359974317250803</v>
      </c>
      <c r="R2225">
        <f t="shared" si="662"/>
        <v>89.640025682749197</v>
      </c>
      <c r="S2225">
        <f t="shared" si="663"/>
        <v>3.9131304474532516</v>
      </c>
      <c r="T2225">
        <f t="shared" si="646"/>
        <v>16.014634029846984</v>
      </c>
    </row>
    <row r="2226" spans="1:20" x14ac:dyDescent="0.25">
      <c r="A2226">
        <f t="shared" si="647"/>
        <v>24680.354042698909</v>
      </c>
      <c r="B2226">
        <f t="shared" si="664"/>
        <v>3928.0003431535742</v>
      </c>
      <c r="C2226" t="str">
        <f t="shared" si="648"/>
        <v>-0.0385401591269359-6.29510852440055i</v>
      </c>
      <c r="D2226" t="str">
        <f t="shared" si="649"/>
        <v>3.47802362487053-4.07058298229824i</v>
      </c>
      <c r="E2226" t="str">
        <f t="shared" si="650"/>
        <v>162.483088607809+3.58895302879835i</v>
      </c>
      <c r="F2226" t="str">
        <f t="shared" si="651"/>
        <v>2.42491547171398-38.0284902700956i</v>
      </c>
      <c r="G2226" t="str">
        <f t="shared" si="652"/>
        <v>0.999996101647993-0.00197442062639929i</v>
      </c>
      <c r="H2226" t="str">
        <f t="shared" si="653"/>
        <v>1989.35572782888+701.187668833402i</v>
      </c>
      <c r="I2226" t="str">
        <f t="shared" si="654"/>
        <v>88.8321419231316-208.621318200213i</v>
      </c>
      <c r="K2226" t="str">
        <f t="shared" si="655"/>
        <v>0.0053655189267647-0.00485282547251528i</v>
      </c>
      <c r="L2226" t="str">
        <f t="shared" si="656"/>
        <v>0.00015-0.0718405271789277i</v>
      </c>
      <c r="M2226" t="str">
        <f t="shared" si="657"/>
        <v>0.0004-0.012677740090399i</v>
      </c>
      <c r="N2226">
        <f t="shared" si="658"/>
        <v>89.649225924727119</v>
      </c>
      <c r="O2226">
        <f t="shared" si="659"/>
        <v>15.980227208778608</v>
      </c>
      <c r="P2226" s="3">
        <f t="shared" si="660"/>
        <v>15.980227208778608</v>
      </c>
      <c r="Q2226" s="3">
        <f t="shared" si="661"/>
        <v>-90.350774075272881</v>
      </c>
      <c r="R2226">
        <f t="shared" si="662"/>
        <v>89.649225924727119</v>
      </c>
      <c r="S2226">
        <f t="shared" si="663"/>
        <v>3.9280003431535744</v>
      </c>
      <c r="T2226">
        <f t="shared" si="646"/>
        <v>15.980227208778608</v>
      </c>
    </row>
    <row r="2227" spans="1:20" x14ac:dyDescent="0.25">
      <c r="A2227">
        <f t="shared" si="647"/>
        <v>24774.139388061169</v>
      </c>
      <c r="B2227">
        <f t="shared" si="664"/>
        <v>3942.926744457558</v>
      </c>
      <c r="C2227" t="str">
        <f t="shared" si="648"/>
        <v>-0.037372048272089-6.27022842905052i</v>
      </c>
      <c r="D2227" t="str">
        <f t="shared" si="649"/>
        <v>3.47802285297835-4.0553157564636i</v>
      </c>
      <c r="E2227" t="str">
        <f t="shared" si="650"/>
        <v>162.485517722455+3.60475721109083i</v>
      </c>
      <c r="F2227" t="str">
        <f t="shared" si="651"/>
        <v>2.42491539973335-37.8845653780973i</v>
      </c>
      <c r="G2227" t="str">
        <f t="shared" si="652"/>
        <v>0.999996071964342-0.00198192336594866i</v>
      </c>
      <c r="H2227" t="str">
        <f t="shared" si="653"/>
        <v>1997.12277387627+702.445483837962i</v>
      </c>
      <c r="I2227" t="str">
        <f t="shared" si="654"/>
        <v>88.7350069747849-208.635094224017i</v>
      </c>
      <c r="K2227" t="str">
        <f t="shared" si="655"/>
        <v>0.00534713359292691-0.00485363730644642i</v>
      </c>
      <c r="L2227" t="str">
        <f t="shared" si="656"/>
        <v>0.00015-0.0715685666257499i</v>
      </c>
      <c r="M2227" t="str">
        <f t="shared" si="657"/>
        <v>0.0004-0.0126297470516029i</v>
      </c>
      <c r="N2227">
        <f t="shared" si="658"/>
        <v>89.65850761151151</v>
      </c>
      <c r="O2227">
        <f t="shared" si="659"/>
        <v>15.945821533634238</v>
      </c>
      <c r="P2227" s="3">
        <f t="shared" si="660"/>
        <v>15.945821533634238</v>
      </c>
      <c r="Q2227" s="3">
        <f t="shared" si="661"/>
        <v>-90.34149238848849</v>
      </c>
      <c r="R2227">
        <f t="shared" si="662"/>
        <v>89.65850761151151</v>
      </c>
      <c r="S2227">
        <f t="shared" si="663"/>
        <v>3.9429267444575582</v>
      </c>
      <c r="T2227">
        <f t="shared" si="646"/>
        <v>15.945821533634238</v>
      </c>
    </row>
    <row r="2228" spans="1:20" x14ac:dyDescent="0.25">
      <c r="A2228">
        <f t="shared" si="647"/>
        <v>24868.281117735802</v>
      </c>
      <c r="B2228">
        <f t="shared" si="664"/>
        <v>3957.909866086497</v>
      </c>
      <c r="C2228" t="str">
        <f t="shared" si="648"/>
        <v>-0.0362036753140629-6.24544742732485i</v>
      </c>
      <c r="D2228" t="str">
        <f t="shared" si="649"/>
        <v>3.478022075209-4.04010686764389i</v>
      </c>
      <c r="E2228" t="str">
        <f t="shared" si="650"/>
        <v>162.487983604756+3.62062842666098i</v>
      </c>
      <c r="F2228" t="str">
        <f t="shared" si="651"/>
        <v>2.42491532720464-37.7411854682887i</v>
      </c>
      <c r="G2228" t="str">
        <f t="shared" si="652"/>
        <v>0.999996042054669-0.00198945461523509i</v>
      </c>
      <c r="H2228" t="str">
        <f t="shared" si="653"/>
        <v>2004.97685572635+703.670602056732i</v>
      </c>
      <c r="I2228" t="str">
        <f t="shared" si="654"/>
        <v>88.6350466989479-208.655135805602i</v>
      </c>
      <c r="K2228" t="str">
        <f t="shared" si="655"/>
        <v>0.00532874240228181-0.00485437959872296i</v>
      </c>
      <c r="L2228" t="str">
        <f t="shared" si="656"/>
        <v>0.00015-0.0712976356104302i</v>
      </c>
      <c r="M2228" t="str">
        <f t="shared" si="657"/>
        <v>0.0004-0.0125819356959583i</v>
      </c>
      <c r="N2228">
        <f t="shared" si="658"/>
        <v>89.667870943031446</v>
      </c>
      <c r="O2228">
        <f t="shared" si="659"/>
        <v>15.911417072030535</v>
      </c>
      <c r="P2228" s="3">
        <f t="shared" si="660"/>
        <v>15.911417072030535</v>
      </c>
      <c r="Q2228" s="3">
        <f t="shared" si="661"/>
        <v>-90.332129056968554</v>
      </c>
      <c r="R2228">
        <f t="shared" si="662"/>
        <v>89.667870943031446</v>
      </c>
      <c r="S2228">
        <f t="shared" si="663"/>
        <v>3.9579098660864971</v>
      </c>
      <c r="T2228">
        <f t="shared" si="646"/>
        <v>15.911417072030535</v>
      </c>
    </row>
    <row r="2229" spans="1:20" x14ac:dyDescent="0.25">
      <c r="A2229">
        <f t="shared" si="647"/>
        <v>24962.780585983197</v>
      </c>
      <c r="B2229">
        <f t="shared" si="664"/>
        <v>3972.9499235776257</v>
      </c>
      <c r="C2229" t="str">
        <f t="shared" si="648"/>
        <v>-0.0350350741884715-6.22076516595838i</v>
      </c>
      <c r="D2229" t="str">
        <f t="shared" si="649"/>
        <v>3.47802129151773-4.0249560970534i</v>
      </c>
      <c r="E2229" t="str">
        <f t="shared" si="650"/>
        <v>162.490486609881+3.63656686795088i</v>
      </c>
      <c r="F2229" t="str">
        <f t="shared" si="651"/>
        <v>2.42491525412366-37.5983484781014i</v>
      </c>
      <c r="G2229" t="str">
        <f t="shared" si="652"/>
        <v>0.999996011917252-0.00199701448258789i</v>
      </c>
      <c r="H2229" t="str">
        <f t="shared" si="653"/>
        <v>2012.91901457568+704.861883588599i</v>
      </c>
      <c r="I2229" t="str">
        <f t="shared" si="654"/>
        <v>88.5321885376815-208.68148007862i</v>
      </c>
      <c r="K2229" t="str">
        <f t="shared" si="655"/>
        <v>0.00531034588139234-0.0048550522964333i</v>
      </c>
      <c r="L2229" t="str">
        <f t="shared" si="656"/>
        <v>0.00015-0.0710277302355354i</v>
      </c>
      <c r="M2229" t="str">
        <f t="shared" si="657"/>
        <v>0.0004-0.0125343053356827i</v>
      </c>
      <c r="N2229">
        <f t="shared" si="658"/>
        <v>89.677316116427576</v>
      </c>
      <c r="O2229">
        <f t="shared" si="659"/>
        <v>15.877013891848865</v>
      </c>
      <c r="P2229" s="3">
        <f t="shared" si="660"/>
        <v>15.877013891848865</v>
      </c>
      <c r="Q2229" s="3">
        <f t="shared" si="661"/>
        <v>-90.322683883572424</v>
      </c>
      <c r="R2229">
        <f t="shared" si="662"/>
        <v>89.677316116427576</v>
      </c>
      <c r="S2229">
        <f t="shared" si="663"/>
        <v>3.9729499235776258</v>
      </c>
      <c r="T2229">
        <f t="shared" si="646"/>
        <v>15.877013891848865</v>
      </c>
    </row>
    <row r="2230" spans="1:20" x14ac:dyDescent="0.25">
      <c r="A2230">
        <f t="shared" si="647"/>
        <v>25057.639152209933</v>
      </c>
      <c r="B2230">
        <f t="shared" si="664"/>
        <v>3988.0471332872207</v>
      </c>
      <c r="C2230" t="str">
        <f t="shared" si="648"/>
        <v>-0.0338662788635724-6.19618129272372i</v>
      </c>
      <c r="D2230" t="str">
        <f t="shared" si="649"/>
        <v>3.47802050185944-4.00986322674247i</v>
      </c>
      <c r="E2230" t="str">
        <f t="shared" si="650"/>
        <v>162.493027095202+3.65257272706561i</v>
      </c>
      <c r="F2230" t="str">
        <f t="shared" si="651"/>
        <v>2.42491518048623-37.4560523527775i</v>
      </c>
      <c r="G2230" t="str">
        <f t="shared" si="652"/>
        <v>0.999995981550357-0.00200460307674791i</v>
      </c>
      <c r="H2230" t="str">
        <f t="shared" si="653"/>
        <v>2020.95030080104+706.018155916832i</v>
      </c>
      <c r="I2230" t="str">
        <f t="shared" si="654"/>
        <v>88.4263580667971-208.714164358565i</v>
      </c>
      <c r="K2230" t="str">
        <f t="shared" si="655"/>
        <v>0.00529194455743347-0.00485565535164641i</v>
      </c>
      <c r="L2230" t="str">
        <f t="shared" si="656"/>
        <v>0.00015-0.0707588466183854i</v>
      </c>
      <c r="M2230" t="str">
        <f t="shared" si="657"/>
        <v>0.0004-0.0124868552855974i</v>
      </c>
      <c r="N2230">
        <f t="shared" si="658"/>
        <v>89.686843326039437</v>
      </c>
      <c r="O2230">
        <f t="shared" si="659"/>
        <v>15.842612061230641</v>
      </c>
      <c r="P2230" s="3">
        <f t="shared" si="660"/>
        <v>15.842612061230641</v>
      </c>
      <c r="Q2230" s="3">
        <f t="shared" si="661"/>
        <v>-90.313156673960563</v>
      </c>
      <c r="R2230">
        <f t="shared" si="662"/>
        <v>89.686843326039437</v>
      </c>
      <c r="S2230">
        <f t="shared" si="663"/>
        <v>3.9880471332872207</v>
      </c>
      <c r="T2230">
        <f t="shared" si="646"/>
        <v>15.842612061230641</v>
      </c>
    </row>
    <row r="2231" spans="1:20" x14ac:dyDescent="0.25">
      <c r="A2231">
        <f t="shared" si="647"/>
        <v>25152.858180988333</v>
      </c>
      <c r="B2231">
        <f t="shared" si="664"/>
        <v>4003.2017123937121</v>
      </c>
      <c r="C2231" t="str">
        <f t="shared" si="648"/>
        <v>-0.0326973233365573-6.17169545642634i</v>
      </c>
      <c r="D2231" t="str">
        <f t="shared" si="649"/>
        <v>3.47801970618871-3.99482803959435i</v>
      </c>
      <c r="E2231" t="str">
        <f t="shared" si="650"/>
        <v>162.495605420313+3.66864619577011i</v>
      </c>
      <c r="F2231" t="str">
        <f t="shared" si="651"/>
        <v>2.42491510628808-37.3142950453393i</v>
      </c>
      <c r="G2231" t="str">
        <f t="shared" si="652"/>
        <v>0.999995950952237-0.00201222050686914i</v>
      </c>
      <c r="H2231" t="str">
        <f t="shared" si="653"/>
        <v>2029.07177377996+707.13821299083i</v>
      </c>
      <c r="I2231" t="str">
        <f t="shared" si="654"/>
        <v>88.3174789478225-208.753226123289i</v>
      </c>
      <c r="K2231" t="str">
        <f t="shared" si="655"/>
        <v>0.00527353895813188-0.00485618872142051i</v>
      </c>
      <c r="L2231" t="str">
        <f t="shared" si="656"/>
        <v>0.00015-0.0704909808909997i</v>
      </c>
      <c r="M2231" t="str">
        <f t="shared" si="657"/>
        <v>0.0004-0.0124395848631176i</v>
      </c>
      <c r="N2231">
        <f t="shared" si="658"/>
        <v>89.696452763391093</v>
      </c>
      <c r="O2231">
        <f t="shared" si="659"/>
        <v>15.808211648573543</v>
      </c>
      <c r="P2231" s="3">
        <f t="shared" si="660"/>
        <v>15.808211648573543</v>
      </c>
      <c r="Q2231" s="3">
        <f t="shared" si="661"/>
        <v>-90.303547236608907</v>
      </c>
      <c r="R2231">
        <f t="shared" si="662"/>
        <v>89.696452763391093</v>
      </c>
      <c r="S2231">
        <f t="shared" si="663"/>
        <v>4.0032017123937118</v>
      </c>
      <c r="T2231">
        <f t="shared" si="646"/>
        <v>15.808211648573543</v>
      </c>
    </row>
    <row r="2232" spans="1:20" x14ac:dyDescent="0.25">
      <c r="A2232">
        <f t="shared" si="647"/>
        <v>25248.43904207609</v>
      </c>
      <c r="B2232">
        <f t="shared" si="664"/>
        <v>4018.4138789008084</v>
      </c>
      <c r="C2232" t="str">
        <f t="shared" si="648"/>
        <v>-0.0315282416296019-6.14730730689828i</v>
      </c>
      <c r="D2232" t="str">
        <f t="shared" si="649"/>
        <v>3.47801890445975-3.97985031932207i</v>
      </c>
      <c r="E2232" t="str">
        <f t="shared" si="650"/>
        <v>162.498221947023+3.6847874654865i</v>
      </c>
      <c r="F2232" t="str">
        <f t="shared" si="651"/>
        <v>2.42491503152496-37.1730745165603i</v>
      </c>
      <c r="G2232" t="str">
        <f t="shared" si="652"/>
        <v>0.999995920121131-0.00201986688252026i</v>
      </c>
      <c r="H2232" t="str">
        <f t="shared" si="653"/>
        <v>2037.28450169201+708.220814283128i</v>
      </c>
      <c r="I2232" t="str">
        <f t="shared" si="654"/>
        <v>88.2054728788203-208.798702992223i</v>
      </c>
      <c r="K2232" t="str">
        <f t="shared" si="655"/>
        <v>0.00525512961170538-0.00485665236781034i</v>
      </c>
      <c r="L2232" t="str">
        <f t="shared" si="656"/>
        <v>0.00015-0.0702241292000395i</v>
      </c>
      <c r="M2232" t="str">
        <f t="shared" si="657"/>
        <v>0.0004-0.0123924933882423i</v>
      </c>
      <c r="N2232">
        <f t="shared" si="658"/>
        <v>89.706144617179376</v>
      </c>
      <c r="O2232">
        <f t="shared" si="659"/>
        <v>15.773812722525664</v>
      </c>
      <c r="P2232" s="3">
        <f t="shared" si="660"/>
        <v>15.773812722525664</v>
      </c>
      <c r="Q2232" s="3">
        <f t="shared" si="661"/>
        <v>-90.293855382820624</v>
      </c>
      <c r="R2232">
        <f t="shared" si="662"/>
        <v>89.706144617179376</v>
      </c>
      <c r="S2232">
        <f t="shared" si="663"/>
        <v>4.0184138789008088</v>
      </c>
      <c r="T2232">
        <f t="shared" si="646"/>
        <v>15.773812722525664</v>
      </c>
    </row>
    <row r="2233" spans="1:20" x14ac:dyDescent="0.25">
      <c r="A2233">
        <f t="shared" si="647"/>
        <v>25344.383110435978</v>
      </c>
      <c r="B2233">
        <f t="shared" si="664"/>
        <v>4033.6838516406315</v>
      </c>
      <c r="C2233" t="str">
        <f t="shared" si="648"/>
        <v>-0.0303590677859784-6.12301649499356i</v>
      </c>
      <c r="D2233" t="str">
        <f t="shared" si="649"/>
        <v>3.47801809662645-3.96492985046533i</v>
      </c>
      <c r="E2233" t="str">
        <f t="shared" si="650"/>
        <v>162.500877039378+3.7009967272902i</v>
      </c>
      <c r="F2233" t="str">
        <f t="shared" si="651"/>
        <v>2.42491495619258-37.0323887349358i</v>
      </c>
      <c r="G2233" t="str">
        <f t="shared" si="652"/>
        <v>0.999995889055266-0.00202754231368622i</v>
      </c>
      <c r="H2233" t="str">
        <f t="shared" si="653"/>
        <v>2045.58956129976+709.264683821361i</v>
      </c>
      <c r="I2233" t="str">
        <f t="shared" si="654"/>
        <v>88.0902595440586-208.850632704219i</v>
      </c>
      <c r="K2233" t="str">
        <f t="shared" si="655"/>
        <v>0.00523671704680254-0.004857046257874i</v>
      </c>
      <c r="L2233" t="str">
        <f t="shared" si="656"/>
        <v>0.00015-0.0699582877067537i</v>
      </c>
      <c r="M2233" t="str">
        <f t="shared" si="657"/>
        <v>0.0004-0.0123455801835448i</v>
      </c>
      <c r="N2233">
        <f t="shared" si="658"/>
        <v>89.715919073262114</v>
      </c>
      <c r="O2233">
        <f t="shared" si="659"/>
        <v>15.739415351981929</v>
      </c>
      <c r="P2233" s="3">
        <f t="shared" si="660"/>
        <v>15.739415351981929</v>
      </c>
      <c r="Q2233" s="3">
        <f t="shared" si="661"/>
        <v>-90.284080926737886</v>
      </c>
      <c r="R2233">
        <f t="shared" si="662"/>
        <v>89.715919073262114</v>
      </c>
      <c r="S2233">
        <f t="shared" si="663"/>
        <v>4.0336838516406317</v>
      </c>
      <c r="T2233">
        <f t="shared" si="646"/>
        <v>15.739415351981929</v>
      </c>
    </row>
    <row r="2234" spans="1:20" x14ac:dyDescent="0.25">
      <c r="A2234">
        <f t="shared" si="647"/>
        <v>25440.691766255633</v>
      </c>
      <c r="B2234">
        <f t="shared" si="664"/>
        <v>4049.011850276866</v>
      </c>
      <c r="C2234" t="str">
        <f t="shared" si="648"/>
        <v>-0.0291898358662266-6.09882267258237i</v>
      </c>
      <c r="D2234" t="str">
        <f t="shared" si="649"/>
        <v>3.47801728264235-3.95006641838742i</v>
      </c>
      <c r="E2234" t="str">
        <f t="shared" si="650"/>
        <v>162.503571063658+3.71727417190462i</v>
      </c>
      <c r="F2234" t="str">
        <f t="shared" si="651"/>
        <v>2.42491488028658-36.8922356766538i</v>
      </c>
      <c r="G2234" t="str">
        <f t="shared" si="652"/>
        <v>0.999995857752854-0.00203524691076982i</v>
      </c>
      <c r="H2234" t="str">
        <f t="shared" si="653"/>
        <v>2053.98803770835+710.268509194569i</v>
      </c>
      <c r="I2234" t="str">
        <f t="shared" si="654"/>
        <v>87.9717565625098-208.909053093966i</v>
      </c>
      <c r="K2234" t="str">
        <f t="shared" si="655"/>
        <v>0.00521830179244194-0.00485737036367856i</v>
      </c>
      <c r="L2234" t="str">
        <f t="shared" si="656"/>
        <v>0.00015-0.0696934525869233i</v>
      </c>
      <c r="M2234" t="str">
        <f t="shared" si="657"/>
        <v>0.0004-0.012298844574163i</v>
      </c>
      <c r="N2234">
        <f t="shared" si="658"/>
        <v>89.725776314646154</v>
      </c>
      <c r="O2234">
        <f t="shared" si="659"/>
        <v>15.705019606078656</v>
      </c>
      <c r="P2234" s="3">
        <f t="shared" si="660"/>
        <v>15.705019606078656</v>
      </c>
      <c r="Q2234" s="3">
        <f t="shared" si="661"/>
        <v>-90.274223685353846</v>
      </c>
      <c r="R2234">
        <f t="shared" si="662"/>
        <v>89.725776314646154</v>
      </c>
      <c r="S2234">
        <f t="shared" si="663"/>
        <v>4.0490118502768659</v>
      </c>
      <c r="T2234">
        <f t="shared" si="646"/>
        <v>15.705019606078656</v>
      </c>
    </row>
    <row r="2235" spans="1:20" x14ac:dyDescent="0.25">
      <c r="A2235">
        <f t="shared" si="647"/>
        <v>25537.366394967408</v>
      </c>
      <c r="B2235">
        <f t="shared" si="664"/>
        <v>4064.3980953079181</v>
      </c>
      <c r="C2235" t="str">
        <f t="shared" si="648"/>
        <v>-0.0280205799443811-6.074725492546i</v>
      </c>
      <c r="D2235" t="str">
        <f t="shared" si="649"/>
        <v>3.47801646246058-3.93525980927208i</v>
      </c>
      <c r="E2235" t="str">
        <f t="shared" si="650"/>
        <v>162.506304388392+3.73361998969815i</v>
      </c>
      <c r="F2235" t="str">
        <f t="shared" si="651"/>
        <v>2.4249148038026-36.7526133255651i</v>
      </c>
      <c r="G2235" t="str">
        <f t="shared" si="652"/>
        <v>0.999995826212093-0.00204298078459331i</v>
      </c>
      <c r="H2235" t="str">
        <f t="shared" si="653"/>
        <v>2062.48102410238+711.230940533451i</v>
      </c>
      <c r="I2235" t="str">
        <f t="shared" si="654"/>
        <v>87.8498794351748-208.974002066897i</v>
      </c>
      <c r="K2235" t="str">
        <f t="shared" si="655"/>
        <v>0.00519988437795136-0.00485762466230508i</v>
      </c>
      <c r="L2235" t="str">
        <f t="shared" si="656"/>
        <v>0.00015-0.0694296200308065i</v>
      </c>
      <c r="M2235" t="str">
        <f t="shared" si="657"/>
        <v>0.0004-0.0122522858877894i</v>
      </c>
      <c r="N2235">
        <f t="shared" si="658"/>
        <v>89.735716521475553</v>
      </c>
      <c r="O2235">
        <f t="shared" si="659"/>
        <v>15.670625554189034</v>
      </c>
      <c r="P2235" s="3">
        <f t="shared" si="660"/>
        <v>15.670625554189034</v>
      </c>
      <c r="Q2235" s="3">
        <f t="shared" si="661"/>
        <v>-90.264283478524447</v>
      </c>
      <c r="R2235">
        <f t="shared" si="662"/>
        <v>89.735716521475553</v>
      </c>
      <c r="S2235">
        <f t="shared" si="663"/>
        <v>4.0643980953079177</v>
      </c>
      <c r="T2235">
        <f t="shared" si="646"/>
        <v>15.670625554189034</v>
      </c>
    </row>
    <row r="2236" spans="1:20" x14ac:dyDescent="0.25">
      <c r="A2236">
        <f t="shared" si="647"/>
        <v>25634.408387268282</v>
      </c>
      <c r="B2236">
        <f t="shared" si="664"/>
        <v>4079.8428080700883</v>
      </c>
      <c r="C2236" t="str">
        <f t="shared" si="648"/>
        <v>-0.0268513341039744-6.05072460877188i</v>
      </c>
      <c r="D2236" t="str">
        <f t="shared" si="649"/>
        <v>3.47801563603398-3.92050981012048i</v>
      </c>
      <c r="E2236" t="str">
        <f t="shared" si="650"/>
        <v>162.509077384363+3.75003437068314i</v>
      </c>
      <c r="F2236" t="str">
        <f t="shared" si="651"/>
        <v>2.42491472673624-36.6135196731555i</v>
      </c>
      <c r="G2236" t="str">
        <f t="shared" si="652"/>
        <v>0.999995794431169-0.00205074404639995i</v>
      </c>
      <c r="H2236" t="str">
        <f t="shared" si="653"/>
        <v>2071.06962145875+712.150589463957i</v>
      </c>
      <c r="I2236" t="str">
        <f t="shared" si="654"/>
        <v>87.724541491209-209.045517572514i</v>
      </c>
      <c r="K2236" t="str">
        <f t="shared" si="655"/>
        <v>0.00518146533290704-0.00485780913585277i</v>
      </c>
      <c r="L2236" t="str">
        <f t="shared" si="656"/>
        <v>0.00015-0.0691667862430827i</v>
      </c>
      <c r="M2236" t="str">
        <f t="shared" si="657"/>
        <v>0.0004-0.0122059034546617i</v>
      </c>
      <c r="N2236">
        <f t="shared" si="658"/>
        <v>89.745739871021954</v>
      </c>
      <c r="O2236">
        <f t="shared" si="659"/>
        <v>15.636233265918658</v>
      </c>
      <c r="P2236" s="3">
        <f t="shared" si="660"/>
        <v>15.636233265918658</v>
      </c>
      <c r="Q2236" s="3">
        <f t="shared" si="661"/>
        <v>-90.254260128978046</v>
      </c>
      <c r="R2236">
        <f t="shared" si="662"/>
        <v>89.745739871021954</v>
      </c>
      <c r="S2236">
        <f t="shared" si="663"/>
        <v>4.0798428080700884</v>
      </c>
      <c r="T2236">
        <f t="shared" si="646"/>
        <v>15.636233265918658</v>
      </c>
    </row>
    <row r="2237" spans="1:20" x14ac:dyDescent="0.25">
      <c r="A2237">
        <f t="shared" si="647"/>
        <v>25731.819139139901</v>
      </c>
      <c r="B2237">
        <f t="shared" si="664"/>
        <v>4095.3462107407545</v>
      </c>
      <c r="C2237" t="str">
        <f t="shared" si="648"/>
        <v>-0.0256821324342034-6.02681967614837i</v>
      </c>
      <c r="D2237" t="str">
        <f t="shared" si="649"/>
        <v>3.47801480331501-3.90581620874814i</v>
      </c>
      <c r="E2237" t="str">
        <f t="shared" si="650"/>
        <v>162.511890424621+3.76651750450893i</v>
      </c>
      <c r="F2237" t="str">
        <f t="shared" si="651"/>
        <v>2.42491464908308-36.4749527185161i</v>
      </c>
      <c r="G2237" t="str">
        <f t="shared" si="652"/>
        <v>0.999995762408253-0.00205853680785564i</v>
      </c>
      <c r="H2237" t="str">
        <f t="shared" si="653"/>
        <v>2079.75493823441+713.02602803366i</v>
      </c>
      <c r="I2237" t="str">
        <f t="shared" si="654"/>
        <v>87.5956538328266-209.123637576058i</v>
      </c>
      <c r="K2237" t="str">
        <f t="shared" si="655"/>
        <v>0.00516304518707272-0.00485792377144183i</v>
      </c>
      <c r="L2237" t="str">
        <f t="shared" si="656"/>
        <v>0.00015-0.0689049474428001i</v>
      </c>
      <c r="M2237" t="str">
        <f t="shared" si="657"/>
        <v>0.0004-0.012159696607553i</v>
      </c>
      <c r="N2237">
        <f t="shared" si="658"/>
        <v>89.75584653767433</v>
      </c>
      <c r="O2237">
        <f t="shared" si="659"/>
        <v>15.601842811100555</v>
      </c>
      <c r="P2237" s="3">
        <f t="shared" si="660"/>
        <v>15.601842811100555</v>
      </c>
      <c r="Q2237" s="3">
        <f t="shared" si="661"/>
        <v>-90.24415346232567</v>
      </c>
      <c r="R2237">
        <f t="shared" si="662"/>
        <v>89.75584653767433</v>
      </c>
      <c r="S2237">
        <f t="shared" si="663"/>
        <v>4.0953462107407548</v>
      </c>
      <c r="T2237">
        <f t="shared" si="646"/>
        <v>15.601842811100555</v>
      </c>
    </row>
    <row r="2238" spans="1:20" x14ac:dyDescent="0.25">
      <c r="A2238">
        <f t="shared" si="647"/>
        <v>25829.600051868631</v>
      </c>
      <c r="B2238">
        <f t="shared" si="664"/>
        <v>4110.9085263415691</v>
      </c>
      <c r="C2238" t="str">
        <f t="shared" si="648"/>
        <v>-0.0245130090261192-6.00301035055968i</v>
      </c>
      <c r="D2238" t="str">
        <f t="shared" si="649"/>
        <v>3.47801396425576-3.89117879378187i</v>
      </c>
      <c r="E2238" t="str">
        <f t="shared" si="650"/>
        <v>162.514743884484+3.78306958046044i</v>
      </c>
      <c r="F2238" t="str">
        <f t="shared" si="651"/>
        <v>2.42491457083863-36.3369104683146i</v>
      </c>
      <c r="G2238" t="str">
        <f t="shared" si="652"/>
        <v>0.999995730141503-0.00206635918105051i</v>
      </c>
      <c r="H2238" t="str">
        <f t="shared" si="653"/>
        <v>2088.53809002725+713.85578761067i</v>
      </c>
      <c r="I2238" t="str">
        <f t="shared" si="654"/>
        <v>87.4631252790016-209.208400028436i</v>
      </c>
      <c r="K2238" t="str">
        <f t="shared" si="655"/>
        <v>0.00514462447033874-0.004857968561216i</v>
      </c>
      <c r="L2238" t="str">
        <f t="shared" si="656"/>
        <v>0.00015-0.0686440998633195i</v>
      </c>
      <c r="M2238" t="str">
        <f t="shared" si="657"/>
        <v>0.0004-0.0121136646817623i</v>
      </c>
      <c r="N2238">
        <f t="shared" si="658"/>
        <v>89.766036692928722</v>
      </c>
      <c r="O2238">
        <f t="shared" si="659"/>
        <v>15.567454259790285</v>
      </c>
      <c r="P2238" s="3">
        <f t="shared" si="660"/>
        <v>15.567454259790285</v>
      </c>
      <c r="Q2238" s="3">
        <f t="shared" si="661"/>
        <v>-90.233963307071278</v>
      </c>
      <c r="R2238">
        <f t="shared" si="662"/>
        <v>89.766036692928722</v>
      </c>
      <c r="S2238">
        <f t="shared" si="663"/>
        <v>4.1109085263415688</v>
      </c>
      <c r="T2238">
        <f t="shared" si="646"/>
        <v>15.567454259790285</v>
      </c>
    </row>
    <row r="2239" spans="1:20" x14ac:dyDescent="0.25">
      <c r="A2239">
        <f t="shared" si="647"/>
        <v>25927.752532065733</v>
      </c>
      <c r="B2239">
        <f t="shared" si="664"/>
        <v>4126.529978741667</v>
      </c>
      <c r="C2239" t="str">
        <f t="shared" si="648"/>
        <v>-0.0233439979687482-5.97929628888116i</v>
      </c>
      <c r="D2239" t="str">
        <f t="shared" si="649"/>
        <v>3.47801311880794-3.87659735465671i</v>
      </c>
      <c r="E2239" t="str">
        <f t="shared" si="650"/>
        <v>162.517638141554+3.79969078745386i</v>
      </c>
      <c r="F2239" t="str">
        <f t="shared" si="651"/>
        <v>2.4249144919984-36.1993909367669i</v>
      </c>
      <c r="G2239" t="str">
        <f t="shared" si="652"/>
        <v>0.999995697629062-0.00207421127850054i</v>
      </c>
      <c r="H2239" t="str">
        <f t="shared" si="653"/>
        <v>2097.42019920888+714.638357754339i</v>
      </c>
      <c r="I2239" t="str">
        <f t="shared" si="654"/>
        <v>87.3268623079251-209.299842834316i</v>
      </c>
      <c r="K2239" t="str">
        <f t="shared" si="655"/>
        <v>0.00512620371266103-0.00485794350234386i</v>
      </c>
      <c r="L2239" t="str">
        <f t="shared" si="656"/>
        <v>0.00015-0.0683842397522607i</v>
      </c>
      <c r="M2239" t="str">
        <f t="shared" si="657"/>
        <v>0.0004-0.0120678070151048i</v>
      </c>
      <c r="N2239">
        <f t="shared" si="658"/>
        <v>89.776310505379357</v>
      </c>
      <c r="O2239">
        <f t="shared" si="659"/>
        <v>15.533067682261448</v>
      </c>
      <c r="P2239" s="3">
        <f t="shared" si="660"/>
        <v>15.533067682261448</v>
      </c>
      <c r="Q2239" s="3">
        <f t="shared" si="661"/>
        <v>-90.223689494620643</v>
      </c>
      <c r="R2239">
        <f t="shared" si="662"/>
        <v>89.776310505379357</v>
      </c>
      <c r="S2239">
        <f t="shared" si="663"/>
        <v>4.1265299787416669</v>
      </c>
      <c r="T2239">
        <f t="shared" si="646"/>
        <v>15.533067682261448</v>
      </c>
    </row>
    <row r="2240" spans="1:20" x14ac:dyDescent="0.25">
      <c r="A2240">
        <f t="shared" si="647"/>
        <v>26026.277991687581</v>
      </c>
      <c r="B2240">
        <f t="shared" si="664"/>
        <v>4142.2107926608851</v>
      </c>
      <c r="C2240" t="str">
        <f t="shared" si="648"/>
        <v>-0.0221751333450566-5.95567714897439i</v>
      </c>
      <c r="D2240" t="str">
        <f t="shared" si="649"/>
        <v>3.47801226692292-3.86207168161293i</v>
      </c>
      <c r="E2240" t="str">
        <f t="shared" si="650"/>
        <v>162.520573575722+3.81638131403435i</v>
      </c>
      <c r="F2240" t="str">
        <f t="shared" si="651"/>
        <v>2.42491441255785-36.0623921456083i</v>
      </c>
      <c r="G2240" t="str">
        <f t="shared" si="652"/>
        <v>0.999995664869058-0.00208209321314917i</v>
      </c>
      <c r="H2240" t="str">
        <f t="shared" si="653"/>
        <v>2106.40239452773+715.372185057382i</v>
      </c>
      <c r="I2240" t="str">
        <f t="shared" si="654"/>
        <v>87.1867689982181-209.398003818321i</v>
      </c>
      <c r="K2240" t="str">
        <f t="shared" si="655"/>
        <v>0.00510778344400028-0.00485784859701929i</v>
      </c>
      <c r="L2240" t="str">
        <f t="shared" si="656"/>
        <v>0.00015-0.0681253633714493i</v>
      </c>
      <c r="M2240" t="str">
        <f t="shared" si="657"/>
        <v>0.0004-0.0120221229479028i</v>
      </c>
      <c r="N2240">
        <f t="shared" si="658"/>
        <v>89.786668140711527</v>
      </c>
      <c r="O2240">
        <f t="shared" si="659"/>
        <v>15.498683149000797</v>
      </c>
      <c r="P2240" s="3">
        <f t="shared" si="660"/>
        <v>15.498683149000797</v>
      </c>
      <c r="Q2240" s="3">
        <f t="shared" si="661"/>
        <v>-90.213331859288473</v>
      </c>
      <c r="R2240">
        <f t="shared" si="662"/>
        <v>89.786668140711527</v>
      </c>
      <c r="S2240">
        <f t="shared" si="663"/>
        <v>4.1422107926608849</v>
      </c>
      <c r="T2240">
        <f t="shared" si="646"/>
        <v>15.498683149000797</v>
      </c>
    </row>
    <row r="2241" spans="1:20" x14ac:dyDescent="0.25">
      <c r="A2241">
        <f t="shared" si="647"/>
        <v>26125.177848055995</v>
      </c>
      <c r="B2241">
        <f t="shared" si="664"/>
        <v>4157.9511936729969</v>
      </c>
      <c r="C2241" t="str">
        <f t="shared" si="648"/>
        <v>-0.0210064492283326-5.93215258968232i</v>
      </c>
      <c r="D2241" t="str">
        <f t="shared" si="649"/>
        <v>3.47801140855171-3.84760156569303i</v>
      </c>
      <c r="E2241" t="str">
        <f t="shared" si="650"/>
        <v>162.523550569178+3.83314134837122i</v>
      </c>
      <c r="F2241" t="str">
        <f t="shared" si="651"/>
        <v>2.42491433251241-35.9259121240652i</v>
      </c>
      <c r="G2241" t="str">
        <f t="shared" si="652"/>
        <v>0.999995631859608-0.00209000509836891i</v>
      </c>
      <c r="H2241" t="str">
        <f t="shared" si="653"/>
        <v>2115.48581068094+716.055671959102i</v>
      </c>
      <c r="I2241" t="str">
        <f t="shared" si="654"/>
        <v>87.0427469689102-209.502920689216i</v>
      </c>
      <c r="K2241" t="str">
        <f t="shared" si="655"/>
        <v>0.00508936419426064-0.00485768385246107i</v>
      </c>
      <c r="L2241" t="str">
        <f t="shared" si="656"/>
        <v>0.00015-0.0678674669968612i</v>
      </c>
      <c r="M2241" t="str">
        <f t="shared" si="657"/>
        <v>0.0004-0.0119766118229755i</v>
      </c>
      <c r="N2241">
        <f t="shared" si="658"/>
        <v>89.797109761691274</v>
      </c>
      <c r="O2241">
        <f t="shared" si="659"/>
        <v>15.464300730703279</v>
      </c>
      <c r="P2241" s="3">
        <f t="shared" si="660"/>
        <v>15.464300730703279</v>
      </c>
      <c r="Q2241" s="3">
        <f t="shared" si="661"/>
        <v>-90.202890238308726</v>
      </c>
      <c r="R2241">
        <f t="shared" si="662"/>
        <v>89.797109761691274</v>
      </c>
      <c r="S2241">
        <f t="shared" si="663"/>
        <v>4.1579511936729965</v>
      </c>
      <c r="T2241">
        <f t="shared" si="646"/>
        <v>15.464300730703279</v>
      </c>
    </row>
    <row r="2242" spans="1:20" x14ac:dyDescent="0.25">
      <c r="A2242">
        <f t="shared" si="647"/>
        <v>26224.453523878612</v>
      </c>
      <c r="B2242">
        <f t="shared" si="664"/>
        <v>4173.7514082089547</v>
      </c>
      <c r="C2242" t="str">
        <f t="shared" si="648"/>
        <v>-0.0198379796782171-5.90872227082477i</v>
      </c>
      <c r="D2242" t="str">
        <f t="shared" si="649"/>
        <v>3.4780105436449-3.83318679873869i</v>
      </c>
      <c r="E2242" t="str">
        <f t="shared" si="650"/>
        <v>162.526569506421+3.84997107825697i</v>
      </c>
      <c r="F2242" t="str">
        <f t="shared" si="651"/>
        <v>2.42491425185748-35.7899489088268i</v>
      </c>
      <c r="G2242" t="str">
        <f t="shared" si="652"/>
        <v>0.999995598598811-0.00209794704796302i</v>
      </c>
      <c r="H2242" t="str">
        <f t="shared" si="653"/>
        <v>2124.67158785292+716.687175529095i</v>
      </c>
      <c r="I2242" t="str">
        <f t="shared" si="654"/>
        <v>86.8946953181527-209.61463100197i</v>
      </c>
      <c r="K2242" t="str">
        <f t="shared" si="655"/>
        <v>0.00507094649322905-0.00485744928091185i</v>
      </c>
      <c r="L2242" t="str">
        <f t="shared" si="656"/>
        <v>0.00015-0.0676105469185708i</v>
      </c>
      <c r="M2242" t="str">
        <f t="shared" si="657"/>
        <v>0.0004-0.0119312729856301i</v>
      </c>
      <c r="N2242">
        <f t="shared" si="658"/>
        <v>89.807635528158826</v>
      </c>
      <c r="O2242">
        <f t="shared" si="659"/>
        <v>15.429920498267496</v>
      </c>
      <c r="P2242" s="3">
        <f t="shared" si="660"/>
        <v>15.429920498267496</v>
      </c>
      <c r="Q2242" s="3">
        <f t="shared" si="661"/>
        <v>-90.192364471841174</v>
      </c>
      <c r="R2242">
        <f t="shared" si="662"/>
        <v>89.807635528158826</v>
      </c>
      <c r="S2242">
        <f t="shared" si="663"/>
        <v>4.1737514082089548</v>
      </c>
      <c r="T2242">
        <f t="shared" si="646"/>
        <v>15.429920498267496</v>
      </c>
    </row>
    <row r="2243" spans="1:20" x14ac:dyDescent="0.25">
      <c r="A2243">
        <f t="shared" si="647"/>
        <v>26324.106447269347</v>
      </c>
      <c r="B2243">
        <f t="shared" si="664"/>
        <v>4189.6116635601484</v>
      </c>
      <c r="C2243" t="str">
        <f t="shared" si="648"/>
        <v>-0.0186697587367606-5.88538585319363i</v>
      </c>
      <c r="D2243" t="str">
        <f t="shared" si="649"/>
        <v>3.47800967215276-3.81882717338778i</v>
      </c>
      <c r="E2243" t="str">
        <f t="shared" si="650"/>
        <v>162.529630774265+3.86687069110231i</v>
      </c>
      <c r="F2243" t="str">
        <f t="shared" si="651"/>
        <v>2.42491417058841-35.6545005440164i</v>
      </c>
      <c r="G2243" t="str">
        <f t="shared" si="652"/>
        <v>0.999995565084755-0.00210591917616707i</v>
      </c>
      <c r="H2243" t="str">
        <f t="shared" si="653"/>
        <v>2133.96087121954+717.265006221047i</v>
      </c>
      <c r="I2243" t="str">
        <f t="shared" si="654"/>
        <v>86.7425105606708-209.733172117645i</v>
      </c>
      <c r="K2243" t="str">
        <f t="shared" si="655"/>
        <v>0.00505253087051413-0.00485714489963575i</v>
      </c>
      <c r="L2243" t="str">
        <f t="shared" si="656"/>
        <v>0.00015-0.0673545994406961i</v>
      </c>
      <c r="M2243" t="str">
        <f t="shared" si="657"/>
        <v>0.0004-0.0118861057836522i</v>
      </c>
      <c r="N2243">
        <f t="shared" si="658"/>
        <v>89.818245597022383</v>
      </c>
      <c r="O2243">
        <f t="shared" si="659"/>
        <v>15.395542522790617</v>
      </c>
      <c r="P2243" s="3">
        <f t="shared" si="660"/>
        <v>15.395542522790617</v>
      </c>
      <c r="Q2243" s="3">
        <f t="shared" si="661"/>
        <v>-90.181754402977617</v>
      </c>
      <c r="R2243">
        <f t="shared" si="662"/>
        <v>89.818245597022383</v>
      </c>
      <c r="S2243">
        <f t="shared" si="663"/>
        <v>4.1896116635601484</v>
      </c>
      <c r="T2243">
        <f t="shared" si="646"/>
        <v>15.395542522790617</v>
      </c>
    </row>
    <row r="2244" spans="1:20" x14ac:dyDescent="0.25">
      <c r="A2244">
        <f t="shared" si="647"/>
        <v>26424.138051768969</v>
      </c>
      <c r="B2244">
        <f t="shared" si="664"/>
        <v>4205.5321878816767</v>
      </c>
      <c r="C2244" t="str">
        <f t="shared" si="648"/>
        <v>-0.0175018204246893-5.86214299854841i</v>
      </c>
      <c r="D2244" t="str">
        <f t="shared" si="649"/>
        <v>3.47800879402512-3.8045224830714i</v>
      </c>
      <c r="E2244" t="str">
        <f t="shared" si="650"/>
        <v>162.532734761853+3.88384037393255i</v>
      </c>
      <c r="F2244" t="str">
        <f t="shared" si="651"/>
        <v>2.42491408870052-35.5195650811636i</v>
      </c>
      <c r="G2244" t="str">
        <f t="shared" si="652"/>
        <v>0.99999553131551-0.00211392159765065i</v>
      </c>
      <c r="H2244" t="str">
        <f t="shared" si="653"/>
        <v>2143.35481041537+717.787426596323i</v>
      </c>
      <c r="I2244" t="str">
        <f t="shared" si="654"/>
        <v>86.5860865639599-209.858581160949i</v>
      </c>
      <c r="K2244" t="str">
        <f t="shared" si="655"/>
        <v>0.00503411785548538-0.00485677073091541i</v>
      </c>
      <c r="L2244" t="str">
        <f t="shared" si="656"/>
        <v>0.00015-0.0670996208813469i</v>
      </c>
      <c r="M2244" t="str">
        <f t="shared" si="657"/>
        <v>0.0004-0.0118411095672965i</v>
      </c>
      <c r="N2244">
        <f t="shared" si="658"/>
        <v>89.828940122250486</v>
      </c>
      <c r="O2244">
        <f t="shared" si="659"/>
        <v>15.361166875563665</v>
      </c>
      <c r="P2244" s="3">
        <f t="shared" si="660"/>
        <v>15.361166875563665</v>
      </c>
      <c r="Q2244" s="3">
        <f t="shared" si="661"/>
        <v>-90.171059877749514</v>
      </c>
      <c r="R2244">
        <f t="shared" si="662"/>
        <v>89.828940122250486</v>
      </c>
      <c r="S2244">
        <f t="shared" si="663"/>
        <v>4.2055321878816763</v>
      </c>
      <c r="T2244">
        <f t="shared" si="646"/>
        <v>15.361166875563665</v>
      </c>
    </row>
    <row r="2245" spans="1:20" x14ac:dyDescent="0.25">
      <c r="A2245">
        <f t="shared" si="647"/>
        <v>26524.549776365693</v>
      </c>
      <c r="B2245">
        <f t="shared" si="664"/>
        <v>4221.5132101956269</v>
      </c>
      <c r="C2245" t="str">
        <f t="shared" si="648"/>
        <v>-0.0163341987375394-5.83899336961196i</v>
      </c>
      <c r="D2245" t="str">
        <f t="shared" si="649"/>
        <v>3.47800790921148-3.79027252201093i</v>
      </c>
      <c r="E2245" t="str">
        <f t="shared" si="650"/>
        <v>162.535881860665+3.90088031338728i</v>
      </c>
      <c r="F2245" t="str">
        <f t="shared" si="651"/>
        <v>2.42491400618911-35.3851405791768i</v>
      </c>
      <c r="G2245" t="str">
        <f t="shared" si="652"/>
        <v>0.999995497289133-0.00212195442751898i</v>
      </c>
      <c r="H2245" t="str">
        <f t="shared" si="653"/>
        <v>2152.85455896253+718.252650017027i</v>
      </c>
      <c r="I2245" t="str">
        <f t="shared" si="654"/>
        <v>86.4253144832314-209.990894975398i</v>
      </c>
      <c r="K2245" t="str">
        <f t="shared" si="655"/>
        <v>0.00501570797721224-0.00485632680204826i</v>
      </c>
      <c r="L2245" t="str">
        <f t="shared" si="656"/>
        <v>0.00015-0.0668456075725714i</v>
      </c>
      <c r="M2245" t="str">
        <f t="shared" si="657"/>
        <v>0.0004-0.0117962836892773i</v>
      </c>
      <c r="N2245">
        <f t="shared" si="658"/>
        <v>89.839719254866168</v>
      </c>
      <c r="O2245">
        <f t="shared" si="659"/>
        <v>15.326793628066962</v>
      </c>
      <c r="P2245" s="3">
        <f t="shared" si="660"/>
        <v>15.326793628066962</v>
      </c>
      <c r="Q2245" s="3">
        <f t="shared" si="661"/>
        <v>-90.160280745133832</v>
      </c>
      <c r="R2245">
        <f t="shared" si="662"/>
        <v>89.839719254866168</v>
      </c>
      <c r="S2245">
        <f t="shared" si="663"/>
        <v>4.221513210195627</v>
      </c>
      <c r="T2245">
        <f t="shared" si="646"/>
        <v>15.326793628066962</v>
      </c>
    </row>
    <row r="2246" spans="1:20" x14ac:dyDescent="0.25">
      <c r="A2246">
        <f t="shared" si="647"/>
        <v>26625.343065515881</v>
      </c>
      <c r="B2246">
        <f t="shared" si="664"/>
        <v>4237.55496039437</v>
      </c>
      <c r="C2246" t="str">
        <f t="shared" si="648"/>
        <v>-0.0151669276417365-5.81593663006561i</v>
      </c>
      <c r="D2246" t="str">
        <f t="shared" si="649"/>
        <v>3.47800701766094-3.77607708521498i</v>
      </c>
      <c r="E2246" t="str">
        <f t="shared" si="650"/>
        <v>162.539072464524+3.91799069571439i</v>
      </c>
      <c r="F2246" t="str">
        <f t="shared" si="651"/>
        <v>2.42491392304943-35.2512251043142i</v>
      </c>
      <c r="G2246" t="str">
        <f t="shared" si="652"/>
        <v>0.999995463003667-0.00213001778131456i</v>
      </c>
      <c r="H2246" t="str">
        <f t="shared" si="653"/>
        <v>2162.46127365889+718.658839307908i</v>
      </c>
      <c r="I2246" t="str">
        <f t="shared" si="654"/>
        <v>86.2600826950794-210.130150075922i</v>
      </c>
      <c r="K2246" t="str">
        <f t="shared" si="655"/>
        <v>0.00499730176440332-0.00485581314534147i</v>
      </c>
      <c r="L2246" t="str">
        <f t="shared" si="656"/>
        <v>0.00015-0.0665925558603018i</v>
      </c>
      <c r="M2246" t="str">
        <f t="shared" si="657"/>
        <v>0.0004-0.0117516275047592i</v>
      </c>
      <c r="N2246">
        <f t="shared" si="658"/>
        <v>89.850583142942284</v>
      </c>
      <c r="O2246">
        <f t="shared" si="659"/>
        <v>15.292422851964593</v>
      </c>
      <c r="P2246" s="3">
        <f t="shared" si="660"/>
        <v>15.292422851964593</v>
      </c>
      <c r="Q2246" s="3">
        <f t="shared" si="661"/>
        <v>-90.149416857057716</v>
      </c>
      <c r="R2246">
        <f t="shared" si="662"/>
        <v>89.850583142942284</v>
      </c>
      <c r="S2246">
        <f t="shared" si="663"/>
        <v>4.2375549603943696</v>
      </c>
      <c r="T2246">
        <f t="shared" si="646"/>
        <v>15.292422851964593</v>
      </c>
    </row>
    <row r="2247" spans="1:20" x14ac:dyDescent="0.25">
      <c r="A2247">
        <f t="shared" si="647"/>
        <v>26726.519369164838</v>
      </c>
      <c r="B2247">
        <f t="shared" si="664"/>
        <v>4253.6576692438684</v>
      </c>
      <c r="C2247" t="str">
        <f t="shared" si="648"/>
        <v>-0.0140000410708416-5.79297244454547i</v>
      </c>
      <c r="D2247" t="str">
        <f t="shared" si="649"/>
        <v>3.47800611932221-3.76193596847656i</v>
      </c>
      <c r="E2247" t="str">
        <f t="shared" si="650"/>
        <v>162.542306969612+3.935171706769i</v>
      </c>
      <c r="F2247" t="str">
        <f t="shared" si="651"/>
        <v>2.4249138392767-35.1178167301568i</v>
      </c>
      <c r="G2247" t="str">
        <f t="shared" si="652"/>
        <v>0.999995428457138-0.00213811177501888i</v>
      </c>
      <c r="H2247" t="str">
        <f t="shared" si="653"/>
        <v>2172.17611392345+719.004105387201i</v>
      </c>
      <c r="I2247" t="str">
        <f t="shared" si="654"/>
        <v>86.0902767299174-210.276382598829i</v>
      </c>
      <c r="K2247" t="str">
        <f t="shared" si="655"/>
        <v>0.0049788997453459-0.00485522979810657i</v>
      </c>
      <c r="L2247" t="str">
        <f t="shared" si="656"/>
        <v>0.00015-0.0663404621043055i</v>
      </c>
      <c r="M2247" t="str">
        <f t="shared" si="657"/>
        <v>0.0004-0.0117071403713481i</v>
      </c>
      <c r="N2247">
        <f t="shared" si="658"/>
        <v>89.86153193159582</v>
      </c>
      <c r="O2247">
        <f t="shared" si="659"/>
        <v>15.258054619100481</v>
      </c>
      <c r="P2247" s="3">
        <f t="shared" si="660"/>
        <v>15.258054619100481</v>
      </c>
      <c r="Q2247" s="3">
        <f t="shared" si="661"/>
        <v>-90.13846806840418</v>
      </c>
      <c r="R2247">
        <f t="shared" si="662"/>
        <v>89.86153193159582</v>
      </c>
      <c r="S2247">
        <f t="shared" si="663"/>
        <v>4.2536576692438688</v>
      </c>
      <c r="T2247">
        <f t="shared" si="646"/>
        <v>15.258054619100481</v>
      </c>
    </row>
    <row r="2248" spans="1:20" x14ac:dyDescent="0.25">
      <c r="A2248">
        <f t="shared" si="647"/>
        <v>26828.080142767663</v>
      </c>
      <c r="B2248">
        <f t="shared" si="664"/>
        <v>4269.8215683869948</v>
      </c>
      <c r="C2248" t="str">
        <f t="shared" si="648"/>
        <v>-0.0128335729218119-5.77010047863756i</v>
      </c>
      <c r="D2248" t="str">
        <f t="shared" si="649"/>
        <v>3.47800521414359-3.74784896837002i</v>
      </c>
      <c r="E2248" t="str">
        <f t="shared" si="650"/>
        <v>162.545585774474+3.95242353200878i</v>
      </c>
      <c r="F2248" t="str">
        <f t="shared" si="651"/>
        <v>2.42491375486608-34.98491353758i</v>
      </c>
      <c r="G2248" t="str">
        <f t="shared" si="652"/>
        <v>0.99999539364756-0.00214623652505402i</v>
      </c>
      <c r="H2248" t="str">
        <f t="shared" si="653"/>
        <v>2182.00024109699+719.286505865889i</v>
      </c>
      <c r="I2248" t="str">
        <f t="shared" si="654"/>
        <v>85.9157792031663-210.429628249004i</v>
      </c>
      <c r="K2248" t="str">
        <f t="shared" si="655"/>
        <v>0.00496050244784502-0.00485457680265279i</v>
      </c>
      <c r="L2248" t="str">
        <f t="shared" si="656"/>
        <v>0.00015-0.0660893226781286i</v>
      </c>
      <c r="M2248" t="str">
        <f t="shared" si="657"/>
        <v>0.0004-0.0116628216490815i</v>
      </c>
      <c r="N2248">
        <f t="shared" si="658"/>
        <v>89.872565762982589</v>
      </c>
      <c r="O2248">
        <f t="shared" si="659"/>
        <v>15.2236890014926</v>
      </c>
      <c r="P2248" s="3">
        <f t="shared" si="660"/>
        <v>15.2236890014926</v>
      </c>
      <c r="Q2248" s="3">
        <f t="shared" si="661"/>
        <v>-90.127434237017411</v>
      </c>
      <c r="R2248">
        <f t="shared" si="662"/>
        <v>89.872565762982589</v>
      </c>
      <c r="S2248">
        <f t="shared" si="663"/>
        <v>4.2698215683869947</v>
      </c>
      <c r="T2248">
        <f t="shared" si="646"/>
        <v>15.2236890014926</v>
      </c>
    </row>
    <row r="2249" spans="1:20" x14ac:dyDescent="0.25">
      <c r="A2249">
        <f t="shared" si="647"/>
        <v>26930.026847310179</v>
      </c>
      <c r="B2249">
        <f t="shared" si="664"/>
        <v>4286.0468903468654</v>
      </c>
      <c r="C2249" t="str">
        <f t="shared" si="648"/>
        <v>-0.0116675570508229-5.74732039887421i</v>
      </c>
      <c r="D2249" t="str">
        <f t="shared" si="649"/>
        <v>3.47800430207303-3.73381588224825i</v>
      </c>
      <c r="E2249" t="str">
        <f t="shared" si="650"/>
        <v>162.548909280031+3.96974635649318i</v>
      </c>
      <c r="F2249" t="str">
        <f t="shared" si="651"/>
        <v>2.42491366981273-34.8525136147272i</v>
      </c>
      <c r="G2249" t="str">
        <f t="shared" si="652"/>
        <v>0.999995358572929-0.00215439214828436i</v>
      </c>
      <c r="H2249" t="str">
        <f t="shared" si="653"/>
        <v>2191.9348176952+719.504043615068i</v>
      </c>
      <c r="I2249" t="str">
        <f t="shared" si="654"/>
        <v>85.7364697451985-210.589922244194i</v>
      </c>
      <c r="K2249" t="str">
        <f t="shared" si="655"/>
        <v>0.00494211039916353-0.00485385420627958i</v>
      </c>
      <c r="L2249" t="str">
        <f t="shared" si="656"/>
        <v>0.00015-0.0658391339690466i</v>
      </c>
      <c r="M2249" t="str">
        <f t="shared" si="657"/>
        <v>0.0004-0.01161867070042i</v>
      </c>
      <c r="N2249">
        <f t="shared" si="658"/>
        <v>89.883684776296988</v>
      </c>
      <c r="O2249">
        <f t="shared" si="659"/>
        <v>15.189326071328992</v>
      </c>
      <c r="P2249" s="3">
        <f t="shared" si="660"/>
        <v>15.189326071328992</v>
      </c>
      <c r="Q2249" s="3">
        <f t="shared" si="661"/>
        <v>-90.116315223703012</v>
      </c>
      <c r="R2249">
        <f t="shared" si="662"/>
        <v>89.883684776296988</v>
      </c>
      <c r="S2249">
        <f t="shared" si="663"/>
        <v>4.2860468903468654</v>
      </c>
      <c r="T2249">
        <f t="shared" si="646"/>
        <v>15.189326071328992</v>
      </c>
    </row>
    <row r="2250" spans="1:20" x14ac:dyDescent="0.25">
      <c r="A2250">
        <f t="shared" si="647"/>
        <v>27032.360949329955</v>
      </c>
      <c r="B2250">
        <f t="shared" si="664"/>
        <v>4302.3338685301833</v>
      </c>
      <c r="C2250" t="str">
        <f t="shared" si="648"/>
        <v>-0.0105020272700034-5.72463187272953i</v>
      </c>
      <c r="D2250" t="str">
        <f t="shared" si="649"/>
        <v>3.47800338305804-3.71983650823965i</v>
      </c>
      <c r="E2250" t="str">
        <f t="shared" si="650"/>
        <v>162.552277889593+3.9871403648799i</v>
      </c>
      <c r="F2250" t="str">
        <f t="shared" si="651"/>
        <v>2.42491358411175-34.7206150569807i</v>
      </c>
      <c r="G2250" t="str">
        <f t="shared" si="652"/>
        <v>0.999995323231226-0.00216257876201827i</v>
      </c>
      <c r="H2250" t="str">
        <f t="shared" si="653"/>
        <v>2201.98100661249+719.654665301789i</v>
      </c>
      <c r="I2250" t="str">
        <f t="shared" si="654"/>
        <v>85.5522249301039-210.757299256273i</v>
      </c>
      <c r="K2250" t="str">
        <f t="shared" si="655"/>
        <v>0.00492372412596102-0.00485306206126852i</v>
      </c>
      <c r="L2250" t="str">
        <f t="shared" si="656"/>
        <v>0.00015-0.0655898923780099i</v>
      </c>
      <c r="M2250" t="str">
        <f t="shared" si="657"/>
        <v>0.0004-0.0115746868902371i</v>
      </c>
      <c r="N2250">
        <f t="shared" si="658"/>
        <v>89.894889107763206</v>
      </c>
      <c r="O2250">
        <f t="shared" si="659"/>
        <v>15.154965900962274</v>
      </c>
      <c r="P2250" s="3">
        <f t="shared" si="660"/>
        <v>15.154965900962274</v>
      </c>
      <c r="Q2250" s="3">
        <f t="shared" si="661"/>
        <v>-90.105110892236794</v>
      </c>
      <c r="R2250">
        <f t="shared" si="662"/>
        <v>89.894889107763206</v>
      </c>
      <c r="S2250">
        <f t="shared" si="663"/>
        <v>4.3023338685301828</v>
      </c>
      <c r="T2250">
        <f t="shared" si="646"/>
        <v>15.154965900962274</v>
      </c>
    </row>
    <row r="2251" spans="1:20" x14ac:dyDescent="0.25">
      <c r="A2251">
        <f t="shared" si="647"/>
        <v>27135.08392093741</v>
      </c>
      <c r="B2251">
        <f t="shared" si="664"/>
        <v>4318.6827372305979</v>
      </c>
      <c r="C2251" t="str">
        <f t="shared" si="648"/>
        <v>-0.00933701734317438-5.70203456861576i</v>
      </c>
      <c r="D2251" t="str">
        <f t="shared" si="649"/>
        <v>3.47800245704576-3.70591064524532i</v>
      </c>
      <c r="E2251" t="str">
        <f t="shared" si="650"/>
        <v>162.555692008865+4.00460574142024i</v>
      </c>
      <c r="F2251" t="str">
        <f t="shared" si="651"/>
        <v>2.42491349775823-34.5892159669356i</v>
      </c>
      <c r="G2251" t="str">
        <f t="shared" si="652"/>
        <v>0.999995287620419-0.00217079648400976i</v>
      </c>
      <c r="H2251" t="str">
        <f t="shared" si="653"/>
        <v>2212.1399702731+719.736259892358i</v>
      </c>
      <c r="I2251" t="str">
        <f t="shared" si="654"/>
        <v>85.3629182032156-210.931793349304i</v>
      </c>
      <c r="K2251" t="str">
        <f t="shared" si="655"/>
        <v>0.00490534415423446-0.00485220042487406i</v>
      </c>
      <c r="L2251" t="str">
        <f t="shared" si="656"/>
        <v>0.00015-0.0653415943195955i</v>
      </c>
      <c r="M2251" t="str">
        <f t="shared" si="657"/>
        <v>0.0004-0.011530869585811i</v>
      </c>
      <c r="N2251">
        <f t="shared" si="658"/>
        <v>89.90617889063715</v>
      </c>
      <c r="O2251">
        <f t="shared" si="659"/>
        <v>15.120608562905357</v>
      </c>
      <c r="P2251" s="3">
        <f t="shared" si="660"/>
        <v>15.120608562905357</v>
      </c>
      <c r="Q2251" s="3">
        <f t="shared" si="661"/>
        <v>-90.09382110936285</v>
      </c>
      <c r="R2251">
        <f t="shared" si="662"/>
        <v>89.90617889063715</v>
      </c>
      <c r="S2251">
        <f t="shared" si="663"/>
        <v>4.3186827372305983</v>
      </c>
      <c r="T2251">
        <f t="shared" si="646"/>
        <v>15.120608562905357</v>
      </c>
    </row>
    <row r="2252" spans="1:20" x14ac:dyDescent="0.25">
      <c r="A2252">
        <f t="shared" si="647"/>
        <v>27238.197239836973</v>
      </c>
      <c r="B2252">
        <f t="shared" si="664"/>
        <v>4335.0937316320742</v>
      </c>
      <c r="C2252" t="str">
        <f t="shared" si="648"/>
        <v>-0.00817256098227892-5.67952815587892i</v>
      </c>
      <c r="D2252" t="str">
        <f t="shared" si="649"/>
        <v>3.47800152398291-3.69203809293606i</v>
      </c>
      <c r="E2252" t="str">
        <f t="shared" si="650"/>
        <v>162.559152045958+4.02214266995896i</v>
      </c>
      <c r="F2252" t="str">
        <f t="shared" si="651"/>
        <v>2.42491341074716-34.4583144543716i</v>
      </c>
      <c r="G2252" t="str">
        <f t="shared" si="652"/>
        <v>0.999995251738457-0.0021790454324602i</v>
      </c>
      <c r="H2252" t="str">
        <f t="shared" si="653"/>
        <v>2222.41286972783+719.746657123954i</v>
      </c>
      <c r="I2252" t="str">
        <f t="shared" si="654"/>
        <v>85.168419807504-211.113437914315i</v>
      </c>
      <c r="K2252" t="str">
        <f t="shared" si="655"/>
        <v>0.00488697100925759-0.00485126935931353i</v>
      </c>
      <c r="L2252" t="str">
        <f t="shared" si="656"/>
        <v>0.00015-0.0650942362219519i</v>
      </c>
      <c r="M2252" t="str">
        <f t="shared" si="657"/>
        <v>0.0004-0.0114872181568151i</v>
      </c>
      <c r="N2252">
        <f t="shared" si="658"/>
        <v>89.917554255201921</v>
      </c>
      <c r="O2252">
        <f t="shared" si="659"/>
        <v>15.086254129826013</v>
      </c>
      <c r="P2252" s="3">
        <f t="shared" si="660"/>
        <v>15.086254129826013</v>
      </c>
      <c r="Q2252" s="3">
        <f t="shared" si="661"/>
        <v>-90.082445744798079</v>
      </c>
      <c r="R2252">
        <f t="shared" si="662"/>
        <v>89.917554255201921</v>
      </c>
      <c r="S2252">
        <f t="shared" si="663"/>
        <v>4.3350937316320746</v>
      </c>
      <c r="T2252">
        <f t="shared" si="646"/>
        <v>15.086254129826013</v>
      </c>
    </row>
    <row r="2253" spans="1:20" x14ac:dyDescent="0.25">
      <c r="A2253">
        <f t="shared" si="647"/>
        <v>27341.702389348357</v>
      </c>
      <c r="B2253">
        <f t="shared" si="664"/>
        <v>4351.5670878122764</v>
      </c>
      <c r="C2253" t="str">
        <f t="shared" si="648"/>
        <v>-0.00700869184369424-5.65711230479534i</v>
      </c>
      <c r="D2253" t="str">
        <f t="shared" si="649"/>
        <v>3.47800058381582-3.67821865174961i</v>
      </c>
      <c r="E2253" t="str">
        <f t="shared" si="650"/>
        <v>162.562658411403+4.03975133392965i</v>
      </c>
      <c r="F2253" t="str">
        <f t="shared" si="651"/>
        <v>2.42491332307356-34.3279086362267i</v>
      </c>
      <c r="G2253" t="str">
        <f t="shared" si="652"/>
        <v>0.999995215583278-0.00218732572602002i</v>
      </c>
      <c r="H2253" t="str">
        <f t="shared" si="653"/>
        <v>2232.80086369294+719.683625943955i</v>
      </c>
      <c r="I2253" t="str">
        <f t="shared" si="654"/>
        <v>84.9685967088163-211.302265600595i</v>
      </c>
      <c r="K2253" t="str">
        <f t="shared" si="655"/>
        <v>0.00486860521552128-0.00485026893175638i</v>
      </c>
      <c r="L2253" t="str">
        <f t="shared" si="656"/>
        <v>0.00015-0.0648478145267503i</v>
      </c>
      <c r="M2253" t="str">
        <f t="shared" si="657"/>
        <v>0.0004-0.0114437319753089i</v>
      </c>
      <c r="N2253">
        <f t="shared" si="658"/>
        <v>89.929015328765288</v>
      </c>
      <c r="O2253">
        <f t="shared" si="659"/>
        <v>15.051902674542671</v>
      </c>
      <c r="P2253" s="3">
        <f t="shared" si="660"/>
        <v>15.051902674542671</v>
      </c>
      <c r="Q2253" s="3">
        <f t="shared" si="661"/>
        <v>-90.070984671234712</v>
      </c>
      <c r="R2253">
        <f t="shared" si="662"/>
        <v>89.929015328765288</v>
      </c>
      <c r="S2253">
        <f t="shared" si="663"/>
        <v>4.3515670878122767</v>
      </c>
      <c r="T2253">
        <f t="shared" si="646"/>
        <v>15.051902674542671</v>
      </c>
    </row>
    <row r="2254" spans="1:20" x14ac:dyDescent="0.25">
      <c r="A2254">
        <f t="shared" si="647"/>
        <v>27445.600858427882</v>
      </c>
      <c r="B2254">
        <f t="shared" si="664"/>
        <v>4368.1030427459636</v>
      </c>
      <c r="C2254" t="str">
        <f t="shared" si="648"/>
        <v>-0.00584544352433758-5.63478668656758i</v>
      </c>
      <c r="D2254" t="str">
        <f t="shared" si="649"/>
        <v>3.4779996364904-3.66445212288772i</v>
      </c>
      <c r="E2254" t="str">
        <f t="shared" si="650"/>
        <v>162.566211518159+4.05743191635297i</v>
      </c>
      <c r="F2254" t="str">
        <f t="shared" si="651"/>
        <v>2.42491323473239-34.1979966365694i</v>
      </c>
      <c r="G2254" t="str">
        <f t="shared" si="652"/>
        <v>0.999995179152799-0.00219563748379038i</v>
      </c>
      <c r="H2254" t="str">
        <f t="shared" si="653"/>
        <v>2243.30510752855+719.544872917183i</v>
      </c>
      <c r="I2254" t="str">
        <f t="shared" si="654"/>
        <v>84.7633125199997-211.498308243352i</v>
      </c>
      <c r="K2254" t="str">
        <f t="shared" si="655"/>
        <v>0.0048502472966739-0.00484919921431233i</v>
      </c>
      <c r="L2254" t="str">
        <f t="shared" si="656"/>
        <v>0.00015-0.0646023256891318i</v>
      </c>
      <c r="M2254" t="str">
        <f t="shared" si="657"/>
        <v>0.0004-0.0114004104157291i</v>
      </c>
      <c r="N2254">
        <f t="shared" si="658"/>
        <v>89.940562235659783</v>
      </c>
      <c r="O2254">
        <f t="shared" si="659"/>
        <v>15.017554270019174</v>
      </c>
      <c r="P2254" s="3">
        <f t="shared" si="660"/>
        <v>15.017554270019174</v>
      </c>
      <c r="Q2254" s="3">
        <f t="shared" si="661"/>
        <v>-90.059437764340217</v>
      </c>
      <c r="R2254">
        <f t="shared" si="662"/>
        <v>89.940562235659783</v>
      </c>
      <c r="S2254">
        <f t="shared" si="663"/>
        <v>4.3681030427459637</v>
      </c>
      <c r="T2254">
        <f t="shared" si="646"/>
        <v>15.017554270019174</v>
      </c>
    </row>
    <row r="2255" spans="1:20" x14ac:dyDescent="0.25">
      <c r="A2255">
        <f t="shared" si="647"/>
        <v>27549.894141689907</v>
      </c>
      <c r="B2255">
        <f t="shared" si="664"/>
        <v>4384.7018343083982</v>
      </c>
      <c r="C2255" t="str">
        <f t="shared" si="648"/>
        <v>-0.00468284955786968-5.61255097332077i</v>
      </c>
      <c r="D2255" t="str">
        <f t="shared" si="649"/>
        <v>3.47799868195215-3.65073830831324i</v>
      </c>
      <c r="E2255" t="str">
        <f t="shared" si="650"/>
        <v>162.569811781625+4.07518459983449i</v>
      </c>
      <c r="F2255" t="str">
        <f t="shared" si="651"/>
        <v>2.42491314571855-34.0685765865719i</v>
      </c>
      <c r="G2255" t="str">
        <f t="shared" si="652"/>
        <v>0.999995142444926-0.00220398082532494i</v>
      </c>
      <c r="H2255" t="str">
        <f t="shared" si="653"/>
        <v>2253.92675215371+719.328040601345i</v>
      </c>
      <c r="I2255" t="str">
        <f t="shared" si="654"/>
        <v>84.552427423968-211.701596787613i</v>
      </c>
      <c r="K2255" t="str">
        <f t="shared" si="655"/>
        <v>0.00483189777546187-0.00484806028401881i</v>
      </c>
      <c r="L2255" t="str">
        <f t="shared" si="656"/>
        <v>0.00015-0.0643577661776567i</v>
      </c>
      <c r="M2255" t="str">
        <f t="shared" si="657"/>
        <v>0.0004-0.0113572528548806i</v>
      </c>
      <c r="N2255">
        <f t="shared" si="658"/>
        <v>89.952195097242651</v>
      </c>
      <c r="O2255">
        <f t="shared" si="659"/>
        <v>14.983208989360087</v>
      </c>
      <c r="P2255" s="3">
        <f t="shared" si="660"/>
        <v>14.983208989360087</v>
      </c>
      <c r="Q2255" s="3">
        <f t="shared" si="661"/>
        <v>-90.047804902757349</v>
      </c>
      <c r="R2255">
        <f t="shared" si="662"/>
        <v>89.952195097242651</v>
      </c>
      <c r="S2255">
        <f t="shared" si="663"/>
        <v>4.3847018343083981</v>
      </c>
      <c r="T2255">
        <f t="shared" si="646"/>
        <v>14.983208989360087</v>
      </c>
    </row>
    <row r="2256" spans="1:20" x14ac:dyDescent="0.25">
      <c r="A2256">
        <f t="shared" si="647"/>
        <v>27654.58373942833</v>
      </c>
      <c r="B2256">
        <f t="shared" si="664"/>
        <v>4401.3637012787703</v>
      </c>
      <c r="C2256" t="str">
        <f t="shared" si="648"/>
        <v>-0.00352094341121045-5.59040483809905i</v>
      </c>
      <c r="D2256" t="str">
        <f t="shared" si="649"/>
        <v>3.47799772014615-3.63707701074737i</v>
      </c>
      <c r="E2256" t="str">
        <f t="shared" si="650"/>
        <v>162.573459619653+4.09300956655961i</v>
      </c>
      <c r="F2256" t="str">
        <f t="shared" si="651"/>
        <v>2.42491305602693-33.9396466244831i</v>
      </c>
      <c r="G2256" t="str">
        <f t="shared" si="652"/>
        <v>0.999995105457545-0.00221235587063154i</v>
      </c>
      <c r="H2256" t="str">
        <f t="shared" si="653"/>
        <v>2264.66694289476+719.030705890779i</v>
      </c>
      <c r="I2256" t="str">
        <f t="shared" si="654"/>
        <v>84.3357980957431-211.912161208144i</v>
      </c>
      <c r="K2256" t="str">
        <f t="shared" si="655"/>
        <v>0.00481355717367037-0.00484685222282759i</v>
      </c>
      <c r="L2256" t="str">
        <f t="shared" si="656"/>
        <v>0.00015-0.0641141324742544i</v>
      </c>
      <c r="M2256" t="str">
        <f t="shared" si="657"/>
        <v>0.0004-0.0113142586719273i</v>
      </c>
      <c r="N2256">
        <f t="shared" si="658"/>
        <v>89.963914031893069</v>
      </c>
      <c r="O2256">
        <f t="shared" si="659"/>
        <v>14.948866905806049</v>
      </c>
      <c r="P2256" s="3">
        <f t="shared" si="660"/>
        <v>14.948866905806049</v>
      </c>
      <c r="Q2256" s="3">
        <f t="shared" si="661"/>
        <v>-90.036085968106931</v>
      </c>
      <c r="R2256">
        <f t="shared" si="662"/>
        <v>89.963914031893069</v>
      </c>
      <c r="S2256">
        <f t="shared" si="663"/>
        <v>4.4013637012787701</v>
      </c>
      <c r="T2256">
        <f t="shared" si="646"/>
        <v>14.948866905806049</v>
      </c>
    </row>
    <row r="2257" spans="1:20" x14ac:dyDescent="0.25">
      <c r="A2257">
        <f t="shared" si="647"/>
        <v>27759.67115763816</v>
      </c>
      <c r="B2257">
        <f t="shared" si="664"/>
        <v>4418.0888833436302</v>
      </c>
      <c r="C2257" t="str">
        <f t="shared" si="648"/>
        <v>-0.00235975848061187-5.56834795486182i</v>
      </c>
      <c r="D2257" t="str">
        <f t="shared" si="649"/>
        <v>3.47799675101707-3.62346803366673i</v>
      </c>
      <c r="E2257" t="str">
        <f t="shared" si="650"/>
        <v>162.577155452555+4.1109069982948i</v>
      </c>
      <c r="F2257" t="str">
        <f t="shared" si="651"/>
        <v>2.42491296565236-33.8112048956024i</v>
      </c>
      <c r="G2257" t="str">
        <f t="shared" si="652"/>
        <v>0.999995068188529-0.00222076274017388i</v>
      </c>
      <c r="H2257" t="str">
        <f t="shared" si="653"/>
        <v>2275.52681826391+718.650378328854i</v>
      </c>
      <c r="I2257" t="str">
        <f t="shared" si="654"/>
        <v>84.1132776235259-212.130030425269i</v>
      </c>
      <c r="K2257" t="str">
        <f t="shared" si="655"/>
        <v>0.00479522601206439-0.00484557511759054i</v>
      </c>
      <c r="L2257" t="str">
        <f t="shared" si="656"/>
        <v>0.00015-0.0638714210741727i</v>
      </c>
      <c r="M2257" t="str">
        <f t="shared" si="657"/>
        <v>0.0004-0.0112714272483834i</v>
      </c>
      <c r="N2257">
        <f t="shared" si="658"/>
        <v>89.975719155014829</v>
      </c>
      <c r="O2257">
        <f t="shared" si="659"/>
        <v>14.914528092728755</v>
      </c>
      <c r="P2257" s="3">
        <f t="shared" si="660"/>
        <v>14.914528092728755</v>
      </c>
      <c r="Q2257" s="3">
        <f t="shared" si="661"/>
        <v>-90.024280844985171</v>
      </c>
      <c r="R2257">
        <f t="shared" si="662"/>
        <v>89.975719155014829</v>
      </c>
      <c r="S2257">
        <f t="shared" si="663"/>
        <v>4.4180888833436303</v>
      </c>
      <c r="T2257">
        <f t="shared" si="646"/>
        <v>14.914528092728755</v>
      </c>
    </row>
    <row r="2258" spans="1:20" x14ac:dyDescent="0.25">
      <c r="A2258">
        <f t="shared" si="647"/>
        <v>27865.157908037188</v>
      </c>
      <c r="B2258">
        <f t="shared" si="664"/>
        <v>4434.877621100336</v>
      </c>
      <c r="C2258" t="str">
        <f t="shared" si="648"/>
        <v>-0.00119932808816747-5.54637999848035i</v>
      </c>
      <c r="D2258" t="str">
        <f t="shared" si="649"/>
        <v>3.47799577450917-3.60991118130064i</v>
      </c>
      <c r="E2258" t="str">
        <f t="shared" si="650"/>
        <v>162.580899703119+4.12887707638107i</v>
      </c>
      <c r="F2258" t="str">
        <f t="shared" si="651"/>
        <v>2.42491287458965-33.6832495522523i</v>
      </c>
      <c r="G2258" t="str">
        <f t="shared" si="652"/>
        <v>0.999995030635733-0.00222920155487338i</v>
      </c>
      <c r="H2258" t="str">
        <f t="shared" si="653"/>
        <v>2286.50750866465+718.184498389399i</v>
      </c>
      <c r="I2258" t="str">
        <f t="shared" si="654"/>
        <v>83.8847154288486-212.355232216371i</v>
      </c>
      <c r="K2258" t="str">
        <f t="shared" si="655"/>
        <v>0.00477690481032993-0.00484422906004443i</v>
      </c>
      <c r="L2258" t="str">
        <f t="shared" si="656"/>
        <v>0.00015-0.063629628485926i</v>
      </c>
      <c r="M2258" t="str">
        <f t="shared" si="657"/>
        <v>0.0004-0.0112287579681046i</v>
      </c>
      <c r="N2258">
        <f t="shared" si="658"/>
        <v>89.987610579035106</v>
      </c>
      <c r="O2258">
        <f t="shared" si="659"/>
        <v>14.880192623626387</v>
      </c>
      <c r="P2258" s="3">
        <f t="shared" si="660"/>
        <v>14.880192623626387</v>
      </c>
      <c r="Q2258" s="3">
        <f t="shared" si="661"/>
        <v>-90.012389420964894</v>
      </c>
      <c r="R2258">
        <f t="shared" si="662"/>
        <v>89.987610579035106</v>
      </c>
      <c r="S2258">
        <f t="shared" si="663"/>
        <v>4.4348776211003358</v>
      </c>
      <c r="T2258">
        <f t="shared" si="646"/>
        <v>14.880192623626387</v>
      </c>
    </row>
    <row r="2259" spans="1:20" x14ac:dyDescent="0.25">
      <c r="A2259">
        <f t="shared" si="647"/>
        <v>27971.045508087729</v>
      </c>
      <c r="B2259">
        <f t="shared" si="664"/>
        <v>4451.7301560605174</v>
      </c>
      <c r="C2259" t="str">
        <f t="shared" si="648"/>
        <v>-0.0000396854778927924-5.52450064473429i</v>
      </c>
      <c r="D2259" t="str">
        <f t="shared" si="649"/>
        <v>3.47799479056627-3.59640625862819i</v>
      </c>
      <c r="E2259" t="str">
        <f t="shared" si="650"/>
        <v>162.584692796619+4.14691998173503i</v>
      </c>
      <c r="F2259" t="str">
        <f t="shared" si="651"/>
        <v>2.42491278283356-33.5557787537523i</v>
      </c>
      <c r="G2259" t="str">
        <f t="shared" si="652"/>
        <v>0.999994992796996-0.00223767243611077i</v>
      </c>
      <c r="H2259" t="str">
        <f t="shared" si="653"/>
        <v>2297.61013502026+717.630435727691i</v>
      </c>
      <c r="I2259" t="str">
        <f t="shared" si="654"/>
        <v>83.6499571858777-212.587793122898i</v>
      </c>
      <c r="K2259" t="str">
        <f t="shared" si="655"/>
        <v>0.00475859408701566-0.00484281414679501i</v>
      </c>
      <c r="L2259" t="str">
        <f t="shared" si="656"/>
        <v>0.00015-0.0633887512312472i</v>
      </c>
      <c r="M2259" t="str">
        <f t="shared" si="657"/>
        <v>0.0004-0.0111862502172789i</v>
      </c>
      <c r="N2259">
        <f t="shared" si="658"/>
        <v>89.999588413408304</v>
      </c>
      <c r="O2259">
        <f t="shared" si="659"/>
        <v>14.845860572118781</v>
      </c>
      <c r="P2259" s="3">
        <f t="shared" si="660"/>
        <v>14.845860572118781</v>
      </c>
      <c r="Q2259" s="3">
        <f t="shared" si="661"/>
        <v>-90.000411586591696</v>
      </c>
      <c r="R2259">
        <f t="shared" si="662"/>
        <v>89.999588413408304</v>
      </c>
      <c r="S2259">
        <f t="shared" si="663"/>
        <v>4.4517301560605178</v>
      </c>
      <c r="T2259">
        <f t="shared" si="646"/>
        <v>14.845860572118781</v>
      </c>
    </row>
    <row r="2260" spans="1:20" x14ac:dyDescent="0.25">
      <c r="A2260">
        <f t="shared" si="647"/>
        <v>28077.335481018465</v>
      </c>
      <c r="B2260">
        <f t="shared" si="664"/>
        <v>4468.6467306535478</v>
      </c>
      <c r="C2260" t="str">
        <f t="shared" si="648"/>
        <v>0.0011191361876639-5.50270957030826i</v>
      </c>
      <c r="D2260" t="str">
        <f t="shared" si="649"/>
        <v>3.47799379913174-3.58295307137547i</v>
      </c>
      <c r="E2260" t="str">
        <f t="shared" si="650"/>
        <v>162.588535160829+4.1650358948418i</v>
      </c>
      <c r="F2260" t="str">
        <f t="shared" si="651"/>
        <v>2.4249126903788-33.4287906663918i</v>
      </c>
      <c r="G2260" t="str">
        <f t="shared" si="652"/>
        <v>0.999994954670142-0.00224617550572796i</v>
      </c>
      <c r="H2260" t="str">
        <f t="shared" si="653"/>
        <v>2308.83580732216+716.985487401769i</v>
      </c>
      <c r="I2260" t="str">
        <f t="shared" si="654"/>
        <v>83.4088447399507-212.8277383527i</v>
      </c>
      <c r="K2260" t="str">
        <f t="shared" si="655"/>
        <v>0.00474029435947452-0.00484133047930017i</v>
      </c>
      <c r="L2260" t="str">
        <f t="shared" si="656"/>
        <v>0.00015-0.0631487858450362i</v>
      </c>
      <c r="M2260" t="str">
        <f t="shared" si="657"/>
        <v>0.0004-0.0111439033844182i</v>
      </c>
      <c r="N2260">
        <f t="shared" si="658"/>
        <v>90.011652764615334</v>
      </c>
      <c r="O2260">
        <f t="shared" si="659"/>
        <v>14.811532011942655</v>
      </c>
      <c r="P2260" s="3">
        <f t="shared" si="660"/>
        <v>14.811532011942655</v>
      </c>
      <c r="Q2260" s="3">
        <f t="shared" si="661"/>
        <v>-89.988347235384666</v>
      </c>
      <c r="R2260">
        <f t="shared" si="662"/>
        <v>90.011652764615334</v>
      </c>
      <c r="S2260">
        <f t="shared" si="663"/>
        <v>4.468646730653548</v>
      </c>
      <c r="T2260">
        <f t="shared" si="646"/>
        <v>14.811532011942655</v>
      </c>
    </row>
    <row r="2261" spans="1:20" x14ac:dyDescent="0.25">
      <c r="A2261">
        <f t="shared" si="647"/>
        <v>28184.029355846338</v>
      </c>
      <c r="B2261">
        <f t="shared" si="664"/>
        <v>4485.6275882300315</v>
      </c>
      <c r="C2261" t="str">
        <f t="shared" si="648"/>
        <v>0.00227710383114266-5.48100645278851i</v>
      </c>
      <c r="D2261" t="str">
        <f t="shared" si="649"/>
        <v>3.47799280014858-3.56955142601285i</v>
      </c>
      <c r="E2261" t="str">
        <f t="shared" si="650"/>
        <v>162.59242722603+4.18322499575845i</v>
      </c>
      <c r="F2261" t="str">
        <f t="shared" si="651"/>
        <v>2.42491259722006-33.302283463405i</v>
      </c>
      <c r="G2261" t="str">
        <f t="shared" si="652"/>
        <v>0.999994916252976-0.00225471088602968i</v>
      </c>
      <c r="H2261" t="str">
        <f t="shared" si="653"/>
        <v>2320.18562309391+716.24687606476i</v>
      </c>
      <c r="I2261" t="str">
        <f t="shared" si="654"/>
        <v>83.1612160254237-213.075091677484i</v>
      </c>
      <c r="K2261" t="str">
        <f t="shared" si="655"/>
        <v>0.00472200614380578-0.00483977816385252i</v>
      </c>
      <c r="L2261" t="str">
        <f t="shared" si="656"/>
        <v>0.00015-0.0629097288753101i</v>
      </c>
      <c r="M2261" t="str">
        <f t="shared" si="657"/>
        <v>0.0004-0.0111017168603488i</v>
      </c>
      <c r="N2261">
        <f t="shared" si="658"/>
        <v>90.023803736166897</v>
      </c>
      <c r="O2261">
        <f t="shared" si="659"/>
        <v>14.777207016946827</v>
      </c>
      <c r="P2261" s="3">
        <f t="shared" si="660"/>
        <v>14.777207016946827</v>
      </c>
      <c r="Q2261" s="3">
        <f t="shared" si="661"/>
        <v>-89.976196263833103</v>
      </c>
      <c r="R2261">
        <f t="shared" si="662"/>
        <v>90.023803736166897</v>
      </c>
      <c r="S2261">
        <f t="shared" si="663"/>
        <v>4.4856275882300318</v>
      </c>
      <c r="T2261">
        <f t="shared" si="646"/>
        <v>14.777207016946827</v>
      </c>
    </row>
    <row r="2262" spans="1:20" x14ac:dyDescent="0.25">
      <c r="A2262">
        <f t="shared" si="647"/>
        <v>28291.128667398556</v>
      </c>
      <c r="B2262">
        <f t="shared" si="664"/>
        <v>4502.672973065306</v>
      </c>
      <c r="C2262" t="str">
        <f t="shared" si="648"/>
        <v>0.00343418446409061-5.45939097065982i</v>
      </c>
      <c r="D2262" t="str">
        <f t="shared" si="649"/>
        <v>3.47799179355929-3.55620112975207i</v>
      </c>
      <c r="E2262" t="str">
        <f t="shared" si="650"/>
        <v>162.596369425029+4.20148746410667i</v>
      </c>
      <c r="F2262" t="str">
        <f t="shared" si="651"/>
        <v>2.42491250335196-33.1762553249428i</v>
      </c>
      <c r="G2262" t="str">
        <f t="shared" si="652"/>
        <v>0.999994877543287-0.00226327869978532i</v>
      </c>
      <c r="H2262" t="str">
        <f t="shared" si="653"/>
        <v>2331.66066576699+715.411748128884i</v>
      </c>
      <c r="I2262" t="str">
        <f t="shared" si="654"/>
        <v>82.9069049828882-213.329875325156i</v>
      </c>
      <c r="K2262" t="str">
        <f t="shared" si="655"/>
        <v>0.00470372995479769-0.00483815731156074i</v>
      </c>
      <c r="L2262" t="str">
        <f t="shared" si="656"/>
        <v>0.00015-0.0626715768831539i</v>
      </c>
      <c r="M2262" t="str">
        <f t="shared" si="657"/>
        <v>0.0004-0.0110596900382036i</v>
      </c>
      <c r="N2262">
        <f t="shared" si="658"/>
        <v>90.036041428607419</v>
      </c>
      <c r="O2262">
        <f t="shared" si="659"/>
        <v>14.742885661087763</v>
      </c>
      <c r="P2262" s="3">
        <f t="shared" si="660"/>
        <v>14.742885661087763</v>
      </c>
      <c r="Q2262" s="3">
        <f t="shared" si="661"/>
        <v>-89.963958571392581</v>
      </c>
      <c r="R2262">
        <f t="shared" si="662"/>
        <v>90.036041428607419</v>
      </c>
      <c r="S2262">
        <f t="shared" si="663"/>
        <v>4.5026729730653061</v>
      </c>
      <c r="T2262">
        <f t="shared" si="646"/>
        <v>14.742885661087763</v>
      </c>
    </row>
    <row r="2263" spans="1:20" x14ac:dyDescent="0.25">
      <c r="A2263">
        <f t="shared" si="647"/>
        <v>28398.634956334674</v>
      </c>
      <c r="B2263">
        <f t="shared" si="664"/>
        <v>4519.7831303629546</v>
      </c>
      <c r="C2263" t="str">
        <f t="shared" si="648"/>
        <v>0.00459034519038504-5.43786280330235i</v>
      </c>
      <c r="D2263" t="str">
        <f t="shared" si="649"/>
        <v>3.47799077930598-3.5429019905436i</v>
      </c>
      <c r="E2263" t="str">
        <f t="shared" si="650"/>
        <v>162.600362193166+4.21982347907197i</v>
      </c>
      <c r="F2263" t="str">
        <f t="shared" si="651"/>
        <v>2.42491240876913-33.0507044380484i</v>
      </c>
      <c r="G2263" t="str">
        <f t="shared" si="652"/>
        <v>0.99999483853885-0.00227187907023069i</v>
      </c>
      <c r="H2263" t="str">
        <f t="shared" si="653"/>
        <v>2343.26200296447+714.477171902745i</v>
      </c>
      <c r="I2263" t="str">
        <f t="shared" si="654"/>
        <v>82.6457414759255-213.592109866896i</v>
      </c>
      <c r="K2263" t="str">
        <f t="shared" si="655"/>
        <v>0.00468546630587006-0.00483646803833058i</v>
      </c>
      <c r="L2263" t="str">
        <f t="shared" si="656"/>
        <v>0.00015-0.0624343264426717i</v>
      </c>
      <c r="M2263" t="str">
        <f t="shared" si="657"/>
        <v>0.0004-0.0110178223134127i</v>
      </c>
      <c r="N2263">
        <f t="shared" si="658"/>
        <v>90.048365939516927</v>
      </c>
      <c r="O2263">
        <f t="shared" si="659"/>
        <v>14.708568018424913</v>
      </c>
      <c r="P2263" s="3">
        <f t="shared" si="660"/>
        <v>14.708568018424913</v>
      </c>
      <c r="Q2263" s="3">
        <f t="shared" si="661"/>
        <v>-89.951634060483073</v>
      </c>
      <c r="R2263">
        <f t="shared" si="662"/>
        <v>90.048365939516927</v>
      </c>
      <c r="S2263">
        <f t="shared" si="663"/>
        <v>4.5197831303629545</v>
      </c>
      <c r="T2263">
        <f t="shared" si="646"/>
        <v>14.708568018424913</v>
      </c>
    </row>
    <row r="2264" spans="1:20" x14ac:dyDescent="0.25">
      <c r="A2264">
        <f t="shared" si="647"/>
        <v>28506.549769168749</v>
      </c>
      <c r="B2264">
        <f t="shared" si="664"/>
        <v>4536.9583062583342</v>
      </c>
      <c r="C2264" t="str">
        <f t="shared" si="648"/>
        <v>0.00574555320982961-5.41642163098817i</v>
      </c>
      <c r="D2264" t="str">
        <f t="shared" si="649"/>
        <v>3.4779897573303-3.52965381707375i</v>
      </c>
      <c r="E2264" t="str">
        <f t="shared" si="650"/>
        <v>162.604405968332+4.23823321940171i</v>
      </c>
      <c r="F2264" t="str">
        <f t="shared" si="651"/>
        <v>2.42491231346612-32.92562899663i</v>
      </c>
      <c r="G2264" t="str">
        <f t="shared" si="652"/>
        <v>0.999994799237418-0.00228051212106971i</v>
      </c>
      <c r="H2264" t="str">
        <f t="shared" si="653"/>
        <v>2354.99068468836+713.440135702607i</v>
      </c>
      <c r="I2264" t="str">
        <f t="shared" si="654"/>
        <v>82.3775512074445-213.861814098719i</v>
      </c>
      <c r="K2264" t="str">
        <f t="shared" si="655"/>
        <v>0.00466721570901692-0.00483471046484448i</v>
      </c>
      <c r="L2264" t="str">
        <f t="shared" si="656"/>
        <v>0.00015-0.0621979741409362i</v>
      </c>
      <c r="M2264" t="str">
        <f t="shared" si="657"/>
        <v>0.0004-0.0109761130836946i</v>
      </c>
      <c r="N2264">
        <f t="shared" si="658"/>
        <v>90.060777363515214</v>
      </c>
      <c r="O2264">
        <f t="shared" si="659"/>
        <v>14.674254163115471</v>
      </c>
      <c r="P2264" s="3">
        <f t="shared" si="660"/>
        <v>14.674254163115471</v>
      </c>
      <c r="Q2264" s="3">
        <f t="shared" si="661"/>
        <v>-89.939222636484786</v>
      </c>
      <c r="R2264">
        <f t="shared" si="662"/>
        <v>90.060777363515214</v>
      </c>
      <c r="S2264">
        <f t="shared" si="663"/>
        <v>4.5369583062583345</v>
      </c>
      <c r="T2264">
        <f t="shared" si="646"/>
        <v>14.674254163115471</v>
      </c>
    </row>
    <row r="2265" spans="1:20" x14ac:dyDescent="0.25">
      <c r="A2265">
        <f t="shared" si="647"/>
        <v>28614.874658291592</v>
      </c>
      <c r="B2265">
        <f t="shared" si="664"/>
        <v>4554.1987478221163</v>
      </c>
      <c r="C2265" t="str">
        <f t="shared" si="648"/>
        <v>0.006899775821819-5.39506713487873i</v>
      </c>
      <c r="D2265" t="str">
        <f t="shared" si="649"/>
        <v>3.47798872757347-3.51645641876199i</v>
      </c>
      <c r="E2265" t="str">
        <f t="shared" si="650"/>
        <v>162.608501190976+4.25671686340171i</v>
      </c>
      <c r="F2265" t="str">
        <f t="shared" si="651"/>
        <v>2.42491221743742-32.8010272014353i</v>
      </c>
      <c r="G2265" t="str">
        <f t="shared" si="652"/>
        <v>0.999994759636731-0.00228917797647628i</v>
      </c>
      <c r="H2265" t="str">
        <f t="shared" si="653"/>
        <v>2366.84774140548+712.297545939297i</v>
      </c>
      <c r="I2265" t="str">
        <f t="shared" si="654"/>
        <v>82.1021556357566-214.139004917247i</v>
      </c>
      <c r="K2265" t="str">
        <f t="shared" si="655"/>
        <v>0.00464897867475058-0.0048328847165411i</v>
      </c>
      <c r="L2265" t="str">
        <f t="shared" si="656"/>
        <v>0.00015-0.0619625165779399i</v>
      </c>
      <c r="M2265" t="str">
        <f t="shared" si="657"/>
        <v>0.0004-0.0109345617490483i</v>
      </c>
      <c r="N2265">
        <f t="shared" si="658"/>
        <v>90.073275792267452</v>
      </c>
      <c r="O2265">
        <f t="shared" si="659"/>
        <v>14.63994416941058</v>
      </c>
      <c r="P2265" s="3">
        <f t="shared" si="660"/>
        <v>14.63994416941058</v>
      </c>
      <c r="Q2265" s="3">
        <f t="shared" si="661"/>
        <v>-89.926724207732548</v>
      </c>
      <c r="R2265">
        <f t="shared" si="662"/>
        <v>90.073275792267452</v>
      </c>
      <c r="S2265">
        <f t="shared" si="663"/>
        <v>4.5541987478221166</v>
      </c>
      <c r="T2265">
        <f t="shared" si="646"/>
        <v>14.63994416941058</v>
      </c>
    </row>
    <row r="2266" spans="1:20" x14ac:dyDescent="0.25">
      <c r="A2266">
        <f t="shared" si="647"/>
        <v>28723.611181993099</v>
      </c>
      <c r="B2266">
        <f t="shared" si="664"/>
        <v>4571.5047030638407</v>
      </c>
      <c r="C2266" t="str">
        <f t="shared" si="648"/>
        <v>0.00805298042858649-5.3737989970214i</v>
      </c>
      <c r="D2266" t="str">
        <f t="shared" si="649"/>
        <v>3.47798768997621-3.50330960575821i</v>
      </c>
      <c r="E2266" t="str">
        <f t="shared" si="650"/>
        <v>162.612648304123+4.27527458893484i</v>
      </c>
      <c r="F2266" t="str">
        <f t="shared" si="651"/>
        <v>2.42491212067753-32.6768972600256i</v>
      </c>
      <c r="G2266" t="str">
        <f t="shared" si="652"/>
        <v>0.99999471973451-0.00229787676109602i</v>
      </c>
      <c r="H2266" t="str">
        <f t="shared" si="653"/>
        <v>2378.83418202864+711.046225182356i</v>
      </c>
      <c r="I2266" t="str">
        <f t="shared" si="654"/>
        <v>81.8193718905263-214.423697189581i</v>
      </c>
      <c r="K2266" t="str">
        <f t="shared" si="655"/>
        <v>0.00463075571204463-0.00483099092359336i</v>
      </c>
      <c r="L2266" t="str">
        <f t="shared" si="656"/>
        <v>0.00015-0.0617279503665473i</v>
      </c>
      <c r="M2266" t="str">
        <f t="shared" si="657"/>
        <v>0.0004-0.0108931677117436i</v>
      </c>
      <c r="N2266">
        <f t="shared" si="658"/>
        <v>90.085861314486579</v>
      </c>
      <c r="O2266">
        <f t="shared" si="659"/>
        <v>14.605638111649897</v>
      </c>
      <c r="P2266" s="3">
        <f t="shared" si="660"/>
        <v>14.605638111649897</v>
      </c>
      <c r="Q2266" s="3">
        <f t="shared" si="661"/>
        <v>-89.914138685513421</v>
      </c>
      <c r="R2266">
        <f t="shared" si="662"/>
        <v>90.085861314486579</v>
      </c>
      <c r="S2266">
        <f t="shared" si="663"/>
        <v>4.5715047030638409</v>
      </c>
      <c r="T2266">
        <f t="shared" si="646"/>
        <v>14.605638111649897</v>
      </c>
    </row>
    <row r="2267" spans="1:20" x14ac:dyDescent="0.25">
      <c r="A2267">
        <f t="shared" si="647"/>
        <v>28832.760904484672</v>
      </c>
      <c r="B2267">
        <f t="shared" si="664"/>
        <v>4588.8764209354831</v>
      </c>
      <c r="C2267" t="str">
        <f t="shared" si="648"/>
        <v>0.00920513453887395-5.35261690034707i</v>
      </c>
      <c r="D2267" t="str">
        <f t="shared" si="649"/>
        <v>3.47798664447884-3.49021318893998i</v>
      </c>
      <c r="E2267" t="str">
        <f t="shared" si="650"/>
        <v>162.616847753387+4.29390657341724i</v>
      </c>
      <c r="F2267" t="str">
        <f t="shared" si="651"/>
        <v>2.42491202318087-32.5532373867501i</v>
      </c>
      <c r="G2267" t="str">
        <f t="shared" si="652"/>
        <v>0.999994679528459-0.00230660860004806i</v>
      </c>
      <c r="H2267" t="str">
        <f t="shared" si="653"/>
        <v>2390.95099178694+709.682910203087i</v>
      </c>
      <c r="I2267" t="str">
        <f t="shared" si="654"/>
        <v>81.5290126887242-214.715903616894i</v>
      </c>
      <c r="K2267" t="str">
        <f t="shared" si="655"/>
        <v>0.00461254732827855-0.00482902922088629i</v>
      </c>
      <c r="L2267" t="str">
        <f t="shared" si="656"/>
        <v>0.00015-0.0614942721324438i</v>
      </c>
      <c r="M2267" t="str">
        <f t="shared" si="657"/>
        <v>0.0004-0.0108519303763136i</v>
      </c>
      <c r="N2267">
        <f t="shared" si="658"/>
        <v>90.098534015940288</v>
      </c>
      <c r="O2267">
        <f t="shared" si="659"/>
        <v>14.571336064257867</v>
      </c>
      <c r="P2267" s="3">
        <f t="shared" si="660"/>
        <v>14.571336064257867</v>
      </c>
      <c r="Q2267" s="3">
        <f t="shared" si="661"/>
        <v>-89.901465984059712</v>
      </c>
      <c r="R2267">
        <f t="shared" si="662"/>
        <v>90.098534015940288</v>
      </c>
      <c r="S2267">
        <f t="shared" si="663"/>
        <v>4.5888764209354829</v>
      </c>
      <c r="T2267">
        <f t="shared" si="646"/>
        <v>14.571336064257867</v>
      </c>
    </row>
    <row r="2268" spans="1:20" x14ac:dyDescent="0.25">
      <c r="A2268">
        <f t="shared" si="647"/>
        <v>28942.325395921718</v>
      </c>
      <c r="B2268">
        <f t="shared" si="664"/>
        <v>4606.3141513350383</v>
      </c>
      <c r="C2268" t="str">
        <f t="shared" si="648"/>
        <v>0.0103562057716102-5.33152052866696i</v>
      </c>
      <c r="D2268" t="str">
        <f t="shared" si="649"/>
        <v>3.47798559102127-3.47716697990981i</v>
      </c>
      <c r="E2268" t="str">
        <f t="shared" si="650"/>
        <v>162.62109998698+4.31261299381848i</v>
      </c>
      <c r="F2268" t="str">
        <f t="shared" si="651"/>
        <v>2.42491192494184-32.4300458027199i</v>
      </c>
      <c r="G2268" t="str">
        <f t="shared" si="652"/>
        <v>0.999994639016265-0.00231537361892688i</v>
      </c>
      <c r="H2268" t="str">
        <f t="shared" si="653"/>
        <v>2403.19912998143+708.204249998467i</v>
      </c>
      <c r="I2268" t="str">
        <f t="shared" si="654"/>
        <v>81.2308862507451-215.015634591612i</v>
      </c>
      <c r="K2268" t="str">
        <f t="shared" si="655"/>
        <v>0.00459435402918211-0.00482699974799351i</v>
      </c>
      <c r="L2268" t="str">
        <f t="shared" si="656"/>
        <v>0.00015-0.0612614785140906i</v>
      </c>
      <c r="M2268" t="str">
        <f t="shared" si="657"/>
        <v>0.0004-0.0108108491495454i</v>
      </c>
      <c r="N2268">
        <f t="shared" si="658"/>
        <v>90.111293979459418</v>
      </c>
      <c r="O2268">
        <f t="shared" si="659"/>
        <v>14.537038101738577</v>
      </c>
      <c r="P2268" s="3">
        <f t="shared" si="660"/>
        <v>14.537038101738577</v>
      </c>
      <c r="Q2268" s="3">
        <f t="shared" si="661"/>
        <v>-89.888706020540582</v>
      </c>
      <c r="R2268">
        <f t="shared" si="662"/>
        <v>90.111293979459418</v>
      </c>
      <c r="S2268">
        <f t="shared" si="663"/>
        <v>4.6063141513350381</v>
      </c>
      <c r="T2268">
        <f t="shared" si="646"/>
        <v>14.537038101738577</v>
      </c>
    </row>
    <row r="2269" spans="1:20" x14ac:dyDescent="0.25">
      <c r="A2269">
        <f t="shared" si="647"/>
        <v>29052.306232426221</v>
      </c>
      <c r="B2269">
        <f t="shared" si="664"/>
        <v>4623.8181451101118</v>
      </c>
      <c r="C2269" t="str">
        <f t="shared" si="648"/>
        <v>0.0115061618587644-5.31050956666986i</v>
      </c>
      <c r="D2269" t="str">
        <f t="shared" si="649"/>
        <v>3.47798452954284-3.46417079099245i</v>
      </c>
      <c r="E2269" t="str">
        <f t="shared" si="650"/>
        <v>162.625405455732+4.33139402665538i</v>
      </c>
      <c r="F2269" t="str">
        <f t="shared" si="651"/>
        <v>2.42491182595479-32.3073207357826i</v>
      </c>
      <c r="G2269" t="str">
        <f t="shared" si="652"/>
        <v>0.999994598195596-0.00232417194380404i</v>
      </c>
      <c r="H2269" t="str">
        <f t="shared" si="653"/>
        <v>2415.57952762059+706.606803798622i</v>
      </c>
      <c r="I2269" t="str">
        <f t="shared" si="654"/>
        <v>80.9247962169058-215.322898047875i</v>
      </c>
      <c r="K2269" t="str">
        <f t="shared" si="655"/>
        <v>0.00457617631877992-0.00482490264915351i</v>
      </c>
      <c r="L2269" t="str">
        <f t="shared" si="656"/>
        <v>0.00015-0.0610295661626722i</v>
      </c>
      <c r="M2269" t="str">
        <f t="shared" si="657"/>
        <v>0.0004-0.0107699234404716i</v>
      </c>
      <c r="N2269">
        <f t="shared" si="658"/>
        <v>90.124141284938176</v>
      </c>
      <c r="O2269">
        <f t="shared" si="659"/>
        <v>14.50274429867126</v>
      </c>
      <c r="P2269" s="3">
        <f t="shared" si="660"/>
        <v>14.50274429867126</v>
      </c>
      <c r="Q2269" s="3">
        <f t="shared" si="661"/>
        <v>-89.875858715061824</v>
      </c>
      <c r="R2269">
        <f t="shared" si="662"/>
        <v>90.124141284938176</v>
      </c>
      <c r="S2269">
        <f t="shared" si="663"/>
        <v>4.6238181451101115</v>
      </c>
      <c r="T2269">
        <f t="shared" si="646"/>
        <v>14.50274429867126</v>
      </c>
    </row>
    <row r="2270" spans="1:20" x14ac:dyDescent="0.25">
      <c r="A2270">
        <f t="shared" si="647"/>
        <v>29162.704996109442</v>
      </c>
      <c r="B2270">
        <f t="shared" si="664"/>
        <v>4641.3886540615304</v>
      </c>
      <c r="C2270" t="str">
        <f t="shared" si="648"/>
        <v>0.0126549706492392-5.28958369991951i</v>
      </c>
      <c r="D2270" t="str">
        <f t="shared" si="649"/>
        <v>3.47798345998249-3.45122443523219i</v>
      </c>
      <c r="E2270" t="str">
        <f t="shared" si="650"/>
        <v>162.6297646131+4.35024984799274i</v>
      </c>
      <c r="F2270" t="str">
        <f t="shared" si="651"/>
        <v>2.42491172621401-32.185060420497i</v>
      </c>
      <c r="G2270" t="str">
        <f t="shared" si="652"/>
        <v>0.999994557064105-0.00233300370123005i</v>
      </c>
      <c r="H2270" t="str">
        <f t="shared" si="653"/>
        <v>2428.09308493046+704.887039059644i</v>
      </c>
      <c r="I2270" t="str">
        <f t="shared" si="654"/>
        <v>80.6105415644476-215.637699305044i</v>
      </c>
      <c r="K2270" t="str">
        <f t="shared" si="655"/>
        <v>0.00455801469933701-0.00482273807324475i</v>
      </c>
      <c r="L2270" t="str">
        <f t="shared" si="656"/>
        <v>0.00015-0.0607985317420525i</v>
      </c>
      <c r="M2270" t="str">
        <f t="shared" si="657"/>
        <v>0.0004-0.0107291526603622i</v>
      </c>
      <c r="N2270">
        <f t="shared" si="658"/>
        <v>90.137076009346089</v>
      </c>
      <c r="O2270">
        <f t="shared" si="659"/>
        <v>14.468454729705941</v>
      </c>
      <c r="P2270" s="3">
        <f t="shared" si="660"/>
        <v>14.468454729705941</v>
      </c>
      <c r="Q2270" s="3">
        <f t="shared" si="661"/>
        <v>-89.862923990653911</v>
      </c>
      <c r="R2270">
        <f t="shared" si="662"/>
        <v>90.137076009346089</v>
      </c>
      <c r="S2270">
        <f t="shared" si="663"/>
        <v>4.6413886540615303</v>
      </c>
      <c r="T2270">
        <f t="shared" si="646"/>
        <v>14.468454729705941</v>
      </c>
    </row>
    <row r="2271" spans="1:20" x14ac:dyDescent="0.25">
      <c r="A2271">
        <f t="shared" si="647"/>
        <v>29273.523275094656</v>
      </c>
      <c r="B2271">
        <f t="shared" si="664"/>
        <v>4659.0259309469639</v>
      </c>
      <c r="C2271" t="str">
        <f t="shared" si="648"/>
        <v>0.0138026001121228-5.2687426148521i</v>
      </c>
      <c r="D2271" t="str">
        <f t="shared" si="649"/>
        <v>3.4779823822787-3.43832772639018i</v>
      </c>
      <c r="E2271" t="str">
        <f t="shared" si="650"/>
        <v>162.634177915186+4.36918063343991i</v>
      </c>
      <c r="F2271" t="str">
        <f t="shared" si="651"/>
        <v>2.42491162571376-32.0632630981072i</v>
      </c>
      <c r="G2271" t="str">
        <f t="shared" si="652"/>
        <v>0.999994515619423-0.00234186901823617i</v>
      </c>
      <c r="H2271" t="str">
        <f t="shared" si="653"/>
        <v>2440.74066873401+703.041329445083i</v>
      </c>
      <c r="I2271" t="str">
        <f t="shared" si="654"/>
        <v>80.2879165252988-215.960040903963i</v>
      </c>
      <c r="K2271" t="str">
        <f t="shared" si="655"/>
        <v>0.00453986967130453-0.00482050617376023i</v>
      </c>
      <c r="L2271" t="str">
        <f t="shared" si="656"/>
        <v>0.00015-0.0605683719287232i</v>
      </c>
      <c r="M2271" t="str">
        <f t="shared" si="657"/>
        <v>0.0004-0.0106885362227159i</v>
      </c>
      <c r="N2271">
        <f t="shared" si="658"/>
        <v>90.150098226734045</v>
      </c>
      <c r="O2271">
        <f t="shared" si="659"/>
        <v>14.434169469559233</v>
      </c>
      <c r="P2271" s="3">
        <f t="shared" si="660"/>
        <v>14.434169469559233</v>
      </c>
      <c r="Q2271" s="3">
        <f t="shared" si="661"/>
        <v>-89.849901773265955</v>
      </c>
      <c r="R2271">
        <f t="shared" si="662"/>
        <v>90.150098226734045</v>
      </c>
      <c r="S2271">
        <f t="shared" si="663"/>
        <v>4.6590259309469637</v>
      </c>
      <c r="T2271">
        <f t="shared" si="646"/>
        <v>14.434169469559233</v>
      </c>
    </row>
    <row r="2272" spans="1:20" x14ac:dyDescent="0.25">
      <c r="A2272">
        <f t="shared" si="647"/>
        <v>29384.762663540016</v>
      </c>
      <c r="B2272">
        <f t="shared" si="664"/>
        <v>4676.7302294845622</v>
      </c>
      <c r="C2272" t="str">
        <f t="shared" si="648"/>
        <v>0.0149490183399204-5.24798599877338i</v>
      </c>
      <c r="D2272" t="str">
        <f t="shared" si="649"/>
        <v>3.4779812963695-3.42548047894176i</v>
      </c>
      <c r="E2272" t="str">
        <f t="shared" si="650"/>
        <v>162.638645820748+4.38818655814802i</v>
      </c>
      <c r="F2272" t="str">
        <f t="shared" si="651"/>
        <v>2.42491152444828-31.941927016518i</v>
      </c>
      <c r="G2272" t="str">
        <f t="shared" si="652"/>
        <v>0.999994473859167-0.00235076802233625i</v>
      </c>
      <c r="H2272" t="str">
        <f t="shared" si="653"/>
        <v>2453.52310969463+701.065952799034i</v>
      </c>
      <c r="I2272" t="str">
        <f t="shared" si="654"/>
        <v>79.9567105048152-216.289922435765i</v>
      </c>
      <c r="K2272" t="str">
        <f t="shared" si="655"/>
        <v>0.00452174173326562-0.00481820710878115i</v>
      </c>
      <c r="L2272" t="str">
        <f t="shared" si="656"/>
        <v>0.00015-0.0603390834117585i</v>
      </c>
      <c r="M2272" t="str">
        <f t="shared" si="657"/>
        <v>0.0004-0.0106480735432515i</v>
      </c>
      <c r="N2272">
        <f t="shared" si="658"/>
        <v>90.163208008240971</v>
      </c>
      <c r="O2272">
        <f t="shared" si="659"/>
        <v>14.399888593009372</v>
      </c>
      <c r="P2272" s="3">
        <f t="shared" si="660"/>
        <v>14.399888593009372</v>
      </c>
      <c r="Q2272" s="3">
        <f t="shared" si="661"/>
        <v>-89.836791991759029</v>
      </c>
      <c r="R2272">
        <f t="shared" si="662"/>
        <v>90.163208008240971</v>
      </c>
      <c r="S2272">
        <f t="shared" si="663"/>
        <v>4.6767302294845621</v>
      </c>
      <c r="T2272">
        <f t="shared" si="646"/>
        <v>14.399888593009372</v>
      </c>
    </row>
    <row r="2273" spans="1:20" x14ac:dyDescent="0.25">
      <c r="A2273">
        <f t="shared" si="647"/>
        <v>29496.424761661467</v>
      </c>
      <c r="B2273">
        <f t="shared" si="664"/>
        <v>4694.5018043566033</v>
      </c>
      <c r="C2273" t="str">
        <f t="shared" si="648"/>
        <v>0.0160941935520444-5.22731353985639i</v>
      </c>
      <c r="D2273" t="str">
        <f t="shared" si="649"/>
        <v>3.47798020219237-3.41268250807374i</v>
      </c>
      <c r="E2273" t="str">
        <f t="shared" si="650"/>
        <v>162.643168791219+4.40726779680792i</v>
      </c>
      <c r="F2273" t="str">
        <f t="shared" si="651"/>
        <v>2.42491142241172-31.8210504302689i</v>
      </c>
      <c r="G2273" t="str">
        <f t="shared" si="652"/>
        <v>0.999994431780933-0.00235970084152854i</v>
      </c>
      <c r="H2273" t="str">
        <f t="shared" si="653"/>
        <v>2466.44119941739+698.957089113966i</v>
      </c>
      <c r="I2273" t="str">
        <f t="shared" si="654"/>
        <v>79.6167080017115-216.627340362874i</v>
      </c>
      <c r="K2273" t="str">
        <f t="shared" si="655"/>
        <v>0.00450363138188233-0.00481584104094993i</v>
      </c>
      <c r="L2273" t="str">
        <f t="shared" si="656"/>
        <v>0.00015-0.060110662892766i</v>
      </c>
      <c r="M2273" t="str">
        <f t="shared" si="657"/>
        <v>0.0004-0.0106077640398999i</v>
      </c>
      <c r="N2273">
        <f t="shared" si="658"/>
        <v>90.176405422103869</v>
      </c>
      <c r="O2273">
        <f t="shared" si="659"/>
        <v>14.365612174892274</v>
      </c>
      <c r="P2273" s="3">
        <f t="shared" si="660"/>
        <v>14.365612174892274</v>
      </c>
      <c r="Q2273" s="3">
        <f t="shared" si="661"/>
        <v>-89.823594577896131</v>
      </c>
      <c r="R2273">
        <f t="shared" si="662"/>
        <v>90.176405422103869</v>
      </c>
      <c r="S2273">
        <f t="shared" si="663"/>
        <v>4.6945018043566034</v>
      </c>
      <c r="T2273">
        <f t="shared" si="646"/>
        <v>14.365612174892274</v>
      </c>
    </row>
    <row r="2274" spans="1:20" x14ac:dyDescent="0.25">
      <c r="A2274">
        <f t="shared" si="647"/>
        <v>29608.511175755779</v>
      </c>
      <c r="B2274">
        <f t="shared" si="664"/>
        <v>4712.3409112131585</v>
      </c>
      <c r="C2274" t="str">
        <f t="shared" si="648"/>
        <v>0.0172380940979346-5.20672492713886i</v>
      </c>
      <c r="D2274" t="str">
        <f t="shared" si="649"/>
        <v>3.4779790996844-3.39993362968182i</v>
      </c>
      <c r="E2274" t="str">
        <f t="shared" si="650"/>
        <v>162.647747290715+4.42642452364828i</v>
      </c>
      <c r="F2274" t="str">
        <f t="shared" si="651"/>
        <v>2.42491131959822-31.7006316005097i</v>
      </c>
      <c r="G2274" t="str">
        <f t="shared" si="652"/>
        <v>0.999994389382301-0.00236866760429751i</v>
      </c>
      <c r="H2274" t="str">
        <f t="shared" si="653"/>
        <v>2479.49568740292+696.710818497486i</v>
      </c>
      <c r="I2274" t="str">
        <f t="shared" si="654"/>
        <v>79.2676885295013-216.972287831996i</v>
      </c>
      <c r="K2274" t="str">
        <f t="shared" si="655"/>
        <v>0.00448553911184235-0.00481340813744261i</v>
      </c>
      <c r="L2274" t="str">
        <f t="shared" si="656"/>
        <v>0.00015-0.0598831070858398i</v>
      </c>
      <c r="M2274" t="str">
        <f t="shared" si="657"/>
        <v>0.0004-0.0105676071327953i</v>
      </c>
      <c r="N2274">
        <f t="shared" si="658"/>
        <v>90.189690533664958</v>
      </c>
      <c r="O2274">
        <f t="shared" si="659"/>
        <v>14.3313402900969</v>
      </c>
      <c r="P2274" s="3">
        <f t="shared" si="660"/>
        <v>14.3313402900969</v>
      </c>
      <c r="Q2274" s="3">
        <f t="shared" si="661"/>
        <v>-89.810309466335042</v>
      </c>
      <c r="R2274">
        <f t="shared" si="662"/>
        <v>90.189690533664958</v>
      </c>
      <c r="S2274">
        <f t="shared" si="663"/>
        <v>4.7123409112131585</v>
      </c>
      <c r="T2274">
        <f t="shared" si="646"/>
        <v>14.3313402900969</v>
      </c>
    </row>
    <row r="2275" spans="1:20" x14ac:dyDescent="0.25">
      <c r="A2275">
        <f t="shared" si="647"/>
        <v>29721.023518223654</v>
      </c>
      <c r="B2275">
        <f t="shared" si="664"/>
        <v>4730.2478066757685</v>
      </c>
      <c r="C2275" t="str">
        <f t="shared" si="648"/>
        <v>0.0183806884604092-5.18621985052091i</v>
      </c>
      <c r="D2275" t="str">
        <f t="shared" si="649"/>
        <v>3.47797798878217-3.38723366036785i</v>
      </c>
      <c r="E2275" t="str">
        <f t="shared" si="650"/>
        <v>162.652381786059+4.44565691243229i</v>
      </c>
      <c r="F2275" t="str">
        <f t="shared" si="651"/>
        <v>2.42491121600186-31.5806687949751i</v>
      </c>
      <c r="G2275" t="str">
        <f t="shared" si="652"/>
        <v>0.999994346660831-0.00237766843961578i</v>
      </c>
      <c r="H2275" t="str">
        <f t="shared" si="653"/>
        <v>2492.68727784749+694.323119141481i</v>
      </c>
      <c r="I2275" t="str">
        <f t="shared" si="654"/>
        <v>78.9094265396637-217.324754478767i</v>
      </c>
      <c r="K2275" t="str">
        <f t="shared" si="655"/>
        <v>0.00446746541580657-0.00481090856994019i</v>
      </c>
      <c r="L2275" t="str">
        <f t="shared" si="656"/>
        <v>0.00015-0.0596564127175135i</v>
      </c>
      <c r="M2275" t="str">
        <f t="shared" si="657"/>
        <v>0.0004-0.0105276022442671i</v>
      </c>
      <c r="N2275">
        <f t="shared" si="658"/>
        <v>90.203063405381727</v>
      </c>
      <c r="O2275">
        <f t="shared" si="659"/>
        <v>14.29707301356113</v>
      </c>
      <c r="P2275" s="3">
        <f t="shared" si="660"/>
        <v>14.29707301356113</v>
      </c>
      <c r="Q2275" s="3">
        <f t="shared" si="661"/>
        <v>-89.796936594618273</v>
      </c>
      <c r="R2275">
        <f t="shared" si="662"/>
        <v>90.203063405381727</v>
      </c>
      <c r="S2275">
        <f t="shared" si="663"/>
        <v>4.7302478066757683</v>
      </c>
      <c r="T2275">
        <f t="shared" si="646"/>
        <v>14.29707301356113</v>
      </c>
    </row>
    <row r="2276" spans="1:20" x14ac:dyDescent="0.25">
      <c r="A2276">
        <f t="shared" si="647"/>
        <v>29833.963407592899</v>
      </c>
      <c r="B2276">
        <f t="shared" si="664"/>
        <v>4748.2227483411361</v>
      </c>
      <c r="C2276" t="str">
        <f t="shared" si="648"/>
        <v>0.0195219452588189-5.16579800076264i</v>
      </c>
      <c r="D2276" t="str">
        <f t="shared" si="649"/>
        <v>3.47797686942174-3.37458241743728i</v>
      </c>
      <c r="E2276" t="str">
        <f t="shared" si="650"/>
        <v>162.657072746788+4.46496513645537i</v>
      </c>
      <c r="F2276" t="str">
        <f t="shared" si="651"/>
        <v>2.42491111161669-31.4611602879597i</v>
      </c>
      <c r="G2276" t="str">
        <f t="shared" si="652"/>
        <v>0.999994303614064-0.00238670347694587i</v>
      </c>
      <c r="H2276" t="str">
        <f t="shared" si="653"/>
        <v>2506.01662628323+691.789865298633i</v>
      </c>
      <c r="I2276" t="str">
        <f t="shared" si="654"/>
        <v>78.5416913468969-217.684726223788i</v>
      </c>
      <c r="K2276" t="str">
        <f t="shared" si="655"/>
        <v>0.00444941078435718-0.00480834251459961i</v>
      </c>
      <c r="L2276" t="str">
        <f t="shared" si="656"/>
        <v>0.00015-0.0594305765267118i</v>
      </c>
      <c r="M2276" t="str">
        <f t="shared" si="657"/>
        <v>0.0004-0.0104877487988315i</v>
      </c>
      <c r="N2276">
        <f t="shared" si="658"/>
        <v>90.216524096836167</v>
      </c>
      <c r="O2276">
        <f t="shared" si="659"/>
        <v>14.262810420267343</v>
      </c>
      <c r="P2276" s="3">
        <f t="shared" si="660"/>
        <v>14.262810420267343</v>
      </c>
      <c r="Q2276" s="3">
        <f t="shared" si="661"/>
        <v>-89.783475903163833</v>
      </c>
      <c r="R2276">
        <f t="shared" si="662"/>
        <v>90.216524096836167</v>
      </c>
      <c r="S2276">
        <f t="shared" si="663"/>
        <v>4.7482227483411359</v>
      </c>
      <c r="T2276">
        <f t="shared" si="646"/>
        <v>14.262810420267343</v>
      </c>
    </row>
    <row r="2277" spans="1:20" x14ac:dyDescent="0.25">
      <c r="A2277">
        <f t="shared" si="647"/>
        <v>29947.332468541754</v>
      </c>
      <c r="B2277">
        <f t="shared" si="664"/>
        <v>4766.2659947848324</v>
      </c>
      <c r="C2277" t="str">
        <f t="shared" si="648"/>
        <v>0.02066183325238-5.14545906948189i</v>
      </c>
      <c r="D2277" t="str">
        <f t="shared" si="649"/>
        <v>3.47797574153874-3.36197971889646i</v>
      </c>
      <c r="E2277" t="str">
        <f t="shared" si="650"/>
        <v>162.661820645174+4.48434936854351i</v>
      </c>
      <c r="F2277" t="str">
        <f t="shared" si="651"/>
        <v>2.42491100643668-31.3421043602935i</v>
      </c>
      <c r="G2277" t="str">
        <f t="shared" si="652"/>
        <v>0.999994260239524-0.00239577284624212i</v>
      </c>
      <c r="H2277" t="str">
        <f t="shared" si="653"/>
        <v>2519.48433605247+689.106825270793i</v>
      </c>
      <c r="I2277" t="str">
        <f t="shared" si="654"/>
        <v>78.1642470567554-218.052185059774i</v>
      </c>
      <c r="K2277" t="str">
        <f t="shared" si="655"/>
        <v>0.004431375705946-0.00480571015202374i</v>
      </c>
      <c r="L2277" t="str">
        <f t="shared" si="656"/>
        <v>0.00015-0.0592055952647061i</v>
      </c>
      <c r="M2277" t="str">
        <f t="shared" si="657"/>
        <v>0.0004-0.0104480462231834i</v>
      </c>
      <c r="N2277">
        <f t="shared" si="658"/>
        <v>90.230072664746331</v>
      </c>
      <c r="O2277">
        <f t="shared" si="659"/>
        <v>14.228552585238226</v>
      </c>
      <c r="P2277" s="3">
        <f t="shared" si="660"/>
        <v>14.228552585238226</v>
      </c>
      <c r="Q2277" s="3">
        <f t="shared" si="661"/>
        <v>-89.769927335253669</v>
      </c>
      <c r="R2277">
        <f t="shared" si="662"/>
        <v>90.230072664746331</v>
      </c>
      <c r="S2277">
        <f t="shared" si="663"/>
        <v>4.766265994784832</v>
      </c>
      <c r="T2277">
        <f t="shared" si="646"/>
        <v>14.228552585238226</v>
      </c>
    </row>
    <row r="2278" spans="1:20" x14ac:dyDescent="0.25">
      <c r="A2278">
        <f t="shared" si="647"/>
        <v>30061.13233192221</v>
      </c>
      <c r="B2278">
        <f t="shared" si="664"/>
        <v>4784.3778055650146</v>
      </c>
      <c r="C2278" t="str">
        <f t="shared" si="648"/>
        <v>0.0218003213431426-5.12520274915212i</v>
      </c>
      <c r="D2278" t="str">
        <f t="shared" si="649"/>
        <v>3.4779746050683-3.34942538345009i</v>
      </c>
      <c r="E2278" t="str">
        <f t="shared" si="650"/>
        <v>162.666625956238+4.50380978104944i</v>
      </c>
      <c r="F2278" t="str">
        <f t="shared" si="651"/>
        <v>2.4249109004558-31.2234992993171i</v>
      </c>
      <c r="G2278" t="str">
        <f t="shared" si="652"/>
        <v>0.999994216534715-0.00240487667795256i</v>
      </c>
      <c r="H2278" t="str">
        <f t="shared" si="653"/>
        <v>2533.09095460944+686.26965941475i</v>
      </c>
      <c r="I2278" t="str">
        <f t="shared" si="654"/>
        <v>77.776852496047-218.427108829488i</v>
      </c>
      <c r="K2278" t="str">
        <f t="shared" si="655"/>
        <v>0.0044133606668435-0.00480301166723094i</v>
      </c>
      <c r="L2278" t="str">
        <f t="shared" si="656"/>
        <v>0.00015-0.0589814656950648i</v>
      </c>
      <c r="M2278" t="str">
        <f t="shared" si="657"/>
        <v>0.0004-0.0104084939461879i</v>
      </c>
      <c r="N2278">
        <f t="shared" si="658"/>
        <v>90.24370916297498</v>
      </c>
      <c r="O2278">
        <f t="shared" si="659"/>
        <v>14.194299583532752</v>
      </c>
      <c r="P2278" s="3">
        <f t="shared" si="660"/>
        <v>14.194299583532752</v>
      </c>
      <c r="Q2278" s="3">
        <f t="shared" si="661"/>
        <v>-89.75629083702502</v>
      </c>
      <c r="R2278">
        <f t="shared" si="662"/>
        <v>90.24370916297498</v>
      </c>
      <c r="S2278">
        <f t="shared" si="663"/>
        <v>4.7843778055650148</v>
      </c>
      <c r="T2278">
        <f t="shared" si="646"/>
        <v>14.194299583532752</v>
      </c>
    </row>
    <row r="2279" spans="1:20" x14ac:dyDescent="0.25">
      <c r="A2279">
        <f t="shared" si="647"/>
        <v>30175.364634783513</v>
      </c>
      <c r="B2279">
        <f t="shared" si="664"/>
        <v>4802.5584412261614</v>
      </c>
      <c r="C2279" t="str">
        <f t="shared" si="648"/>
        <v>0.0229373785792424-5.10502873309995i</v>
      </c>
      <c r="D2279" t="str">
        <f t="shared" si="649"/>
        <v>3.477973459945-3.33691923049854i</v>
      </c>
      <c r="E2279" t="str">
        <f t="shared" si="650"/>
        <v>162.671489157764+4.52334654585152i</v>
      </c>
      <c r="F2279" t="str">
        <f t="shared" si="651"/>
        <v>2.42491079366795-31.1053433988567i</v>
      </c>
      <c r="G2279" t="str">
        <f t="shared" si="652"/>
        <v>0.999994172497123-0.00241401510302074i</v>
      </c>
      <c r="H2279" t="str">
        <f t="shared" si="653"/>
        <v>2546.83696964319+683.273918170925i</v>
      </c>
      <c r="I2279" t="str">
        <f t="shared" si="654"/>
        <v>77.3792611463493-218.809470994209i</v>
      </c>
      <c r="K2279" t="str">
        <f t="shared" si="655"/>
        <v>0.00439536615108824-0.00480024724962365i</v>
      </c>
      <c r="L2279" t="str">
        <f t="shared" si="656"/>
        <v>0.00015-0.058758184593609i</v>
      </c>
      <c r="M2279" t="str">
        <f t="shared" si="657"/>
        <v>0.0004-0.0103690913988722i</v>
      </c>
      <c r="N2279">
        <f t="shared" si="658"/>
        <v>90.257433642542054</v>
      </c>
      <c r="O2279">
        <f t="shared" si="659"/>
        <v>14.160051490241504</v>
      </c>
      <c r="P2279" s="3">
        <f t="shared" si="660"/>
        <v>14.160051490241504</v>
      </c>
      <c r="Q2279" s="3">
        <f t="shared" si="661"/>
        <v>-89.742566357457946</v>
      </c>
      <c r="R2279">
        <f t="shared" si="662"/>
        <v>90.257433642542054</v>
      </c>
      <c r="S2279">
        <f t="shared" si="663"/>
        <v>4.8025584412261617</v>
      </c>
      <c r="T2279">
        <f t="shared" si="646"/>
        <v>14.160051490241504</v>
      </c>
    </row>
    <row r="2280" spans="1:20" x14ac:dyDescent="0.25">
      <c r="A2280">
        <f t="shared" si="647"/>
        <v>30290.031020395694</v>
      </c>
      <c r="B2280">
        <f t="shared" si="664"/>
        <v>4820.8081633028214</v>
      </c>
      <c r="C2280" t="str">
        <f t="shared" si="648"/>
        <v>0.0240729741579191-5.08493671550355i</v>
      </c>
      <c r="D2280" t="str">
        <f t="shared" si="649"/>
        <v>3.47797230610301-3.32446108013528i</v>
      </c>
      <c r="E2280" t="str">
        <f t="shared" si="650"/>
        <v>162.676410730321+4.54295983435098i</v>
      </c>
      <c r="F2280" t="str">
        <f t="shared" si="651"/>
        <v>2.42491068606697-30.9876349591999i</v>
      </c>
      <c r="G2280" t="str">
        <f t="shared" si="652"/>
        <v>0.999994128124212-0.00242318825288768i</v>
      </c>
      <c r="H2280" t="str">
        <f t="shared" si="653"/>
        <v>2560.72280501477+680.115040121438i</v>
      </c>
      <c r="I2280" t="str">
        <f t="shared" si="654"/>
        <v>76.9712210810776-219.1992403924i</v>
      </c>
      <c r="K2280" t="str">
        <f t="shared" si="655"/>
        <v>0.00437739264043684-0.00479741709295668i</v>
      </c>
      <c r="L2280" t="str">
        <f t="shared" si="656"/>
        <v>0.00015-0.0585357487483651i</v>
      </c>
      <c r="M2280" t="str">
        <f t="shared" si="657"/>
        <v>0.0004-0.0103298380144174i</v>
      </c>
      <c r="N2280">
        <f t="shared" si="658"/>
        <v>90.271246151635509</v>
      </c>
      <c r="O2280">
        <f t="shared" si="659"/>
        <v>14.125808380483386</v>
      </c>
      <c r="P2280" s="3">
        <f t="shared" si="660"/>
        <v>14.125808380483386</v>
      </c>
      <c r="Q2280" s="3">
        <f t="shared" si="661"/>
        <v>-89.728753848364491</v>
      </c>
      <c r="R2280">
        <f t="shared" si="662"/>
        <v>90.271246151635509</v>
      </c>
      <c r="S2280">
        <f t="shared" si="663"/>
        <v>4.8208081633028215</v>
      </c>
      <c r="T2280">
        <f t="shared" si="646"/>
        <v>14.125808380483386</v>
      </c>
    </row>
    <row r="2281" spans="1:20" x14ac:dyDescent="0.25">
      <c r="A2281">
        <f t="shared" si="647"/>
        <v>30405.133138273199</v>
      </c>
      <c r="B2281">
        <f t="shared" si="664"/>
        <v>4839.1272343233722</v>
      </c>
      <c r="C2281" t="str">
        <f t="shared" si="648"/>
        <v>0.025207077428572-5.06492639139014i</v>
      </c>
      <c r="D2281" t="str">
        <f t="shared" si="649"/>
        <v>3.47797114347592-3.31205075314435i</v>
      </c>
      <c r="E2281" t="str">
        <f t="shared" si="650"/>
        <v>162.681391157273+4.56264981746858i</v>
      </c>
      <c r="F2281" t="str">
        <f t="shared" si="651"/>
        <v>2.42491057764668-30.8703722870714i</v>
      </c>
      <c r="G2281" t="str">
        <f t="shared" si="652"/>
        <v>0.999994083413431-0.00243239625949367i</v>
      </c>
      <c r="H2281" t="str">
        <f t="shared" si="653"/>
        <v>2574.74881650217+676.788350083961i</v>
      </c>
      <c r="I2281" t="str">
        <f t="shared" si="654"/>
        <v>76.5524749065092-219.59638098831i</v>
      </c>
      <c r="K2281" t="str">
        <f t="shared" si="655"/>
        <v>0.00435944061431457-0.00479452139530432i</v>
      </c>
      <c r="L2281" t="str">
        <f t="shared" si="656"/>
        <v>0.00015-0.058314154959519i</v>
      </c>
      <c r="M2281" t="str">
        <f t="shared" si="657"/>
        <v>0.0004-0.0102907332281504i</v>
      </c>
      <c r="N2281">
        <f t="shared" si="658"/>
        <v>90.285146735623229</v>
      </c>
      <c r="O2281">
        <f t="shared" si="659"/>
        <v>14.091570329400788</v>
      </c>
      <c r="P2281" s="3">
        <f t="shared" si="660"/>
        <v>14.091570329400788</v>
      </c>
      <c r="Q2281" s="3">
        <f t="shared" si="661"/>
        <v>-89.714853264376771</v>
      </c>
      <c r="R2281">
        <f t="shared" si="662"/>
        <v>90.285146735623229</v>
      </c>
      <c r="S2281">
        <f t="shared" si="663"/>
        <v>4.8391272343233727</v>
      </c>
      <c r="T2281">
        <f t="shared" si="646"/>
        <v>14.091570329400788</v>
      </c>
    </row>
    <row r="2282" spans="1:20" x14ac:dyDescent="0.25">
      <c r="A2282">
        <f t="shared" si="647"/>
        <v>30520.672644198636</v>
      </c>
      <c r="B2282">
        <f t="shared" si="664"/>
        <v>4857.515917813801</v>
      </c>
      <c r="C2282" t="str">
        <f t="shared" si="648"/>
        <v>0.0263396578958695-5.04499745663426i</v>
      </c>
      <c r="D2282" t="str">
        <f t="shared" si="649"/>
        <v>3.47796997199687-3.29968807099768i</v>
      </c>
      <c r="E2282" t="str">
        <f t="shared" si="650"/>
        <v>162.686430924799+4.58241666564314i</v>
      </c>
      <c r="F2282" t="str">
        <f t="shared" si="651"/>
        <v>2.42491046840085-30.7535536956081i</v>
      </c>
      <c r="G2282" t="str">
        <f t="shared" si="652"/>
        <v>0.999994038362206-0.00244163925528025i</v>
      </c>
      <c r="H2282" t="str">
        <f t="shared" si="653"/>
        <v>2588.91528734618+673.289057249063i</v>
      </c>
      <c r="I2282" t="str">
        <f t="shared" si="654"/>
        <v>76.1227597072675-220.000851610205i</v>
      </c>
      <c r="K2282" t="str">
        <f t="shared" si="655"/>
        <v>0.0043415105497664-0.00479156035902725i</v>
      </c>
      <c r="L2282" t="str">
        <f t="shared" si="656"/>
        <v>0.00015-0.0580934000393695i</v>
      </c>
      <c r="M2282" t="str">
        <f t="shared" si="657"/>
        <v>0.0004-0.0102517764775358i</v>
      </c>
      <c r="N2282">
        <f t="shared" si="658"/>
        <v>90.299135437066553</v>
      </c>
      <c r="O2282">
        <f t="shared" si="659"/>
        <v>14.05733741215599</v>
      </c>
      <c r="P2282" s="3">
        <f t="shared" si="660"/>
        <v>14.05733741215599</v>
      </c>
      <c r="Q2282" s="3">
        <f t="shared" si="661"/>
        <v>-89.700864562933447</v>
      </c>
      <c r="R2282">
        <f t="shared" si="662"/>
        <v>90.299135437066553</v>
      </c>
      <c r="S2282">
        <f t="shared" si="663"/>
        <v>4.8575159178138012</v>
      </c>
      <c r="T2282">
        <f t="shared" si="646"/>
        <v>14.05733741215599</v>
      </c>
    </row>
    <row r="2283" spans="1:20" x14ac:dyDescent="0.25">
      <c r="A2283">
        <f t="shared" si="647"/>
        <v>30636.651200246593</v>
      </c>
      <c r="B2283">
        <f t="shared" si="664"/>
        <v>4875.9744783014939</v>
      </c>
      <c r="C2283" t="str">
        <f t="shared" si="648"/>
        <v>0.0274706852225322-5.02514960795561i</v>
      </c>
      <c r="D2283" t="str">
        <f t="shared" si="649"/>
        <v>3.47796879159845-3.28737285585259i</v>
      </c>
      <c r="E2283" t="str">
        <f t="shared" si="650"/>
        <v>162.691530521908+4.60226054882712i</v>
      </c>
      <c r="F2283" t="str">
        <f t="shared" si="651"/>
        <v>2.42491035832317-30.6371775043354i</v>
      </c>
      <c r="G2283" t="str">
        <f t="shared" si="652"/>
        <v>0.999993992967945-0.00245091737319207i</v>
      </c>
      <c r="H2283" t="str">
        <f t="shared" si="653"/>
        <v>2603.22242359022+669.612253368662i</v>
      </c>
      <c r="I2283" t="str">
        <f t="shared" si="654"/>
        <v>75.6818069967464-220.412605677933i</v>
      </c>
      <c r="K2283" t="str">
        <f t="shared" si="655"/>
        <v>0.00432360292140848-0.00478853419073852i</v>
      </c>
      <c r="L2283" t="str">
        <f t="shared" si="656"/>
        <v>0.00015-0.0578734808122827i</v>
      </c>
      <c r="M2283" t="str">
        <f t="shared" si="657"/>
        <v>0.0004-0.0102129672021675i</v>
      </c>
      <c r="N2283">
        <f t="shared" si="658"/>
        <v>90.313212295730935</v>
      </c>
      <c r="O2283">
        <f t="shared" si="659"/>
        <v>14.02310970392679</v>
      </c>
      <c r="P2283" s="3">
        <f t="shared" si="660"/>
        <v>14.02310970392679</v>
      </c>
      <c r="Q2283" s="3">
        <f t="shared" si="661"/>
        <v>-89.686787704269065</v>
      </c>
      <c r="R2283">
        <f t="shared" si="662"/>
        <v>90.313212295730935</v>
      </c>
      <c r="S2283">
        <f t="shared" si="663"/>
        <v>4.8759744783014938</v>
      </c>
      <c r="T2283">
        <f t="shared" si="646"/>
        <v>14.02310970392679</v>
      </c>
    </row>
    <row r="2284" spans="1:20" x14ac:dyDescent="0.25">
      <c r="A2284">
        <f t="shared" si="647"/>
        <v>30753.070474807533</v>
      </c>
      <c r="B2284">
        <f t="shared" si="664"/>
        <v>4894.5031813190399</v>
      </c>
      <c r="C2284" t="str">
        <f t="shared" si="648"/>
        <v>0.02860012923247-5.00538254291768i</v>
      </c>
      <c r="D2284" t="str">
        <f t="shared" si="649"/>
        <v>3.47796760221277-3.27510493054921i</v>
      </c>
      <c r="E2284" t="str">
        <f t="shared" si="650"/>
        <v>162.696690440462+4.62218163648635i</v>
      </c>
      <c r="F2284" t="str">
        <f t="shared" si="651"/>
        <v>2.42491024740733-30.5212420391426i</v>
      </c>
      <c r="G2284" t="str">
        <f t="shared" si="652"/>
        <v>0.999993947228037-0.00246023074667878i</v>
      </c>
      <c r="H2284" t="str">
        <f t="shared" si="653"/>
        <v>2617.67034920714+665.75291100412i</v>
      </c>
      <c r="I2284" t="str">
        <f t="shared" si="654"/>
        <v>75.2293426730089-220.831590919535i</v>
      </c>
      <c r="K2284" t="str">
        <f t="shared" si="655"/>
        <v>0.00430571820138064-0.00478544310126923i</v>
      </c>
      <c r="L2284" t="str">
        <f t="shared" si="656"/>
        <v>0.00015-0.0576543941146473i</v>
      </c>
      <c r="M2284" t="str">
        <f t="shared" si="657"/>
        <v>0.0004-0.0101743048437613i</v>
      </c>
      <c r="N2284">
        <f t="shared" si="658"/>
        <v>90.327377348601289</v>
      </c>
      <c r="O2284">
        <f t="shared" si="659"/>
        <v>13.988887279903459</v>
      </c>
      <c r="P2284" s="3">
        <f t="shared" si="660"/>
        <v>13.988887279903459</v>
      </c>
      <c r="Q2284" s="3">
        <f t="shared" si="661"/>
        <v>-89.672622651398711</v>
      </c>
      <c r="R2284">
        <f t="shared" si="662"/>
        <v>90.327377348601289</v>
      </c>
      <c r="S2284">
        <f t="shared" si="663"/>
        <v>4.8945031813190401</v>
      </c>
      <c r="T2284">
        <f t="shared" ref="T2284:T2347" si="665">P2284</f>
        <v>13.988887279903459</v>
      </c>
    </row>
    <row r="2285" spans="1:20" x14ac:dyDescent="0.25">
      <c r="A2285">
        <f t="shared" ref="A2285:A2348" si="666">2*PI()*B2285</f>
        <v>30869.9321426118</v>
      </c>
      <c r="B2285">
        <f t="shared" si="664"/>
        <v>4913.102293408052</v>
      </c>
      <c r="C2285" t="str">
        <f t="shared" ref="C2285:C2348" si="667">IMPRODUCT(D2285,E2285,$C$40,,K2285,$C$41)</f>
        <v>0.0297279599135583-4.98569595992523i</v>
      </c>
      <c r="D2285" t="str">
        <f t="shared" ref="D2285:D2348" si="668">IMDIV(IMPRODUCT($C$37,$C$38,COMPLEX(1,A2285/$C$38)),IMSUM(-1*A2285*A2285/$C$39,COMPLEX(0,1*A2285)))</f>
        <v>3.47796640377141-3.26288411860795i</v>
      </c>
      <c r="E2285" t="str">
        <f t="shared" ref="E2285:E2348" si="669">IMDIV(IMPRODUCT(IMSUM(F2285,G2285),$C$29,H2285),IMSUM(1,I2285))</f>
        <v>162.701911175185+4.64218009759617i</v>
      </c>
      <c r="F2285" t="str">
        <f t="shared" ref="F2285:F2348" si="670">IMDIV(IMPRODUCT($C$14,$C$15,COMPLEX(1,A2285/$C$15)),IMSUM(-1*A2285*A2285/$C$16,COMPLEX(0,A2285)))</f>
        <v>2.42491013564693-30.4057456322591i</v>
      </c>
      <c r="G2285" t="str">
        <f t="shared" ref="G2285:G2348" si="671">IMDIV(1,COMPLEX(1,A2285*$C$9*$C$10))</f>
        <v>0.999993901139849-0.00246957950969702i</v>
      </c>
      <c r="H2285" t="str">
        <f t="shared" ref="H2285:H2348" si="672">IMDIV($C$3,IMSUM(K2285,COMPLEX(0,$C$28*A2285)))</f>
        <v>2632.25910100662+661.705881843094i</v>
      </c>
      <c r="I2285" t="str">
        <f t="shared" ref="I2285:I2348" si="673">IMPRODUCT(F2285,$C$29,H2285,$C$31)</f>
        <v>74.7650869807331-221.25774907666i</v>
      </c>
      <c r="K2285" t="str">
        <f t="shared" ref="K2285:K2348" si="674">IF($C$26&lt;=0,IMDIV(1,IMSUM(IMDIV(1,L2285),1/$C$18)),IMDIV(1,IMSUM(IMDIV(1,L2285),1/$C$18,IMDIV(1,M2285))))</f>
        <v>0.00428785685929872-0.00478228730563298i</v>
      </c>
      <c r="L2285" t="str">
        <f t="shared" ref="L2285:L2348" si="675">IMSUM($C$21/$C$22,IMDIV(1,COMPLEX(0,$C$20*$C$22*A2285)))</f>
        <v>0.00015-0.0574361367948266i</v>
      </c>
      <c r="M2285" t="str">
        <f t="shared" ref="M2285:M2348" si="676">IMSUM($C$25/$C$26,IMDIV(1,COMPLEX(0,$C$24*$C$26*A2285)))</f>
        <v>0.0004-0.0101357888461459i</v>
      </c>
      <c r="N2285">
        <f t="shared" ref="N2285:N2348" si="677">ABS(R2285)</f>
        <v>90.341630629894368</v>
      </c>
      <c r="O2285">
        <f t="shared" ref="O2285:O2348" si="678">ABS(P2285)</f>
        <v>13.954670215283645</v>
      </c>
      <c r="P2285" s="3">
        <f t="shared" ref="P2285:P2348" si="679">20*LOG10(IMABS(C2285))</f>
        <v>13.954670215283645</v>
      </c>
      <c r="Q2285" s="3">
        <f t="shared" ref="Q2285:Q2348" si="680">IMARGUMENT(C2285)*180/PI()</f>
        <v>-89.658369370105632</v>
      </c>
      <c r="R2285">
        <f t="shared" ref="R2285:R2348" si="681">IF(Q2285&lt;0,Q2285+180,Q2285-180)</f>
        <v>90.341630629894368</v>
      </c>
      <c r="S2285">
        <f t="shared" ref="S2285:S2348" si="682">B2285/1000</f>
        <v>4.9131022934080519</v>
      </c>
      <c r="T2285">
        <f t="shared" si="665"/>
        <v>13.954670215283645</v>
      </c>
    </row>
    <row r="2286" spans="1:20" x14ac:dyDescent="0.25">
      <c r="A2286">
        <f t="shared" si="666"/>
        <v>30987.237884753722</v>
      </c>
      <c r="B2286">
        <f t="shared" ref="B2286:B2349" si="683">B2285*(1+B$42)</f>
        <v>4931.7720821230023</v>
      </c>
      <c r="C2286" t="str">
        <f t="shared" si="667"/>
        <v>0.0308541474205923-4.96608955822315i</v>
      </c>
      <c r="D2286" t="str">
        <f t="shared" si="668"/>
        <v>3.47796519620544-3.25071024422692i</v>
      </c>
      <c r="E2286" t="str">
        <f t="shared" si="669"/>
        <v>162.707193223687+4.66225610063847i</v>
      </c>
      <c r="F2286" t="str">
        <f t="shared" si="670"/>
        <v>2.42491002303556-30.2906866222303i</v>
      </c>
      <c r="G2286" t="str">
        <f t="shared" si="671"/>
        <v>0.99999385470073-0.00247896379671227i</v>
      </c>
      <c r="H2286" t="str">
        <f t="shared" si="672"/>
        <v>2646.98862331518+657.465895095148i</v>
      </c>
      <c r="I2286" t="str">
        <f t="shared" si="673"/>
        <v>74.2887544798208-221.691015598424i</v>
      </c>
      <c r="K2286" t="str">
        <f t="shared" si="674"/>
        <v>0.00427001936220834-0.00477906702299044i</v>
      </c>
      <c r="L2286" t="str">
        <f t="shared" si="675"/>
        <v>0.00015-0.0572187057131169i</v>
      </c>
      <c r="M2286" t="str">
        <f t="shared" si="676"/>
        <v>0.0004-0.0100974186552559i</v>
      </c>
      <c r="N2286">
        <f t="shared" si="677"/>
        <v>90.355972171073773</v>
      </c>
      <c r="O2286">
        <f t="shared" si="678"/>
        <v>13.920458585269637</v>
      </c>
      <c r="P2286" s="3">
        <f t="shared" si="679"/>
        <v>13.920458585269637</v>
      </c>
      <c r="Q2286" s="3">
        <f t="shared" si="680"/>
        <v>-89.644027828926227</v>
      </c>
      <c r="R2286">
        <f t="shared" si="681"/>
        <v>90.355972171073773</v>
      </c>
      <c r="S2286">
        <f t="shared" si="682"/>
        <v>4.9317720821230022</v>
      </c>
      <c r="T2286">
        <f t="shared" si="665"/>
        <v>13.920458585269637</v>
      </c>
    </row>
    <row r="2287" spans="1:20" x14ac:dyDescent="0.25">
      <c r="A2287">
        <f t="shared" si="666"/>
        <v>31104.989388715789</v>
      </c>
      <c r="B2287">
        <f t="shared" si="683"/>
        <v>4950.5128160350696</v>
      </c>
      <c r="C2287" t="str">
        <f t="shared" si="667"/>
        <v>0.0319786620780342-4.94656303789435i</v>
      </c>
      <c r="D2287" t="str">
        <f t="shared" si="668"/>
        <v>3.47796397944536-3.23858313227944i</v>
      </c>
      <c r="E2287" t="str">
        <f t="shared" si="669"/>
        <v>162.712537086479+4.68240981360008i</v>
      </c>
      <c r="F2287" t="str">
        <f t="shared" si="670"/>
        <v>2.42490990956671-30.1760633538936i</v>
      </c>
      <c r="G2287" t="str">
        <f t="shared" si="671"/>
        <v>0.999993807908007-0.0024883837427008i</v>
      </c>
      <c r="H2287" t="str">
        <f t="shared" si="672"/>
        <v>2661.85876242307+653.027555976385i</v>
      </c>
      <c r="I2287" t="str">
        <f t="shared" si="673"/>
        <v>73.8000540212956-222.131319323551i</v>
      </c>
      <c r="K2287" t="str">
        <f t="shared" si="674"/>
        <v>0.00425220617453853-0.00477578247661273i</v>
      </c>
      <c r="L2287" t="str">
        <f t="shared" si="675"/>
        <v>0.00015-0.0570020977416985i</v>
      </c>
      <c r="M2287" t="str">
        <f t="shared" si="676"/>
        <v>0.0004-0.0100591937191233i</v>
      </c>
      <c r="N2287">
        <f t="shared" si="677"/>
        <v>90.370402000863592</v>
      </c>
      <c r="O2287">
        <f t="shared" si="678"/>
        <v>13.886252465063915</v>
      </c>
      <c r="P2287" s="3">
        <f t="shared" si="679"/>
        <v>13.886252465063915</v>
      </c>
      <c r="Q2287" s="3">
        <f t="shared" si="680"/>
        <v>-89.629597999136408</v>
      </c>
      <c r="R2287">
        <f t="shared" si="681"/>
        <v>90.370402000863592</v>
      </c>
      <c r="S2287">
        <f t="shared" si="682"/>
        <v>4.9505128160350695</v>
      </c>
      <c r="T2287">
        <f t="shared" si="665"/>
        <v>13.886252465063915</v>
      </c>
    </row>
    <row r="2288" spans="1:20" x14ac:dyDescent="0.25">
      <c r="A2288">
        <f t="shared" si="666"/>
        <v>31223.188348392909</v>
      </c>
      <c r="B2288">
        <f t="shared" si="683"/>
        <v>4969.3247647360031</v>
      </c>
      <c r="C2288" t="str">
        <f t="shared" si="667"/>
        <v>0.0331014743827933-4.92711609985824i</v>
      </c>
      <c r="D2288" t="str">
        <f t="shared" si="668"/>
        <v>3.47796275342121-3.22650260831153i</v>
      </c>
      <c r="E2288" t="str">
        <f t="shared" si="669"/>
        <v>162.717943266993+4.70264140396775i</v>
      </c>
      <c r="F2288" t="str">
        <f t="shared" si="670"/>
        <v>2.42490979523388-30.0618741783548i</v>
      </c>
      <c r="G2288" t="str">
        <f t="shared" si="671"/>
        <v>0.999993760758988-0.00249783948315165i</v>
      </c>
      <c r="H2288" t="str">
        <f t="shared" si="672"/>
        <v>2676.86926079047+648.385344294647i</v>
      </c>
      <c r="I2288" t="str">
        <f t="shared" si="673"/>
        <v>73.2986887311974-222.578582150476i</v>
      </c>
      <c r="K2288" t="str">
        <f t="shared" si="674"/>
        <v>0.00423441775805627-0.00477243389384445i</v>
      </c>
      <c r="L2288" t="str">
        <f t="shared" si="675"/>
        <v>0.00015-0.056786309764593i</v>
      </c>
      <c r="M2288" t="str">
        <f t="shared" si="676"/>
        <v>0.0004-0.0100211134878694i</v>
      </c>
      <c r="N2288">
        <f t="shared" si="677"/>
        <v>90.384920145263223</v>
      </c>
      <c r="O2288">
        <f t="shared" si="678"/>
        <v>13.852051929865665</v>
      </c>
      <c r="P2288" s="3">
        <f t="shared" si="679"/>
        <v>13.852051929865665</v>
      </c>
      <c r="Q2288" s="3">
        <f t="shared" si="680"/>
        <v>-89.615079854736777</v>
      </c>
      <c r="R2288">
        <f t="shared" si="681"/>
        <v>90.384920145263223</v>
      </c>
      <c r="S2288">
        <f t="shared" si="682"/>
        <v>4.9693247647360028</v>
      </c>
      <c r="T2288">
        <f t="shared" si="665"/>
        <v>13.852051929865665</v>
      </c>
    </row>
    <row r="2289" spans="1:20" x14ac:dyDescent="0.25">
      <c r="A2289">
        <f t="shared" si="666"/>
        <v>31341.836464116805</v>
      </c>
      <c r="B2289">
        <f t="shared" si="683"/>
        <v>4988.2081988420005</v>
      </c>
      <c r="C2289" t="str">
        <f t="shared" si="667"/>
        <v>0.0342225550070401-4.90774844586914i</v>
      </c>
      <c r="D2289" t="str">
        <f t="shared" si="668"/>
        <v>3.47796151806245-3.21446849853932i</v>
      </c>
      <c r="E2289" t="str">
        <f t="shared" si="669"/>
        <v>162.723412271598+4.72295103872844i</v>
      </c>
      <c r="F2289" t="str">
        <f t="shared" si="670"/>
        <v>2.42490968003048-29.9481174529642i</v>
      </c>
      <c r="G2289" t="str">
        <f t="shared" si="671"/>
        <v>0.999993713250961-0.00250733115406852i</v>
      </c>
      <c r="H2289" t="str">
        <f t="shared" si="672"/>
        <v>2692.01975100623+643.533613147344i</v>
      </c>
      <c r="I2289" t="str">
        <f t="shared" si="673"/>
        <v>72.7843560031921-223.032718695172i</v>
      </c>
      <c r="K2289" t="str">
        <f t="shared" si="674"/>
        <v>0.00421665457182177-0.00476902150606628i</v>
      </c>
      <c r="L2289" t="str">
        <f t="shared" si="675"/>
        <v>0.00015-0.056571338677618i</v>
      </c>
      <c r="M2289" t="str">
        <f t="shared" si="676"/>
        <v>0.0004-0.00998317741369733i</v>
      </c>
      <c r="N2289">
        <f t="shared" si="677"/>
        <v>90.399526627563404</v>
      </c>
      <c r="O2289">
        <f t="shared" si="678"/>
        <v>13.817857054867149</v>
      </c>
      <c r="P2289" s="3">
        <f t="shared" si="679"/>
        <v>13.817857054867149</v>
      </c>
      <c r="Q2289" s="3">
        <f t="shared" si="680"/>
        <v>-89.600473372436596</v>
      </c>
      <c r="R2289">
        <f t="shared" si="681"/>
        <v>90.399526627563404</v>
      </c>
      <c r="S2289">
        <f t="shared" si="682"/>
        <v>4.9882081988420008</v>
      </c>
      <c r="T2289">
        <f t="shared" si="665"/>
        <v>13.817857054867149</v>
      </c>
    </row>
    <row r="2290" spans="1:20" x14ac:dyDescent="0.25">
      <c r="A2290">
        <f t="shared" si="666"/>
        <v>31460.935442680453</v>
      </c>
      <c r="B2290">
        <f t="shared" si="683"/>
        <v>5007.1633899976005</v>
      </c>
      <c r="C2290" t="str">
        <f t="shared" si="667"/>
        <v>0.0353418748008285-4.88845977851476i</v>
      </c>
      <c r="D2290" t="str">
        <f t="shared" si="668"/>
        <v>3.477960273298-3.20248062984666i</v>
      </c>
      <c r="E2290" t="str">
        <f t="shared" si="669"/>
        <v>162.728944609624+4.74333888436288i</v>
      </c>
      <c r="F2290" t="str">
        <f t="shared" si="670"/>
        <v>2.42490956394988-29.8347915412931i</v>
      </c>
      <c r="G2290" t="str">
        <f t="shared" si="671"/>
        <v>0.99999366538119-0.00251685889197177i</v>
      </c>
      <c r="H2290" t="str">
        <f t="shared" si="672"/>
        <v>2707.30974949306+638.466587744604i</v>
      </c>
      <c r="I2290" t="str">
        <f t="shared" si="673"/>
        <v>72.2567475006578-223.493635936517i</v>
      </c>
      <c r="K2290" t="str">
        <f t="shared" si="674"/>
        <v>0.00419891707214415-0.00476554554865661i</v>
      </c>
      <c r="L2290" t="str">
        <f t="shared" si="675"/>
        <v>0.00015-0.0563571813883423i</v>
      </c>
      <c r="M2290" t="str">
        <f t="shared" si="676"/>
        <v>0.0004-0.00994538495088392i</v>
      </c>
      <c r="N2290">
        <f t="shared" si="677"/>
        <v>90.414221468360935</v>
      </c>
      <c r="O2290">
        <f t="shared" si="678"/>
        <v>13.783667915250181</v>
      </c>
      <c r="P2290" s="3">
        <f t="shared" si="679"/>
        <v>13.783667915250181</v>
      </c>
      <c r="Q2290" s="3">
        <f t="shared" si="680"/>
        <v>-89.585778531639065</v>
      </c>
      <c r="R2290">
        <f t="shared" si="681"/>
        <v>90.414221468360935</v>
      </c>
      <c r="S2290">
        <f t="shared" si="682"/>
        <v>5.0071633899976007</v>
      </c>
      <c r="T2290">
        <f t="shared" si="665"/>
        <v>13.783667915250181</v>
      </c>
    </row>
    <row r="2291" spans="1:20" x14ac:dyDescent="0.25">
      <c r="A2291">
        <f t="shared" si="666"/>
        <v>31580.486997362637</v>
      </c>
      <c r="B2291">
        <f t="shared" si="683"/>
        <v>5026.1906108795911</v>
      </c>
      <c r="C2291" t="str">
        <f t="shared" si="667"/>
        <v>0.0364594047948761-4.8692498012145i</v>
      </c>
      <c r="D2291" t="str">
        <f t="shared" si="668"/>
        <v>3.47795901905626-3.19053882978257i</v>
      </c>
      <c r="E2291" t="str">
        <f t="shared" si="669"/>
        <v>162.734540793373+4.76380510684647i</v>
      </c>
      <c r="F2291" t="str">
        <f t="shared" si="670"/>
        <v>2.42490944698541-29.7218948131101i</v>
      </c>
      <c r="G2291" t="str">
        <f t="shared" si="671"/>
        <v>0.999993617146924-0.00252642283390032i</v>
      </c>
      <c r="H2291" t="str">
        <f t="shared" si="672"/>
        <v>2722.73864995231+633.178364371906i</v>
      </c>
      <c r="I2291" t="str">
        <f t="shared" si="673"/>
        <v>71.7155491690885-223.961232848967i</v>
      </c>
      <c r="K2291" t="str">
        <f t="shared" si="674"/>
        <v>0.00418120571253779-0.00476200626095293i</v>
      </c>
      <c r="L2291" t="str">
        <f t="shared" si="675"/>
        <v>0.00015-0.0561438348160415i</v>
      </c>
      <c r="M2291" t="str">
        <f t="shared" si="676"/>
        <v>0.0004-0.00990773555577201i</v>
      </c>
      <c r="N2291">
        <f t="shared" si="677"/>
        <v>90.429004685576174</v>
      </c>
      <c r="O2291">
        <f t="shared" si="678"/>
        <v>13.749484586182234</v>
      </c>
      <c r="P2291" s="3">
        <f t="shared" si="679"/>
        <v>13.749484586182234</v>
      </c>
      <c r="Q2291" s="3">
        <f t="shared" si="680"/>
        <v>-89.570995314423826</v>
      </c>
      <c r="R2291">
        <f t="shared" si="681"/>
        <v>90.429004685576174</v>
      </c>
      <c r="S2291">
        <f t="shared" si="682"/>
        <v>5.0261906108795911</v>
      </c>
      <c r="T2291">
        <f t="shared" si="665"/>
        <v>13.749484586182234</v>
      </c>
    </row>
    <row r="2292" spans="1:20" x14ac:dyDescent="0.25">
      <c r="A2292">
        <f t="shared" si="666"/>
        <v>31700.492847952617</v>
      </c>
      <c r="B2292">
        <f t="shared" si="683"/>
        <v>5045.2901352009339</v>
      </c>
      <c r="C2292" t="str">
        <f t="shared" si="667"/>
        <v>0.0375751162030507-4.85011821821825i</v>
      </c>
      <c r="D2292" t="str">
        <f t="shared" si="668"/>
        <v>3.47795775526509-3.17864292655873i</v>
      </c>
      <c r="E2292" t="str">
        <f t="shared" si="669"/>
        <v>162.740201338146+4.78434987164317i</v>
      </c>
      <c r="F2292" t="str">
        <f t="shared" si="670"/>
        <v>2.42490932913032-29.6094256443579i</v>
      </c>
      <c r="G2292" t="str">
        <f t="shared" si="671"/>
        <v>0.999993568545384-0.00253602311741373i</v>
      </c>
      <c r="H2292" t="str">
        <f t="shared" si="672"/>
        <v>2738.3057165423+627.662909506833i</v>
      </c>
      <c r="I2292" t="str">
        <f t="shared" si="673"/>
        <v>71.1604412596761-224.435400022353i</v>
      </c>
      <c r="K2292" t="str">
        <f t="shared" si="674"/>
        <v>0.00416352094367933-0.00475840388621266i</v>
      </c>
      <c r="L2292" t="str">
        <f t="shared" si="675"/>
        <v>0.00015-0.055931295891653i</v>
      </c>
      <c r="M2292" t="str">
        <f t="shared" si="676"/>
        <v>0.0004-0.00987022868676227i</v>
      </c>
      <c r="N2292">
        <f t="shared" si="677"/>
        <v>90.443876294467685</v>
      </c>
      <c r="O2292">
        <f t="shared" si="678"/>
        <v>13.715307142813405</v>
      </c>
      <c r="P2292" s="3">
        <f t="shared" si="679"/>
        <v>13.715307142813405</v>
      </c>
      <c r="Q2292" s="3">
        <f t="shared" si="680"/>
        <v>-89.556123705532315</v>
      </c>
      <c r="R2292">
        <f t="shared" si="681"/>
        <v>90.443876294467685</v>
      </c>
      <c r="S2292">
        <f t="shared" si="682"/>
        <v>5.0452901352009336</v>
      </c>
      <c r="T2292">
        <f t="shared" si="665"/>
        <v>13.715307142813405</v>
      </c>
    </row>
    <row r="2293" spans="1:20" x14ac:dyDescent="0.25">
      <c r="A2293">
        <f t="shared" si="666"/>
        <v>31820.95472077484</v>
      </c>
      <c r="B2293">
        <f t="shared" si="683"/>
        <v>5064.4622377146979</v>
      </c>
      <c r="C2293" t="str">
        <f t="shared" si="667"/>
        <v>0.0386889804250758-4.83106473460481i</v>
      </c>
      <c r="D2293" t="str">
        <f t="shared" si="668"/>
        <v>3.4779564818518-3.16679274904709i</v>
      </c>
      <c r="E2293" t="str">
        <f t="shared" si="669"/>
        <v>162.745926762259+4.80497334370385i</v>
      </c>
      <c r="F2293" t="str">
        <f t="shared" si="670"/>
        <v>2.42490921037785-29.4973824171296i</v>
      </c>
      <c r="G2293" t="str">
        <f t="shared" si="671"/>
        <v>0.999993519573776-0.00254565988059404i</v>
      </c>
      <c r="H2293" t="str">
        <f t="shared" si="672"/>
        <v>2754.01007678423+621.914059105239i</v>
      </c>
      <c r="I2293" t="str">
        <f t="shared" si="673"/>
        <v>70.5910983649531-224.91601926866i</v>
      </c>
      <c r="K2293" t="str">
        <f t="shared" si="674"/>
        <v>0.00414586321336541-0.00475473867157318i</v>
      </c>
      <c r="L2293" t="str">
        <f t="shared" si="675"/>
        <v>0.00015-0.0557195615577337i</v>
      </c>
      <c r="M2293" t="str">
        <f t="shared" si="676"/>
        <v>0.0004-0.00983286380430599i</v>
      </c>
      <c r="N2293">
        <f t="shared" si="677"/>
        <v>90.458836307650657</v>
      </c>
      <c r="O2293">
        <f t="shared" si="678"/>
        <v>13.681135660272689</v>
      </c>
      <c r="P2293" s="3">
        <f t="shared" si="679"/>
        <v>13.681135660272689</v>
      </c>
      <c r="Q2293" s="3">
        <f t="shared" si="680"/>
        <v>-89.541163692349343</v>
      </c>
      <c r="R2293">
        <f t="shared" si="681"/>
        <v>90.458836307650657</v>
      </c>
      <c r="S2293">
        <f t="shared" si="682"/>
        <v>5.0644622377146984</v>
      </c>
      <c r="T2293">
        <f t="shared" si="665"/>
        <v>13.681135660272689</v>
      </c>
    </row>
    <row r="2294" spans="1:20" x14ac:dyDescent="0.25">
      <c r="A2294">
        <f t="shared" si="666"/>
        <v>31941.874348713784</v>
      </c>
      <c r="B2294">
        <f t="shared" si="683"/>
        <v>5083.7071942180137</v>
      </c>
      <c r="C2294" t="str">
        <f t="shared" si="667"/>
        <v>0.0398009690488972-4.81208905628042i</v>
      </c>
      <c r="D2294" t="str">
        <f t="shared" si="668"/>
        <v>3.4779551987431-3.15498812677731i</v>
      </c>
      <c r="E2294" t="str">
        <f t="shared" si="669"/>
        <v>162.75171758706+4.82567568746219i</v>
      </c>
      <c r="F2294" t="str">
        <f t="shared" si="670"/>
        <v>2.42490909072115-29.3857635196457i</v>
      </c>
      <c r="G2294" t="str">
        <f t="shared" si="671"/>
        <v>0.999993470229282-0.00255533326204784i</v>
      </c>
      <c r="H2294" t="str">
        <f t="shared" si="672"/>
        <v>2769.85071419024+615.925518074224i</v>
      </c>
      <c r="I2294" t="str">
        <f t="shared" si="673"/>
        <v>70.0071894675201-225.402963215647i</v>
      </c>
      <c r="K2294" t="str">
        <f t="shared" si="674"/>
        <v>0.00412823296647079-0.00475101086801169i</v>
      </c>
      <c r="L2294" t="str">
        <f t="shared" si="675"/>
        <v>0.00015-0.0555086287684137i</v>
      </c>
      <c r="M2294" t="str">
        <f t="shared" si="676"/>
        <v>0.0004-0.00979564037089657i</v>
      </c>
      <c r="N2294">
        <f t="shared" si="677"/>
        <v>90.473884735112009</v>
      </c>
      <c r="O2294">
        <f t="shared" si="678"/>
        <v>13.646970213664424</v>
      </c>
      <c r="P2294" s="3">
        <f t="shared" si="679"/>
        <v>13.646970213664424</v>
      </c>
      <c r="Q2294" s="3">
        <f t="shared" si="680"/>
        <v>-89.526115264887991</v>
      </c>
      <c r="R2294">
        <f t="shared" si="681"/>
        <v>90.473884735112009</v>
      </c>
      <c r="S2294">
        <f t="shared" si="682"/>
        <v>5.0837071942180136</v>
      </c>
      <c r="T2294">
        <f t="shared" si="665"/>
        <v>13.646970213664424</v>
      </c>
    </row>
    <row r="2295" spans="1:20" x14ac:dyDescent="0.25">
      <c r="A2295">
        <f t="shared" si="666"/>
        <v>32063.253471238899</v>
      </c>
      <c r="B2295">
        <f t="shared" si="683"/>
        <v>5103.0252815560425</v>
      </c>
      <c r="C2295" t="str">
        <f t="shared" si="667"/>
        <v>0.0409110538533359-4.79319088997787i</v>
      </c>
      <c r="D2295" t="str">
        <f t="shared" si="668"/>
        <v>3.47795390586523-3.14322888993443i</v>
      </c>
      <c r="E2295" t="str">
        <f t="shared" si="669"/>
        <v>162.757574336958+4.84645706683351i</v>
      </c>
      <c r="F2295" t="str">
        <f t="shared" si="670"/>
        <v>2.42490897015335-29.2745673462309i</v>
      </c>
      <c r="G2295" t="str">
        <f t="shared" si="671"/>
        <v>0.999993420509062-0.00256504340090826i</v>
      </c>
      <c r="H2295" t="str">
        <f t="shared" si="672"/>
        <v>2785.82646060825+609.690859948863i</v>
      </c>
      <c r="I2295" t="str">
        <f t="shared" si="673"/>
        <v>69.4083780028134-225.896094887224i</v>
      </c>
      <c r="K2295" t="str">
        <f t="shared" si="674"/>
        <v>0.00411063064490743-0.00474722073030431i</v>
      </c>
      <c r="L2295" t="str">
        <f t="shared" si="675"/>
        <v>0.00015-0.0552984944893543i</v>
      </c>
      <c r="M2295" t="str">
        <f t="shared" si="676"/>
        <v>0.0004-0.00975855785106246i</v>
      </c>
      <c r="N2295">
        <f t="shared" si="677"/>
        <v>90.489021584229647</v>
      </c>
      <c r="O2295">
        <f t="shared" si="678"/>
        <v>13.612810878065728</v>
      </c>
      <c r="P2295" s="3">
        <f t="shared" si="679"/>
        <v>13.612810878065728</v>
      </c>
      <c r="Q2295" s="3">
        <f t="shared" si="680"/>
        <v>-89.510978415770353</v>
      </c>
      <c r="R2295">
        <f t="shared" si="681"/>
        <v>90.489021584229647</v>
      </c>
      <c r="S2295">
        <f t="shared" si="682"/>
        <v>5.1030252815560422</v>
      </c>
      <c r="T2295">
        <f t="shared" si="665"/>
        <v>13.612810878065728</v>
      </c>
    </row>
    <row r="2296" spans="1:20" x14ac:dyDescent="0.25">
      <c r="A2296">
        <f t="shared" si="666"/>
        <v>32185.093834429605</v>
      </c>
      <c r="B2296">
        <f t="shared" si="683"/>
        <v>5122.4167776259555</v>
      </c>
      <c r="C2296" t="str">
        <f t="shared" si="667"/>
        <v>0.0420192068104592-4.77436994325464i</v>
      </c>
      <c r="D2296" t="str">
        <f t="shared" si="668"/>
        <v>3.47795260314379-3.13151486935629i</v>
      </c>
      <c r="E2296" t="str">
        <f t="shared" si="669"/>
        <v>162.76349753943+4.86731764520885i</v>
      </c>
      <c r="F2296" t="str">
        <f t="shared" si="670"/>
        <v>2.42490884866751-29.1637922972909i</v>
      </c>
      <c r="G2296" t="str">
        <f t="shared" si="671"/>
        <v>0.999993370410255-0.00257479043683693i</v>
      </c>
      <c r="H2296" t="str">
        <f t="shared" si="672"/>
        <v>2801.93598827895+603.203526791983i</v>
      </c>
      <c r="I2296" t="str">
        <f t="shared" si="673"/>
        <v>68.794321937024-226.395267270505i</v>
      </c>
      <c r="K2296" t="str">
        <f t="shared" si="674"/>
        <v>0.00409305668758412-0.00474336851698479i</v>
      </c>
      <c r="L2296" t="str">
        <f t="shared" si="675"/>
        <v>0.00015-0.0550891556977029i</v>
      </c>
      <c r="M2296" t="str">
        <f t="shared" si="676"/>
        <v>0.0004-0.00972161571135934i</v>
      </c>
      <c r="N2296">
        <f t="shared" si="677"/>
        <v>90.504246859789504</v>
      </c>
      <c r="O2296">
        <f t="shared" si="678"/>
        <v>13.578657728522224</v>
      </c>
      <c r="P2296" s="3">
        <f t="shared" si="679"/>
        <v>13.578657728522224</v>
      </c>
      <c r="Q2296" s="3">
        <f t="shared" si="680"/>
        <v>-89.495753140210496</v>
      </c>
      <c r="R2296">
        <f t="shared" si="681"/>
        <v>90.504246859789504</v>
      </c>
      <c r="S2296">
        <f t="shared" si="682"/>
        <v>5.1224167776259559</v>
      </c>
      <c r="T2296">
        <f t="shared" si="665"/>
        <v>13.578657728522224</v>
      </c>
    </row>
    <row r="2297" spans="1:20" x14ac:dyDescent="0.25">
      <c r="A2297">
        <f t="shared" si="666"/>
        <v>32307.39719100044</v>
      </c>
      <c r="B2297">
        <f t="shared" si="683"/>
        <v>5141.8819613809346</v>
      </c>
      <c r="C2297" t="str">
        <f t="shared" si="667"/>
        <v>0.0431254000880852-4.75562592449222i</v>
      </c>
      <c r="D2297" t="str">
        <f t="shared" si="668"/>
        <v>3.47795129050384-3.11984589653121i</v>
      </c>
      <c r="E2297" t="str">
        <f t="shared" si="669"/>
        <v>162.769487725057+4.88825758545303i</v>
      </c>
      <c r="F2297" t="str">
        <f t="shared" si="670"/>
        <v>2.42490872625663-29.0534367792894i</v>
      </c>
      <c r="G2297" t="str">
        <f t="shared" si="671"/>
        <v>0.999993319929979-0.00258457451002601i</v>
      </c>
      <c r="H2297" t="str">
        <f t="shared" si="672"/>
        <v>2818.17780160102+596.456829336455i</v>
      </c>
      <c r="I2297" t="str">
        <f t="shared" si="673"/>
        <v>68.1646738612605-226.900322869558i</v>
      </c>
      <c r="K2297" t="str">
        <f t="shared" si="674"/>
        <v>0.00407551153036677-0.00473945449030253i</v>
      </c>
      <c r="L2297" t="str">
        <f t="shared" si="675"/>
        <v>0.00015-0.0548806093820513i</v>
      </c>
      <c r="M2297" t="str">
        <f t="shared" si="676"/>
        <v>0.0004-0.009684813420362i</v>
      </c>
      <c r="N2297">
        <f t="shared" si="677"/>
        <v>90.519560564004777</v>
      </c>
      <c r="O2297">
        <f t="shared" si="678"/>
        <v>13.54451084004581</v>
      </c>
      <c r="P2297" s="3">
        <f t="shared" si="679"/>
        <v>13.54451084004581</v>
      </c>
      <c r="Q2297" s="3">
        <f t="shared" si="680"/>
        <v>-89.480439435995223</v>
      </c>
      <c r="R2297">
        <f t="shared" si="681"/>
        <v>90.519560564004777</v>
      </c>
      <c r="S2297">
        <f t="shared" si="682"/>
        <v>5.1418819613809346</v>
      </c>
      <c r="T2297">
        <f t="shared" si="665"/>
        <v>13.54451084004581</v>
      </c>
    </row>
    <row r="2298" spans="1:20" x14ac:dyDescent="0.25">
      <c r="A2298">
        <f t="shared" si="666"/>
        <v>32430.165300326244</v>
      </c>
      <c r="B2298">
        <f t="shared" si="683"/>
        <v>5161.4211128341822</v>
      </c>
      <c r="C2298" t="str">
        <f t="shared" si="667"/>
        <v>0.0442296060518639-4.73695854289449i</v>
      </c>
      <c r="D2298" t="str">
        <f t="shared" si="668"/>
        <v>3.47794996786986-3.10822180359549i</v>
      </c>
      <c r="E2298" t="str">
        <f t="shared" si="669"/>
        <v>162.775545427534+4.90927704990222i</v>
      </c>
      <c r="F2298" t="str">
        <f t="shared" si="670"/>
        <v>2.42490860291368-28.943499204725i</v>
      </c>
      <c r="G2298" t="str">
        <f t="shared" si="671"/>
        <v>0.999993269065329-0.00259439576120018i</v>
      </c>
      <c r="H2298" t="str">
        <f t="shared" si="672"/>
        <v>2834.55022860085+589.443947391699i</v>
      </c>
      <c r="I2298" t="str">
        <f t="shared" si="673"/>
        <v>67.5190811031916-227.411093245858i</v>
      </c>
      <c r="K2298" t="str">
        <f t="shared" si="674"/>
        <v>0.004057995606039-0.00473547891618058i</v>
      </c>
      <c r="L2298" t="str">
        <f t="shared" si="675"/>
        <v>0.00015-0.05467285254239i</v>
      </c>
      <c r="M2298" t="str">
        <f t="shared" si="676"/>
        <v>0.0004-0.00964815044865703i</v>
      </c>
      <c r="N2298">
        <f t="shared" si="677"/>
        <v>90.534962696531039</v>
      </c>
      <c r="O2298">
        <f t="shared" si="678"/>
        <v>13.510370287610771</v>
      </c>
      <c r="P2298" s="3">
        <f t="shared" si="679"/>
        <v>13.510370287610771</v>
      </c>
      <c r="Q2298" s="3">
        <f t="shared" si="680"/>
        <v>-89.465037303468961</v>
      </c>
      <c r="R2298">
        <f t="shared" si="681"/>
        <v>90.534962696531039</v>
      </c>
      <c r="S2298">
        <f t="shared" si="682"/>
        <v>5.1614211128341818</v>
      </c>
      <c r="T2298">
        <f t="shared" si="665"/>
        <v>13.510370287610771</v>
      </c>
    </row>
    <row r="2299" spans="1:20" x14ac:dyDescent="0.25">
      <c r="A2299">
        <f t="shared" si="666"/>
        <v>32553.399928467483</v>
      </c>
      <c r="B2299">
        <f t="shared" si="683"/>
        <v>5181.0345130629521</v>
      </c>
      <c r="C2299" t="str">
        <f t="shared" si="667"/>
        <v>0.0453317972680742-4.71836750848688i</v>
      </c>
      <c r="D2299" t="str">
        <f t="shared" si="668"/>
        <v>3.47794863516577-3.09664242333103i</v>
      </c>
      <c r="E2299" t="str">
        <f t="shared" si="669"/>
        <v>162.781671183691+4.93037620035816i</v>
      </c>
      <c r="F2299" t="str">
        <f t="shared" si="670"/>
        <v>2.42490847863154-28.8339779921088i</v>
      </c>
      <c r="G2299" t="str">
        <f t="shared" si="671"/>
        <v>0.999993217813378-0.00260425433161872i</v>
      </c>
      <c r="H2299" t="str">
        <f t="shared" si="672"/>
        <v>2851.0514121035+582.157930535423i</v>
      </c>
      <c r="I2299" t="str">
        <f t="shared" si="673"/>
        <v>66.857185857304-227.927398545492i</v>
      </c>
      <c r="K2299" t="str">
        <f t="shared" si="674"/>
        <v>0.00404050934426455-0.00473144206417266i</v>
      </c>
      <c r="L2299" t="str">
        <f t="shared" si="675"/>
        <v>0.00015-0.0544658821900677i</v>
      </c>
      <c r="M2299" t="str">
        <f t="shared" si="676"/>
        <v>0.0004-0.0096116262688355i</v>
      </c>
      <c r="N2299">
        <f t="shared" si="677"/>
        <v>90.550453254490975</v>
      </c>
      <c r="O2299">
        <f t="shared" si="678"/>
        <v>13.476236146151255</v>
      </c>
      <c r="P2299" s="3">
        <f t="shared" si="679"/>
        <v>13.476236146151255</v>
      </c>
      <c r="Q2299" s="3">
        <f t="shared" si="680"/>
        <v>-89.449546745509025</v>
      </c>
      <c r="R2299">
        <f t="shared" si="681"/>
        <v>90.550453254490975</v>
      </c>
      <c r="S2299">
        <f t="shared" si="682"/>
        <v>5.1810345130629525</v>
      </c>
      <c r="T2299">
        <f t="shared" si="665"/>
        <v>13.476236146151255</v>
      </c>
    </row>
    <row r="2300" spans="1:20" x14ac:dyDescent="0.25">
      <c r="A2300">
        <f t="shared" si="666"/>
        <v>32677.10284819566</v>
      </c>
      <c r="B2300">
        <f t="shared" si="683"/>
        <v>5200.7224442125917</v>
      </c>
      <c r="C2300" t="str">
        <f t="shared" si="667"/>
        <v>0.0464319465053995-4.69985253211514i</v>
      </c>
      <c r="D2300" t="str">
        <f t="shared" si="668"/>
        <v>3.47794729231495-3.08510758916292i</v>
      </c>
      <c r="E2300" t="str">
        <f t="shared" si="669"/>
        <v>162.787865533523+4.95155519808584i</v>
      </c>
      <c r="F2300" t="str">
        <f t="shared" si="670"/>
        <v>2.42490835340308-28.7248715659413i</v>
      </c>
      <c r="G2300" t="str">
        <f t="shared" si="671"/>
        <v>0.999993166171178-0.00261415036307747i</v>
      </c>
      <c r="H2300" t="str">
        <f t="shared" si="672"/>
        <v>2867.67930060431+574.591699115329i</v>
      </c>
      <c r="I2300" t="str">
        <f t="shared" si="673"/>
        <v>66.1786253351874-228.449047013345i</v>
      </c>
      <c r="K2300" t="str">
        <f t="shared" si="674"/>
        <v>0.00402305317154874-0.00472734420742005i</v>
      </c>
      <c r="L2300" t="str">
        <f t="shared" si="675"/>
        <v>0.00015-0.0542596953477462i</v>
      </c>
      <c r="M2300" t="str">
        <f t="shared" si="676"/>
        <v>0.0004-0.00957524035548468i</v>
      </c>
      <c r="N2300">
        <f t="shared" si="677"/>
        <v>90.566032232487217</v>
      </c>
      <c r="O2300">
        <f t="shared" si="678"/>
        <v>13.442108490558054</v>
      </c>
      <c r="P2300" s="3">
        <f t="shared" si="679"/>
        <v>13.442108490558054</v>
      </c>
      <c r="Q2300" s="3">
        <f t="shared" si="680"/>
        <v>-89.433967767512783</v>
      </c>
      <c r="R2300">
        <f t="shared" si="681"/>
        <v>90.566032232487217</v>
      </c>
      <c r="S2300">
        <f t="shared" si="682"/>
        <v>5.2007224442125919</v>
      </c>
      <c r="T2300">
        <f t="shared" si="665"/>
        <v>13.442108490558054</v>
      </c>
    </row>
    <row r="2301" spans="1:20" x14ac:dyDescent="0.25">
      <c r="A2301">
        <f t="shared" si="666"/>
        <v>32801.275839018803</v>
      </c>
      <c r="B2301">
        <f t="shared" si="683"/>
        <v>5220.4851895005995</v>
      </c>
      <c r="C2301" t="str">
        <f t="shared" si="667"/>
        <v>0.0475300267374652-4.68141332544429i</v>
      </c>
      <c r="D2301" t="str">
        <f t="shared" si="668"/>
        <v>3.47794593924011-3.07361713515707i</v>
      </c>
      <c r="E2301" t="str">
        <f t="shared" si="669"/>
        <v>162.794129020205+4.97281420380985i</v>
      </c>
      <c r="F2301" t="str">
        <f t="shared" si="670"/>
        <v>2.42490822722109-28.6161783566901i</v>
      </c>
      <c r="G2301" t="str">
        <f t="shared" si="671"/>
        <v>0.999993114135757-0.00262408399791091i</v>
      </c>
      <c r="H2301" t="str">
        <f t="shared" si="672"/>
        <v>2884.43163883837+566.738045584174i</v>
      </c>
      <c r="I2301" t="str">
        <f t="shared" si="673"/>
        <v>65.4830319370848-228.975834494362i</v>
      </c>
      <c r="K2301" t="str">
        <f t="shared" si="674"/>
        <v>0.00400562751120209-0.00472318562260783i</v>
      </c>
      <c r="L2301" t="str">
        <f t="shared" si="675"/>
        <v>0.00015-0.0540542890493588i</v>
      </c>
      <c r="M2301" t="str">
        <f t="shared" si="676"/>
        <v>0.0004-0.00953899218518097i</v>
      </c>
      <c r="N2301">
        <f t="shared" si="677"/>
        <v>90.581699622625848</v>
      </c>
      <c r="O2301">
        <f t="shared" si="678"/>
        <v>13.407987395675676</v>
      </c>
      <c r="P2301" s="3">
        <f t="shared" si="679"/>
        <v>13.407987395675676</v>
      </c>
      <c r="Q2301" s="3">
        <f t="shared" si="680"/>
        <v>-89.418300377374152</v>
      </c>
      <c r="R2301">
        <f t="shared" si="681"/>
        <v>90.581699622625848</v>
      </c>
      <c r="S2301">
        <f t="shared" si="682"/>
        <v>5.2204851895005993</v>
      </c>
      <c r="T2301">
        <f t="shared" si="665"/>
        <v>13.407987395675676</v>
      </c>
    </row>
    <row r="2302" spans="1:20" x14ac:dyDescent="0.25">
      <c r="A2302">
        <f t="shared" si="666"/>
        <v>32925.920687207079</v>
      </c>
      <c r="B2302">
        <f t="shared" si="683"/>
        <v>5240.3230332207022</v>
      </c>
      <c r="C2302" t="str">
        <f t="shared" si="667"/>
        <v>0.0486260111448926-4.66304960095759i</v>
      </c>
      <c r="D2302" t="str">
        <f t="shared" si="668"/>
        <v>3.47794457586342-3.06217089601774i</v>
      </c>
      <c r="E2302" t="str">
        <f t="shared" si="669"/>
        <v>162.800462190115+4.99415337771099i</v>
      </c>
      <c r="F2302" t="str">
        <f t="shared" si="670"/>
        <v>2.42490810007831-28.5078968007665i</v>
      </c>
      <c r="G2302" t="str">
        <f t="shared" si="671"/>
        <v>0.999993061704121-0.00263405537899418i</v>
      </c>
      <c r="H2302" t="str">
        <f t="shared" si="672"/>
        <v>2901.3059580491+558.589636195101i</v>
      </c>
      <c r="I2302" t="str">
        <f t="shared" si="673"/>
        <v>64.7700334462086-229.507543922224i</v>
      </c>
      <c r="K2302" t="str">
        <f t="shared" si="674"/>
        <v>0.00398823278330373-0.00471896658992103i</v>
      </c>
      <c r="L2302" t="str">
        <f t="shared" si="675"/>
        <v>0.00015-0.0538496603400665i</v>
      </c>
      <c r="M2302" t="str">
        <f t="shared" si="676"/>
        <v>0.0004-0.00950288123648231i</v>
      </c>
      <c r="N2302">
        <f t="shared" si="677"/>
        <v>90.597455414534437</v>
      </c>
      <c r="O2302">
        <f t="shared" si="678"/>
        <v>13.373872936299481</v>
      </c>
      <c r="P2302" s="3">
        <f t="shared" si="679"/>
        <v>13.373872936299481</v>
      </c>
      <c r="Q2302" s="3">
        <f t="shared" si="680"/>
        <v>-89.402544585465563</v>
      </c>
      <c r="R2302">
        <f t="shared" si="681"/>
        <v>90.597455414534437</v>
      </c>
      <c r="S2302">
        <f t="shared" si="682"/>
        <v>5.2403230332207018</v>
      </c>
      <c r="T2302">
        <f t="shared" si="665"/>
        <v>13.373872936299481</v>
      </c>
    </row>
    <row r="2303" spans="1:20" x14ac:dyDescent="0.25">
      <c r="A2303">
        <f t="shared" si="666"/>
        <v>33051.039185818467</v>
      </c>
      <c r="B2303">
        <f t="shared" si="683"/>
        <v>5260.2362607469413</v>
      </c>
      <c r="C2303" t="str">
        <f t="shared" si="667"/>
        <v>0.049719873117509-4.64476107195561i</v>
      </c>
      <c r="D2303" t="str">
        <f t="shared" si="668"/>
        <v>3.47794320210647-3.05076870708526i</v>
      </c>
      <c r="E2303" t="str">
        <f t="shared" si="669"/>
        <v>162.806865592857+5.0155728794207i</v>
      </c>
      <c r="F2303" t="str">
        <f t="shared" si="670"/>
        <v>2.42490797196742-28.4000253405042i</v>
      </c>
      <c r="G2303" t="str">
        <f t="shared" si="671"/>
        <v>0.999993008873252-0.00264406464974515i</v>
      </c>
      <c r="H2303" t="str">
        <f t="shared" si="672"/>
        <v>2918.2995659564+550.139013083376i</v>
      </c>
      <c r="I2303" t="str">
        <f t="shared" si="673"/>
        <v>64.0392532472029-230.043944795762i</v>
      </c>
      <c r="K2303" t="str">
        <f t="shared" si="674"/>
        <v>0.003970869404666-0.00471468739299992i</v>
      </c>
      <c r="L2303" t="str">
        <f t="shared" si="675"/>
        <v>0.00015-0.0536458062762169i</v>
      </c>
      <c r="M2303" t="str">
        <f t="shared" si="676"/>
        <v>0.0004-0.00946690698992061i</v>
      </c>
      <c r="N2303">
        <f t="shared" si="677"/>
        <v>90.613299595382856</v>
      </c>
      <c r="O2303">
        <f t="shared" si="678"/>
        <v>13.339765187172954</v>
      </c>
      <c r="P2303" s="3">
        <f t="shared" si="679"/>
        <v>13.339765187172954</v>
      </c>
      <c r="Q2303" s="3">
        <f t="shared" si="680"/>
        <v>-89.386700404617144</v>
      </c>
      <c r="R2303">
        <f t="shared" si="681"/>
        <v>90.613299595382856</v>
      </c>
      <c r="S2303">
        <f t="shared" si="682"/>
        <v>5.2602362607469413</v>
      </c>
      <c r="T2303">
        <f t="shared" si="665"/>
        <v>13.339765187172954</v>
      </c>
    </row>
    <row r="2304" spans="1:20" x14ac:dyDescent="0.25">
      <c r="A2304">
        <f t="shared" si="666"/>
        <v>33176.63313472458</v>
      </c>
      <c r="B2304">
        <f t="shared" si="683"/>
        <v>5280.2251585377799</v>
      </c>
      <c r="C2304" t="str">
        <f t="shared" si="667"/>
        <v>0.0508115862563758-4.6265474525553i</v>
      </c>
      <c r="D2304" t="str">
        <f t="shared" si="668"/>
        <v>3.47794181789021-3.0394104043336i</v>
      </c>
      <c r="E2304" t="str">
        <f t="shared" si="669"/>
        <v>162.813339781285+5.03707286801859i</v>
      </c>
      <c r="F2304" t="str">
        <f t="shared" si="670"/>
        <v>2.42490784288105-28.2925624241357i</v>
      </c>
      <c r="G2304" t="str">
        <f t="shared" si="671"/>
        <v>0.999992955640112-0.00265411195412648i</v>
      </c>
      <c r="H2304" t="str">
        <f t="shared" si="672"/>
        <v>2935.40953642704+541.378596763764i</v>
      </c>
      <c r="I2304" t="str">
        <f t="shared" si="673"/>
        <v>63.2903105703362-230.584792643529i</v>
      </c>
      <c r="K2304" t="str">
        <f t="shared" si="674"/>
        <v>0.00395353778879951-0.00471034831889526i</v>
      </c>
      <c r="L2304" t="str">
        <f t="shared" si="675"/>
        <v>0.00015-0.0534427239253006i</v>
      </c>
      <c r="M2304" t="str">
        <f t="shared" si="676"/>
        <v>0.0004-0.00943106892799423i</v>
      </c>
      <c r="N2304">
        <f t="shared" si="677"/>
        <v>90.629232149903032</v>
      </c>
      <c r="O2304">
        <f t="shared" si="678"/>
        <v>13.305664222985033</v>
      </c>
      <c r="P2304" s="3">
        <f t="shared" si="679"/>
        <v>13.305664222985033</v>
      </c>
      <c r="Q2304" s="3">
        <f t="shared" si="680"/>
        <v>-89.370767850096968</v>
      </c>
      <c r="R2304">
        <f t="shared" si="681"/>
        <v>90.629232149903032</v>
      </c>
      <c r="S2304">
        <f t="shared" si="682"/>
        <v>5.28022515853778</v>
      </c>
      <c r="T2304">
        <f t="shared" si="665"/>
        <v>13.305664222985033</v>
      </c>
    </row>
    <row r="2305" spans="1:20" x14ac:dyDescent="0.25">
      <c r="A2305">
        <f t="shared" si="666"/>
        <v>33302.704340636534</v>
      </c>
      <c r="B2305">
        <f t="shared" si="683"/>
        <v>5300.2900141402233</v>
      </c>
      <c r="C2305" t="str">
        <f t="shared" si="667"/>
        <v>0.0519011243758789-4.60840845768902i</v>
      </c>
      <c r="D2305" t="str">
        <f t="shared" si="668"/>
        <v>3.47794042313507-3.02809582436804i</v>
      </c>
      <c r="E2305" t="str">
        <f t="shared" si="669"/>
        <v>162.819885311523+5.05865350202876i</v>
      </c>
      <c r="F2305" t="str">
        <f t="shared" si="670"/>
        <v>2.42490771281178-28.1855065057711i</v>
      </c>
      <c r="G2305" t="str">
        <f t="shared" si="671"/>
        <v>0.999992902001637-0.00266419743664765i</v>
      </c>
      <c r="H2305" t="str">
        <f t="shared" si="672"/>
        <v>2952.63269885109+532.300689072707i</v>
      </c>
      <c r="I2305" t="str">
        <f t="shared" si="673"/>
        <v>62.5228207629614-231.129828477083i</v>
      </c>
      <c r="K2305" t="str">
        <f t="shared" si="674"/>
        <v>0.00393623834587889-0.00470594965802298i</v>
      </c>
      <c r="L2305" t="str">
        <f t="shared" si="675"/>
        <v>0.00015-0.0532404103659103i</v>
      </c>
      <c r="M2305" t="str">
        <f t="shared" si="676"/>
        <v>0.0004-0.00939536653516067i</v>
      </c>
      <c r="N2305">
        <f t="shared" si="677"/>
        <v>90.645253060409999</v>
      </c>
      <c r="O2305">
        <f t="shared" si="678"/>
        <v>13.271570118367308</v>
      </c>
      <c r="P2305" s="3">
        <f t="shared" si="679"/>
        <v>13.271570118367308</v>
      </c>
      <c r="Q2305" s="3">
        <f t="shared" si="680"/>
        <v>-89.354746939590001</v>
      </c>
      <c r="R2305">
        <f t="shared" si="681"/>
        <v>90.645253060409999</v>
      </c>
      <c r="S2305">
        <f t="shared" si="682"/>
        <v>5.3002900141402236</v>
      </c>
      <c r="T2305">
        <f t="shared" si="665"/>
        <v>13.271570118367308</v>
      </c>
    </row>
    <row r="2306" spans="1:20" x14ac:dyDescent="0.25">
      <c r="A2306">
        <f t="shared" si="666"/>
        <v>33429.254617130951</v>
      </c>
      <c r="B2306">
        <f t="shared" si="683"/>
        <v>5320.4311161939559</v>
      </c>
      <c r="C2306" t="str">
        <f t="shared" si="667"/>
        <v>0.052988461505588-4.59034380310359i</v>
      </c>
      <c r="D2306" t="str">
        <f t="shared" si="668"/>
        <v>3.47793901776073-3.01682480442277i</v>
      </c>
      <c r="E2306" t="str">
        <f t="shared" si="669"/>
        <v>162.826502742991+5.08031493941339i</v>
      </c>
      <c r="F2306" t="str">
        <f t="shared" si="670"/>
        <v>2.42490758175211-28.0788560453748i</v>
      </c>
      <c r="G2306" t="str">
        <f t="shared" si="671"/>
        <v>0.999992847954741-0.00267432124236712i</v>
      </c>
      <c r="H2306" t="str">
        <f t="shared" si="672"/>
        <v>2969.96562722962+522.897476586404i</v>
      </c>
      <c r="I2306" t="str">
        <f t="shared" si="673"/>
        <v>61.7363955898747-231.678778233546i</v>
      </c>
      <c r="K2306" t="str">
        <f t="shared" si="674"/>
        <v>0.00391897148270939-0.00470149170411849i</v>
      </c>
      <c r="L2306" t="str">
        <f t="shared" si="675"/>
        <v>0.00015-0.0530388626876969i</v>
      </c>
      <c r="M2306" t="str">
        <f t="shared" si="676"/>
        <v>0.0004-0.00935979929782885i</v>
      </c>
      <c r="N2306">
        <f t="shared" si="677"/>
        <v>90.661362306820976</v>
      </c>
      <c r="O2306">
        <f t="shared" si="678"/>
        <v>13.237482947891268</v>
      </c>
      <c r="P2306" s="3">
        <f t="shared" si="679"/>
        <v>13.237482947891268</v>
      </c>
      <c r="Q2306" s="3">
        <f t="shared" si="680"/>
        <v>-89.338637693179024</v>
      </c>
      <c r="R2306">
        <f t="shared" si="681"/>
        <v>90.661362306820976</v>
      </c>
      <c r="S2306">
        <f t="shared" si="682"/>
        <v>5.3204311161939559</v>
      </c>
      <c r="T2306">
        <f t="shared" si="665"/>
        <v>13.237482947891268</v>
      </c>
    </row>
    <row r="2307" spans="1:20" x14ac:dyDescent="0.25">
      <c r="A2307">
        <f t="shared" si="666"/>
        <v>33556.285784676045</v>
      </c>
      <c r="B2307">
        <f t="shared" si="683"/>
        <v>5340.6487544354932</v>
      </c>
      <c r="C2307" t="str">
        <f t="shared" si="667"/>
        <v>0.054073571892463-4.5723532053598i</v>
      </c>
      <c r="D2307" t="str">
        <f t="shared" si="668"/>
        <v>3.47793760168644-3.00559718235865i</v>
      </c>
      <c r="E2307" t="str">
        <f t="shared" si="669"/>
        <v>162.833192638427+5.10205733757107i</v>
      </c>
      <c r="F2307" t="str">
        <f t="shared" si="670"/>
        <v>2.42490744969452-27.9726095087442i</v>
      </c>
      <c r="G2307" t="str">
        <f t="shared" si="671"/>
        <v>0.999992793496314-0.0026844835168943i</v>
      </c>
      <c r="H2307" t="str">
        <f t="shared" si="672"/>
        <v>2987.40462898057+513.161034547125i</v>
      </c>
      <c r="I2307" t="str">
        <f t="shared" si="673"/>
        <v>60.9306435642653-232.231352208184i</v>
      </c>
      <c r="K2307" t="str">
        <f t="shared" si="674"/>
        <v>0.00390173760269431-0.00469697475419076i</v>
      </c>
      <c r="L2307" t="str">
        <f t="shared" si="675"/>
        <v>0.00015-0.05283807799133i</v>
      </c>
      <c r="M2307" t="str">
        <f t="shared" si="676"/>
        <v>0.0004-0.00932436670435232i</v>
      </c>
      <c r="N2307">
        <f t="shared" si="677"/>
        <v>90.677559866679829</v>
      </c>
      <c r="O2307">
        <f t="shared" si="678"/>
        <v>13.203402786066459</v>
      </c>
      <c r="P2307" s="3">
        <f t="shared" si="679"/>
        <v>13.203402786066459</v>
      </c>
      <c r="Q2307" s="3">
        <f t="shared" si="680"/>
        <v>-89.322440133320171</v>
      </c>
      <c r="R2307">
        <f t="shared" si="681"/>
        <v>90.677559866679829</v>
      </c>
      <c r="S2307">
        <f t="shared" si="682"/>
        <v>5.3406487544354935</v>
      </c>
      <c r="T2307">
        <f t="shared" si="665"/>
        <v>13.203402786066459</v>
      </c>
    </row>
    <row r="2308" spans="1:20" x14ac:dyDescent="0.25">
      <c r="A2308">
        <f t="shared" si="666"/>
        <v>33683.79967065782</v>
      </c>
      <c r="B2308">
        <f t="shared" si="683"/>
        <v>5360.943219702348</v>
      </c>
      <c r="C2308" t="str">
        <f t="shared" si="667"/>
        <v>0.0551564300025591-4.55443638183126i</v>
      </c>
      <c r="D2308" t="str">
        <f t="shared" si="668"/>
        <v>3.47793617483068-2.99441279666075i</v>
      </c>
      <c r="E2308" t="str">
        <f t="shared" si="669"/>
        <v>162.839955563911+5.12388085333015i</v>
      </c>
      <c r="F2308" t="str">
        <f t="shared" si="670"/>
        <v>2.42490731663139-27.866765367487i</v>
      </c>
      <c r="G2308" t="str">
        <f t="shared" si="671"/>
        <v>0.999992738623222-0.00269468440639177i</v>
      </c>
      <c r="H2308" t="str">
        <f t="shared" si="672"/>
        <v>3004.94573347229+503.083331331045i</v>
      </c>
      <c r="I2308" t="str">
        <f t="shared" si="673"/>
        <v>60.1051703109635-232.787244477875i</v>
      </c>
      <c r="K2308" t="str">
        <f t="shared" si="674"/>
        <v>0.00388453710580295-0.0046923991084759i</v>
      </c>
      <c r="L2308" t="str">
        <f t="shared" si="675"/>
        <v>0.00015-0.0526380533884539i</v>
      </c>
      <c r="M2308" t="str">
        <f t="shared" si="676"/>
        <v>0.0004-0.0092890682450213i</v>
      </c>
      <c r="N2308">
        <f t="shared" si="677"/>
        <v>90.69384571517574</v>
      </c>
      <c r="O2308">
        <f t="shared" si="678"/>
        <v>13.169329707337333</v>
      </c>
      <c r="P2308" s="3">
        <f t="shared" si="679"/>
        <v>13.169329707337333</v>
      </c>
      <c r="Q2308" s="3">
        <f t="shared" si="680"/>
        <v>-89.30615428482426</v>
      </c>
      <c r="R2308">
        <f t="shared" si="681"/>
        <v>90.69384571517574</v>
      </c>
      <c r="S2308">
        <f t="shared" si="682"/>
        <v>5.3609432197023477</v>
      </c>
      <c r="T2308">
        <f t="shared" si="665"/>
        <v>13.169329707337333</v>
      </c>
    </row>
    <row r="2309" spans="1:20" x14ac:dyDescent="0.25">
      <c r="A2309">
        <f t="shared" si="666"/>
        <v>33811.798109406322</v>
      </c>
      <c r="B2309">
        <f t="shared" si="683"/>
        <v>5381.3148039372172</v>
      </c>
      <c r="C2309" t="str">
        <f t="shared" si="667"/>
        <v>0.0562370105228926-4.53659305070382i</v>
      </c>
      <c r="D2309" t="str">
        <f t="shared" si="668"/>
        <v>3.47793473711142-2.98327148643612i</v>
      </c>
      <c r="E2309" t="str">
        <f t="shared" si="669"/>
        <v>162.846792088891+5.14578564294672i</v>
      </c>
      <c r="F2309" t="str">
        <f t="shared" si="670"/>
        <v>2.42490718255508-27.7613220989996i</v>
      </c>
      <c r="G2309" t="str">
        <f t="shared" si="671"/>
        <v>0.999992683332309-0.00270492405757725i</v>
      </c>
      <c r="H2309" t="str">
        <f t="shared" si="672"/>
        <v>3022.58468029545+492.656233492521i</v>
      </c>
      <c r="I2309" t="str">
        <f t="shared" si="673"/>
        <v>59.2595789637805-233.346132316395i</v>
      </c>
      <c r="K2309" t="str">
        <f t="shared" si="674"/>
        <v>0.00386737038853905-0.00468776507039044i</v>
      </c>
      <c r="L2309" t="str">
        <f t="shared" si="675"/>
        <v>0.00015-0.0524387860016475i</v>
      </c>
      <c r="M2309" t="str">
        <f t="shared" si="676"/>
        <v>0.0004-0.00925390341205542i</v>
      </c>
      <c r="N2309">
        <f t="shared" si="677"/>
        <v>90.710219825165055</v>
      </c>
      <c r="O2309">
        <f t="shared" si="678"/>
        <v>13.135263786081264</v>
      </c>
      <c r="P2309" s="3">
        <f t="shared" si="679"/>
        <v>13.135263786081264</v>
      </c>
      <c r="Q2309" s="3">
        <f t="shared" si="680"/>
        <v>-89.289780174834945</v>
      </c>
      <c r="R2309">
        <f t="shared" si="681"/>
        <v>90.710219825165055</v>
      </c>
      <c r="S2309">
        <f t="shared" si="682"/>
        <v>5.381314803937217</v>
      </c>
      <c r="T2309">
        <f t="shared" si="665"/>
        <v>13.135263786081264</v>
      </c>
    </row>
    <row r="2310" spans="1:20" x14ac:dyDescent="0.25">
      <c r="A2310">
        <f t="shared" si="666"/>
        <v>33940.28294222206</v>
      </c>
      <c r="B2310">
        <f t="shared" si="683"/>
        <v>5401.7638001921787</v>
      </c>
      <c r="C2310" t="str">
        <f t="shared" si="667"/>
        <v>0.0573152883633572-4.51882293097471i</v>
      </c>
      <c r="D2310" t="str">
        <f t="shared" si="668"/>
        <v>3.47793328844592-2.97217309141145i</v>
      </c>
      <c r="E2310" t="str">
        <f t="shared" si="669"/>
        <v>162.853702786201+5.16777186209652i</v>
      </c>
      <c r="F2310" t="str">
        <f t="shared" si="670"/>
        <v>2.42490704745786-27.6562781864453i</v>
      </c>
      <c r="G2310" t="str">
        <f t="shared" si="671"/>
        <v>0.999992627620393-0.00271520261772577i</v>
      </c>
      <c r="H2310" t="str">
        <f t="shared" si="672"/>
        <v>3040.31690728594+481.871511420303i</v>
      </c>
      <c r="I2310" t="str">
        <f t="shared" si="673"/>
        <v>58.3934705987146-233.907675602592i</v>
      </c>
      <c r="K2310" t="str">
        <f t="shared" si="674"/>
        <v>0.00385023784391082-0.00468307294648434i</v>
      </c>
      <c r="L2310" t="str">
        <f t="shared" si="675"/>
        <v>0.00015-0.0522402729643831i</v>
      </c>
      <c r="M2310" t="str">
        <f t="shared" si="676"/>
        <v>0.0004-0.00921887169959697i</v>
      </c>
      <c r="N2310">
        <f t="shared" si="677"/>
        <v>90.726682167194483</v>
      </c>
      <c r="O2310">
        <f t="shared" si="678"/>
        <v>13.101205096605955</v>
      </c>
      <c r="P2310" s="3">
        <f t="shared" si="679"/>
        <v>13.101205096605955</v>
      </c>
      <c r="Q2310" s="3">
        <f t="shared" si="680"/>
        <v>-89.273317832805517</v>
      </c>
      <c r="R2310">
        <f t="shared" si="681"/>
        <v>90.726682167194483</v>
      </c>
      <c r="S2310">
        <f t="shared" si="682"/>
        <v>5.4017638001921791</v>
      </c>
      <c r="T2310">
        <f t="shared" si="665"/>
        <v>13.101205096605955</v>
      </c>
    </row>
    <row r="2311" spans="1:20" x14ac:dyDescent="0.25">
      <c r="A2311">
        <f t="shared" si="666"/>
        <v>34069.256017402506</v>
      </c>
      <c r="B2311">
        <f t="shared" si="683"/>
        <v>5422.290502632909</v>
      </c>
      <c r="C2311" t="str">
        <f t="shared" si="667"/>
        <v>0.058391238658384-4.50112574245206i</v>
      </c>
      <c r="D2311" t="str">
        <f t="shared" si="668"/>
        <v>3.47793182875088-2.96111745193075i</v>
      </c>
      <c r="E2311" t="str">
        <f t="shared" si="669"/>
        <v>162.860688232095+5.18983966587349i</v>
      </c>
      <c r="F2311" t="str">
        <f t="shared" si="670"/>
        <v>2.42490691133197-27.5516321187321i</v>
      </c>
      <c r="G2311" t="str">
        <f t="shared" si="671"/>
        <v>0.999992571484268-0.00272552023467185i</v>
      </c>
      <c r="H2311" t="str">
        <f t="shared" si="672"/>
        <v>3058.13753831557+470.720845643174i</v>
      </c>
      <c r="I2311" t="str">
        <f t="shared" si="673"/>
        <v>57.506444704919-234.471516222755i</v>
      </c>
      <c r="K2311" t="str">
        <f t="shared" si="674"/>
        <v>0.00383313986140065-0.00467832304639367i</v>
      </c>
      <c r="L2311" t="str">
        <f t="shared" si="675"/>
        <v>0.00015-0.0520425114209832i</v>
      </c>
      <c r="M2311" t="str">
        <f t="shared" si="676"/>
        <v>0.0004-0.00918397260370295i</v>
      </c>
      <c r="N2311">
        <f t="shared" si="677"/>
        <v>90.743232709521777</v>
      </c>
      <c r="O2311">
        <f t="shared" si="678"/>
        <v>13.067153713147654</v>
      </c>
      <c r="P2311" s="3">
        <f t="shared" si="679"/>
        <v>13.067153713147654</v>
      </c>
      <c r="Q2311" s="3">
        <f t="shared" si="680"/>
        <v>-89.256767290478223</v>
      </c>
      <c r="R2311">
        <f t="shared" si="681"/>
        <v>90.743232709521777</v>
      </c>
      <c r="S2311">
        <f t="shared" si="682"/>
        <v>5.4222905026329089</v>
      </c>
      <c r="T2311">
        <f t="shared" si="665"/>
        <v>13.067153713147654</v>
      </c>
    </row>
    <row r="2312" spans="1:20" x14ac:dyDescent="0.25">
      <c r="A2312">
        <f t="shared" si="666"/>
        <v>34198.719190268639</v>
      </c>
      <c r="B2312">
        <f t="shared" si="683"/>
        <v>5442.8952065429139</v>
      </c>
      <c r="C2312" t="str">
        <f t="shared" si="667"/>
        <v>0.059464836768615-4.48350120575402i</v>
      </c>
      <c r="D2312" t="str">
        <f t="shared" si="668"/>
        <v>3.4779303579423-2.95010440895305i</v>
      </c>
      <c r="E2312" t="str">
        <f t="shared" si="669"/>
        <v>162.867749006267+5.21198920878243i</v>
      </c>
      <c r="F2312" t="str">
        <f t="shared" si="670"/>
        <v>2.42490677416958-27.447382390491i</v>
      </c>
      <c r="G2312" t="str">
        <f t="shared" si="671"/>
        <v>0.999992514920704-0.00273587705681149i</v>
      </c>
      <c r="H2312" t="str">
        <f t="shared" si="672"/>
        <v>3076.04137086783+459.195833822504i</v>
      </c>
      <c r="I2312" t="str">
        <f t="shared" si="673"/>
        <v>56.5980996952605-235.037277468507i</v>
      </c>
      <c r="K2312" t="str">
        <f t="shared" si="674"/>
        <v>0.00381607682693621-0.00467351568279293i</v>
      </c>
      <c r="L2312" t="str">
        <f t="shared" si="675"/>
        <v>0.00015-0.0518454985265822i</v>
      </c>
      <c r="M2312" t="str">
        <f t="shared" si="676"/>
        <v>0.0004-0.009149205622338i</v>
      </c>
      <c r="N2312">
        <f t="shared" si="677"/>
        <v>90.759871418137607</v>
      </c>
      <c r="O2312">
        <f t="shared" si="678"/>
        <v>13.03310970986858</v>
      </c>
      <c r="P2312" s="3">
        <f t="shared" si="679"/>
        <v>13.03310970986858</v>
      </c>
      <c r="Q2312" s="3">
        <f t="shared" si="680"/>
        <v>-89.240128581862393</v>
      </c>
      <c r="R2312">
        <f t="shared" si="681"/>
        <v>90.759871418137607</v>
      </c>
      <c r="S2312">
        <f t="shared" si="682"/>
        <v>5.4428952065429135</v>
      </c>
      <c r="T2312">
        <f t="shared" si="665"/>
        <v>13.03310970986858</v>
      </c>
    </row>
    <row r="2313" spans="1:20" x14ac:dyDescent="0.25">
      <c r="A2313">
        <f t="shared" si="666"/>
        <v>34328.674323191655</v>
      </c>
      <c r="B2313">
        <f t="shared" si="683"/>
        <v>5463.5782083277772</v>
      </c>
      <c r="C2313" t="str">
        <f t="shared" si="667"/>
        <v>0.0605360582828234-4.46594904230832i</v>
      </c>
      <c r="D2313" t="str">
        <f t="shared" si="668"/>
        <v>3.47792887593561-2.93913380405013i</v>
      </c>
      <c r="E2313" t="str">
        <f t="shared" si="669"/>
        <v>162.874885691875+5.23422064473674i</v>
      </c>
      <c r="F2313" t="str">
        <f t="shared" si="670"/>
        <v>2.42490663596278-27.3435275020545i</v>
      </c>
      <c r="G2313" t="str">
        <f t="shared" si="671"/>
        <v>0.999992457926446-0.00274627323310439i</v>
      </c>
      <c r="H2313" t="str">
        <f t="shared" si="672"/>
        <v>3094.02286341972+447.287998471009i</v>
      </c>
      <c r="I2313" t="str">
        <f t="shared" si="673"/>
        <v>55.6680334583912-235.604563431777i</v>
      </c>
      <c r="K2313" t="str">
        <f t="shared" si="674"/>
        <v>0.00379904912286237-0.0046686511713472i</v>
      </c>
      <c r="L2313" t="str">
        <f t="shared" si="675"/>
        <v>0.00015-0.0516492314470833i</v>
      </c>
      <c r="M2313" t="str">
        <f t="shared" si="676"/>
        <v>0.0004-0.0091145702553676i</v>
      </c>
      <c r="N2313">
        <f t="shared" si="677"/>
        <v>90.776598256791118</v>
      </c>
      <c r="O2313">
        <f t="shared" si="678"/>
        <v>12.999073160855222</v>
      </c>
      <c r="P2313" s="3">
        <f t="shared" si="679"/>
        <v>12.999073160855222</v>
      </c>
      <c r="Q2313" s="3">
        <f t="shared" si="680"/>
        <v>-89.223401743208882</v>
      </c>
      <c r="R2313">
        <f t="shared" si="681"/>
        <v>90.776598256791118</v>
      </c>
      <c r="S2313">
        <f t="shared" si="682"/>
        <v>5.4635782083277773</v>
      </c>
      <c r="T2313">
        <f t="shared" si="665"/>
        <v>12.999073160855222</v>
      </c>
    </row>
    <row r="2314" spans="1:20" x14ac:dyDescent="0.25">
      <c r="A2314">
        <f t="shared" si="666"/>
        <v>34459.123285619789</v>
      </c>
      <c r="B2314">
        <f t="shared" si="683"/>
        <v>5484.339805519423</v>
      </c>
      <c r="C2314" t="str">
        <f t="shared" si="667"/>
        <v>0.0616048790191241-4.44846897435145i</v>
      </c>
      <c r="D2314" t="str">
        <f t="shared" si="668"/>
        <v>3.47792738264552-2.92820547940426i</v>
      </c>
      <c r="E2314" t="str">
        <f t="shared" si="669"/>
        <v>162.882098875568+5.25653412704888i</v>
      </c>
      <c r="F2314" t="str">
        <f t="shared" si="670"/>
        <v>2.42490649670363-27.2400659594353i</v>
      </c>
      <c r="G2314" t="str">
        <f t="shared" si="671"/>
        <v>0.999992400498216-0.00275670891307607i</v>
      </c>
      <c r="H2314" t="str">
        <f t="shared" si="672"/>
        <v>3112.07612265467+434.988795437427i</v>
      </c>
      <c r="I2314" t="str">
        <f t="shared" si="673"/>
        <v>54.7158439542458-236.172958398639i</v>
      </c>
      <c r="K2314" t="str">
        <f t="shared" si="674"/>
        <v>0.0037820571279133-0.0046637298306639i</v>
      </c>
      <c r="L2314" t="str">
        <f t="shared" si="675"/>
        <v>0.00015-0.0514537073591185i</v>
      </c>
      <c r="M2314" t="str">
        <f t="shared" si="676"/>
        <v>0.0004-0.00908006600455033i</v>
      </c>
      <c r="N2314">
        <f t="shared" si="677"/>
        <v>90.793413187007644</v>
      </c>
      <c r="O2314">
        <f t="shared" si="678"/>
        <v>12.965044140115916</v>
      </c>
      <c r="P2314" s="3">
        <f t="shared" si="679"/>
        <v>12.965044140115916</v>
      </c>
      <c r="Q2314" s="3">
        <f t="shared" si="680"/>
        <v>-89.206586812992356</v>
      </c>
      <c r="R2314">
        <f t="shared" si="681"/>
        <v>90.793413187007644</v>
      </c>
      <c r="S2314">
        <f t="shared" si="682"/>
        <v>5.484339805519423</v>
      </c>
      <c r="T2314">
        <f t="shared" si="665"/>
        <v>12.965044140115916</v>
      </c>
    </row>
    <row r="2315" spans="1:20" x14ac:dyDescent="0.25">
      <c r="A2315">
        <f t="shared" si="666"/>
        <v>34590.067954105143</v>
      </c>
      <c r="B2315">
        <f t="shared" si="683"/>
        <v>5505.1802967803969</v>
      </c>
      <c r="C2315" t="str">
        <f t="shared" si="667"/>
        <v>0.0626712750269434-4.43106072492822i</v>
      </c>
      <c r="D2315" t="str">
        <f t="shared" si="668"/>
        <v>3.4779258779862-2.91731927780587i</v>
      </c>
      <c r="E2315" t="str">
        <f t="shared" si="669"/>
        <v>162.889389147512+5.27892980843013i</v>
      </c>
      <c r="F2315" t="str">
        <f t="shared" si="670"/>
        <v>2.42490635638412-27.1369962743043i</v>
      </c>
      <c r="G2315" t="str">
        <f t="shared" si="671"/>
        <v>0.999992342632709-0.00276718424682001i</v>
      </c>
      <c r="H2315" t="str">
        <f t="shared" si="672"/>
        <v>3130.19489053267+422.289623197515i</v>
      </c>
      <c r="I2315" t="str">
        <f t="shared" si="673"/>
        <v>53.741129854861-236.74202624384i</v>
      </c>
      <c r="K2315" t="str">
        <f t="shared" si="674"/>
        <v>0.00376510121718577-0.00465875198224429i</v>
      </c>
      <c r="L2315" t="str">
        <f t="shared" si="675"/>
        <v>0.00015-0.0512589234500086i</v>
      </c>
      <c r="M2315" t="str">
        <f t="shared" si="676"/>
        <v>0.0004-0.00904569237353093i</v>
      </c>
      <c r="N2315">
        <f t="shared" si="677"/>
        <v>90.810316168116401</v>
      </c>
      <c r="O2315">
        <f t="shared" si="678"/>
        <v>12.931022721579184</v>
      </c>
      <c r="P2315" s="3">
        <f t="shared" si="679"/>
        <v>12.931022721579184</v>
      </c>
      <c r="Q2315" s="3">
        <f t="shared" si="680"/>
        <v>-89.189683831883599</v>
      </c>
      <c r="R2315">
        <f t="shared" si="681"/>
        <v>90.810316168116401</v>
      </c>
      <c r="S2315">
        <f t="shared" si="682"/>
        <v>5.5051802967803969</v>
      </c>
      <c r="T2315">
        <f t="shared" si="665"/>
        <v>12.931022721579184</v>
      </c>
    </row>
    <row r="2316" spans="1:20" x14ac:dyDescent="0.25">
      <c r="A2316">
        <f t="shared" si="666"/>
        <v>34721.510212330744</v>
      </c>
      <c r="B2316">
        <f t="shared" si="683"/>
        <v>5526.0999819081626</v>
      </c>
      <c r="C2316" t="str">
        <f t="shared" si="667"/>
        <v>0.0637352225882699-4.41372401789131i</v>
      </c>
      <c r="D2316" t="str">
        <f t="shared" si="668"/>
        <v>3.47792436187104-2.90647504265132i</v>
      </c>
      <c r="E2316" t="str">
        <f t="shared" si="669"/>
        <v>162.89675710142+5.30140784098082i</v>
      </c>
      <c r="F2316" t="str">
        <f t="shared" si="670"/>
        <v>2.42490621499617-27.0343169639693i</v>
      </c>
      <c r="G2316" t="str">
        <f t="shared" si="671"/>
        <v>0.999992284326595-0.00277769938499983i</v>
      </c>
      <c r="H2316" t="str">
        <f t="shared" si="672"/>
        <v>3148.37253124871+409.181832992752i</v>
      </c>
      <c r="I2316" t="str">
        <f t="shared" si="673"/>
        <v>52.7434912324581-237.311309828152i</v>
      </c>
      <c r="K2316" t="str">
        <f t="shared" si="674"/>
        <v>0.00374818176211325-0.00465371795043492i</v>
      </c>
      <c r="L2316" t="str">
        <f t="shared" si="675"/>
        <v>0.00015-0.0510648769177214i</v>
      </c>
      <c r="M2316" t="str">
        <f t="shared" si="676"/>
        <v>0.0004-0.00901144886783317i</v>
      </c>
      <c r="N2316">
        <f t="shared" si="677"/>
        <v>90.827307157270383</v>
      </c>
      <c r="O2316">
        <f t="shared" si="678"/>
        <v>12.897008979092075</v>
      </c>
      <c r="P2316" s="3">
        <f t="shared" si="679"/>
        <v>12.897008979092075</v>
      </c>
      <c r="Q2316" s="3">
        <f t="shared" si="680"/>
        <v>-89.172692842729617</v>
      </c>
      <c r="R2316">
        <f t="shared" si="681"/>
        <v>90.827307157270383</v>
      </c>
      <c r="S2316">
        <f t="shared" si="682"/>
        <v>5.5260999819081622</v>
      </c>
      <c r="T2316">
        <f t="shared" si="665"/>
        <v>12.897008979092075</v>
      </c>
    </row>
    <row r="2317" spans="1:20" x14ac:dyDescent="0.25">
      <c r="A2317">
        <f t="shared" si="666"/>
        <v>34853.451951137598</v>
      </c>
      <c r="B2317">
        <f t="shared" si="683"/>
        <v>5547.0991618394137</v>
      </c>
      <c r="C2317" t="str">
        <f t="shared" si="667"/>
        <v>0.0647966982191734-4.39645857790049i</v>
      </c>
      <c r="D2317" t="str">
        <f t="shared" si="668"/>
        <v>3.47792283421284-2.89567261794068i</v>
      </c>
      <c r="E2317" t="str">
        <f t="shared" si="669"/>
        <v>162.904203334571+5.32396837618766i</v>
      </c>
      <c r="F2317" t="str">
        <f t="shared" si="670"/>
        <v>2.42490607253165-26.9320265513538i</v>
      </c>
      <c r="G2317" t="str">
        <f t="shared" si="671"/>
        <v>0.999992225576519-0.00278825447885139i</v>
      </c>
      <c r="H2317" t="str">
        <f t="shared" si="672"/>
        <v>3166.60201811455+395.656739857797i</v>
      </c>
      <c r="I2317" t="str">
        <f t="shared" si="673"/>
        <v>51.7225302966529-237.880330400906i</v>
      </c>
      <c r="K2317" t="str">
        <f t="shared" si="674"/>
        <v>0.00373129913044024-0.00464862806237857i</v>
      </c>
      <c r="L2317" t="str">
        <f t="shared" si="675"/>
        <v>0.00015-0.0508715649708321i</v>
      </c>
      <c r="M2317" t="str">
        <f t="shared" si="676"/>
        <v>0.0004-0.0089773349948527i</v>
      </c>
      <c r="N2317">
        <f t="shared" si="677"/>
        <v>90.844386109469895</v>
      </c>
      <c r="O2317">
        <f t="shared" si="678"/>
        <v>12.863002986417884</v>
      </c>
      <c r="P2317" s="3">
        <f t="shared" si="679"/>
        <v>12.863002986417884</v>
      </c>
      <c r="Q2317" s="3">
        <f t="shared" si="680"/>
        <v>-89.155613890530105</v>
      </c>
      <c r="R2317">
        <f t="shared" si="681"/>
        <v>90.844386109469895</v>
      </c>
      <c r="S2317">
        <f t="shared" si="682"/>
        <v>5.5470991618394141</v>
      </c>
      <c r="T2317">
        <f t="shared" si="665"/>
        <v>12.863002986417884</v>
      </c>
    </row>
    <row r="2318" spans="1:20" x14ac:dyDescent="0.25">
      <c r="A2318">
        <f t="shared" si="666"/>
        <v>34985.895068551923</v>
      </c>
      <c r="B2318">
        <f t="shared" si="683"/>
        <v>5568.1781386544035</v>
      </c>
      <c r="C2318" t="str">
        <f t="shared" si="667"/>
        <v>0.0658556786713631-4.37926413042248i</v>
      </c>
      <c r="D2318" t="str">
        <f t="shared" si="668"/>
        <v>3.47792129492374-2.88491184827543i</v>
      </c>
      <c r="E2318" t="str">
        <f t="shared" si="669"/>
        <v>162.911728447843+5.34661156491589i</v>
      </c>
      <c r="F2318" t="str">
        <f t="shared" si="670"/>
        <v>2.42490592898236-26.8301235649761i</v>
      </c>
      <c r="G2318" t="str">
        <f t="shared" si="671"/>
        <v>0.999992166379102-0.00279884968018505i</v>
      </c>
      <c r="H2318" t="str">
        <f t="shared" si="672"/>
        <v>3184.87592040086+381.705634578691i</v>
      </c>
      <c r="I2318" t="str">
        <f t="shared" si="673"/>
        <v>50.6778521826719-238.448587010118i</v>
      </c>
      <c r="K2318" t="str">
        <f t="shared" si="674"/>
        <v>0.00371445368619815-0.00464348264796523i</v>
      </c>
      <c r="L2318" t="str">
        <f t="shared" si="675"/>
        <v>0.00015-0.0506789848284838i</v>
      </c>
      <c r="M2318" t="str">
        <f t="shared" si="676"/>
        <v>0.0004-0.00894335026385009i</v>
      </c>
      <c r="N2318">
        <f t="shared" si="677"/>
        <v>90.861552977587763</v>
      </c>
      <c r="O2318">
        <f t="shared" si="678"/>
        <v>12.82900481723515</v>
      </c>
      <c r="P2318" s="3">
        <f t="shared" si="679"/>
        <v>12.82900481723515</v>
      </c>
      <c r="Q2318" s="3">
        <f t="shared" si="680"/>
        <v>-89.138447022412237</v>
      </c>
      <c r="R2318">
        <f t="shared" si="681"/>
        <v>90.861552977587763</v>
      </c>
      <c r="S2318">
        <f t="shared" si="682"/>
        <v>5.5681781386544031</v>
      </c>
      <c r="T2318">
        <f t="shared" si="665"/>
        <v>12.82900481723515</v>
      </c>
    </row>
    <row r="2319" spans="1:20" x14ac:dyDescent="0.25">
      <c r="A2319">
        <f t="shared" si="666"/>
        <v>35118.841469812425</v>
      </c>
      <c r="B2319">
        <f t="shared" si="683"/>
        <v>5589.3372155812904</v>
      </c>
      <c r="C2319" t="str">
        <f t="shared" si="667"/>
        <v>0.0669121409334172-4.36214040173007i</v>
      </c>
      <c r="D2319" t="str">
        <f t="shared" si="668"/>
        <v>3.47791974391518-2.87419257885627i</v>
      </c>
      <c r="E2319" t="str">
        <f t="shared" si="669"/>
        <v>162.919333045738+5.36933755740492i</v>
      </c>
      <c r="F2319" t="str">
        <f t="shared" si="670"/>
        <v>2.42490578434003-26.7286065389272i</v>
      </c>
      <c r="G2319" t="str">
        <f t="shared" si="671"/>
        <v>0.999992106730937-0.0028094851413878i</v>
      </c>
      <c r="H2319" t="str">
        <f t="shared" si="672"/>
        <v>3203.18639018362+367.319796623155i</v>
      </c>
      <c r="I2319" t="str">
        <f t="shared" si="673"/>
        <v>49.6090657923816-239.01555592307i</v>
      </c>
      <c r="K2319" t="str">
        <f t="shared" si="674"/>
        <v>0.00369764578968106-0.0046382820397825i</v>
      </c>
      <c r="L2319" t="str">
        <f t="shared" si="675"/>
        <v>0.00015-0.0504871337203465i</v>
      </c>
      <c r="M2319" t="str">
        <f t="shared" si="676"/>
        <v>0.0004-0.00890949418594347i</v>
      </c>
      <c r="N2319">
        <f t="shared" si="677"/>
        <v>90.878807712391023</v>
      </c>
      <c r="O2319">
        <f t="shared" si="678"/>
        <v>12.795014545135226</v>
      </c>
      <c r="P2319" s="3">
        <f t="shared" si="679"/>
        <v>12.795014545135226</v>
      </c>
      <c r="Q2319" s="3">
        <f t="shared" si="680"/>
        <v>-89.121192287608977</v>
      </c>
      <c r="R2319">
        <f t="shared" si="681"/>
        <v>90.878807712391023</v>
      </c>
      <c r="S2319">
        <f t="shared" si="682"/>
        <v>5.5893372155812902</v>
      </c>
      <c r="T2319">
        <f t="shared" si="665"/>
        <v>12.795014545135226</v>
      </c>
    </row>
    <row r="2320" spans="1:20" x14ac:dyDescent="0.25">
      <c r="A2320">
        <f t="shared" si="666"/>
        <v>35252.29306739771</v>
      </c>
      <c r="B2320">
        <f t="shared" si="683"/>
        <v>5610.5766970004997</v>
      </c>
      <c r="C2320" t="str">
        <f t="shared" si="667"/>
        <v>0.06796606223224-4.34508711890204i</v>
      </c>
      <c r="D2320" t="str">
        <f t="shared" si="668"/>
        <v>3.47791818109798-2.86351465548083i</v>
      </c>
      <c r="E2320" t="str">
        <f t="shared" si="669"/>
        <v>162.927017736407+5.39214650326132i</v>
      </c>
      <c r="F2320" t="str">
        <f t="shared" si="670"/>
        <v>2.42490563859636-26.6274740128506i</v>
      </c>
      <c r="G2320" t="str">
        <f t="shared" si="671"/>
        <v>0.999992046628591-0.00282016101542544i</v>
      </c>
      <c r="H2320" t="str">
        <f t="shared" si="672"/>
        <v>3221.52514924005+352.490508084738i</v>
      </c>
      <c r="I2320" t="str">
        <f t="shared" si="673"/>
        <v>48.5157846899123-239.580690060208i</v>
      </c>
      <c r="K2320" t="str">
        <f t="shared" si="674"/>
        <v>0.00368087579742301-0.00463302657306636i</v>
      </c>
      <c r="L2320" t="str">
        <f t="shared" si="675"/>
        <v>0.00015-0.0502960088865776i</v>
      </c>
      <c r="M2320" t="str">
        <f t="shared" si="676"/>
        <v>0.0004-0.00887576627410192i</v>
      </c>
      <c r="N2320">
        <f t="shared" si="677"/>
        <v>90.896150262566181</v>
      </c>
      <c r="O2320">
        <f t="shared" si="678"/>
        <v>12.761032243621461</v>
      </c>
      <c r="P2320" s="3">
        <f t="shared" si="679"/>
        <v>12.761032243621461</v>
      </c>
      <c r="Q2320" s="3">
        <f t="shared" si="680"/>
        <v>-89.103849737433819</v>
      </c>
      <c r="R2320">
        <f t="shared" si="681"/>
        <v>90.896150262566181</v>
      </c>
      <c r="S2320">
        <f t="shared" si="682"/>
        <v>5.6105766970005</v>
      </c>
      <c r="T2320">
        <f t="shared" si="665"/>
        <v>12.761032243621461</v>
      </c>
    </row>
    <row r="2321" spans="1:20" x14ac:dyDescent="0.25">
      <c r="A2321">
        <f t="shared" si="666"/>
        <v>35386.251781053827</v>
      </c>
      <c r="B2321">
        <f t="shared" si="683"/>
        <v>5631.8968884491014</v>
      </c>
      <c r="C2321" t="str">
        <f t="shared" si="667"/>
        <v>0.0690174200340699-4.32810400982253i</v>
      </c>
      <c r="D2321" t="str">
        <f t="shared" si="668"/>
        <v>3.47791660638221-2.85287792454155i</v>
      </c>
      <c r="E2321" t="str">
        <f t="shared" si="669"/>
        <v>162.934783131684+5.41503855145287i</v>
      </c>
      <c r="F2321" t="str">
        <f t="shared" si="670"/>
        <v>2.42490549174295-26.5267245319209i</v>
      </c>
      <c r="G2321" t="str">
        <f t="shared" si="671"/>
        <v>0.999991986068607-0.00283087745584479i</v>
      </c>
      <c r="H2321" t="str">
        <f t="shared" si="672"/>
        <v>3239.88347604684+337.209068680974i</v>
      </c>
      <c r="I2321" t="str">
        <f t="shared" si="673"/>
        <v>47.3976280535134-240.143418445685i</v>
      </c>
      <c r="K2321" t="str">
        <f t="shared" si="674"/>
        <v>0.00366414406217533-0.00462771658565125i</v>
      </c>
      <c r="L2321" t="str">
        <f t="shared" si="675"/>
        <v>0.00015-0.0501056075777818i</v>
      </c>
      <c r="M2321" t="str">
        <f t="shared" si="676"/>
        <v>0.0004-0.008842166043138i</v>
      </c>
      <c r="N2321">
        <f t="shared" si="677"/>
        <v>90.913580574739555</v>
      </c>
      <c r="O2321">
        <f t="shared" si="678"/>
        <v>12.727057986107324</v>
      </c>
      <c r="P2321" s="3">
        <f t="shared" si="679"/>
        <v>12.727057986107324</v>
      </c>
      <c r="Q2321" s="3">
        <f t="shared" si="680"/>
        <v>-89.086419425260445</v>
      </c>
      <c r="R2321">
        <f t="shared" si="681"/>
        <v>90.913580574739555</v>
      </c>
      <c r="S2321">
        <f t="shared" si="682"/>
        <v>5.6318968884491012</v>
      </c>
      <c r="T2321">
        <f t="shared" si="665"/>
        <v>12.727057986107324</v>
      </c>
    </row>
    <row r="2322" spans="1:20" x14ac:dyDescent="0.25">
      <c r="A2322">
        <f t="shared" si="666"/>
        <v>35520.719537821831</v>
      </c>
      <c r="B2322">
        <f t="shared" si="683"/>
        <v>5653.298096625208</v>
      </c>
      <c r="C2322" t="str">
        <f t="shared" si="667"/>
        <v>0.0700661920460948-4.31119080318076i</v>
      </c>
      <c r="D2322" t="str">
        <f t="shared" si="668"/>
        <v>3.47791501967731-2.84228223302337i</v>
      </c>
      <c r="E2322" t="str">
        <f t="shared" si="669"/>
        <v>162.942629847109+5.43801385030181i</v>
      </c>
      <c r="F2322" t="str">
        <f t="shared" si="670"/>
        <v>2.42490534377134-26.426356646823i</v>
      </c>
      <c r="G2322" t="str">
        <f t="shared" si="671"/>
        <v>0.9999919250475-0.00284163461677591i</v>
      </c>
      <c r="H2322" t="str">
        <f t="shared" si="672"/>
        <v>3258.25219293545+321.466811845732i</v>
      </c>
      <c r="I2322" t="str">
        <f t="shared" si="673"/>
        <v>46.254221685238-240.703145677917i</v>
      </c>
      <c r="K2322" t="str">
        <f t="shared" si="674"/>
        <v>0.00364745093288549-0.00462235241792015i</v>
      </c>
      <c r="L2322" t="str">
        <f t="shared" si="675"/>
        <v>0.00015-0.0499159270549731i</v>
      </c>
      <c r="M2322" t="str">
        <f t="shared" si="676"/>
        <v>0.0004-0.0088086930097011i</v>
      </c>
      <c r="N2322">
        <f t="shared" si="677"/>
        <v>90.931098593506164</v>
      </c>
      <c r="O2322">
        <f t="shared" si="678"/>
        <v>12.69309184591525</v>
      </c>
      <c r="P2322" s="3">
        <f t="shared" si="679"/>
        <v>12.69309184591525</v>
      </c>
      <c r="Q2322" s="3">
        <f t="shared" si="680"/>
        <v>-89.068901406493836</v>
      </c>
      <c r="R2322">
        <f t="shared" si="681"/>
        <v>90.931098593506164</v>
      </c>
      <c r="S2322">
        <f t="shared" si="682"/>
        <v>5.6532980966252078</v>
      </c>
      <c r="T2322">
        <f t="shared" si="665"/>
        <v>12.69309184591525</v>
      </c>
    </row>
    <row r="2323" spans="1:20" x14ac:dyDescent="0.25">
      <c r="A2323">
        <f t="shared" si="666"/>
        <v>35655.698272065551</v>
      </c>
      <c r="B2323">
        <f t="shared" si="683"/>
        <v>5674.7806293923841</v>
      </c>
      <c r="C2323" t="str">
        <f t="shared" si="667"/>
        <v>0.0711123562173004-4.29434722847052i</v>
      </c>
      <c r="D2323" t="str">
        <f t="shared" si="668"/>
        <v>3.47791342089199-2.83172742850158i</v>
      </c>
      <c r="E2323" t="str">
        <f t="shared" si="669"/>
        <v>162.950558501956+5.46107254747896i</v>
      </c>
      <c r="F2323" t="str">
        <f t="shared" si="670"/>
        <v>2.42490519467303-26.3263689137309i</v>
      </c>
      <c r="G2323" t="str">
        <f t="shared" si="671"/>
        <v>0.999991863561759-0.00285243265293429i</v>
      </c>
      <c r="H2323" t="str">
        <f t="shared" si="672"/>
        <v>3276.62165346676+305.25512195445i</v>
      </c>
      <c r="I2323" t="str">
        <f t="shared" si="673"/>
        <v>45.085199079927-241.259251423955i</v>
      </c>
      <c r="K2323" t="str">
        <f t="shared" si="674"/>
        <v>0.00363079675467597-0.00461693441275465i</v>
      </c>
      <c r="L2323" t="str">
        <f t="shared" si="675"/>
        <v>0.00015-0.0497269645895328i</v>
      </c>
      <c r="M2323" t="str">
        <f t="shared" si="676"/>
        <v>0.0004-0.00877534669227046i</v>
      </c>
      <c r="N2323">
        <f t="shared" si="677"/>
        <v>90.948704261449507</v>
      </c>
      <c r="O2323">
        <f t="shared" si="678"/>
        <v>12.659133896275065</v>
      </c>
      <c r="P2323" s="3">
        <f t="shared" si="679"/>
        <v>12.659133896275065</v>
      </c>
      <c r="Q2323" s="3">
        <f t="shared" si="680"/>
        <v>-89.051295738550493</v>
      </c>
      <c r="R2323">
        <f t="shared" si="681"/>
        <v>90.948704261449507</v>
      </c>
      <c r="S2323">
        <f t="shared" si="682"/>
        <v>5.6747806293923837</v>
      </c>
      <c r="T2323">
        <f t="shared" si="665"/>
        <v>12.659133896275065</v>
      </c>
    </row>
    <row r="2324" spans="1:20" x14ac:dyDescent="0.25">
      <c r="A2324">
        <f t="shared" si="666"/>
        <v>35791.189925499406</v>
      </c>
      <c r="B2324">
        <f t="shared" si="683"/>
        <v>5696.3447957840754</v>
      </c>
      <c r="C2324" t="str">
        <f t="shared" si="667"/>
        <v>0.0721558907398583-4.27757301599008i</v>
      </c>
      <c r="D2324" t="str">
        <f t="shared" si="668"/>
        <v>3.47791180993434-2.82121335913965i</v>
      </c>
      <c r="E2324" t="str">
        <f t="shared" si="669"/>
        <v>162.958569719266+5.48421478999621i</v>
      </c>
      <c r="F2324" t="str">
        <f t="shared" si="670"/>
        <v>2.42490504443945-26.2267598942877i</v>
      </c>
      <c r="G2324" t="str">
        <f t="shared" si="671"/>
        <v>0.999991801607846-0.0028632717196231i</v>
      </c>
      <c r="H2324" t="str">
        <f t="shared" si="672"/>
        <v>3294.98173009039+288.565452718798i</v>
      </c>
      <c r="I2324" t="str">
        <f t="shared" si="673"/>
        <v>43.8902025547708-241.811089941623i</v>
      </c>
      <c r="K2324" t="str">
        <f t="shared" si="674"/>
        <v>0.00361418186882453-0.00461146291548466i</v>
      </c>
      <c r="L2324" t="str">
        <f t="shared" si="675"/>
        <v>0.00015-0.0495387174631727i</v>
      </c>
      <c r="M2324" t="str">
        <f t="shared" si="676"/>
        <v>0.0004-0.00874212661114815i</v>
      </c>
      <c r="N2324">
        <f t="shared" si="677"/>
        <v>90.966397519168908</v>
      </c>
      <c r="O2324">
        <f t="shared" si="678"/>
        <v>12.625184210323315</v>
      </c>
      <c r="P2324" s="3">
        <f t="shared" si="679"/>
        <v>12.625184210323315</v>
      </c>
      <c r="Q2324" s="3">
        <f t="shared" si="680"/>
        <v>-89.033602480831092</v>
      </c>
      <c r="R2324">
        <f t="shared" si="681"/>
        <v>90.966397519168908</v>
      </c>
      <c r="S2324">
        <f t="shared" si="682"/>
        <v>5.6963447957840749</v>
      </c>
      <c r="T2324">
        <f t="shared" si="665"/>
        <v>12.625184210323315</v>
      </c>
    </row>
    <row r="2325" spans="1:20" x14ac:dyDescent="0.25">
      <c r="A2325">
        <f t="shared" si="666"/>
        <v>35927.196447216302</v>
      </c>
      <c r="B2325">
        <f t="shared" si="683"/>
        <v>5717.9909060080554</v>
      </c>
      <c r="C2325" t="str">
        <f t="shared" si="667"/>
        <v>0.0731967740499662-4.26086789684143i</v>
      </c>
      <c r="D2325" t="str">
        <f t="shared" si="668"/>
        <v>3.47791018671163-2.81073987368696i</v>
      </c>
      <c r="E2325" t="str">
        <f t="shared" si="669"/>
        <v>162.966664125872+5.50744072419976i</v>
      </c>
      <c r="F2325" t="str">
        <f t="shared" si="670"/>
        <v>2.42490489306193-26.1275281555839i</v>
      </c>
      <c r="G2325" t="str">
        <f t="shared" si="671"/>
        <v>0.999991739182196-0.00287415197273538i</v>
      </c>
      <c r="H2325" t="str">
        <f t="shared" si="672"/>
        <v>3313.32180216121+271.389346785942i</v>
      </c>
      <c r="I2325" t="str">
        <f t="shared" si="673"/>
        <v>42.6688844406184-242.357989633702i</v>
      </c>
      <c r="K2325" t="str">
        <f t="shared" si="674"/>
        <v>0.00359760661274458-0.00460593827383806i</v>
      </c>
      <c r="L2325" t="str">
        <f t="shared" si="675"/>
        <v>0.00015-0.0493511829678948i</v>
      </c>
      <c r="M2325" t="str">
        <f t="shared" si="676"/>
        <v>0.0004-0.00870903228845204i</v>
      </c>
      <c r="N2325">
        <f t="shared" si="677"/>
        <v>90.984178305300759</v>
      </c>
      <c r="O2325">
        <f t="shared" si="678"/>
        <v>12.591242861101229</v>
      </c>
      <c r="P2325" s="3">
        <f t="shared" si="679"/>
        <v>12.591242861101229</v>
      </c>
      <c r="Q2325" s="3">
        <f t="shared" si="680"/>
        <v>-89.015821694699241</v>
      </c>
      <c r="R2325">
        <f t="shared" si="681"/>
        <v>90.984178305300759</v>
      </c>
      <c r="S2325">
        <f t="shared" si="682"/>
        <v>5.7179909060080556</v>
      </c>
      <c r="T2325">
        <f t="shared" si="665"/>
        <v>12.591242861101229</v>
      </c>
    </row>
    <row r="2326" spans="1:20" x14ac:dyDescent="0.25">
      <c r="A2326">
        <f t="shared" si="666"/>
        <v>36063.719793715733</v>
      </c>
      <c r="B2326">
        <f t="shared" si="683"/>
        <v>5739.7192714508865</v>
      </c>
      <c r="C2326" t="str">
        <f t="shared" si="667"/>
        <v>0.074234984829066-4.24423160293045i</v>
      </c>
      <c r="D2326" t="str">
        <f t="shared" si="668"/>
        <v>3.47790855113053-2.80030682147673i</v>
      </c>
      <c r="E2326" t="str">
        <f t="shared" si="669"/>
        <v>162.974842352433+5.5307504957631i</v>
      </c>
      <c r="F2326" t="str">
        <f t="shared" si="670"/>
        <v>2.42490474053178-26.0286722701377i</v>
      </c>
      <c r="G2326" t="str">
        <f t="shared" si="671"/>
        <v>0.999991676281219-0.00288507356875632i</v>
      </c>
      <c r="H2326" t="str">
        <f t="shared" si="672"/>
        <v>3331.63074438923+253.718456574656i</v>
      </c>
      <c r="I2326" t="str">
        <f t="shared" si="673"/>
        <v>41.4209083359758-242.899252638673i</v>
      </c>
      <c r="K2326" t="str">
        <f t="shared" si="674"/>
        <v>0.00358107131996691-0.00460036083789032i</v>
      </c>
      <c r="L2326" t="str">
        <f t="shared" si="675"/>
        <v>0.00015-0.0491643584059521i</v>
      </c>
      <c r="M2326" t="str">
        <f t="shared" si="676"/>
        <v>0.0004-0.00867606324810924i</v>
      </c>
      <c r="N2326">
        <f t="shared" si="677"/>
        <v>91.002046556544997</v>
      </c>
      <c r="O2326">
        <f t="shared" si="678"/>
        <v>12.55730992155466</v>
      </c>
      <c r="P2326" s="3">
        <f t="shared" si="679"/>
        <v>12.55730992155466</v>
      </c>
      <c r="Q2326" s="3">
        <f t="shared" si="680"/>
        <v>-88.997953443455003</v>
      </c>
      <c r="R2326">
        <f t="shared" si="681"/>
        <v>91.002046556544997</v>
      </c>
      <c r="S2326">
        <f t="shared" si="682"/>
        <v>5.7397192714508867</v>
      </c>
      <c r="T2326">
        <f t="shared" si="665"/>
        <v>12.55730992155466</v>
      </c>
    </row>
    <row r="2327" spans="1:20" x14ac:dyDescent="0.25">
      <c r="A2327">
        <f t="shared" si="666"/>
        <v>36200.761928931846</v>
      </c>
      <c r="B2327">
        <f t="shared" si="683"/>
        <v>5761.5302046823999</v>
      </c>
      <c r="C2327" t="str">
        <f t="shared" si="667"/>
        <v>0.0752705020047411-4.22766386696632i</v>
      </c>
      <c r="D2327" t="str">
        <f t="shared" si="668"/>
        <v>3.47790690309693-2.78991405242377i</v>
      </c>
      <c r="E2327" t="str">
        <f t="shared" si="669"/>
        <v>162.983105033458+5.55414424967951i</v>
      </c>
      <c r="F2327" t="str">
        <f t="shared" si="670"/>
        <v>2.42490458684023-25.9301908158738i</v>
      </c>
      <c r="G2327" t="str">
        <f t="shared" si="671"/>
        <v>0.999991612901293-0.00289603666476546i</v>
      </c>
      <c r="H2327" t="str">
        <f t="shared" si="672"/>
        <v>3349.8969158063+235.544566377494i</v>
      </c>
      <c r="I2327" t="str">
        <f t="shared" si="673"/>
        <v>40.1459504244097-243.434154462835i</v>
      </c>
      <c r="K2327" t="str">
        <f t="shared" si="674"/>
        <v>0.00356457632012189-0.004594730960014i</v>
      </c>
      <c r="L2327" t="str">
        <f t="shared" si="675"/>
        <v>0.00015-0.0489782410898108i</v>
      </c>
      <c r="M2327" t="str">
        <f t="shared" si="676"/>
        <v>0.0004-0.00864321901584899i</v>
      </c>
      <c r="N2327">
        <f t="shared" si="677"/>
        <v>91.02000220768852</v>
      </c>
      <c r="O2327">
        <f t="shared" si="678"/>
        <v>12.523385464532497</v>
      </c>
      <c r="P2327" s="3">
        <f t="shared" si="679"/>
        <v>12.523385464532497</v>
      </c>
      <c r="Q2327" s="3">
        <f t="shared" si="680"/>
        <v>-88.97999779231148</v>
      </c>
      <c r="R2327">
        <f t="shared" si="681"/>
        <v>91.02000220768852</v>
      </c>
      <c r="S2327">
        <f t="shared" si="682"/>
        <v>5.7615302046823995</v>
      </c>
      <c r="T2327">
        <f t="shared" si="665"/>
        <v>12.523385464532497</v>
      </c>
    </row>
    <row r="2328" spans="1:20" x14ac:dyDescent="0.25">
      <c r="A2328">
        <f t="shared" si="666"/>
        <v>36338.324824261792</v>
      </c>
      <c r="B2328">
        <f t="shared" si="683"/>
        <v>5783.4240194601934</v>
      </c>
      <c r="C2328" t="str">
        <f t="shared" si="667"/>
        <v>0.0763033047517476-4.21116442246118i</v>
      </c>
      <c r="D2328" t="str">
        <f t="shared" si="668"/>
        <v>3.47790524251608-2.77956141702236i</v>
      </c>
      <c r="E2328" t="str">
        <f t="shared" si="669"/>
        <v>162.991452807337+5.57762213025519i</v>
      </c>
      <c r="F2328" t="str">
        <f t="shared" si="670"/>
        <v>2.42490443197841-25.8320823761034i</v>
      </c>
      <c r="G2328" t="str">
        <f t="shared" si="671"/>
        <v>0.999991549038773-0.00290704141843901i</v>
      </c>
      <c r="H2328" t="str">
        <f t="shared" si="672"/>
        <v>3368.10814933803+216.859615754472i</v>
      </c>
      <c r="I2328" t="str">
        <f t="shared" si="673"/>
        <v>38.8437008558118-243.961943658902i</v>
      </c>
      <c r="K2328" t="str">
        <f t="shared" si="674"/>
        <v>0.0035481219389223-0.00458904899482789i</v>
      </c>
      <c r="L2328" t="str">
        <f t="shared" si="675"/>
        <v>0.00015-0.0487928283421107i</v>
      </c>
      <c r="M2328" t="str">
        <f t="shared" si="676"/>
        <v>0.0004-0.00861049911919601i</v>
      </c>
      <c r="N2328">
        <f t="shared" si="677"/>
        <v>91.038045191630829</v>
      </c>
      <c r="O2328">
        <f t="shared" si="678"/>
        <v>12.489469562785638</v>
      </c>
      <c r="P2328" s="3">
        <f t="shared" si="679"/>
        <v>12.489469562785638</v>
      </c>
      <c r="Q2328" s="3">
        <f t="shared" si="680"/>
        <v>-88.961954808369171</v>
      </c>
      <c r="R2328">
        <f t="shared" si="681"/>
        <v>91.038045191630829</v>
      </c>
      <c r="S2328">
        <f t="shared" si="682"/>
        <v>5.7834240194601936</v>
      </c>
      <c r="T2328">
        <f t="shared" si="665"/>
        <v>12.489469562785638</v>
      </c>
    </row>
    <row r="2329" spans="1:20" x14ac:dyDescent="0.25">
      <c r="A2329">
        <f t="shared" si="666"/>
        <v>36476.410458593986</v>
      </c>
      <c r="B2329">
        <f t="shared" si="683"/>
        <v>5805.4010307341423</v>
      </c>
      <c r="C2329" t="str">
        <f t="shared" si="667"/>
        <v>0.0773333724928169-4.19473300373031i</v>
      </c>
      <c r="D2329" t="str">
        <f t="shared" si="668"/>
        <v>3.47790356929244-2.76924876634409i</v>
      </c>
      <c r="E2329" t="str">
        <f t="shared" si="669"/>
        <v>162.999886316381+5.60118428109972i</v>
      </c>
      <c r="F2329" t="str">
        <f t="shared" si="670"/>
        <v>2.42490427593742-25.7343455395036i</v>
      </c>
      <c r="G2329" t="str">
        <f t="shared" si="671"/>
        <v>0.999991484689984-0.00291808798805205i</v>
      </c>
      <c r="H2329" t="str">
        <f t="shared" si="672"/>
        <v>3386.25174207462+197.655724240325i</v>
      </c>
      <c r="I2329" t="str">
        <f t="shared" si="673"/>
        <v>37.5138651917406-244.481841556357i</v>
      </c>
      <c r="K2329" t="str">
        <f t="shared" si="674"/>
        <v>0.00353170849814733-0.00458331529914652i</v>
      </c>
      <c r="L2329" t="str">
        <f t="shared" si="675"/>
        <v>0.00015-0.0486081174956275i</v>
      </c>
      <c r="M2329" t="str">
        <f t="shared" si="676"/>
        <v>0.0004-0.0085779030874637i</v>
      </c>
      <c r="N2329">
        <f t="shared" si="677"/>
        <v>91.056175439407326</v>
      </c>
      <c r="O2329">
        <f t="shared" si="678"/>
        <v>12.455562288967062</v>
      </c>
      <c r="P2329" s="3">
        <f t="shared" si="679"/>
        <v>12.455562288967062</v>
      </c>
      <c r="Q2329" s="3">
        <f t="shared" si="680"/>
        <v>-88.943824560592674</v>
      </c>
      <c r="R2329">
        <f t="shared" si="681"/>
        <v>91.056175439407326</v>
      </c>
      <c r="S2329">
        <f t="shared" si="682"/>
        <v>5.8054010307341422</v>
      </c>
      <c r="T2329">
        <f t="shared" si="665"/>
        <v>12.455562288967062</v>
      </c>
    </row>
    <row r="2330" spans="1:20" x14ac:dyDescent="0.25">
      <c r="A2330">
        <f t="shared" si="666"/>
        <v>36615.020818336649</v>
      </c>
      <c r="B2330">
        <f t="shared" si="683"/>
        <v>5827.4615546509322</v>
      </c>
      <c r="C2330" t="str">
        <f t="shared" si="667"/>
        <v>0.0783606848994418-4.17836934589124i</v>
      </c>
      <c r="D2330" t="str">
        <f t="shared" si="668"/>
        <v>3.47790188332976-2.75897595203572i</v>
      </c>
      <c r="E2330" t="str">
        <f t="shared" si="669"/>
        <v>163.008406206835+5.62483084512082i</v>
      </c>
      <c r="F2330" t="str">
        <f t="shared" si="670"/>
        <v>2.4249041187083-25.6369789000971i</v>
      </c>
      <c r="G2330" t="str">
        <f t="shared" si="671"/>
        <v>0.999991419851223-0.00292917653248084i</v>
      </c>
      <c r="H2330" t="str">
        <f t="shared" si="672"/>
        <v>3404.31444634162+177.925217381493i</v>
      </c>
      <c r="I2330" t="str">
        <f t="shared" si="673"/>
        <v>36.1561659146632-244.993042049285i</v>
      </c>
      <c r="K2330" t="str">
        <f t="shared" si="674"/>
        <v>0.00351533631562669-0.00457753023192931i</v>
      </c>
      <c r="L2330" t="str">
        <f t="shared" si="675"/>
        <v>0.00015-0.0484241058932331i</v>
      </c>
      <c r="M2330" t="str">
        <f t="shared" si="676"/>
        <v>0.0004-0.00854543045174702i</v>
      </c>
      <c r="N2330">
        <f t="shared" si="677"/>
        <v>91.074392880213182</v>
      </c>
      <c r="O2330">
        <f t="shared" si="678"/>
        <v>12.42166371562978</v>
      </c>
      <c r="P2330" s="3">
        <f t="shared" si="679"/>
        <v>12.42166371562978</v>
      </c>
      <c r="Q2330" s="3">
        <f t="shared" si="680"/>
        <v>-88.925607119786818</v>
      </c>
      <c r="R2330">
        <f t="shared" si="681"/>
        <v>91.074392880213182</v>
      </c>
      <c r="S2330">
        <f t="shared" si="682"/>
        <v>5.8274615546509319</v>
      </c>
      <c r="T2330">
        <f t="shared" si="665"/>
        <v>12.42166371562978</v>
      </c>
    </row>
    <row r="2331" spans="1:20" x14ac:dyDescent="0.25">
      <c r="A2331">
        <f t="shared" si="666"/>
        <v>36754.157897446326</v>
      </c>
      <c r="B2331">
        <f t="shared" si="683"/>
        <v>5849.6059085586057</v>
      </c>
      <c r="C2331" t="str">
        <f t="shared" si="667"/>
        <v>0.0793852218928539-4.16207318486407i</v>
      </c>
      <c r="D2331" t="str">
        <f t="shared" si="668"/>
        <v>3.47790018453108-2.74874282631704i</v>
      </c>
      <c r="E2331" t="str">
        <f t="shared" si="669"/>
        <v>163.017013128925+5.64856196451365i</v>
      </c>
      <c r="F2331" t="str">
        <f t="shared" si="670"/>
        <v>2.42490396028198-25.539981057232i</v>
      </c>
      <c r="G2331" t="str">
        <f t="shared" si="671"/>
        <v>0.999991354518759-0.0029403072112051i</v>
      </c>
      <c r="H2331" t="str">
        <f t="shared" si="672"/>
        <v>3422.28246167532+157.660654113966i</v>
      </c>
      <c r="I2331" t="str">
        <f t="shared" si="673"/>
        <v>34.7703440005849-245.494711447438i</v>
      </c>
      <c r="K2331" t="str">
        <f t="shared" si="674"/>
        <v>0.00349900570522619-0.00457169415422961i</v>
      </c>
      <c r="L2331" t="str">
        <f t="shared" si="675"/>
        <v>0.00015-0.0482407908878594i</v>
      </c>
      <c r="M2331" t="str">
        <f t="shared" si="676"/>
        <v>0.0004-0.00851308074491638i</v>
      </c>
      <c r="N2331">
        <f t="shared" si="677"/>
        <v>91.09269744143046</v>
      </c>
      <c r="O2331">
        <f t="shared" si="678"/>
        <v>12.387773915227289</v>
      </c>
      <c r="P2331" s="3">
        <f t="shared" si="679"/>
        <v>12.387773915227289</v>
      </c>
      <c r="Q2331" s="3">
        <f t="shared" si="680"/>
        <v>-88.90730255856954</v>
      </c>
      <c r="R2331">
        <f t="shared" si="681"/>
        <v>91.09269744143046</v>
      </c>
      <c r="S2331">
        <f t="shared" si="682"/>
        <v>5.8496059085586056</v>
      </c>
      <c r="T2331">
        <f t="shared" si="665"/>
        <v>12.387773915227289</v>
      </c>
    </row>
    <row r="2332" spans="1:20" x14ac:dyDescent="0.25">
      <c r="A2332">
        <f t="shared" si="666"/>
        <v>36893.823697456624</v>
      </c>
      <c r="B2332">
        <f t="shared" si="683"/>
        <v>5871.8344110111284</v>
      </c>
      <c r="C2332" t="str">
        <f t="shared" si="667"/>
        <v>0.0804069636445999-4.14584425737103i</v>
      </c>
      <c r="D2332" t="str">
        <f t="shared" si="668"/>
        <v>3.47789847279867-2.73854924197874i</v>
      </c>
      <c r="E2332" t="str">
        <f t="shared" si="669"/>
        <v>163.025707736884+5.67237778075411i</v>
      </c>
      <c r="F2332" t="str">
        <f t="shared" si="670"/>
        <v>2.42490380064935-25.4433506155617i</v>
      </c>
      <c r="G2332" t="str">
        <f t="shared" si="671"/>
        <v>0.999991288688835-0.00295148018431027i</v>
      </c>
      <c r="H2332" t="str">
        <f t="shared" si="672"/>
        <v>3440.14142781525+136.854855487609i</v>
      </c>
      <c r="I2332" t="str">
        <f t="shared" si="673"/>
        <v>33.3561605542183-245.985988396743i</v>
      </c>
      <c r="K2332" t="str">
        <f t="shared" si="674"/>
        <v>0.00348271697683348-0.00456580742914393i</v>
      </c>
      <c r="L2332" t="str">
        <f t="shared" si="675"/>
        <v>0.00015-0.0480581698424581i</v>
      </c>
      <c r="M2332" t="str">
        <f t="shared" si="676"/>
        <v>0.0004-0.00848085350161026i</v>
      </c>
      <c r="N2332">
        <f t="shared" si="677"/>
        <v>91.111089048650371</v>
      </c>
      <c r="O2332">
        <f t="shared" si="678"/>
        <v>12.353892960112535</v>
      </c>
      <c r="P2332" s="3">
        <f t="shared" si="679"/>
        <v>12.353892960112535</v>
      </c>
      <c r="Q2332" s="3">
        <f t="shared" si="680"/>
        <v>-88.888910951349629</v>
      </c>
      <c r="R2332">
        <f t="shared" si="681"/>
        <v>91.111089048650371</v>
      </c>
      <c r="S2332">
        <f t="shared" si="682"/>
        <v>5.871834411011128</v>
      </c>
      <c r="T2332">
        <f t="shared" si="665"/>
        <v>12.353892960112535</v>
      </c>
    </row>
    <row r="2333" spans="1:20" x14ac:dyDescent="0.25">
      <c r="A2333">
        <f t="shared" si="666"/>
        <v>37034.020227506961</v>
      </c>
      <c r="B2333">
        <f t="shared" si="683"/>
        <v>5894.1473817729711</v>
      </c>
      <c r="C2333" t="str">
        <f t="shared" si="667"/>
        <v>0.0814258905773808-4.12968230093621i</v>
      </c>
      <c r="D2333" t="str">
        <f t="shared" si="668"/>
        <v>3.47789674803407-2.72839505238032i</v>
      </c>
      <c r="E2333" t="str">
        <f t="shared" si="669"/>
        <v>163.034490688979+5.6962784345893i</v>
      </c>
      <c r="F2333" t="str">
        <f t="shared" si="670"/>
        <v>2.42490363980123-25.3470861850248i</v>
      </c>
      <c r="G2333" t="str">
        <f t="shared" si="671"/>
        <v>0.999991222357661-0.00296269561248984i</v>
      </c>
      <c r="H2333" t="str">
        <f t="shared" si="672"/>
        <v>3457.87641883005+115.500934734447i</v>
      </c>
      <c r="I2333" t="str">
        <f t="shared" si="673"/>
        <v>31.9133985053097-246.465983875534i</v>
      </c>
      <c r="K2333" t="str">
        <f t="shared" si="674"/>
        <v>0.00346647043634498-0.00455987042176092i</v>
      </c>
      <c r="L2333" t="str">
        <f t="shared" si="675"/>
        <v>0.00015-0.0478762401299642i</v>
      </c>
      <c r="M2333" t="str">
        <f t="shared" si="676"/>
        <v>0.0004-0.00844874825822898i</v>
      </c>
      <c r="N2333">
        <f t="shared" si="677"/>
        <v>91.129567625699963</v>
      </c>
      <c r="O2333">
        <f t="shared" si="678"/>
        <v>12.320020922537289</v>
      </c>
      <c r="P2333" s="3">
        <f t="shared" si="679"/>
        <v>12.320020922537289</v>
      </c>
      <c r="Q2333" s="3">
        <f t="shared" si="680"/>
        <v>-88.870432374300037</v>
      </c>
      <c r="R2333">
        <f t="shared" si="681"/>
        <v>91.129567625699963</v>
      </c>
      <c r="S2333">
        <f t="shared" si="682"/>
        <v>5.8941473817729708</v>
      </c>
      <c r="T2333">
        <f t="shared" si="665"/>
        <v>12.320020922537289</v>
      </c>
    </row>
    <row r="2334" spans="1:20" x14ac:dyDescent="0.25">
      <c r="A2334">
        <f t="shared" si="666"/>
        <v>37174.749504371488</v>
      </c>
      <c r="B2334">
        <f t="shared" si="683"/>
        <v>5916.5451418237089</v>
      </c>
      <c r="C2334" t="str">
        <f t="shared" si="667"/>
        <v>0.0824419833655683-4.11358705388556i</v>
      </c>
      <c r="D2334" t="str">
        <f t="shared" si="668"/>
        <v>3.4778950101381-2.71828011144794i</v>
      </c>
      <c r="E2334" t="str">
        <f t="shared" si="669"/>
        <v>163.043362647549+5.7202640660297i</v>
      </c>
      <c r="F2334" t="str">
        <f t="shared" si="670"/>
        <v>2.42490347772837-25.251186380825i</v>
      </c>
      <c r="G2334" t="str">
        <f t="shared" si="671"/>
        <v>0.999991155521421-0.00297395365704767i</v>
      </c>
      <c r="H2334" t="str">
        <f t="shared" si="672"/>
        <v>3475.47193849985+93.5923286719639i</v>
      </c>
      <c r="I2334" t="str">
        <f t="shared" si="673"/>
        <v>30.4418643643664-246.933781273098i</v>
      </c>
      <c r="K2334" t="str">
        <f t="shared" si="674"/>
        <v>0.00345026638565312-0.0045538834991106i</v>
      </c>
      <c r="L2334" t="str">
        <f t="shared" si="675"/>
        <v>0.00015-0.0476949991332578i</v>
      </c>
      <c r="M2334" t="str">
        <f t="shared" si="676"/>
        <v>0.0004-0.00841676455292785i</v>
      </c>
      <c r="N2334">
        <f t="shared" si="677"/>
        <v>91.148133094664786</v>
      </c>
      <c r="O2334">
        <f t="shared" si="678"/>
        <v>12.286157874652082</v>
      </c>
      <c r="P2334" s="3">
        <f t="shared" si="679"/>
        <v>12.286157874652082</v>
      </c>
      <c r="Q2334" s="3">
        <f t="shared" si="680"/>
        <v>-88.851866905335214</v>
      </c>
      <c r="R2334">
        <f t="shared" si="681"/>
        <v>91.148133094664786</v>
      </c>
      <c r="S2334">
        <f t="shared" si="682"/>
        <v>5.9165451418237094</v>
      </c>
      <c r="T2334">
        <f t="shared" si="665"/>
        <v>12.286157874652082</v>
      </c>
    </row>
    <row r="2335" spans="1:20" x14ac:dyDescent="0.25">
      <c r="A2335">
        <f t="shared" si="666"/>
        <v>37316.013552488104</v>
      </c>
      <c r="B2335">
        <f t="shared" si="683"/>
        <v>5939.0280133626393</v>
      </c>
      <c r="C2335" t="str">
        <f t="shared" si="667"/>
        <v>0.0834552229359373-4.09755825534663i</v>
      </c>
      <c r="D2335" t="str">
        <f t="shared" si="668"/>
        <v>3.47789325901078-2.70820427367235i</v>
      </c>
      <c r="E2335" t="str">
        <f t="shared" si="669"/>
        <v>163.052324279037+5.74433481433891i</v>
      </c>
      <c r="F2335" t="str">
        <f t="shared" si="670"/>
        <v>2.42490331442143-25.1556498234115i</v>
      </c>
      <c r="G2335" t="str">
        <f t="shared" si="671"/>
        <v>0.99999108817627-0.00298525447990024i</v>
      </c>
      <c r="H2335" t="str">
        <f t="shared" si="672"/>
        <v>3492.91191708166+71.1228304227075i</v>
      </c>
      <c r="I2335" t="str">
        <f t="shared" si="673"/>
        <v>28.9413900354148-247.388436557247i</v>
      </c>
      <c r="K2335" t="str">
        <f t="shared" si="674"/>
        <v>0.0034341051226348-0.00454784703011321i</v>
      </c>
      <c r="L2335" t="str">
        <f t="shared" si="675"/>
        <v>0.00015-0.0475144442451262i</v>
      </c>
      <c r="M2335" t="str">
        <f t="shared" si="676"/>
        <v>0.0004-0.00838490192561051i</v>
      </c>
      <c r="N2335">
        <f t="shared" si="677"/>
        <v>91.166785375915609</v>
      </c>
      <c r="O2335">
        <f t="shared" si="678"/>
        <v>12.252303888505756</v>
      </c>
      <c r="P2335" s="3">
        <f t="shared" si="679"/>
        <v>12.252303888505756</v>
      </c>
      <c r="Q2335" s="3">
        <f t="shared" si="680"/>
        <v>-88.833214624084391</v>
      </c>
      <c r="R2335">
        <f t="shared" si="681"/>
        <v>91.166785375915609</v>
      </c>
      <c r="S2335">
        <f t="shared" si="682"/>
        <v>5.9390280133626394</v>
      </c>
      <c r="T2335">
        <f t="shared" si="665"/>
        <v>12.252303888505756</v>
      </c>
    </row>
    <row r="2336" spans="1:20" x14ac:dyDescent="0.25">
      <c r="A2336">
        <f t="shared" si="666"/>
        <v>37457.814403987562</v>
      </c>
      <c r="B2336">
        <f t="shared" si="683"/>
        <v>5961.5963198134177</v>
      </c>
      <c r="C2336" t="str">
        <f t="shared" si="667"/>
        <v>0.0844655904680889-4.08159564524823i</v>
      </c>
      <c r="D2336" t="str">
        <f t="shared" si="668"/>
        <v>3.47789149455138-2.69816739410677i</v>
      </c>
      <c r="E2336" t="str">
        <f t="shared" si="669"/>
        <v>163.061376254017+5.76849081802584i</v>
      </c>
      <c r="F2336" t="str">
        <f t="shared" si="670"/>
        <v>2.42490314987103-25.0604751384585i</v>
      </c>
      <c r="G2336" t="str">
        <f t="shared" si="671"/>
        <v>0.999991020318332-0.00299659824357905i</v>
      </c>
      <c r="H2336" t="str">
        <f t="shared" si="672"/>
        <v>3510.17970959084+48.0866234235741i</v>
      </c>
      <c r="I2336" t="str">
        <f t="shared" si="673"/>
        <v>27.411834682971-247.828978537828i</v>
      </c>
      <c r="K2336" t="str">
        <f t="shared" si="674"/>
        <v>0.00341798694114001-0.00454176138552838i</v>
      </c>
      <c r="L2336" t="str">
        <f t="shared" si="675"/>
        <v>0.00015-0.0473345728682269i</v>
      </c>
      <c r="M2336" t="str">
        <f t="shared" si="676"/>
        <v>0.0004-0.00835315991792242i</v>
      </c>
      <c r="N2336">
        <f t="shared" si="677"/>
        <v>91.185524388131043</v>
      </c>
      <c r="O2336">
        <f t="shared" si="678"/>
        <v>12.218459036044777</v>
      </c>
      <c r="P2336" s="3">
        <f t="shared" si="679"/>
        <v>12.218459036044777</v>
      </c>
      <c r="Q2336" s="3">
        <f t="shared" si="680"/>
        <v>-88.814475611868957</v>
      </c>
      <c r="R2336">
        <f t="shared" si="681"/>
        <v>91.185524388131043</v>
      </c>
      <c r="S2336">
        <f t="shared" si="682"/>
        <v>5.9615963198134176</v>
      </c>
      <c r="T2336">
        <f t="shared" si="665"/>
        <v>12.218459036044777</v>
      </c>
    </row>
    <row r="2337" spans="1:20" x14ac:dyDescent="0.25">
      <c r="A2337">
        <f t="shared" si="666"/>
        <v>37600.154098722713</v>
      </c>
      <c r="B2337">
        <f t="shared" si="683"/>
        <v>5984.2503858287091</v>
      </c>
      <c r="C2337" t="str">
        <f t="shared" si="667"/>
        <v>0.0854730673951034-4.06569896432067i</v>
      </c>
      <c r="D2337" t="str">
        <f t="shared" si="668"/>
        <v>3.47788971665846-2.68816932836484i</v>
      </c>
      <c r="E2337" t="str">
        <f t="shared" si="669"/>
        <v>163.070519247235+5.79273221483386i</v>
      </c>
      <c r="F2337" t="str">
        <f t="shared" si="670"/>
        <v>2.42490298406768-24.9656609568464i</v>
      </c>
      <c r="G2337" t="str">
        <f t="shared" si="671"/>
        <v>0.999990951943703-0.00300798511123294i</v>
      </c>
      <c r="H2337" t="str">
        <f t="shared" si="672"/>
        <v>3527.25809573386+24.4783166871245i</v>
      </c>
      <c r="I2337" t="str">
        <f t="shared" si="673"/>
        <v>25.8530866497368-248.254409233171i</v>
      </c>
      <c r="K2337" t="str">
        <f t="shared" si="674"/>
        <v>0.00340191213098184-0.00453562693790421i</v>
      </c>
      <c r="L2337" t="str">
        <f t="shared" si="675"/>
        <v>0.00015-0.0471553824150498i</v>
      </c>
      <c r="M2337" t="str">
        <f t="shared" si="676"/>
        <v>0.0004-0.00832153807324406i</v>
      </c>
      <c r="N2337">
        <f t="shared" si="677"/>
        <v>91.204350048324258</v>
      </c>
      <c r="O2337">
        <f t="shared" si="678"/>
        <v>12.184623389113955</v>
      </c>
      <c r="P2337" s="3">
        <f t="shared" si="679"/>
        <v>12.184623389113955</v>
      </c>
      <c r="Q2337" s="3">
        <f t="shared" si="680"/>
        <v>-88.795649951675742</v>
      </c>
      <c r="R2337">
        <f t="shared" si="681"/>
        <v>91.204350048324258</v>
      </c>
      <c r="S2337">
        <f t="shared" si="682"/>
        <v>5.9842503858287088</v>
      </c>
      <c r="T2337">
        <f t="shared" si="665"/>
        <v>12.184623389113955</v>
      </c>
    </row>
    <row r="2338" spans="1:20" x14ac:dyDescent="0.25">
      <c r="A2338">
        <f t="shared" si="666"/>
        <v>37743.034684297862</v>
      </c>
      <c r="B2338">
        <f t="shared" si="683"/>
        <v>6006.9905372948588</v>
      </c>
      <c r="C2338" t="str">
        <f t="shared" si="667"/>
        <v>0.0864776354038794-4.04986795409525i</v>
      </c>
      <c r="D2338" t="str">
        <f t="shared" si="668"/>
        <v>3.47788792522968-2.67820993261849i</v>
      </c>
      <c r="E2338" t="str">
        <f t="shared" si="669"/>
        <v>163.079753937637+5.81705914173218i</v>
      </c>
      <c r="F2338" t="str">
        <f t="shared" si="670"/>
        <v>2.42490281700188-24.871205914641i</v>
      </c>
      <c r="G2338" t="str">
        <f t="shared" si="671"/>
        <v>0.99999088304845-0.00301941524663034i</v>
      </c>
      <c r="H2338" t="str">
        <f t="shared" si="672"/>
        <v>3544.12928163312+0.292981266509143i</v>
      </c>
      <c r="I2338" t="str">
        <f t="shared" si="673"/>
        <v>24.2650654209228-248.663704346578i</v>
      </c>
      <c r="K2338" t="str">
        <f t="shared" si="674"/>
        <v>0.00338588097792673-0.00452944406152638i</v>
      </c>
      <c r="L2338" t="str">
        <f t="shared" si="675"/>
        <v>0.00015-0.0469768703078798i</v>
      </c>
      <c r="M2338" t="str">
        <f t="shared" si="676"/>
        <v>0.0004-0.00829003593668467i</v>
      </c>
      <c r="N2338">
        <f t="shared" si="677"/>
        <v>91.22326227186592</v>
      </c>
      <c r="O2338">
        <f t="shared" si="678"/>
        <v>12.150797019455533</v>
      </c>
      <c r="P2338" s="3">
        <f t="shared" si="679"/>
        <v>12.150797019455533</v>
      </c>
      <c r="Q2338" s="3">
        <f t="shared" si="680"/>
        <v>-88.77673772813408</v>
      </c>
      <c r="R2338">
        <f t="shared" si="681"/>
        <v>91.22326227186592</v>
      </c>
      <c r="S2338">
        <f t="shared" si="682"/>
        <v>6.0069905372948584</v>
      </c>
      <c r="T2338">
        <f t="shared" si="665"/>
        <v>12.150797019455533</v>
      </c>
    </row>
    <row r="2339" spans="1:20" x14ac:dyDescent="0.25">
      <c r="A2339">
        <f t="shared" si="666"/>
        <v>37886.458216098195</v>
      </c>
      <c r="B2339">
        <f t="shared" si="683"/>
        <v>6029.8171013365791</v>
      </c>
      <c r="C2339" t="str">
        <f t="shared" si="667"/>
        <v>0.0874792764356869-4.03410235690431i</v>
      </c>
      <c r="D2339" t="str">
        <f t="shared" si="668"/>
        <v>3.47788612016205-2.66828906359594i</v>
      </c>
      <c r="E2339" t="str">
        <f t="shared" si="669"/>
        <v>163.089081008404+5.84147173490499i</v>
      </c>
      <c r="F2339" t="str">
        <f t="shared" si="670"/>
        <v>2.42490264866397-24.777108653075i</v>
      </c>
      <c r="G2339" t="str">
        <f t="shared" si="671"/>
        <v>0.999990813628607-0.00303088881416178i</v>
      </c>
      <c r="H2339" t="str">
        <f t="shared" si="672"/>
        <v>3560.77490348642-24.4738121361315i</v>
      </c>
      <c r="I2339" t="str">
        <f t="shared" si="673"/>
        <v>22.6477236304271-249.055813860018i</v>
      </c>
      <c r="K2339" t="str">
        <f t="shared" si="674"/>
        <v>0.00336989376368562-0.00452321313236715i</v>
      </c>
      <c r="L2339" t="str">
        <f t="shared" si="675"/>
        <v>0.00015-0.0467990339787605i</v>
      </c>
      <c r="M2339" t="str">
        <f t="shared" si="676"/>
        <v>0.0004-0.00825865305507538i</v>
      </c>
      <c r="N2339">
        <f t="shared" si="677"/>
        <v>91.242260972510678</v>
      </c>
      <c r="O2339">
        <f t="shared" si="678"/>
        <v>12.116979998709603</v>
      </c>
      <c r="P2339" s="3">
        <f t="shared" si="679"/>
        <v>12.116979998709603</v>
      </c>
      <c r="Q2339" s="3">
        <f t="shared" si="680"/>
        <v>-88.757739027489322</v>
      </c>
      <c r="R2339">
        <f t="shared" si="681"/>
        <v>91.242260972510678</v>
      </c>
      <c r="S2339">
        <f t="shared" si="682"/>
        <v>6.0298171013365787</v>
      </c>
      <c r="T2339">
        <f t="shared" si="665"/>
        <v>12.116979998709603</v>
      </c>
    </row>
    <row r="2340" spans="1:20" x14ac:dyDescent="0.25">
      <c r="A2340">
        <f t="shared" si="666"/>
        <v>38030.426757319365</v>
      </c>
      <c r="B2340">
        <f t="shared" si="683"/>
        <v>6052.7304063216579</v>
      </c>
      <c r="C2340" t="str">
        <f t="shared" si="667"/>
        <v>0.0884779726863498-4.01840191588093i</v>
      </c>
      <c r="D2340" t="str">
        <f t="shared" si="668"/>
        <v>3.47788430135172-2.65840657857957i</v>
      </c>
      <c r="E2340" t="str">
        <f t="shared" si="669"/>
        <v>163.098501146983+5.86597012974236i</v>
      </c>
      <c r="F2340" t="str">
        <f t="shared" si="670"/>
        <v>2.42490247904428-24.6833678185274i</v>
      </c>
      <c r="G2340" t="str">
        <f t="shared" si="671"/>
        <v>0.99999074368018-0.00304240597884211i</v>
      </c>
      <c r="H2340" t="str">
        <f t="shared" si="672"/>
        <v>3577.17603330615-49.8259544899277i</v>
      </c>
      <c r="I2340" t="str">
        <f t="shared" si="673"/>
        <v>21.0010491034337-249.429662752111i</v>
      </c>
      <c r="K2340" t="str">
        <f t="shared" si="674"/>
        <v>0.00335395076590571-0.00451693452803478i</v>
      </c>
      <c r="L2340" t="str">
        <f t="shared" si="675"/>
        <v>0.00015-0.0466218708694567i</v>
      </c>
      <c r="M2340" t="str">
        <f t="shared" si="676"/>
        <v>0.0004-0.00822738897696291i</v>
      </c>
      <c r="N2340">
        <f t="shared" si="677"/>
        <v>91.261346062419193</v>
      </c>
      <c r="O2340">
        <f t="shared" si="678"/>
        <v>12.08317239841379</v>
      </c>
      <c r="P2340" s="3">
        <f t="shared" si="679"/>
        <v>12.08317239841379</v>
      </c>
      <c r="Q2340" s="3">
        <f t="shared" si="680"/>
        <v>-88.738653937580807</v>
      </c>
      <c r="R2340">
        <f t="shared" si="681"/>
        <v>91.261346062419193</v>
      </c>
      <c r="S2340">
        <f t="shared" si="682"/>
        <v>6.0527304063216576</v>
      </c>
      <c r="T2340">
        <f t="shared" si="665"/>
        <v>12.08317239841379</v>
      </c>
    </row>
    <row r="2341" spans="1:20" x14ac:dyDescent="0.25">
      <c r="A2341">
        <f t="shared" si="666"/>
        <v>38174.942378997177</v>
      </c>
      <c r="B2341">
        <f t="shared" si="683"/>
        <v>6075.73078186568</v>
      </c>
      <c r="C2341" t="str">
        <f t="shared" si="667"/>
        <v>0.0894737066068085-4.00276637495923i</v>
      </c>
      <c r="D2341" t="str">
        <f t="shared" si="668"/>
        <v>3.4778824686941-2.64856233540391i</v>
      </c>
      <c r="E2341" t="str">
        <f t="shared" si="669"/>
        <v>163.108015045132+5.89055446082843i</v>
      </c>
      <c r="F2341" t="str">
        <f t="shared" si="670"/>
        <v>2.42490230813305-24.5899820625049i</v>
      </c>
      <c r="G2341" t="str">
        <f t="shared" si="671"/>
        <v>0.999990673199146-0.00305396690631296i</v>
      </c>
      <c r="H2341" t="str">
        <f t="shared" si="672"/>
        <v>3593.31318688446-75.7667587711943i</v>
      </c>
      <c r="I2341" t="str">
        <f t="shared" si="673"/>
        <v>19.3250669291478-249.784151847471i</v>
      </c>
      <c r="K2341" t="str">
        <f t="shared" si="674"/>
        <v>0.00333805225816337-0.00451060862772267i</v>
      </c>
      <c r="L2341" t="str">
        <f t="shared" si="675"/>
        <v>0.00015-0.0464453784314172i</v>
      </c>
      <c r="M2341" t="str">
        <f t="shared" si="676"/>
        <v>0.0004-0.00819624325260304i</v>
      </c>
      <c r="N2341">
        <f t="shared" si="677"/>
        <v>91.280517452185819</v>
      </c>
      <c r="O2341">
        <f t="shared" si="678"/>
        <v>12.049374290004328</v>
      </c>
      <c r="P2341" s="3">
        <f t="shared" si="679"/>
        <v>12.049374290004328</v>
      </c>
      <c r="Q2341" s="3">
        <f t="shared" si="680"/>
        <v>-88.719482547814181</v>
      </c>
      <c r="R2341">
        <f t="shared" si="681"/>
        <v>91.280517452185819</v>
      </c>
      <c r="S2341">
        <f t="shared" si="682"/>
        <v>6.0757307818656798</v>
      </c>
      <c r="T2341">
        <f t="shared" si="665"/>
        <v>12.049374290004328</v>
      </c>
    </row>
    <row r="2342" spans="1:20" x14ac:dyDescent="0.25">
      <c r="A2342">
        <f t="shared" si="666"/>
        <v>38320.00716003737</v>
      </c>
      <c r="B2342">
        <f t="shared" si="683"/>
        <v>6098.8185588367696</v>
      </c>
      <c r="C2342" t="str">
        <f t="shared" si="667"/>
        <v>0.0904664609032133-3.98719547887367i</v>
      </c>
      <c r="D2342" t="str">
        <f t="shared" si="668"/>
        <v>3.47788062208379-2.63875619245358i</v>
      </c>
      <c r="E2342" t="str">
        <f t="shared" si="669"/>
        <v>163.117623398939+5.91522486193193i</v>
      </c>
      <c r="F2342" t="str">
        <f t="shared" si="670"/>
        <v>2.42490213592049-24.4969500416218i</v>
      </c>
      <c r="G2342" t="str">
        <f t="shared" si="671"/>
        <v>0.999990602181448-0.00306557176284505i</v>
      </c>
      <c r="H2342" t="str">
        <f t="shared" si="672"/>
        <v>3609.16633413203-102.298919414733i</v>
      </c>
      <c r="I2342" t="str">
        <f t="shared" si="673"/>
        <v>17.6198415567192-250.118158804386i</v>
      </c>
      <c r="K2342" t="str">
        <f t="shared" si="674"/>
        <v>0.00332219850995705-0.00450423581215863i</v>
      </c>
      <c r="L2342" t="str">
        <f t="shared" si="675"/>
        <v>0.00015-0.0462695541257394i</v>
      </c>
      <c r="M2342" t="str">
        <f t="shared" si="676"/>
        <v>0.0004-0.00816521543395404i</v>
      </c>
      <c r="N2342">
        <f t="shared" si="677"/>
        <v>91.299775050860674</v>
      </c>
      <c r="O2342">
        <f t="shared" si="678"/>
        <v>12.015585744815002</v>
      </c>
      <c r="P2342" s="3">
        <f t="shared" si="679"/>
        <v>12.015585744815002</v>
      </c>
      <c r="Q2342" s="3">
        <f t="shared" si="680"/>
        <v>-88.700224949139326</v>
      </c>
      <c r="R2342">
        <f t="shared" si="681"/>
        <v>91.299775050860674</v>
      </c>
      <c r="S2342">
        <f t="shared" si="682"/>
        <v>6.0988185588367694</v>
      </c>
      <c r="T2342">
        <f t="shared" si="665"/>
        <v>12.015585744815002</v>
      </c>
    </row>
    <row r="2343" spans="1:20" x14ac:dyDescent="0.25">
      <c r="A2343">
        <f t="shared" si="666"/>
        <v>38465.62318724551</v>
      </c>
      <c r="B2343">
        <f t="shared" si="683"/>
        <v>6121.9940693603494</v>
      </c>
      <c r="C2343" t="str">
        <f t="shared" si="667"/>
        <v>0.0914562185372163-3.97168897315935i</v>
      </c>
      <c r="D2343" t="str">
        <f t="shared" si="668"/>
        <v>3.47787876141454-2.62898800866126i</v>
      </c>
      <c r="E2343" t="str">
        <f t="shared" si="669"/>
        <v>163.12732690887+5.93998146599438i</v>
      </c>
      <c r="F2343" t="str">
        <f t="shared" si="670"/>
        <v>2.42490196239661-24.4042704175813i</v>
      </c>
      <c r="G2343" t="str">
        <f t="shared" si="671"/>
        <v>0.999990530623-0.00307722071534064i</v>
      </c>
      <c r="H2343" t="str">
        <f t="shared" si="672"/>
        <v>3624.71491193532-129.4244709957i</v>
      </c>
      <c r="I2343" t="str">
        <f t="shared" si="673"/>
        <v>15.8854789065505-250.430539247482i</v>
      </c>
      <c r="K2343" t="str">
        <f t="shared" si="674"/>
        <v>0.00330638978670156-0.0044978164635544i</v>
      </c>
      <c r="L2343" t="str">
        <f t="shared" si="675"/>
        <v>0.00015-0.0460943954231314i</v>
      </c>
      <c r="M2343" t="str">
        <f t="shared" si="676"/>
        <v>0.0004-0.00813430507467025i</v>
      </c>
      <c r="N2343">
        <f t="shared" si="677"/>
        <v>91.319118765974693</v>
      </c>
      <c r="O2343">
        <f t="shared" si="678"/>
        <v>11.98180683407837</v>
      </c>
      <c r="P2343" s="3">
        <f t="shared" si="679"/>
        <v>11.98180683407837</v>
      </c>
      <c r="Q2343" s="3">
        <f t="shared" si="680"/>
        <v>-88.680881234025307</v>
      </c>
      <c r="R2343">
        <f t="shared" si="681"/>
        <v>91.319118765974693</v>
      </c>
      <c r="S2343">
        <f t="shared" si="682"/>
        <v>6.1219940693603494</v>
      </c>
      <c r="T2343">
        <f t="shared" si="665"/>
        <v>11.98180683407837</v>
      </c>
    </row>
    <row r="2344" spans="1:20" x14ac:dyDescent="0.25">
      <c r="A2344">
        <f t="shared" si="666"/>
        <v>38611.792555357046</v>
      </c>
      <c r="B2344">
        <f t="shared" si="683"/>
        <v>6145.2576468239185</v>
      </c>
      <c r="C2344" t="str">
        <f t="shared" si="667"/>
        <v>0.0924429627262393-3.95624660415184i</v>
      </c>
      <c r="D2344" t="str">
        <f t="shared" si="668"/>
        <v>3.47787688657937-2.61925764350564i</v>
      </c>
      <c r="E2344" t="str">
        <f t="shared" si="669"/>
        <v>163.137126279798+5.9648244051195i</v>
      </c>
      <c r="F2344" t="str">
        <f t="shared" si="670"/>
        <v>2.42490178755149-24.3119418571557i</v>
      </c>
      <c r="G2344" t="str">
        <f t="shared" si="671"/>
        <v>0.999990458519685-0.00308891393133587i</v>
      </c>
      <c r="H2344" t="str">
        <f t="shared" si="672"/>
        <v>3639.9378396771-157.144746272975i</v>
      </c>
      <c r="I2344" t="str">
        <f t="shared" si="673"/>
        <v>14.1221284883692-250.720128051886i</v>
      </c>
      <c r="K2344" t="str">
        <f t="shared" si="674"/>
        <v>0.00329062634972273-0.00449135096555514i</v>
      </c>
      <c r="L2344" t="str">
        <f t="shared" si="675"/>
        <v>0.00015-0.0459198998038767i</v>
      </c>
      <c r="M2344" t="str">
        <f t="shared" si="676"/>
        <v>0.0004-0.00810351173009591i</v>
      </c>
      <c r="N2344">
        <f t="shared" si="677"/>
        <v>91.33854850356515</v>
      </c>
      <c r="O2344">
        <f t="shared" si="678"/>
        <v>11.948037628925995</v>
      </c>
      <c r="P2344" s="3">
        <f t="shared" si="679"/>
        <v>11.948037628925995</v>
      </c>
      <c r="Q2344" s="3">
        <f t="shared" si="680"/>
        <v>-88.66145149643485</v>
      </c>
      <c r="R2344">
        <f t="shared" si="681"/>
        <v>91.33854850356515</v>
      </c>
      <c r="S2344">
        <f t="shared" si="682"/>
        <v>6.1452576468239188</v>
      </c>
      <c r="T2344">
        <f t="shared" si="665"/>
        <v>11.948037628925995</v>
      </c>
    </row>
    <row r="2345" spans="1:20" x14ac:dyDescent="0.25">
      <c r="A2345">
        <f t="shared" si="666"/>
        <v>38758.517367067405</v>
      </c>
      <c r="B2345">
        <f t="shared" si="683"/>
        <v>6168.6096258818498</v>
      </c>
      <c r="C2345" t="str">
        <f t="shared" si="667"/>
        <v>0.0934266769434124-3.940868118987i</v>
      </c>
      <c r="D2345" t="str">
        <f t="shared" si="668"/>
        <v>3.4778749974704-2.60956495700944i</v>
      </c>
      <c r="E2345" t="str">
        <f t="shared" si="669"/>
        <v>163.147022221042+5.98975381056143i</v>
      </c>
      <c r="F2345" t="str">
        <f t="shared" si="670"/>
        <v>2.42490161137505-24.2199630321675i</v>
      </c>
      <c r="G2345" t="str">
        <f t="shared" si="671"/>
        <v>0.999990385867354-0.00310065157900322i</v>
      </c>
      <c r="H2345" t="str">
        <f t="shared" si="672"/>
        <v>3654.81353756057-185.460333740921i</v>
      </c>
      <c r="I2345" t="str">
        <f t="shared" si="673"/>
        <v>12.3299855165925-250.985740784971i</v>
      </c>
      <c r="K2345" t="str">
        <f t="shared" si="674"/>
        <v>0.00327490845625272-0.00448483970318907i</v>
      </c>
      <c r="L2345" t="str">
        <f t="shared" si="675"/>
        <v>0.00015-0.0457460647577972i</v>
      </c>
      <c r="M2345" t="str">
        <f t="shared" si="676"/>
        <v>0.0004-0.00807283495725835i</v>
      </c>
      <c r="N2345">
        <f t="shared" si="677"/>
        <v>91.358064168196947</v>
      </c>
      <c r="O2345">
        <f t="shared" si="678"/>
        <v>11.914278200388743</v>
      </c>
      <c r="P2345" s="3">
        <f t="shared" si="679"/>
        <v>11.914278200388743</v>
      </c>
      <c r="Q2345" s="3">
        <f t="shared" si="680"/>
        <v>-88.641935831803053</v>
      </c>
      <c r="R2345">
        <f t="shared" si="681"/>
        <v>91.358064168196947</v>
      </c>
      <c r="S2345">
        <f t="shared" si="682"/>
        <v>6.1686096258818495</v>
      </c>
      <c r="T2345">
        <f t="shared" si="665"/>
        <v>11.914278200388743</v>
      </c>
    </row>
    <row r="2346" spans="1:20" x14ac:dyDescent="0.25">
      <c r="A2346">
        <f t="shared" si="666"/>
        <v>38905.79973306226</v>
      </c>
      <c r="B2346">
        <f t="shared" si="683"/>
        <v>6192.0503424602011</v>
      </c>
      <c r="C2346" t="str">
        <f t="shared" si="667"/>
        <v>0.0944073449179916-3.92555326560088i</v>
      </c>
      <c r="D2346" t="str">
        <f t="shared" si="668"/>
        <v>3.47787309397901-2.59990980973733i</v>
      </c>
      <c r="E2346" t="str">
        <f t="shared" si="669"/>
        <v>163.157015446398+6.0147698127125i</v>
      </c>
      <c r="F2346" t="str">
        <f t="shared" si="670"/>
        <v>2.42490143385713-24.1283326194705i</v>
      </c>
      <c r="G2346" t="str">
        <f t="shared" si="671"/>
        <v>0.999990312661827-0.00311243382715387i</v>
      </c>
      <c r="H2346" t="str">
        <f t="shared" si="672"/>
        <v>3669.31994787219-214.371034852958i</v>
      </c>
      <c r="I2346" t="str">
        <f t="shared" si="673"/>
        <v>10.5092930126826-251.22617531131i</v>
      </c>
      <c r="K2346" t="str">
        <f t="shared" si="674"/>
        <v>0.00325923635942638-0.00447828306281708i</v>
      </c>
      <c r="L2346" t="str">
        <f t="shared" si="675"/>
        <v>0.00015-0.0455728877842172i</v>
      </c>
      <c r="M2346" t="str">
        <f t="shared" si="676"/>
        <v>0.0004-0.00804227431486184i</v>
      </c>
      <c r="N2346">
        <f t="shared" si="677"/>
        <v>91.377665662991348</v>
      </c>
      <c r="O2346">
        <f t="shared" si="678"/>
        <v>11.880528619397344</v>
      </c>
      <c r="P2346" s="3">
        <f t="shared" si="679"/>
        <v>11.880528619397344</v>
      </c>
      <c r="Q2346" s="3">
        <f t="shared" si="680"/>
        <v>-88.622334337008652</v>
      </c>
      <c r="R2346">
        <f t="shared" si="681"/>
        <v>91.377665662991348</v>
      </c>
      <c r="S2346">
        <f t="shared" si="682"/>
        <v>6.1920503424602007</v>
      </c>
      <c r="T2346">
        <f t="shared" si="665"/>
        <v>11.880528619397344</v>
      </c>
    </row>
    <row r="2347" spans="1:20" x14ac:dyDescent="0.25">
      <c r="A2347">
        <f t="shared" si="666"/>
        <v>39053.6417720479</v>
      </c>
      <c r="B2347">
        <f t="shared" si="683"/>
        <v>6215.5801337615503</v>
      </c>
      <c r="C2347" t="str">
        <f t="shared" si="667"/>
        <v>0.0953849506351396-3.91030179272977i</v>
      </c>
      <c r="D2347" t="str">
        <f t="shared" si="668"/>
        <v>3.47787117599572-2.590292062794i</v>
      </c>
      <c r="E2347" t="str">
        <f t="shared" si="669"/>
        <v>163.167106674181+6.03987254109202i</v>
      </c>
      <c r="F2347" t="str">
        <f t="shared" si="670"/>
        <v>2.42490125498756-24.0370493009303i</v>
      </c>
      <c r="G2347" t="str">
        <f t="shared" si="671"/>
        <v>0.999990238898892-0.00312426084524015i</v>
      </c>
      <c r="H2347" t="str">
        <f t="shared" si="672"/>
        <v>3683.43455931306-243.87582109729i</v>
      </c>
      <c r="I2347" t="str">
        <f t="shared" si="673"/>
        <v>8.66034388333822-251.440213566001i</v>
      </c>
      <c r="K2347" t="str">
        <f t="shared" si="674"/>
        <v>0.00324361030827792-0.0044716814320828i</v>
      </c>
      <c r="L2347" t="str">
        <f t="shared" si="675"/>
        <v>0.00015-0.0454003663919278i</v>
      </c>
      <c r="M2347" t="str">
        <f t="shared" si="676"/>
        <v>0.0004-0.00801182936328138i</v>
      </c>
      <c r="N2347">
        <f t="shared" si="677"/>
        <v>91.397352889646001</v>
      </c>
      <c r="O2347">
        <f t="shared" si="678"/>
        <v>11.8467889567833</v>
      </c>
      <c r="P2347" s="3">
        <f t="shared" si="679"/>
        <v>11.8467889567833</v>
      </c>
      <c r="Q2347" s="3">
        <f t="shared" si="680"/>
        <v>-88.602647110353999</v>
      </c>
      <c r="R2347">
        <f t="shared" si="681"/>
        <v>91.397352889646001</v>
      </c>
      <c r="S2347">
        <f t="shared" si="682"/>
        <v>6.2155801337615504</v>
      </c>
      <c r="T2347">
        <f t="shared" si="665"/>
        <v>11.8467889567833</v>
      </c>
    </row>
    <row r="2348" spans="1:20" x14ac:dyDescent="0.25">
      <c r="A2348">
        <f t="shared" si="666"/>
        <v>39202.045610781686</v>
      </c>
      <c r="B2348">
        <f t="shared" si="683"/>
        <v>6239.1993382698447</v>
      </c>
      <c r="C2348" t="str">
        <f t="shared" si="667"/>
        <v>0.0963594783360029-3.89511344990997i</v>
      </c>
      <c r="D2348" t="str">
        <f t="shared" si="668"/>
        <v>3.47786924341018-2.5807115778221i</v>
      </c>
      <c r="E2348" t="str">
        <f t="shared" si="669"/>
        <v>163.17729662726+6.06506212433349i</v>
      </c>
      <c r="F2348" t="str">
        <f t="shared" si="670"/>
        <v>2.424901074756-23.9461117634056i</v>
      </c>
      <c r="G2348" t="str">
        <f t="shared" si="671"/>
        <v>0.999990164574304-0.00313613280335799i</v>
      </c>
      <c r="H2348" t="str">
        <f t="shared" si="672"/>
        <v>3697.13443451898-273.972791122815i</v>
      </c>
      <c r="I2348" t="str">
        <f t="shared" si="673"/>
        <v>6.78348296247918-251.626623500834i</v>
      </c>
      <c r="K2348" t="str">
        <f t="shared" si="674"/>
        <v>0.00322803054773839-0.00446503519986249i</v>
      </c>
      <c r="L2348" t="str">
        <f t="shared" si="675"/>
        <v>0.00015-0.045228498099151i</v>
      </c>
      <c r="M2348" t="str">
        <f t="shared" si="676"/>
        <v>0.0004-0.00798149966455608i</v>
      </c>
      <c r="N2348">
        <f t="shared" si="677"/>
        <v>91.417125748459867</v>
      </c>
      <c r="O2348">
        <f t="shared" si="678"/>
        <v>11.813059283279328</v>
      </c>
      <c r="P2348" s="3">
        <f t="shared" si="679"/>
        <v>11.813059283279328</v>
      </c>
      <c r="Q2348" s="3">
        <f t="shared" si="680"/>
        <v>-88.582874251540133</v>
      </c>
      <c r="R2348">
        <f t="shared" si="681"/>
        <v>91.417125748459867</v>
      </c>
      <c r="S2348">
        <f t="shared" si="682"/>
        <v>6.2391993382698443</v>
      </c>
      <c r="T2348">
        <f t="shared" ref="T2348:T2411" si="684">P2348</f>
        <v>11.813059283279328</v>
      </c>
    </row>
    <row r="2349" spans="1:20" x14ac:dyDescent="0.25">
      <c r="A2349">
        <f t="shared" ref="A2349:A2412" si="685">2*PI()*B2349</f>
        <v>39351.013384102655</v>
      </c>
      <c r="B2349">
        <f t="shared" si="683"/>
        <v>6262.90829575527</v>
      </c>
      <c r="C2349" t="str">
        <f t="shared" ref="C2349:C2412" si="686">IMPRODUCT(D2349,E2349,$C$40,,K2349,$C$41)</f>
        <v>0.0973309125178308-3.87998798747765i</v>
      </c>
      <c r="D2349" t="str">
        <f t="shared" ref="D2349:D2412" si="687">IMDIV(IMPRODUCT($C$37,$C$38,COMPLEX(1,A2349/$C$38)),IMSUM(-1*A2349*A2349/$C$39,COMPLEX(0,1*A2349)))</f>
        <v>3.47786729611125-2.57116821700029i</v>
      </c>
      <c r="E2349" t="str">
        <f t="shared" ref="E2349:E2412" si="688">IMDIV(IMPRODUCT(IMSUM(F2349,G2349),$C$29,H2349),IMSUM(1,I2349))</f>
        <v>163.187586033092+6.09033869017222i</v>
      </c>
      <c r="F2349" t="str">
        <f t="shared" ref="F2349:F2412" si="689">IMDIV(IMPRODUCT($C$14,$C$15,COMPLEX(1,A2349/$C$15)),IMSUM(-1*A2349*A2349/$C$16,COMPLEX(0,A2349)))</f>
        <v>2.42490089315211-23.8555186987293i</v>
      </c>
      <c r="G2349" t="str">
        <f t="shared" ref="G2349:G2412" si="690">IMDIV(1,COMPLEX(1,A2349*$C$9*$C$10))</f>
        <v>0.999990089683788-0.00314804987224934i</v>
      </c>
      <c r="H2349" t="str">
        <f t="shared" ref="H2349:H2412" si="691">IMDIV($C$3,IMSUM(K2349,COMPLEX(0,$C$28*A2349)))</f>
        <v>3710.39624087961-304.659128130203i</v>
      </c>
      <c r="I2349" t="str">
        <f t="shared" ref="I2349:I2412" si="692">IMPRODUCT(F2349,$C$29,H2349,$C$31)</f>
        <v>4.8791090041814-251.78416120702i</v>
      </c>
      <c r="K2349" t="str">
        <f t="shared" ref="K2349:K2412" si="693">IF($C$26&lt;=0,IMDIV(1,IMSUM(IMDIV(1,L2349),1/$C$18)),IMDIV(1,IMSUM(IMDIV(1,L2349),1/$C$18,IMDIV(1,M2349))))</f>
        <v>0.00321249731863401-0.00445834475621506i</v>
      </c>
      <c r="L2349" t="str">
        <f t="shared" ref="L2349:L2412" si="694">IMSUM($C$21/$C$22,IMDIV(1,COMPLEX(0,$C$20*$C$22*A2349)))</f>
        <v>0.00015-0.0450572804335037i</v>
      </c>
      <c r="M2349" t="str">
        <f t="shared" ref="M2349:M2412" si="695">IMSUM($C$25/$C$26,IMDIV(1,COMPLEX(0,$C$24*$C$26*A2349)))</f>
        <v>0.0004-0.00795128478238301i</v>
      </c>
      <c r="N2349">
        <f t="shared" ref="N2349:N2412" si="696">ABS(R2349)</f>
        <v>91.436984138359264</v>
      </c>
      <c r="O2349">
        <f t="shared" ref="O2349:O2412" si="697">ABS(P2349)</f>
        <v>11.779339669520008</v>
      </c>
      <c r="P2349" s="3">
        <f t="shared" ref="P2349:P2412" si="698">20*LOG10(IMABS(C2349))</f>
        <v>11.779339669520008</v>
      </c>
      <c r="Q2349" s="3">
        <f t="shared" ref="Q2349:Q2412" si="699">IMARGUMENT(C2349)*180/PI()</f>
        <v>-88.563015861640736</v>
      </c>
      <c r="R2349">
        <f t="shared" ref="R2349:R2412" si="700">IF(Q2349&lt;0,Q2349+180,Q2349-180)</f>
        <v>91.436984138359264</v>
      </c>
      <c r="S2349">
        <f t="shared" ref="S2349:S2412" si="701">B2349/1000</f>
        <v>6.2629082957552704</v>
      </c>
      <c r="T2349">
        <f t="shared" si="684"/>
        <v>11.779339669520008</v>
      </c>
    </row>
    <row r="2350" spans="1:20" x14ac:dyDescent="0.25">
      <c r="A2350">
        <f t="shared" si="685"/>
        <v>39500.547234962243</v>
      </c>
      <c r="B2350">
        <f t="shared" ref="B2350:B2413" si="702">B2349*(1+B$42)</f>
        <v>6286.7073472791399</v>
      </c>
      <c r="C2350" t="str">
        <f t="shared" si="686"/>
        <v>0.0982992379337093-3.86492515656914i</v>
      </c>
      <c r="D2350" t="str">
        <f t="shared" si="687"/>
        <v>3.47786533398697-2.56166184304123i</v>
      </c>
      <c r="E2350" t="str">
        <f t="shared" si="688"/>
        <v>163.197975623766+6.1157023654318i</v>
      </c>
      <c r="F2350" t="str">
        <f t="shared" si="689"/>
        <v>2.42490071016545-23.7652688036897i</v>
      </c>
      <c r="G2350" t="str">
        <f t="shared" si="690"/>
        <v>0.999990014223033-0.0031600122233046i</v>
      </c>
      <c r="H2350" t="str">
        <f t="shared" si="691"/>
        <v>3723.19628475566-335.931057759481i</v>
      </c>
      <c r="I2350" t="str">
        <f t="shared" si="692"/>
        <v>2.94767661296084-251.911573217447i</v>
      </c>
      <c r="K2350" t="str">
        <f t="shared" si="693"/>
        <v>0.00319701085768498-0.00445161049233274i</v>
      </c>
      <c r="L2350" t="str">
        <f t="shared" si="694"/>
        <v>0.00015-0.0448867109319623i</v>
      </c>
      <c r="M2350" t="str">
        <f t="shared" si="695"/>
        <v>0.0004-0.00792118428211101i</v>
      </c>
      <c r="N2350">
        <f t="shared" si="696"/>
        <v>91.456927956918562</v>
      </c>
      <c r="O2350">
        <f t="shared" si="697"/>
        <v>11.745630186043508</v>
      </c>
      <c r="P2350" s="3">
        <f t="shared" si="698"/>
        <v>11.745630186043508</v>
      </c>
      <c r="Q2350" s="3">
        <f t="shared" si="699"/>
        <v>-88.543072043081438</v>
      </c>
      <c r="R2350">
        <f t="shared" si="700"/>
        <v>91.456927956918562</v>
      </c>
      <c r="S2350">
        <f t="shared" si="701"/>
        <v>6.2867073472791395</v>
      </c>
      <c r="T2350">
        <f t="shared" si="684"/>
        <v>11.745630186043508</v>
      </c>
    </row>
    <row r="2351" spans="1:20" x14ac:dyDescent="0.25">
      <c r="A2351">
        <f t="shared" si="685"/>
        <v>39650.649314455099</v>
      </c>
      <c r="B2351">
        <f t="shared" si="702"/>
        <v>6310.5968351988004</v>
      </c>
      <c r="C2351" t="str">
        <f t="shared" si="686"/>
        <v>0.0992644395925379-3.84992470912022i</v>
      </c>
      <c r="D2351" t="str">
        <f t="shared" si="687"/>
        <v>3.47786335692442-2.55219231918962i</v>
      </c>
      <c r="E2351" t="str">
        <f t="shared" si="688"/>
        <v>163.208466136033+6.14115327601202i</v>
      </c>
      <c r="F2351" t="str">
        <f t="shared" si="689"/>
        <v>2.42490052578548-23.6753607800115i</v>
      </c>
      <c r="G2351" t="str">
        <f t="shared" si="690"/>
        <v>0.999989938187698-0.00317202002856513i</v>
      </c>
      <c r="H2351" t="str">
        <f t="shared" si="691"/>
        <v>3735.51054917778-367.783806724888i</v>
      </c>
      <c r="I2351" t="str">
        <f t="shared" si="692"/>
        <v>0.989698096869024-252.007598990388i</v>
      </c>
      <c r="K2351" t="str">
        <f t="shared" si="693"/>
        <v>0.003181571397505-0.00444483280049114i</v>
      </c>
      <c r="L2351" t="str">
        <f t="shared" si="694"/>
        <v>0.00015-0.0447167871408271i</v>
      </c>
      <c r="M2351" t="str">
        <f t="shared" si="695"/>
        <v>0.0004-0.00789119773073423i</v>
      </c>
      <c r="N2351">
        <f t="shared" si="696"/>
        <v>91.47695710038542</v>
      </c>
      <c r="O2351">
        <f t="shared" si="697"/>
        <v>11.711930903291133</v>
      </c>
      <c r="P2351" s="3">
        <f t="shared" si="698"/>
        <v>11.711930903291133</v>
      </c>
      <c r="Q2351" s="3">
        <f t="shared" si="699"/>
        <v>-88.52304289961458</v>
      </c>
      <c r="R2351">
        <f t="shared" si="700"/>
        <v>91.47695710038542</v>
      </c>
      <c r="S2351">
        <f t="shared" si="701"/>
        <v>6.3105968351988002</v>
      </c>
      <c r="T2351">
        <f t="shared" si="684"/>
        <v>11.711930903291133</v>
      </c>
    </row>
    <row r="2352" spans="1:20" x14ac:dyDescent="0.25">
      <c r="A2352">
        <f t="shared" si="685"/>
        <v>39801.321781850034</v>
      </c>
      <c r="B2352">
        <f t="shared" si="702"/>
        <v>6334.5771031725562</v>
      </c>
      <c r="C2352" t="str">
        <f t="shared" si="686"/>
        <v>0.100226502758892-3.83498639786662i</v>
      </c>
      <c r="D2352" t="str">
        <f t="shared" si="687"/>
        <v>3.47786136480993-2.54275950922022i</v>
      </c>
      <c r="E2352" t="str">
        <f t="shared" si="688"/>
        <v>163.219058311348+6.16669154687434i</v>
      </c>
      <c r="F2352" t="str">
        <f t="shared" si="689"/>
        <v>2.4249003400016-23.5857933343377i</v>
      </c>
      <c r="G2352" t="str">
        <f t="shared" si="690"/>
        <v>0.999989861573409-0.00318407346072567i</v>
      </c>
      <c r="H2352" t="str">
        <f t="shared" si="691"/>
        <v>3747.31473509511-400.21156246045i</v>
      </c>
      <c r="I2352" t="str">
        <f t="shared" si="692"/>
        <v>-0.994254771610079-252.070973575567i</v>
      </c>
      <c r="K2352" t="str">
        <f t="shared" si="693"/>
        <v>0.00316617916660161-0.00443801207400028i</v>
      </c>
      <c r="L2352" t="str">
        <f t="shared" si="694"/>
        <v>0.00015-0.0445475066156875i</v>
      </c>
      <c r="M2352" t="str">
        <f t="shared" si="695"/>
        <v>0.0004-0.00786132469688601i</v>
      </c>
      <c r="N2352">
        <f t="shared" si="696"/>
        <v>91.497071463704231</v>
      </c>
      <c r="O2352">
        <f t="shared" si="697"/>
        <v>11.678241891609673</v>
      </c>
      <c r="P2352" s="3">
        <f t="shared" si="698"/>
        <v>11.678241891609673</v>
      </c>
      <c r="Q2352" s="3">
        <f t="shared" si="699"/>
        <v>-88.502928536295769</v>
      </c>
      <c r="R2352">
        <f t="shared" si="700"/>
        <v>91.497071463704231</v>
      </c>
      <c r="S2352">
        <f t="shared" si="701"/>
        <v>6.3345771031725562</v>
      </c>
      <c r="T2352">
        <f t="shared" si="684"/>
        <v>11.678241891609673</v>
      </c>
    </row>
    <row r="2353" spans="1:20" x14ac:dyDescent="0.25">
      <c r="A2353">
        <f t="shared" si="685"/>
        <v>39952.566804621063</v>
      </c>
      <c r="B2353">
        <f t="shared" si="702"/>
        <v>6358.648496164612</v>
      </c>
      <c r="C2353" t="str">
        <f t="shared" si="686"/>
        <v>0.101185412952816-3.82010997634367i</v>
      </c>
      <c r="D2353" t="str">
        <f t="shared" si="687"/>
        <v>3.47785935752891-2.53336327743591i</v>
      </c>
      <c r="E2353" t="str">
        <f t="shared" si="688"/>
        <v>163.229752895912+6.19231730202846i</v>
      </c>
      <c r="F2353" t="str">
        <f t="shared" si="689"/>
        <v>2.42490015280308-23.4965651782103i</v>
      </c>
      <c r="G2353" t="str">
        <f t="shared" si="690"/>
        <v>0.999989784375757-0.00319617269313689i</v>
      </c>
      <c r="H2353" t="str">
        <f t="shared" si="691"/>
        <v>3758.58430622306-433.207434059126i</v>
      </c>
      <c r="I2353" t="str">
        <f t="shared" si="692"/>
        <v>-3.00354910277825-252.100430462327i</v>
      </c>
      <c r="K2353" t="str">
        <f t="shared" si="693"/>
        <v>0.00315083438937703-0.00443114870715516i</v>
      </c>
      <c r="L2353" t="str">
        <f t="shared" si="694"/>
        <v>0.00015-0.0443788669213862i</v>
      </c>
      <c r="M2353" t="str">
        <f t="shared" si="695"/>
        <v>0.0004-0.00783156475083286i</v>
      </c>
      <c r="N2353">
        <f t="shared" si="696"/>
        <v>91.517270940539404</v>
      </c>
      <c r="O2353">
        <f t="shared" si="697"/>
        <v>11.644563221251921</v>
      </c>
      <c r="P2353" s="3">
        <f t="shared" si="698"/>
        <v>11.644563221251921</v>
      </c>
      <c r="Q2353" s="3">
        <f t="shared" si="699"/>
        <v>-88.482729059460596</v>
      </c>
      <c r="R2353">
        <f t="shared" si="700"/>
        <v>91.517270940539404</v>
      </c>
      <c r="S2353">
        <f t="shared" si="701"/>
        <v>6.3586484961646121</v>
      </c>
      <c r="T2353">
        <f t="shared" si="684"/>
        <v>11.644563221251921</v>
      </c>
    </row>
    <row r="2354" spans="1:20" x14ac:dyDescent="0.25">
      <c r="A2354">
        <f t="shared" si="685"/>
        <v>40104.386558478625</v>
      </c>
      <c r="B2354">
        <f t="shared" si="702"/>
        <v>6382.8113604500377</v>
      </c>
      <c r="C2354" t="str">
        <f t="shared" si="686"/>
        <v>0.102141155949479-3.8052951988862i</v>
      </c>
      <c r="D2354" t="str">
        <f t="shared" si="687"/>
        <v>3.47785733496591-2.52400348866572i</v>
      </c>
      <c r="E2354" t="str">
        <f t="shared" si="688"/>
        <v>163.240550640705+6.21803066451839i</v>
      </c>
      <c r="F2354" t="str">
        <f t="shared" si="689"/>
        <v>2.42489996417917-23.4076750280522i</v>
      </c>
      <c r="G2354" t="str">
        <f t="shared" si="690"/>
        <v>0.9999897065903-0.00320831789980776i</v>
      </c>
      <c r="H2354" t="str">
        <f t="shared" si="691"/>
        <v>3769.29453751902-466.763414799916i</v>
      </c>
      <c r="I2354" t="str">
        <f t="shared" si="692"/>
        <v>-5.03748936134493-252.094704608365i</v>
      </c>
      <c r="K2354" t="str">
        <f t="shared" si="693"/>
        <v>0.00313553728612959-0.00442424309518701i</v>
      </c>
      <c r="L2354" t="str">
        <f t="shared" si="694"/>
        <v>0.00015-0.0442108656319848i</v>
      </c>
      <c r="M2354" t="str">
        <f t="shared" si="695"/>
        <v>0.0004-0.00780191746446787i</v>
      </c>
      <c r="N2354">
        <f t="shared" si="696"/>
        <v>91.537555423297022</v>
      </c>
      <c r="O2354">
        <f t="shared" si="697"/>
        <v>11.610894962377831</v>
      </c>
      <c r="P2354" s="3">
        <f t="shared" si="698"/>
        <v>11.610894962377831</v>
      </c>
      <c r="Q2354" s="3">
        <f t="shared" si="699"/>
        <v>-88.462444576702978</v>
      </c>
      <c r="R2354">
        <f t="shared" si="700"/>
        <v>91.537555423297022</v>
      </c>
      <c r="S2354">
        <f t="shared" si="701"/>
        <v>6.3828113604500381</v>
      </c>
      <c r="T2354">
        <f t="shared" si="684"/>
        <v>11.610894962377831</v>
      </c>
    </row>
    <row r="2355" spans="1:20" x14ac:dyDescent="0.25">
      <c r="A2355">
        <f t="shared" si="685"/>
        <v>40256.78322740084</v>
      </c>
      <c r="B2355">
        <f t="shared" si="702"/>
        <v>6407.0660436197477</v>
      </c>
      <c r="C2355" t="str">
        <f t="shared" si="686"/>
        <v>0.103093717779068-3.79054182062846i</v>
      </c>
      <c r="D2355" t="str">
        <f t="shared" si="687"/>
        <v>3.47785529700462-2.51468000826288i</v>
      </c>
      <c r="E2355" t="str">
        <f t="shared" si="688"/>
        <v>163.251452301525+6.24383175640784i</v>
      </c>
      <c r="F2355" t="str">
        <f t="shared" si="689"/>
        <v>2.42489977411905-23.3191216051488i</v>
      </c>
      <c r="G2355" t="str">
        <f t="shared" si="690"/>
        <v>0.999989628212562-0.00322050925540818i</v>
      </c>
      <c r="H2355" t="str">
        <f t="shared" si="691"/>
        <v>3779.42056729121-500.870346572987i</v>
      </c>
      <c r="I2355" t="str">
        <f t="shared" si="692"/>
        <v>-7.09531597938788-252.052535646066i</v>
      </c>
      <c r="K2355" t="str">
        <f t="shared" si="693"/>
        <v>0.0031202880730561-0.00441729563421439i</v>
      </c>
      <c r="L2355" t="str">
        <f t="shared" si="694"/>
        <v>0.00015-0.0440435003307279i</v>
      </c>
      <c r="M2355" t="str">
        <f t="shared" si="695"/>
        <v>0.0004-0.00777238241130493i</v>
      </c>
      <c r="N2355">
        <f t="shared" si="696"/>
        <v>91.557924803150286</v>
      </c>
      <c r="O2355">
        <f t="shared" si="697"/>
        <v>11.577237185055802</v>
      </c>
      <c r="P2355" s="3">
        <f t="shared" si="698"/>
        <v>11.577237185055802</v>
      </c>
      <c r="Q2355" s="3">
        <f t="shared" si="699"/>
        <v>-88.442075196849714</v>
      </c>
      <c r="R2355">
        <f t="shared" si="700"/>
        <v>91.557924803150286</v>
      </c>
      <c r="S2355">
        <f t="shared" si="701"/>
        <v>6.4070660436197473</v>
      </c>
      <c r="T2355">
        <f t="shared" si="684"/>
        <v>11.577237185055802</v>
      </c>
    </row>
    <row r="2356" spans="1:20" x14ac:dyDescent="0.25">
      <c r="A2356">
        <f t="shared" si="685"/>
        <v>40409.759003664964</v>
      </c>
      <c r="B2356">
        <f t="shared" si="702"/>
        <v>6431.4128945855027</v>
      </c>
      <c r="C2356" t="str">
        <f t="shared" si="686"/>
        <v>0.104043084726283-3.7758495975041i</v>
      </c>
      <c r="D2356" t="str">
        <f t="shared" si="687"/>
        <v>3.47785324352778-2.50539270210291i</v>
      </c>
      <c r="E2356" t="str">
        <f t="shared" si="688"/>
        <v>163.262458639035+6.26972069876557i</v>
      </c>
      <c r="F2356" t="str">
        <f t="shared" si="689"/>
        <v>2.42489958261174-23.230903635629i</v>
      </c>
      <c r="G2356" t="str">
        <f t="shared" si="690"/>
        <v>0.999989549238034-0.0032327469352714i</v>
      </c>
      <c r="H2356" t="str">
        <f t="shared" si="691"/>
        <v>3788.93745292225-535.517886522863i</v>
      </c>
      <c r="I2356" t="str">
        <f t="shared" si="692"/>
        <v>-9.17620412783275-251.972671262057i</v>
      </c>
      <c r="K2356" t="str">
        <f t="shared" si="693"/>
        <v>0.00310508696225456-0.00441030672119475i</v>
      </c>
      <c r="L2356" t="str">
        <f t="shared" si="694"/>
        <v>0.00015-0.04387676861001i</v>
      </c>
      <c r="M2356" t="str">
        <f t="shared" si="695"/>
        <v>0.0004-0.00774295916647235i</v>
      </c>
      <c r="N2356">
        <f t="shared" si="696"/>
        <v>91.578378970059632</v>
      </c>
      <c r="O2356">
        <f t="shared" si="697"/>
        <v>11.543589959264185</v>
      </c>
      <c r="P2356" s="3">
        <f t="shared" si="698"/>
        <v>11.543589959264185</v>
      </c>
      <c r="Q2356" s="3">
        <f t="shared" si="699"/>
        <v>-88.421621029940368</v>
      </c>
      <c r="R2356">
        <f t="shared" si="700"/>
        <v>91.578378970059632</v>
      </c>
      <c r="S2356">
        <f t="shared" si="701"/>
        <v>6.4314128945855025</v>
      </c>
      <c r="T2356">
        <f t="shared" si="684"/>
        <v>11.543589959264185</v>
      </c>
    </row>
    <row r="2357" spans="1:20" x14ac:dyDescent="0.25">
      <c r="A2357">
        <f t="shared" si="685"/>
        <v>40563.316087878891</v>
      </c>
      <c r="B2357">
        <f t="shared" si="702"/>
        <v>6455.8522635849276</v>
      </c>
      <c r="C2357" t="str">
        <f t="shared" si="686"/>
        <v>0.104989243330148-3.76121828624601i</v>
      </c>
      <c r="D2357" t="str">
        <f t="shared" si="687"/>
        <v>3.47785117441735-2.49614143658168i</v>
      </c>
      <c r="E2357" t="str">
        <f t="shared" si="688"/>
        <v>163.273570418792+6.29569761165012i</v>
      </c>
      <c r="F2357" t="str">
        <f t="shared" si="689"/>
        <v>2.42489938964625-23.1430198504479i</v>
      </c>
      <c r="G2357" t="str">
        <f t="shared" si="690"/>
        <v>0.999989469662172-0.00324503111539656i</v>
      </c>
      <c r="H2357" t="str">
        <f t="shared" si="691"/>
        <v>3797.82023016029-570.694476241108i</v>
      </c>
      <c r="I2357" t="str">
        <f t="shared" si="692"/>
        <v>-11.2792626639943-251.853870743977i</v>
      </c>
      <c r="K2357" t="str">
        <f t="shared" si="693"/>
        <v>0.00308993416172775-0.00440327675387611i</v>
      </c>
      <c r="L2357" t="str">
        <f t="shared" si="694"/>
        <v>0.00015-0.0437106680713388i</v>
      </c>
      <c r="M2357" t="str">
        <f t="shared" si="695"/>
        <v>0.0004-0.00771364730670684i</v>
      </c>
      <c r="N2357">
        <f t="shared" si="696"/>
        <v>91.598917812797907</v>
      </c>
      <c r="O2357">
        <f t="shared" si="697"/>
        <v>11.509953354892559</v>
      </c>
      <c r="P2357" s="3">
        <f t="shared" si="698"/>
        <v>11.509953354892559</v>
      </c>
      <c r="Q2357" s="3">
        <f t="shared" si="699"/>
        <v>-88.401082187202093</v>
      </c>
      <c r="R2357">
        <f t="shared" si="700"/>
        <v>91.598917812797907</v>
      </c>
      <c r="S2357">
        <f t="shared" si="701"/>
        <v>6.4558522635849274</v>
      </c>
      <c r="T2357">
        <f t="shared" si="684"/>
        <v>11.509953354892559</v>
      </c>
    </row>
    <row r="2358" spans="1:20" x14ac:dyDescent="0.25">
      <c r="A2358">
        <f t="shared" si="685"/>
        <v>40717.456689012834</v>
      </c>
      <c r="B2358">
        <f t="shared" si="702"/>
        <v>6480.3845021865509</v>
      </c>
      <c r="C2358" t="str">
        <f t="shared" si="686"/>
        <v>0.105932180383494-3.74664764438627i</v>
      </c>
      <c r="D2358" t="str">
        <f t="shared" si="687"/>
        <v>3.47784908955429-2.48692607861344i</v>
      </c>
      <c r="E2358" t="str">
        <f t="shared" si="688"/>
        <v>163.284788411297+6.32176261409473i</v>
      </c>
      <c r="F2358" t="str">
        <f t="shared" si="689"/>
        <v>2.42489919521147-23.0554689853674i</v>
      </c>
      <c r="G2358" t="str">
        <f t="shared" si="690"/>
        <v>0.999989389480397-0.00325736197245124i</v>
      </c>
      <c r="H2358" t="str">
        <f t="shared" si="691"/>
        <v>3806.0439759025-606.387313846684i</v>
      </c>
      <c r="I2358" t="str">
        <f t="shared" si="692"/>
        <v>-13.4035332727635-251.694908686767i</v>
      </c>
      <c r="K2358" t="str">
        <f t="shared" si="693"/>
        <v>0.00307482987538731-0.00439620613074902i</v>
      </c>
      <c r="L2358" t="str">
        <f t="shared" si="694"/>
        <v>0.00015-0.0435451963253027i</v>
      </c>
      <c r="M2358" t="str">
        <f t="shared" si="695"/>
        <v>0.0004-0.00768444641034752i</v>
      </c>
      <c r="N2358">
        <f t="shared" si="696"/>
        <v>91.619541218971037</v>
      </c>
      <c r="O2358">
        <f t="shared" si="697"/>
        <v>11.476327441743345</v>
      </c>
      <c r="P2358" s="3">
        <f t="shared" si="698"/>
        <v>11.476327441743345</v>
      </c>
      <c r="Q2358" s="3">
        <f t="shared" si="699"/>
        <v>-88.380458781028963</v>
      </c>
      <c r="R2358">
        <f t="shared" si="700"/>
        <v>91.619541218971037</v>
      </c>
      <c r="S2358">
        <f t="shared" si="701"/>
        <v>6.4803845021865509</v>
      </c>
      <c r="T2358">
        <f t="shared" si="684"/>
        <v>11.476327441743345</v>
      </c>
    </row>
    <row r="2359" spans="1:20" x14ac:dyDescent="0.25">
      <c r="A2359">
        <f t="shared" si="685"/>
        <v>40872.183024431084</v>
      </c>
      <c r="B2359">
        <f t="shared" si="702"/>
        <v>6505.0099632948595</v>
      </c>
      <c r="C2359" t="str">
        <f t="shared" si="686"/>
        <v>0.106871882932488-3.7321374302559i</v>
      </c>
      <c r="D2359" t="str">
        <f t="shared" si="687"/>
        <v>3.47784698881868-2.47774649562899i</v>
      </c>
      <c r="E2359" t="str">
        <f t="shared" si="688"/>
        <v>163.296113392029+6.34791582409126i</v>
      </c>
      <c r="F2359" t="str">
        <f t="shared" si="689"/>
        <v>2.42489899929619-22.9682497809389i</v>
      </c>
      <c r="G2359" t="str">
        <f t="shared" si="690"/>
        <v>0.999989308688096-0.00326973968377394i</v>
      </c>
      <c r="H2359" t="str">
        <f t="shared" si="691"/>
        <v>3813.58387436419-642.582329298496i</v>
      </c>
      <c r="I2359" t="str">
        <f t="shared" si="692"/>
        <v>-15.5479898190572-251.494578849131i</v>
      </c>
      <c r="K2359" t="str">
        <f t="shared" si="693"/>
        <v>0.00305977430305836-0.00438909525099866i</v>
      </c>
      <c r="L2359" t="str">
        <f t="shared" si="694"/>
        <v>0.00015-0.0433803509915349i</v>
      </c>
      <c r="M2359" t="str">
        <f t="shared" si="695"/>
        <v>0.0004-0.00765535605732966i</v>
      </c>
      <c r="N2359">
        <f t="shared" si="696"/>
        <v>91.640249075039833</v>
      </c>
      <c r="O2359">
        <f t="shared" si="697"/>
        <v>11.442712289533022</v>
      </c>
      <c r="P2359" s="3">
        <f t="shared" si="698"/>
        <v>11.442712289533022</v>
      </c>
      <c r="Q2359" s="3">
        <f t="shared" si="699"/>
        <v>-88.359750924960167</v>
      </c>
      <c r="R2359">
        <f t="shared" si="700"/>
        <v>91.640249075039833</v>
      </c>
      <c r="S2359">
        <f t="shared" si="701"/>
        <v>6.5050099632948593</v>
      </c>
      <c r="T2359">
        <f t="shared" si="684"/>
        <v>11.442712289533022</v>
      </c>
    </row>
    <row r="2360" spans="1:20" x14ac:dyDescent="0.25">
      <c r="A2360">
        <f t="shared" si="685"/>
        <v>41027.497319923925</v>
      </c>
      <c r="B2360">
        <f t="shared" si="702"/>
        <v>6529.7290011553805</v>
      </c>
      <c r="C2360" t="str">
        <f t="shared" si="686"/>
        <v>0.107808338276324-3.71768740298508i</v>
      </c>
      <c r="D2360" t="str">
        <f t="shared" si="687"/>
        <v>3.47784487208972-2.46860255557371i</v>
      </c>
      <c r="E2360" t="str">
        <f t="shared" si="688"/>
        <v>163.307546141492+6.37415735857435i</v>
      </c>
      <c r="F2360" t="str">
        <f t="shared" si="689"/>
        <v>2.42489880188917-22.8813609824848i</v>
      </c>
      <c r="G2360" t="str">
        <f t="shared" si="690"/>
        <v>0.99998922728062-0.00328216442737667i</v>
      </c>
      <c r="H2360" t="str">
        <f t="shared" si="691"/>
        <v>3820.41528649353-679.264163285791i</v>
      </c>
      <c r="I2360" t="str">
        <f t="shared" si="692"/>
        <v>-17.711537928852-251.251698148857i</v>
      </c>
      <c r="K2360" t="str">
        <f t="shared" si="693"/>
        <v>0.00304476764048514-0.00438194451445736i</v>
      </c>
      <c r="L2360" t="str">
        <f t="shared" si="694"/>
        <v>0.00015-0.0432161296986798i</v>
      </c>
      <c r="M2360" t="str">
        <f t="shared" si="695"/>
        <v>0.0004-0.00762637582917878i</v>
      </c>
      <c r="N2360">
        <f t="shared" si="696"/>
        <v>91.661041266344512</v>
      </c>
      <c r="O2360">
        <f t="shared" si="697"/>
        <v>11.409107967894554</v>
      </c>
      <c r="P2360" s="3">
        <f t="shared" si="698"/>
        <v>11.409107967894554</v>
      </c>
      <c r="Q2360" s="3">
        <f t="shared" si="699"/>
        <v>-88.338958733655488</v>
      </c>
      <c r="R2360">
        <f t="shared" si="700"/>
        <v>91.661041266344512</v>
      </c>
      <c r="S2360">
        <f t="shared" si="701"/>
        <v>6.5297290011553804</v>
      </c>
      <c r="T2360">
        <f t="shared" si="684"/>
        <v>11.409107967894554</v>
      </c>
    </row>
    <row r="2361" spans="1:20" x14ac:dyDescent="0.25">
      <c r="A2361">
        <f t="shared" si="685"/>
        <v>41183.401809739633</v>
      </c>
      <c r="B2361">
        <f t="shared" si="702"/>
        <v>6554.5419713597712</v>
      </c>
      <c r="C2361" t="str">
        <f t="shared" si="686"/>
        <v>0.108741533966512-3.70329732250256i</v>
      </c>
      <c r="D2361" t="str">
        <f t="shared" si="687"/>
        <v>3.47784273924565-2.45949412690568i</v>
      </c>
      <c r="E2361" t="str">
        <f t="shared" si="688"/>
        <v>163.319087445248+6.40048733340514i</v>
      </c>
      <c r="F2361" t="str">
        <f t="shared" si="689"/>
        <v>2.42489860297906-22.7948013400803i</v>
      </c>
      <c r="G2361" t="str">
        <f t="shared" si="690"/>
        <v>0.999989145253285-0.00329463638194753i</v>
      </c>
      <c r="H2361" t="str">
        <f t="shared" si="691"/>
        <v>3826.51382245945-716.416150043589i</v>
      </c>
      <c r="I2361" t="str">
        <f t="shared" si="692"/>
        <v>-19.8930148158593-250.965110784035i</v>
      </c>
      <c r="K2361" t="str">
        <f t="shared" si="693"/>
        <v>0.00302981007933667-0.00437475432155719i</v>
      </c>
      <c r="L2361" t="str">
        <f t="shared" si="694"/>
        <v>0.00015-0.0430525300843594i</v>
      </c>
      <c r="M2361" t="str">
        <f t="shared" si="695"/>
        <v>0.0004-0.00759750530900457i</v>
      </c>
      <c r="N2361">
        <f t="shared" si="696"/>
        <v>91.681917677123636</v>
      </c>
      <c r="O2361">
        <f t="shared" si="697"/>
        <v>11.375514546377998</v>
      </c>
      <c r="P2361" s="3">
        <f t="shared" si="698"/>
        <v>11.375514546377998</v>
      </c>
      <c r="Q2361" s="3">
        <f t="shared" si="699"/>
        <v>-88.318082322876364</v>
      </c>
      <c r="R2361">
        <f t="shared" si="700"/>
        <v>91.681917677123636</v>
      </c>
      <c r="S2361">
        <f t="shared" si="701"/>
        <v>6.5545419713597708</v>
      </c>
      <c r="T2361">
        <f t="shared" si="684"/>
        <v>11.375514546377998</v>
      </c>
    </row>
    <row r="2362" spans="1:20" x14ac:dyDescent="0.25">
      <c r="A2362">
        <f t="shared" si="685"/>
        <v>41339.898736616648</v>
      </c>
      <c r="B2362">
        <f t="shared" si="702"/>
        <v>6579.4492308509389</v>
      </c>
      <c r="C2362" t="str">
        <f t="shared" si="686"/>
        <v>0.109671457806398-3.68896694953599i</v>
      </c>
      <c r="D2362" t="str">
        <f t="shared" si="687"/>
        <v>3.47784059016382-2.45042107859379i</v>
      </c>
      <c r="E2362" t="str">
        <f t="shared" si="688"/>
        <v>163.330738093967+6.42690586335411i</v>
      </c>
      <c r="F2362" t="str">
        <f t="shared" si="689"/>
        <v>2.42489840255439-22.7085696085359i</v>
      </c>
      <c r="G2362" t="str">
        <f t="shared" si="690"/>
        <v>0.999989062601372-0.00330715572685319i</v>
      </c>
      <c r="H2362" t="str">
        <f t="shared" si="691"/>
        <v>3831.85541700238-754.020304434352i</v>
      </c>
      <c r="I2362" t="str">
        <f t="shared" si="692"/>
        <v>-22.0911893701945-250.633692465126i</v>
      </c>
      <c r="K2362" t="str">
        <f t="shared" si="693"/>
        <v>0.00301490180721349-0.00436752507328304i</v>
      </c>
      <c r="L2362" t="str">
        <f t="shared" si="694"/>
        <v>0.00015-0.0428895497951377i</v>
      </c>
      <c r="M2362" t="str">
        <f t="shared" si="695"/>
        <v>0.0004-0.00756874408149488i</v>
      </c>
      <c r="N2362">
        <f t="shared" si="696"/>
        <v>91.702878190536751</v>
      </c>
      <c r="O2362">
        <f t="shared" si="697"/>
        <v>11.341932094453353</v>
      </c>
      <c r="P2362" s="3">
        <f t="shared" si="698"/>
        <v>11.341932094453353</v>
      </c>
      <c r="Q2362" s="3">
        <f t="shared" si="699"/>
        <v>-88.297121809463249</v>
      </c>
      <c r="R2362">
        <f t="shared" si="700"/>
        <v>91.702878190536751</v>
      </c>
      <c r="S2362">
        <f t="shared" si="701"/>
        <v>6.5794492308509387</v>
      </c>
      <c r="T2362">
        <f t="shared" si="684"/>
        <v>11.341932094453353</v>
      </c>
    </row>
    <row r="2363" spans="1:20" x14ac:dyDescent="0.25">
      <c r="A2363">
        <f t="shared" si="685"/>
        <v>41496.990351815795</v>
      </c>
      <c r="B2363">
        <f t="shared" si="702"/>
        <v>6604.451137928173</v>
      </c>
      <c r="C2363" t="str">
        <f t="shared" si="686"/>
        <v>0.110598097850614-3.67469604561144i</v>
      </c>
      <c r="D2363" t="str">
        <f t="shared" si="687"/>
        <v>3.47783842472061-2.44138328011582i</v>
      </c>
      <c r="E2363" t="str">
        <f t="shared" si="688"/>
        <v>163.342498883462+6.45341306208449i</v>
      </c>
      <c r="F2363" t="str">
        <f t="shared" si="689"/>
        <v>2.42489820060359-22.622664547379i</v>
      </c>
      <c r="G2363" t="str">
        <f t="shared" si="690"/>
        <v>0.999988979320124-0.00331972264214154i</v>
      </c>
      <c r="H2363" t="str">
        <f t="shared" si="691"/>
        <v>3836.41640740309-792.057313631671i</v>
      </c>
      <c r="I2363" t="str">
        <f t="shared" si="692"/>
        <v>-24.304762524722-250.256354741051i</v>
      </c>
      <c r="K2363" t="str">
        <f t="shared" si="693"/>
        <v>0.00300004300765487-0.00436025717112577i</v>
      </c>
      <c r="L2363" t="str">
        <f t="shared" si="694"/>
        <v>0.00015-0.0427271864864891i</v>
      </c>
      <c r="M2363" t="str">
        <f t="shared" si="695"/>
        <v>0.0004-0.00754009173290985i</v>
      </c>
      <c r="N2363">
        <f t="shared" si="696"/>
        <v>91.723922688686557</v>
      </c>
      <c r="O2363">
        <f t="shared" si="697"/>
        <v>11.308360681511598</v>
      </c>
      <c r="P2363" s="3">
        <f t="shared" si="698"/>
        <v>11.308360681511598</v>
      </c>
      <c r="Q2363" s="3">
        <f t="shared" si="699"/>
        <v>-88.276077311313443</v>
      </c>
      <c r="R2363">
        <f t="shared" si="700"/>
        <v>91.723922688686557</v>
      </c>
      <c r="S2363">
        <f t="shared" si="701"/>
        <v>6.604451137928173</v>
      </c>
      <c r="T2363">
        <f t="shared" si="684"/>
        <v>11.308360681511598</v>
      </c>
    </row>
    <row r="2364" spans="1:20" x14ac:dyDescent="0.25">
      <c r="A2364">
        <f t="shared" si="685"/>
        <v>41654.678915152697</v>
      </c>
      <c r="B2364">
        <f t="shared" si="702"/>
        <v>6629.5480522523003</v>
      </c>
      <c r="C2364" t="str">
        <f t="shared" si="686"/>
        <v>0.111521442404367-3.66048437305358i</v>
      </c>
      <c r="D2364" t="str">
        <f t="shared" si="687"/>
        <v>3.47783624279149-2.43238060145664i</v>
      </c>
      <c r="E2364" t="str">
        <f t="shared" si="688"/>
        <v>163.354370614739+6.48000904213425i</v>
      </c>
      <c r="F2364" t="str">
        <f t="shared" si="689"/>
        <v>2.42489799711513-22.5370849208365i</v>
      </c>
      <c r="G2364" t="str">
        <f t="shared" si="690"/>
        <v>0.99998889540475-0.00333233730854425i</v>
      </c>
      <c r="H2364" t="str">
        <f t="shared" si="691"/>
        <v>3840.17361378771-830.506533729135i</v>
      </c>
      <c r="I2364" t="str">
        <f t="shared" si="692"/>
        <v>-26.5323679136785-249.832049400602i</v>
      </c>
      <c r="K2364" t="str">
        <f t="shared" si="693"/>
        <v>0.00298523386014651-0.00435295101703576i</v>
      </c>
      <c r="L2364" t="str">
        <f t="shared" si="694"/>
        <v>0.00015-0.0425654378227626i</v>
      </c>
      <c r="M2364" t="str">
        <f t="shared" si="695"/>
        <v>0.0004-0.00751154785107575i</v>
      </c>
      <c r="N2364">
        <f t="shared" si="696"/>
        <v>91.74505105263853</v>
      </c>
      <c r="O2364">
        <f t="shared" si="697"/>
        <v>11.274800376867384</v>
      </c>
      <c r="P2364" s="3">
        <f t="shared" si="698"/>
        <v>11.274800376867384</v>
      </c>
      <c r="Q2364" s="3">
        <f t="shared" si="699"/>
        <v>-88.25494894736147</v>
      </c>
      <c r="R2364">
        <f t="shared" si="700"/>
        <v>91.74505105263853</v>
      </c>
      <c r="S2364">
        <f t="shared" si="701"/>
        <v>6.6295480522523</v>
      </c>
      <c r="T2364">
        <f t="shared" si="684"/>
        <v>11.274800376867384</v>
      </c>
    </row>
    <row r="2365" spans="1:20" x14ac:dyDescent="0.25">
      <c r="A2365">
        <f t="shared" si="685"/>
        <v>41812.966695030278</v>
      </c>
      <c r="B2365">
        <f t="shared" si="702"/>
        <v>6654.7403348508597</v>
      </c>
      <c r="C2365" t="str">
        <f t="shared" si="686"/>
        <v>0.112441480022785-3.64633169498516i</v>
      </c>
      <c r="D2365" t="str">
        <f t="shared" si="687"/>
        <v>3.47783404425099-2.42341291310628i</v>
      </c>
      <c r="E2365" t="str">
        <f t="shared" si="688"/>
        <v>163.36635409403+6.50669391489849i</v>
      </c>
      <c r="F2365" t="str">
        <f t="shared" si="689"/>
        <v>2.42489779207723-22.4518294978164i</v>
      </c>
      <c r="G2365" t="str">
        <f t="shared" si="690"/>
        <v>0.999988810850422-0.00334499990747933i</v>
      </c>
      <c r="H2365" t="str">
        <f t="shared" si="691"/>
        <v>3843.1044214493-869.345991583275i</v>
      </c>
      <c r="I2365" t="str">
        <f t="shared" si="692"/>
        <v>-28.7725728370287-249.359772928534i</v>
      </c>
      <c r="K2365" t="str">
        <f t="shared" si="693"/>
        <v>0.00297047454012881-0.00434560701337663i</v>
      </c>
      <c r="L2365" t="str">
        <f t="shared" si="694"/>
        <v>0.00015-0.0424043014771494i</v>
      </c>
      <c r="M2365" t="str">
        <f t="shared" si="695"/>
        <v>0.0004-0.00748311202537929i</v>
      </c>
      <c r="N2365">
        <f t="shared" si="696"/>
        <v>91.766263162442215</v>
      </c>
      <c r="O2365">
        <f t="shared" si="697"/>
        <v>11.241251249760145</v>
      </c>
      <c r="P2365" s="3">
        <f t="shared" si="698"/>
        <v>11.241251249760145</v>
      </c>
      <c r="Q2365" s="3">
        <f t="shared" si="699"/>
        <v>-88.233736837557785</v>
      </c>
      <c r="R2365">
        <f t="shared" si="700"/>
        <v>91.766263162442215</v>
      </c>
      <c r="S2365">
        <f t="shared" si="701"/>
        <v>6.6547403348508594</v>
      </c>
      <c r="T2365">
        <f t="shared" si="684"/>
        <v>11.241251249760145</v>
      </c>
    </row>
    <row r="2366" spans="1:20" x14ac:dyDescent="0.25">
      <c r="A2366">
        <f t="shared" si="685"/>
        <v>41971.855968471398</v>
      </c>
      <c r="B2366">
        <f t="shared" si="702"/>
        <v>6680.0283481232927</v>
      </c>
      <c r="C2366" t="str">
        <f t="shared" si="686"/>
        <v>0.113358199510337-3.63223777532729i</v>
      </c>
      <c r="D2366" t="str">
        <f t="shared" si="687"/>
        <v>3.47783182897265-2.41448008605806i</v>
      </c>
      <c r="E2366" t="str">
        <f t="shared" si="688"/>
        <v>163.378450132845+6.53346779061181i</v>
      </c>
      <c r="F2366" t="str">
        <f t="shared" si="689"/>
        <v>2.42489758547812-22.3668970518909i</v>
      </c>
      <c r="G2366" t="str">
        <f t="shared" si="690"/>
        <v>0.999988725652274-0.0033577106210538i</v>
      </c>
      <c r="H2366" t="str">
        <f t="shared" si="691"/>
        <v>3845.18686483037-908.552392178601i</v>
      </c>
      <c r="I2366" t="str">
        <f t="shared" si="692"/>
        <v>-31.0238795424623-248.838570993983i</v>
      </c>
      <c r="K2366" t="str">
        <f t="shared" si="693"/>
        <v>0.00295576521900616-0.00433822556287957i</v>
      </c>
      <c r="L2366" t="str">
        <f t="shared" si="694"/>
        <v>0.00015-0.0422437751316491i</v>
      </c>
      <c r="M2366" t="str">
        <f t="shared" si="695"/>
        <v>0.0004-0.00745478384676159i</v>
      </c>
      <c r="N2366">
        <f t="shared" si="696"/>
        <v>91.787558897153588</v>
      </c>
      <c r="O2366">
        <f t="shared" si="697"/>
        <v>11.207713369357219</v>
      </c>
      <c r="P2366" s="3">
        <f t="shared" si="698"/>
        <v>11.207713369357219</v>
      </c>
      <c r="Q2366" s="3">
        <f t="shared" si="699"/>
        <v>-88.212441102846412</v>
      </c>
      <c r="R2366">
        <f t="shared" si="700"/>
        <v>91.787558897153588</v>
      </c>
      <c r="S2366">
        <f t="shared" si="701"/>
        <v>6.6800283481232929</v>
      </c>
      <c r="T2366">
        <f t="shared" si="684"/>
        <v>11.207713369357219</v>
      </c>
    </row>
    <row r="2367" spans="1:20" x14ac:dyDescent="0.25">
      <c r="A2367">
        <f t="shared" si="685"/>
        <v>42131.349021151589</v>
      </c>
      <c r="B2367">
        <f t="shared" si="702"/>
        <v>6705.4124558461617</v>
      </c>
      <c r="C2367" t="str">
        <f t="shared" si="686"/>
        <v>0.114271589919828-3.61820237879891i</v>
      </c>
      <c r="D2367" t="str">
        <f t="shared" si="687"/>
        <v>3.47782959682905-2.40558199180675i</v>
      </c>
      <c r="E2367" t="str">
        <f t="shared" si="688"/>
        <v>163.39065954801+6.56033077832882i</v>
      </c>
      <c r="F2367" t="str">
        <f t="shared" si="689"/>
        <v>2.4248973773059-22.2822863612779i</v>
      </c>
      <c r="G2367" t="str">
        <f t="shared" si="690"/>
        <v>0.999988639805405-0.00337046963206626i</v>
      </c>
      <c r="H2367" t="str">
        <f t="shared" si="691"/>
        <v>3846.39971277574-948.101131781722i</v>
      </c>
      <c r="I2367" t="str">
        <f t="shared" si="692"/>
        <v>-33.2847268354506-248.2675429472i</v>
      </c>
      <c r="K2367" t="str">
        <f t="shared" si="693"/>
        <v>0.00294110606415593-0.00433080706859764i</v>
      </c>
      <c r="L2367" t="str">
        <f t="shared" si="694"/>
        <v>0.00015-0.0420838564770364i</v>
      </c>
      <c r="M2367" t="str">
        <f t="shared" si="695"/>
        <v>0.0004-0.00742656290771233i</v>
      </c>
      <c r="N2367">
        <f t="shared" si="696"/>
        <v>91.808938134851346</v>
      </c>
      <c r="O2367">
        <f t="shared" si="697"/>
        <v>11.174186804755113</v>
      </c>
      <c r="P2367" s="3">
        <f t="shared" si="698"/>
        <v>11.174186804755113</v>
      </c>
      <c r="Q2367" s="3">
        <f t="shared" si="699"/>
        <v>-88.191061865148654</v>
      </c>
      <c r="R2367">
        <f t="shared" si="700"/>
        <v>91.808938134851346</v>
      </c>
      <c r="S2367">
        <f t="shared" si="701"/>
        <v>6.7054124558461616</v>
      </c>
      <c r="T2367">
        <f t="shared" si="684"/>
        <v>11.174186804755113</v>
      </c>
    </row>
    <row r="2368" spans="1:20" x14ac:dyDescent="0.25">
      <c r="A2368">
        <f t="shared" si="685"/>
        <v>42291.448147431962</v>
      </c>
      <c r="B2368">
        <f t="shared" si="702"/>
        <v>6730.893023178377</v>
      </c>
      <c r="C2368" t="str">
        <f t="shared" si="686"/>
        <v>0.115181640551877-3.60422527091673i</v>
      </c>
      <c r="D2368" t="str">
        <f t="shared" si="687"/>
        <v>3.47782734769182-2.39671850234674i</v>
      </c>
      <c r="E2368" t="str">
        <f t="shared" si="688"/>
        <v>163.402983161713+6.58728298590558i</v>
      </c>
      <c r="F2368" t="str">
        <f t="shared" si="689"/>
        <v>2.42489716754861-22.1979962088243i</v>
      </c>
      <c r="G2368" t="str">
        <f t="shared" si="690"/>
        <v>0.999988553304875-0.00338327712400949i</v>
      </c>
      <c r="H2368" t="str">
        <f t="shared" si="691"/>
        <v>3846.72255462794-987.966317120504i</v>
      </c>
      <c r="I2368" t="str">
        <f t="shared" si="692"/>
        <v>-35.5534920257203-247.645846298831i</v>
      </c>
      <c r="K2368" t="str">
        <f t="shared" si="693"/>
        <v>0.00292649723893885-0.00432335193386032i</v>
      </c>
      <c r="L2368" t="str">
        <f t="shared" si="694"/>
        <v>0.00015-0.0419245432128277i</v>
      </c>
      <c r="M2368" t="str">
        <f t="shared" si="695"/>
        <v>0.0004-0.00739844880226368i</v>
      </c>
      <c r="N2368">
        <f t="shared" si="696"/>
        <v>91.830400752660879</v>
      </c>
      <c r="O2368">
        <f t="shared" si="697"/>
        <v>11.140671624981985</v>
      </c>
      <c r="P2368" s="3">
        <f t="shared" si="698"/>
        <v>11.140671624981985</v>
      </c>
      <c r="Q2368" s="3">
        <f t="shared" si="699"/>
        <v>-88.169599247339121</v>
      </c>
      <c r="R2368">
        <f t="shared" si="700"/>
        <v>91.830400752660879</v>
      </c>
      <c r="S2368">
        <f t="shared" si="701"/>
        <v>6.7308930231783766</v>
      </c>
      <c r="T2368">
        <f t="shared" si="684"/>
        <v>11.140671624981985</v>
      </c>
    </row>
    <row r="2369" spans="1:20" x14ac:dyDescent="0.25">
      <c r="A2369">
        <f t="shared" si="685"/>
        <v>42452.155650392211</v>
      </c>
      <c r="B2369">
        <f t="shared" si="702"/>
        <v>6756.4704166664551</v>
      </c>
      <c r="C2369" t="str">
        <f t="shared" si="686"/>
        <v>0.11608834095396-3.59030621799524i</v>
      </c>
      <c r="D2369" t="str">
        <f t="shared" si="687"/>
        <v>3.47782508143162-2.38788949017018i</v>
      </c>
      <c r="E2369" t="str">
        <f t="shared" si="688"/>
        <v>163.415421801548+6.61432451998036i</v>
      </c>
      <c r="F2369" t="str">
        <f t="shared" si="689"/>
        <v>2.42489695619418-22.1140253819878i</v>
      </c>
      <c r="G2369" t="str">
        <f t="shared" si="690"/>
        <v>0.999988466145707-0.00339613328107317i</v>
      </c>
      <c r="H2369" t="str">
        <f t="shared" si="691"/>
        <v>3846.13588670831-1028.12079079273i</v>
      </c>
      <c r="I2369" t="str">
        <f t="shared" si="692"/>
        <v>-37.8284932164265-246.972701154764i</v>
      </c>
      <c r="K2369" t="str">
        <f t="shared" si="693"/>
        <v>0.00291193890270964-0.00431586056222901i</v>
      </c>
      <c r="L2369" t="str">
        <f t="shared" si="694"/>
        <v>0.00015-0.0417658330472481i</v>
      </c>
      <c r="M2369" t="str">
        <f t="shared" si="695"/>
        <v>0.0004-0.00737044112598493i</v>
      </c>
      <c r="N2369">
        <f t="shared" si="696"/>
        <v>91.851946626771735</v>
      </c>
      <c r="O2369">
        <f t="shared" si="697"/>
        <v>11.107167899000421</v>
      </c>
      <c r="P2369" s="3">
        <f t="shared" si="698"/>
        <v>11.107167899000421</v>
      </c>
      <c r="Q2369" s="3">
        <f t="shared" si="699"/>
        <v>-88.148053373228265</v>
      </c>
      <c r="R2369">
        <f t="shared" si="700"/>
        <v>91.851946626771735</v>
      </c>
      <c r="S2369">
        <f t="shared" si="701"/>
        <v>6.7564704166664553</v>
      </c>
      <c r="T2369">
        <f t="shared" si="684"/>
        <v>11.107167899000421</v>
      </c>
    </row>
    <row r="2370" spans="1:20" x14ac:dyDescent="0.25">
      <c r="A2370">
        <f t="shared" si="685"/>
        <v>42613.473841863699</v>
      </c>
      <c r="B2370">
        <f t="shared" si="702"/>
        <v>6782.1450042497881</v>
      </c>
      <c r="C2370" t="str">
        <f t="shared" si="686"/>
        <v>0.11699168091968-3.57644498714618i</v>
      </c>
      <c r="D2370" t="str">
        <f t="shared" si="687"/>
        <v>3.47782279791809-2.37909482826513i</v>
      </c>
      <c r="E2370" t="str">
        <f t="shared" si="688"/>
        <v>163.427976300556+6.64145548595442i</v>
      </c>
      <c r="F2370" t="str">
        <f t="shared" si="689"/>
        <v>2.42489674323042-22.0303726728197i</v>
      </c>
      <c r="G2370" t="str">
        <f t="shared" si="690"/>
        <v>0.999988378322887-0.00340903828814641i</v>
      </c>
      <c r="H2370" t="str">
        <f t="shared" si="691"/>
        <v>3844.62119869372-1068.53616307431i</v>
      </c>
      <c r="I2370" t="str">
        <f t="shared" si="692"/>
        <v>-40.1079919401664-246.247394578148i</v>
      </c>
      <c r="K2370" t="str">
        <f t="shared" si="693"/>
        <v>0.00289743121082809-0.00430833335745197i</v>
      </c>
      <c r="L2370" t="str">
        <f t="shared" si="694"/>
        <v>0.00015-0.0416077236971988i</v>
      </c>
      <c r="M2370" t="str">
        <f t="shared" si="695"/>
        <v>0.0004-0.00734253947597627i</v>
      </c>
      <c r="N2370">
        <f t="shared" si="696"/>
        <v>91.873575632458966</v>
      </c>
      <c r="O2370">
        <f t="shared" si="697"/>
        <v>11.073675695708957</v>
      </c>
      <c r="P2370" s="3">
        <f t="shared" si="698"/>
        <v>11.073675695708957</v>
      </c>
      <c r="Q2370" s="3">
        <f t="shared" si="699"/>
        <v>-88.126424367541034</v>
      </c>
      <c r="R2370">
        <f t="shared" si="700"/>
        <v>91.873575632458966</v>
      </c>
      <c r="S2370">
        <f t="shared" si="701"/>
        <v>6.7821450042497879</v>
      </c>
      <c r="T2370">
        <f t="shared" si="684"/>
        <v>11.073675695708957</v>
      </c>
    </row>
    <row r="2371" spans="1:20" x14ac:dyDescent="0.25">
      <c r="A2371">
        <f t="shared" si="685"/>
        <v>42775.405042462786</v>
      </c>
      <c r="B2371">
        <f t="shared" si="702"/>
        <v>6807.9171552659373</v>
      </c>
      <c r="C2371" t="str">
        <f t="shared" si="686"/>
        <v>0.117891650487719-3.56264134627867i</v>
      </c>
      <c r="D2371" t="str">
        <f t="shared" si="687"/>
        <v>3.47782049701993-2.37033439011377i</v>
      </c>
      <c r="E2371" t="str">
        <f t="shared" si="688"/>
        <v>163.440647497277+6.66867598797043i</v>
      </c>
      <c r="F2371" t="str">
        <f t="shared" si="689"/>
        <v>2.42489652864511-21.9470368779475i</v>
      </c>
      <c r="G2371" t="str">
        <f t="shared" si="690"/>
        <v>0.99998828983136-0.00342199233082048i</v>
      </c>
      <c r="H2371" t="str">
        <f t="shared" si="691"/>
        <v>3842.16105937347-1109.18285025216i</v>
      </c>
      <c r="I2371" t="str">
        <f t="shared" si="692"/>
        <v>-42.3901961431888-245.469284849214i</v>
      </c>
      <c r="K2371" t="str">
        <f t="shared" si="693"/>
        <v>0.0028829743146707-0.00430077072342035i</v>
      </c>
      <c r="L2371" t="str">
        <f t="shared" si="694"/>
        <v>0.00015-0.0414502128882235i</v>
      </c>
      <c r="M2371" t="str">
        <f t="shared" si="695"/>
        <v>0.0004-0.00731474345086297i</v>
      </c>
      <c r="N2371">
        <f t="shared" si="696"/>
        <v>91.89528764409954</v>
      </c>
      <c r="O2371">
        <f t="shared" si="697"/>
        <v>11.04019508394531</v>
      </c>
      <c r="P2371" s="3">
        <f t="shared" si="698"/>
        <v>11.04019508394531</v>
      </c>
      <c r="Q2371" s="3">
        <f t="shared" si="699"/>
        <v>-88.10471235590046</v>
      </c>
      <c r="R2371">
        <f t="shared" si="700"/>
        <v>91.89528764409954</v>
      </c>
      <c r="S2371">
        <f t="shared" si="701"/>
        <v>6.8079171552659377</v>
      </c>
      <c r="T2371">
        <f t="shared" si="684"/>
        <v>11.04019508394531</v>
      </c>
    </row>
    <row r="2372" spans="1:20" x14ac:dyDescent="0.25">
      <c r="A2372">
        <f t="shared" si="685"/>
        <v>42937.95158162414</v>
      </c>
      <c r="B2372">
        <f t="shared" si="702"/>
        <v>6833.7872404559475</v>
      </c>
      <c r="C2372" t="str">
        <f t="shared" si="686"/>
        <v>0.118788239941102-3.54889506409871i</v>
      </c>
      <c r="D2372" t="str">
        <f t="shared" si="687"/>
        <v>3.47781817860478-2.36160804969055i</v>
      </c>
      <c r="E2372" t="str">
        <f t="shared" si="688"/>
        <v>163.453436235789+6.69598612889384i</v>
      </c>
      <c r="F2372" t="str">
        <f t="shared" si="689"/>
        <v>2.42489631242591-21.8640167985578i</v>
      </c>
      <c r="G2372" t="str">
        <f t="shared" si="690"/>
        <v>0.999988200666035-0.00343499559539149i</v>
      </c>
      <c r="H2372" t="str">
        <f t="shared" si="691"/>
        <v>3838.73920124559-1150.03011956585i</v>
      </c>
      <c r="I2372" t="str">
        <f t="shared" si="692"/>
        <v>-44.6732635167285-244.63780559262i</v>
      </c>
      <c r="K2372" t="str">
        <f t="shared" si="693"/>
        <v>0.00286856836164308-0.00429317306412406i</v>
      </c>
      <c r="L2372" t="str">
        <f t="shared" si="694"/>
        <v>0.00015-0.0412932983544765i</v>
      </c>
      <c r="M2372" t="str">
        <f t="shared" si="695"/>
        <v>0.0004-0.00728705265078995i</v>
      </c>
      <c r="N2372">
        <f t="shared" si="696"/>
        <v>91.917082535194197</v>
      </c>
      <c r="O2372">
        <f t="shared" si="697"/>
        <v>11.0067261324882</v>
      </c>
      <c r="P2372" s="3">
        <f t="shared" si="698"/>
        <v>11.0067261324882</v>
      </c>
      <c r="Q2372" s="3">
        <f t="shared" si="699"/>
        <v>-88.082917464805803</v>
      </c>
      <c r="R2372">
        <f t="shared" si="700"/>
        <v>91.917082535194197</v>
      </c>
      <c r="S2372">
        <f t="shared" si="701"/>
        <v>6.8337872404559477</v>
      </c>
      <c r="T2372">
        <f t="shared" si="684"/>
        <v>11.0067261324882</v>
      </c>
    </row>
    <row r="2373" spans="1:20" x14ac:dyDescent="0.25">
      <c r="A2373">
        <f t="shared" si="685"/>
        <v>43101.115797634317</v>
      </c>
      <c r="B2373">
        <f t="shared" si="702"/>
        <v>6859.7556319696805</v>
      </c>
      <c r="C2373" t="str">
        <f t="shared" si="686"/>
        <v>0.11968143980617-3.53520591010919i</v>
      </c>
      <c r="D2373" t="str">
        <f t="shared" si="687"/>
        <v>3.47781584253935-2.35291568146037i</v>
      </c>
      <c r="E2373" t="str">
        <f t="shared" si="688"/>
        <v>163.466343365753+6.7233860102904i</v>
      </c>
      <c r="F2373" t="str">
        <f t="shared" si="689"/>
        <v>2.42489609456034-21.7813112403787i</v>
      </c>
      <c r="G2373" t="str">
        <f t="shared" si="690"/>
        <v>0.999988110821783-0.00344804826886298i</v>
      </c>
      <c r="H2373" t="str">
        <f t="shared" si="691"/>
        <v>3834.34060339386-1191.04614079141i</v>
      </c>
      <c r="I2373" t="str">
        <f t="shared" si="692"/>
        <v>-46.9553051713855-243.752469741615i</v>
      </c>
      <c r="K2373" t="str">
        <f t="shared" si="693"/>
        <v>0.00285421349519264-0.0042855407836084i</v>
      </c>
      <c r="L2373" t="str">
        <f t="shared" si="694"/>
        <v>0.00015-0.0411369778386894i</v>
      </c>
      <c r="M2373" t="str">
        <f t="shared" si="695"/>
        <v>0.0004-0.0072594666774158i</v>
      </c>
      <c r="N2373">
        <f t="shared" si="696"/>
        <v>91.93896017838459</v>
      </c>
      <c r="O2373">
        <f t="shared" si="697"/>
        <v>10.973268910060474</v>
      </c>
      <c r="P2373" s="3">
        <f t="shared" si="698"/>
        <v>10.973268910060474</v>
      </c>
      <c r="Q2373" s="3">
        <f t="shared" si="699"/>
        <v>-88.06103982161541</v>
      </c>
      <c r="R2373">
        <f t="shared" si="700"/>
        <v>91.93896017838459</v>
      </c>
      <c r="S2373">
        <f t="shared" si="701"/>
        <v>6.8597556319696809</v>
      </c>
      <c r="T2373">
        <f t="shared" si="684"/>
        <v>10.973268910060474</v>
      </c>
    </row>
    <row r="2374" spans="1:20" x14ac:dyDescent="0.25">
      <c r="A2374">
        <f t="shared" si="685"/>
        <v>43264.900037665328</v>
      </c>
      <c r="B2374">
        <f t="shared" si="702"/>
        <v>6885.8227033711655</v>
      </c>
      <c r="C2374" t="str">
        <f t="shared" si="686"/>
        <v>0.120571240851556-3.52157365460948i</v>
      </c>
      <c r="D2374" t="str">
        <f t="shared" si="687"/>
        <v>3.47781348868926-2.3442571603768i</v>
      </c>
      <c r="E2374" t="str">
        <f t="shared" si="688"/>
        <v>163.479369742465+6.75087573240635i</v>
      </c>
      <c r="F2374" t="str">
        <f t="shared" si="689"/>
        <v>2.42489587503587-21.6989190136629i</v>
      </c>
      <c r="G2374" t="str">
        <f t="shared" si="690"/>
        <v>0.999988020293433-0.00346115053894866i</v>
      </c>
      <c r="H2374" t="str">
        <f t="shared" si="691"/>
        <v>3828.95157207017-1232.19804445107i</v>
      </c>
      <c r="I2374" t="str">
        <f t="shared" si="692"/>
        <v>-49.2343896476504-242.812873307891i</v>
      </c>
      <c r="K2374" t="str">
        <f t="shared" si="693"/>
        <v>0.00283990985482176-0.00427787428593062i</v>
      </c>
      <c r="L2374" t="str">
        <f t="shared" si="694"/>
        <v>0.00015-0.0409812490921394i</v>
      </c>
      <c r="M2374" t="str">
        <f t="shared" si="695"/>
        <v>0.0004-0.00723198513390696i</v>
      </c>
      <c r="N2374">
        <f t="shared" si="696"/>
        <v>91.960920445470876</v>
      </c>
      <c r="O2374">
        <f t="shared" si="697"/>
        <v>10.939823485331306</v>
      </c>
      <c r="P2374" s="3">
        <f t="shared" si="698"/>
        <v>10.939823485331306</v>
      </c>
      <c r="Q2374" s="3">
        <f t="shared" si="699"/>
        <v>-88.039079554529124</v>
      </c>
      <c r="R2374">
        <f t="shared" si="700"/>
        <v>91.960920445470876</v>
      </c>
      <c r="S2374">
        <f t="shared" si="701"/>
        <v>6.8858227033711659</v>
      </c>
      <c r="T2374">
        <f t="shared" si="684"/>
        <v>10.939823485331306</v>
      </c>
    </row>
    <row r="2375" spans="1:20" x14ac:dyDescent="0.25">
      <c r="A2375">
        <f t="shared" si="685"/>
        <v>43429.306657808454</v>
      </c>
      <c r="B2375">
        <f t="shared" si="702"/>
        <v>6911.9888296439758</v>
      </c>
      <c r="C2375" t="str">
        <f t="shared" si="686"/>
        <v>0.121457634087251-3.50799806869523i</v>
      </c>
      <c r="D2375" t="str">
        <f t="shared" si="687"/>
        <v>3.47781111691913-2.33563236188028i</v>
      </c>
      <c r="E2375" t="str">
        <f t="shared" si="688"/>
        <v>163.492516226896+6.77845539414462i</v>
      </c>
      <c r="F2375" t="str">
        <f t="shared" si="689"/>
        <v>2.42489565383991-21.6168389331704i</v>
      </c>
      <c r="G2375" t="str">
        <f t="shared" si="690"/>
        <v>0.999987929075778-0.0034743025940751i</v>
      </c>
      <c r="H2375" t="str">
        <f t="shared" si="691"/>
        <v>3822.55981839762-1273.45198657615i</v>
      </c>
      <c r="I2375" t="str">
        <f t="shared" si="692"/>
        <v>-51.5085472524705-241.818698926117i</v>
      </c>
      <c r="K2375" t="str">
        <f t="shared" si="693"/>
        <v>0.00282565757610176-0.00427017397511715i</v>
      </c>
      <c r="L2375" t="str">
        <f t="shared" si="694"/>
        <v>0.00015-0.0408261098746157i</v>
      </c>
      <c r="M2375" t="str">
        <f t="shared" si="695"/>
        <v>0.0004-0.00720460762493219i</v>
      </c>
      <c r="N2375">
        <f t="shared" si="696"/>
        <v>91.982963207430927</v>
      </c>
      <c r="O2375">
        <f t="shared" si="697"/>
        <v>10.906389926919022</v>
      </c>
      <c r="P2375" s="3">
        <f t="shared" si="698"/>
        <v>10.906389926919022</v>
      </c>
      <c r="Q2375" s="3">
        <f t="shared" si="699"/>
        <v>-88.017036792569073</v>
      </c>
      <c r="R2375">
        <f t="shared" si="700"/>
        <v>91.982963207430927</v>
      </c>
      <c r="S2375">
        <f t="shared" si="701"/>
        <v>6.9119888296439758</v>
      </c>
      <c r="T2375">
        <f t="shared" si="684"/>
        <v>10.906389926919022</v>
      </c>
    </row>
    <row r="2376" spans="1:20" x14ac:dyDescent="0.25">
      <c r="A2376">
        <f t="shared" si="685"/>
        <v>43594.338023108125</v>
      </c>
      <c r="B2376">
        <f t="shared" si="702"/>
        <v>6938.2543871966227</v>
      </c>
      <c r="C2376" t="str">
        <f t="shared" si="686"/>
        <v>0.122340610763517-3.49447892425817i</v>
      </c>
      <c r="D2376" t="str">
        <f t="shared" si="687"/>
        <v>3.47780872709256-2.3270411618963i</v>
      </c>
      <c r="E2376" t="str">
        <f t="shared" si="688"/>
        <v>163.505783685742+6.80612509304531i</v>
      </c>
      <c r="F2376" t="str">
        <f t="shared" si="689"/>
        <v>2.4248954309597-21.5350698181515i</v>
      </c>
      <c r="G2376" t="str">
        <f t="shared" si="690"/>
        <v>0.999987837163567-0.00348750462338443i</v>
      </c>
      <c r="H2376" t="str">
        <f t="shared" si="691"/>
        <v>3815.15453260572-1314.7732198961i</v>
      </c>
      <c r="I2376" t="str">
        <f t="shared" si="692"/>
        <v>-53.7757747087765-240.769719142476i</v>
      </c>
      <c r="K2376" t="str">
        <f t="shared" si="693"/>
        <v>0.00281145679068701-0.00426244025512114i</v>
      </c>
      <c r="L2376" t="str">
        <f t="shared" si="694"/>
        <v>0.00015-0.0406715579543891i</v>
      </c>
      <c r="M2376" t="str">
        <f t="shared" si="695"/>
        <v>0.0004-0.00717733375665688i</v>
      </c>
      <c r="N2376">
        <f t="shared" si="696"/>
        <v>92.005088334437062</v>
      </c>
      <c r="O2376">
        <f t="shared" si="697"/>
        <v>10.872968303394021</v>
      </c>
      <c r="P2376" s="3">
        <f t="shared" si="698"/>
        <v>10.872968303394021</v>
      </c>
      <c r="Q2376" s="3">
        <f t="shared" si="699"/>
        <v>-87.994911665562938</v>
      </c>
      <c r="R2376">
        <f t="shared" si="700"/>
        <v>92.005088334437062</v>
      </c>
      <c r="S2376">
        <f t="shared" si="701"/>
        <v>6.9382543871966229</v>
      </c>
      <c r="T2376">
        <f t="shared" si="684"/>
        <v>10.872968303394021</v>
      </c>
    </row>
    <row r="2377" spans="1:20" x14ac:dyDescent="0.25">
      <c r="A2377">
        <f t="shared" si="685"/>
        <v>43759.996507595934</v>
      </c>
      <c r="B2377">
        <f t="shared" si="702"/>
        <v>6964.6197538679698</v>
      </c>
      <c r="C2377" t="str">
        <f t="shared" si="686"/>
        <v>0.123220162369883-3.48101599398583i</v>
      </c>
      <c r="D2377" t="str">
        <f t="shared" si="687"/>
        <v>3.47780631907215-2.31848343683364i</v>
      </c>
      <c r="E2377" t="str">
        <f t="shared" si="688"/>
        <v>163.51917299147+6.83388492526089i</v>
      </c>
      <c r="F2377" t="str">
        <f t="shared" si="689"/>
        <v>2.42489520638243-21.45361049233i</v>
      </c>
      <c r="G2377" t="str">
        <f t="shared" si="690"/>
        <v>0.999987744551514-0.00350075681673703i</v>
      </c>
      <c r="H2377" t="str">
        <f t="shared" si="691"/>
        <v>3806.72645420947-1356.12617126677i</v>
      </c>
      <c r="I2377" t="str">
        <f t="shared" si="692"/>
        <v>-56.0340401016324-239.665799417205i</v>
      </c>
      <c r="K2377" t="str">
        <f t="shared" si="693"/>
        <v>0.00279730762632988-0.0042546735297803i</v>
      </c>
      <c r="L2377" t="str">
        <f t="shared" si="694"/>
        <v>0.00015-0.040517591108178i</v>
      </c>
      <c r="M2377" t="str">
        <f t="shared" si="695"/>
        <v>0.0004-0.00715016313673728i</v>
      </c>
      <c r="N2377">
        <f t="shared" si="696"/>
        <v>92.027295695874599</v>
      </c>
      <c r="O2377">
        <f t="shared" si="697"/>
        <v>10.839558683281583</v>
      </c>
      <c r="P2377" s="3">
        <f t="shared" si="698"/>
        <v>10.839558683281583</v>
      </c>
      <c r="Q2377" s="3">
        <f t="shared" si="699"/>
        <v>-87.972704304125401</v>
      </c>
      <c r="R2377">
        <f t="shared" si="700"/>
        <v>92.027295695874599</v>
      </c>
      <c r="S2377">
        <f t="shared" si="701"/>
        <v>6.9646197538679697</v>
      </c>
      <c r="T2377">
        <f t="shared" si="684"/>
        <v>10.839558683281583</v>
      </c>
    </row>
    <row r="2378" spans="1:20" x14ac:dyDescent="0.25">
      <c r="A2378">
        <f t="shared" si="685"/>
        <v>43926.284494324798</v>
      </c>
      <c r="B2378">
        <f t="shared" si="702"/>
        <v>6991.0853089326683</v>
      </c>
      <c r="C2378" t="str">
        <f t="shared" si="686"/>
        <v>0.124096280633947-3.46760905136111i</v>
      </c>
      <c r="D2378" t="str">
        <f t="shared" si="687"/>
        <v>3.47780389271937-2.30995906358259i</v>
      </c>
      <c r="E2378" t="str">
        <f t="shared" si="688"/>
        <v>163.532685022365+6.86173498553433i</v>
      </c>
      <c r="F2378" t="str">
        <f t="shared" si="689"/>
        <v>2.42489498009516-21.3724597838859i</v>
      </c>
      <c r="G2378" t="str">
        <f t="shared" si="690"/>
        <v>0.999987651234289-0.00351405936471432i</v>
      </c>
      <c r="H2378" t="str">
        <f t="shared" si="691"/>
        <v>3797.26793755291-1397.47452509332i</v>
      </c>
      <c r="I2378" t="str">
        <f t="shared" si="692"/>
        <v>-58.2812881016312-238.50690081218i</v>
      </c>
      <c r="K2378" t="str">
        <f t="shared" si="693"/>
        <v>0.00278321020689589-0.00424687420277512i</v>
      </c>
      <c r="L2378" t="str">
        <f t="shared" si="694"/>
        <v>0.00015-0.0403642071211178i</v>
      </c>
      <c r="M2378" t="str">
        <f t="shared" si="695"/>
        <v>0.0004-0.00712309537431491i</v>
      </c>
      <c r="N2378">
        <f t="shared" si="696"/>
        <v>92.049585160357168</v>
      </c>
      <c r="O2378">
        <f t="shared" si="697"/>
        <v>10.806161135064409</v>
      </c>
      <c r="P2378" s="3">
        <f t="shared" si="698"/>
        <v>10.806161135064409</v>
      </c>
      <c r="Q2378" s="3">
        <f t="shared" si="699"/>
        <v>-87.950414839642832</v>
      </c>
      <c r="R2378">
        <f t="shared" si="700"/>
        <v>92.049585160357168</v>
      </c>
      <c r="S2378">
        <f t="shared" si="701"/>
        <v>6.9910853089326688</v>
      </c>
      <c r="T2378">
        <f t="shared" si="684"/>
        <v>10.806161135064409</v>
      </c>
    </row>
    <row r="2379" spans="1:20" x14ac:dyDescent="0.25">
      <c r="A2379">
        <f t="shared" si="685"/>
        <v>44093.204375403235</v>
      </c>
      <c r="B2379">
        <f t="shared" si="702"/>
        <v>7017.6514331066128</v>
      </c>
      <c r="C2379" t="str">
        <f t="shared" si="686"/>
        <v>0.124968957520287-3.45425787066206i</v>
      </c>
      <c r="D2379" t="str">
        <f t="shared" si="687"/>
        <v>3.47780144789469-2.30146791951315i</v>
      </c>
      <c r="E2379" t="str">
        <f t="shared" si="688"/>
        <v>163.546320662577+6.88967536717574i</v>
      </c>
      <c r="F2379" t="str">
        <f t="shared" si="689"/>
        <v>2.42489475208489-21.291616525439i</v>
      </c>
      <c r="G2379" t="str">
        <f t="shared" si="690"/>
        <v>0.999987557206524-0.0035274124586214i</v>
      </c>
      <c r="H2379" t="str">
        <f t="shared" si="691"/>
        <v>3786.77301215162-1438.78131244268i</v>
      </c>
      <c r="I2379" t="str">
        <f t="shared" si="692"/>
        <v>-60.5154454430095-237.293082336037i</v>
      </c>
      <c r="K2379" t="str">
        <f t="shared" si="693"/>
        <v>0.00276916465237935-0.0042390426775875i</v>
      </c>
      <c r="L2379" t="str">
        <f t="shared" si="694"/>
        <v>0.00015-0.0402114037867283i</v>
      </c>
      <c r="M2379" t="str">
        <f t="shared" si="695"/>
        <v>0.0004-0.00709613008001085i</v>
      </c>
      <c r="N2379">
        <f t="shared" si="696"/>
        <v>92.071956595744098</v>
      </c>
      <c r="O2379">
        <f t="shared" si="697"/>
        <v>10.772775727185763</v>
      </c>
      <c r="P2379" s="3">
        <f t="shared" si="698"/>
        <v>10.772775727185763</v>
      </c>
      <c r="Q2379" s="3">
        <f t="shared" si="699"/>
        <v>-87.928043404255902</v>
      </c>
      <c r="R2379">
        <f t="shared" si="700"/>
        <v>92.071956595744098</v>
      </c>
      <c r="S2379">
        <f t="shared" si="701"/>
        <v>7.0176514331066127</v>
      </c>
      <c r="T2379">
        <f t="shared" si="684"/>
        <v>10.772775727185763</v>
      </c>
    </row>
    <row r="2380" spans="1:20" x14ac:dyDescent="0.25">
      <c r="A2380">
        <f t="shared" si="685"/>
        <v>44260.758552029773</v>
      </c>
      <c r="B2380">
        <f t="shared" si="702"/>
        <v>7044.3185085524183</v>
      </c>
      <c r="C2380" t="str">
        <f t="shared" si="686"/>
        <v>0.125838185229349-3.44096222696174i</v>
      </c>
      <c r="D2380" t="str">
        <f t="shared" si="687"/>
        <v>3.47779898445752-2.2930098824733i</v>
      </c>
      <c r="E2380" t="str">
        <f t="shared" si="688"/>
        <v>163.560080802174+6.91770616203798i</v>
      </c>
      <c r="F2380" t="str">
        <f t="shared" si="689"/>
        <v>2.42489452233848-21.2110795540316i</v>
      </c>
      <c r="G2380" t="str">
        <f t="shared" si="690"/>
        <v>0.999987462462807-0.00354081629048986i</v>
      </c>
      <c r="H2380" t="str">
        <f t="shared" si="691"/>
        <v>3775.23743728899-1480.00900548193i</v>
      </c>
      <c r="I2380" t="str">
        <f t="shared" si="692"/>
        <v>-62.7344266309926-236.024502920963i</v>
      </c>
      <c r="K2380" t="str">
        <f t="shared" si="693"/>
        <v>0.00275517107891984-0.00423117935745992i</v>
      </c>
      <c r="L2380" t="str">
        <f t="shared" si="694"/>
        <v>0.00015-0.040059178906882i</v>
      </c>
      <c r="M2380" t="str">
        <f t="shared" si="695"/>
        <v>0.0004-0.00706926686592037i</v>
      </c>
      <c r="N2380">
        <f t="shared" si="696"/>
        <v>92.094409869157275</v>
      </c>
      <c r="O2380">
        <f t="shared" si="697"/>
        <v>10.739402528052967</v>
      </c>
      <c r="P2380" s="3">
        <f t="shared" si="698"/>
        <v>10.739402528052967</v>
      </c>
      <c r="Q2380" s="3">
        <f t="shared" si="699"/>
        <v>-87.905590130842725</v>
      </c>
      <c r="R2380">
        <f t="shared" si="700"/>
        <v>92.094409869157275</v>
      </c>
      <c r="S2380">
        <f t="shared" si="701"/>
        <v>7.0443185085524185</v>
      </c>
      <c r="T2380">
        <f t="shared" si="684"/>
        <v>10.739402528052967</v>
      </c>
    </row>
    <row r="2381" spans="1:20" x14ac:dyDescent="0.25">
      <c r="A2381">
        <f t="shared" si="685"/>
        <v>44428.949434527487</v>
      </c>
      <c r="B2381">
        <f t="shared" si="702"/>
        <v>7071.0869188849174</v>
      </c>
      <c r="C2381" t="str">
        <f t="shared" si="686"/>
        <v>0.126703956196166-3.42772189612753i</v>
      </c>
      <c r="D2381" t="str">
        <f t="shared" si="687"/>
        <v>3.4777965022662-2.28458483078724i</v>
      </c>
      <c r="E2381" t="str">
        <f t="shared" si="688"/>
        <v>163.57396633718+6.94582746049271i</v>
      </c>
      <c r="F2381" t="str">
        <f t="shared" si="689"/>
        <v>2.42489429084273-21.1308477111123i</v>
      </c>
      <c r="G2381" t="str">
        <f t="shared" si="690"/>
        <v>0.999987366997688-0.00355427105308053i</v>
      </c>
      <c r="H2381" t="str">
        <f t="shared" si="691"/>
        <v>3762.65875034978-1521.11961682312i</v>
      </c>
      <c r="I2381" t="str">
        <f t="shared" si="692"/>
        <v>-64.936139850145-234.701423007532i</v>
      </c>
      <c r="K2381" t="str">
        <f t="shared" si="693"/>
        <v>0.00274122959881859-0.00422328464535467i</v>
      </c>
      <c r="L2381" t="str">
        <f t="shared" si="694"/>
        <v>0.00015-0.0399075302917733i</v>
      </c>
      <c r="M2381" t="str">
        <f t="shared" si="695"/>
        <v>0.0004-0.00704250534560705i</v>
      </c>
      <c r="N2381">
        <f t="shared" si="696"/>
        <v>92.116944846995835</v>
      </c>
      <c r="O2381">
        <f t="shared" si="697"/>
        <v>10.706041606039536</v>
      </c>
      <c r="P2381" s="3">
        <f t="shared" si="698"/>
        <v>10.706041606039536</v>
      </c>
      <c r="Q2381" s="3">
        <f t="shared" si="699"/>
        <v>-87.883055153004165</v>
      </c>
      <c r="R2381">
        <f t="shared" si="700"/>
        <v>92.116944846995835</v>
      </c>
      <c r="S2381">
        <f t="shared" si="701"/>
        <v>7.0710869188849177</v>
      </c>
      <c r="T2381">
        <f t="shared" si="684"/>
        <v>10.706041606039536</v>
      </c>
    </row>
    <row r="2382" spans="1:20" x14ac:dyDescent="0.25">
      <c r="A2382">
        <f t="shared" si="685"/>
        <v>44597.779442378684</v>
      </c>
      <c r="B2382">
        <f t="shared" si="702"/>
        <v>7097.9570491766799</v>
      </c>
      <c r="C2382" t="str">
        <f t="shared" si="686"/>
        <v>0.127566263089196-3.4145366548211i</v>
      </c>
      <c r="D2382" t="str">
        <f t="shared" si="687"/>
        <v>3.47779400117795-2.27619264325362i</v>
      </c>
      <c r="E2382" t="str">
        <f t="shared" si="688"/>
        <v>163.587978169636+6.97403935140542i</v>
      </c>
      <c r="F2382" t="str">
        <f t="shared" si="689"/>
        <v>2.42489405758434-21.050919842519i</v>
      </c>
      <c r="G2382" t="str">
        <f t="shared" si="690"/>
        <v>0.999987270805675-0.00356777693988621i</v>
      </c>
      <c r="H2382" t="str">
        <f t="shared" si="691"/>
        <v>3749.0363084077-1562.07480329712i</v>
      </c>
      <c r="I2382" t="str">
        <f t="shared" si="692"/>
        <v>-67.1184930426908-233.324205716283i</v>
      </c>
      <c r="K2382" t="str">
        <f t="shared" si="693"/>
        <v>0.00272734032055576-0.00421535894391378i</v>
      </c>
      <c r="L2382" t="str">
        <f t="shared" si="694"/>
        <v>0.00015-0.0397564557598857i</v>
      </c>
      <c r="M2382" t="str">
        <f t="shared" si="695"/>
        <v>0.0004-0.0070158451340975i</v>
      </c>
      <c r="N2382">
        <f t="shared" si="696"/>
        <v>92.139561394952352</v>
      </c>
      <c r="O2382">
        <f t="shared" si="697"/>
        <v>10.672693029489128</v>
      </c>
      <c r="P2382" s="3">
        <f t="shared" si="698"/>
        <v>10.672693029489128</v>
      </c>
      <c r="Q2382" s="3">
        <f t="shared" si="699"/>
        <v>-87.860438605047648</v>
      </c>
      <c r="R2382">
        <f t="shared" si="700"/>
        <v>92.139561394952352</v>
      </c>
      <c r="S2382">
        <f t="shared" si="701"/>
        <v>7.0979570491766797</v>
      </c>
      <c r="T2382">
        <f t="shared" si="684"/>
        <v>10.672693029489128</v>
      </c>
    </row>
    <row r="2383" spans="1:20" x14ac:dyDescent="0.25">
      <c r="A2383">
        <f t="shared" si="685"/>
        <v>44767.251004259728</v>
      </c>
      <c r="B2383">
        <f t="shared" si="702"/>
        <v>7124.9292859635516</v>
      </c>
      <c r="C2383" t="str">
        <f t="shared" si="686"/>
        <v>0.128425098809079-3.40140628049781i</v>
      </c>
      <c r="D2383" t="str">
        <f t="shared" si="687"/>
        <v>3.47779148104897-2.26783319914379i</v>
      </c>
      <c r="E2383" t="str">
        <f t="shared" si="688"/>
        <v>163.602117207638+7.00234192211041i</v>
      </c>
      <c r="F2383" t="str">
        <f t="shared" si="689"/>
        <v>2.42489382254983-20.9712947984622i</v>
      </c>
      <c r="G2383" t="str">
        <f t="shared" si="690"/>
        <v>0.999987173881231-0.00358133414513451i</v>
      </c>
      <c r="H2383" t="str">
        <f t="shared" si="691"/>
        <v>3734.37132262485-1602.83597362956i</v>
      </c>
      <c r="I2383" t="str">
        <f t="shared" si="692"/>
        <v>-69.2794001235245-231.893317587549i</v>
      </c>
      <c r="K2383" t="str">
        <f t="shared" si="693"/>
        <v>0.00271350334880789-0.00420740265541922i</v>
      </c>
      <c r="L2383" t="str">
        <f t="shared" si="694"/>
        <v>0.00015-0.0396059531379615i</v>
      </c>
      <c r="M2383" t="str">
        <f t="shared" si="695"/>
        <v>0.0004-0.00698928584787556i</v>
      </c>
      <c r="N2383">
        <f t="shared" si="696"/>
        <v>92.16225937802831</v>
      </c>
      <c r="O2383">
        <f t="shared" si="697"/>
        <v>10.639356866718151</v>
      </c>
      <c r="P2383" s="3">
        <f t="shared" si="698"/>
        <v>10.639356866718151</v>
      </c>
      <c r="Q2383" s="3">
        <f t="shared" si="699"/>
        <v>-87.83774062197169</v>
      </c>
      <c r="R2383">
        <f t="shared" si="700"/>
        <v>92.16225937802831</v>
      </c>
      <c r="S2383">
        <f t="shared" si="701"/>
        <v>7.1249292859635514</v>
      </c>
      <c r="T2383">
        <f t="shared" si="684"/>
        <v>10.639356866718151</v>
      </c>
    </row>
    <row r="2384" spans="1:20" x14ac:dyDescent="0.25">
      <c r="A2384">
        <f t="shared" si="685"/>
        <v>44937.366558075912</v>
      </c>
      <c r="B2384">
        <f t="shared" si="702"/>
        <v>7152.0040172502131</v>
      </c>
      <c r="C2384" t="str">
        <f t="shared" si="686"/>
        <v>0.129280456487339-3.38833055140661i</v>
      </c>
      <c r="D2384" t="str">
        <f t="shared" si="687"/>
        <v>3.47778894173431-2.25950637820009i</v>
      </c>
      <c r="E2384" t="str">
        <f t="shared" si="688"/>
        <v>163.616384365398+7.03073525838531i</v>
      </c>
      <c r="F2384" t="str">
        <f t="shared" si="689"/>
        <v>2.42489358572573-20.8919714335088i</v>
      </c>
      <c r="G2384" t="str">
        <f t="shared" si="690"/>
        <v>0.999987076218782-0.00359494286379056i</v>
      </c>
      <c r="H2384" t="str">
        <f t="shared" si="691"/>
        <v>3718.66688506764-1643.36439944171i</v>
      </c>
      <c r="I2384" t="str">
        <f t="shared" si="692"/>
        <v>-71.4167872963766-230.409328874106i</v>
      </c>
      <c r="K2384" t="str">
        <f t="shared" si="693"/>
        <v>0.00269971878446598-0.00419941618175355i</v>
      </c>
      <c r="L2384" t="str">
        <f t="shared" si="694"/>
        <v>0.00015-0.0394560202609698i</v>
      </c>
      <c r="M2384" t="str">
        <f t="shared" si="695"/>
        <v>0.0004-0.00696282710487701i</v>
      </c>
      <c r="N2384">
        <f t="shared" si="696"/>
        <v>92.185038660548202</v>
      </c>
      <c r="O2384">
        <f t="shared" si="697"/>
        <v>10.606033186019683</v>
      </c>
      <c r="P2384" s="3">
        <f t="shared" si="698"/>
        <v>10.606033186019683</v>
      </c>
      <c r="Q2384" s="3">
        <f t="shared" si="699"/>
        <v>-87.814961339451798</v>
      </c>
      <c r="R2384">
        <f t="shared" si="700"/>
        <v>92.185038660548202</v>
      </c>
      <c r="S2384">
        <f t="shared" si="701"/>
        <v>7.1520040172502135</v>
      </c>
      <c r="T2384">
        <f t="shared" si="684"/>
        <v>10.606033186019683</v>
      </c>
    </row>
    <row r="2385" spans="1:20" x14ac:dyDescent="0.25">
      <c r="A2385">
        <f t="shared" si="685"/>
        <v>45108.128550996604</v>
      </c>
      <c r="B2385">
        <f t="shared" si="702"/>
        <v>7179.1816325157642</v>
      </c>
      <c r="C2385" t="str">
        <f t="shared" si="686"/>
        <v>0.130132329485126-3.37530924658927i</v>
      </c>
      <c r="D2385" t="str">
        <f t="shared" si="687"/>
        <v>3.47778638308792-2.2512120606341i</v>
      </c>
      <c r="E2385" t="str">
        <f t="shared" si="688"/>
        <v>163.63078056328+7.05921944442456i</v>
      </c>
      <c r="F2385" t="str">
        <f t="shared" si="689"/>
        <v>2.42489334709839-20.8129486065655i</v>
      </c>
      <c r="G2385" t="str">
        <f t="shared" si="690"/>
        <v>0.999986977812707-0.00360860329155985i</v>
      </c>
      <c r="H2385" t="str">
        <f t="shared" si="691"/>
        <v>3701.92798759616-1683.62132895688i</v>
      </c>
      <c r="I2385" t="str">
        <f t="shared" si="692"/>
        <v>-73.528599433867-228.872913374485i</v>
      </c>
      <c r="K2385" t="str">
        <f t="shared" si="693"/>
        <v>0.00268598672465387-0.00419139992436091i</v>
      </c>
      <c r="L2385" t="str">
        <f t="shared" si="694"/>
        <v>0.00015-0.0393066549720759i</v>
      </c>
      <c r="M2385" t="str">
        <f t="shared" si="695"/>
        <v>0.0004-0.00693646852448399i</v>
      </c>
      <c r="N2385">
        <f t="shared" si="696"/>
        <v>92.207899106174906</v>
      </c>
      <c r="O2385">
        <f t="shared" si="697"/>
        <v>10.572722055665869</v>
      </c>
      <c r="P2385" s="3">
        <f t="shared" si="698"/>
        <v>10.572722055665869</v>
      </c>
      <c r="Q2385" s="3">
        <f t="shared" si="699"/>
        <v>-87.792100893825094</v>
      </c>
      <c r="R2385">
        <f t="shared" si="700"/>
        <v>92.207899106174906</v>
      </c>
      <c r="S2385">
        <f t="shared" si="701"/>
        <v>7.179181632515764</v>
      </c>
      <c r="T2385">
        <f t="shared" si="684"/>
        <v>10.572722055665869</v>
      </c>
    </row>
    <row r="2386" spans="1:20" x14ac:dyDescent="0.25">
      <c r="A2386">
        <f t="shared" si="685"/>
        <v>45279.539439490392</v>
      </c>
      <c r="B2386">
        <f t="shared" si="702"/>
        <v>7206.4625227193246</v>
      </c>
      <c r="C2386" t="str">
        <f t="shared" si="686"/>
        <v>0.130980711391821-3.36234214588036i</v>
      </c>
      <c r="D2386" t="str">
        <f t="shared" si="687"/>
        <v>3.47778380496269-2.24295012712495i</v>
      </c>
      <c r="E2386" t="str">
        <f t="shared" si="688"/>
        <v>163.645306727865+7.08779456281327i</v>
      </c>
      <c r="F2386" t="str">
        <f t="shared" si="689"/>
        <v>2.42489310665407-20.7342251808622i</v>
      </c>
      <c r="G2386" t="str">
        <f t="shared" si="690"/>
        <v>0.999986878657344-0.00362231562489105i</v>
      </c>
      <c r="H2386" t="str">
        <f t="shared" si="691"/>
        <v>3684.16153254236-1723.56810275355i</v>
      </c>
      <c r="I2386" t="str">
        <f t="shared" si="692"/>
        <v>-75.6128064826296-227.284847798391i</v>
      </c>
      <c r="K2386" t="str">
        <f t="shared" si="693"/>
        <v>0.00267230726274697-0.00418335428420852i</v>
      </c>
      <c r="L2386" t="str">
        <f t="shared" si="694"/>
        <v>0.00015-0.03915785512261i</v>
      </c>
      <c r="M2386" t="str">
        <f t="shared" si="695"/>
        <v>0.0004-0.00691020972751943i</v>
      </c>
      <c r="N2386">
        <f t="shared" si="696"/>
        <v>92.230840577922265</v>
      </c>
      <c r="O2386">
        <f t="shared" si="697"/>
        <v>10.539423543912243</v>
      </c>
      <c r="P2386" s="3">
        <f t="shared" si="698"/>
        <v>10.539423543912243</v>
      </c>
      <c r="Q2386" s="3">
        <f t="shared" si="699"/>
        <v>-87.769159422077735</v>
      </c>
      <c r="R2386">
        <f t="shared" si="700"/>
        <v>92.230840577922265</v>
      </c>
      <c r="S2386">
        <f t="shared" si="701"/>
        <v>7.2064625227193249</v>
      </c>
      <c r="T2386">
        <f t="shared" si="684"/>
        <v>10.539423543912243</v>
      </c>
    </row>
    <row r="2387" spans="1:20" x14ac:dyDescent="0.25">
      <c r="A2387">
        <f t="shared" si="685"/>
        <v>45451.601689360461</v>
      </c>
      <c r="B2387">
        <f t="shared" si="702"/>
        <v>7233.847080305658</v>
      </c>
      <c r="C2387" t="str">
        <f t="shared" si="686"/>
        <v>0.131825596023757-3.34942902990653i</v>
      </c>
      <c r="D2387" t="str">
        <f t="shared" si="687"/>
        <v>3.47778120721036-2.23472045881753i</v>
      </c>
      <c r="E2387" t="str">
        <f t="shared" si="688"/>
        <v>163.659963791988+7.11646069449895i</v>
      </c>
      <c r="F2387" t="str">
        <f t="shared" si="689"/>
        <v>2.42489286437895-20.6558000239358i</v>
      </c>
      <c r="G2387" t="str">
        <f t="shared" si="690"/>
        <v>0.999986778746989-0.00363608006097878i</v>
      </c>
      <c r="H2387" t="str">
        <f t="shared" si="691"/>
        <v>3665.37633495411-1763.16627087456i</v>
      </c>
      <c r="I2387" t="str">
        <f t="shared" si="692"/>
        <v>-77.6674098536308-225.646010659361i</v>
      </c>
      <c r="K2387" t="str">
        <f t="shared" si="693"/>
        <v>0.00265868048839166-0.00417527966174861i</v>
      </c>
      <c r="L2387" t="str">
        <f t="shared" si="694"/>
        <v>0.00015-0.0390096185720363i</v>
      </c>
      <c r="M2387" t="str">
        <f t="shared" si="695"/>
        <v>0.0004-0.0068840503362417i</v>
      </c>
      <c r="N2387">
        <f t="shared" si="696"/>
        <v>92.253862938170201</v>
      </c>
      <c r="O2387">
        <f t="shared" si="697"/>
        <v>10.506137719000435</v>
      </c>
      <c r="P2387" s="3">
        <f t="shared" si="698"/>
        <v>10.506137719000435</v>
      </c>
      <c r="Q2387" s="3">
        <f t="shared" si="699"/>
        <v>-87.746137061829799</v>
      </c>
      <c r="R2387">
        <f t="shared" si="700"/>
        <v>92.253862938170201</v>
      </c>
      <c r="S2387">
        <f t="shared" si="701"/>
        <v>7.233847080305658</v>
      </c>
      <c r="T2387">
        <f t="shared" si="684"/>
        <v>10.506137719000435</v>
      </c>
    </row>
    <row r="2388" spans="1:20" x14ac:dyDescent="0.25">
      <c r="A2388">
        <f t="shared" si="685"/>
        <v>45624.317775780029</v>
      </c>
      <c r="B2388">
        <f t="shared" si="702"/>
        <v>7261.3356992108193</v>
      </c>
      <c r="C2388" t="str">
        <f t="shared" si="686"/>
        <v>0.132666977422777-3.33656968008618i</v>
      </c>
      <c r="D2388" t="str">
        <f t="shared" si="687"/>
        <v>3.47777858968151-2.22652293732088i</v>
      </c>
      <c r="E2388" t="str">
        <f t="shared" si="688"/>
        <v>163.674752694799+7.14521791876587i</v>
      </c>
      <c r="F2388" t="str">
        <f t="shared" si="689"/>
        <v>2.42489262025911-20.5776720076141i</v>
      </c>
      <c r="G2388" t="str">
        <f t="shared" si="690"/>
        <v>0.999986678075892-0.00364989679776649i</v>
      </c>
      <c r="H2388" t="str">
        <f t="shared" si="691"/>
        <v>3645.58311624901-1802.377710577i</v>
      </c>
      <c r="I2388" t="str">
        <f t="shared" si="692"/>
        <v>-79.6904487571522-223.95738069368i</v>
      </c>
      <c r="K2388" t="str">
        <f t="shared" si="693"/>
        <v>0.00264510648752479-0.0041671764568806i</v>
      </c>
      <c r="L2388" t="str">
        <f t="shared" si="694"/>
        <v>0.00015-0.0388619431879222i</v>
      </c>
      <c r="M2388" t="str">
        <f t="shared" si="695"/>
        <v>0.0004-0.0068579899743392i</v>
      </c>
      <c r="N2388">
        <f t="shared" si="696"/>
        <v>92.276966048676726</v>
      </c>
      <c r="O2388">
        <f t="shared" si="697"/>
        <v>10.472864649161906</v>
      </c>
      <c r="P2388" s="3">
        <f t="shared" si="698"/>
        <v>10.472864649161906</v>
      </c>
      <c r="Q2388" s="3">
        <f t="shared" si="699"/>
        <v>-87.723033951323274</v>
      </c>
      <c r="R2388">
        <f t="shared" si="700"/>
        <v>92.276966048676726</v>
      </c>
      <c r="S2388">
        <f t="shared" si="701"/>
        <v>7.2613356992108189</v>
      </c>
      <c r="T2388">
        <f t="shared" si="684"/>
        <v>10.472864649161906</v>
      </c>
    </row>
    <row r="2389" spans="1:20" x14ac:dyDescent="0.25">
      <c r="A2389">
        <f t="shared" si="685"/>
        <v>45797.690183327992</v>
      </c>
      <c r="B2389">
        <f t="shared" si="702"/>
        <v>7288.9287748678207</v>
      </c>
      <c r="C2389" t="str">
        <f t="shared" si="686"/>
        <v>0.133504849854923-3.32376387862901i</v>
      </c>
      <c r="D2389" t="str">
        <f t="shared" si="687"/>
        <v>3.47777595222564-2.21835744470637i</v>
      </c>
      <c r="E2389" t="str">
        <f t="shared" si="688"/>
        <v>163.689674381808+7.17406631320573i</v>
      </c>
      <c r="F2389" t="str">
        <f t="shared" si="689"/>
        <v>2.42489237428047-20.4998400079989i</v>
      </c>
      <c r="G2389" t="str">
        <f t="shared" si="690"/>
        <v>0.999986576638262-0.00366376603394927i</v>
      </c>
      <c r="H2389" t="str">
        <f t="shared" si="691"/>
        <v>3624.79448919182-1841.16474398735i</v>
      </c>
      <c r="I2389" t="str">
        <f t="shared" si="692"/>
        <v>-81.6800064415351-222.220034808586i</v>
      </c>
      <c r="K2389" t="str">
        <f t="shared" si="693"/>
        <v>0.00263158534239377-0.00415904506891395i</v>
      </c>
      <c r="L2389" t="str">
        <f t="shared" si="694"/>
        <v>0.00015-0.0387148268459077i</v>
      </c>
      <c r="M2389" t="str">
        <f t="shared" si="695"/>
        <v>0.0004-0.0068320282669249i</v>
      </c>
      <c r="N2389">
        <f t="shared" si="696"/>
        <v>92.300149770592213</v>
      </c>
      <c r="O2389">
        <f t="shared" si="697"/>
        <v>10.439604402621532</v>
      </c>
      <c r="P2389" s="3">
        <f t="shared" si="698"/>
        <v>10.439604402621532</v>
      </c>
      <c r="Q2389" s="3">
        <f t="shared" si="699"/>
        <v>-87.699850229407787</v>
      </c>
      <c r="R2389">
        <f t="shared" si="700"/>
        <v>92.300149770592213</v>
      </c>
      <c r="S2389">
        <f t="shared" si="701"/>
        <v>7.2889287748678209</v>
      </c>
      <c r="T2389">
        <f t="shared" si="684"/>
        <v>10.439604402621532</v>
      </c>
    </row>
    <row r="2390" spans="1:20" x14ac:dyDescent="0.25">
      <c r="A2390">
        <f t="shared" si="685"/>
        <v>45971.721406024641</v>
      </c>
      <c r="B2390">
        <f t="shared" si="702"/>
        <v>7316.6267042123191</v>
      </c>
      <c r="C2390" t="str">
        <f t="shared" si="686"/>
        <v>0.134339207808898-3.31101140853557i</v>
      </c>
      <c r="D2390" t="str">
        <f t="shared" si="687"/>
        <v>3.47777329469105-2.21022386350611i</v>
      </c>
      <c r="E2390" t="str">
        <f t="shared" si="688"/>
        <v>163.704729804942+7.20300595368924i</v>
      </c>
      <c r="F2390" t="str">
        <f t="shared" si="689"/>
        <v>2.4248921264289-20.4223029054509i</v>
      </c>
      <c r="G2390" t="str">
        <f t="shared" si="690"/>
        <v>0.999986474428262-0.00367768796897671i</v>
      </c>
      <c r="H2390" t="str">
        <f t="shared" si="691"/>
        <v>3603.02493418022-1879.49025491764i</v>
      </c>
      <c r="I2390" t="str">
        <f t="shared" si="692"/>
        <v>-83.6342162950862-220.435145566772i</v>
      </c>
      <c r="K2390" t="str">
        <f t="shared" si="693"/>
        <v>0.00261811713157698-0.00415088589653132i</v>
      </c>
      <c r="L2390" t="str">
        <f t="shared" si="694"/>
        <v>0.00015-0.0385682674296749i</v>
      </c>
      <c r="M2390" t="str">
        <f t="shared" si="695"/>
        <v>0.0004-0.00680616484053086i</v>
      </c>
      <c r="N2390">
        <f t="shared" si="696"/>
        <v>92.323413964469978</v>
      </c>
      <c r="O2390">
        <f t="shared" si="697"/>
        <v>10.406357047601251</v>
      </c>
      <c r="P2390" s="3">
        <f t="shared" si="698"/>
        <v>10.406357047601251</v>
      </c>
      <c r="Q2390" s="3">
        <f t="shared" si="699"/>
        <v>-87.676586035530022</v>
      </c>
      <c r="R2390">
        <f t="shared" si="700"/>
        <v>92.323413964469978</v>
      </c>
      <c r="S2390">
        <f t="shared" si="701"/>
        <v>7.316626704212319</v>
      </c>
      <c r="T2390">
        <f t="shared" si="684"/>
        <v>10.406357047601251</v>
      </c>
    </row>
    <row r="2391" spans="1:20" x14ac:dyDescent="0.25">
      <c r="A2391">
        <f t="shared" si="685"/>
        <v>46146.413947367539</v>
      </c>
      <c r="B2391">
        <f t="shared" si="702"/>
        <v>7344.4298856883261</v>
      </c>
      <c r="C2391" t="str">
        <f t="shared" si="686"/>
        <v>0.135170045994748-3.29831205359667i</v>
      </c>
      <c r="D2391" t="str">
        <f t="shared" si="687"/>
        <v>3.47777061692494-2.20212207671119i</v>
      </c>
      <c r="E2391" t="str">
        <f t="shared" si="688"/>
        <v>163.719919922591+7.23203691433703i</v>
      </c>
      <c r="F2391" t="str">
        <f t="shared" si="689"/>
        <v>2.42489187669012-20.3450595845726i</v>
      </c>
      <c r="G2391" t="str">
        <f t="shared" si="690"/>
        <v>0.999986371440011-0.00369166280305574i</v>
      </c>
      <c r="H2391" t="str">
        <f t="shared" si="691"/>
        <v>3580.29076689721-1917.31780409418i</v>
      </c>
      <c r="I2391" t="str">
        <f t="shared" si="692"/>
        <v>-85.551267771051-218.603978218164i</v>
      </c>
      <c r="K2391" t="str">
        <f t="shared" si="693"/>
        <v>0.00260470193000457-0.00414269933775208i</v>
      </c>
      <c r="L2391" t="str">
        <f t="shared" si="694"/>
        <v>0.00015-0.0384222628309175i</v>
      </c>
      <c r="M2391" t="str">
        <f t="shared" si="695"/>
        <v>0.0004-0.00678039932310307i</v>
      </c>
      <c r="N2391">
        <f t="shared" si="696"/>
        <v>92.346758490280493</v>
      </c>
      <c r="O2391">
        <f t="shared" si="697"/>
        <v>10.37312265232346</v>
      </c>
      <c r="P2391" s="3">
        <f t="shared" si="698"/>
        <v>10.37312265232346</v>
      </c>
      <c r="Q2391" s="3">
        <f t="shared" si="699"/>
        <v>-87.653241509719507</v>
      </c>
      <c r="R2391">
        <f t="shared" si="700"/>
        <v>92.346758490280493</v>
      </c>
      <c r="S2391">
        <f t="shared" si="701"/>
        <v>7.3444298856883261</v>
      </c>
      <c r="T2391">
        <f t="shared" si="684"/>
        <v>10.37312265232346</v>
      </c>
    </row>
    <row r="2392" spans="1:20" x14ac:dyDescent="0.25">
      <c r="A2392">
        <f t="shared" si="685"/>
        <v>46321.770320367541</v>
      </c>
      <c r="B2392">
        <f t="shared" si="702"/>
        <v>7372.3387192539421</v>
      </c>
      <c r="C2392" t="str">
        <f t="shared" si="686"/>
        <v>0.135997359342279-3.28566559839291i</v>
      </c>
      <c r="D2392" t="str">
        <f t="shared" si="687"/>
        <v>3.47776791877331-2.19405196777005i</v>
      </c>
      <c r="E2392" t="str">
        <f t="shared" si="688"/>
        <v>163.735245699664+7.26115926749124i</v>
      </c>
      <c r="F2392" t="str">
        <f t="shared" si="689"/>
        <v>2.42489162504978-20.2681089341927i</v>
      </c>
      <c r="G2392" t="str">
        <f t="shared" si="690"/>
        <v>0.999986267667584-0.00370569073715355i</v>
      </c>
      <c r="H2392" t="str">
        <f t="shared" si="691"/>
        <v>3556.61009746246-1954.61174205656i</v>
      </c>
      <c r="I2392" t="str">
        <f t="shared" si="692"/>
        <v>-87.4294120966934-216.727887294011i</v>
      </c>
      <c r="K2392" t="str">
        <f t="shared" si="693"/>
        <v>0.00259133980897954-0.00413448578989643i</v>
      </c>
      <c r="L2392" t="str">
        <f t="shared" si="694"/>
        <v>0.00015-0.0382768109493101i</v>
      </c>
      <c r="M2392" t="str">
        <f t="shared" si="695"/>
        <v>0.0004-0.00675473134399588i</v>
      </c>
      <c r="N2392">
        <f t="shared" si="696"/>
        <v>92.370183207421135</v>
      </c>
      <c r="O2392">
        <f t="shared" si="697"/>
        <v>10.339901285014806</v>
      </c>
      <c r="P2392" s="3">
        <f t="shared" si="698"/>
        <v>10.339901285014806</v>
      </c>
      <c r="Q2392" s="3">
        <f t="shared" si="699"/>
        <v>-87.629816792578865</v>
      </c>
      <c r="R2392">
        <f t="shared" si="700"/>
        <v>92.370183207421135</v>
      </c>
      <c r="S2392">
        <f t="shared" si="701"/>
        <v>7.3723387192539418</v>
      </c>
      <c r="T2392">
        <f t="shared" si="684"/>
        <v>10.339901285014806</v>
      </c>
    </row>
    <row r="2393" spans="1:20" x14ac:dyDescent="0.25">
      <c r="A2393">
        <f t="shared" si="685"/>
        <v>46497.793047584935</v>
      </c>
      <c r="B2393">
        <f t="shared" si="702"/>
        <v>7400.353606387107</v>
      </c>
      <c r="C2393" t="str">
        <f t="shared" si="686"/>
        <v>0.136821142999664-3.27307182829419i</v>
      </c>
      <c r="D2393" t="str">
        <f t="shared" si="687"/>
        <v>3.477765200081-2.18601342058674i</v>
      </c>
      <c r="E2393" t="str">
        <f t="shared" si="688"/>
        <v>163.750708107642+7.29037308368423i</v>
      </c>
      <c r="F2393" t="str">
        <f t="shared" si="689"/>
        <v>2.42489137149337-20.19144984735i</v>
      </c>
      <c r="G2393" t="str">
        <f t="shared" si="690"/>
        <v>0.999986163105009-0.00371977197300041i</v>
      </c>
      <c r="H2393" t="str">
        <f t="shared" si="691"/>
        <v>3532.00278128662-1991.33731899718i</v>
      </c>
      <c r="I2393" t="str">
        <f t="shared" si="692"/>
        <v>-89.2669677289534-214.808312782003i</v>
      </c>
      <c r="K2393" t="str">
        <f t="shared" si="693"/>
        <v>0.00257803083619935-0.00412624564954985i</v>
      </c>
      <c r="L2393" t="str">
        <f t="shared" si="694"/>
        <v>0.00015-0.0381319096924787i</v>
      </c>
      <c r="M2393" t="str">
        <f t="shared" si="695"/>
        <v>0.0004-0.00672916053396684i</v>
      </c>
      <c r="N2393">
        <f t="shared" si="696"/>
        <v>92.393687974728934</v>
      </c>
      <c r="O2393">
        <f t="shared" si="697"/>
        <v>10.306693013910044</v>
      </c>
      <c r="P2393" s="3">
        <f t="shared" si="698"/>
        <v>10.306693013910044</v>
      </c>
      <c r="Q2393" s="3">
        <f t="shared" si="699"/>
        <v>-87.606312025271066</v>
      </c>
      <c r="R2393">
        <f t="shared" si="700"/>
        <v>92.393687974728934</v>
      </c>
      <c r="S2393">
        <f t="shared" si="701"/>
        <v>7.4003536063871067</v>
      </c>
      <c r="T2393">
        <f t="shared" si="684"/>
        <v>10.306693013910044</v>
      </c>
    </row>
    <row r="2394" spans="1:20" x14ac:dyDescent="0.25">
      <c r="A2394">
        <f t="shared" si="685"/>
        <v>46674.484661165763</v>
      </c>
      <c r="B2394">
        <f t="shared" si="702"/>
        <v>7428.4749500913786</v>
      </c>
      <c r="C2394" t="str">
        <f t="shared" si="686"/>
        <v>0.137641392331757-3.26053052945906i</v>
      </c>
      <c r="D2394" t="str">
        <f t="shared" si="687"/>
        <v>3.47776246069167-2.1780063195193i</v>
      </c>
      <c r="E2394" t="str">
        <f t="shared" si="688"/>
        <v>163.76630812463+7.31967843160672i</v>
      </c>
      <c r="F2394" t="str">
        <f t="shared" si="689"/>
        <v>2.42489111600636-20.1150812212778i</v>
      </c>
      <c r="G2394" t="str">
        <f t="shared" si="690"/>
        <v>0.999986057746272-0.00373390671309264i</v>
      </c>
      <c r="H2394" t="str">
        <f t="shared" si="691"/>
        <v>3506.49036190504-2027.46079083413i</v>
      </c>
      <c r="I2394" t="str">
        <f t="shared" si="692"/>
        <v>-91.0623255211309-212.846775904893i</v>
      </c>
      <c r="K2394" t="str">
        <f t="shared" si="693"/>
        <v>0.00256477507577757-0.00411797931252801i</v>
      </c>
      <c r="L2394" t="str">
        <f t="shared" si="694"/>
        <v>0.00015-0.03798755697597i</v>
      </c>
      <c r="M2394" t="str">
        <f t="shared" si="695"/>
        <v>0.0004-0.00670368652517116i</v>
      </c>
      <c r="N2394">
        <f t="shared" si="696"/>
        <v>92.417272650488457</v>
      </c>
      <c r="O2394">
        <f t="shared" si="697"/>
        <v>10.273497907255544</v>
      </c>
      <c r="P2394" s="3">
        <f t="shared" si="698"/>
        <v>10.273497907255544</v>
      </c>
      <c r="Q2394" s="3">
        <f t="shared" si="699"/>
        <v>-87.582727349511543</v>
      </c>
      <c r="R2394">
        <f t="shared" si="700"/>
        <v>92.417272650488457</v>
      </c>
      <c r="S2394">
        <f t="shared" si="701"/>
        <v>7.4284749500913785</v>
      </c>
      <c r="T2394">
        <f t="shared" si="684"/>
        <v>10.273497907255544</v>
      </c>
    </row>
    <row r="2395" spans="1:20" x14ac:dyDescent="0.25">
      <c r="A2395">
        <f t="shared" si="685"/>
        <v>46851.847702878185</v>
      </c>
      <c r="B2395">
        <f t="shared" si="702"/>
        <v>7456.7031549017256</v>
      </c>
      <c r="C2395" t="str">
        <f t="shared" si="686"/>
        <v>0.138458102918818-3.24804148883435i</v>
      </c>
      <c r="D2395" t="str">
        <f t="shared" si="687"/>
        <v>3.47775970044781-2.17003054937808i</v>
      </c>
      <c r="E2395" t="str">
        <f t="shared" si="688"/>
        <v>163.782046735411+7.34907537808088i</v>
      </c>
      <c r="F2395" t="str">
        <f t="shared" si="689"/>
        <v>2.42489085857399-20.0390019573876i</v>
      </c>
      <c r="G2395" t="str">
        <f t="shared" si="690"/>
        <v>0.999985951585308-0.00374809516069541i</v>
      </c>
      <c r="H2395" t="str">
        <f t="shared" si="691"/>
        <v>3480.09600613481-2062.94952083778i</v>
      </c>
      <c r="I2395" t="str">
        <f t="shared" si="692"/>
        <v>-92.8139535672645-210.844874528419i</v>
      </c>
      <c r="K2395" t="str">
        <f t="shared" si="693"/>
        <v>0.00255157258826639-0.00410968717384222i</v>
      </c>
      <c r="L2395" t="str">
        <f t="shared" si="694"/>
        <v>0.00015-0.0378437507232217i</v>
      </c>
      <c r="M2395" t="str">
        <f t="shared" si="695"/>
        <v>0.0004-0.00667830895115676i</v>
      </c>
      <c r="N2395">
        <f t="shared" si="696"/>
        <v>92.440937092446589</v>
      </c>
      <c r="O2395">
        <f t="shared" si="697"/>
        <v>10.240316033313681</v>
      </c>
      <c r="P2395" s="3">
        <f t="shared" si="698"/>
        <v>10.240316033313681</v>
      </c>
      <c r="Q2395" s="3">
        <f t="shared" si="699"/>
        <v>-87.559062907553411</v>
      </c>
      <c r="R2395">
        <f t="shared" si="700"/>
        <v>92.440937092446589</v>
      </c>
      <c r="S2395">
        <f t="shared" si="701"/>
        <v>7.4567031549017253</v>
      </c>
      <c r="T2395">
        <f t="shared" si="684"/>
        <v>10.240316033313681</v>
      </c>
    </row>
    <row r="2396" spans="1:20" x14ac:dyDescent="0.25">
      <c r="A2396">
        <f t="shared" si="685"/>
        <v>47029.884724149124</v>
      </c>
      <c r="B2396">
        <f t="shared" si="702"/>
        <v>7485.0386268903521</v>
      </c>
      <c r="C2396" t="str">
        <f t="shared" si="686"/>
        <v>0.139271270554753-3.23560449415428i</v>
      </c>
      <c r="D2396" t="str">
        <f t="shared" si="687"/>
        <v>3.47775691919065-2.16208599542408i</v>
      </c>
      <c r="E2396" t="str">
        <f t="shared" si="688"/>
        <v>163.797924931497+7.37856398802476i</v>
      </c>
      <c r="F2396" t="str">
        <f t="shared" si="689"/>
        <v>2.42489059918148-19.9632109612535i</v>
      </c>
      <c r="G2396" t="str">
        <f t="shared" si="690"/>
        <v>0.999985844616012-0.00376233751984576i</v>
      </c>
      <c r="H2396" t="str">
        <f t="shared" si="691"/>
        <v>3452.84443196517-2097.7720761702i</v>
      </c>
      <c r="I2396" t="str">
        <f t="shared" si="692"/>
        <v>-94.5204016936612-208.804278227601i</v>
      </c>
      <c r="K2396" t="str">
        <f t="shared" si="693"/>
        <v>0.00253842343067893-0.00410136962766513i</v>
      </c>
      <c r="L2396" t="str">
        <f t="shared" si="694"/>
        <v>0.00015-0.0377004888655327i</v>
      </c>
      <c r="M2396" t="str">
        <f t="shared" si="695"/>
        <v>0.0004-0.0066530274468587i</v>
      </c>
      <c r="N2396">
        <f t="shared" si="696"/>
        <v>92.464681157819058</v>
      </c>
      <c r="O2396">
        <f t="shared" si="697"/>
        <v>10.20714746036589</v>
      </c>
      <c r="P2396" s="3">
        <f t="shared" si="698"/>
        <v>10.20714746036589</v>
      </c>
      <c r="Q2396" s="3">
        <f t="shared" si="699"/>
        <v>-87.535318842180942</v>
      </c>
      <c r="R2396">
        <f t="shared" si="700"/>
        <v>92.464681157819058</v>
      </c>
      <c r="S2396">
        <f t="shared" si="701"/>
        <v>7.4850386268903524</v>
      </c>
      <c r="T2396">
        <f t="shared" si="684"/>
        <v>10.20714746036589</v>
      </c>
    </row>
    <row r="2397" spans="1:20" x14ac:dyDescent="0.25">
      <c r="A2397">
        <f t="shared" si="685"/>
        <v>47208.598286100889</v>
      </c>
      <c r="B2397">
        <f t="shared" si="702"/>
        <v>7513.4817736725354</v>
      </c>
      <c r="C2397" t="str">
        <f t="shared" si="686"/>
        <v>0.140080891245575-3.22321933394017i</v>
      </c>
      <c r="D2397" t="str">
        <f t="shared" si="687"/>
        <v>3.47775411676026-2.15417254336728i</v>
      </c>
      <c r="E2397" t="str">
        <f t="shared" si="688"/>
        <v>163.813943711189+7.40814432442165i</v>
      </c>
      <c r="F2397" t="str">
        <f t="shared" si="689"/>
        <v>2.42489033781388-19.8877071425963i</v>
      </c>
      <c r="G2397" t="str">
        <f t="shared" si="690"/>
        <v>0.999985736832227-0.00377663399535546i</v>
      </c>
      <c r="H2397" t="str">
        <f t="shared" si="691"/>
        <v>3424.76182965145-2131.89831873816i</v>
      </c>
      <c r="I2397" t="str">
        <f t="shared" si="692"/>
        <v>-96.1803055699345-206.726723043212i</v>
      </c>
      <c r="K2397" t="str">
        <f t="shared" si="693"/>
        <v>0.00252532765651207-0.00409302706729713i</v>
      </c>
      <c r="L2397" t="str">
        <f t="shared" si="694"/>
        <v>0.00015-0.037557769342033i</v>
      </c>
      <c r="M2397" t="str">
        <f t="shared" si="695"/>
        <v>0.0004-0.00662784164859408i</v>
      </c>
      <c r="N2397">
        <f t="shared" si="696"/>
        <v>92.48850470330018</v>
      </c>
      <c r="O2397">
        <f t="shared" si="697"/>
        <v>10.173992256717435</v>
      </c>
      <c r="P2397" s="3">
        <f t="shared" si="698"/>
        <v>10.173992256717435</v>
      </c>
      <c r="Q2397" s="3">
        <f t="shared" si="699"/>
        <v>-87.51149529669982</v>
      </c>
      <c r="R2397">
        <f t="shared" si="700"/>
        <v>92.48850470330018</v>
      </c>
      <c r="S2397">
        <f t="shared" si="701"/>
        <v>7.5134817736725354</v>
      </c>
      <c r="T2397">
        <f t="shared" si="684"/>
        <v>10.173992256717435</v>
      </c>
    </row>
    <row r="2398" spans="1:20" x14ac:dyDescent="0.25">
      <c r="A2398">
        <f t="shared" si="685"/>
        <v>47387.990959588074</v>
      </c>
      <c r="B2398">
        <f t="shared" si="702"/>
        <v>7542.0330044124912</v>
      </c>
      <c r="C2398" t="str">
        <f t="shared" si="686"/>
        <v>0.140886961207898-3.21088579749956i</v>
      </c>
      <c r="D2398" t="str">
        <f t="shared" si="687"/>
        <v>3.47775129299552-2.14629007936504i</v>
      </c>
      <c r="E2398" t="str">
        <f t="shared" si="688"/>
        <v>163.830104079625+7.43781644828733i</v>
      </c>
      <c r="F2398" t="str">
        <f t="shared" si="689"/>
        <v>2.4248900744562-19.8124894152681i</v>
      </c>
      <c r="G2398" t="str">
        <f t="shared" si="690"/>
        <v>0.999985628227753-0.00379098479281398i</v>
      </c>
      <c r="H2398" t="str">
        <f t="shared" si="691"/>
        <v>3395.87577653768-2165.29948981116i</v>
      </c>
      <c r="I2398" t="str">
        <f t="shared" si="692"/>
        <v>-97.7923904152496-204.614005962762i</v>
      </c>
      <c r="K2398" t="str">
        <f t="shared" si="693"/>
        <v>0.00251228531576972-0.00408465988513289i</v>
      </c>
      <c r="L2398" t="str">
        <f t="shared" si="694"/>
        <v>0.00015-0.0374155900996543i</v>
      </c>
      <c r="M2398" t="str">
        <f t="shared" si="695"/>
        <v>0.0004-0.00660275119405666i</v>
      </c>
      <c r="N2398">
        <f t="shared" si="696"/>
        <v>92.512407585073859</v>
      </c>
      <c r="O2398">
        <f t="shared" si="697"/>
        <v>10.140850490700723</v>
      </c>
      <c r="P2398" s="3">
        <f t="shared" si="698"/>
        <v>10.140850490700723</v>
      </c>
      <c r="Q2398" s="3">
        <f t="shared" si="699"/>
        <v>-87.487592414926141</v>
      </c>
      <c r="R2398">
        <f t="shared" si="700"/>
        <v>92.512407585073859</v>
      </c>
      <c r="S2398">
        <f t="shared" si="701"/>
        <v>7.5420330044124908</v>
      </c>
      <c r="T2398">
        <f t="shared" si="684"/>
        <v>10.140850490700723</v>
      </c>
    </row>
    <row r="2399" spans="1:20" x14ac:dyDescent="0.25">
      <c r="A2399">
        <f t="shared" si="685"/>
        <v>47568.065325234507</v>
      </c>
      <c r="B2399">
        <f t="shared" si="702"/>
        <v>7570.6927298292585</v>
      </c>
      <c r="C2399" t="str">
        <f t="shared" si="686"/>
        <v>0.141689476867224-3.19860367492575i</v>
      </c>
      <c r="D2399" t="str">
        <f t="shared" si="687"/>
        <v>3.47774844773404-2.13843849002043i</v>
      </c>
      <c r="E2399" t="str">
        <f t="shared" si="688"/>
        <v>163.84640704884+7.46758041863779i</v>
      </c>
      <c r="F2399" t="str">
        <f t="shared" si="689"/>
        <v>2.42488980909324-19.7375566972364i</v>
      </c>
      <c r="G2399" t="str">
        <f t="shared" si="690"/>
        <v>0.99998551879634-0.00380539011859142i</v>
      </c>
      <c r="H2399" t="str">
        <f t="shared" si="691"/>
        <v>3366.21514618372-2197.94828791189i</v>
      </c>
      <c r="I2399" t="str">
        <f t="shared" si="692"/>
        <v>-99.3554742790245-202.467979162452i</v>
      </c>
      <c r="K2399" t="str">
        <f t="shared" si="693"/>
        <v>0.00249929645498624-0.00407626847262875i</v>
      </c>
      <c r="L2399" t="str">
        <f t="shared" si="694"/>
        <v>0.00015-0.0372739490931005i</v>
      </c>
      <c r="M2399" t="str">
        <f t="shared" si="695"/>
        <v>0.0004-0.00657775572231188i</v>
      </c>
      <c r="N2399">
        <f t="shared" si="696"/>
        <v>92.536389658820099</v>
      </c>
      <c r="O2399">
        <f t="shared" si="697"/>
        <v>10.107722230679803</v>
      </c>
      <c r="P2399" s="3">
        <f t="shared" si="698"/>
        <v>10.107722230679803</v>
      </c>
      <c r="Q2399" s="3">
        <f t="shared" si="699"/>
        <v>-87.463610341179901</v>
      </c>
      <c r="R2399">
        <f t="shared" si="700"/>
        <v>92.536389658820099</v>
      </c>
      <c r="S2399">
        <f t="shared" si="701"/>
        <v>7.5706927298292586</v>
      </c>
      <c r="T2399">
        <f t="shared" si="684"/>
        <v>10.107722230679803</v>
      </c>
    </row>
    <row r="2400" spans="1:20" x14ac:dyDescent="0.25">
      <c r="A2400">
        <f t="shared" si="685"/>
        <v>47748.823973470404</v>
      </c>
      <c r="B2400">
        <f t="shared" si="702"/>
        <v>7599.46136220261</v>
      </c>
      <c r="C2400" t="str">
        <f t="shared" si="686"/>
        <v>0.142488434856334-3.1863727570971i</v>
      </c>
      <c r="D2400" t="str">
        <f t="shared" si="687"/>
        <v>3.47774558081217-2.13061766238059i</v>
      </c>
      <c r="E2400" t="str">
        <f t="shared" si="688"/>
        <v>163.86285363782+7.49743629245243i</v>
      </c>
      <c r="F2400" t="str">
        <f t="shared" si="689"/>
        <v>2.42488954170974-19.6629079105689i</v>
      </c>
      <c r="G2400" t="str">
        <f t="shared" si="690"/>
        <v>0.999985408531692-0.00381985017984149i</v>
      </c>
      <c r="H2400" t="str">
        <f t="shared" si="691"/>
        <v>3335.81001241413-2229.81893954607i</v>
      </c>
      <c r="I2400" t="str">
        <f t="shared" si="692"/>
        <v>-100.868470879037-200.290544048225i</v>
      </c>
      <c r="K2400" t="str">
        <f t="shared" si="693"/>
        <v>0.00248636111725028-0.00406785322027029i</v>
      </c>
      <c r="L2400" t="str">
        <f t="shared" si="694"/>
        <v>0.00015-0.0371328442848182i</v>
      </c>
      <c r="M2400" t="str">
        <f t="shared" si="695"/>
        <v>0.0004-0.00655285487379146i</v>
      </c>
      <c r="N2400">
        <f t="shared" si="696"/>
        <v>92.56045077972361</v>
      </c>
      <c r="O2400">
        <f t="shared" si="697"/>
        <v>10.07460754505434</v>
      </c>
      <c r="P2400" s="3">
        <f t="shared" si="698"/>
        <v>10.07460754505434</v>
      </c>
      <c r="Q2400" s="3">
        <f t="shared" si="699"/>
        <v>-87.43954922027639</v>
      </c>
      <c r="R2400">
        <f t="shared" si="700"/>
        <v>92.56045077972361</v>
      </c>
      <c r="S2400">
        <f t="shared" si="701"/>
        <v>7.5994613622026099</v>
      </c>
      <c r="T2400">
        <f t="shared" si="684"/>
        <v>10.07460754505434</v>
      </c>
    </row>
    <row r="2401" spans="1:20" x14ac:dyDescent="0.25">
      <c r="A2401">
        <f t="shared" si="685"/>
        <v>47930.269504569595</v>
      </c>
      <c r="B2401">
        <f t="shared" si="702"/>
        <v>7628.3393153789802</v>
      </c>
      <c r="C2401" t="str">
        <f t="shared" si="686"/>
        <v>0.143283832013694-3.17419283567625i</v>
      </c>
      <c r="D2401" t="str">
        <f t="shared" si="687"/>
        <v>3.4777426920651-2.12282748393514i</v>
      </c>
      <c r="E2401" t="str">
        <f t="shared" si="688"/>
        <v>163.879444872554+7.52738412464323i</v>
      </c>
      <c r="F2401" t="str">
        <f t="shared" si="689"/>
        <v>2.42488927229033-19.5885419814173i</v>
      </c>
      <c r="G2401" t="str">
        <f t="shared" si="690"/>
        <v>0.999985297427466-0.00383436518450445i</v>
      </c>
      <c r="H2401" t="str">
        <f t="shared" si="691"/>
        <v>3304.69154894274-2260.88726240426i</v>
      </c>
      <c r="I2401" t="str">
        <f t="shared" si="692"/>
        <v>-102.330391983817-198.083645135295i</v>
      </c>
      <c r="K2401" t="str">
        <f t="shared" si="693"/>
        <v>0.00247347934222871-0.00405941451754031i</v>
      </c>
      <c r="L2401" t="str">
        <f t="shared" si="694"/>
        <v>0.00015-0.0369922736449673i</v>
      </c>
      <c r="M2401" t="str">
        <f t="shared" si="695"/>
        <v>0.0004-0.00652804829028837i</v>
      </c>
      <c r="N2401">
        <f t="shared" si="696"/>
        <v>92.584590802482623</v>
      </c>
      <c r="O2401">
        <f t="shared" si="697"/>
        <v>10.041506502263447</v>
      </c>
      <c r="P2401" s="3">
        <f t="shared" si="698"/>
        <v>10.041506502263447</v>
      </c>
      <c r="Q2401" s="3">
        <f t="shared" si="699"/>
        <v>-87.415409197517377</v>
      </c>
      <c r="R2401">
        <f t="shared" si="700"/>
        <v>92.584590802482623</v>
      </c>
      <c r="S2401">
        <f t="shared" si="701"/>
        <v>7.6283393153789802</v>
      </c>
      <c r="T2401">
        <f t="shared" si="684"/>
        <v>10.041506502263447</v>
      </c>
    </row>
    <row r="2402" spans="1:20" x14ac:dyDescent="0.25">
      <c r="A2402">
        <f t="shared" si="685"/>
        <v>48112.404528686959</v>
      </c>
      <c r="B2402">
        <f t="shared" si="702"/>
        <v>7657.3270047774204</v>
      </c>
      <c r="C2402" t="str">
        <f t="shared" si="686"/>
        <v>0.144075665381714-3.16206370310948i</v>
      </c>
      <c r="D2402" t="str">
        <f t="shared" si="687"/>
        <v>3.47773978132666-2.11506784261454i</v>
      </c>
      <c r="E2402" t="str">
        <f t="shared" si="688"/>
        <v>163.896181786095+7.5574239680186i</v>
      </c>
      <c r="F2402" t="str">
        <f t="shared" si="689"/>
        <v>2.42488900081949-19.5144578400028i</v>
      </c>
      <c r="G2402" t="str">
        <f t="shared" si="690"/>
        <v>0.999985185477268-0.00384893534131011i</v>
      </c>
      <c r="H2402" t="str">
        <f t="shared" si="691"/>
        <v>3272.891925255-2291.13072073385i</v>
      </c>
      <c r="I2402" t="str">
        <f t="shared" si="692"/>
        <v>-103.740349330091-195.849263806425i</v>
      </c>
      <c r="K2402" t="str">
        <f t="shared" si="693"/>
        <v>0.00246065116619107-0.00405095275288751i</v>
      </c>
      <c r="L2402" t="str">
        <f t="shared" si="694"/>
        <v>0.00015-0.0368522351513921i</v>
      </c>
      <c r="M2402" t="str">
        <f t="shared" si="695"/>
        <v>0.0004-0.00650333561495151i</v>
      </c>
      <c r="N2402">
        <f t="shared" si="696"/>
        <v>92.608809581314674</v>
      </c>
      <c r="O2402">
        <f t="shared" si="697"/>
        <v>10.008419170790022</v>
      </c>
      <c r="P2402" s="3">
        <f t="shared" si="698"/>
        <v>10.008419170790022</v>
      </c>
      <c r="Q2402" s="3">
        <f t="shared" si="699"/>
        <v>-87.391190418685326</v>
      </c>
      <c r="R2402">
        <f t="shared" si="700"/>
        <v>92.608809581314674</v>
      </c>
      <c r="S2402">
        <f t="shared" si="701"/>
        <v>7.6573270047774207</v>
      </c>
      <c r="T2402">
        <f t="shared" si="684"/>
        <v>10.008419170790022</v>
      </c>
    </row>
    <row r="2403" spans="1:20" x14ac:dyDescent="0.25">
      <c r="A2403">
        <f t="shared" si="685"/>
        <v>48295.231665895968</v>
      </c>
      <c r="B2403">
        <f t="shared" si="702"/>
        <v>7686.4248473955749</v>
      </c>
      <c r="C2403" t="str">
        <f t="shared" si="686"/>
        <v>0.144863932205092-3.14998515262612i</v>
      </c>
      <c r="D2403" t="str">
        <f t="shared" si="687"/>
        <v>3.47773684842954-2.10733862678845i</v>
      </c>
      <c r="E2403" t="str">
        <f t="shared" si="688"/>
        <v>163.913065418615+7.58755587324614i</v>
      </c>
      <c r="F2403" t="str">
        <f t="shared" si="689"/>
        <v>2.42488872728164-19.4406544206i</v>
      </c>
      <c r="G2403" t="str">
        <f t="shared" si="690"/>
        <v>0.999985072674658-0.00386356085978084i</v>
      </c>
      <c r="H2403" t="str">
        <f t="shared" si="691"/>
        <v>3240.44419945057-2320.52847265123i</v>
      </c>
      <c r="I2403" t="str">
        <f t="shared" si="692"/>
        <v>-105.097556070124-193.589411989548i</v>
      </c>
      <c r="K2403" t="str">
        <f t="shared" si="693"/>
        <v>0.0024478766220341-0.00404246831369555i</v>
      </c>
      <c r="L2403" t="str">
        <f t="shared" si="694"/>
        <v>0.00015-0.0367127267895916i</v>
      </c>
      <c r="M2403" t="str">
        <f t="shared" si="695"/>
        <v>0.0004-0.00647871649228085i</v>
      </c>
      <c r="N2403">
        <f t="shared" si="696"/>
        <v>92.633106969963791</v>
      </c>
      <c r="O2403">
        <f t="shared" si="697"/>
        <v>9.9753456191652763</v>
      </c>
      <c r="P2403" s="3">
        <f t="shared" si="698"/>
        <v>9.9753456191652763</v>
      </c>
      <c r="Q2403" s="3">
        <f t="shared" si="699"/>
        <v>-87.366893030036209</v>
      </c>
      <c r="R2403">
        <f t="shared" si="700"/>
        <v>92.633106969963791</v>
      </c>
      <c r="S2403">
        <f t="shared" si="701"/>
        <v>7.6864248473955747</v>
      </c>
      <c r="T2403">
        <f t="shared" si="684"/>
        <v>9.9753456191652763</v>
      </c>
    </row>
    <row r="2404" spans="1:20" x14ac:dyDescent="0.25">
      <c r="A2404">
        <f t="shared" si="685"/>
        <v>48478.753546226377</v>
      </c>
      <c r="B2404">
        <f t="shared" si="702"/>
        <v>7715.6332618156785</v>
      </c>
      <c r="C2404" t="str">
        <f t="shared" si="686"/>
        <v>0.145648629929121-3.13795697823751i</v>
      </c>
      <c r="D2404" t="str">
        <f t="shared" si="687"/>
        <v>3.47773389320503-2.09963972526418i</v>
      </c>
      <c r="E2404" t="str">
        <f t="shared" si="688"/>
        <v>163.930096817458+7.61777988881922i</v>
      </c>
      <c r="F2404" t="str">
        <f t="shared" si="689"/>
        <v>2.424888451661-19.3671306615215i</v>
      </c>
      <c r="G2404" t="str">
        <f t="shared" si="690"/>
        <v>0.999984959013144-0.00387824195023452i</v>
      </c>
      <c r="H2404" t="str">
        <f t="shared" si="691"/>
        <v>3207.38220876099-2349.06140923315i</v>
      </c>
      <c r="I2404" t="str">
        <f t="shared" si="692"/>
        <v>-106.40132774774-191.306125795283i</v>
      </c>
      <c r="K2404" t="str">
        <f t="shared" si="693"/>
        <v>0.0024351557393067-0.00403396158625234i</v>
      </c>
      <c r="L2404" t="str">
        <f t="shared" si="694"/>
        <v>0.00015-0.0365737465526913i</v>
      </c>
      <c r="M2404" t="str">
        <f t="shared" si="695"/>
        <v>0.0004-0.00645419056812198i</v>
      </c>
      <c r="N2404">
        <f t="shared" si="696"/>
        <v>92.657482821707148</v>
      </c>
      <c r="O2404">
        <f t="shared" si="697"/>
        <v>9.9422859159721728</v>
      </c>
      <c r="P2404" s="3">
        <f t="shared" si="698"/>
        <v>9.9422859159721728</v>
      </c>
      <c r="Q2404" s="3">
        <f t="shared" si="699"/>
        <v>-87.342517178292852</v>
      </c>
      <c r="R2404">
        <f t="shared" si="700"/>
        <v>92.657482821707148</v>
      </c>
      <c r="S2404">
        <f t="shared" si="701"/>
        <v>7.7156332618156789</v>
      </c>
      <c r="T2404">
        <f t="shared" si="684"/>
        <v>9.9422859159721728</v>
      </c>
    </row>
    <row r="2405" spans="1:20" x14ac:dyDescent="0.25">
      <c r="A2405">
        <f t="shared" si="685"/>
        <v>48662.972809702034</v>
      </c>
      <c r="B2405">
        <f t="shared" si="702"/>
        <v>7744.9526682105779</v>
      </c>
      <c r="C2405" t="str">
        <f t="shared" si="686"/>
        <v>0.146429756197991-3.12597897473661i</v>
      </c>
      <c r="D2405" t="str">
        <f t="shared" si="687"/>
        <v>3.47773091548324-2.09197102728504i</v>
      </c>
      <c r="E2405" t="str">
        <f t="shared" si="688"/>
        <v>163.947277037204+7.64809606101995i</v>
      </c>
      <c r="F2405" t="str">
        <f t="shared" si="689"/>
        <v>2.42488817394173-19.2938855051034i</v>
      </c>
      <c r="G2405" t="str">
        <f t="shared" si="690"/>
        <v>0.999984844486188-0.00389297882378764i</v>
      </c>
      <c r="H2405" t="str">
        <f t="shared" si="691"/>
        <v>3173.74045846322-2376.71218529845i</v>
      </c>
      <c r="I2405" t="str">
        <f t="shared" si="692"/>
        <v>-107.65108280574-189.001459154477i</v>
      </c>
      <c r="K2405" t="str">
        <f t="shared" si="693"/>
        <v>0.00242248854423499-0.00402543295572021i</v>
      </c>
      <c r="L2405" t="str">
        <f t="shared" si="694"/>
        <v>0.00015-0.0364352924414141i</v>
      </c>
      <c r="M2405" t="str">
        <f t="shared" si="695"/>
        <v>0.0004-0.00642975748966128i</v>
      </c>
      <c r="N2405">
        <f t="shared" si="696"/>
        <v>92.681936989360935</v>
      </c>
      <c r="O2405">
        <f t="shared" si="697"/>
        <v>9.9092401298506978</v>
      </c>
      <c r="P2405" s="3">
        <f t="shared" si="698"/>
        <v>9.9092401298506978</v>
      </c>
      <c r="Q2405" s="3">
        <f t="shared" si="699"/>
        <v>-87.318063010639065</v>
      </c>
      <c r="R2405">
        <f t="shared" si="700"/>
        <v>92.681936989360935</v>
      </c>
      <c r="S2405">
        <f t="shared" si="701"/>
        <v>7.744952668210578</v>
      </c>
      <c r="T2405">
        <f t="shared" si="684"/>
        <v>9.9092401298506978</v>
      </c>
    </row>
    <row r="2406" spans="1:20" x14ac:dyDescent="0.25">
      <c r="A2406">
        <f t="shared" si="685"/>
        <v>48847.892106378902</v>
      </c>
      <c r="B2406">
        <f t="shared" si="702"/>
        <v>7774.3834883497784</v>
      </c>
      <c r="C2406" t="str">
        <f t="shared" si="686"/>
        <v>0.147207308852962-3.11405093769696i</v>
      </c>
      <c r="D2406" t="str">
        <f t="shared" si="687"/>
        <v>3.47772791509292-2.08433242252879i</v>
      </c>
      <c r="E2406" t="str">
        <f t="shared" si="688"/>
        <v>163.964607139721+7.6785044338788i</v>
      </c>
      <c r="F2406" t="str">
        <f t="shared" si="689"/>
        <v>2.42488789410784-19.2209178976892i</v>
      </c>
      <c r="G2406" t="str">
        <f t="shared" si="690"/>
        <v>0.9999847290872-0.00390777169235824i</v>
      </c>
      <c r="H2406" t="str">
        <f t="shared" si="691"/>
        <v>3139.55400990572-2403.46524186075i</v>
      </c>
      <c r="I2406" t="str">
        <f t="shared" si="692"/>
        <v>-108.84634263118-186.677477494923i</v>
      </c>
      <c r="K2406" t="str">
        <f t="shared" si="693"/>
        <v>0.00240987505974775-0.0040168828061062i</v>
      </c>
      <c r="L2406" t="str">
        <f t="shared" si="694"/>
        <v>0.00015-0.0362973624640506i</v>
      </c>
      <c r="M2406" t="str">
        <f t="shared" si="695"/>
        <v>0.0004-0.00640541690542069i</v>
      </c>
      <c r="N2406">
        <f t="shared" si="696"/>
        <v>92.706469325284161</v>
      </c>
      <c r="O2406">
        <f t="shared" si="697"/>
        <v>9.8762083295014609</v>
      </c>
      <c r="P2406" s="3">
        <f t="shared" si="698"/>
        <v>9.8762083295014609</v>
      </c>
      <c r="Q2406" s="3">
        <f t="shared" si="699"/>
        <v>-87.293530674715839</v>
      </c>
      <c r="R2406">
        <f t="shared" si="700"/>
        <v>92.706469325284161</v>
      </c>
      <c r="S2406">
        <f t="shared" si="701"/>
        <v>7.7743834883497787</v>
      </c>
      <c r="T2406">
        <f t="shared" si="684"/>
        <v>9.8762083295014609</v>
      </c>
    </row>
    <row r="2407" spans="1:20" x14ac:dyDescent="0.25">
      <c r="A2407">
        <f t="shared" si="685"/>
        <v>49033.514096383144</v>
      </c>
      <c r="B2407">
        <f t="shared" si="702"/>
        <v>7803.9261456055074</v>
      </c>
      <c r="C2407" t="str">
        <f t="shared" si="686"/>
        <v>0.147981285930697-3.10217266347188i</v>
      </c>
      <c r="D2407" t="str">
        <f t="shared" si="687"/>
        <v>3.47772489186154-2.076723801106i</v>
      </c>
      <c r="E2407" t="str">
        <f t="shared" si="688"/>
        <v>163.982088194223+7.70900504914121i</v>
      </c>
      <c r="F2407" t="str">
        <f t="shared" si="689"/>
        <v>2.42488761214326-19.1482267896152i</v>
      </c>
      <c r="G2407" t="str">
        <f t="shared" si="690"/>
        <v>0.99998461280954-0.00392262076866902i</v>
      </c>
      <c r="H2407" t="str">
        <f t="shared" si="691"/>
        <v>3104.85836835402-2429.30682030202i</v>
      </c>
      <c r="I2407" t="str">
        <f t="shared" si="692"/>
        <v>-109.986731148666-184.336251495171i</v>
      </c>
      <c r="K2407" t="str">
        <f t="shared" si="693"/>
        <v>0.0023973153055019-0.00400831152023293i</v>
      </c>
      <c r="L2407" t="str">
        <f t="shared" si="694"/>
        <v>0.00015-0.0361599546364321i</v>
      </c>
      <c r="M2407" t="str">
        <f t="shared" si="695"/>
        <v>0.0004-0.00638116846525271i</v>
      </c>
      <c r="N2407">
        <f t="shared" si="696"/>
        <v>92.731079681384969</v>
      </c>
      <c r="O2407">
        <f t="shared" si="697"/>
        <v>9.843190583690042</v>
      </c>
      <c r="P2407" s="3">
        <f t="shared" si="698"/>
        <v>9.843190583690042</v>
      </c>
      <c r="Q2407" s="3">
        <f t="shared" si="699"/>
        <v>-87.268920318615031</v>
      </c>
      <c r="R2407">
        <f t="shared" si="700"/>
        <v>92.731079681384969</v>
      </c>
      <c r="S2407">
        <f t="shared" si="701"/>
        <v>7.8039261456055078</v>
      </c>
      <c r="T2407">
        <f t="shared" si="684"/>
        <v>9.843190583690042</v>
      </c>
    </row>
    <row r="2408" spans="1:20" x14ac:dyDescent="0.25">
      <c r="A2408">
        <f t="shared" si="685"/>
        <v>49219.841449949403</v>
      </c>
      <c r="B2408">
        <f t="shared" si="702"/>
        <v>7833.5810649588084</v>
      </c>
      <c r="C2408" t="str">
        <f t="shared" si="686"/>
        <v>0.148751685661577-3.09034394919382i</v>
      </c>
      <c r="D2408" t="str">
        <f t="shared" si="687"/>
        <v>3.47772184561526-2.06914505355851i</v>
      </c>
      <c r="E2408" t="str">
        <f t="shared" si="688"/>
        <v>163.999721277331+7.73959794622765i</v>
      </c>
      <c r="F2408" t="str">
        <f t="shared" si="689"/>
        <v>2.42488732803171-19.0758111351953i</v>
      </c>
      <c r="G2408" t="str">
        <f t="shared" si="690"/>
        <v>0.999984495646518-0.00393752626625034i</v>
      </c>
      <c r="H2408" t="str">
        <f t="shared" si="691"/>
        <v>3069.68937134539-2454.22496838204i</v>
      </c>
      <c r="I2408" t="str">
        <f t="shared" si="692"/>
        <v>-111.071973975143-181.97985095172i</v>
      </c>
      <c r="K2408" t="str">
        <f t="shared" si="693"/>
        <v>0.00238480929790861-0.00399971947970998i</v>
      </c>
      <c r="L2408" t="str">
        <f t="shared" si="694"/>
        <v>0.00015-0.0360230669819009i</v>
      </c>
      <c r="M2408" t="str">
        <f t="shared" si="695"/>
        <v>0.0004-0.00635701182033547i</v>
      </c>
      <c r="N2408">
        <f t="shared" si="696"/>
        <v>92.755767909126348</v>
      </c>
      <c r="O2408">
        <f t="shared" si="697"/>
        <v>9.810186961251862</v>
      </c>
      <c r="P2408" s="3">
        <f t="shared" si="698"/>
        <v>9.810186961251862</v>
      </c>
      <c r="Q2408" s="3">
        <f t="shared" si="699"/>
        <v>-87.244232090873652</v>
      </c>
      <c r="R2408">
        <f t="shared" si="700"/>
        <v>92.755767909126348</v>
      </c>
      <c r="S2408">
        <f t="shared" si="701"/>
        <v>7.8335810649588087</v>
      </c>
      <c r="T2408">
        <f t="shared" si="684"/>
        <v>9.810186961251862</v>
      </c>
    </row>
    <row r="2409" spans="1:20" x14ac:dyDescent="0.25">
      <c r="A2409">
        <f t="shared" si="685"/>
        <v>49406.876847459207</v>
      </c>
      <c r="B2409">
        <f t="shared" si="702"/>
        <v>7863.348673005652</v>
      </c>
      <c r="C2409" t="str">
        <f t="shared" si="686"/>
        <v>0.149518506467688-3.07856459277345i</v>
      </c>
      <c r="D2409" t="str">
        <f t="shared" si="687"/>
        <v>3.47771877617892-2.06159607085785i</v>
      </c>
      <c r="E2409" t="str">
        <f t="shared" si="688"/>
        <v>164.017507473131+7.77028316219099i</v>
      </c>
      <c r="F2409" t="str">
        <f t="shared" si="689"/>
        <v>2.42488704175691-19.0036698927057i</v>
      </c>
      <c r="G2409" t="str">
        <f t="shared" si="690"/>
        <v>0.999984377591393-0.00395248839944329i</v>
      </c>
      <c r="H2409" t="str">
        <f t="shared" si="691"/>
        <v>3034.083078218-2478.20953826318i</v>
      </c>
      <c r="I2409" t="str">
        <f t="shared" si="692"/>
        <v>-112.1018971529-179.610338793874i</v>
      </c>
      <c r="K2409" t="str">
        <f t="shared" si="693"/>
        <v>0.00237235705015912-0.00399110706490578i</v>
      </c>
      <c r="L2409" t="str">
        <f t="shared" si="694"/>
        <v>0.00015-0.035886697531282i</v>
      </c>
      <c r="M2409" t="str">
        <f t="shared" si="695"/>
        <v>0.0004-0.00633294662316741i</v>
      </c>
      <c r="N2409">
        <f t="shared" si="696"/>
        <v>92.780533859525605</v>
      </c>
      <c r="O2409">
        <f t="shared" si="697"/>
        <v>9.7771975310963803</v>
      </c>
      <c r="P2409" s="3">
        <f t="shared" si="698"/>
        <v>9.7771975310963803</v>
      </c>
      <c r="Q2409" s="3">
        <f t="shared" si="699"/>
        <v>-87.219466140474395</v>
      </c>
      <c r="R2409">
        <f t="shared" si="700"/>
        <v>92.780533859525605</v>
      </c>
      <c r="S2409">
        <f t="shared" si="701"/>
        <v>7.8633486730056523</v>
      </c>
      <c r="T2409">
        <f t="shared" si="684"/>
        <v>9.7771975310963803</v>
      </c>
    </row>
    <row r="2410" spans="1:20" x14ac:dyDescent="0.25">
      <c r="A2410">
        <f t="shared" si="685"/>
        <v>49594.622979479558</v>
      </c>
      <c r="B2410">
        <f t="shared" si="702"/>
        <v>7893.229397963074</v>
      </c>
      <c r="C2410" t="str">
        <f t="shared" si="686"/>
        <v>0.150281746961257-3.06683439289873i</v>
      </c>
      <c r="D2410" t="str">
        <f t="shared" si="687"/>
        <v>3.47771568337601-2.05407674440366i</v>
      </c>
      <c r="E2410" t="str">
        <f t="shared" si="688"/>
        <v>164.03544787323+7.80106073168198i</v>
      </c>
      <c r="F2410" t="str">
        <f t="shared" si="689"/>
        <v>2.42488675330234-18.9318020243703i</v>
      </c>
      <c r="G2410" t="str">
        <f t="shared" si="690"/>
        <v>0.999984258637372-0.00396750738340279i</v>
      </c>
      <c r="H2410" t="str">
        <f t="shared" si="691"/>
        <v>2998.07566144927-2501.2521767869i</v>
      </c>
      <c r="I2410" t="str">
        <f t="shared" si="692"/>
        <v>-113.076425480357-177.229765278295i</v>
      </c>
      <c r="K2410" t="str">
        <f t="shared" si="693"/>
        <v>0.00235995857225118-0.00398247465491975i</v>
      </c>
      <c r="L2410" t="str">
        <f t="shared" si="694"/>
        <v>0.00015-0.0357508443228552i</v>
      </c>
      <c r="M2410" t="str">
        <f t="shared" si="695"/>
        <v>0.0004-0.00630897252756267i</v>
      </c>
      <c r="N2410">
        <f t="shared" si="696"/>
        <v>92.805377383161996</v>
      </c>
      <c r="O2410">
        <f t="shared" si="697"/>
        <v>9.7442223622113922</v>
      </c>
      <c r="P2410" s="3">
        <f t="shared" si="698"/>
        <v>9.7442223622113922</v>
      </c>
      <c r="Q2410" s="3">
        <f t="shared" si="699"/>
        <v>-87.194622616838004</v>
      </c>
      <c r="R2410">
        <f t="shared" si="700"/>
        <v>92.805377383161996</v>
      </c>
      <c r="S2410">
        <f t="shared" si="701"/>
        <v>7.8932293979630739</v>
      </c>
      <c r="T2410">
        <f t="shared" si="684"/>
        <v>9.7442223622113922</v>
      </c>
    </row>
    <row r="2411" spans="1:20" x14ac:dyDescent="0.25">
      <c r="A2411">
        <f t="shared" si="685"/>
        <v>49783.082546801576</v>
      </c>
      <c r="B2411">
        <f t="shared" si="702"/>
        <v>7923.2236696753334</v>
      </c>
      <c r="C2411" t="str">
        <f t="shared" si="686"/>
        <v>0.151041405942837-3.05515314903412i</v>
      </c>
      <c r="D2411" t="str">
        <f t="shared" si="687"/>
        <v>3.47771256702873-2.04658696602212i</v>
      </c>
      <c r="E2411" t="str">
        <f t="shared" si="688"/>
        <v>164.053543576819+7.83193068690898i</v>
      </c>
      <c r="F2411" t="str">
        <f t="shared" si="689"/>
        <v>2.42488646265142-18.8602064963455i</v>
      </c>
      <c r="G2411" t="str">
        <f t="shared" si="690"/>
        <v>0.999984138777612-0.00398258343410066i</v>
      </c>
      <c r="H2411" t="str">
        <f t="shared" si="691"/>
        <v>2961.70330040368-2523.34630829411i</v>
      </c>
      <c r="I2411" t="str">
        <f t="shared" si="692"/>
        <v>-113.995580462757-174.840162392809i</v>
      </c>
      <c r="K2411" t="str">
        <f t="shared" si="693"/>
        <v>0.00234761387101549-0.0039738226275551i</v>
      </c>
      <c r="L2411" t="str">
        <f t="shared" si="694"/>
        <v>0.00015-0.0356155054023264i</v>
      </c>
      <c r="M2411" t="str">
        <f t="shared" si="695"/>
        <v>0.0004-0.00628508918864582i</v>
      </c>
      <c r="N2411">
        <f t="shared" si="696"/>
        <v>92.83029833017946</v>
      </c>
      <c r="O2411">
        <f t="shared" si="697"/>
        <v>9.7112615236677495</v>
      </c>
      <c r="P2411" s="3">
        <f t="shared" si="698"/>
        <v>9.7112615236677495</v>
      </c>
      <c r="Q2411" s="3">
        <f t="shared" si="699"/>
        <v>-87.16970166982054</v>
      </c>
      <c r="R2411">
        <f t="shared" si="700"/>
        <v>92.83029833017946</v>
      </c>
      <c r="S2411">
        <f t="shared" si="701"/>
        <v>7.9232236696753331</v>
      </c>
      <c r="T2411">
        <f t="shared" si="684"/>
        <v>9.7112615236677495</v>
      </c>
    </row>
    <row r="2412" spans="1:20" x14ac:dyDescent="0.25">
      <c r="A2412">
        <f t="shared" si="685"/>
        <v>49972.25826047943</v>
      </c>
      <c r="B2412">
        <f t="shared" si="702"/>
        <v>7953.3319196201001</v>
      </c>
      <c r="C2412" t="str">
        <f t="shared" si="686"/>
        <v>0.151797482399262-3.04352066141966i</v>
      </c>
      <c r="D2412" t="str">
        <f t="shared" si="687"/>
        <v>3.47770942695784-2.0391266279644i</v>
      </c>
      <c r="E2412" t="str">
        <f t="shared" si="688"/>
        <v>164.071795690731+7.86289305758978i</v>
      </c>
      <c r="F2412" t="str">
        <f t="shared" si="689"/>
        <v>2.42488616978741-18.7888822787053i</v>
      </c>
      <c r="G2412" t="str">
        <f t="shared" si="690"/>
        <v>0.999984018005216-0.00399771676832868i</v>
      </c>
      <c r="H2412" t="str">
        <f t="shared" si="691"/>
        <v>2925.00207804875-2544.48711033016i</v>
      </c>
      <c r="I2412" t="str">
        <f t="shared" si="692"/>
        <v>-114.85947790719-172.443538496278i</v>
      </c>
      <c r="K2412" t="str">
        <f t="shared" si="693"/>
        <v>0.0023353229501424-0.00396515135929216i</v>
      </c>
      <c r="L2412" t="str">
        <f t="shared" si="694"/>
        <v>0.00015-0.0354806788227997i</v>
      </c>
      <c r="M2412" t="str">
        <f t="shared" si="695"/>
        <v>0.0004-0.00626129626284702i</v>
      </c>
      <c r="N2412">
        <f t="shared" si="696"/>
        <v>92.855296550284521</v>
      </c>
      <c r="O2412">
        <f t="shared" si="697"/>
        <v>9.6783150846238222</v>
      </c>
      <c r="P2412" s="3">
        <f t="shared" si="698"/>
        <v>9.6783150846238222</v>
      </c>
      <c r="Q2412" s="3">
        <f t="shared" si="699"/>
        <v>-87.144703449715479</v>
      </c>
      <c r="R2412">
        <f t="shared" si="700"/>
        <v>92.855296550284521</v>
      </c>
      <c r="S2412">
        <f t="shared" si="701"/>
        <v>7.9533319196201004</v>
      </c>
      <c r="T2412">
        <f t="shared" ref="T2412:T2475" si="703">P2412</f>
        <v>9.6783150846238222</v>
      </c>
    </row>
    <row r="2413" spans="1:20" x14ac:dyDescent="0.25">
      <c r="A2413">
        <f t="shared" ref="A2413:A2476" si="704">2*PI()*B2413</f>
        <v>50162.152841869254</v>
      </c>
      <c r="B2413">
        <f t="shared" si="702"/>
        <v>7983.554580914657</v>
      </c>
      <c r="C2413" t="str">
        <f t="shared" ref="C2413:C2476" si="705">IMPRODUCT(D2413,E2413,$C$40,,K2413,$C$41)</f>
        <v>0.152549975502103-3.03193673107003i</v>
      </c>
      <c r="D2413" t="str">
        <f t="shared" ref="D2413:D2476" si="706">IMDIV(IMPRODUCT($C$37,$C$38,COMPLEX(1,A2413/$C$38)),IMSUM(-1*A2413*A2413/$C$39,COMPLEX(0,1*A2413)))</f>
        <v>3.47770626298279-2.03169562290513i</v>
      </c>
      <c r="E2413" t="str">
        <f t="shared" ref="E2413:E2476" si="707">IMDIV(IMPRODUCT(IMSUM(F2413,G2413),$C$29,H2413),IMSUM(1,I2413))</f>
        <v>164.090205329502+7.89394787092056i</v>
      </c>
      <c r="F2413" t="str">
        <f t="shared" ref="F2413:F2476" si="708">IMDIV(IMPRODUCT($C$14,$C$15,COMPLEX(1,A2413/$C$15)),IMSUM(-1*A2413*A2413/$C$16,COMPLEX(0,A2413)))</f>
        <v>2.4248858746935-18.7178283454268i</v>
      </c>
      <c r="G2413" t="str">
        <f t="shared" ref="G2413:G2476" si="709">IMDIV(1,COMPLEX(1,A2413*$C$9*$C$10))</f>
        <v>0.999983896313235-0.0040129076037018i</v>
      </c>
      <c r="H2413" t="str">
        <f t="shared" ref="H2413:H2476" si="710">IMDIV($C$3,IMSUM(K2413,COMPLEX(0,$C$28*A2413)))</f>
        <v>2888.00788115364-2564.67148261887i</v>
      </c>
      <c r="I2413" t="str">
        <f t="shared" ref="I2413:I2476" si="711">IMPRODUCT(F2413,$C$29,H2413,$C$31)</f>
        <v>-115.668325188255-170.041873218458i</v>
      </c>
      <c r="K2413" t="str">
        <f t="shared" ref="K2413:K2476" si="712">IF($C$26&lt;=0,IMDIV(1,IMSUM(IMDIV(1,L2413),1/$C$18)),IMDIV(1,IMSUM(IMDIV(1,L2413),1/$C$18,IMDIV(1,M2413))))</f>
        <v>0.00232308581020879-0.00395646122526191i</v>
      </c>
      <c r="L2413" t="str">
        <f t="shared" ref="L2413:L2476" si="713">IMSUM($C$21/$C$22,IMDIV(1,COMPLEX(0,$C$20*$C$22*A2413)))</f>
        <v>0.00015-0.0353463626447496i</v>
      </c>
      <c r="M2413" t="str">
        <f t="shared" ref="M2413:M2476" si="714">IMSUM($C$25/$C$26,IMDIV(1,COMPLEX(0,$C$24*$C$26*A2413)))</f>
        <v>0.0004-0.00623759340789701i</v>
      </c>
      <c r="N2413">
        <f t="shared" ref="N2413:N2476" si="715">ABS(R2413)</f>
        <v>92.880371892753701</v>
      </c>
      <c r="O2413">
        <f t="shared" ref="O2413:O2476" si="716">ABS(P2413)</f>
        <v>9.6453831143300128</v>
      </c>
      <c r="P2413" s="3">
        <f t="shared" ref="P2413:P2476" si="717">20*LOG10(IMABS(C2413))</f>
        <v>9.6453831143300128</v>
      </c>
      <c r="Q2413" s="3">
        <f t="shared" ref="Q2413:Q2476" si="718">IMARGUMENT(C2413)*180/PI()</f>
        <v>-87.119628107246299</v>
      </c>
      <c r="R2413">
        <f t="shared" ref="R2413:R2476" si="719">IF(Q2413&lt;0,Q2413+180,Q2413-180)</f>
        <v>92.880371892753701</v>
      </c>
      <c r="S2413">
        <f t="shared" ref="S2413:S2476" si="720">B2413/1000</f>
        <v>7.9835545809146566</v>
      </c>
      <c r="T2413">
        <f t="shared" si="703"/>
        <v>9.6453831143300128</v>
      </c>
    </row>
    <row r="2414" spans="1:20" x14ac:dyDescent="0.25">
      <c r="A2414">
        <f t="shared" si="704"/>
        <v>50352.769022668355</v>
      </c>
      <c r="B2414">
        <f t="shared" ref="B2414:B2477" si="721">B2413*(1+B$42)</f>
        <v>8013.8920883221326</v>
      </c>
      <c r="C2414" t="str">
        <f t="shared" si="705"/>
        <v>0.153298884605662-3.02040115977362i</v>
      </c>
      <c r="D2414" t="str">
        <f t="shared" si="706"/>
        <v>3.47770307492169-2.02429384394083i</v>
      </c>
      <c r="E2414" t="str">
        <f t="shared" si="707"/>
        <v>164.108773615428+7.92509515152483i</v>
      </c>
      <c r="F2414" t="str">
        <f t="shared" si="708"/>
        <v>2.42488557735269-18.647043674375i</v>
      </c>
      <c r="G2414" t="str">
        <f t="shared" si="709"/>
        <v>0.999983773694669-0.00402815615866111i</v>
      </c>
      <c r="H2414" t="str">
        <f t="shared" si="710"/>
        <v>2850.75630443788-2583.89800972822i</v>
      </c>
      <c r="I2414" t="str">
        <f t="shared" si="711"/>
        <v>-116.422418212205-167.637112640829i</v>
      </c>
      <c r="K2414" t="str">
        <f t="shared" si="712"/>
        <v>0.00231090244870513-0.00394775259922016i</v>
      </c>
      <c r="L2414" t="str">
        <f t="shared" si="713"/>
        <v>0.00015-0.0352125549359928i</v>
      </c>
      <c r="M2414" t="str">
        <f t="shared" si="714"/>
        <v>0.0004-0.00621398028282228i</v>
      </c>
      <c r="N2414">
        <f t="shared" si="715"/>
        <v>92.905524206431608</v>
      </c>
      <c r="O2414">
        <f t="shared" si="716"/>
        <v>9.6124656821333652</v>
      </c>
      <c r="P2414" s="3">
        <f t="shared" si="717"/>
        <v>9.6124656821333652</v>
      </c>
      <c r="Q2414" s="3">
        <f t="shared" si="718"/>
        <v>-87.094475793568392</v>
      </c>
      <c r="R2414">
        <f t="shared" si="719"/>
        <v>92.905524206431608</v>
      </c>
      <c r="S2414">
        <f t="shared" si="720"/>
        <v>8.0138920883221321</v>
      </c>
      <c r="T2414">
        <f t="shared" si="703"/>
        <v>9.6124656821333652</v>
      </c>
    </row>
    <row r="2415" spans="1:20" x14ac:dyDescent="0.25">
      <c r="A2415">
        <f t="shared" si="704"/>
        <v>50544.109544954496</v>
      </c>
      <c r="B2415">
        <f t="shared" si="721"/>
        <v>8044.344878257757</v>
      </c>
      <c r="C2415" t="str">
        <f t="shared" si="705"/>
        <v>0.154044209245194-3.00891375009163i</v>
      </c>
      <c r="D2415" t="str">
        <f t="shared" si="706"/>
        <v>3.4776998625912-2.01692118458838i</v>
      </c>
      <c r="E2415" t="str">
        <f t="shared" si="707"/>
        <v>164.12750167863+7.95633492141574i</v>
      </c>
      <c r="F2415" t="str">
        <f t="shared" si="708"/>
        <v>2.42488527774785-18.5765272472884i</v>
      </c>
      <c r="G2415" t="str">
        <f t="shared" si="709"/>
        <v>0.99998365014246-0.00404346265247712i</v>
      </c>
      <c r="H2415" t="str">
        <f t="shared" si="710"/>
        <v>2813.28255908646-2602.16691788177i</v>
      </c>
      <c r="I2415" t="str">
        <f t="shared" si="711"/>
        <v>-117.122138108668-165.231164776257i</v>
      </c>
      <c r="K2415" t="str">
        <f t="shared" si="712"/>
        <v>0.00229877286006286-0.00393902585352235i</v>
      </c>
      <c r="L2415" t="str">
        <f t="shared" si="713"/>
        <v>0.00015-0.0350792537716606i</v>
      </c>
      <c r="M2415" t="str">
        <f t="shared" si="714"/>
        <v>0.0004-0.00619045654794009i</v>
      </c>
      <c r="N2415">
        <f t="shared" si="715"/>
        <v>92.930753339733272</v>
      </c>
      <c r="O2415">
        <f t="shared" si="716"/>
        <v>9.5795628574823546</v>
      </c>
      <c r="P2415" s="3">
        <f t="shared" si="717"/>
        <v>9.5795628574823546</v>
      </c>
      <c r="Q2415" s="3">
        <f t="shared" si="718"/>
        <v>-87.069246660266728</v>
      </c>
      <c r="R2415">
        <f t="shared" si="719"/>
        <v>92.930753339733272</v>
      </c>
      <c r="S2415">
        <f t="shared" si="720"/>
        <v>8.0443448782577569</v>
      </c>
      <c r="T2415">
        <f t="shared" si="703"/>
        <v>9.5795628574823546</v>
      </c>
    </row>
    <row r="2416" spans="1:20" x14ac:dyDescent="0.25">
      <c r="A2416">
        <f t="shared" si="704"/>
        <v>50736.177161225321</v>
      </c>
      <c r="B2416">
        <f t="shared" si="721"/>
        <v>8074.9133887951366</v>
      </c>
      <c r="C2416" t="str">
        <f t="shared" si="705"/>
        <v>0.154785949135012-2.99747430535703i</v>
      </c>
      <c r="D2416" t="str">
        <f t="shared" si="706"/>
        <v>3.47769662580662-2.00957753878346i</v>
      </c>
      <c r="E2416" t="str">
        <f t="shared" si="707"/>
        <v>164.146390657115+7.98766719995095i</v>
      </c>
      <c r="F2416" t="str">
        <f t="shared" si="708"/>
        <v>2.42488497586178-18.5062780497645i</v>
      </c>
      <c r="G2416" t="str">
        <f t="shared" si="709"/>
        <v>0.999983525649502-0.00405882730525279i</v>
      </c>
      <c r="H2416" t="str">
        <f t="shared" si="710"/>
        <v>2775.62138599549-2619.48002639709i</v>
      </c>
      <c r="I2416" t="str">
        <f t="shared" si="711"/>
        <v>-117.767947679919-162.825895362244i</v>
      </c>
      <c r="K2416" t="str">
        <f t="shared" si="712"/>
        <v>0.00228669703568158-0.00393028135909843i</v>
      </c>
      <c r="L2416" t="str">
        <f t="shared" si="713"/>
        <v>0.00015-0.0349464572341707i</v>
      </c>
      <c r="M2416" t="str">
        <f t="shared" si="714"/>
        <v>0.0004-0.00616702186485367i</v>
      </c>
      <c r="N2416">
        <f t="shared" si="715"/>
        <v>92.956059140643731</v>
      </c>
      <c r="O2416">
        <f t="shared" si="716"/>
        <v>9.5466747099313629</v>
      </c>
      <c r="P2416" s="3">
        <f t="shared" si="717"/>
        <v>9.5466747099313629</v>
      </c>
      <c r="Q2416" s="3">
        <f t="shared" si="718"/>
        <v>-87.043940859356269</v>
      </c>
      <c r="R2416">
        <f t="shared" si="719"/>
        <v>92.956059140643731</v>
      </c>
      <c r="S2416">
        <f t="shared" si="720"/>
        <v>8.074913388795137</v>
      </c>
      <c r="T2416">
        <f t="shared" si="703"/>
        <v>9.5466747099313629</v>
      </c>
    </row>
    <row r="2417" spans="1:20" x14ac:dyDescent="0.25">
      <c r="A2417">
        <f t="shared" si="704"/>
        <v>50928.974634437982</v>
      </c>
      <c r="B2417">
        <f t="shared" si="721"/>
        <v>8105.5980596725585</v>
      </c>
      <c r="C2417" t="str">
        <f t="shared" si="705"/>
        <v>0.155524104166613-2.98608262967345i</v>
      </c>
      <c r="D2417" t="str">
        <f t="shared" si="706"/>
        <v>3.47769336438181-2.0022628008791i</v>
      </c>
      <c r="E2417" t="str">
        <f t="shared" si="707"/>
        <v>164.165441696831+8.0190920037879i</v>
      </c>
      <c r="F2417" t="str">
        <f t="shared" si="708"/>
        <v>2.42488467167709-18.4362950712447i</v>
      </c>
      <c r="G2417" t="str">
        <f t="shared" si="709"/>
        <v>0.999983400208631-0.00407425033792675i</v>
      </c>
      <c r="H2417" t="str">
        <f t="shared" si="710"/>
        <v>2737.80697406024-2635.84069425007i</v>
      </c>
      <c r="I2417" t="str">
        <f t="shared" si="711"/>
        <v>-118.360387638092-160.42312397947i</v>
      </c>
      <c r="K2417" t="str">
        <f t="shared" si="712"/>
        <v>0.00227467496395678-0.00392151948542843i</v>
      </c>
      <c r="L2417" t="str">
        <f t="shared" si="713"/>
        <v>0.00015-0.0348141634132006i</v>
      </c>
      <c r="M2417" t="str">
        <f t="shared" si="714"/>
        <v>0.0004-0.00614367589644715i</v>
      </c>
      <c r="N2417">
        <f t="shared" si="715"/>
        <v>92.98144145671823</v>
      </c>
      <c r="O2417">
        <f t="shared" si="716"/>
        <v>9.5138013091450286</v>
      </c>
      <c r="P2417" s="3">
        <f t="shared" si="717"/>
        <v>9.5138013091450286</v>
      </c>
      <c r="Q2417" s="3">
        <f t="shared" si="718"/>
        <v>-87.01855854328177</v>
      </c>
      <c r="R2417">
        <f t="shared" si="719"/>
        <v>92.98144145671823</v>
      </c>
      <c r="S2417">
        <f t="shared" si="720"/>
        <v>8.105598059672559</v>
      </c>
      <c r="T2417">
        <f t="shared" si="703"/>
        <v>9.5138013091450286</v>
      </c>
    </row>
    <row r="2418" spans="1:20" x14ac:dyDescent="0.25">
      <c r="A2418">
        <f t="shared" si="704"/>
        <v>51122.504738048847</v>
      </c>
      <c r="B2418">
        <f t="shared" si="721"/>
        <v>8136.3993322993147</v>
      </c>
      <c r="C2418" t="str">
        <f t="shared" si="705"/>
        <v>0.156258674406816-2.97473852791453i</v>
      </c>
      <c r="D2418" t="str">
        <f t="shared" si="706"/>
        <v>3.47769007812928-1.99497686564406i</v>
      </c>
      <c r="E2418" t="str">
        <f t="shared" si="707"/>
        <v>164.18465595174+8.05060934683927i</v>
      </c>
      <c r="F2418" t="str">
        <f t="shared" si="708"/>
        <v>2.42488436517627-18.3665773050001i</v>
      </c>
      <c r="G2418" t="str">
        <f t="shared" si="709"/>
        <v>0.99998327381263-0.00408973197227646i</v>
      </c>
      <c r="H2418" t="str">
        <f t="shared" si="710"/>
        <v>2699.87288376362-2651.25376228002i</v>
      </c>
      <c r="I2418" t="str">
        <f t="shared" si="711"/>
        <v>-118.900072661033-158.024620504254i</v>
      </c>
      <c r="K2418" t="str">
        <f t="shared" si="712"/>
        <v>0.00226270663030752-0.00391274060051872i</v>
      </c>
      <c r="L2418" t="str">
        <f t="shared" si="713"/>
        <v>0.00015-0.0346823704056591i</v>
      </c>
      <c r="M2418" t="str">
        <f t="shared" si="714"/>
        <v>0.0004-0.00612041830688102i</v>
      </c>
      <c r="N2418">
        <f t="shared" si="715"/>
        <v>93.006900135081224</v>
      </c>
      <c r="O2418">
        <f t="shared" si="716"/>
        <v>9.4809427249040272</v>
      </c>
      <c r="P2418" s="3">
        <f t="shared" si="717"/>
        <v>9.4809427249040272</v>
      </c>
      <c r="Q2418" s="3">
        <f t="shared" si="718"/>
        <v>-86.993099864918776</v>
      </c>
      <c r="R2418">
        <f t="shared" si="719"/>
        <v>93.006900135081224</v>
      </c>
      <c r="S2418">
        <f t="shared" si="720"/>
        <v>8.1363993322993142</v>
      </c>
      <c r="T2418">
        <f t="shared" si="703"/>
        <v>9.4809427249040272</v>
      </c>
    </row>
    <row r="2419" spans="1:20" x14ac:dyDescent="0.25">
      <c r="A2419">
        <f t="shared" si="704"/>
        <v>51316.770256053438</v>
      </c>
      <c r="B2419">
        <f t="shared" si="721"/>
        <v>8167.3176497620525</v>
      </c>
      <c r="C2419" t="str">
        <f t="shared" si="705"/>
        <v>0.156989660095882-2.9634418057225i</v>
      </c>
      <c r="D2419" t="str">
        <f t="shared" si="706"/>
        <v>3.47768676686005-1.9877196282614i</v>
      </c>
      <c r="E2419" t="str">
        <f t="shared" si="707"/>
        <v>164.204034583871+8.08221924022777i</v>
      </c>
      <c r="F2419" t="str">
        <f t="shared" si="708"/>
        <v>2.42488405634169-18.297123748117i</v>
      </c>
      <c r="G2419" t="str">
        <f t="shared" si="709"/>
        <v>0.999983146454226-0.00410527243092136i</v>
      </c>
      <c r="H2419" t="str">
        <f t="shared" si="710"/>
        <v>2661.85197626889-2665.7254915572i</v>
      </c>
      <c r="I2419" t="str">
        <f t="shared" si="711"/>
        <v>-119.387687297315-155.632101900549i</v>
      </c>
      <c r="K2419" t="str">
        <f t="shared" si="712"/>
        <v>0.00225079201720435-0.00390394507087822i</v>
      </c>
      <c r="L2419" t="str">
        <f t="shared" si="713"/>
        <v>0.00015-0.0345510763156596i</v>
      </c>
      <c r="M2419" t="str">
        <f t="shared" si="714"/>
        <v>0.0004-0.00609724876158697i</v>
      </c>
      <c r="N2419">
        <f t="shared" si="715"/>
        <v>93.032435022425986</v>
      </c>
      <c r="O2419">
        <f t="shared" si="716"/>
        <v>9.4480990271086966</v>
      </c>
      <c r="P2419" s="3">
        <f t="shared" si="717"/>
        <v>9.4480990271086966</v>
      </c>
      <c r="Q2419" s="3">
        <f t="shared" si="718"/>
        <v>-86.967564977574014</v>
      </c>
      <c r="R2419">
        <f t="shared" si="719"/>
        <v>93.032435022425986</v>
      </c>
      <c r="S2419">
        <f t="shared" si="720"/>
        <v>8.1673176497620528</v>
      </c>
      <c r="T2419">
        <f t="shared" si="703"/>
        <v>9.4480990271086966</v>
      </c>
    </row>
    <row r="2420" spans="1:20" x14ac:dyDescent="0.25">
      <c r="A2420">
        <f t="shared" si="704"/>
        <v>51511.77398302644</v>
      </c>
      <c r="B2420">
        <f t="shared" si="721"/>
        <v>8198.3534568311479</v>
      </c>
      <c r="C2420" t="str">
        <f t="shared" si="705"/>
        <v>0.15771706164565-2.95219226950722i</v>
      </c>
      <c r="D2420" t="str">
        <f t="shared" si="706"/>
        <v>3.47768343038375-1.98049098432691i</v>
      </c>
      <c r="E2420" t="str">
        <f t="shared" si="707"/>
        <v>164.223578763385+8.11392169224242i</v>
      </c>
      <c r="F2420" t="str">
        <f t="shared" si="708"/>
        <v>2.42488374515561-18.2279334014826i</v>
      </c>
      <c r="G2420" t="str">
        <f t="shared" si="709"/>
        <v>0.999983018126092-0.00412087193732607i</v>
      </c>
      <c r="H2420" t="str">
        <f t="shared" si="710"/>
        <v>2623.77634817053-2679.26349843768i</v>
      </c>
      <c r="I2420" t="str">
        <f t="shared" si="711"/>
        <v>-119.823981750542-153.247229354318i</v>
      </c>
      <c r="K2420" t="str">
        <f t="shared" si="712"/>
        <v>0.00223893110419721-0.00389513326149546i</v>
      </c>
      <c r="L2420" t="str">
        <f t="shared" si="713"/>
        <v>0.00015-0.0344202792544925i</v>
      </c>
      <c r="M2420" t="str">
        <f t="shared" si="714"/>
        <v>0.0004-0.00607416692726336i</v>
      </c>
      <c r="N2420">
        <f t="shared" si="715"/>
        <v>93.058045965013463</v>
      </c>
      <c r="O2420">
        <f t="shared" si="716"/>
        <v>9.4152702857841017</v>
      </c>
      <c r="P2420" s="3">
        <f t="shared" si="717"/>
        <v>9.4152702857841017</v>
      </c>
      <c r="Q2420" s="3">
        <f t="shared" si="718"/>
        <v>-86.941954034986537</v>
      </c>
      <c r="R2420">
        <f t="shared" si="719"/>
        <v>93.058045965013463</v>
      </c>
      <c r="S2420">
        <f t="shared" si="720"/>
        <v>8.198353456831148</v>
      </c>
      <c r="T2420">
        <f t="shared" si="703"/>
        <v>9.4152702857841017</v>
      </c>
    </row>
    <row r="2421" spans="1:20" x14ac:dyDescent="0.25">
      <c r="A2421">
        <f t="shared" si="704"/>
        <v>51707.518724161942</v>
      </c>
      <c r="B2421">
        <f t="shared" si="721"/>
        <v>8229.5071999671072</v>
      </c>
      <c r="C2421" t="str">
        <f t="shared" si="705"/>
        <v>0.158440879637509-2.94098972644532i</v>
      </c>
      <c r="D2421" t="str">
        <f t="shared" si="706"/>
        <v>3.47768006850851-1.97329082984766i</v>
      </c>
      <c r="E2421" t="str">
        <f t="shared" si="707"/>
        <v>164.243289668642+8.14571670828683i</v>
      </c>
      <c r="F2421" t="str">
        <f t="shared" si="708"/>
        <v>2.42488343160008-18.1590052697701i</v>
      </c>
      <c r="G2421" t="str">
        <f t="shared" si="709"/>
        <v>0.999982888820845-0.00413653071580363i</v>
      </c>
      <c r="H2421" t="str">
        <f t="shared" si="710"/>
        <v>2585.67727200484-2691.87668682683i</v>
      </c>
      <c r="I2421" t="str">
        <f t="shared" si="711"/>
        <v>-120.209767572347-150.871605750334i</v>
      </c>
      <c r="K2421" t="str">
        <f t="shared" si="712"/>
        <v>0.0022271238679437-0.00388630553581614i</v>
      </c>
      <c r="L2421" t="str">
        <f t="shared" si="713"/>
        <v>0.00015-0.0342899773405983i</v>
      </c>
      <c r="M2421" t="str">
        <f t="shared" si="714"/>
        <v>0.0004-0.00605117247187026i</v>
      </c>
      <c r="N2421">
        <f t="shared" si="715"/>
        <v>93.083732808667435</v>
      </c>
      <c r="O2421">
        <f t="shared" si="716"/>
        <v>9.3824565710854113</v>
      </c>
      <c r="P2421" s="3">
        <f t="shared" si="717"/>
        <v>9.3824565710854113</v>
      </c>
      <c r="Q2421" s="3">
        <f t="shared" si="718"/>
        <v>-86.916267191332565</v>
      </c>
      <c r="R2421">
        <f t="shared" si="719"/>
        <v>93.083732808667435</v>
      </c>
      <c r="S2421">
        <f t="shared" si="720"/>
        <v>8.2295071999671077</v>
      </c>
      <c r="T2421">
        <f t="shared" si="703"/>
        <v>9.3824565710854113</v>
      </c>
    </row>
    <row r="2422" spans="1:20" x14ac:dyDescent="0.25">
      <c r="A2422">
        <f t="shared" si="704"/>
        <v>51904.007295313757</v>
      </c>
      <c r="B2422">
        <f t="shared" si="721"/>
        <v>8260.7793273269817</v>
      </c>
      <c r="C2422" t="str">
        <f t="shared" si="705"/>
        <v>0.159161114820586-2.92983398447873i</v>
      </c>
      <c r="D2422" t="str">
        <f t="shared" si="706"/>
        <v>3.47767668104104-1.96611906124044i</v>
      </c>
      <c r="E2422" t="str">
        <f t="shared" si="707"/>
        <v>164.263168486255+8.17760429083286i</v>
      </c>
      <c r="F2422" t="str">
        <f t="shared" si="708"/>
        <v>2.42488311565712-18.0903383614251i</v>
      </c>
      <c r="G2422" t="str">
        <f t="shared" si="709"/>
        <v>0.999982758531044-0.00415224899151866i</v>
      </c>
      <c r="H2422" t="str">
        <f t="shared" si="710"/>
        <v>2547.58514257344-2703.57517816646i</v>
      </c>
      <c r="I2422" t="str">
        <f t="shared" si="711"/>
        <v>-120.545913292676-148.506773488919i</v>
      </c>
      <c r="K2422" t="str">
        <f t="shared" si="712"/>
        <v>0.00221537028223723-0.00387746225572078i</v>
      </c>
      <c r="L2422" t="str">
        <f t="shared" si="713"/>
        <v>0.00015-0.0341601686995399i</v>
      </c>
      <c r="M2422" t="str">
        <f t="shared" si="714"/>
        <v>0.0004-0.00602826506462469i</v>
      </c>
      <c r="N2422">
        <f t="shared" si="715"/>
        <v>93.109495398774229</v>
      </c>
      <c r="O2422">
        <f t="shared" si="716"/>
        <v>9.349657953301648</v>
      </c>
      <c r="P2422" s="3">
        <f t="shared" si="717"/>
        <v>9.349657953301648</v>
      </c>
      <c r="Q2422" s="3">
        <f t="shared" si="718"/>
        <v>-86.890504601225771</v>
      </c>
      <c r="R2422">
        <f t="shared" si="719"/>
        <v>93.109495398774229</v>
      </c>
      <c r="S2422">
        <f t="shared" si="720"/>
        <v>8.2607793273269809</v>
      </c>
      <c r="T2422">
        <f t="shared" si="703"/>
        <v>9.349657953301648</v>
      </c>
    </row>
    <row r="2423" spans="1:20" x14ac:dyDescent="0.25">
      <c r="A2423">
        <f t="shared" si="704"/>
        <v>52101.242523035959</v>
      </c>
      <c r="B2423">
        <f t="shared" si="721"/>
        <v>8292.1702887708252</v>
      </c>
      <c r="C2423" t="str">
        <f t="shared" si="705"/>
        <v>0.159877768109856-2.91872485231402i</v>
      </c>
      <c r="D2423" t="str">
        <f t="shared" si="706"/>
        <v>3.4776732677866-1.95897557533035i</v>
      </c>
      <c r="E2423" t="str">
        <f t="shared" si="707"/>
        <v>164.283216411169+8.2095844393761i</v>
      </c>
      <c r="F2423" t="str">
        <f t="shared" si="708"/>
        <v>2.42488279730848-18.0219316886508i</v>
      </c>
      <c r="G2423" t="str">
        <f t="shared" si="709"/>
        <v>0.999982627249194-0.00416802699049064i</v>
      </c>
      <c r="H2423" t="str">
        <f t="shared" si="710"/>
        <v>2509.52942908811-2714.37023964742i</v>
      </c>
      <c r="I2423" t="str">
        <f t="shared" si="711"/>
        <v>-120.833340014687-146.154212637766i</v>
      </c>
      <c r="K2423" t="str">
        <f t="shared" si="712"/>
        <v>0.00220367031803551-0.00386860378150323i</v>
      </c>
      <c r="L2423" t="str">
        <f t="shared" si="713"/>
        <v>0.00015-0.0340308514639768i</v>
      </c>
      <c r="M2423" t="str">
        <f t="shared" si="714"/>
        <v>0.0004-0.00600544437599591i</v>
      </c>
      <c r="N2423">
        <f t="shared" si="715"/>
        <v>93.135333580279479</v>
      </c>
      <c r="O2423">
        <f t="shared" si="716"/>
        <v>9.3168745028618787</v>
      </c>
      <c r="P2423" s="3">
        <f t="shared" si="717"/>
        <v>9.3168745028618787</v>
      </c>
      <c r="Q2423" s="3">
        <f t="shared" si="718"/>
        <v>-86.864666419720521</v>
      </c>
      <c r="R2423">
        <f t="shared" si="719"/>
        <v>93.135333580279479</v>
      </c>
      <c r="S2423">
        <f t="shared" si="720"/>
        <v>8.2921702887708246</v>
      </c>
      <c r="T2423">
        <f t="shared" si="703"/>
        <v>9.3168745028618787</v>
      </c>
    </row>
    <row r="2424" spans="1:20" x14ac:dyDescent="0.25">
      <c r="A2424">
        <f t="shared" si="704"/>
        <v>52299.227244623493</v>
      </c>
      <c r="B2424">
        <f t="shared" si="721"/>
        <v>8323.680535868154</v>
      </c>
      <c r="C2424" t="str">
        <f t="shared" si="705"/>
        <v>0.160590840584119-2.90766213942076i</v>
      </c>
      <c r="D2424" t="str">
        <f t="shared" si="706"/>
        <v>3.4776698285489-1.95186026934923i</v>
      </c>
      <c r="E2424" t="str">
        <f t="shared" si="707"/>
        <v>164.303434646707+8.24165715038262i</v>
      </c>
      <c r="F2424" t="str">
        <f t="shared" si="708"/>
        <v>2.42488247653589-17.9537842673941i</v>
      </c>
      <c r="G2424" t="str">
        <f t="shared" si="709"/>
        <v>0.999982494967741-0.00418386493959708i</v>
      </c>
      <c r="H2424" t="str">
        <f t="shared" si="710"/>
        <v>2471.53863310068-2724.27421113443i</v>
      </c>
      <c r="I2424" t="str">
        <f t="shared" si="711"/>
        <v>-121.073017000371-143.815339411813i</v>
      </c>
      <c r="K2424" t="str">
        <f t="shared" si="712"/>
        <v>0.00219202394348894-0.0038597304718494i</v>
      </c>
      <c r="L2424" t="str">
        <f t="shared" si="713"/>
        <v>0.00015-0.0339020237736371i</v>
      </c>
      <c r="M2424" t="str">
        <f t="shared" si="714"/>
        <v>0.0004-0.00598271007770064i</v>
      </c>
      <c r="N2424">
        <f t="shared" si="715"/>
        <v>93.161247197683224</v>
      </c>
      <c r="O2424">
        <f t="shared" si="716"/>
        <v>9.2841062903385456</v>
      </c>
      <c r="P2424" s="3">
        <f t="shared" si="717"/>
        <v>9.2841062903385456</v>
      </c>
      <c r="Q2424" s="3">
        <f t="shared" si="718"/>
        <v>-86.838752802316776</v>
      </c>
      <c r="R2424">
        <f t="shared" si="719"/>
        <v>93.161247197683224</v>
      </c>
      <c r="S2424">
        <f t="shared" si="720"/>
        <v>8.3236805358681547</v>
      </c>
      <c r="T2424">
        <f t="shared" si="703"/>
        <v>9.2841062903385456</v>
      </c>
    </row>
    <row r="2425" spans="1:20" x14ac:dyDescent="0.25">
      <c r="A2425">
        <f t="shared" si="704"/>
        <v>52497.964308153067</v>
      </c>
      <c r="B2425">
        <f t="shared" si="721"/>
        <v>8355.3105219044537</v>
      </c>
      <c r="C2425" t="str">
        <f t="shared" si="705"/>
        <v>0.161300333484109-2.89664565603076i</v>
      </c>
      <c r="D2425" t="str">
        <f t="shared" si="706"/>
        <v>3.47766636313022-1.94477304093425i</v>
      </c>
      <c r="E2425" t="str">
        <f t="shared" si="707"/>
        <v>164.323824404647+8.27382241724132i</v>
      </c>
      <c r="F2425" t="str">
        <f t="shared" si="708"/>
        <v>2.42488215332088-17.8858951173312i</v>
      </c>
      <c r="G2425" t="str">
        <f t="shared" si="709"/>
        <v>0.999982361679074-0.00419976306657686i</v>
      </c>
      <c r="H2425" t="str">
        <f t="shared" si="710"/>
        <v>2433.64025214273-2733.30043126994i</v>
      </c>
      <c r="I2425" t="str">
        <f t="shared" si="711"/>
        <v>-121.265957271477-141.491504972138i</v>
      </c>
      <c r="K2425" t="str">
        <f t="shared" si="712"/>
        <v>0.00218043112396922-0.00385084268381658i</v>
      </c>
      <c r="L2425" t="str">
        <f t="shared" si="713"/>
        <v>0.00015-0.0337736837752909i</v>
      </c>
      <c r="M2425" t="str">
        <f t="shared" si="714"/>
        <v>0.0004-0.0059600618426984i</v>
      </c>
      <c r="N2425">
        <f t="shared" si="715"/>
        <v>93.187236095035828</v>
      </c>
      <c r="O2425">
        <f t="shared" si="716"/>
        <v>9.2513533864535393</v>
      </c>
      <c r="P2425" s="3">
        <f t="shared" si="717"/>
        <v>9.2513533864535393</v>
      </c>
      <c r="Q2425" s="3">
        <f t="shared" si="718"/>
        <v>-86.812763904964172</v>
      </c>
      <c r="R2425">
        <f t="shared" si="719"/>
        <v>93.187236095035828</v>
      </c>
      <c r="S2425">
        <f t="shared" si="720"/>
        <v>8.3553105219044532</v>
      </c>
      <c r="T2425">
        <f t="shared" si="703"/>
        <v>9.2513533864535393</v>
      </c>
    </row>
    <row r="2426" spans="1:20" x14ac:dyDescent="0.25">
      <c r="A2426">
        <f t="shared" si="704"/>
        <v>52697.456572524046</v>
      </c>
      <c r="B2426">
        <f t="shared" si="721"/>
        <v>8387.0607018876908</v>
      </c>
      <c r="C2426" t="str">
        <f t="shared" si="705"/>
        <v>0.162006248210575-2.88567521313672i</v>
      </c>
      <c r="D2426" t="str">
        <f t="shared" si="706"/>
        <v>3.4776628713313-1.93771378812639i</v>
      </c>
      <c r="E2426" t="str">
        <f t="shared" si="707"/>
        <v>164.344386905285+8.30608023021194i</v>
      </c>
      <c r="F2426" t="str">
        <f t="shared" si="708"/>
        <v>2.42488182764485-17.8182632618536i</v>
      </c>
      <c r="G2426" t="str">
        <f t="shared" si="709"/>
        <v>0.999982227375525-0.0042157216000334i</v>
      </c>
      <c r="H2426" t="str">
        <f t="shared" si="710"/>
        <v>2395.86074896263-2741.46316320146i</v>
      </c>
      <c r="I2426" t="str">
        <f t="shared" si="711"/>
        <v>-121.413213248716-139.183994533113i</v>
      </c>
      <c r="K2426" t="str">
        <f t="shared" si="712"/>
        <v>0.00216889182209807-0.00384194077281308i</v>
      </c>
      <c r="L2426" t="str">
        <f t="shared" si="713"/>
        <v>0.00015-0.0336458296227245i</v>
      </c>
      <c r="M2426" t="str">
        <f t="shared" si="714"/>
        <v>0.0004-0.00593749934518668i</v>
      </c>
      <c r="N2426">
        <f t="shared" si="715"/>
        <v>93.213300115933947</v>
      </c>
      <c r="O2426">
        <f t="shared" si="716"/>
        <v>9.2186158620825829</v>
      </c>
      <c r="P2426" s="3">
        <f t="shared" si="717"/>
        <v>9.2186158620825829</v>
      </c>
      <c r="Q2426" s="3">
        <f t="shared" si="718"/>
        <v>-86.786699884066053</v>
      </c>
      <c r="R2426">
        <f t="shared" si="719"/>
        <v>93.213300115933947</v>
      </c>
      <c r="S2426">
        <f t="shared" si="720"/>
        <v>8.387060701887691</v>
      </c>
      <c r="T2426">
        <f t="shared" si="703"/>
        <v>9.2186158620825829</v>
      </c>
    </row>
    <row r="2427" spans="1:20" x14ac:dyDescent="0.25">
      <c r="A2427">
        <f t="shared" si="704"/>
        <v>52897.706907499647</v>
      </c>
      <c r="B2427">
        <f t="shared" si="721"/>
        <v>8418.931532554865</v>
      </c>
      <c r="C2427" t="str">
        <f t="shared" si="705"/>
        <v>0.162708586322327-2.87475062249112i</v>
      </c>
      <c r="D2427" t="str">
        <f t="shared" si="706"/>
        <v>3.47765935295139-1.93068240936899i</v>
      </c>
      <c r="E2427" t="str">
        <f t="shared" si="707"/>
        <v>164.365123377497+8.3384305763768i</v>
      </c>
      <c r="F2427" t="str">
        <f t="shared" si="708"/>
        <v>2.42488149948908-17.750887728054i</v>
      </c>
      <c r="G2427" t="str">
        <f t="shared" si="709"/>
        <v>0.999982092049366-0.00423174076943805i</v>
      </c>
      <c r="H2427" t="str">
        <f t="shared" si="710"/>
        <v>2358.22552621497-2748.77752035203i</v>
      </c>
      <c r="I2427" t="str">
        <f t="shared" si="711"/>
        <v>-121.515872450557-136.894026765534i</v>
      </c>
      <c r="K2427" t="str">
        <f t="shared" si="712"/>
        <v>0.00215740599777596-0.00383302509257855i</v>
      </c>
      <c r="L2427" t="str">
        <f t="shared" si="713"/>
        <v>0.00015-0.0335184594767131i</v>
      </c>
      <c r="M2427" t="str">
        <f t="shared" si="714"/>
        <v>0.0004-0.00591502226059642i</v>
      </c>
      <c r="N2427">
        <f t="shared" si="715"/>
        <v>93.239439103514769</v>
      </c>
      <c r="O2427">
        <f t="shared" si="716"/>
        <v>9.1858937882603851</v>
      </c>
      <c r="P2427" s="3">
        <f t="shared" si="717"/>
        <v>9.1858937882603851</v>
      </c>
      <c r="Q2427" s="3">
        <f t="shared" si="718"/>
        <v>-86.760560896485231</v>
      </c>
      <c r="R2427">
        <f t="shared" si="719"/>
        <v>93.239439103514769</v>
      </c>
      <c r="S2427">
        <f t="shared" si="720"/>
        <v>8.4189315325548648</v>
      </c>
      <c r="T2427">
        <f t="shared" si="703"/>
        <v>9.1858937882603851</v>
      </c>
    </row>
    <row r="2428" spans="1:20" x14ac:dyDescent="0.25">
      <c r="A2428">
        <f t="shared" si="704"/>
        <v>53098.718193748144</v>
      </c>
      <c r="B2428">
        <f t="shared" si="721"/>
        <v>8450.9234723785739</v>
      </c>
      <c r="C2428" t="str">
        <f t="shared" si="705"/>
        <v>0.163407349534243-2.86387169660484i</v>
      </c>
      <c r="D2428" t="str">
        <f t="shared" si="706"/>
        <v>3.47765580778818-1.9236788035063i</v>
      </c>
      <c r="E2428" t="str">
        <f t="shared" si="707"/>
        <v>164.386035058804+8.37087343958444i</v>
      </c>
      <c r="F2428" t="str">
        <f t="shared" si="708"/>
        <v>2.42488116883466-17.6837675467128i</v>
      </c>
      <c r="G2428" t="str">
        <f t="shared" si="709"/>
        <v>0.99998195569281-0.00424782080513325i</v>
      </c>
      <c r="H2428" t="str">
        <f t="shared" si="710"/>
        <v>2320.75890642724-2755.25939262594i</v>
      </c>
      <c r="I2428" t="str">
        <f t="shared" si="711"/>
        <v>-121.575053271071-134.622753482082i</v>
      </c>
      <c r="K2428" t="str">
        <f t="shared" si="712"/>
        <v>0.00214597360821098-0.00382409599516446i</v>
      </c>
      <c r="L2428" t="str">
        <f t="shared" si="713"/>
        <v>0.00015-0.033391571504994i</v>
      </c>
      <c r="M2428" t="str">
        <f t="shared" si="714"/>
        <v>0.0004-0.00589263026558719i</v>
      </c>
      <c r="N2428">
        <f t="shared" si="715"/>
        <v>93.265652900449567</v>
      </c>
      <c r="O2428">
        <f t="shared" si="716"/>
        <v>9.1531872361850866</v>
      </c>
      <c r="P2428" s="3">
        <f t="shared" si="717"/>
        <v>9.1531872361850866</v>
      </c>
      <c r="Q2428" s="3">
        <f t="shared" si="718"/>
        <v>-86.734347099550433</v>
      </c>
      <c r="R2428">
        <f t="shared" si="719"/>
        <v>93.265652900449567</v>
      </c>
      <c r="S2428">
        <f t="shared" si="720"/>
        <v>8.4509234723785731</v>
      </c>
      <c r="T2428">
        <f t="shared" si="703"/>
        <v>9.1531872361850866</v>
      </c>
    </row>
    <row r="2429" spans="1:20" x14ac:dyDescent="0.25">
      <c r="A2429">
        <f t="shared" si="704"/>
        <v>53300.493322884387</v>
      </c>
      <c r="B2429">
        <f t="shared" si="721"/>
        <v>8483.0369815736121</v>
      </c>
      <c r="C2429" t="str">
        <f t="shared" si="705"/>
        <v>0.164102539715382-2.85303824874615i</v>
      </c>
      <c r="D2429" t="str">
        <f t="shared" si="706"/>
        <v>3.47765223563782-1.916702869782i</v>
      </c>
      <c r="E2429" t="str">
        <f t="shared" si="707"/>
        <v>164.407123195443+8.4034088004i</v>
      </c>
      <c r="F2429" t="str">
        <f t="shared" si="708"/>
        <v>2.4248808356626-17.6169017522831i</v>
      </c>
      <c r="G2429" t="str">
        <f t="shared" si="709"/>
        <v>0.999981818298014-0.00426396193833593i</v>
      </c>
      <c r="H2429" t="str">
        <f t="shared" si="710"/>
        <v>2283.48411704389-2760.92537341365i</v>
      </c>
      <c r="I2429" t="str">
        <f t="shared" si="711"/>
        <v>-121.591900854521-132.371259590423i</v>
      </c>
      <c r="K2429" t="str">
        <f t="shared" si="712"/>
        <v>0.0021345946079478-0.00381515383091529i</v>
      </c>
      <c r="L2429" t="str">
        <f t="shared" si="713"/>
        <v>0.00015-0.0332651638822416i</v>
      </c>
      <c r="M2429" t="str">
        <f t="shared" si="714"/>
        <v>0.0004-0.00587032303804261i</v>
      </c>
      <c r="N2429">
        <f t="shared" si="715"/>
        <v>93.291941348938366</v>
      </c>
      <c r="O2429">
        <f t="shared" si="716"/>
        <v>9.1204962772238947</v>
      </c>
      <c r="P2429" s="3">
        <f t="shared" si="717"/>
        <v>9.1204962772238947</v>
      </c>
      <c r="Q2429" s="3">
        <f t="shared" si="718"/>
        <v>-86.708058651061634</v>
      </c>
      <c r="R2429">
        <f t="shared" si="719"/>
        <v>93.291941348938366</v>
      </c>
      <c r="S2429">
        <f t="shared" si="720"/>
        <v>8.483036981573612</v>
      </c>
      <c r="T2429">
        <f t="shared" si="703"/>
        <v>9.1204962772238947</v>
      </c>
    </row>
    <row r="2430" spans="1:20" x14ac:dyDescent="0.25">
      <c r="A2430">
        <f t="shared" si="704"/>
        <v>53503.035197511352</v>
      </c>
      <c r="B2430">
        <f t="shared" si="721"/>
        <v>8515.2725221035926</v>
      </c>
      <c r="C2430" t="str">
        <f t="shared" si="705"/>
        <v>0.164794158886987-2.84225009293934i</v>
      </c>
      <c r="D2430" t="str">
        <f t="shared" si="706"/>
        <v>3.477648636295-1.90975450783778i</v>
      </c>
      <c r="E2430" t="str">
        <f t="shared" si="707"/>
        <v>164.428389042429+8.43603663605231i</v>
      </c>
      <c r="F2430" t="str">
        <f t="shared" si="708"/>
        <v>2.4248804999537-17.5502893828779i</v>
      </c>
      <c r="G2430" t="str">
        <f t="shared" si="709"/>
        <v>0.999981679857072-0.00428016440114076i</v>
      </c>
      <c r="H2430" t="str">
        <f t="shared" si="710"/>
        <v>2246.42328032505-2765.79268772991i</v>
      </c>
      <c r="I2430" t="str">
        <f t="shared" si="711"/>
        <v>-121.567583082527-130.140563298356i</v>
      </c>
      <c r="K2430" t="str">
        <f t="shared" si="712"/>
        <v>0.00212326894889651-0.00380619894845003i</v>
      </c>
      <c r="L2430" t="str">
        <f t="shared" si="713"/>
        <v>0.00015-0.0331392347900394i</v>
      </c>
      <c r="M2430" t="str">
        <f t="shared" si="714"/>
        <v>0.0004-0.00584810025706579i</v>
      </c>
      <c r="N2430">
        <f t="shared" si="715"/>
        <v>93.3183042907024</v>
      </c>
      <c r="O2430">
        <f t="shared" si="716"/>
        <v>9.0878209829176786</v>
      </c>
      <c r="P2430" s="3">
        <f t="shared" si="717"/>
        <v>9.0878209829176786</v>
      </c>
      <c r="Q2430" s="3">
        <f t="shared" si="718"/>
        <v>-86.6816957092976</v>
      </c>
      <c r="R2430">
        <f t="shared" si="719"/>
        <v>93.3183042907024</v>
      </c>
      <c r="S2430">
        <f t="shared" si="720"/>
        <v>8.5152725221035919</v>
      </c>
      <c r="T2430">
        <f t="shared" si="703"/>
        <v>9.0878209829176786</v>
      </c>
    </row>
    <row r="2431" spans="1:20" x14ac:dyDescent="0.25">
      <c r="A2431">
        <f t="shared" si="704"/>
        <v>53706.346731261889</v>
      </c>
      <c r="B2431">
        <f t="shared" si="721"/>
        <v>8547.6305576875857</v>
      </c>
      <c r="C2431" t="str">
        <f t="shared" si="705"/>
        <v>0.165482209220509-2.83150704396335i</v>
      </c>
      <c r="D2431" t="str">
        <f t="shared" si="706"/>
        <v>3.47764500955272-1.90283361771186i</v>
      </c>
      <c r="E2431" t="str">
        <f t="shared" si="707"/>
        <v>164.449833863622+8.46875692037701i</v>
      </c>
      <c r="F2431" t="str">
        <f t="shared" si="708"/>
        <v>2.42488016168868-17.4839294802558i</v>
      </c>
      <c r="G2431" t="str">
        <f t="shared" si="709"/>
        <v>0.999981540362018-0.00429642842652351i</v>
      </c>
      <c r="H2431" t="str">
        <f t="shared" si="710"/>
        <v>2209.59740785926-2769.87912178791i</v>
      </c>
      <c r="I2431" t="str">
        <f t="shared" si="711"/>
        <v>-121.503286687736-127.931616554718i</v>
      </c>
      <c r="K2431" t="str">
        <f t="shared" si="712"/>
        <v>0.00211199658036184-0.00379723169464414i</v>
      </c>
      <c r="L2431" t="str">
        <f t="shared" si="713"/>
        <v>0.00015-0.0330137824168554i</v>
      </c>
      <c r="M2431" t="str">
        <f t="shared" si="714"/>
        <v>0.0004-0.00582596160297448i</v>
      </c>
      <c r="N2431">
        <f t="shared" si="715"/>
        <v>93.344741566976353</v>
      </c>
      <c r="O2431">
        <f t="shared" si="716"/>
        <v>9.055161424985668</v>
      </c>
      <c r="P2431" s="3">
        <f t="shared" si="717"/>
        <v>9.055161424985668</v>
      </c>
      <c r="Q2431" s="3">
        <f t="shared" si="718"/>
        <v>-86.655258433023647</v>
      </c>
      <c r="R2431">
        <f t="shared" si="719"/>
        <v>93.344741566976353</v>
      </c>
      <c r="S2431">
        <f t="shared" si="720"/>
        <v>8.5476305576875848</v>
      </c>
      <c r="T2431">
        <f t="shared" si="703"/>
        <v>9.055161424985668</v>
      </c>
    </row>
    <row r="2432" spans="1:20" x14ac:dyDescent="0.25">
      <c r="A2432">
        <f t="shared" si="704"/>
        <v>53910.43084884069</v>
      </c>
      <c r="B2432">
        <f t="shared" si="721"/>
        <v>8580.1115538067988</v>
      </c>
      <c r="C2432" t="str">
        <f t="shared" si="705"/>
        <v>0.166166693035684-2.82080891735073i</v>
      </c>
      <c r="D2432" t="str">
        <f t="shared" si="706"/>
        <v>3.47764135520247-1.89594009983757i</v>
      </c>
      <c r="E2432" t="str">
        <f t="shared" si="707"/>
        <v>164.471458931797+8.50156962376319i</v>
      </c>
      <c r="F2432" t="str">
        <f t="shared" si="708"/>
        <v>2.42487982084804-17.4178210898068i</v>
      </c>
      <c r="G2432" t="str">
        <f t="shared" si="709"/>
        <v>0.999981399804826-0.0043127542483444i</v>
      </c>
      <c r="H2432" t="str">
        <f t="shared" si="710"/>
        <v>2173.02639943489-2773.20295428284i</v>
      </c>
      <c r="I2432" t="str">
        <f t="shared" si="711"/>
        <v>-121.400213506161-125.745305709312i</v>
      </c>
      <c r="K2432" t="str">
        <f t="shared" si="712"/>
        <v>0.0021007774490722-0.00378825241461206i</v>
      </c>
      <c r="L2432" t="str">
        <f t="shared" si="713"/>
        <v>0.00015-0.032888804958015i</v>
      </c>
      <c r="M2432" t="str">
        <f t="shared" si="714"/>
        <v>0.0004-0.00580390675729674i</v>
      </c>
      <c r="N2432">
        <f t="shared" si="715"/>
        <v>93.371253018501108</v>
      </c>
      <c r="O2432">
        <f t="shared" si="716"/>
        <v>9.0225176753312155</v>
      </c>
      <c r="P2432" s="3">
        <f t="shared" si="717"/>
        <v>9.0225176753312155</v>
      </c>
      <c r="Q2432" s="3">
        <f t="shared" si="718"/>
        <v>-86.628746981498892</v>
      </c>
      <c r="R2432">
        <f t="shared" si="719"/>
        <v>93.371253018501108</v>
      </c>
      <c r="S2432">
        <f t="shared" si="720"/>
        <v>8.5801115538067982</v>
      </c>
      <c r="T2432">
        <f t="shared" si="703"/>
        <v>9.0225176753312155</v>
      </c>
    </row>
    <row r="2433" spans="1:20" x14ac:dyDescent="0.25">
      <c r="A2433">
        <f t="shared" si="704"/>
        <v>54115.290486066282</v>
      </c>
      <c r="B2433">
        <f t="shared" si="721"/>
        <v>8612.7159777112647</v>
      </c>
      <c r="C2433" t="str">
        <f t="shared" si="705"/>
        <v>0.166847612798516-2.81015552938613i</v>
      </c>
      <c r="D2433" t="str">
        <f t="shared" si="706"/>
        <v>3.47763767303417-1.88907385504192i</v>
      </c>
      <c r="E2433" t="str">
        <f t="shared" si="707"/>
        <v>164.493265528709+8.5344747130954i</v>
      </c>
      <c r="F2433" t="str">
        <f t="shared" si="708"/>
        <v>2.42487947741219-17.3519632605394i</v>
      </c>
      <c r="G2433" t="str">
        <f t="shared" si="709"/>
        <v>0.99998125817741-0.00432914210135141i</v>
      </c>
      <c r="H2433" t="str">
        <f t="shared" si="710"/>
        <v>2136.72904600262-2775.78288962602i</v>
      </c>
      <c r="I2433" t="str">
        <f t="shared" si="711"/>
        <v>-121.259576878536-123.58245237478i</v>
      </c>
      <c r="K2433" t="str">
        <f t="shared" si="712"/>
        <v>0.00208961149920881-0.00377926145169i</v>
      </c>
      <c r="L2433" t="str">
        <f t="shared" si="713"/>
        <v>0.00015-0.0327643006156753i</v>
      </c>
      <c r="M2433" t="str">
        <f t="shared" si="714"/>
        <v>0.0004-0.00578193540276623i</v>
      </c>
      <c r="N2433">
        <f t="shared" si="715"/>
        <v>93.397838485514328</v>
      </c>
      <c r="O2433">
        <f t="shared" si="716"/>
        <v>8.989889806046186</v>
      </c>
      <c r="P2433" s="3">
        <f t="shared" si="717"/>
        <v>8.989889806046186</v>
      </c>
      <c r="Q2433" s="3">
        <f t="shared" si="718"/>
        <v>-86.602161514485672</v>
      </c>
      <c r="R2433">
        <f t="shared" si="719"/>
        <v>93.397838485514328</v>
      </c>
      <c r="S2433">
        <f t="shared" si="720"/>
        <v>8.6127159777112645</v>
      </c>
      <c r="T2433">
        <f t="shared" si="703"/>
        <v>8.989889806046186</v>
      </c>
    </row>
    <row r="2434" spans="1:20" x14ac:dyDescent="0.25">
      <c r="A2434">
        <f t="shared" si="704"/>
        <v>54320.928589913339</v>
      </c>
      <c r="B2434">
        <f t="shared" si="721"/>
        <v>8645.4442984265679</v>
      </c>
      <c r="C2434" t="str">
        <f t="shared" si="705"/>
        <v>0.167524971119344-2.79954669710497i</v>
      </c>
      <c r="D2434" t="str">
        <f t="shared" si="706"/>
        <v>3.47763396283611-1.88223478454418i</v>
      </c>
      <c r="E2434" t="str">
        <f t="shared" si="707"/>
        <v>164.515254945158+8.56747215170287i</v>
      </c>
      <c r="F2434" t="str">
        <f t="shared" si="708"/>
        <v>2.42487913136136-17.2863550450663i</v>
      </c>
      <c r="G2434" t="str">
        <f t="shared" si="709"/>
        <v>0.999981115471622-0.00434559222118367i</v>
      </c>
      <c r="H2434" t="str">
        <f t="shared" si="710"/>
        <v>2100.72303645441-2777.63799334126i</v>
      </c>
      <c r="I2434" t="str">
        <f t="shared" si="711"/>
        <v>-121.082598209264-121.443814473257i</v>
      </c>
      <c r="K2434" t="str">
        <f t="shared" si="712"/>
        <v>0.00207849867243485-0.00377025914741931i</v>
      </c>
      <c r="L2434" t="str">
        <f t="shared" si="713"/>
        <v>0.00015-0.0326402675987999i</v>
      </c>
      <c r="M2434" t="str">
        <f t="shared" si="714"/>
        <v>0.0004-0.00576004722331763i</v>
      </c>
      <c r="N2434">
        <f t="shared" si="715"/>
        <v>93.424497807742227</v>
      </c>
      <c r="O2434">
        <f t="shared" si="716"/>
        <v>8.9572778894159946</v>
      </c>
      <c r="P2434" s="3">
        <f t="shared" si="717"/>
        <v>8.9572778894159946</v>
      </c>
      <c r="Q2434" s="3">
        <f t="shared" si="718"/>
        <v>-86.575502192257773</v>
      </c>
      <c r="R2434">
        <f t="shared" si="719"/>
        <v>93.424497807742227</v>
      </c>
      <c r="S2434">
        <f t="shared" si="720"/>
        <v>8.6454442984265683</v>
      </c>
      <c r="T2434">
        <f t="shared" si="703"/>
        <v>8.9572778894159946</v>
      </c>
    </row>
    <row r="2435" spans="1:20" x14ac:dyDescent="0.25">
      <c r="A2435">
        <f t="shared" si="704"/>
        <v>54527.348118555012</v>
      </c>
      <c r="B2435">
        <f t="shared" si="721"/>
        <v>8678.2969867605898</v>
      </c>
      <c r="C2435" t="str">
        <f t="shared" si="705"/>
        <v>0.168198770750847-2.78898223829225i</v>
      </c>
      <c r="D2435" t="str">
        <f t="shared" si="706"/>
        <v>3.47763022439497-1.87542278995441i</v>
      </c>
      <c r="E2435" t="str">
        <f t="shared" si="707"/>
        <v>164.537428481066+8.60056189929419i</v>
      </c>
      <c r="F2435" t="str">
        <f t="shared" si="708"/>
        <v>2.42487878267567-17.2209954995911i</v>
      </c>
      <c r="G2435" t="str">
        <f t="shared" si="709"/>
        <v>0.99998097167925-0.00436210484437483i</v>
      </c>
      <c r="H2435" t="str">
        <f t="shared" si="710"/>
        <v>2065.02496793792-2778.78762980475i</v>
      </c>
      <c r="I2435" t="str">
        <f t="shared" si="711"/>
        <v>-120.870503689892-119.330087450639i</v>
      </c>
      <c r="K2435" t="str">
        <f t="shared" si="712"/>
        <v>0.00206743890792479-0.00376124584153023i</v>
      </c>
      <c r="L2435" t="str">
        <f t="shared" si="713"/>
        <v>0.00015-0.032516704123132i</v>
      </c>
      <c r="M2435" t="str">
        <f t="shared" si="714"/>
        <v>0.0004-0.00573824190408211i</v>
      </c>
      <c r="N2435">
        <f t="shared" si="715"/>
        <v>93.451230824389285</v>
      </c>
      <c r="O2435">
        <f t="shared" si="716"/>
        <v>8.924681997925104</v>
      </c>
      <c r="P2435" s="3">
        <f t="shared" si="717"/>
        <v>8.924681997925104</v>
      </c>
      <c r="Q2435" s="3">
        <f t="shared" si="718"/>
        <v>-86.548769175610715</v>
      </c>
      <c r="R2435">
        <f t="shared" si="719"/>
        <v>93.451230824389285</v>
      </c>
      <c r="S2435">
        <f t="shared" si="720"/>
        <v>8.6782969867605892</v>
      </c>
      <c r="T2435">
        <f t="shared" si="703"/>
        <v>8.924681997925104</v>
      </c>
    </row>
    <row r="2436" spans="1:20" x14ac:dyDescent="0.25">
      <c r="A2436">
        <f t="shared" si="704"/>
        <v>54734.552041405528</v>
      </c>
      <c r="B2436">
        <f t="shared" si="721"/>
        <v>8711.2745153102805</v>
      </c>
      <c r="C2436" t="str">
        <f t="shared" si="705"/>
        <v>0.168869014586079-2.77846197148101i</v>
      </c>
      <c r="D2436" t="str">
        <f t="shared" si="706"/>
        <v>3.47762645749581-1.86863777327211i</v>
      </c>
      <c r="E2436" t="str">
        <f t="shared" si="707"/>
        <v>164.559787445534+8.6337439119045i</v>
      </c>
      <c r="F2436" t="str">
        <f t="shared" si="708"/>
        <v>2.42487843133499-17.1558836838945i</v>
      </c>
      <c r="G2436" t="str">
        <f t="shared" si="709"/>
        <v>0.999980826792021-0.00437868020835645i</v>
      </c>
      <c r="H2436" t="str">
        <f t="shared" si="710"/>
        <v>2029.65035942362-2779.25140248157i</v>
      </c>
      <c r="I2436" t="str">
        <f t="shared" si="711"/>
        <v>-120.62452119246-117.241905641473i</v>
      </c>
      <c r="K2436" t="str">
        <f t="shared" si="712"/>
        <v>0.00205643214239359-0.0037522218719261i</v>
      </c>
      <c r="L2436" t="str">
        <f t="shared" si="713"/>
        <v>0.00015-0.0323936084111696i</v>
      </c>
      <c r="M2436" t="str">
        <f t="shared" si="714"/>
        <v>0.0004-0.00571651913138286i</v>
      </c>
      <c r="N2436">
        <f t="shared" si="715"/>
        <v>93.478037374128419</v>
      </c>
      <c r="O2436">
        <f t="shared" si="716"/>
        <v>8.8921022042615565</v>
      </c>
      <c r="P2436" s="3">
        <f t="shared" si="717"/>
        <v>8.8921022042615565</v>
      </c>
      <c r="Q2436" s="3">
        <f t="shared" si="718"/>
        <v>-86.521962625871581</v>
      </c>
      <c r="R2436">
        <f t="shared" si="719"/>
        <v>93.478037374128419</v>
      </c>
      <c r="S2436">
        <f t="shared" si="720"/>
        <v>8.7112745153102811</v>
      </c>
      <c r="T2436">
        <f t="shared" si="703"/>
        <v>8.8921022042615565</v>
      </c>
    </row>
    <row r="2437" spans="1:20" x14ac:dyDescent="0.25">
      <c r="A2437">
        <f t="shared" si="704"/>
        <v>54942.543339162876</v>
      </c>
      <c r="B2437">
        <f t="shared" si="721"/>
        <v>8744.3773584684604</v>
      </c>
      <c r="C2437" t="str">
        <f t="shared" si="705"/>
        <v>0.169535705656471-2.76798571595109i</v>
      </c>
      <c r="D2437" t="str">
        <f t="shared" si="706"/>
        <v>3.47762266192209-1.86187963688477i</v>
      </c>
      <c r="E2437" t="str">
        <f t="shared" si="707"/>
        <v>164.582333156924+8.66701814183442i</v>
      </c>
      <c r="F2437" t="str">
        <f t="shared" si="708"/>
        <v>2.42487807731919-17.0910186613209i</v>
      </c>
      <c r="G2437" t="str">
        <f t="shared" si="709"/>
        <v>0.9999806808016-0.0043953185514614i</v>
      </c>
      <c r="H2437" t="str">
        <f t="shared" si="710"/>
        <v>1994.61366824172-2779.0490967836i</v>
      </c>
      <c r="I2437" t="str">
        <f t="shared" si="711"/>
        <v>-120.345877336541-115.179843767795i</v>
      </c>
      <c r="K2437" t="str">
        <f t="shared" si="712"/>
        <v>0.00204547831012587-0.00374318757466788i</v>
      </c>
      <c r="L2437" t="str">
        <f t="shared" si="713"/>
        <v>0.00015-0.0322709786921394i</v>
      </c>
      <c r="M2437" t="str">
        <f t="shared" si="714"/>
        <v>0.0004-0.00569487859273047i</v>
      </c>
      <c r="N2437">
        <f t="shared" si="715"/>
        <v>93.504917295089882</v>
      </c>
      <c r="O2437">
        <f t="shared" si="716"/>
        <v>8.8595385813224539</v>
      </c>
      <c r="P2437" s="3">
        <f t="shared" si="717"/>
        <v>8.8595385813224539</v>
      </c>
      <c r="Q2437" s="3">
        <f t="shared" si="718"/>
        <v>-86.495082704910118</v>
      </c>
      <c r="R2437">
        <f t="shared" si="719"/>
        <v>93.504917295089882</v>
      </c>
      <c r="S2437">
        <f t="shared" si="720"/>
        <v>8.7443773584684603</v>
      </c>
      <c r="T2437">
        <f t="shared" si="703"/>
        <v>8.8595385813224539</v>
      </c>
    </row>
    <row r="2438" spans="1:20" x14ac:dyDescent="0.25">
      <c r="A2438">
        <f t="shared" si="704"/>
        <v>55151.325003851693</v>
      </c>
      <c r="B2438">
        <f t="shared" si="721"/>
        <v>8777.605992430641</v>
      </c>
      <c r="C2438" t="str">
        <f t="shared" si="705"/>
        <v>0.170198847129894-2.75755329172762i</v>
      </c>
      <c r="D2438" t="str">
        <f t="shared" si="706"/>
        <v>3.47761883745559-1.85514828356647i</v>
      </c>
      <c r="E2438" t="str">
        <f t="shared" si="707"/>
        <v>164.605066942912+8.7003845375909i</v>
      </c>
      <c r="F2438" t="str">
        <f t="shared" si="708"/>
        <v>2.42487772060785-17.026399498765i</v>
      </c>
      <c r="G2438" t="str">
        <f t="shared" si="709"/>
        <v>0.999980533699586-0.00441202011292728i</v>
      </c>
      <c r="H2438" t="str">
        <f t="shared" si="710"/>
        <v>1959.928309309-2778.20062564745i</v>
      </c>
      <c r="I2438" t="str">
        <f t="shared" si="711"/>
        <v>-120.035794732388-113.144418555645i</v>
      </c>
      <c r="K2438" t="str">
        <f t="shared" si="712"/>
        <v>0.00203457734300542-0.00373414328395946i</v>
      </c>
      <c r="L2438" t="str">
        <f t="shared" si="713"/>
        <v>0.00015-0.0321488132019719i</v>
      </c>
      <c r="M2438" t="str">
        <f t="shared" si="714"/>
        <v>0.0004-0.00567331997681857i</v>
      </c>
      <c r="N2438">
        <f t="shared" si="715"/>
        <v>93.531870424850723</v>
      </c>
      <c r="O2438">
        <f t="shared" si="716"/>
        <v>8.8269912022187089</v>
      </c>
      <c r="P2438" s="3">
        <f t="shared" si="717"/>
        <v>8.8269912022187089</v>
      </c>
      <c r="Q2438" s="3">
        <f t="shared" si="718"/>
        <v>-86.468129575149277</v>
      </c>
      <c r="R2438">
        <f t="shared" si="719"/>
        <v>93.531870424850723</v>
      </c>
      <c r="S2438">
        <f t="shared" si="720"/>
        <v>8.7776059924306402</v>
      </c>
      <c r="T2438">
        <f t="shared" si="703"/>
        <v>8.8269912022187089</v>
      </c>
    </row>
    <row r="2439" spans="1:20" x14ac:dyDescent="0.25">
      <c r="A2439">
        <f t="shared" si="704"/>
        <v>55360.900038866326</v>
      </c>
      <c r="B2439">
        <f t="shared" si="721"/>
        <v>8810.9608952018771</v>
      </c>
      <c r="C2439" t="str">
        <f t="shared" si="705"/>
        <v>0.170858442308611-2.74716451957965i</v>
      </c>
      <c r="D2439" t="str">
        <f t="shared" si="706"/>
        <v>3.47761498387642-1.8484436164765i</v>
      </c>
      <c r="E2439" t="str">
        <f t="shared" si="707"/>
        <v>164.627990140576+8.73384304382568i</v>
      </c>
      <c r="F2439" t="str">
        <f t="shared" si="708"/>
        <v>2.42487736118047-16.962025266658i</v>
      </c>
      <c r="G2439" t="str">
        <f t="shared" si="709"/>
        <v>0.999980385477517-0.00442878513289983i</v>
      </c>
      <c r="H2439" t="str">
        <f t="shared" si="710"/>
        <v>1925.60667676869-2776.72597790631i</v>
      </c>
      <c r="I2439" t="str">
        <f t="shared" si="711"/>
        <v>-119.695489401309-111.136090453448i</v>
      </c>
      <c r="K2439" t="str">
        <f t="shared" si="712"/>
        <v>0.00202372917054425-0.00372508933213284i</v>
      </c>
      <c r="L2439" t="str">
        <f t="shared" si="713"/>
        <v>0.00015-0.0320271101832755i</v>
      </c>
      <c r="M2439" t="str">
        <f t="shared" si="714"/>
        <v>0.0004-0.00565184297351919i</v>
      </c>
      <c r="N2439">
        <f t="shared" si="715"/>
        <v>93.558896600421704</v>
      </c>
      <c r="O2439">
        <f t="shared" si="716"/>
        <v>8.7944601402802576</v>
      </c>
      <c r="P2439" s="3">
        <f t="shared" si="717"/>
        <v>8.7944601402802576</v>
      </c>
      <c r="Q2439" s="3">
        <f t="shared" si="718"/>
        <v>-86.441103399578296</v>
      </c>
      <c r="R2439">
        <f t="shared" si="719"/>
        <v>93.558896600421704</v>
      </c>
      <c r="S2439">
        <f t="shared" si="720"/>
        <v>8.8109608952018768</v>
      </c>
      <c r="T2439">
        <f t="shared" si="703"/>
        <v>8.7944601402802576</v>
      </c>
    </row>
    <row r="2440" spans="1:20" x14ac:dyDescent="0.25">
      <c r="A2440">
        <f t="shared" si="704"/>
        <v>55571.271459014024</v>
      </c>
      <c r="B2440">
        <f t="shared" si="721"/>
        <v>8844.4425466036446</v>
      </c>
      <c r="C2440" t="str">
        <f t="shared" si="705"/>
        <v>0.171514494627341-2.73681922101871i</v>
      </c>
      <c r="D2440" t="str">
        <f t="shared" si="706"/>
        <v>3.47761110096304-1.84176553915792i</v>
      </c>
      <c r="E2440" t="str">
        <f t="shared" si="707"/>
        <v>164.651104096449+8.7673936012728i</v>
      </c>
      <c r="F2440" t="str">
        <f t="shared" si="708"/>
        <v>2.42487699901635-16.8978950389548i</v>
      </c>
      <c r="G2440" t="str">
        <f t="shared" si="709"/>
        <v>0.999980236126864-0.00444561385243639i</v>
      </c>
      <c r="H2440" t="str">
        <f t="shared" si="710"/>
        <v>1891.6601677755-2774.64516950579i</v>
      </c>
      <c r="I2440" t="str">
        <f t="shared" si="711"/>
        <v>-119.326168373176-109.155265437164i</v>
      </c>
      <c r="K2440" t="str">
        <f t="shared" si="712"/>
        <v>0.00201293371991207-0.00371602604963434i</v>
      </c>
      <c r="L2440" t="str">
        <f t="shared" si="713"/>
        <v>0.00015-0.0319058678853113i</v>
      </c>
      <c r="M2440" t="str">
        <f t="shared" si="714"/>
        <v>0.0004-0.00563044727387845i</v>
      </c>
      <c r="N2440">
        <f t="shared" si="715"/>
        <v>93.585995658235703</v>
      </c>
      <c r="O2440">
        <f t="shared" si="716"/>
        <v>8.7619454690611409</v>
      </c>
      <c r="P2440" s="3">
        <f t="shared" si="717"/>
        <v>8.7619454690611409</v>
      </c>
      <c r="Q2440" s="3">
        <f t="shared" si="718"/>
        <v>-86.414004341764297</v>
      </c>
      <c r="R2440">
        <f t="shared" si="719"/>
        <v>93.585995658235703</v>
      </c>
      <c r="S2440">
        <f t="shared" si="720"/>
        <v>8.8444425466036449</v>
      </c>
      <c r="T2440">
        <f t="shared" si="703"/>
        <v>8.7619454690611409</v>
      </c>
    </row>
    <row r="2441" spans="1:20" x14ac:dyDescent="0.25">
      <c r="A2441">
        <f t="shared" si="704"/>
        <v>55782.442290558276</v>
      </c>
      <c r="B2441">
        <f t="shared" si="721"/>
        <v>8878.051428280738</v>
      </c>
      <c r="C2441" t="str">
        <f t="shared" si="705"/>
        <v>0.172167007651325-2.72651721829735i</v>
      </c>
      <c r="D2441" t="str">
        <f t="shared" si="706"/>
        <v>3.47760718849222-1.83511395553621i</v>
      </c>
      <c r="E2441" t="str">
        <f t="shared" si="707"/>
        <v>164.674410166604+8.80103614668989i</v>
      </c>
      <c r="F2441" t="str">
        <f t="shared" si="708"/>
        <v>2.42487663409464-16.8340078931203i</v>
      </c>
      <c r="G2441" t="str">
        <f t="shared" si="709"/>
        <v>0.999980085639035-0.00446250651350936i</v>
      </c>
      <c r="H2441" t="str">
        <f t="shared" si="710"/>
        <v>1858.09920816276-2771.97819759256i</v>
      </c>
      <c r="I2441" t="str">
        <f t="shared" si="711"/>
        <v>-118.929027459871-107.202296887598i</v>
      </c>
      <c r="K2441" t="str">
        <f t="shared" si="712"/>
        <v>0.00200219091596549-0.00370695376501069i</v>
      </c>
      <c r="L2441" t="str">
        <f t="shared" si="713"/>
        <v>0.00015-0.0317850845639682i</v>
      </c>
      <c r="M2441" t="str">
        <f t="shared" si="714"/>
        <v>0.0004-0.00560913257011204i</v>
      </c>
      <c r="N2441">
        <f t="shared" si="715"/>
        <v>93.613167434135775</v>
      </c>
      <c r="O2441">
        <f t="shared" si="716"/>
        <v>8.7294472623445927</v>
      </c>
      <c r="P2441" s="3">
        <f t="shared" si="717"/>
        <v>8.7294472623445927</v>
      </c>
      <c r="Q2441" s="3">
        <f t="shared" si="718"/>
        <v>-86.386832565864225</v>
      </c>
      <c r="R2441">
        <f t="shared" si="719"/>
        <v>93.613167434135775</v>
      </c>
      <c r="S2441">
        <f t="shared" si="720"/>
        <v>8.8780514282807381</v>
      </c>
      <c r="T2441">
        <f t="shared" si="703"/>
        <v>8.7294472623445927</v>
      </c>
    </row>
    <row r="2442" spans="1:20" x14ac:dyDescent="0.25">
      <c r="A2442">
        <f t="shared" si="704"/>
        <v>55994.415571262391</v>
      </c>
      <c r="B2442">
        <f t="shared" si="721"/>
        <v>8911.7880237082045</v>
      </c>
      <c r="C2442" t="str">
        <f t="shared" si="705"/>
        <v>0.172815985074217-2.71625833440766i</v>
      </c>
      <c r="D2442" t="str">
        <f t="shared" si="706"/>
        <v>3.47760324623902-1.82848876991791i</v>
      </c>
      <c r="E2442" t="str">
        <f t="shared" si="707"/>
        <v>164.697909716712+8.83477061279093i</v>
      </c>
      <c r="F2442" t="str">
        <f t="shared" si="708"/>
        <v>2.42487626639441-16.7703629101161i</v>
      </c>
      <c r="G2442" t="str">
        <f t="shared" si="709"/>
        <v>0.999979934005371-0.00447946335900962i</v>
      </c>
      <c r="H2442" t="str">
        <f t="shared" si="710"/>
        <v>1824.93327974102-2768.74499748442i</v>
      </c>
      <c r="I2442" t="str">
        <f t="shared" si="711"/>
        <v>-118.505249202507-105.277487526171i</v>
      </c>
      <c r="K2442" t="str">
        <f t="shared" si="712"/>
        <v>0.00199150068127734-0.00369787280489602i</v>
      </c>
      <c r="L2442" t="str">
        <f t="shared" si="713"/>
        <v>0.00015-0.0316647584817376i</v>
      </c>
      <c r="M2442" t="str">
        <f t="shared" si="714"/>
        <v>0.0004-0.00558789855560074i</v>
      </c>
      <c r="N2442">
        <f t="shared" si="715"/>
        <v>93.640411763359126</v>
      </c>
      <c r="O2442">
        <f t="shared" si="716"/>
        <v>8.6969655941480859</v>
      </c>
      <c r="P2442" s="3">
        <f t="shared" si="717"/>
        <v>8.6969655941480859</v>
      </c>
      <c r="Q2442" s="3">
        <f t="shared" si="718"/>
        <v>-86.359588236640874</v>
      </c>
      <c r="R2442">
        <f t="shared" si="719"/>
        <v>93.640411763359126</v>
      </c>
      <c r="S2442">
        <f t="shared" si="720"/>
        <v>8.9117880237082048</v>
      </c>
      <c r="T2442">
        <f t="shared" si="703"/>
        <v>8.6969655941480859</v>
      </c>
    </row>
    <row r="2443" spans="1:20" x14ac:dyDescent="0.25">
      <c r="A2443">
        <f t="shared" si="704"/>
        <v>56207.194350433194</v>
      </c>
      <c r="B2443">
        <f t="shared" si="721"/>
        <v>8945.6528181982958</v>
      </c>
      <c r="C2443" t="str">
        <f t="shared" si="705"/>
        <v>0.173461430716252-2.70604239307983i</v>
      </c>
      <c r="D2443" t="str">
        <f t="shared" si="706"/>
        <v>3.47759927397682-1.82188988698917i</v>
      </c>
      <c r="E2443" t="str">
        <f t="shared" si="707"/>
        <v>164.721604122123+8.8685969281829i</v>
      </c>
      <c r="F2443" t="str">
        <f t="shared" si="708"/>
        <v>2.42487589589444-16.7069591743874i</v>
      </c>
      <c r="G2443" t="str">
        <f t="shared" si="709"/>
        <v>0.999979781217148-0.00449648463275008i</v>
      </c>
      <c r="H2443" t="str">
        <f t="shared" si="710"/>
        <v>1792.17094898544-2764.96540251191i</v>
      </c>
      <c r="I2443" t="str">
        <f t="shared" si="711"/>
        <v>-118.056000989345-103.381091396036i</v>
      </c>
      <c r="K2443" t="str">
        <f t="shared" si="712"/>
        <v>0.001980862936166-0.0036887834939989i</v>
      </c>
      <c r="L2443" t="str">
        <f t="shared" si="713"/>
        <v>0.00015-0.0315448879076884i</v>
      </c>
      <c r="M2443" t="str">
        <f t="shared" si="714"/>
        <v>0.0004-0.0055667449248862i</v>
      </c>
      <c r="N2443">
        <f t="shared" si="715"/>
        <v>93.667728480525909</v>
      </c>
      <c r="O2443">
        <f t="shared" si="716"/>
        <v>8.6645005387286194</v>
      </c>
      <c r="P2443" s="3">
        <f t="shared" si="717"/>
        <v>8.6645005387286194</v>
      </c>
      <c r="Q2443" s="3">
        <f t="shared" si="718"/>
        <v>-86.332271519474091</v>
      </c>
      <c r="R2443">
        <f t="shared" si="719"/>
        <v>93.667728480525909</v>
      </c>
      <c r="S2443">
        <f t="shared" si="720"/>
        <v>8.9456528181982957</v>
      </c>
      <c r="T2443">
        <f t="shared" si="703"/>
        <v>8.6645005387286194</v>
      </c>
    </row>
    <row r="2444" spans="1:20" x14ac:dyDescent="0.25">
      <c r="A2444">
        <f t="shared" si="704"/>
        <v>56420.781688964838</v>
      </c>
      <c r="B2444">
        <f t="shared" si="721"/>
        <v>8979.6462989074498</v>
      </c>
      <c r="C2444" t="str">
        <f t="shared" si="705"/>
        <v>0.174103348522128-2.69586921878047i</v>
      </c>
      <c r="D2444" t="str">
        <f t="shared" si="706"/>
        <v>3.47759527147725-1.81531721181443i</v>
      </c>
      <c r="E2444" t="str">
        <f t="shared" si="707"/>
        <v>164.745494767931+8.90251501730227i</v>
      </c>
      <c r="F2444" t="str">
        <f t="shared" si="708"/>
        <v>2.42487552257343-16.6437957738501i</v>
      </c>
      <c r="G2444" t="str">
        <f t="shared" si="709"/>
        <v>0.999979627265576-0.00451357057946908i</v>
      </c>
      <c r="H2444" t="str">
        <f t="shared" si="710"/>
        <v>1759.81989688208-2760.65910670572i</v>
      </c>
      <c r="I2444" t="str">
        <f t="shared" si="711"/>
        <v>-117.582433340594-101.513315876342i</v>
      </c>
      <c r="K2444" t="str">
        <f t="shared" si="712"/>
        <v>0.00197027759872445-0.0036796861550899i</v>
      </c>
      <c r="L2444" t="str">
        <f t="shared" si="713"/>
        <v>0.00015-0.0314254711174421i</v>
      </c>
      <c r="M2444" t="str">
        <f t="shared" si="714"/>
        <v>0.0004-0.00554567137366624i</v>
      </c>
      <c r="N2444">
        <f t="shared" si="715"/>
        <v>93.695117419622107</v>
      </c>
      <c r="O2444">
        <f t="shared" si="716"/>
        <v>8.6320521705872402</v>
      </c>
      <c r="P2444" s="3">
        <f t="shared" si="717"/>
        <v>8.6320521705872402</v>
      </c>
      <c r="Q2444" s="3">
        <f t="shared" si="718"/>
        <v>-86.304882580377893</v>
      </c>
      <c r="R2444">
        <f t="shared" si="719"/>
        <v>93.695117419622107</v>
      </c>
      <c r="S2444">
        <f t="shared" si="720"/>
        <v>8.9796462989074506</v>
      </c>
      <c r="T2444">
        <f t="shared" si="703"/>
        <v>8.6320521705872402</v>
      </c>
    </row>
    <row r="2445" spans="1:20" x14ac:dyDescent="0.25">
      <c r="A2445">
        <f t="shared" si="704"/>
        <v>56635.18065938291</v>
      </c>
      <c r="B2445">
        <f t="shared" si="721"/>
        <v>9013.7689548432991</v>
      </c>
      <c r="C2445" t="str">
        <f t="shared" si="705"/>
        <v>0.174741742559149-2.68573863671135i</v>
      </c>
      <c r="D2445" t="str">
        <f t="shared" si="706"/>
        <v>3.4775912385102-1.80877064983504i</v>
      </c>
      <c r="E2445" t="str">
        <f t="shared" si="707"/>
        <v>164.76958304905+8.9365248003457i</v>
      </c>
      <c r="F2445" t="str">
        <f t="shared" si="708"/>
        <v>2.42487514640991-16.5808717998771i</v>
      </c>
      <c r="G2445" t="str">
        <f t="shared" si="709"/>
        <v>0.999979472141796-0.004530721444834i</v>
      </c>
      <c r="H2445" t="str">
        <f t="shared" si="710"/>
        <v>1727.88694971562-2755.84563028847i</v>
      </c>
      <c r="I2445" t="str">
        <f t="shared" si="711"/>
        <v>-117.085678355535-99.6743237182265i</v>
      </c>
      <c r="K2445" t="str">
        <f t="shared" si="712"/>
        <v>0.00195974458484985-0.00367058110898979i</v>
      </c>
      <c r="L2445" t="str">
        <f t="shared" si="713"/>
        <v>0.00015-0.0313065063931481i</v>
      </c>
      <c r="M2445" t="str">
        <f t="shared" si="714"/>
        <v>0.0004-0.00552467759879084i</v>
      </c>
      <c r="N2445">
        <f t="shared" si="715"/>
        <v>93.72257841398654</v>
      </c>
      <c r="O2445">
        <f t="shared" si="716"/>
        <v>8.5996205644750283</v>
      </c>
      <c r="P2445" s="3">
        <f t="shared" si="717"/>
        <v>8.5996205644750283</v>
      </c>
      <c r="Q2445" s="3">
        <f t="shared" si="718"/>
        <v>-86.27742158601346</v>
      </c>
      <c r="R2445">
        <f t="shared" si="719"/>
        <v>93.72257841398654</v>
      </c>
      <c r="S2445">
        <f t="shared" si="720"/>
        <v>9.0137689548432984</v>
      </c>
      <c r="T2445">
        <f t="shared" si="703"/>
        <v>8.5996205644750283</v>
      </c>
    </row>
    <row r="2446" spans="1:20" x14ac:dyDescent="0.25">
      <c r="A2446">
        <f t="shared" si="704"/>
        <v>56850.394345888577</v>
      </c>
      <c r="B2446">
        <f t="shared" si="721"/>
        <v>9048.0212768717047</v>
      </c>
      <c r="C2446" t="str">
        <f t="shared" si="705"/>
        <v>0.175376617015198-2.67565047280764i</v>
      </c>
      <c r="D2446" t="str">
        <f t="shared" si="706"/>
        <v>3.47758717484382-1.80225010686792i</v>
      </c>
      <c r="E2446" t="str">
        <f t="shared" si="707"/>
        <v>164.793870370283+8.97062619320987i</v>
      </c>
      <c r="F2446" t="str">
        <f t="shared" si="708"/>
        <v>2.42487476738223-16.5181863472855i</v>
      </c>
      <c r="G2446" t="str">
        <f t="shared" si="709"/>
        <v>0.999979315836885-0.0045479374754447i</v>
      </c>
      <c r="H2446" t="str">
        <f t="shared" si="710"/>
        <v>1696.37811059164-2750.54428791718i</v>
      </c>
      <c r="I2446" t="str">
        <f t="shared" si="711"/>
        <v>-116.566848316931-97.8642350918804i</v>
      </c>
      <c r="K2446" t="str">
        <f t="shared" si="712"/>
        <v>0.00194926380827241-0.00366146867455778i</v>
      </c>
      <c r="L2446" t="str">
        <f t="shared" si="713"/>
        <v>0.00015-0.0311879920234589i</v>
      </c>
      <c r="M2446" t="str">
        <f t="shared" si="714"/>
        <v>0.0004-0.00550376329825747i</v>
      </c>
      <c r="N2446">
        <f t="shared" si="715"/>
        <v>93.750111296294378</v>
      </c>
      <c r="O2446">
        <f t="shared" si="716"/>
        <v>8.5672057953974825</v>
      </c>
      <c r="P2446" s="3">
        <f t="shared" si="717"/>
        <v>8.5672057953974825</v>
      </c>
      <c r="Q2446" s="3">
        <f t="shared" si="718"/>
        <v>-86.249888703705622</v>
      </c>
      <c r="R2446">
        <f t="shared" si="719"/>
        <v>93.750111296294378</v>
      </c>
      <c r="S2446">
        <f t="shared" si="720"/>
        <v>9.0480212768717045</v>
      </c>
      <c r="T2446">
        <f t="shared" si="703"/>
        <v>8.5672057953974825</v>
      </c>
    </row>
    <row r="2447" spans="1:20" x14ac:dyDescent="0.25">
      <c r="A2447">
        <f t="shared" si="704"/>
        <v>57066.425844402955</v>
      </c>
      <c r="B2447">
        <f t="shared" si="721"/>
        <v>9082.4037577238178</v>
      </c>
      <c r="C2447" t="str">
        <f t="shared" si="705"/>
        <v>0.176007976196716-2.66560455373648i</v>
      </c>
      <c r="D2447" t="str">
        <f t="shared" si="706"/>
        <v>3.47758308024451-1.79575548910415i</v>
      </c>
      <c r="E2447" t="str">
        <f t="shared" si="707"/>
        <v>164.818358146399+9.00481910741422i</v>
      </c>
      <c r="F2447" t="str">
        <f t="shared" si="708"/>
        <v>2.42487438546859-16.4557385143238i</v>
      </c>
      <c r="G2447" t="str">
        <f t="shared" si="709"/>
        <v>0.999979158341848-0.00456521891883709i</v>
      </c>
      <c r="H2447" t="str">
        <f t="shared" si="710"/>
        <v>1665.29859150242-2744.7741596106i</v>
      </c>
      <c r="I2447" t="str">
        <f t="shared" si="711"/>
        <v>-116.027034447077-96.083129634975i</v>
      </c>
      <c r="K2447" t="str">
        <f t="shared" si="712"/>
        <v>0.0019388351805847-0.00365234916868041i</v>
      </c>
      <c r="L2447" t="str">
        <f t="shared" si="713"/>
        <v>0.00015-0.0310699263035056i</v>
      </c>
      <c r="M2447" t="str">
        <f t="shared" si="714"/>
        <v>0.0004-0.00548292817120688i</v>
      </c>
      <c r="N2447">
        <f t="shared" si="715"/>
        <v>93.777715898539682</v>
      </c>
      <c r="O2447">
        <f t="shared" si="716"/>
        <v>8.5348079386200357</v>
      </c>
      <c r="P2447" s="3">
        <f t="shared" si="717"/>
        <v>8.5348079386200357</v>
      </c>
      <c r="Q2447" s="3">
        <f t="shared" si="718"/>
        <v>-86.222284101460318</v>
      </c>
      <c r="R2447">
        <f t="shared" si="719"/>
        <v>93.777715898539682</v>
      </c>
      <c r="S2447">
        <f t="shared" si="720"/>
        <v>9.0824037577238173</v>
      </c>
      <c r="T2447">
        <f t="shared" si="703"/>
        <v>8.5348079386200357</v>
      </c>
    </row>
    <row r="2448" spans="1:20" x14ac:dyDescent="0.25">
      <c r="A2448">
        <f t="shared" si="704"/>
        <v>57283.278262611682</v>
      </c>
      <c r="B2448">
        <f t="shared" si="721"/>
        <v>9116.916892003168</v>
      </c>
      <c r="C2448" t="str">
        <f t="shared" si="705"/>
        <v>0.176635824526805-2.65560070689533i</v>
      </c>
      <c r="D2448" t="str">
        <f t="shared" si="706"/>
        <v>3.47757895447688-1.78928670310767i</v>
      </c>
      <c r="E2448" t="str">
        <f t="shared" si="707"/>
        <v>164.843047802201+9.03910345003933i</v>
      </c>
      <c r="F2448" t="str">
        <f t="shared" si="708"/>
        <v>2.42487400064703-16.3935274026587i</v>
      </c>
      <c r="G2448" t="str">
        <f t="shared" si="709"/>
        <v>0.999978999647626-0.00458256602348665i</v>
      </c>
      <c r="H2448" t="str">
        <f t="shared" si="710"/>
        <v>1634.65284575603-2738.55406428591i</v>
      </c>
      <c r="I2448" t="str">
        <f t="shared" si="711"/>
        <v>-115.467305809545-94.3310484934461i</v>
      </c>
      <c r="K2448" t="str">
        <f t="shared" si="712"/>
        <v>0.00192845861127078-0.00364322290626079i</v>
      </c>
      <c r="L2448" t="str">
        <f t="shared" si="713"/>
        <v>0.00015-0.0309523075348731i</v>
      </c>
      <c r="M2448" t="str">
        <f t="shared" si="714"/>
        <v>0.0004-0.00546217191791879i</v>
      </c>
      <c r="N2448">
        <f t="shared" si="715"/>
        <v>93.805392052020466</v>
      </c>
      <c r="O2448">
        <f t="shared" si="716"/>
        <v>8.5024270696729474</v>
      </c>
      <c r="P2448" s="3">
        <f t="shared" si="717"/>
        <v>8.5024270696729474</v>
      </c>
      <c r="Q2448" s="3">
        <f t="shared" si="718"/>
        <v>-86.194607947979534</v>
      </c>
      <c r="R2448">
        <f t="shared" si="719"/>
        <v>93.805392052020466</v>
      </c>
      <c r="S2448">
        <f t="shared" si="720"/>
        <v>9.116916892003168</v>
      </c>
      <c r="T2448">
        <f t="shared" si="703"/>
        <v>8.5024270696729474</v>
      </c>
    </row>
    <row r="2449" spans="1:20" x14ac:dyDescent="0.25">
      <c r="A2449">
        <f t="shared" si="704"/>
        <v>57500.954720009606</v>
      </c>
      <c r="B2449">
        <f t="shared" si="721"/>
        <v>9151.5611761927794</v>
      </c>
      <c r="C2449" t="str">
        <f t="shared" si="705"/>
        <v>0.17726016654321-2.64563876041037i</v>
      </c>
      <c r="D2449" t="str">
        <f t="shared" si="706"/>
        <v>3.47757479730374-1.78284365581394i</v>
      </c>
      <c r="E2449" t="str">
        <f t="shared" si="707"/>
        <v>164.8679407726+9.07347912365531i</v>
      </c>
      <c r="F2449" t="str">
        <f t="shared" si="708"/>
        <v>2.42487361289537-16.3315521173622i</v>
      </c>
      <c r="G2449" t="str">
        <f t="shared" si="709"/>
        <v>0.999978839745086-0.004599979038812i</v>
      </c>
      <c r="H2449" t="str">
        <f t="shared" si="710"/>
        <v>1604.44460060314-2731.90253582107i</v>
      </c>
      <c r="I2449" t="str">
        <f t="shared" si="711"/>
        <v>-114.888708350303-92.6079963465178i</v>
      </c>
      <c r="K2449" t="str">
        <f t="shared" si="712"/>
        <v>0.00191813400773525-0.0036340902002082i</v>
      </c>
      <c r="L2449" t="str">
        <f t="shared" si="713"/>
        <v>0.00015-0.030835134025576i</v>
      </c>
      <c r="M2449" t="str">
        <f t="shared" si="714"/>
        <v>0.0004-0.00544149423980751i</v>
      </c>
      <c r="N2449">
        <f t="shared" si="715"/>
        <v>93.833139587320147</v>
      </c>
      <c r="O2449">
        <f t="shared" si="716"/>
        <v>8.4700632643563534</v>
      </c>
      <c r="P2449" s="3">
        <f t="shared" si="717"/>
        <v>8.4700632643563534</v>
      </c>
      <c r="Q2449" s="3">
        <f t="shared" si="718"/>
        <v>-86.166860412679853</v>
      </c>
      <c r="R2449">
        <f t="shared" si="719"/>
        <v>93.833139587320147</v>
      </c>
      <c r="S2449">
        <f t="shared" si="720"/>
        <v>9.1515611761927786</v>
      </c>
      <c r="T2449">
        <f t="shared" si="703"/>
        <v>8.4700632643563534</v>
      </c>
    </row>
    <row r="2450" spans="1:20" x14ac:dyDescent="0.25">
      <c r="A2450">
        <f t="shared" si="704"/>
        <v>57719.458347945641</v>
      </c>
      <c r="B2450">
        <f t="shared" si="721"/>
        <v>9186.3371086623119</v>
      </c>
      <c r="C2450" t="str">
        <f t="shared" si="705"/>
        <v>0.177881006896403-2.63571854313496i</v>
      </c>
      <c r="D2450" t="str">
        <f t="shared" si="706"/>
        <v>3.47757060848609-1.77642625452853i</v>
      </c>
      <c r="E2450" t="str">
        <f t="shared" si="707"/>
        <v>164.893038502692+9.10794602625009i</v>
      </c>
      <c r="F2450" t="str">
        <f t="shared" si="708"/>
        <v>2.42487322219133-16.2698117668986i</v>
      </c>
      <c r="G2450" t="str">
        <f t="shared" si="709"/>
        <v>0.99997867862503-0.00461745821517849i</v>
      </c>
      <c r="H2450" t="str">
        <f t="shared" si="710"/>
        <v>1574.67688990846-2724.83780155172i</v>
      </c>
      <c r="I2450" t="str">
        <f t="shared" si="711"/>
        <v>-114.292264071659-90.9139434085969i</v>
      </c>
      <c r="K2450" t="str">
        <f t="shared" si="712"/>
        <v>0.00190786127533232-0.00362495136142814i</v>
      </c>
      <c r="L2450" t="str">
        <f t="shared" si="713"/>
        <v>0.00015-0.0307184040900339i</v>
      </c>
      <c r="M2450" t="str">
        <f t="shared" si="714"/>
        <v>0.0004-0.00542089483941774i</v>
      </c>
      <c r="N2450">
        <f t="shared" si="715"/>
        <v>93.860958334290729</v>
      </c>
      <c r="O2450">
        <f t="shared" si="716"/>
        <v>8.4377165987456113</v>
      </c>
      <c r="P2450" s="3">
        <f t="shared" si="717"/>
        <v>8.4377165987456113</v>
      </c>
      <c r="Q2450" s="3">
        <f t="shared" si="718"/>
        <v>-86.139041665709271</v>
      </c>
      <c r="R2450">
        <f t="shared" si="719"/>
        <v>93.860958334290729</v>
      </c>
      <c r="S2450">
        <f t="shared" si="720"/>
        <v>9.1863371086623111</v>
      </c>
      <c r="T2450">
        <f t="shared" si="703"/>
        <v>8.4377165987456113</v>
      </c>
    </row>
    <row r="2451" spans="1:20" x14ac:dyDescent="0.25">
      <c r="A2451">
        <f t="shared" si="704"/>
        <v>57938.792289667828</v>
      </c>
      <c r="B2451">
        <f t="shared" si="721"/>
        <v>9221.2451896752282</v>
      </c>
      <c r="C2451" t="str">
        <f t="shared" si="705"/>
        <v>0.178498350347511-2.62583988464799i</v>
      </c>
      <c r="D2451" t="str">
        <f t="shared" si="706"/>
        <v>3.47756638778315-1.77003440692587i</v>
      </c>
      <c r="E2451" t="str">
        <f t="shared" si="707"/>
        <v>164.918342447831+9.14250405115761i</v>
      </c>
      <c r="F2451" t="str">
        <f t="shared" si="708"/>
        <v>2.42487282851241-16.2083054631119i</v>
      </c>
      <c r="G2451" t="str">
        <f t="shared" si="709"/>
        <v>0.999978516278187-0.00463500380390177i</v>
      </c>
      <c r="H2451" t="str">
        <f t="shared" si="710"/>
        <v>1545.35208672704-2717.37776310626i</v>
      </c>
      <c r="I2451" t="str">
        <f t="shared" si="711"/>
        <v>-113.678970332327-89.2488274014524i</v>
      </c>
      <c r="K2451" t="str">
        <f t="shared" si="712"/>
        <v>0.00189764031739465-0.0036158066988127i</v>
      </c>
      <c r="L2451" t="str">
        <f t="shared" si="713"/>
        <v>0.00015-0.0306021160490474i</v>
      </c>
      <c r="M2451" t="str">
        <f t="shared" si="714"/>
        <v>0.0004-0.00540037342042015i</v>
      </c>
      <c r="N2451">
        <f t="shared" si="715"/>
        <v>93.888848122032002</v>
      </c>
      <c r="O2451">
        <f t="shared" si="716"/>
        <v>8.4053871491963061</v>
      </c>
      <c r="P2451" s="3">
        <f t="shared" si="717"/>
        <v>8.4053871491963061</v>
      </c>
      <c r="Q2451" s="3">
        <f t="shared" si="718"/>
        <v>-86.111151877967998</v>
      </c>
      <c r="R2451">
        <f t="shared" si="719"/>
        <v>93.888848122032002</v>
      </c>
      <c r="S2451">
        <f t="shared" si="720"/>
        <v>9.2212451896752281</v>
      </c>
      <c r="T2451">
        <f t="shared" si="703"/>
        <v>8.4053871491963061</v>
      </c>
    </row>
    <row r="2452" spans="1:20" x14ac:dyDescent="0.25">
      <c r="A2452">
        <f t="shared" si="704"/>
        <v>58158.95970036857</v>
      </c>
      <c r="B2452">
        <f t="shared" si="721"/>
        <v>9256.2859213959946</v>
      </c>
      <c r="C2452" t="str">
        <f t="shared" si="705"/>
        <v>0.179112201766515-2.61600261525224i</v>
      </c>
      <c r="D2452" t="str">
        <f t="shared" si="706"/>
        <v>3.47756213495229-1.76366802104788i</v>
      </c>
      <c r="E2452" t="str">
        <f t="shared" si="707"/>
        <v>164.943854073702+9.17715308698807i</v>
      </c>
      <c r="F2452" t="str">
        <f t="shared" si="708"/>
        <v>2.42487243183601-16.1470323212131i</v>
      </c>
      <c r="G2452" t="str">
        <f t="shared" si="709"/>
        <v>0.999978352695218-0.00465261605725138i</v>
      </c>
      <c r="H2452" t="str">
        <f t="shared" si="710"/>
        <v>1516.4719356584-2709.5399794777i</v>
      </c>
      <c r="I2452" t="str">
        <f t="shared" si="711"/>
        <v>-113.049799266767-87.6125554908337i</v>
      </c>
      <c r="K2452" t="str">
        <f t="shared" si="712"/>
        <v>0.00188747103526246-0.0036066565192314i</v>
      </c>
      <c r="L2452" t="str">
        <f t="shared" si="713"/>
        <v>0.00015-0.0304862682297743i</v>
      </c>
      <c r="M2452" t="str">
        <f t="shared" si="714"/>
        <v>0.0004-0.00537992968760723i</v>
      </c>
      <c r="N2452">
        <f t="shared" si="715"/>
        <v>93.916808778876032</v>
      </c>
      <c r="O2452">
        <f t="shared" si="716"/>
        <v>8.3730749923493573</v>
      </c>
      <c r="P2452" s="3">
        <f t="shared" si="717"/>
        <v>8.3730749923493573</v>
      </c>
      <c r="Q2452" s="3">
        <f t="shared" si="718"/>
        <v>-86.083191221123968</v>
      </c>
      <c r="R2452">
        <f t="shared" si="719"/>
        <v>93.916808778876032</v>
      </c>
      <c r="S2452">
        <f t="shared" si="720"/>
        <v>9.2562859213959943</v>
      </c>
      <c r="T2452">
        <f t="shared" si="703"/>
        <v>8.3730749923493573</v>
      </c>
    </row>
    <row r="2453" spans="1:20" x14ac:dyDescent="0.25">
      <c r="A2453">
        <f t="shared" si="704"/>
        <v>58379.963747229973</v>
      </c>
      <c r="B2453">
        <f t="shared" si="721"/>
        <v>9291.4598078972995</v>
      </c>
      <c r="C2453" t="str">
        <f t="shared" si="705"/>
        <v>0.179722566130147-2.60620656597266i</v>
      </c>
      <c r="D2453" t="str">
        <f t="shared" si="706"/>
        <v>3.47755784974903-1.75732700530264i</v>
      </c>
      <c r="E2453" t="str">
        <f t="shared" si="707"/>
        <v>164.969574856396+9.21189301755094i</v>
      </c>
      <c r="F2453" t="str">
        <f t="shared" si="708"/>
        <v>2.42487203213924-16.085991459767i</v>
      </c>
      <c r="G2453" t="str">
        <f t="shared" si="709"/>
        <v>0.99997818786671-0.00467029522845434i</v>
      </c>
      <c r="H2453" t="str">
        <f t="shared" si="710"/>
        <v>1488.03758486353-2701.34165222853i</v>
      </c>
      <c r="I2453" t="str">
        <f t="shared" si="711"/>
        <v>-112.40569731694-86.0050061823707i</v>
      </c>
      <c r="K2453" t="str">
        <f t="shared" si="712"/>
        <v>0.00187735332831221-0.00359750112752237i</v>
      </c>
      <c r="L2453" t="str">
        <f t="shared" si="713"/>
        <v>0.00015-0.0303708589657046i</v>
      </c>
      <c r="M2453" t="str">
        <f t="shared" si="714"/>
        <v>0.0004-0.00535956334688905i</v>
      </c>
      <c r="N2453">
        <f t="shared" si="715"/>
        <v>93.944840132364391</v>
      </c>
      <c r="O2453">
        <f t="shared" si="716"/>
        <v>8.340780205135891</v>
      </c>
      <c r="P2453" s="3">
        <f t="shared" si="717"/>
        <v>8.340780205135891</v>
      </c>
      <c r="Q2453" s="3">
        <f t="shared" si="718"/>
        <v>-86.055159867635609</v>
      </c>
      <c r="R2453">
        <f t="shared" si="719"/>
        <v>93.944840132364391</v>
      </c>
      <c r="S2453">
        <f t="shared" si="720"/>
        <v>9.291459807897299</v>
      </c>
      <c r="T2453">
        <f t="shared" si="703"/>
        <v>8.340780205135891</v>
      </c>
    </row>
    <row r="2454" spans="1:20" x14ac:dyDescent="0.25">
      <c r="A2454">
        <f t="shared" si="704"/>
        <v>58601.807609469441</v>
      </c>
      <c r="B2454">
        <f t="shared" si="721"/>
        <v>9326.7673551673088</v>
      </c>
      <c r="C2454" t="str">
        <f t="shared" si="705"/>
        <v>0.180329448520009-2.59645156855481i</v>
      </c>
      <c r="D2454" t="str">
        <f t="shared" si="706"/>
        <v>3.47755353192703-1.75101126846308i</v>
      </c>
      <c r="E2454" t="str">
        <f t="shared" si="707"/>
        <v>164.995506282484+9.24672372178222i</v>
      </c>
      <c r="F2454" t="str">
        <f t="shared" si="708"/>
        <v>2.42487162939916-16.0251820006802i</v>
      </c>
      <c r="G2454" t="str">
        <f t="shared" si="709"/>
        <v>0.99997802178318-0.00468804157169887i</v>
      </c>
      <c r="H2454" t="str">
        <f t="shared" si="710"/>
        <v>1460.04961764221-2692.79961272149i</v>
      </c>
      <c r="I2454" t="str">
        <f t="shared" si="711"/>
        <v>-111.747584869597-84.4260311723085i</v>
      </c>
      <c r="K2454" t="str">
        <f t="shared" si="712"/>
        <v>0.00186728709398547-0.00358834082648397i</v>
      </c>
      <c r="L2454" t="str">
        <f t="shared" si="713"/>
        <v>0.00015-0.0302558865966374i</v>
      </c>
      <c r="M2454" t="str">
        <f t="shared" si="714"/>
        <v>0.0004-0.00533927410528896i</v>
      </c>
      <c r="N2454">
        <f t="shared" si="715"/>
        <v>93.97294200922957</v>
      </c>
      <c r="O2454">
        <f t="shared" si="716"/>
        <v>8.3085028647826977</v>
      </c>
      <c r="P2454" s="3">
        <f t="shared" si="717"/>
        <v>8.3085028647826977</v>
      </c>
      <c r="Q2454" s="3">
        <f t="shared" si="718"/>
        <v>-86.02705799077043</v>
      </c>
      <c r="R2454">
        <f t="shared" si="719"/>
        <v>93.97294200922957</v>
      </c>
      <c r="S2454">
        <f t="shared" si="720"/>
        <v>9.3267673551673091</v>
      </c>
      <c r="T2454">
        <f t="shared" si="703"/>
        <v>8.3085028647826977</v>
      </c>
    </row>
    <row r="2455" spans="1:20" x14ac:dyDescent="0.25">
      <c r="A2455">
        <f t="shared" si="704"/>
        <v>58824.494478385423</v>
      </c>
      <c r="B2455">
        <f t="shared" si="721"/>
        <v>9362.209071116944</v>
      </c>
      <c r="C2455" t="str">
        <f t="shared" si="705"/>
        <v>0.180932854120619-2.58673745546306i</v>
      </c>
      <c r="D2455" t="str">
        <f t="shared" si="706"/>
        <v>3.47754918123806-1.74472071966568i</v>
      </c>
      <c r="E2455" t="str">
        <f t="shared" si="707"/>
        <v>165.021649849097+9.28164507366924i</v>
      </c>
      <c r="F2455" t="str">
        <f t="shared" si="708"/>
        <v>2.42487122359257-15.9646030691876i</v>
      </c>
      <c r="G2455" t="str">
        <f t="shared" si="709"/>
        <v>0.999977854435073-0.00470585534213789i</v>
      </c>
      <c r="H2455" t="str">
        <f t="shared" si="710"/>
        <v>1432.50808347886-2683.93031126872i</v>
      </c>
      <c r="I2455" t="str">
        <f t="shared" si="711"/>
        <v>-111.076355992278-82.8754571492038i</v>
      </c>
      <c r="K2455" t="str">
        <f t="shared" si="712"/>
        <v>0.00185727222781756-0.00357917591686658i</v>
      </c>
      <c r="L2455" t="str">
        <f t="shared" si="713"/>
        <v>0.00015-0.0301413494686565i</v>
      </c>
      <c r="M2455" t="str">
        <f t="shared" si="714"/>
        <v>0.0004-0.00531906167093938i</v>
      </c>
      <c r="N2455">
        <f t="shared" si="715"/>
        <v>94.001114235374203</v>
      </c>
      <c r="O2455">
        <f t="shared" si="716"/>
        <v>8.2762430488169478</v>
      </c>
      <c r="P2455" s="3">
        <f t="shared" si="717"/>
        <v>8.2762430488169478</v>
      </c>
      <c r="Q2455" s="3">
        <f t="shared" si="718"/>
        <v>-85.998885764625797</v>
      </c>
      <c r="R2455">
        <f t="shared" si="719"/>
        <v>94.001114235374203</v>
      </c>
      <c r="S2455">
        <f t="shared" si="720"/>
        <v>9.3622090711169434</v>
      </c>
      <c r="T2455">
        <f t="shared" si="703"/>
        <v>8.2762430488169478</v>
      </c>
    </row>
    <row r="2456" spans="1:20" x14ac:dyDescent="0.25">
      <c r="A2456">
        <f t="shared" si="704"/>
        <v>59048.027557403293</v>
      </c>
      <c r="B2456">
        <f t="shared" si="721"/>
        <v>9397.7854655871888</v>
      </c>
      <c r="C2456" t="str">
        <f t="shared" si="705"/>
        <v>0.181532788217449-2.577064059879i</v>
      </c>
      <c r="D2456" t="str">
        <f t="shared" si="706"/>
        <v>3.47754479743206-1.73845526840913i</v>
      </c>
      <c r="E2456" t="str">
        <f t="shared" si="707"/>
        <v>165.048007063997+9.31665694217208i</v>
      </c>
      <c r="F2456" t="str">
        <f t="shared" si="708"/>
        <v>2.4248708146961-15.9042537938409i</v>
      </c>
      <c r="G2456" t="str">
        <f t="shared" si="709"/>
        <v>0.99997768581276-0.00472373679589282i</v>
      </c>
      <c r="H2456" t="str">
        <f t="shared" si="710"/>
        <v>1405.41252847728-2674.74980809085i</v>
      </c>
      <c r="I2456" t="str">
        <f t="shared" si="711"/>
        <v>-110.3928782613-81.3530875434062i</v>
      </c>
      <c r="K2456" t="str">
        <f t="shared" si="712"/>
        <v>0.00184730862346621-0.00357000669736513i</v>
      </c>
      <c r="L2456" t="str">
        <f t="shared" si="713"/>
        <v>0.00015-0.0300272459341069i</v>
      </c>
      <c r="M2456" t="str">
        <f t="shared" si="714"/>
        <v>0.0004-0.00529892575307769i</v>
      </c>
      <c r="N2456">
        <f t="shared" si="715"/>
        <v>94.029356635849339</v>
      </c>
      <c r="O2456">
        <f t="shared" si="716"/>
        <v>8.2440008350716152</v>
      </c>
      <c r="P2456" s="3">
        <f t="shared" si="717"/>
        <v>8.2440008350716152</v>
      </c>
      <c r="Q2456" s="3">
        <f t="shared" si="718"/>
        <v>-85.970643364150661</v>
      </c>
      <c r="R2456">
        <f t="shared" si="719"/>
        <v>94.029356635849339</v>
      </c>
      <c r="S2456">
        <f t="shared" si="720"/>
        <v>9.3977854655871891</v>
      </c>
      <c r="T2456">
        <f t="shared" si="703"/>
        <v>8.2440008350716152</v>
      </c>
    </row>
    <row r="2457" spans="1:20" x14ac:dyDescent="0.25">
      <c r="A2457">
        <f t="shared" si="704"/>
        <v>59272.410062121424</v>
      </c>
      <c r="B2457">
        <f t="shared" si="721"/>
        <v>9433.49705035642</v>
      </c>
      <c r="C2457" t="str">
        <f t="shared" si="705"/>
        <v>0.182129256194965-2.56743121569962i</v>
      </c>
      <c r="D2457" t="str">
        <f t="shared" si="706"/>
        <v>3.477540380257-1.73221482455308i</v>
      </c>
      <c r="E2457" t="str">
        <f t="shared" si="707"/>
        <v>165.074579445655+9.35175919114821i</v>
      </c>
      <c r="F2457" t="str">
        <f t="shared" si="708"/>
        <v>2.42487040268629-15.844133306495i</v>
      </c>
      <c r="G2457" t="str">
        <f t="shared" si="709"/>
        <v>0.99997751590654-0.00474168619005712i</v>
      </c>
      <c r="H2457" t="str">
        <f t="shared" si="710"/>
        <v>1378.76202511331-2665.27376597798i</v>
      </c>
      <c r="I2457" t="str">
        <f t="shared" si="711"/>
        <v>-109.697992675101-79.8587042215865i</v>
      </c>
      <c r="K2457" t="str">
        <f t="shared" si="712"/>
        <v>0.00183739617274007-0.00356083346461165i</v>
      </c>
      <c r="L2457" t="str">
        <f t="shared" si="713"/>
        <v>0.00015-0.0299135743515709i</v>
      </c>
      <c r="M2457" t="str">
        <f t="shared" si="714"/>
        <v>0.0004-0.00527886606204193i</v>
      </c>
      <c r="N2457">
        <f t="shared" si="715"/>
        <v>94.057669034832344</v>
      </c>
      <c r="O2457">
        <f t="shared" si="716"/>
        <v>8.2117763016902181</v>
      </c>
      <c r="P2457" s="3">
        <f t="shared" si="717"/>
        <v>8.2117763016902181</v>
      </c>
      <c r="Q2457" s="3">
        <f t="shared" si="718"/>
        <v>-85.942330965167656</v>
      </c>
      <c r="R2457">
        <f t="shared" si="719"/>
        <v>94.057669034832344</v>
      </c>
      <c r="S2457">
        <f t="shared" si="720"/>
        <v>9.4334970503564204</v>
      </c>
      <c r="T2457">
        <f t="shared" si="703"/>
        <v>8.2117763016902181</v>
      </c>
    </row>
    <row r="2458" spans="1:20" x14ac:dyDescent="0.25">
      <c r="A2458">
        <f t="shared" si="704"/>
        <v>59497.645220357481</v>
      </c>
      <c r="B2458">
        <f t="shared" si="721"/>
        <v>9469.344339147774</v>
      </c>
      <c r="C2458" t="str">
        <f t="shared" si="705"/>
        <v>0.182722263534772-2.55783875753568i</v>
      </c>
      <c r="D2458" t="str">
        <f t="shared" si="706"/>
        <v>3.47753592945897-1.72599929831677i</v>
      </c>
      <c r="E2458" t="str">
        <f t="shared" si="707"/>
        <v>165.101368523329+9.38695167927371i</v>
      </c>
      <c r="F2458" t="str">
        <f t="shared" si="708"/>
        <v>2.42486998753936-15.7842407422963i</v>
      </c>
      <c r="G2458" t="str">
        <f t="shared" si="709"/>
        <v>0.999977344706639-0.00475970378270006i</v>
      </c>
      <c r="H2458" t="str">
        <f t="shared" si="710"/>
        <v>1352.55520124598-2655.51744454573i</v>
      </c>
      <c r="I2458" t="str">
        <f t="shared" si="711"/>
        <v>-108.992513646526-78.3920691242127i</v>
      </c>
      <c r="K2458" t="str">
        <f t="shared" si="712"/>
        <v>0.0018275347656272-0.00355165651316841i</v>
      </c>
      <c r="L2458" t="str">
        <f t="shared" si="713"/>
        <v>0.00015-0.0298003330858448i</v>
      </c>
      <c r="M2458" t="str">
        <f t="shared" si="714"/>
        <v>0.0004-0.0052588823092667i</v>
      </c>
      <c r="N2458">
        <f t="shared" si="715"/>
        <v>94.086051255606122</v>
      </c>
      <c r="O2458">
        <f t="shared" si="716"/>
        <v>8.1795695271322053</v>
      </c>
      <c r="P2458" s="3">
        <f t="shared" si="717"/>
        <v>8.1795695271322053</v>
      </c>
      <c r="Q2458" s="3">
        <f t="shared" si="718"/>
        <v>-85.913948744393878</v>
      </c>
      <c r="R2458">
        <f t="shared" si="719"/>
        <v>94.086051255606122</v>
      </c>
      <c r="S2458">
        <f t="shared" si="720"/>
        <v>9.4693443391477743</v>
      </c>
      <c r="T2458">
        <f t="shared" si="703"/>
        <v>8.1795695271322053</v>
      </c>
    </row>
    <row r="2459" spans="1:20" x14ac:dyDescent="0.25">
      <c r="A2459">
        <f t="shared" si="704"/>
        <v>59723.736272194845</v>
      </c>
      <c r="B2459">
        <f t="shared" si="721"/>
        <v>9505.3278476365358</v>
      </c>
      <c r="C2459" t="str">
        <f t="shared" si="705"/>
        <v>0.183311815813607-2.54828652070989i</v>
      </c>
      <c r="D2459" t="str">
        <f t="shared" si="706"/>
        <v>3.47753144478214-1.7198086002778i</v>
      </c>
      <c r="E2459" t="str">
        <f t="shared" si="707"/>
        <v>165.12837583714+9.4222342599611i</v>
      </c>
      <c r="F2459" t="str">
        <f t="shared" si="708"/>
        <v>2.42486956923149-15.7245752396697i</v>
      </c>
      <c r="G2459" t="str">
        <f t="shared" si="709"/>
        <v>0.999977172203205-0.00477778983287035i</v>
      </c>
      <c r="H2459" t="str">
        <f t="shared" si="710"/>
        <v>1326.79026833566-2645.49569598074i</v>
      </c>
      <c r="I2459" t="str">
        <f t="shared" si="711"/>
        <v>-108.277229067761-76.9529258442765i</v>
      </c>
      <c r="K2459" t="str">
        <f t="shared" si="712"/>
        <v>0.00181772429032342-0.0035424761355213i</v>
      </c>
      <c r="L2459" t="str">
        <f t="shared" si="713"/>
        <v>0.00015-0.0296875205079147i</v>
      </c>
      <c r="M2459" t="str">
        <f t="shared" si="714"/>
        <v>0.0004-0.00523897420727905i</v>
      </c>
      <c r="N2459">
        <f t="shared" si="715"/>
        <v>94.114503120534522</v>
      </c>
      <c r="O2459">
        <f t="shared" si="716"/>
        <v>8.1473805901777716</v>
      </c>
      <c r="P2459" s="3">
        <f t="shared" si="717"/>
        <v>8.1473805901777716</v>
      </c>
      <c r="Q2459" s="3">
        <f t="shared" si="718"/>
        <v>-85.885496879465478</v>
      </c>
      <c r="R2459">
        <f t="shared" si="719"/>
        <v>94.114503120534522</v>
      </c>
      <c r="S2459">
        <f t="shared" si="720"/>
        <v>9.5053278476365364</v>
      </c>
      <c r="T2459">
        <f t="shared" si="703"/>
        <v>8.1473805901777716</v>
      </c>
    </row>
    <row r="2460" spans="1:20" x14ac:dyDescent="0.25">
      <c r="A2460">
        <f t="shared" si="704"/>
        <v>59950.686470029184</v>
      </c>
      <c r="B2460">
        <f t="shared" si="721"/>
        <v>9541.4480934575549</v>
      </c>
      <c r="C2460" t="str">
        <f t="shared" si="705"/>
        <v>0.18389791870136-2.53877434125515i</v>
      </c>
      <c r="D2460" t="str">
        <f t="shared" si="706"/>
        <v>3.4775269259687-1.7136426413708i</v>
      </c>
      <c r="E2460" t="str">
        <f t="shared" si="707"/>
        <v>165.155602938146+9.45760678127984i</v>
      </c>
      <c r="F2460" t="str">
        <f t="shared" si="708"/>
        <v>2.42486914773858-15.6651359403066i</v>
      </c>
      <c r="G2460" t="str">
        <f t="shared" si="709"/>
        <v>0.999976998386314-0.0047959446005999i</v>
      </c>
      <c r="H2460" t="str">
        <f t="shared" si="710"/>
        <v>1301.46504882692-2635.22296217264i</v>
      </c>
      <c r="I2460" t="str">
        <f t="shared" si="711"/>
        <v>-107.552900441873-75.5410011460585i</v>
      </c>
      <c r="K2460" t="str">
        <f t="shared" si="712"/>
        <v>0.00180796463326045-0.00353329262207365i</v>
      </c>
      <c r="L2460" t="str">
        <f t="shared" si="713"/>
        <v>0.00015-0.0295751349949339i</v>
      </c>
      <c r="M2460" t="str">
        <f t="shared" si="714"/>
        <v>0.0004-0.00521914146969423i</v>
      </c>
      <c r="N2460">
        <f t="shared" si="715"/>
        <v>94.143024451037832</v>
      </c>
      <c r="O2460">
        <f t="shared" si="716"/>
        <v>8.1152095699328477</v>
      </c>
      <c r="P2460" s="3">
        <f t="shared" si="717"/>
        <v>8.1152095699328477</v>
      </c>
      <c r="Q2460" s="3">
        <f t="shared" si="718"/>
        <v>-85.856975548962168</v>
      </c>
      <c r="R2460">
        <f t="shared" si="719"/>
        <v>94.143024451037832</v>
      </c>
      <c r="S2460">
        <f t="shared" si="720"/>
        <v>9.5414480934575554</v>
      </c>
      <c r="T2460">
        <f t="shared" si="703"/>
        <v>8.1152095699328477</v>
      </c>
    </row>
    <row r="2461" spans="1:20" x14ac:dyDescent="0.25">
      <c r="A2461">
        <f t="shared" si="704"/>
        <v>60178.499078615299</v>
      </c>
      <c r="B2461">
        <f t="shared" si="721"/>
        <v>9577.7055962126942</v>
      </c>
      <c r="C2461" t="str">
        <f t="shared" si="705"/>
        <v>0.184480577959366-2.52930205591284i</v>
      </c>
      <c r="D2461" t="str">
        <f t="shared" si="706"/>
        <v>3.47752237275892-1.70750133288619i</v>
      </c>
      <c r="E2461" t="str">
        <f t="shared" si="707"/>
        <v>165.183051388427+9.49306908587848i</v>
      </c>
      <c r="F2461" t="str">
        <f t="shared" si="708"/>
        <v>2.42486872303638-15.6059219891523i</v>
      </c>
      <c r="G2461" t="str">
        <f t="shared" si="709"/>
        <v>0.999976823245966-0.00481416834690752i</v>
      </c>
      <c r="H2461" t="str">
        <f t="shared" si="710"/>
        <v>1276.57700266179-2624.71327313129i</v>
      </c>
      <c r="I2461" t="str">
        <f t="shared" si="711"/>
        <v>-106.820263075105-74.1560064231185i</v>
      </c>
      <c r="K2461" t="str">
        <f t="shared" si="712"/>
        <v>0.0017982556791343-0.00352410626114032i</v>
      </c>
      <c r="L2461" t="str">
        <f t="shared" si="713"/>
        <v>0.00015-0.0294631749301992i</v>
      </c>
      <c r="M2461" t="str">
        <f t="shared" si="714"/>
        <v>0.0004-0.00519938381121163i</v>
      </c>
      <c r="N2461">
        <f t="shared" si="715"/>
        <v>94.171615067573086</v>
      </c>
      <c r="O2461">
        <f t="shared" si="716"/>
        <v>8.083056545834415</v>
      </c>
      <c r="P2461" s="3">
        <f t="shared" si="717"/>
        <v>8.083056545834415</v>
      </c>
      <c r="Q2461" s="3">
        <f t="shared" si="718"/>
        <v>-85.828384932426914</v>
      </c>
      <c r="R2461">
        <f t="shared" si="719"/>
        <v>94.171615067573086</v>
      </c>
      <c r="S2461">
        <f t="shared" si="720"/>
        <v>9.5777055962126934</v>
      </c>
      <c r="T2461">
        <f t="shared" si="703"/>
        <v>8.083056545834415</v>
      </c>
    </row>
    <row r="2462" spans="1:20" x14ac:dyDescent="0.25">
      <c r="A2462">
        <f t="shared" si="704"/>
        <v>60407.177375114035</v>
      </c>
      <c r="B2462">
        <f t="shared" si="721"/>
        <v>9614.1008774783022</v>
      </c>
      <c r="C2462" t="str">
        <f t="shared" si="705"/>
        <v>0.185059799438225-2.5198695021309i</v>
      </c>
      <c r="D2462" t="str">
        <f t="shared" si="706"/>
        <v>3.47751778489104-1.70138458646885i</v>
      </c>
      <c r="E2462" t="str">
        <f t="shared" si="707"/>
        <v>165.210722761154+9.52862101089394i</v>
      </c>
      <c r="F2462" t="str">
        <f t="shared" si="708"/>
        <v>2.42486829510047-15.5469325343941i</v>
      </c>
      <c r="G2462" t="str">
        <f t="shared" si="709"/>
        <v>0.999976646772084-0.00483246133380264i</v>
      </c>
      <c r="H2462" t="str">
        <f t="shared" si="710"/>
        <v>1252.12325289618-2613.98024659215i</v>
      </c>
      <c r="I2462" t="str">
        <f t="shared" si="711"/>
        <v>-106.080026324339-72.7976390950656i</v>
      </c>
      <c r="K2462" t="str">
        <f t="shared" si="712"/>
        <v>0.00178859731093311-0.00351491733894224i</v>
      </c>
      <c r="L2462" t="str">
        <f t="shared" si="713"/>
        <v>0.00015-0.0293516387031273i</v>
      </c>
      <c r="M2462" t="str">
        <f t="shared" si="714"/>
        <v>0.0004-0.00517970094761071i</v>
      </c>
      <c r="N2462">
        <f t="shared" si="715"/>
        <v>94.200274789603853</v>
      </c>
      <c r="O2462">
        <f t="shared" si="716"/>
        <v>8.0509215976549999</v>
      </c>
      <c r="P2462" s="3">
        <f t="shared" si="717"/>
        <v>8.0509215976549999</v>
      </c>
      <c r="Q2462" s="3">
        <f t="shared" si="718"/>
        <v>-85.799725210396147</v>
      </c>
      <c r="R2462">
        <f t="shared" si="719"/>
        <v>94.200274789603853</v>
      </c>
      <c r="S2462">
        <f t="shared" si="720"/>
        <v>9.6141008774783021</v>
      </c>
      <c r="T2462">
        <f t="shared" si="703"/>
        <v>8.0509215976549999</v>
      </c>
    </row>
    <row r="2463" spans="1:20" x14ac:dyDescent="0.25">
      <c r="A2463">
        <f t="shared" si="704"/>
        <v>60636.724649139469</v>
      </c>
      <c r="B2463">
        <f t="shared" si="721"/>
        <v>9650.6344608127201</v>
      </c>
      <c r="C2463" t="str">
        <f t="shared" si="705"/>
        <v>0.185635589076127-2.51047651806226i</v>
      </c>
      <c r="D2463" t="str">
        <f t="shared" si="706"/>
        <v>3.47751316210136-1.6952923141169i</v>
      </c>
      <c r="E2463" t="str">
        <f t="shared" si="707"/>
        <v>165.238618640677+9.56426238787556i</v>
      </c>
      <c r="F2463" t="str">
        <f t="shared" si="708"/>
        <v>2.42486786390622-15.4881667274483i</v>
      </c>
      <c r="G2463" t="str">
        <f t="shared" si="709"/>
        <v>0.999976468954516-0.0048508238242891i</v>
      </c>
      <c r="H2463" t="str">
        <f t="shared" si="710"/>
        <v>1228.1006103994-2603.03708871454i</v>
      </c>
      <c r="I2463" t="str">
        <f t="shared" si="711"/>
        <v>-105.332873894352-71.4655839429971i</v>
      </c>
      <c r="K2463" t="str">
        <f t="shared" si="712"/>
        <v>0.00177898940996527-0.00350572613960127i</v>
      </c>
      <c r="L2463" t="str">
        <f t="shared" si="713"/>
        <v>0.00015-0.0292405247092322i</v>
      </c>
      <c r="M2463" t="str">
        <f t="shared" si="714"/>
        <v>0.0004-0.00516009259574685i</v>
      </c>
      <c r="N2463">
        <f t="shared" si="715"/>
        <v>94.229003435579827</v>
      </c>
      <c r="O2463">
        <f t="shared" si="716"/>
        <v>8.0188048055085197</v>
      </c>
      <c r="P2463" s="3">
        <f t="shared" si="717"/>
        <v>8.0188048055085197</v>
      </c>
      <c r="Q2463" s="3">
        <f t="shared" si="718"/>
        <v>-85.770996564420173</v>
      </c>
      <c r="R2463">
        <f t="shared" si="719"/>
        <v>94.229003435579827</v>
      </c>
      <c r="S2463">
        <f t="shared" si="720"/>
        <v>9.6506344608127197</v>
      </c>
      <c r="T2463">
        <f t="shared" si="703"/>
        <v>8.0188048055085197</v>
      </c>
    </row>
    <row r="2464" spans="1:20" x14ac:dyDescent="0.25">
      <c r="A2464">
        <f t="shared" si="704"/>
        <v>60867.144202806201</v>
      </c>
      <c r="B2464">
        <f t="shared" si="721"/>
        <v>9687.3068717638089</v>
      </c>
      <c r="C2464" t="str">
        <f t="shared" si="705"/>
        <v>0.18620795289676-2.5011229425628i</v>
      </c>
      <c r="D2464" t="str">
        <f t="shared" si="706"/>
        <v>3.47750850412417-1.6892244281804i</v>
      </c>
      <c r="E2464" t="str">
        <f t="shared" si="707"/>
        <v>165.266740622595+9.59999304269276i</v>
      </c>
      <c r="F2464" t="str">
        <f t="shared" si="708"/>
        <v>2.42486742942883-15.4296237229488i</v>
      </c>
      <c r="G2464" t="str">
        <f t="shared" si="709"/>
        <v>0.99997628978303-0.00486925608236887i</v>
      </c>
      <c r="H2464" t="str">
        <f t="shared" si="710"/>
        <v>1204.5055976226-2591.89659578228i</v>
      </c>
      <c r="I2464" t="str">
        <f t="shared" si="711"/>
        <v>-104.579464179806-70.1595143838086i</v>
      </c>
      <c r="K2464" t="str">
        <f t="shared" si="712"/>
        <v>0.00176943185588711-0.00349653294513533i</v>
      </c>
      <c r="L2464" t="str">
        <f t="shared" si="713"/>
        <v>0.00015-0.0291298313501018i</v>
      </c>
      <c r="M2464" t="str">
        <f t="shared" si="714"/>
        <v>0.0004-0.00514055847354737i</v>
      </c>
      <c r="N2464">
        <f t="shared" si="715"/>
        <v>94.257800822907257</v>
      </c>
      <c r="O2464">
        <f t="shared" si="716"/>
        <v>7.9867062498544552</v>
      </c>
      <c r="P2464" s="3">
        <f t="shared" si="717"/>
        <v>7.9867062498544552</v>
      </c>
      <c r="Q2464" s="3">
        <f t="shared" si="718"/>
        <v>-85.742199177092743</v>
      </c>
      <c r="R2464">
        <f t="shared" si="719"/>
        <v>94.257800822907257</v>
      </c>
      <c r="S2464">
        <f t="shared" si="720"/>
        <v>9.6873068717638091</v>
      </c>
      <c r="T2464">
        <f t="shared" si="703"/>
        <v>7.9867062498544552</v>
      </c>
    </row>
    <row r="2465" spans="1:20" x14ac:dyDescent="0.25">
      <c r="A2465">
        <f t="shared" si="704"/>
        <v>61098.439350776876</v>
      </c>
      <c r="B2465">
        <f t="shared" si="721"/>
        <v>9724.1186378765124</v>
      </c>
      <c r="C2465" t="str">
        <f t="shared" si="705"/>
        <v>0.18677689700756-2.49180861518958i</v>
      </c>
      <c r="D2465" t="str">
        <f t="shared" si="706"/>
        <v>3.4775038106917-1.68318084136008i</v>
      </c>
      <c r="E2465" t="str">
        <f t="shared" si="707"/>
        <v>165.295090313839+9.63581279545607i</v>
      </c>
      <c r="F2465" t="str">
        <f t="shared" si="708"/>
        <v>2.42486699164329-15.3713026787344i</v>
      </c>
      <c r="G2465" t="str">
        <f t="shared" si="709"/>
        <v>0.999976109247319-0.00488775837304585i</v>
      </c>
      <c r="H2465" t="str">
        <f t="shared" si="710"/>
        <v>1181.33447142801-2580.57115681884i</v>
      </c>
      <c r="I2465" t="str">
        <f t="shared" si="711"/>
        <v>-103.820430647083-68.8790936838335i</v>
      </c>
      <c r="K2465" t="str">
        <f t="shared" si="712"/>
        <v>0.00175992452673071-0.00348733803545398i</v>
      </c>
      <c r="L2465" t="str">
        <f t="shared" si="713"/>
        <v>0.00015-0.0290195570333749i</v>
      </c>
      <c r="M2465" t="str">
        <f t="shared" si="714"/>
        <v>0.0004-0.00512109830000734i</v>
      </c>
      <c r="N2465">
        <f t="shared" si="715"/>
        <v>94.286666767925666</v>
      </c>
      <c r="O2465">
        <f t="shared" si="716"/>
        <v>7.9546260115030556</v>
      </c>
      <c r="P2465" s="3">
        <f t="shared" si="717"/>
        <v>7.9546260115030556</v>
      </c>
      <c r="Q2465" s="3">
        <f t="shared" si="718"/>
        <v>-85.713333232074334</v>
      </c>
      <c r="R2465">
        <f t="shared" si="719"/>
        <v>94.286666767925666</v>
      </c>
      <c r="S2465">
        <f t="shared" si="720"/>
        <v>9.7241186378765132</v>
      </c>
      <c r="T2465">
        <f t="shared" si="703"/>
        <v>7.9546260115030556</v>
      </c>
    </row>
    <row r="2466" spans="1:20" x14ac:dyDescent="0.25">
      <c r="A2466">
        <f t="shared" si="704"/>
        <v>61330.613420309826</v>
      </c>
      <c r="B2466">
        <f t="shared" si="721"/>
        <v>9761.0702887004427</v>
      </c>
      <c r="C2466" t="str">
        <f t="shared" si="705"/>
        <v>0.187342427597732-2.48253337619916i</v>
      </c>
      <c r="D2466" t="str">
        <f t="shared" si="706"/>
        <v>3.47749908153418-1.67716146670613i</v>
      </c>
      <c r="E2466" t="str">
        <f t="shared" si="707"/>
        <v>165.323669332757+9.67172146042192i</v>
      </c>
      <c r="F2466" t="str">
        <f t="shared" si="708"/>
        <v>2.42486655052439-15.3132027558371i</v>
      </c>
      <c r="G2466" t="str">
        <f t="shared" si="709"/>
        <v>0.999975927336995-0.00490633096232969i</v>
      </c>
      <c r="H2466" t="str">
        <f t="shared" si="710"/>
        <v>1158.58324497567-2569.07275703375i</v>
      </c>
      <c r="I2466" t="str">
        <f t="shared" si="711"/>
        <v>-103.056382251422-67.6239761125229i</v>
      </c>
      <c r="K2466" t="str">
        <f t="shared" si="712"/>
        <v>0.00175046729893154-0.00347814168835425i</v>
      </c>
      <c r="L2466" t="str">
        <f t="shared" si="713"/>
        <v>0.00015-0.0289097001727187i</v>
      </c>
      <c r="M2466" t="str">
        <f t="shared" si="714"/>
        <v>0.0004-0.00510171179518565i</v>
      </c>
      <c r="N2466">
        <f t="shared" si="715"/>
        <v>94.315601085878797</v>
      </c>
      <c r="O2466">
        <f t="shared" si="716"/>
        <v>7.9225641716208353</v>
      </c>
      <c r="P2466" s="3">
        <f t="shared" si="717"/>
        <v>7.9225641716208353</v>
      </c>
      <c r="Q2466" s="3">
        <f t="shared" si="718"/>
        <v>-85.684398914121203</v>
      </c>
      <c r="R2466">
        <f t="shared" si="719"/>
        <v>94.315601085878797</v>
      </c>
      <c r="S2466">
        <f t="shared" si="720"/>
        <v>9.7610702887004432</v>
      </c>
      <c r="T2466">
        <f t="shared" si="703"/>
        <v>7.9225641716208353</v>
      </c>
    </row>
    <row r="2467" spans="1:20" x14ac:dyDescent="0.25">
      <c r="A2467">
        <f t="shared" si="704"/>
        <v>61563.66975130701</v>
      </c>
      <c r="B2467">
        <f t="shared" si="721"/>
        <v>9798.1623557975054</v>
      </c>
      <c r="C2467" t="str">
        <f t="shared" si="705"/>
        <v>0.187904550936416-2.47329706654545i</v>
      </c>
      <c r="D2467" t="str">
        <f t="shared" si="706"/>
        <v>3.47749431637981-1.67116621761688i</v>
      </c>
      <c r="E2467" t="str">
        <f t="shared" si="707"/>
        <v>165.352479309181+9.70771884591258i</v>
      </c>
      <c r="F2467" t="str">
        <f t="shared" si="708"/>
        <v>2.42486610604681-15.2553231184694i</v>
      </c>
      <c r="G2467" t="str">
        <f t="shared" si="709"/>
        <v>0.999975744041593-0.00492497411723953i</v>
      </c>
      <c r="H2467" t="str">
        <f t="shared" si="710"/>
        <v>1136.247708669-2557.41298202044i</v>
      </c>
      <c r="I2467" t="str">
        <f t="shared" si="711"/>
        <v>-102.287903885034-66.3938080370685i</v>
      </c>
      <c r="K2467" t="str">
        <f t="shared" si="712"/>
        <v>0.00174106004735574-0.0034689441795168i</v>
      </c>
      <c r="L2467" t="str">
        <f t="shared" si="713"/>
        <v>0.00015-0.028800259187805i</v>
      </c>
      <c r="M2467" t="str">
        <f t="shared" si="714"/>
        <v>0.0004-0.00508239868020088i</v>
      </c>
      <c r="N2467">
        <f t="shared" si="715"/>
        <v>94.344603590888696</v>
      </c>
      <c r="O2467">
        <f t="shared" si="716"/>
        <v>7.8905208117344925</v>
      </c>
      <c r="P2467" s="3">
        <f t="shared" si="717"/>
        <v>7.8905208117344925</v>
      </c>
      <c r="Q2467" s="3">
        <f t="shared" si="718"/>
        <v>-85.655396409111304</v>
      </c>
      <c r="R2467">
        <f t="shared" si="719"/>
        <v>94.344603590888696</v>
      </c>
      <c r="S2467">
        <f t="shared" si="720"/>
        <v>9.7981623557975048</v>
      </c>
      <c r="T2467">
        <f t="shared" si="703"/>
        <v>7.8905208117344925</v>
      </c>
    </row>
    <row r="2468" spans="1:20" x14ac:dyDescent="0.25">
      <c r="A2468">
        <f t="shared" si="704"/>
        <v>61797.611696361972</v>
      </c>
      <c r="B2468">
        <f t="shared" si="721"/>
        <v>9835.3953727495355</v>
      </c>
      <c r="C2468" t="str">
        <f t="shared" si="705"/>
        <v>0.188463273370794-2.46409952787806i</v>
      </c>
      <c r="D2468" t="str">
        <f t="shared" si="706"/>
        <v>3.47748951495464-1.66519500783761i</v>
      </c>
      <c r="E2468" t="str">
        <f t="shared" si="707"/>
        <v>165.381521884516+9.74380475421983i</v>
      </c>
      <c r="F2468" t="str">
        <f t="shared" si="708"/>
        <v>2.42486565818493-15.197662934013i</v>
      </c>
      <c r="G2468" t="str">
        <f t="shared" si="709"/>
        <v>0.999975559350567-0.0049436881058079i</v>
      </c>
      <c r="H2468" t="str">
        <f t="shared" si="710"/>
        <v>1114.32345016519-2545.6030226298i</v>
      </c>
      <c r="I2468" t="str">
        <f t="shared" si="711"/>
        <v>-101.51555685213-65.1882289590887i</v>
      </c>
      <c r="K2468" t="str">
        <f t="shared" si="712"/>
        <v>0.00173170264532776-0.00345974578250256i</v>
      </c>
      <c r="L2468" t="str">
        <f t="shared" si="713"/>
        <v>0.00015-0.0286912325042887i</v>
      </c>
      <c r="M2468" t="str">
        <f t="shared" si="714"/>
        <v>0.0004-0.00506315867722741i</v>
      </c>
      <c r="N2468">
        <f t="shared" si="715"/>
        <v>94.373674095926987</v>
      </c>
      <c r="O2468">
        <f t="shared" si="716"/>
        <v>7.8584960137365876</v>
      </c>
      <c r="P2468" s="3">
        <f t="shared" si="717"/>
        <v>7.8584960137365876</v>
      </c>
      <c r="Q2468" s="3">
        <f t="shared" si="718"/>
        <v>-85.626325904073013</v>
      </c>
      <c r="R2468">
        <f t="shared" si="719"/>
        <v>94.373674095926987</v>
      </c>
      <c r="S2468">
        <f t="shared" si="720"/>
        <v>9.8353953727495362</v>
      </c>
      <c r="T2468">
        <f t="shared" si="703"/>
        <v>7.8584960137365876</v>
      </c>
    </row>
    <row r="2469" spans="1:20" x14ac:dyDescent="0.25">
      <c r="A2469">
        <f t="shared" si="704"/>
        <v>62032.44262080815</v>
      </c>
      <c r="B2469">
        <f t="shared" si="721"/>
        <v>9872.7698751659846</v>
      </c>
      <c r="C2469" t="str">
        <f t="shared" si="705"/>
        <v>0.189018601324179-2.45494060254045i</v>
      </c>
      <c r="D2469" t="str">
        <f t="shared" si="706"/>
        <v>3.47748467698274-1.6592477514593i</v>
      </c>
      <c r="E2469" t="str">
        <f t="shared" si="707"/>
        <v>165.410798711823+9.77997898151508i</v>
      </c>
      <c r="F2469" t="str">
        <f t="shared" si="708"/>
        <v>2.42486520691301-15.1402213730064i</v>
      </c>
      <c r="G2469" t="str">
        <f t="shared" si="709"/>
        <v>0.999975373253292-0.00496247319708448i</v>
      </c>
      <c r="H2469" t="str">
        <f t="shared" si="710"/>
        <v>1092.80587345901-2533.65368044787i</v>
      </c>
      <c r="I2469" t="str">
        <f t="shared" si="711"/>
        <v>-100.739879367069-64.0068724946032i</v>
      </c>
      <c r="K2469" t="str">
        <f t="shared" si="712"/>
        <v>0.00172239496465735-0.00345054676874947i</v>
      </c>
      <c r="L2469" t="str">
        <f t="shared" si="713"/>
        <v>0.00015-0.0285826185537843i</v>
      </c>
      <c r="M2469" t="str">
        <f t="shared" si="714"/>
        <v>0.0004-0.00504399150949134i</v>
      </c>
      <c r="N2469">
        <f t="shared" si="715"/>
        <v>94.402812412785153</v>
      </c>
      <c r="O2469">
        <f t="shared" si="716"/>
        <v>7.8264898598905299</v>
      </c>
      <c r="P2469" s="3">
        <f t="shared" si="717"/>
        <v>7.8264898598905299</v>
      </c>
      <c r="Q2469" s="3">
        <f t="shared" si="718"/>
        <v>-85.597187587214847</v>
      </c>
      <c r="R2469">
        <f t="shared" si="719"/>
        <v>94.402812412785153</v>
      </c>
      <c r="S2469">
        <f t="shared" si="720"/>
        <v>9.872769875165984</v>
      </c>
      <c r="T2469">
        <f t="shared" si="703"/>
        <v>7.8264898598905299</v>
      </c>
    </row>
    <row r="2470" spans="1:20" x14ac:dyDescent="0.25">
      <c r="A2470">
        <f t="shared" si="704"/>
        <v>62268.165902767221</v>
      </c>
      <c r="B2470">
        <f t="shared" si="721"/>
        <v>9910.2864006916152</v>
      </c>
      <c r="C2470" t="str">
        <f t="shared" si="705"/>
        <v>0.189570541294267-2.44582013356786i</v>
      </c>
      <c r="D2470" t="str">
        <f t="shared" si="706"/>
        <v>3.47747980218598-1.65332436291736i</v>
      </c>
      <c r="E2470" t="str">
        <f t="shared" si="707"/>
        <v>165.440311455891+9.81624131776251i</v>
      </c>
      <c r="F2470" t="str">
        <f t="shared" si="708"/>
        <v>2.42486475220508-15.0829976091331i</v>
      </c>
      <c r="G2470" t="str">
        <f t="shared" si="709"/>
        <v>0.99997518573906-0.00498132966114002i</v>
      </c>
      <c r="H2470" t="str">
        <f t="shared" si="710"/>
        <v>1071.69021705319-2521.57537380988i</v>
      </c>
      <c r="I2470" t="str">
        <f t="shared" si="711"/>
        <v>-99.9613870720797-62.8493672987141i</v>
      </c>
      <c r="K2470" t="str">
        <f t="shared" si="712"/>
        <v>0.00171313687566681-0.00344134740756973i</v>
      </c>
      <c r="L2470" t="str">
        <f t="shared" si="713"/>
        <v>0.00015-0.0284744157738437i</v>
      </c>
      <c r="M2470" t="str">
        <f t="shared" si="714"/>
        <v>0.0004-0.00502489690126654i</v>
      </c>
      <c r="N2470">
        <f t="shared" si="715"/>
        <v>94.432018352048573</v>
      </c>
      <c r="O2470">
        <f t="shared" si="716"/>
        <v>7.7945024328348778</v>
      </c>
      <c r="P2470" s="3">
        <f t="shared" si="717"/>
        <v>7.7945024328348778</v>
      </c>
      <c r="Q2470" s="3">
        <f t="shared" si="718"/>
        <v>-85.567981647951427</v>
      </c>
      <c r="R2470">
        <f t="shared" si="719"/>
        <v>94.432018352048573</v>
      </c>
      <c r="S2470">
        <f t="shared" si="720"/>
        <v>9.910286400691616</v>
      </c>
      <c r="T2470">
        <f t="shared" si="703"/>
        <v>7.7945024328348778</v>
      </c>
    </row>
    <row r="2471" spans="1:20" x14ac:dyDescent="0.25">
      <c r="A2471">
        <f t="shared" si="704"/>
        <v>62504.784933197741</v>
      </c>
      <c r="B2471">
        <f t="shared" si="721"/>
        <v>9947.9454890142442</v>
      </c>
      <c r="C2471" t="str">
        <f t="shared" si="705"/>
        <v>0.190119099851162-2.43673796468558i</v>
      </c>
      <c r="D2471" t="str">
        <f t="shared" si="706"/>
        <v>3.47747489028421-1.64742475699041i</v>
      </c>
      <c r="E2471" t="str">
        <f t="shared" si="707"/>
        <v>165.470061793327+9.8525915466182i</v>
      </c>
      <c r="F2471" t="str">
        <f t="shared" si="708"/>
        <v>2.42486429403498-15.0259908192096i</v>
      </c>
      <c r="G2471" t="str">
        <f t="shared" si="709"/>
        <v>0.999974996797083-0.00500025776907014i</v>
      </c>
      <c r="H2471" t="str">
        <f t="shared" si="710"/>
        <v>1050.97157123017-2509.37814428693i</v>
      </c>
      <c r="I2471" t="str">
        <f t="shared" si="711"/>
        <v>-99.1805735712392-61.715337936474i</v>
      </c>
      <c r="K2471" t="str">
        <f t="shared" si="712"/>
        <v>0.0017039282472178-0.00343214796614717i</v>
      </c>
      <c r="L2471" t="str">
        <f t="shared" si="713"/>
        <v>0.00015-0.0283666226079336i</v>
      </c>
      <c r="M2471" t="str">
        <f t="shared" si="714"/>
        <v>0.0004-0.00500587457787063i</v>
      </c>
      <c r="N2471">
        <f t="shared" si="715"/>
        <v>94.461291723063383</v>
      </c>
      <c r="O2471">
        <f t="shared" si="716"/>
        <v>7.7625338155887622</v>
      </c>
      <c r="P2471" s="3">
        <f t="shared" si="717"/>
        <v>7.7625338155887622</v>
      </c>
      <c r="Q2471" s="3">
        <f t="shared" si="718"/>
        <v>-85.538708276936617</v>
      </c>
      <c r="R2471">
        <f t="shared" si="719"/>
        <v>94.461291723063383</v>
      </c>
      <c r="S2471">
        <f t="shared" si="720"/>
        <v>9.9479454890142449</v>
      </c>
      <c r="T2471">
        <f t="shared" si="703"/>
        <v>7.7625338155887622</v>
      </c>
    </row>
    <row r="2472" spans="1:20" x14ac:dyDescent="0.25">
      <c r="A2472">
        <f t="shared" si="704"/>
        <v>62742.303115943898</v>
      </c>
      <c r="B2472">
        <f t="shared" si="721"/>
        <v>9985.747681872499</v>
      </c>
      <c r="C2472" t="str">
        <f t="shared" si="705"/>
        <v>0.190664283635638-2.4276939403069i</v>
      </c>
      <c r="D2472" t="str">
        <f t="shared" si="706"/>
        <v>3.4774699409951-1.64154884879909i</v>
      </c>
      <c r="E2472" t="str">
        <f t="shared" si="707"/>
        <v>165.500051412628+9.88902944534451i</v>
      </c>
      <c r="F2472" t="str">
        <f t="shared" si="708"/>
        <v>2.42486383237633-14.9692001831738i</v>
      </c>
      <c r="G2472" t="str">
        <f t="shared" si="709"/>
        <v>0.999974806416491-0.00501925779299926i</v>
      </c>
      <c r="H2472" t="str">
        <f t="shared" si="710"/>
        <v>1030.64489444357-2497.07166358544i</v>
      </c>
      <c r="I2472" t="str">
        <f t="shared" si="711"/>
        <v>-98.397910977655-60.6044057015606i</v>
      </c>
      <c r="K2472" t="str">
        <f t="shared" si="712"/>
        <v>0.0016947689467383-0.00342294870953523i</v>
      </c>
      <c r="L2472" t="str">
        <f t="shared" si="713"/>
        <v>0.00015-0.0282592375054129i</v>
      </c>
      <c r="M2472" t="str">
        <f t="shared" si="714"/>
        <v>0.0004-0.00498692426566111i</v>
      </c>
      <c r="N2472">
        <f t="shared" si="715"/>
        <v>94.49063233390919</v>
      </c>
      <c r="O2472">
        <f t="shared" si="716"/>
        <v>7.7305840915563149</v>
      </c>
      <c r="P2472" s="3">
        <f t="shared" si="717"/>
        <v>7.7305840915563149</v>
      </c>
      <c r="Q2472" s="3">
        <f t="shared" si="718"/>
        <v>-85.50936766609081</v>
      </c>
      <c r="R2472">
        <f t="shared" si="719"/>
        <v>94.49063233390919</v>
      </c>
      <c r="S2472">
        <f t="shared" si="720"/>
        <v>9.9857476818724997</v>
      </c>
      <c r="T2472">
        <f t="shared" si="703"/>
        <v>7.7305840915563149</v>
      </c>
    </row>
    <row r="2473" spans="1:20" x14ac:dyDescent="0.25">
      <c r="A2473">
        <f t="shared" si="704"/>
        <v>62980.723867784494</v>
      </c>
      <c r="B2473">
        <f t="shared" si="721"/>
        <v>10023.693523063615</v>
      </c>
      <c r="C2473" t="str">
        <f t="shared" si="705"/>
        <v>0.191206099357165-2.4186879055313i</v>
      </c>
      <c r="D2473" t="str">
        <f t="shared" si="706"/>
        <v>3.47746495403417-1.63569655380478i</v>
      </c>
      <c r="E2473" t="str">
        <f t="shared" si="707"/>
        <v>165.530282014274+9.92555478470403i</v>
      </c>
      <c r="F2473" t="str">
        <f t="shared" si="708"/>
        <v>2.42486336720258-14.9126248840729i</v>
      </c>
      <c r="G2473" t="str">
        <f t="shared" si="709"/>
        <v>0.999974614586331-0.00503833000608447i</v>
      </c>
      <c r="H2473" t="str">
        <f t="shared" si="710"/>
        <v>1010.70502884859-2484.66524080336i</v>
      </c>
      <c r="I2473" t="str">
        <f t="shared" si="711"/>
        <v>-97.6138504710032-59.5161893843969i</v>
      </c>
      <c r="K2473" t="str">
        <f t="shared" si="712"/>
        <v>0.00168565884024917-0.0034137499006549i</v>
      </c>
      <c r="L2473" t="str">
        <f t="shared" si="713"/>
        <v>0.00015-0.0281522589215113i</v>
      </c>
      <c r="M2473" t="str">
        <f t="shared" si="714"/>
        <v>0.0004-0.0049680456920314i</v>
      </c>
      <c r="N2473">
        <f t="shared" si="715"/>
        <v>94.520039991364868</v>
      </c>
      <c r="O2473">
        <f t="shared" si="716"/>
        <v>7.6986533445318326</v>
      </c>
      <c r="P2473" s="3">
        <f t="shared" si="717"/>
        <v>7.6986533445318326</v>
      </c>
      <c r="Q2473" s="3">
        <f t="shared" si="718"/>
        <v>-85.479960008635132</v>
      </c>
      <c r="R2473">
        <f t="shared" si="719"/>
        <v>94.520039991364868</v>
      </c>
      <c r="S2473">
        <f t="shared" si="720"/>
        <v>10.023693523063615</v>
      </c>
      <c r="T2473">
        <f t="shared" si="703"/>
        <v>7.6986533445318326</v>
      </c>
    </row>
    <row r="2474" spans="1:20" x14ac:dyDescent="0.25">
      <c r="A2474">
        <f t="shared" si="704"/>
        <v>63220.050618482077</v>
      </c>
      <c r="B2474">
        <f t="shared" si="721"/>
        <v>10061.783558451258</v>
      </c>
      <c r="C2474" t="str">
        <f t="shared" si="705"/>
        <v>0.191744553792256-2.4097197061424i</v>
      </c>
      <c r="D2474" t="str">
        <f t="shared" si="706"/>
        <v>3.47745992911478-1.62986778780842i</v>
      </c>
      <c r="E2474" t="str">
        <f t="shared" si="707"/>
        <v>165.5607553108+9.96216732887232i</v>
      </c>
      <c r="F2474" t="str">
        <f t="shared" si="708"/>
        <v>2.42486289848699-14.8562641080517i</v>
      </c>
      <c r="G2474" t="str">
        <f t="shared" si="709"/>
        <v>0.999974421295565-0.00505747468251944i</v>
      </c>
      <c r="H2474" t="str">
        <f t="shared" si="710"/>
        <v>991.146714993579-2472.16782999088i</v>
      </c>
      <c r="I2474" t="str">
        <f t="shared" si="711"/>
        <v>-96.8288228628154-58.4503059914688i</v>
      </c>
      <c r="K2474" t="str">
        <f t="shared" si="712"/>
        <v>0.0016765977923908-0.00340455180029321i</v>
      </c>
      <c r="L2474" t="str">
        <f t="shared" si="713"/>
        <v>0.00015-0.0280456853173055i</v>
      </c>
      <c r="M2474" t="str">
        <f t="shared" si="714"/>
        <v>0.0004-0.00494923858540684i</v>
      </c>
      <c r="N2474">
        <f t="shared" si="715"/>
        <v>94.549514500881401</v>
      </c>
      <c r="O2474">
        <f t="shared" si="716"/>
        <v>7.6667416587042414</v>
      </c>
      <c r="P2474" s="3">
        <f t="shared" si="717"/>
        <v>7.6667416587042414</v>
      </c>
      <c r="Q2474" s="3">
        <f t="shared" si="718"/>
        <v>-85.450485499118599</v>
      </c>
      <c r="R2474">
        <f t="shared" si="719"/>
        <v>94.549514500881401</v>
      </c>
      <c r="S2474">
        <f t="shared" si="720"/>
        <v>10.061783558451257</v>
      </c>
      <c r="T2474">
        <f t="shared" si="703"/>
        <v>7.6667416587042414</v>
      </c>
    </row>
    <row r="2475" spans="1:20" x14ac:dyDescent="0.25">
      <c r="A2475">
        <f t="shared" si="704"/>
        <v>63460.286810832309</v>
      </c>
      <c r="B2475">
        <f t="shared" si="721"/>
        <v>10100.018335973373</v>
      </c>
      <c r="C2475" t="str">
        <f t="shared" si="705"/>
        <v>0.192279653782494-2.40078918860618i</v>
      </c>
      <c r="D2475" t="str">
        <f t="shared" si="706"/>
        <v>3.47745486594815-1.6240624669493i</v>
      </c>
      <c r="E2475" t="str">
        <f t="shared" si="707"/>
        <v>165.591473026887+9.99886683533448i</v>
      </c>
      <c r="F2475" t="str">
        <f t="shared" si="708"/>
        <v>2.42486242620258-14.8001170443413i</v>
      </c>
      <c r="G2475" t="str">
        <f t="shared" si="709"/>
        <v>0.999974226533075-0.00507669209753834i</v>
      </c>
      <c r="H2475" t="str">
        <f t="shared" si="710"/>
        <v>971.964605695613-2459.58803796697i</v>
      </c>
      <c r="I2475" t="str">
        <f t="shared" si="711"/>
        <v>-96.0432391671108-57.4063714175984i</v>
      </c>
      <c r="K2475" t="str">
        <f t="shared" si="712"/>
        <v>0.00166758566644936-0.00339535466710195i</v>
      </c>
      <c r="L2475" t="str">
        <f t="shared" si="713"/>
        <v>0.00015-0.0279395151596986i</v>
      </c>
      <c r="M2475" t="str">
        <f t="shared" si="714"/>
        <v>0.0004-0.00493050267524093i</v>
      </c>
      <c r="N2475">
        <f t="shared" si="715"/>
        <v>94.579055666546211</v>
      </c>
      <c r="O2475">
        <f t="shared" si="716"/>
        <v>7.6348491186624479</v>
      </c>
      <c r="P2475" s="3">
        <f t="shared" si="717"/>
        <v>7.6348491186624479</v>
      </c>
      <c r="Q2475" s="3">
        <f t="shared" si="718"/>
        <v>-85.420944333453789</v>
      </c>
      <c r="R2475">
        <f t="shared" si="719"/>
        <v>94.579055666546211</v>
      </c>
      <c r="S2475">
        <f t="shared" si="720"/>
        <v>10.100018335973372</v>
      </c>
      <c r="T2475">
        <f t="shared" si="703"/>
        <v>7.6348491186624479</v>
      </c>
    </row>
    <row r="2476" spans="1:20" x14ac:dyDescent="0.25">
      <c r="A2476">
        <f t="shared" si="704"/>
        <v>63701.435900713477</v>
      </c>
      <c r="B2476">
        <f t="shared" si="721"/>
        <v>10138.398405650072</v>
      </c>
      <c r="C2476" t="str">
        <f t="shared" si="705"/>
        <v>0.192811406232787-2.39189620006885i</v>
      </c>
      <c r="D2476" t="str">
        <f t="shared" si="706"/>
        <v>3.47744976424324-1.61828050770381i</v>
      </c>
      <c r="E2476" t="str">
        <f t="shared" si="707"/>
        <v>165.62243689944+10.0356530547865i</v>
      </c>
      <c r="F2476" t="str">
        <f t="shared" si="708"/>
        <v>2.42486195032217-14.7441828852467i</v>
      </c>
      <c r="G2476" t="str">
        <f t="shared" si="709"/>
        <v>0.999974030287654-0.00509598252741977i</v>
      </c>
      <c r="H2476" t="str">
        <f t="shared" si="710"/>
        <v>953.153279124466-2446.93413234647i</v>
      </c>
      <c r="I2476" t="str">
        <f t="shared" si="711"/>
        <v>-95.2574911741591-56.3840010729658i</v>
      </c>
      <c r="K2476" t="str">
        <f t="shared" si="712"/>
        <v>0.00165862232438314-0.00338615875759668i</v>
      </c>
      <c r="L2476" t="str">
        <f t="shared" si="713"/>
        <v>0.00015-0.0278337469213973i</v>
      </c>
      <c r="M2476" t="str">
        <f t="shared" si="714"/>
        <v>0.0004-0.00491183769201129i</v>
      </c>
      <c r="N2476">
        <f t="shared" si="715"/>
        <v>94.608663291052551</v>
      </c>
      <c r="O2476">
        <f t="shared" si="716"/>
        <v>7.6029758093994806</v>
      </c>
      <c r="P2476" s="3">
        <f t="shared" si="717"/>
        <v>7.6029758093994806</v>
      </c>
      <c r="Q2476" s="3">
        <f t="shared" si="718"/>
        <v>-85.391336708947449</v>
      </c>
      <c r="R2476">
        <f t="shared" si="719"/>
        <v>94.608663291052551</v>
      </c>
      <c r="S2476">
        <f t="shared" si="720"/>
        <v>10.138398405650072</v>
      </c>
      <c r="T2476">
        <f t="shared" ref="T2476:T2539" si="722">P2476</f>
        <v>7.6029758093994806</v>
      </c>
    </row>
    <row r="2477" spans="1:20" x14ac:dyDescent="0.25">
      <c r="A2477">
        <f t="shared" ref="A2477:A2540" si="723">2*PI()*B2477</f>
        <v>63943.501357136185</v>
      </c>
      <c r="B2477">
        <f t="shared" si="721"/>
        <v>10176.924319591542</v>
      </c>
      <c r="C2477" t="str">
        <f t="shared" ref="C2477:C2540" si="724">IMPRODUCT(D2477,E2477,$C$40,,K2477,$C$41)</f>
        <v>0.193339818109558-2.38304058835492i</v>
      </c>
      <c r="D2477" t="str">
        <f t="shared" ref="D2477:D2540" si="725">IMDIV(IMPRODUCT($C$37,$C$38,COMPLEX(1,A2477/$C$38)),IMSUM(-1*A2477*A2477/$C$39,COMPLEX(0,1*A2477)))</f>
        <v>3.47744462370686-1.6125218268843i</v>
      </c>
      <c r="E2477" t="str">
        <f t="shared" ref="E2477:E2540" si="726">IMDIV(IMPRODUCT(IMSUM(F2477,G2477),$C$29,H2477),IMSUM(1,I2477))</f>
        <v>165.65364867767+10.0725257310356i</v>
      </c>
      <c r="F2477" t="str">
        <f t="shared" ref="F2477:F2540" si="727">IMDIV(IMPRODUCT($C$14,$C$15,COMPLEX(1,A2477/$C$15)),IMSUM(-1*A2477*A2477/$C$16,COMPLEX(0,A2477)))</f>
        <v>2.42486147081839-14.6884608261361i</v>
      </c>
      <c r="G2477" t="str">
        <f t="shared" ref="G2477:G2540" si="728">IMDIV(1,COMPLEX(1,A2477*$C$9*$C$10))</f>
        <v>0.999973832548012-0.00511534624949075i</v>
      </c>
      <c r="H2477" t="str">
        <f t="shared" ref="H2477:H2540" si="729">IMDIV($C$3,IMSUM(K2477,COMPLEX(0,$C$28*A2477)))</f>
        <v>934.707251120202-2434.21404973599i</v>
      </c>
      <c r="I2477" t="str">
        <f t="shared" ref="I2477:I2540" si="730">IMPRODUCT(F2477,$C$29,H2477,$C$31)</f>
        <v>-94.4719520253873-55.3828104666998i</v>
      </c>
      <c r="K2477" t="str">
        <f t="shared" ref="K2477:K2540" si="731">IF($C$26&lt;=0,IMDIV(1,IMSUM(IMDIV(1,L2477),1/$C$18)),IMDIV(1,IMSUM(IMDIV(1,L2477),1/$C$18,IMDIV(1,M2477))))</f>
        <v>0.00164970762684855-0.00337696432615594i</v>
      </c>
      <c r="L2477" t="str">
        <f t="shared" ref="L2477:L2540" si="732">IMSUM($C$21/$C$22,IMDIV(1,COMPLEX(0,$C$20*$C$22*A2477)))</f>
        <v>0.00015-0.0277283790808899i</v>
      </c>
      <c r="M2477" t="str">
        <f t="shared" ref="M2477:M2540" si="733">IMSUM($C$25/$C$26,IMDIV(1,COMPLEX(0,$C$24*$C$26*A2477)))</f>
        <v>0.0004-0.00489324336721587i</v>
      </c>
      <c r="N2477">
        <f t="shared" ref="N2477:N2540" si="734">ABS(R2477)</f>
        <v>94.638337175666223</v>
      </c>
      <c r="O2477">
        <f t="shared" ref="O2477:O2540" si="735">ABS(P2477)</f>
        <v>7.5711218163173841</v>
      </c>
      <c r="P2477" s="3">
        <f t="shared" ref="P2477:P2540" si="736">20*LOG10(IMABS(C2477))</f>
        <v>7.5711218163173841</v>
      </c>
      <c r="Q2477" s="3">
        <f t="shared" ref="Q2477:Q2540" si="737">IMARGUMENT(C2477)*180/PI()</f>
        <v>-85.361662824333777</v>
      </c>
      <c r="R2477">
        <f t="shared" ref="R2477:R2540" si="738">IF(Q2477&lt;0,Q2477+180,Q2477-180)</f>
        <v>94.638337175666223</v>
      </c>
      <c r="S2477">
        <f t="shared" ref="S2477:S2540" si="739">B2477/1000</f>
        <v>10.176924319591542</v>
      </c>
      <c r="T2477">
        <f t="shared" si="722"/>
        <v>7.5711218163173841</v>
      </c>
    </row>
    <row r="2478" spans="1:20" x14ac:dyDescent="0.25">
      <c r="A2478">
        <f t="shared" si="723"/>
        <v>64186.486662293304</v>
      </c>
      <c r="B2478">
        <f t="shared" ref="B2478:B2541" si="740">B2477*(1+B$42)</f>
        <v>10215.596632005991</v>
      </c>
      <c r="C2478" t="str">
        <f t="shared" si="724"/>
        <v>0.193864896438942-2.3742222019653i</v>
      </c>
      <c r="D2478" t="str">
        <f t="shared" si="725"/>
        <v>3.47743944404354-1.60678634163782i</v>
      </c>
      <c r="E2478" t="str">
        <f t="shared" si="726"/>
        <v>165.685110123181+10.1094846008984i</v>
      </c>
      <c r="F2478" t="str">
        <f t="shared" si="727"/>
        <v>2.42486098766363-14.6329500654283i</v>
      </c>
      <c r="G2478" t="str">
        <f t="shared" si="728"/>
        <v>0.999973633302773-0.00513478354213067i</v>
      </c>
      <c r="H2478" t="str">
        <f t="shared" si="729"/>
        <v>916.620986770543-2421.43540406014i</v>
      </c>
      <c r="I2478" t="str">
        <f t="shared" si="730"/>
        <v>-93.6869767875861-54.4024157488519i</v>
      </c>
      <c r="K2478" t="str">
        <f t="shared" si="731"/>
        <v>0.00164084143322611-0.00336777162502101i</v>
      </c>
      <c r="L2478" t="str">
        <f t="shared" si="732"/>
        <v>0.00015-0.0276234101224247i</v>
      </c>
      <c r="M2478" t="str">
        <f t="shared" si="733"/>
        <v>0.0004-0.00487471943336907i</v>
      </c>
      <c r="N2478">
        <f t="shared" si="734"/>
        <v>94.668077120191683</v>
      </c>
      <c r="O2478">
        <f t="shared" si="735"/>
        <v>7.5392872252321883</v>
      </c>
      <c r="P2478" s="3">
        <f t="shared" si="736"/>
        <v>7.5392872252321883</v>
      </c>
      <c r="Q2478" s="3">
        <f t="shared" si="737"/>
        <v>-85.331922879808317</v>
      </c>
      <c r="R2478">
        <f t="shared" si="738"/>
        <v>94.668077120191683</v>
      </c>
      <c r="S2478">
        <f t="shared" si="739"/>
        <v>10.21559663200599</v>
      </c>
      <c r="T2478">
        <f t="shared" si="722"/>
        <v>7.5392872252321883</v>
      </c>
    </row>
    <row r="2479" spans="1:20" x14ac:dyDescent="0.25">
      <c r="A2479">
        <f t="shared" si="723"/>
        <v>64430.395311610024</v>
      </c>
      <c r="B2479">
        <f t="shared" si="740"/>
        <v>10254.415899207614</v>
      </c>
      <c r="C2479" t="str">
        <f t="shared" si="724"/>
        <v>0.194386648305002-2.36544089007523i</v>
      </c>
      <c r="D2479" t="str">
        <f t="shared" si="725"/>
        <v>3.47743422495559-1.60107396944497i</v>
      </c>
      <c r="E2479" t="str">
        <f t="shared" si="726"/>
        <v>165.716823010054+10.1465293940961i</v>
      </c>
      <c r="F2479" t="str">
        <f t="shared" si="727"/>
        <v>2.42486050083013-14.5776498045821i</v>
      </c>
      <c r="G2479" t="str">
        <f t="shared" si="728"/>
        <v>0.999973432540473-0.00515429468477522i</v>
      </c>
      <c r="H2479" t="str">
        <f t="shared" si="729"/>
        <v>898.888911274247-2408.60549498238i</v>
      </c>
      <c r="I2479" t="str">
        <f t="shared" si="730"/>
        <v>-92.9029030247819-53.4424342125662i</v>
      </c>
      <c r="K2479" t="str">
        <f t="shared" si="731"/>
        <v>0.00163202360164618-0.00335858090429562i</v>
      </c>
      <c r="L2479" t="str">
        <f t="shared" si="732"/>
        <v>0.00015-0.0275188385359879i</v>
      </c>
      <c r="M2479" t="str">
        <f t="shared" si="733"/>
        <v>0.0004-0.00485626562399786i</v>
      </c>
      <c r="N2479">
        <f t="shared" si="734"/>
        <v>94.697882922938163</v>
      </c>
      <c r="O2479">
        <f t="shared" si="735"/>
        <v>7.507472122378319</v>
      </c>
      <c r="P2479" s="3">
        <f t="shared" si="736"/>
        <v>7.507472122378319</v>
      </c>
      <c r="Q2479" s="3">
        <f t="shared" si="737"/>
        <v>-85.302117077061837</v>
      </c>
      <c r="R2479">
        <f t="shared" si="738"/>
        <v>94.697882922938163</v>
      </c>
      <c r="S2479">
        <f t="shared" si="739"/>
        <v>10.254415899207613</v>
      </c>
      <c r="T2479">
        <f t="shared" si="722"/>
        <v>7.507472122378319</v>
      </c>
    </row>
    <row r="2480" spans="1:20" x14ac:dyDescent="0.25">
      <c r="A2480">
        <f t="shared" si="723"/>
        <v>64675.230813794144</v>
      </c>
      <c r="B2480">
        <f t="shared" si="740"/>
        <v>10293.382679624603</v>
      </c>
      <c r="C2480" t="str">
        <f t="shared" si="724"/>
        <v>0.194905080847984-2.35669650253238i</v>
      </c>
      <c r="D2480" t="str">
        <f t="shared" si="725"/>
        <v>3.47742896614306-1.59538462811869i</v>
      </c>
      <c r="E2480" t="str">
        <f t="shared" si="726"/>
        <v>165.74878912493+10.1836598331507i</v>
      </c>
      <c r="F2480" t="str">
        <f t="shared" si="727"/>
        <v>2.42486001028986-14.5225592480842i</v>
      </c>
      <c r="G2480" t="str">
        <f t="shared" si="728"/>
        <v>0.999973230249561-0.00517387995792045i</v>
      </c>
      <c r="H2480" t="str">
        <f t="shared" si="729"/>
        <v>881.505420117543-2395.73131638814i</v>
      </c>
      <c r="I2480" t="str">
        <f t="shared" si="730"/>
        <v>-92.1200513662704-52.5024847582435i</v>
      </c>
      <c r="K2480" t="str">
        <f t="shared" si="731"/>
        <v>0.00162325398901465-0.00334939241194622i</v>
      </c>
      <c r="L2480" t="str">
        <f t="shared" si="732"/>
        <v>0.00015-0.0274146628172823i</v>
      </c>
      <c r="M2480" t="str">
        <f t="shared" si="733"/>
        <v>0.0004-0.00483788167363805i</v>
      </c>
      <c r="N2480">
        <f t="shared" si="734"/>
        <v>94.72775438068544</v>
      </c>
      <c r="O2480">
        <f t="shared" si="735"/>
        <v>7.4756765944136205</v>
      </c>
      <c r="P2480" s="3">
        <f t="shared" si="736"/>
        <v>7.4756765944136205</v>
      </c>
      <c r="Q2480" s="3">
        <f t="shared" si="737"/>
        <v>-85.27224561931456</v>
      </c>
      <c r="R2480">
        <f t="shared" si="738"/>
        <v>94.72775438068544</v>
      </c>
      <c r="S2480">
        <f t="shared" si="739"/>
        <v>10.293382679624603</v>
      </c>
      <c r="T2480">
        <f t="shared" si="722"/>
        <v>7.4756765944136205</v>
      </c>
    </row>
    <row r="2481" spans="1:20" x14ac:dyDescent="0.25">
      <c r="A2481">
        <f t="shared" si="723"/>
        <v>64920.996690886561</v>
      </c>
      <c r="B2481">
        <f t="shared" si="740"/>
        <v>10332.497533807176</v>
      </c>
      <c r="C2481" t="str">
        <f t="shared" si="724"/>
        <v>0.195420201262434-2.34798888985468i</v>
      </c>
      <c r="D2481" t="str">
        <f t="shared" si="725"/>
        <v>3.47742366730368-1.58971823580309i</v>
      </c>
      <c r="E2481" t="str">
        <f t="shared" si="726"/>
        <v>165.781010267093+10.2208756332801i</v>
      </c>
      <c r="F2481" t="str">
        <f t="shared" si="727"/>
        <v>2.4248595160146-14.4676776034379i</v>
      </c>
      <c r="G2481" t="str">
        <f t="shared" si="728"/>
        <v>0.999973026418401-0.00519353964312679i</v>
      </c>
      <c r="H2481" t="str">
        <f t="shared" si="729"/>
        <v>864.464888590355-2382.81956490039i</v>
      </c>
      <c r="I2481" t="str">
        <f t="shared" si="730"/>
        <v>-91.3387260694914-51.5821883214774i</v>
      </c>
      <c r="K2481" t="str">
        <f t="shared" si="731"/>
        <v>0.00161453245103817-0.00334020639380233i</v>
      </c>
      <c r="L2481" t="str">
        <f t="shared" si="732"/>
        <v>0.00015-0.027310881467705i</v>
      </c>
      <c r="M2481" t="str">
        <f t="shared" si="733"/>
        <v>0.0004-0.0048195673178303i</v>
      </c>
      <c r="N2481">
        <f t="shared" si="734"/>
        <v>94.757691288646228</v>
      </c>
      <c r="O2481">
        <f t="shared" si="735"/>
        <v>7.4439007284233565</v>
      </c>
      <c r="P2481" s="3">
        <f t="shared" si="736"/>
        <v>7.4439007284233565</v>
      </c>
      <c r="Q2481" s="3">
        <f t="shared" si="737"/>
        <v>-85.242308711353772</v>
      </c>
      <c r="R2481">
        <f t="shared" si="738"/>
        <v>94.757691288646228</v>
      </c>
      <c r="S2481">
        <f t="shared" si="739"/>
        <v>10.332497533807176</v>
      </c>
      <c r="T2481">
        <f t="shared" si="722"/>
        <v>7.4439007284233565</v>
      </c>
    </row>
    <row r="2482" spans="1:20" x14ac:dyDescent="0.25">
      <c r="A2482">
        <f t="shared" si="723"/>
        <v>65167.696478311933</v>
      </c>
      <c r="B2482">
        <f t="shared" si="740"/>
        <v>10371.761024435644</v>
      </c>
      <c r="C2482" t="str">
        <f t="shared" si="724"/>
        <v>0.195932016795619-2.33931790322848i</v>
      </c>
      <c r="D2482" t="str">
        <f t="shared" si="725"/>
        <v>3.47741832813297-1.58407471097224i</v>
      </c>
      <c r="E2482" t="str">
        <f t="shared" si="726"/>
        <v>165.813488248557+10.2581765022895i</v>
      </c>
      <c r="F2482" t="str">
        <f t="shared" si="727"/>
        <v>2.42485901797591-14.4130040811521i</v>
      </c>
      <c r="G2482" t="str">
        <f t="shared" si="728"/>
        <v>0.999972821035265-0.00521327402302299i</v>
      </c>
      <c r="H2482" t="str">
        <f t="shared" si="729"/>
        <v>847.761680669603-2369.87664840053i</v>
      </c>
      <c r="I2482" t="str">
        <f t="shared" si="730"/>
        <v>-90.5592155765478-50.6811682665213i</v>
      </c>
      <c r="K2482" t="str">
        <f t="shared" si="731"/>
        <v>0.00160585884224969-0.00333102309355729i</v>
      </c>
      <c r="L2482" t="str">
        <f t="shared" si="732"/>
        <v>0.00015-0.0272074929943266i</v>
      </c>
      <c r="M2482" t="str">
        <f t="shared" si="733"/>
        <v>0.0004-0.00480132229311645i</v>
      </c>
      <c r="N2482">
        <f t="shared" si="734"/>
        <v>94.787693440434325</v>
      </c>
      <c r="O2482">
        <f t="shared" si="735"/>
        <v>7.4121446119255232</v>
      </c>
      <c r="P2482" s="3">
        <f t="shared" si="736"/>
        <v>7.4121446119255232</v>
      </c>
      <c r="Q2482" s="3">
        <f t="shared" si="737"/>
        <v>-85.212306559565675</v>
      </c>
      <c r="R2482">
        <f t="shared" si="738"/>
        <v>94.787693440434325</v>
      </c>
      <c r="S2482">
        <f t="shared" si="739"/>
        <v>10.371761024435644</v>
      </c>
      <c r="T2482">
        <f t="shared" si="722"/>
        <v>7.4121446119255232</v>
      </c>
    </row>
    <row r="2483" spans="1:20" x14ac:dyDescent="0.25">
      <c r="A2483">
        <f t="shared" si="723"/>
        <v>65415.333724929522</v>
      </c>
      <c r="B2483">
        <f t="shared" si="740"/>
        <v>10411.1737163285</v>
      </c>
      <c r="C2483" t="str">
        <f t="shared" si="724"/>
        <v>0.19644053474558-2.33068339450637i</v>
      </c>
      <c r="D2483" t="str">
        <f t="shared" si="725"/>
        <v>3.47741294832402-1.57845397242905i</v>
      </c>
      <c r="E2483" t="str">
        <f t="shared" si="726"/>
        <v>165.846224894152+10.2955621404626i</v>
      </c>
      <c r="F2483" t="str">
        <f t="shared" si="727"/>
        <v>2.42485851614514-14.3585378947292i</v>
      </c>
      <c r="G2483" t="str">
        <f t="shared" si="728"/>
        <v>0.999972614088336-0.00523308338131029i</v>
      </c>
      <c r="H2483" t="str">
        <f t="shared" si="729"/>
        <v>831.390157296074-2356.90869453014i</v>
      </c>
      <c r="I2483" t="str">
        <f t="shared" si="730"/>
        <v>-89.7817930633128-49.7990507469885i</v>
      </c>
      <c r="K2483" t="str">
        <f t="shared" si="731"/>
        <v>0.00159723301603339-0.00332184275276922i</v>
      </c>
      <c r="L2483" t="str">
        <f t="shared" si="732"/>
        <v>0.00015-0.0271044959098691i</v>
      </c>
      <c r="M2483" t="str">
        <f t="shared" si="733"/>
        <v>0.0004-0.00478314633703571i</v>
      </c>
      <c r="N2483">
        <f t="shared" si="734"/>
        <v>94.817760628023805</v>
      </c>
      <c r="O2483">
        <f t="shared" si="735"/>
        <v>7.3804083328747989</v>
      </c>
      <c r="P2483" s="3">
        <f t="shared" si="736"/>
        <v>7.3804083328747989</v>
      </c>
      <c r="Q2483" s="3">
        <f t="shared" si="737"/>
        <v>-85.182239371976195</v>
      </c>
      <c r="R2483">
        <f t="shared" si="738"/>
        <v>94.817760628023805</v>
      </c>
      <c r="S2483">
        <f t="shared" si="739"/>
        <v>10.4111737163285</v>
      </c>
      <c r="T2483">
        <f t="shared" si="722"/>
        <v>7.3804083328747989</v>
      </c>
    </row>
    <row r="2484" spans="1:20" x14ac:dyDescent="0.25">
      <c r="A2484">
        <f t="shared" si="723"/>
        <v>65663.911993084243</v>
      </c>
      <c r="B2484">
        <f t="shared" si="740"/>
        <v>10450.736176450548</v>
      </c>
      <c r="C2484" t="str">
        <f t="shared" si="724"/>
        <v>0.196945762459568-2.3220852162053i</v>
      </c>
      <c r="D2484" t="str">
        <f t="shared" si="725"/>
        <v>3.4774075275677-1.57285593930405i</v>
      </c>
      <c r="E2484" t="str">
        <f t="shared" si="726"/>
        <v>165.879222041607+10.3330322404525i</v>
      </c>
      <c r="F2484" t="str">
        <f t="shared" si="727"/>
        <v>2.42485801049342-14.3042782606545i</v>
      </c>
      <c r="G2484" t="str">
        <f t="shared" si="728"/>
        <v>0.999972405565709-0.00525296800276636i</v>
      </c>
      <c r="H2484" t="str">
        <f t="shared" si="729"/>
        <v>815.344684071739-2343.92155915121i</v>
      </c>
      <c r="I2484" t="str">
        <f t="shared" si="730"/>
        <v>-89.0067169802052-48.9354650354805i</v>
      </c>
      <c r="K2484" t="str">
        <f t="shared" si="731"/>
        <v>0.00158865482464974-0.00331266561086224i</v>
      </c>
      <c r="L2484" t="str">
        <f t="shared" si="732"/>
        <v>0.00015-0.0270018887326849i</v>
      </c>
      <c r="M2484" t="str">
        <f t="shared" si="733"/>
        <v>0.0004-0.00476503918812086i</v>
      </c>
      <c r="N2484">
        <f t="shared" si="734"/>
        <v>94.847892641716015</v>
      </c>
      <c r="O2484">
        <f t="shared" si="735"/>
        <v>7.3486919796677199</v>
      </c>
      <c r="P2484" s="3">
        <f t="shared" si="736"/>
        <v>7.3486919796677199</v>
      </c>
      <c r="Q2484" s="3">
        <f t="shared" si="737"/>
        <v>-85.152107358283985</v>
      </c>
      <c r="R2484">
        <f t="shared" si="738"/>
        <v>94.847892641716015</v>
      </c>
      <c r="S2484">
        <f t="shared" si="739"/>
        <v>10.450736176450548</v>
      </c>
      <c r="T2484">
        <f t="shared" si="722"/>
        <v>7.3486919796677199</v>
      </c>
    </row>
    <row r="2485" spans="1:20" x14ac:dyDescent="0.25">
      <c r="A2485">
        <f t="shared" si="723"/>
        <v>65913.434858657973</v>
      </c>
      <c r="B2485">
        <f t="shared" si="740"/>
        <v>10490.44897392106</v>
      </c>
      <c r="C2485" t="str">
        <f t="shared" si="724"/>
        <v>0.197447707332162-2.31352322150437i</v>
      </c>
      <c r="D2485" t="str">
        <f t="shared" si="725"/>
        <v>3.47740206555243-1.56728053105424i</v>
      </c>
      <c r="E2485" t="str">
        <f t="shared" si="726"/>
        <v>165.912481541637+10.3705864871704i</v>
      </c>
      <c r="F2485" t="str">
        <f t="shared" si="727"/>
        <v>2.42485750099167-14.2502243983843i</v>
      </c>
      <c r="G2485" t="str">
        <f t="shared" si="728"/>
        <v>0.999972195455387-0.00527292817324943i</v>
      </c>
      <c r="H2485" t="str">
        <f t="shared" si="729"/>
        <v>799.619638403606-2330.92083474506i</v>
      </c>
      <c r="I2485" t="str">
        <f t="shared" si="730"/>
        <v>-88.2342315838122-48.0900438237688i</v>
      </c>
      <c r="K2485" t="str">
        <f t="shared" si="731"/>
        <v>0.00158012411926015-0.003303491905128i</v>
      </c>
      <c r="L2485" t="str">
        <f t="shared" si="732"/>
        <v>0.00015-0.0268996699867353i</v>
      </c>
      <c r="M2485" t="str">
        <f t="shared" si="733"/>
        <v>0.0004-0.00474700058589445i</v>
      </c>
      <c r="N2485">
        <f t="shared" si="734"/>
        <v>94.878089270098812</v>
      </c>
      <c r="O2485">
        <f t="shared" si="735"/>
        <v>7.31699564114653</v>
      </c>
      <c r="P2485" s="3">
        <f t="shared" si="736"/>
        <v>7.31699564114653</v>
      </c>
      <c r="Q2485" s="3">
        <f t="shared" si="737"/>
        <v>-85.121910729901188</v>
      </c>
      <c r="R2485">
        <f t="shared" si="738"/>
        <v>94.878089270098812</v>
      </c>
      <c r="S2485">
        <f t="shared" si="739"/>
        <v>10.49044897392106</v>
      </c>
      <c r="T2485">
        <f t="shared" si="722"/>
        <v>7.31699564114653</v>
      </c>
    </row>
    <row r="2486" spans="1:20" x14ac:dyDescent="0.25">
      <c r="A2486">
        <f t="shared" si="723"/>
        <v>66163.905911120863</v>
      </c>
      <c r="B2486">
        <f t="shared" si="740"/>
        <v>10530.31268002196</v>
      </c>
      <c r="C2486" t="str">
        <f t="shared" si="724"/>
        <v>0.197946376803655-2.3049972642429i</v>
      </c>
      <c r="D2486" t="str">
        <f t="shared" si="725"/>
        <v>3.47739656196433-1.56172766746195i</v>
      </c>
      <c r="E2486" t="str">
        <f t="shared" si="726"/>
        <v>165.946005258029+10.4082245576708i</v>
      </c>
      <c r="F2486" t="str">
        <f t="shared" si="727"/>
        <v>2.42485698761055-14.1963755303354i</v>
      </c>
      <c r="G2486" t="str">
        <f t="shared" si="728"/>
        <v>0.999971983745282-0.00529296417970238i</v>
      </c>
      <c r="H2486" t="str">
        <f t="shared" si="729"/>
        <v>784.209416120054-2317.91185873183i</v>
      </c>
      <c r="I2486" t="str">
        <f t="shared" si="730"/>
        <v>-87.4645674586659-47.2624234951325i</v>
      </c>
      <c r="K2486" t="str">
        <f t="shared" si="731"/>
        <v>0.0015716407499517-0.00329432187072737i</v>
      </c>
      <c r="L2486" t="str">
        <f t="shared" si="732"/>
        <v>0.00015-0.0267978382015693i</v>
      </c>
      <c r="M2486" t="str">
        <f t="shared" si="733"/>
        <v>0.0004-0.00472903027086518i</v>
      </c>
      <c r="N2486">
        <f t="shared" si="734"/>
        <v>94.908350300010852</v>
      </c>
      <c r="O2486">
        <f t="shared" si="735"/>
        <v>7.2853194066041569</v>
      </c>
      <c r="P2486" s="3">
        <f t="shared" si="736"/>
        <v>7.2853194066041569</v>
      </c>
      <c r="Q2486" s="3">
        <f t="shared" si="737"/>
        <v>-85.091649699989148</v>
      </c>
      <c r="R2486">
        <f t="shared" si="738"/>
        <v>94.908350300010852</v>
      </c>
      <c r="S2486">
        <f t="shared" si="739"/>
        <v>10.530312680021959</v>
      </c>
      <c r="T2486">
        <f t="shared" si="722"/>
        <v>7.2853194066041569</v>
      </c>
    </row>
    <row r="2487" spans="1:20" x14ac:dyDescent="0.25">
      <c r="A2487">
        <f t="shared" si="723"/>
        <v>66415.328753583119</v>
      </c>
      <c r="B2487">
        <f t="shared" si="740"/>
        <v>10570.327868206043</v>
      </c>
      <c r="C2487" t="str">
        <f t="shared" si="724"/>
        <v>0.198441778358278-2.29650719891836i</v>
      </c>
      <c r="D2487" t="str">
        <f t="shared" si="725"/>
        <v>3.47739101648712-1.55619726863365i</v>
      </c>
      <c r="E2487" t="str">
        <f t="shared" si="726"/>
        <v>165.979795067731+10.4459461210401i</v>
      </c>
      <c r="F2487" t="str">
        <f t="shared" si="727"/>
        <v>2.42485647032054-14.1427308818732i</v>
      </c>
      <c r="G2487" t="str">
        <f t="shared" si="728"/>
        <v>0.999971770423214-0.00531307631015682i</v>
      </c>
      <c r="H2487" t="str">
        <f t="shared" si="729"/>
        <v>769.108437584859-2304.89972169472i</v>
      </c>
      <c r="I2487" t="str">
        <f t="shared" si="730"/>
        <v>-86.69794202856-46.4522443703858i</v>
      </c>
      <c r="K2487" t="str">
        <f t="shared" si="731"/>
        <v>0.00156320456576143-0.00328515574069249i</v>
      </c>
      <c r="L2487" t="str">
        <f t="shared" si="732"/>
        <v>0.00015-0.0266963919123025i</v>
      </c>
      <c r="M2487" t="str">
        <f t="shared" si="733"/>
        <v>0.0004-0.00471112798452397i</v>
      </c>
      <c r="N2487">
        <f t="shared" si="734"/>
        <v>94.938675516501462</v>
      </c>
      <c r="O2487">
        <f t="shared" si="735"/>
        <v>7.2536633657886043</v>
      </c>
      <c r="P2487" s="3">
        <f t="shared" si="736"/>
        <v>7.2536633657886043</v>
      </c>
      <c r="Q2487" s="3">
        <f t="shared" si="737"/>
        <v>-85.061324483498538</v>
      </c>
      <c r="R2487">
        <f t="shared" si="738"/>
        <v>94.938675516501462</v>
      </c>
      <c r="S2487">
        <f t="shared" si="739"/>
        <v>10.570327868206043</v>
      </c>
      <c r="T2487">
        <f t="shared" si="722"/>
        <v>7.2536633657886043</v>
      </c>
    </row>
    <row r="2488" spans="1:20" x14ac:dyDescent="0.25">
      <c r="A2488">
        <f t="shared" si="723"/>
        <v>66667.707002846742</v>
      </c>
      <c r="B2488">
        <f t="shared" si="740"/>
        <v>10610.495114105226</v>
      </c>
      <c r="C2488" t="str">
        <f t="shared" si="724"/>
        <v>0.198933919522538-2.28805288068417i</v>
      </c>
      <c r="D2488" t="str">
        <f t="shared" si="725"/>
        <v>3.4773854288021-1.55068925499883i</v>
      </c>
      <c r="E2488" t="str">
        <f t="shared" si="726"/>
        <v>166.013852860932+10.4837508382783i</v>
      </c>
      <c r="F2488" t="str">
        <f t="shared" si="727"/>
        <v>2.42485594909191-14.0892896813009i</v>
      </c>
      <c r="G2488" t="str">
        <f t="shared" si="728"/>
        <v>0.999971555476909-0.00533326485373724i</v>
      </c>
      <c r="H2488" t="str">
        <f t="shared" si="729"/>
        <v>754.311153333827-2291.88927549481i</v>
      </c>
      <c r="I2488" t="str">
        <f t="shared" si="730"/>
        <v>-85.9345600569115-45.6591509291007i</v>
      </c>
      <c r="K2488" t="str">
        <f t="shared" si="731"/>
        <v>0.00155481541470072-0.00327599374592897i</v>
      </c>
      <c r="L2488" t="str">
        <f t="shared" si="732"/>
        <v>0.00015-0.0265953296595961i</v>
      </c>
      <c r="M2488" t="str">
        <f t="shared" si="733"/>
        <v>0.0004-0.00469329346934049i</v>
      </c>
      <c r="N2488">
        <f t="shared" si="734"/>
        <v>94.96906470279275</v>
      </c>
      <c r="O2488">
        <f t="shared" si="735"/>
        <v>7.2220276089069015</v>
      </c>
      <c r="P2488" s="3">
        <f t="shared" si="736"/>
        <v>7.2220276089069015</v>
      </c>
      <c r="Q2488" s="3">
        <f t="shared" si="737"/>
        <v>-85.03093529720725</v>
      </c>
      <c r="R2488">
        <f t="shared" si="738"/>
        <v>94.96906470279275</v>
      </c>
      <c r="S2488">
        <f t="shared" si="739"/>
        <v>10.610495114105227</v>
      </c>
      <c r="T2488">
        <f t="shared" si="722"/>
        <v>7.2220276089069015</v>
      </c>
    </row>
    <row r="2489" spans="1:20" x14ac:dyDescent="0.25">
      <c r="A2489">
        <f t="shared" si="723"/>
        <v>66921.044289457554</v>
      </c>
      <c r="B2489">
        <f t="shared" si="740"/>
        <v>10650.814995538825</v>
      </c>
      <c r="C2489" t="str">
        <f t="shared" si="724"/>
        <v>0.199422807863457-2.27963416534786i</v>
      </c>
      <c r="D2489" t="str">
        <f t="shared" si="725"/>
        <v>3.47737979858812-1.54520354730882i</v>
      </c>
      <c r="E2489" t="str">
        <f t="shared" si="726"/>
        <v>166.048180541162+10.5216383621827i</v>
      </c>
      <c r="F2489" t="str">
        <f t="shared" si="727"/>
        <v>2.42485542389462-14.0360511598484i</v>
      </c>
      <c r="G2489" t="str">
        <f t="shared" si="728"/>
        <v>0.999971338894002-0.00535353010066509i</v>
      </c>
      <c r="H2489" t="str">
        <f t="shared" si="729"/>
        <v>739.812049258007-2278.88514126409i</v>
      </c>
      <c r="I2489" t="str">
        <f t="shared" si="730"/>
        <v>-85.1746141357399-44.8827920074589i</v>
      </c>
      <c r="K2489" t="str">
        <f t="shared" si="731"/>
        <v>0.00154647314377924-0.00326683611521848i</v>
      </c>
      <c r="L2489" t="str">
        <f t="shared" si="732"/>
        <v>0.00015-0.0264946499896354i</v>
      </c>
      <c r="M2489" t="str">
        <f t="shared" si="733"/>
        <v>0.0004-0.00467552646875921i</v>
      </c>
      <c r="N2489">
        <f t="shared" si="734"/>
        <v>94.999517640237741</v>
      </c>
      <c r="O2489">
        <f t="shared" si="735"/>
        <v>7.1904122266303503</v>
      </c>
      <c r="P2489" s="3">
        <f t="shared" si="736"/>
        <v>7.1904122266303503</v>
      </c>
      <c r="Q2489" s="3">
        <f t="shared" si="737"/>
        <v>-85.000482359762259</v>
      </c>
      <c r="R2489">
        <f t="shared" si="738"/>
        <v>94.999517640237741</v>
      </c>
      <c r="S2489">
        <f t="shared" si="739"/>
        <v>10.650814995538825</v>
      </c>
      <c r="T2489">
        <f t="shared" si="722"/>
        <v>7.1904122266303503</v>
      </c>
    </row>
    <row r="2490" spans="1:20" x14ac:dyDescent="0.25">
      <c r="A2490">
        <f t="shared" si="723"/>
        <v>67175.34425775749</v>
      </c>
      <c r="B2490">
        <f t="shared" si="740"/>
        <v>10691.288092521872</v>
      </c>
      <c r="C2490" t="str">
        <f t="shared" si="724"/>
        <v>0.19990845098699-2.27125090936873i</v>
      </c>
      <c r="D2490" t="str">
        <f t="shared" si="725"/>
        <v>3.47737412552168-1.53974006663569i</v>
      </c>
      <c r="E2490" t="str">
        <f t="shared" si="726"/>
        <v>166.082780025361+10.5596083372296i</v>
      </c>
      <c r="F2490" t="str">
        <f t="shared" si="727"/>
        <v>2.42485489469848-13.9830145516614i</v>
      </c>
      <c r="G2490" t="str">
        <f t="shared" si="728"/>
        <v>0.999971120662033-0.00537387234226301i</v>
      </c>
      <c r="H2490" t="str">
        <f t="shared" si="729"/>
        <v>725.605651357006-2265.8917172656i</v>
      </c>
      <c r="I2490" t="str">
        <f t="shared" si="730"/>
        <v>-84.4182851629121-44.1228209741256i</v>
      </c>
      <c r="K2490" t="str">
        <f t="shared" si="731"/>
        <v>0.00153817759902891-0.00325768307522131i</v>
      </c>
      <c r="L2490" t="str">
        <f t="shared" si="732"/>
        <v>0.00015-0.0263943514541099i</v>
      </c>
      <c r="M2490" t="str">
        <f t="shared" si="733"/>
        <v>0.0004-0.00465782672719585i</v>
      </c>
      <c r="N2490">
        <f t="shared" si="734"/>
        <v>95.03003410828309</v>
      </c>
      <c r="O2490">
        <f t="shared" si="735"/>
        <v>7.1588173100979455</v>
      </c>
      <c r="P2490" s="3">
        <f t="shared" si="736"/>
        <v>7.1588173100979455</v>
      </c>
      <c r="Q2490" s="3">
        <f t="shared" si="737"/>
        <v>-84.96996589171691</v>
      </c>
      <c r="R2490">
        <f t="shared" si="738"/>
        <v>95.03003410828309</v>
      </c>
      <c r="S2490">
        <f t="shared" si="739"/>
        <v>10.691288092521873</v>
      </c>
      <c r="T2490">
        <f t="shared" si="722"/>
        <v>7.1588173100979455</v>
      </c>
    </row>
    <row r="2491" spans="1:20" x14ac:dyDescent="0.25">
      <c r="A2491">
        <f t="shared" si="723"/>
        <v>67430.610565936979</v>
      </c>
      <c r="B2491">
        <f t="shared" si="740"/>
        <v>10731.914987273456</v>
      </c>
      <c r="C2491" t="str">
        <f t="shared" si="724"/>
        <v>0.200390856536278-2.26290296985593i</v>
      </c>
      <c r="D2491" t="str">
        <f t="shared" si="725"/>
        <v>3.47736840927673-1.53429873437108i</v>
      </c>
      <c r="E2491" t="str">
        <f t="shared" si="726"/>
        <v>166.117653243983+10.5976603994548i</v>
      </c>
      <c r="F2491" t="str">
        <f t="shared" si="727"/>
        <v>2.42485436147303-13.9301790937897i</v>
      </c>
      <c r="G2491" t="str">
        <f t="shared" si="728"/>
        <v>0.999970900768446-0.0053942918709589i</v>
      </c>
      <c r="H2491" t="str">
        <f t="shared" si="729"/>
        <v>711.686530085322-2252.91318661164i</v>
      </c>
      <c r="I2491" t="str">
        <f t="shared" si="730"/>
        <v>-83.6657428073893-43.3788958854861i</v>
      </c>
      <c r="K2491" t="str">
        <f t="shared" si="731"/>
        <v>0.0015299286255276-0.00324853485047952i</v>
      </c>
      <c r="L2491" t="str">
        <f t="shared" si="732"/>
        <v>0.00015-0.0262944326101912i</v>
      </c>
      <c r="M2491" t="str">
        <f t="shared" si="733"/>
        <v>0.0004-0.00464019399003372i</v>
      </c>
      <c r="N2491">
        <f t="shared" si="734"/>
        <v>95.060613884426076</v>
      </c>
      <c r="O2491">
        <f t="shared" si="735"/>
        <v>7.1272429509213184</v>
      </c>
      <c r="P2491" s="3">
        <f t="shared" si="736"/>
        <v>7.1272429509213184</v>
      </c>
      <c r="Q2491" s="3">
        <f t="shared" si="737"/>
        <v>-84.939386115573924</v>
      </c>
      <c r="R2491">
        <f t="shared" si="738"/>
        <v>95.060613884426076</v>
      </c>
      <c r="S2491">
        <f t="shared" si="739"/>
        <v>10.731914987273456</v>
      </c>
      <c r="T2491">
        <f t="shared" si="722"/>
        <v>7.1272429509213184</v>
      </c>
    </row>
    <row r="2492" spans="1:20" x14ac:dyDescent="0.25">
      <c r="A2492">
        <f t="shared" si="723"/>
        <v>67686.846886087529</v>
      </c>
      <c r="B2492">
        <f t="shared" si="740"/>
        <v>10772.696264225095</v>
      </c>
      <c r="C2492" t="str">
        <f t="shared" si="724"/>
        <v>0.200870032189971-2.25459020456631i</v>
      </c>
      <c r="D2492" t="str">
        <f t="shared" si="725"/>
        <v>3.47736264952479-1.52887947222508i</v>
      </c>
      <c r="E2492" t="str">
        <f t="shared" si="726"/>
        <v>166.152802141076+10.6357941763294i</v>
      </c>
      <c r="F2492" t="str">
        <f t="shared" si="727"/>
        <v>2.42485382418762-13.8775440261773i</v>
      </c>
      <c r="G2492" t="str">
        <f t="shared" si="728"/>
        <v>0.99997067920059-0.00541478898029018i</v>
      </c>
      <c r="H2492" t="str">
        <f t="shared" si="729"/>
        <v>698.049304313475-2239.95352483168i</v>
      </c>
      <c r="I2492" t="str">
        <f t="shared" si="730"/>
        <v>-82.9171459622746-42.6506796215226i</v>
      </c>
      <c r="K2492" t="str">
        <f t="shared" si="731"/>
        <v>0.0015217260674226-0.00323939166342004i</v>
      </c>
      <c r="L2492" t="str">
        <f t="shared" si="732"/>
        <v>0.00015-0.0261948920205131i</v>
      </c>
      <c r="M2492" t="str">
        <f t="shared" si="733"/>
        <v>0.0004-0.00462262800361997i</v>
      </c>
      <c r="N2492">
        <f t="shared" si="734"/>
        <v>95.091256744173037</v>
      </c>
      <c r="O2492">
        <f t="shared" si="735"/>
        <v>7.095689241188806</v>
      </c>
      <c r="P2492" s="3">
        <f t="shared" si="736"/>
        <v>7.095689241188806</v>
      </c>
      <c r="Q2492" s="3">
        <f t="shared" si="737"/>
        <v>-84.908743255826963</v>
      </c>
      <c r="R2492">
        <f t="shared" si="738"/>
        <v>95.091256744173037</v>
      </c>
      <c r="S2492">
        <f t="shared" si="739"/>
        <v>10.772696264225095</v>
      </c>
      <c r="T2492">
        <f t="shared" si="722"/>
        <v>7.095689241188806</v>
      </c>
    </row>
    <row r="2493" spans="1:20" x14ac:dyDescent="0.25">
      <c r="A2493">
        <f t="shared" si="723"/>
        <v>67944.05690425467</v>
      </c>
      <c r="B2493">
        <f t="shared" si="740"/>
        <v>10813.632510029151</v>
      </c>
      <c r="C2493" t="str">
        <f t="shared" si="724"/>
        <v>0.201345985660638-2.24631247190232i</v>
      </c>
      <c r="D2493" t="str">
        <f t="shared" si="725"/>
        <v>3.47735684593486-1.52348220222511i</v>
      </c>
      <c r="E2493" t="str">
        <f t="shared" si="726"/>
        <v>166.188228674373+10.6740092866393i</v>
      </c>
      <c r="F2493" t="str">
        <f t="shared" si="727"/>
        <v>2.4248532828113-13.8251085916503i</v>
      </c>
      <c r="G2493" t="str">
        <f t="shared" si="728"/>
        <v>0.999970455945718-0.00543536396490794i</v>
      </c>
      <c r="H2493" t="str">
        <f t="shared" si="729"/>
        <v>684.688644925469-2227.01650728327i</v>
      </c>
      <c r="I2493" t="str">
        <f t="shared" si="730"/>
        <v>-82.1726431854918-41.937840003561i</v>
      </c>
      <c r="K2493" t="str">
        <f t="shared" si="731"/>
        <v>0.00151356976795402-0.00323025373435807i</v>
      </c>
      <c r="L2493" t="str">
        <f t="shared" si="732"/>
        <v>0.00015-0.0260957282531512i</v>
      </c>
      <c r="M2493" t="str">
        <f t="shared" si="733"/>
        <v>0.0004-0.00460512851526197i</v>
      </c>
      <c r="N2493">
        <f t="shared" si="734"/>
        <v>95.121962460998915</v>
      </c>
      <c r="O2493">
        <f t="shared" si="735"/>
        <v>7.0641562734697612</v>
      </c>
      <c r="P2493" s="3">
        <f t="shared" si="736"/>
        <v>7.0641562734697612</v>
      </c>
      <c r="Q2493" s="3">
        <f t="shared" si="737"/>
        <v>-84.878037539001085</v>
      </c>
      <c r="R2493">
        <f t="shared" si="738"/>
        <v>95.121962460998915</v>
      </c>
      <c r="S2493">
        <f t="shared" si="739"/>
        <v>10.81363251002915</v>
      </c>
      <c r="T2493">
        <f t="shared" si="722"/>
        <v>7.0641562734697612</v>
      </c>
    </row>
    <row r="2494" spans="1:20" x14ac:dyDescent="0.25">
      <c r="A2494">
        <f t="shared" si="723"/>
        <v>68202.244320490834</v>
      </c>
      <c r="B2494">
        <f t="shared" si="740"/>
        <v>10854.724313567262</v>
      </c>
      <c r="C2494" t="str">
        <f t="shared" si="724"/>
        <v>0.201818724693067-2.23806963090989i</v>
      </c>
      <c r="D2494" t="str">
        <f t="shared" si="725"/>
        <v>3.47735099817345-1.51810684671476i</v>
      </c>
      <c r="E2494" t="str">
        <f t="shared" si="726"/>
        <v>166.22393481538+10.712305340358i</v>
      </c>
      <c r="F2494" t="str">
        <f t="shared" si="727"/>
        <v>2.42485273731298-13.7728720359071i</v>
      </c>
      <c r="G2494" t="str">
        <f t="shared" si="728"/>
        <v>0.999970230990986-0.00545601712058119i</v>
      </c>
      <c r="H2494" t="str">
        <f t="shared" si="729"/>
        <v>671.59927807305-2214.10571640043i</v>
      </c>
      <c r="I2494" t="str">
        <f t="shared" si="730"/>
        <v>-81.4323731280381-41.2400498950733i</v>
      </c>
      <c r="K2494" t="str">
        <f t="shared" si="731"/>
        <v>0.00150545956947789-0.00322112128150081i</v>
      </c>
      <c r="L2494" t="str">
        <f t="shared" si="732"/>
        <v>0.00015-0.0259969398816011i</v>
      </c>
      <c r="M2494" t="str">
        <f t="shared" si="733"/>
        <v>0.0004-0.00458769527322372i</v>
      </c>
      <c r="N2494">
        <f t="shared" si="734"/>
        <v>95.152730806303396</v>
      </c>
      <c r="O2494">
        <f t="shared" si="735"/>
        <v>7.0326441408186868</v>
      </c>
      <c r="P2494" s="3">
        <f t="shared" si="736"/>
        <v>7.0326441408186868</v>
      </c>
      <c r="Q2494" s="3">
        <f t="shared" si="737"/>
        <v>-84.847269193696604</v>
      </c>
      <c r="R2494">
        <f t="shared" si="738"/>
        <v>95.152730806303396</v>
      </c>
      <c r="S2494">
        <f t="shared" si="739"/>
        <v>10.854724313567262</v>
      </c>
      <c r="T2494">
        <f t="shared" si="722"/>
        <v>7.0326441408186868</v>
      </c>
    </row>
    <row r="2495" spans="1:20" x14ac:dyDescent="0.25">
      <c r="A2495">
        <f t="shared" si="723"/>
        <v>68461.412848908702</v>
      </c>
      <c r="B2495">
        <f t="shared" si="740"/>
        <v>10895.972265958817</v>
      </c>
      <c r="C2495" t="str">
        <f t="shared" si="724"/>
        <v>0.202288257062664-2.22986154127624i</v>
      </c>
      <c r="D2495" t="str">
        <f t="shared" si="725"/>
        <v>3.47734510590448-1.51275332835273i</v>
      </c>
      <c r="E2495" t="str">
        <f t="shared" si="726"/>
        <v>166.259922549461+10.7506819385225i</v>
      </c>
      <c r="F2495" t="str">
        <f t="shared" si="727"/>
        <v>2.42485218766123-13.7208336075067i</v>
      </c>
      <c r="G2495" t="str">
        <f t="shared" si="728"/>
        <v>0.999970004323452-0.00547674874420104i</v>
      </c>
      <c r="H2495" t="str">
        <f t="shared" si="729"/>
        <v>658.775988106495-2201.22454877464i</v>
      </c>
      <c r="I2495" t="str">
        <f t="shared" si="730"/>
        <v>-80.6964649497321-40.5569872866437i</v>
      </c>
      <c r="K2495" t="str">
        <f t="shared" si="731"/>
        <v>0.00149739531348918-0.00321199452095123i</v>
      </c>
      <c r="L2495" t="str">
        <f t="shared" si="732"/>
        <v>0.00015-0.025898525484759i</v>
      </c>
      <c r="M2495" t="str">
        <f t="shared" si="733"/>
        <v>0.0004-0.00457032802672219i</v>
      </c>
      <c r="N2495">
        <f t="shared" si="734"/>
        <v>95.183561549368846</v>
      </c>
      <c r="O2495">
        <f t="shared" si="735"/>
        <v>7.001152936779155</v>
      </c>
      <c r="P2495" s="3">
        <f t="shared" si="736"/>
        <v>7.001152936779155</v>
      </c>
      <c r="Q2495" s="3">
        <f t="shared" si="737"/>
        <v>-84.816438450631154</v>
      </c>
      <c r="R2495">
        <f t="shared" si="738"/>
        <v>95.183561549368846</v>
      </c>
      <c r="S2495">
        <f t="shared" si="739"/>
        <v>10.895972265958816</v>
      </c>
      <c r="T2495">
        <f t="shared" si="722"/>
        <v>7.001152936779155</v>
      </c>
    </row>
    <row r="2496" spans="1:20" x14ac:dyDescent="0.25">
      <c r="A2496">
        <f t="shared" si="723"/>
        <v>68721.566217734566</v>
      </c>
      <c r="B2496">
        <f t="shared" si="740"/>
        <v>10937.376960569462</v>
      </c>
      <c r="C2496" t="str">
        <f t="shared" si="724"/>
        <v>0.202754590573797-2.22168806332794i</v>
      </c>
      <c r="D2496" t="str">
        <f t="shared" si="725"/>
        <v>3.4773391687894-1.50742157011165i</v>
      </c>
      <c r="E2496" t="str">
        <f t="shared" si="726"/>
        <v>166.296193875936+10.7891386731037i</v>
      </c>
      <c r="F2496" t="str">
        <f t="shared" si="727"/>
        <v>2.42485163382444-13.6689925578582i</v>
      </c>
      <c r="G2496" t="str">
        <f t="shared" si="728"/>
        <v>0.999969775930076-0.00549755913378496i</v>
      </c>
      <c r="H2496" t="str">
        <f t="shared" si="729"/>
        <v>646.213620200976-2188.37622206504i</v>
      </c>
      <c r="I2496" t="str">
        <f t="shared" si="730"/>
        <v>-79.9650387224849-39.8883353661833i</v>
      </c>
      <c r="K2496" t="str">
        <f t="shared" si="731"/>
        <v>0.00148937684064447-0.00320287366671225i</v>
      </c>
      <c r="L2496" t="str">
        <f t="shared" si="732"/>
        <v>0.00015-0.0258004836469008i</v>
      </c>
      <c r="M2496" t="str">
        <f t="shared" si="733"/>
        <v>0.0004-0.00455302652592366i</v>
      </c>
      <c r="N2496">
        <f t="shared" si="734"/>
        <v>95.214454457315412</v>
      </c>
      <c r="O2496">
        <f t="shared" si="735"/>
        <v>6.9696827553886278</v>
      </c>
      <c r="P2496" s="3">
        <f t="shared" si="736"/>
        <v>6.9696827553886278</v>
      </c>
      <c r="Q2496" s="3">
        <f t="shared" si="737"/>
        <v>-84.785545542684588</v>
      </c>
      <c r="R2496">
        <f t="shared" si="738"/>
        <v>95.214454457315412</v>
      </c>
      <c r="S2496">
        <f t="shared" si="739"/>
        <v>10.937376960569461</v>
      </c>
      <c r="T2496">
        <f t="shared" si="722"/>
        <v>6.9696827553886278</v>
      </c>
    </row>
    <row r="2497" spans="1:20" x14ac:dyDescent="0.25">
      <c r="A2497">
        <f t="shared" si="723"/>
        <v>68982.708169361955</v>
      </c>
      <c r="B2497">
        <f t="shared" si="740"/>
        <v>10978.938993019627</v>
      </c>
      <c r="C2497" t="str">
        <f t="shared" si="724"/>
        <v>0.203217733058232-2.21354905802859i</v>
      </c>
      <c r="D2497" t="str">
        <f t="shared" si="725"/>
        <v>3.47733318648701-1.50211149527704i</v>
      </c>
      <c r="E2497" t="str">
        <f t="shared" si="726"/>
        <v>166.332750808161+10.8276751268772i</v>
      </c>
      <c r="F2497" t="str">
        <f t="shared" si="727"/>
        <v>2.42485107577074-13.6173481412104i</v>
      </c>
      <c r="G2497" t="str">
        <f t="shared" si="728"/>
        <v>0.999969545797718-0.00551844858848108i</v>
      </c>
      <c r="H2497" t="str">
        <f t="shared" si="729"/>
        <v>633.907082696813-2175.56378173484i</v>
      </c>
      <c r="I2497" t="str">
        <f t="shared" si="730"/>
        <v>-79.2382058211214-39.2337825754097i</v>
      </c>
      <c r="K2497" t="str">
        <f t="shared" si="731"/>
        <v>0.00148140399078472-0.00319375893069098i</v>
      </c>
      <c r="L2497" t="str">
        <f t="shared" si="732"/>
        <v>0.00015-0.0257028129576617i</v>
      </c>
      <c r="M2497" t="str">
        <f t="shared" si="733"/>
        <v>0.0004-0.00453579052194029i</v>
      </c>
      <c r="N2497">
        <f t="shared" si="734"/>
        <v>95.24540929505855</v>
      </c>
      <c r="O2497">
        <f t="shared" si="735"/>
        <v>6.9382336911818445</v>
      </c>
      <c r="P2497" s="3">
        <f t="shared" si="736"/>
        <v>6.9382336911818445</v>
      </c>
      <c r="Q2497" s="3">
        <f t="shared" si="737"/>
        <v>-84.75459070494145</v>
      </c>
      <c r="R2497">
        <f t="shared" si="738"/>
        <v>95.24540929505855</v>
      </c>
      <c r="S2497">
        <f t="shared" si="739"/>
        <v>10.978938993019627</v>
      </c>
      <c r="T2497">
        <f t="shared" si="722"/>
        <v>6.9382336911818445</v>
      </c>
    </row>
    <row r="2498" spans="1:20" x14ac:dyDescent="0.25">
      <c r="A2498">
        <f t="shared" si="723"/>
        <v>69244.842460405533</v>
      </c>
      <c r="B2498">
        <f t="shared" si="740"/>
        <v>11020.658961193101</v>
      </c>
      <c r="C2498" t="str">
        <f t="shared" si="724"/>
        <v>0.203677692373471-2.20544438697676i</v>
      </c>
      <c r="D2498" t="str">
        <f t="shared" si="725"/>
        <v>3.47732715865355-1.49682302744614i</v>
      </c>
      <c r="E2498" t="str">
        <f t="shared" si="726"/>
        <v>166.369595373623+10.8662908732928i</v>
      </c>
      <c r="F2498" t="str">
        <f t="shared" si="727"/>
        <v>2.42485051346803-13.5658996146404i</v>
      </c>
      <c r="G2498" t="str">
        <f t="shared" si="728"/>
        <v>0.999969313913138-0.0055394174085724i</v>
      </c>
      <c r="H2498" t="str">
        <f t="shared" si="729"/>
        <v>621.85134917084-2162.79010761223i</v>
      </c>
      <c r="I2498" t="str">
        <f t="shared" si="730"/>
        <v>-78.5160693018318-38.5930226535548i</v>
      </c>
      <c r="K2498" t="str">
        <f t="shared" si="731"/>
        <v>0.00147347660295745-0.00318465052270321i</v>
      </c>
      <c r="L2498" t="str">
        <f t="shared" si="732"/>
        <v>0.00015-0.025605512012016i</v>
      </c>
      <c r="M2498" t="str">
        <f t="shared" si="733"/>
        <v>0.0004-0.00451861976682636i</v>
      </c>
      <c r="N2498">
        <f t="shared" si="734"/>
        <v>95.276425825262649</v>
      </c>
      <c r="O2498">
        <f t="shared" si="735"/>
        <v>6.9068058391951448</v>
      </c>
      <c r="P2498" s="3">
        <f t="shared" si="736"/>
        <v>6.9068058391951448</v>
      </c>
      <c r="Q2498" s="3">
        <f t="shared" si="737"/>
        <v>-84.723574174737351</v>
      </c>
      <c r="R2498">
        <f t="shared" si="738"/>
        <v>95.276425825262649</v>
      </c>
      <c r="S2498">
        <f t="shared" si="739"/>
        <v>11.020658961193101</v>
      </c>
      <c r="T2498">
        <f t="shared" si="722"/>
        <v>6.9068058391951448</v>
      </c>
    </row>
    <row r="2499" spans="1:20" x14ac:dyDescent="0.25">
      <c r="A2499">
        <f t="shared" si="723"/>
        <v>69507.972861755086</v>
      </c>
      <c r="B2499">
        <f t="shared" si="740"/>
        <v>11062.537465245636</v>
      </c>
      <c r="C2499" t="str">
        <f t="shared" si="724"/>
        <v>0.204134476401212-2.19737391240391i</v>
      </c>
      <c r="D2499" t="str">
        <f t="shared" si="725"/>
        <v>3.47732108494266-1.49155609052683i</v>
      </c>
      <c r="E2499" t="str">
        <f t="shared" si="726"/>
        <v>166.406729614032+10.9049854763411i</v>
      </c>
      <c r="F2499" t="str">
        <f t="shared" si="727"/>
        <v>2.42484994688399-13.5146462380432i</v>
      </c>
      <c r="G2499" t="str">
        <f t="shared" si="728"/>
        <v>0.999969080262995-0.00556046589548116i</v>
      </c>
      <c r="H2499" t="str">
        <f t="shared" si="729"/>
        <v>610.041460255937-2150.05792027431i</v>
      </c>
      <c r="I2499" t="str">
        <f t="shared" si="730"/>
        <v>-77.7987242683624-37.9657546692357i</v>
      </c>
      <c r="K2499" t="str">
        <f t="shared" si="731"/>
        <v>0.00146559451543907-0.00317554865047814i</v>
      </c>
      <c r="L2499" t="str">
        <f t="shared" si="732"/>
        <v>0.00015-0.025508579410257i</v>
      </c>
      <c r="M2499" t="str">
        <f t="shared" si="733"/>
        <v>0.0004-0.00450151401357478i</v>
      </c>
      <c r="N2499">
        <f t="shared" si="734"/>
        <v>95.307503808296872</v>
      </c>
      <c r="O2499">
        <f t="shared" si="735"/>
        <v>6.8753992949707277</v>
      </c>
      <c r="P2499" s="3">
        <f t="shared" si="736"/>
        <v>6.8753992949707277</v>
      </c>
      <c r="Q2499" s="3">
        <f t="shared" si="737"/>
        <v>-84.692496191703128</v>
      </c>
      <c r="R2499">
        <f t="shared" si="738"/>
        <v>95.307503808296872</v>
      </c>
      <c r="S2499">
        <f t="shared" si="739"/>
        <v>11.062537465245637</v>
      </c>
      <c r="T2499">
        <f t="shared" si="722"/>
        <v>6.8753992949707277</v>
      </c>
    </row>
    <row r="2500" spans="1:20" x14ac:dyDescent="0.25">
      <c r="A2500">
        <f t="shared" si="723"/>
        <v>69772.103158629747</v>
      </c>
      <c r="B2500">
        <f t="shared" si="740"/>
        <v>11104.575107613569</v>
      </c>
      <c r="C2500" t="str">
        <f t="shared" si="724"/>
        <v>0.204588093045707-2.18933749717209i</v>
      </c>
      <c r="D2500" t="str">
        <f t="shared" si="725"/>
        <v>3.47731496500532-1.48631060873657i</v>
      </c>
      <c r="E2500" t="str">
        <f t="shared" si="726"/>
        <v>166.444155585402+10.9437584904195i</v>
      </c>
      <c r="F2500" t="str">
        <f t="shared" si="727"/>
        <v>2.42484937598599-13.4635872741215i</v>
      </c>
      <c r="G2500" t="str">
        <f t="shared" si="728"/>
        <v>0.999968844833848-0.00558159435177305i</v>
      </c>
      <c r="H2500" t="str">
        <f t="shared" si="729"/>
        <v>598.472525224429-2137.36978725361i</v>
      </c>
      <c r="I2500" t="str">
        <f t="shared" si="730"/>
        <v>-77.0862582260839-37.3516830413529i</v>
      </c>
      <c r="K2500" t="str">
        <f t="shared" si="731"/>
        <v>0.00145775756575685-0.00316645351966331i</v>
      </c>
      <c r="L2500" t="str">
        <f t="shared" si="732"/>
        <v>0.00015-0.0254120137579767i</v>
      </c>
      <c r="M2500" t="str">
        <f t="shared" si="733"/>
        <v>0.0004-0.00448447301611353i</v>
      </c>
      <c r="N2500">
        <f t="shared" si="734"/>
        <v>95.338643002188277</v>
      </c>
      <c r="O2500">
        <f t="shared" si="735"/>
        <v>6.8440141545600266</v>
      </c>
      <c r="P2500" s="3">
        <f t="shared" si="736"/>
        <v>6.8440141545600266</v>
      </c>
      <c r="Q2500" s="3">
        <f t="shared" si="737"/>
        <v>-84.661356997811723</v>
      </c>
      <c r="R2500">
        <f t="shared" si="738"/>
        <v>95.338643002188277</v>
      </c>
      <c r="S2500">
        <f t="shared" si="739"/>
        <v>11.10457510761357</v>
      </c>
      <c r="T2500">
        <f t="shared" si="722"/>
        <v>6.8440141545600266</v>
      </c>
    </row>
    <row r="2501" spans="1:20" x14ac:dyDescent="0.25">
      <c r="A2501">
        <f t="shared" si="723"/>
        <v>70037.237150632543</v>
      </c>
      <c r="B2501">
        <f t="shared" si="740"/>
        <v>11146.772493022501</v>
      </c>
      <c r="C2501" t="str">
        <f t="shared" si="724"/>
        <v>0.205038550232264-2.18133500477192i</v>
      </c>
      <c r="D2501" t="str">
        <f t="shared" si="725"/>
        <v>3.47730879848988-1.48108650660125i</v>
      </c>
      <c r="E2501" t="str">
        <f t="shared" si="726"/>
        <v>166.481875358152+10.9826094601948i</v>
      </c>
      <c r="F2501" t="str">
        <f t="shared" si="727"/>
        <v>2.42484880074118-13.4127219883742i</v>
      </c>
      <c r="G2501" t="str">
        <f t="shared" si="728"/>
        <v>0.999968607612152-0.0056028030811616i</v>
      </c>
      <c r="H2501" t="str">
        <f t="shared" si="729"/>
        <v>587.139723350705-2124.72812906712i</v>
      </c>
      <c r="I2501" t="str">
        <f t="shared" si="730"/>
        <v>-76.3787514240854-36.7505175498461i</v>
      </c>
      <c r="K2501" t="str">
        <f t="shared" si="731"/>
        <v>0.00144996559071077-0.00315736533382961i</v>
      </c>
      <c r="L2501" t="str">
        <f t="shared" si="732"/>
        <v>0.00015-0.0253158136660457i</v>
      </c>
      <c r="M2501" t="str">
        <f t="shared" si="733"/>
        <v>0.0004-0.00446749652930218i</v>
      </c>
      <c r="N2501">
        <f t="shared" si="734"/>
        <v>95.369843162576927</v>
      </c>
      <c r="O2501">
        <f t="shared" si="735"/>
        <v>6.8126505145281557</v>
      </c>
      <c r="P2501" s="3">
        <f t="shared" si="736"/>
        <v>6.8126505145281557</v>
      </c>
      <c r="Q2501" s="3">
        <f t="shared" si="737"/>
        <v>-84.630156837423073</v>
      </c>
      <c r="R2501">
        <f t="shared" si="738"/>
        <v>95.369843162576927</v>
      </c>
      <c r="S2501">
        <f t="shared" si="739"/>
        <v>11.146772493022501</v>
      </c>
      <c r="T2501">
        <f t="shared" si="722"/>
        <v>6.8126505145281557</v>
      </c>
    </row>
    <row r="2502" spans="1:20" x14ac:dyDescent="0.25">
      <c r="A2502">
        <f t="shared" si="723"/>
        <v>70303.37865180496</v>
      </c>
      <c r="B2502">
        <f t="shared" si="740"/>
        <v>11189.130228495987</v>
      </c>
      <c r="C2502" t="str">
        <f t="shared" si="724"/>
        <v>0.205485855905615-2.17336629932039i</v>
      </c>
      <c r="D2502" t="str">
        <f t="shared" si="725"/>
        <v>3.47730258504198-1.47588370895415i</v>
      </c>
      <c r="E2502" t="str">
        <f t="shared" si="726"/>
        <v>166.519891017191+11.0215379204668i</v>
      </c>
      <c r="F2502" t="str">
        <f t="shared" si="727"/>
        <v>2.42484822111648-13.3620496490866i</v>
      </c>
      <c r="G2502" t="str">
        <f t="shared" si="728"/>
        <v>0.999968368584259-0.00562409238851255i</v>
      </c>
      <c r="H2502" t="str">
        <f t="shared" si="729"/>
        <v>576.038305067567-2112.13522506843i</v>
      </c>
      <c r="I2502" t="str">
        <f t="shared" si="730"/>
        <v>-75.6762771854952-36.1619733370952i</v>
      </c>
      <c r="K2502" t="str">
        <f t="shared" si="731"/>
        <v>0.00144221842639511-0.00314828429447672i</v>
      </c>
      <c r="L2502" t="str">
        <f t="shared" si="732"/>
        <v>0.00015-0.0252199777505935i</v>
      </c>
      <c r="M2502" t="str">
        <f t="shared" si="733"/>
        <v>0.0004-0.00445058430892826i</v>
      </c>
      <c r="N2502">
        <f t="shared" si="734"/>
        <v>95.401104042667313</v>
      </c>
      <c r="O2502">
        <f t="shared" si="735"/>
        <v>6.7813084719576171</v>
      </c>
      <c r="P2502" s="3">
        <f t="shared" si="736"/>
        <v>6.7813084719576171</v>
      </c>
      <c r="Q2502" s="3">
        <f t="shared" si="737"/>
        <v>-84.598895957332687</v>
      </c>
      <c r="R2502">
        <f t="shared" si="738"/>
        <v>95.401104042667313</v>
      </c>
      <c r="S2502">
        <f t="shared" si="739"/>
        <v>11.189130228495987</v>
      </c>
      <c r="T2502">
        <f t="shared" si="722"/>
        <v>6.7813084719576171</v>
      </c>
    </row>
    <row r="2503" spans="1:20" x14ac:dyDescent="0.25">
      <c r="A2503">
        <f t="shared" si="723"/>
        <v>70570.531490681824</v>
      </c>
      <c r="B2503">
        <f t="shared" si="740"/>
        <v>11231.648923364273</v>
      </c>
      <c r="C2503" t="str">
        <f t="shared" si="724"/>
        <v>0.205930018028405-2.16543124555868i</v>
      </c>
      <c r="D2503" t="str">
        <f t="shared" si="725"/>
        <v>3.47729632430463-1.47070214093483i</v>
      </c>
      <c r="E2503" t="str">
        <f t="shared" si="726"/>
        <v>166.558204662011+11.0605433960278i</v>
      </c>
      <c r="F2503" t="str">
        <f t="shared" si="727"/>
        <v>2.42484763707854-13.3115695273195i</v>
      </c>
      <c r="G2503" t="str">
        <f t="shared" si="728"/>
        <v>0.999968127736418-0.00564546257984809i</v>
      </c>
      <c r="H2503" t="str">
        <f t="shared" si="729"/>
        <v>565.163592930056-2099.59321912402i</v>
      </c>
      <c r="I2503" t="str">
        <f t="shared" si="730"/>
        <v>-74.9789022262142-35.5857709007004i</v>
      </c>
      <c r="K2503" t="str">
        <f t="shared" si="731"/>
        <v>0.00143451590821984-0.0031392106010384i</v>
      </c>
      <c r="L2503" t="str">
        <f t="shared" si="732"/>
        <v>0.00015-0.0251245046329882i</v>
      </c>
      <c r="M2503" t="str">
        <f t="shared" si="733"/>
        <v>0.0004-0.00443373611170379i</v>
      </c>
      <c r="N2503">
        <f t="shared" si="734"/>
        <v>95.43242539318183</v>
      </c>
      <c r="O2503">
        <f t="shared" si="735"/>
        <v>6.7499881244520736</v>
      </c>
      <c r="P2503" s="3">
        <f t="shared" si="736"/>
        <v>6.7499881244520736</v>
      </c>
      <c r="Q2503" s="3">
        <f t="shared" si="737"/>
        <v>-84.56757460681817</v>
      </c>
      <c r="R2503">
        <f t="shared" si="738"/>
        <v>95.43242539318183</v>
      </c>
      <c r="S2503">
        <f t="shared" si="739"/>
        <v>11.231648923364274</v>
      </c>
      <c r="T2503">
        <f t="shared" si="722"/>
        <v>6.7499881244520736</v>
      </c>
    </row>
    <row r="2504" spans="1:20" x14ac:dyDescent="0.25">
      <c r="A2504">
        <f t="shared" si="723"/>
        <v>70838.699510346414</v>
      </c>
      <c r="B2504">
        <f t="shared" si="740"/>
        <v>11274.329189273058</v>
      </c>
      <c r="C2504" t="str">
        <f t="shared" si="724"/>
        <v>0.206371044579634-2.15752970885002i</v>
      </c>
      <c r="D2504" t="str">
        <f t="shared" si="725"/>
        <v>3.47729001591807-1.46554172798803i</v>
      </c>
      <c r="E2504" t="str">
        <f t="shared" si="726"/>
        <v>166.596818406779+11.0996254015217i</v>
      </c>
      <c r="F2504" t="str">
        <f t="shared" si="727"/>
        <v>2.42484704859378-13.2612808968988i</v>
      </c>
      <c r="G2504" t="str">
        <f t="shared" si="728"/>
        <v>0.999967885054774-0.00566691396235134i</v>
      </c>
      <c r="H2504" t="str">
        <f t="shared" si="729"/>
        <v>554.510982400055-2087.10412511501i</v>
      </c>
      <c r="I2504" t="str">
        <f t="shared" si="730"/>
        <v>-74.2866869622814-35.0216360783482i</v>
      </c>
      <c r="K2504" t="str">
        <f t="shared" si="731"/>
        <v>0.00142685787093189-0.00313014445088833i</v>
      </c>
      <c r="L2504" t="str">
        <f t="shared" si="732"/>
        <v>0.00015-0.0250293929398168i</v>
      </c>
      <c r="M2504" t="str">
        <f t="shared" si="733"/>
        <v>0.0004-0.0044169516952618i</v>
      </c>
      <c r="N2504">
        <f t="shared" si="734"/>
        <v>95.463806962312404</v>
      </c>
      <c r="O2504">
        <f t="shared" si="735"/>
        <v>6.7186895701402491</v>
      </c>
      <c r="P2504" s="3">
        <f t="shared" si="736"/>
        <v>6.7186895701402491</v>
      </c>
      <c r="Q2504" s="3">
        <f t="shared" si="737"/>
        <v>-84.536193037687596</v>
      </c>
      <c r="R2504">
        <f t="shared" si="738"/>
        <v>95.463806962312404</v>
      </c>
      <c r="S2504">
        <f t="shared" si="739"/>
        <v>11.274329189273057</v>
      </c>
      <c r="T2504">
        <f t="shared" si="722"/>
        <v>6.7186895701402491</v>
      </c>
    </row>
    <row r="2505" spans="1:20" x14ac:dyDescent="0.25">
      <c r="A2505">
        <f t="shared" si="723"/>
        <v>71107.88656848573</v>
      </c>
      <c r="B2505">
        <f t="shared" si="740"/>
        <v>11317.171640192295</v>
      </c>
      <c r="C2505" t="str">
        <f t="shared" si="724"/>
        <v>0.206808943553131-2.14966155517747i</v>
      </c>
      <c r="D2505" t="str">
        <f t="shared" si="725"/>
        <v>3.47728365951983-1.46040239586267i</v>
      </c>
      <c r="E2505" t="str">
        <f t="shared" si="726"/>
        <v>166.635734380424+11.1387834413004i</v>
      </c>
      <c r="F2505" t="str">
        <f t="shared" si="727"/>
        <v>2.42484645562832-13.2111830344053i</v>
      </c>
      <c r="G2505" t="str">
        <f t="shared" si="728"/>
        <v>0.999967640525363-0.00568844684437071i</v>
      </c>
      <c r="H2505" t="str">
        <f t="shared" si="729"/>
        <v>544.075942463967-2074.66983226639i</v>
      </c>
      <c r="I2505" t="str">
        <f t="shared" si="730"/>
        <v>-73.5996858061084-34.4693000254168i</v>
      </c>
      <c r="K2505" t="str">
        <f t="shared" si="731"/>
        <v>0.00141924414863621-0.00312108603934586i</v>
      </c>
      <c r="L2505" t="str">
        <f t="shared" si="732"/>
        <v>0.00015-0.024934641302866i</v>
      </c>
      <c r="M2505" t="str">
        <f t="shared" si="733"/>
        <v>0.0004-0.00440023081815282i</v>
      </c>
      <c r="N2505">
        <f t="shared" si="734"/>
        <v>95.49524849567203</v>
      </c>
      <c r="O2505">
        <f t="shared" si="735"/>
        <v>6.6874129076794855</v>
      </c>
      <c r="P2505" s="3">
        <f t="shared" si="736"/>
        <v>6.6874129076794855</v>
      </c>
      <c r="Q2505" s="3">
        <f t="shared" si="737"/>
        <v>-84.50475150432797</v>
      </c>
      <c r="R2505">
        <f t="shared" si="738"/>
        <v>95.49524849567203</v>
      </c>
      <c r="S2505">
        <f t="shared" si="739"/>
        <v>11.317171640192296</v>
      </c>
      <c r="T2505">
        <f t="shared" si="722"/>
        <v>6.6874129076794855</v>
      </c>
    </row>
    <row r="2506" spans="1:20" x14ac:dyDescent="0.25">
      <c r="A2506">
        <f t="shared" si="723"/>
        <v>71378.096537445977</v>
      </c>
      <c r="B2506">
        <f t="shared" si="740"/>
        <v>11360.176892425026</v>
      </c>
      <c r="C2506" t="str">
        <f t="shared" si="724"/>
        <v>0.207243722956039-2.14182665114178i</v>
      </c>
      <c r="D2506" t="str">
        <f t="shared" si="725"/>
        <v>3.47727725474468-1.4552840706107i</v>
      </c>
      <c r="E2506" t="str">
        <f t="shared" si="726"/>
        <v>166.674954726733+11.1780170092804i</v>
      </c>
      <c r="F2506" t="str">
        <f t="shared" si="727"/>
        <v>2.42484585814805-13.1612752191636i</v>
      </c>
      <c r="G2506" t="str">
        <f t="shared" si="728"/>
        <v>0.999967394134119-0.00571006153542428i</v>
      </c>
      <c r="H2506" t="str">
        <f t="shared" si="729"/>
        <v>533.854016095386-2062.29211030569i</v>
      </c>
      <c r="I2506" t="str">
        <f t="shared" si="730"/>
        <v>-72.917947451809-33.9284991859418i</v>
      </c>
      <c r="K2506" t="str">
        <f t="shared" si="731"/>
        <v>0.00141167457481652-0.00311203555968206i</v>
      </c>
      <c r="L2506" t="str">
        <f t="shared" si="732"/>
        <v>0.00015-0.0248402483591014i</v>
      </c>
      <c r="M2506" t="str">
        <f t="shared" si="733"/>
        <v>0.0004-0.00438357323984142i</v>
      </c>
      <c r="N2506">
        <f t="shared" si="734"/>
        <v>95.526749736245662</v>
      </c>
      <c r="O2506">
        <f t="shared" si="735"/>
        <v>6.656158236259575</v>
      </c>
      <c r="P2506" s="3">
        <f t="shared" si="736"/>
        <v>6.656158236259575</v>
      </c>
      <c r="Q2506" s="3">
        <f t="shared" si="737"/>
        <v>-84.473250263754338</v>
      </c>
      <c r="R2506">
        <f t="shared" si="738"/>
        <v>95.526749736245662</v>
      </c>
      <c r="S2506">
        <f t="shared" si="739"/>
        <v>11.360176892425027</v>
      </c>
      <c r="T2506">
        <f t="shared" si="722"/>
        <v>6.656158236259575</v>
      </c>
    </row>
    <row r="2507" spans="1:20" x14ac:dyDescent="0.25">
      <c r="A2507">
        <f t="shared" si="723"/>
        <v>71649.333304288273</v>
      </c>
      <c r="B2507">
        <f t="shared" si="740"/>
        <v>11403.345564616242</v>
      </c>
      <c r="C2507" t="str">
        <f t="shared" si="724"/>
        <v>0.207675390807281-2.13402486395923i</v>
      </c>
      <c r="D2507" t="str">
        <f t="shared" si="725"/>
        <v>3.47727080122462-1.45018667858608i</v>
      </c>
      <c r="E2507" t="str">
        <f t="shared" si="726"/>
        <v>166.714481604443+11.2173255887937i</v>
      </c>
      <c r="F2507" t="str">
        <f t="shared" si="727"/>
        <v>2.42484525611861-13.1115567332325i</v>
      </c>
      <c r="G2507" t="str">
        <f t="shared" si="728"/>
        <v>0.999967145866867-0.00573175834620424i</v>
      </c>
      <c r="H2507" t="str">
        <f t="shared" si="729"/>
        <v>523.840820574001-2049.97261445367i</v>
      </c>
      <c r="I2507" t="str">
        <f t="shared" si="730"/>
        <v>-72.241515149896-33.3989752575319i</v>
      </c>
      <c r="K2507" t="str">
        <f t="shared" si="731"/>
        <v>0.001404148982356-0.00310299320312592i</v>
      </c>
      <c r="L2507" t="str">
        <f t="shared" si="732"/>
        <v>0.00015-0.0247462127506489i</v>
      </c>
      <c r="M2507" t="str">
        <f t="shared" si="733"/>
        <v>0.0004-0.00436697872070275i</v>
      </c>
      <c r="N2507">
        <f t="shared" si="734"/>
        <v>95.558310424339908</v>
      </c>
      <c r="O2507">
        <f t="shared" si="735"/>
        <v>6.6249256556065026</v>
      </c>
      <c r="P2507" s="3">
        <f t="shared" si="736"/>
        <v>6.6249256556065026</v>
      </c>
      <c r="Q2507" s="3">
        <f t="shared" si="737"/>
        <v>-84.441689575660092</v>
      </c>
      <c r="R2507">
        <f t="shared" si="738"/>
        <v>95.558310424339908</v>
      </c>
      <c r="S2507">
        <f t="shared" si="739"/>
        <v>11.403345564616242</v>
      </c>
      <c r="T2507">
        <f t="shared" si="722"/>
        <v>6.6249256556065026</v>
      </c>
    </row>
    <row r="2508" spans="1:20" x14ac:dyDescent="0.25">
      <c r="A2508">
        <f t="shared" si="723"/>
        <v>71921.600770844569</v>
      </c>
      <c r="B2508">
        <f t="shared" si="740"/>
        <v>11446.678277761785</v>
      </c>
      <c r="C2508" t="str">
        <f t="shared" si="724"/>
        <v>0.208103955136096-2.1262560614594i</v>
      </c>
      <c r="D2508" t="str">
        <f t="shared" si="725"/>
        <v>3.47726429858884-1.44511014644369i</v>
      </c>
      <c r="E2508" t="str">
        <f t="shared" si="726"/>
        <v>166.754317187333+11.2567086524412i</v>
      </c>
      <c r="F2508" t="str">
        <f t="shared" si="727"/>
        <v>2.42484464950533-13.0620268613944i</v>
      </c>
      <c r="G2508" t="str">
        <f t="shared" si="728"/>
        <v>0.999966895709323-0.00575353758858134i</v>
      </c>
      <c r="H2508" t="str">
        <f t="shared" si="729"/>
        <v>514.032047671293-2037.71289024964i</v>
      </c>
      <c r="I2508" t="str">
        <f t="shared" si="730"/>
        <v>-71.5704269715822-32.880475150776i</v>
      </c>
      <c r="K2508" t="str">
        <f t="shared" si="731"/>
        <v>0.00139666720355772-0.00309395915887069i</v>
      </c>
      <c r="L2508" t="str">
        <f t="shared" si="732"/>
        <v>0.00015-0.0246525331247748i</v>
      </c>
      <c r="M2508" t="str">
        <f t="shared" si="733"/>
        <v>0.0004-0.00435044702201908i</v>
      </c>
      <c r="N2508">
        <f t="shared" si="734"/>
        <v>95.589930297533812</v>
      </c>
      <c r="O2508">
        <f t="shared" si="735"/>
        <v>6.5937152659858533</v>
      </c>
      <c r="P2508" s="3">
        <f t="shared" si="736"/>
        <v>6.5937152659858533</v>
      </c>
      <c r="Q2508" s="3">
        <f t="shared" si="737"/>
        <v>-84.410069702466188</v>
      </c>
      <c r="R2508">
        <f t="shared" si="738"/>
        <v>95.589930297533812</v>
      </c>
      <c r="S2508">
        <f t="shared" si="739"/>
        <v>11.446678277761784</v>
      </c>
      <c r="T2508">
        <f t="shared" si="722"/>
        <v>6.5937152659858533</v>
      </c>
    </row>
    <row r="2509" spans="1:20" x14ac:dyDescent="0.25">
      <c r="A2509">
        <f t="shared" si="723"/>
        <v>72194.90285377379</v>
      </c>
      <c r="B2509">
        <f t="shared" si="740"/>
        <v>11490.175655217279</v>
      </c>
      <c r="C2509" t="str">
        <f t="shared" si="724"/>
        <v>0.208529423980537-2.11852011208301i</v>
      </c>
      <c r="D2509" t="str">
        <f t="shared" si="725"/>
        <v>3.47725774646374-1.44005440113831i</v>
      </c>
      <c r="E2509" t="str">
        <f t="shared" si="726"/>
        <v>166.794463664311+11.2961656619424i</v>
      </c>
      <c r="F2509" t="str">
        <f t="shared" si="727"/>
        <v>2.42484403827336-13.0126848911447i</v>
      </c>
      <c r="G2509" t="str">
        <f t="shared" si="728"/>
        <v>0.999966643647096-0.0057753995756093i</v>
      </c>
      <c r="H2509" t="str">
        <f t="shared" si="729"/>
        <v>504.423463713114-2025.51437821441i</v>
      </c>
      <c r="I2509" t="str">
        <f t="shared" si="730"/>
        <v>-70.9047160629615-32.3727509436635i</v>
      </c>
      <c r="K2509" t="str">
        <f t="shared" si="731"/>
        <v>0.00138922907016488-0.00308493361408045i</v>
      </c>
      <c r="L2509" t="str">
        <f t="shared" si="732"/>
        <v>0.00015-0.0245592081338661i</v>
      </c>
      <c r="M2509" t="str">
        <f t="shared" si="733"/>
        <v>0.0004-0.00433397790597636i</v>
      </c>
      <c r="N2509">
        <f t="shared" si="734"/>
        <v>95.621609090627629</v>
      </c>
      <c r="O2509">
        <f t="shared" si="735"/>
        <v>6.562527168206497</v>
      </c>
      <c r="P2509" s="3">
        <f t="shared" si="736"/>
        <v>6.562527168206497</v>
      </c>
      <c r="Q2509" s="3">
        <f t="shared" si="737"/>
        <v>-84.378390909372371</v>
      </c>
      <c r="R2509">
        <f t="shared" si="738"/>
        <v>95.621609090627629</v>
      </c>
      <c r="S2509">
        <f t="shared" si="739"/>
        <v>11.490175655217278</v>
      </c>
      <c r="T2509">
        <f t="shared" si="722"/>
        <v>6.562527168206497</v>
      </c>
    </row>
    <row r="2510" spans="1:20" x14ac:dyDescent="0.25">
      <c r="A2510">
        <f t="shared" si="723"/>
        <v>72469.243484618128</v>
      </c>
      <c r="B2510">
        <f t="shared" si="740"/>
        <v>11533.838322707104</v>
      </c>
      <c r="C2510" t="str">
        <f t="shared" si="724"/>
        <v>0.208951805385968-2.11081688487969i</v>
      </c>
      <c r="D2510" t="str">
        <f t="shared" si="725"/>
        <v>3.47725114447284-1.43501936992351i</v>
      </c>
      <c r="E2510" t="str">
        <f t="shared" si="726"/>
        <v>166.834923239516+11.3356960679818i</v>
      </c>
      <c r="F2510" t="str">
        <f t="shared" si="727"/>
        <v>2.42484342238752-12.9635301126822i</v>
      </c>
      <c r="G2510" t="str">
        <f t="shared" si="728"/>
        <v>0.999966389665685-0.00579734462152936i</v>
      </c>
      <c r="H2510" t="str">
        <f t="shared" si="729"/>
        <v>495.010909528568-2013.37841835386i</v>
      </c>
      <c r="I2510" t="str">
        <f t="shared" si="730"/>
        <v>-70.2444108893381-31.8755598314953i</v>
      </c>
      <c r="K2510" t="str">
        <f t="shared" si="731"/>
        <v>0.0013818344133808-0.00307591675389677i</v>
      </c>
      <c r="L2510" t="str">
        <f t="shared" si="732"/>
        <v>0.00015-0.0244662364354115i</v>
      </c>
      <c r="M2510" t="str">
        <f t="shared" si="733"/>
        <v>0.0004-0.00431757113566084i</v>
      </c>
      <c r="N2510">
        <f t="shared" si="734"/>
        <v>95.65334653559097</v>
      </c>
      <c r="O2510">
        <f t="shared" si="735"/>
        <v>6.5313614636239024</v>
      </c>
      <c r="P2510" s="3">
        <f t="shared" si="736"/>
        <v>6.5313614636239024</v>
      </c>
      <c r="Q2510" s="3">
        <f t="shared" si="737"/>
        <v>-84.34665346440903</v>
      </c>
      <c r="R2510">
        <f t="shared" si="738"/>
        <v>95.65334653559097</v>
      </c>
      <c r="S2510">
        <f t="shared" si="739"/>
        <v>11.533838322707105</v>
      </c>
      <c r="T2510">
        <f t="shared" si="722"/>
        <v>6.5313614636239024</v>
      </c>
    </row>
    <row r="2511" spans="1:20" x14ac:dyDescent="0.25">
      <c r="A2511">
        <f t="shared" si="723"/>
        <v>72744.626609859668</v>
      </c>
      <c r="B2511">
        <f t="shared" si="740"/>
        <v>11577.666908333391</v>
      </c>
      <c r="C2511" t="str">
        <f t="shared" si="724"/>
        <v>0.209371107403628-2.10314624950587i</v>
      </c>
      <c r="D2511" t="str">
        <f t="shared" si="725"/>
        <v>3.47724449223685-1.43000498035068i</v>
      </c>
      <c r="E2511" t="str">
        <f t="shared" si="726"/>
        <v>166.875698132404+11.375299310056i</v>
      </c>
      <c r="F2511" t="str">
        <f t="shared" si="727"/>
        <v>2.42484280181234-12.914561818898i</v>
      </c>
      <c r="G2511" t="str">
        <f t="shared" si="728"/>
        <v>0.999966133750478-0.00581937304177468i</v>
      </c>
      <c r="H2511" t="str">
        <f t="shared" si="729"/>
        <v>485.790300294251-2001.30625450645i</v>
      </c>
      <c r="I2511" t="str">
        <f t="shared" si="730"/>
        <v>-69.5895354699629-31.3886640727421i</v>
      </c>
      <c r="K2511" t="str">
        <f t="shared" si="731"/>
        <v>0.00137448306388883-0.0030669087614456i</v>
      </c>
      <c r="L2511" t="str">
        <f t="shared" si="732"/>
        <v>0.00015-0.024373616691982i</v>
      </c>
      <c r="M2511" t="str">
        <f t="shared" si="733"/>
        <v>0.0004-0.00430122647505563i</v>
      </c>
      <c r="N2511">
        <f t="shared" si="734"/>
        <v>95.68514236151151</v>
      </c>
      <c r="O2511">
        <f t="shared" si="735"/>
        <v>6.500218254143963</v>
      </c>
      <c r="P2511" s="3">
        <f t="shared" si="736"/>
        <v>6.500218254143963</v>
      </c>
      <c r="Q2511" s="3">
        <f t="shared" si="737"/>
        <v>-84.31485763848849</v>
      </c>
      <c r="R2511">
        <f t="shared" si="738"/>
        <v>95.68514236151151</v>
      </c>
      <c r="S2511">
        <f t="shared" si="739"/>
        <v>11.577666908333391</v>
      </c>
      <c r="T2511">
        <f t="shared" si="722"/>
        <v>6.500218254143963</v>
      </c>
    </row>
    <row r="2512" spans="1:20" x14ac:dyDescent="0.25">
      <c r="A2512">
        <f t="shared" si="723"/>
        <v>73021.056190977135</v>
      </c>
      <c r="B2512">
        <f t="shared" si="740"/>
        <v>11621.662042585058</v>
      </c>
      <c r="C2512" t="str">
        <f t="shared" si="724"/>
        <v>0.209787338089144-2.09550807622248i</v>
      </c>
      <c r="D2512" t="str">
        <f t="shared" si="725"/>
        <v>3.47723778937354-1.4250111602679i</v>
      </c>
      <c r="E2512" t="str">
        <f t="shared" si="726"/>
        <v>166.916790577842+11.4149748163172i</v>
      </c>
      <c r="F2512" t="str">
        <f t="shared" si="727"/>
        <v>2.42484217651217-12.8657793053665i</v>
      </c>
      <c r="G2512" t="str">
        <f t="shared" si="728"/>
        <v>0.999965875886753-0.0058414851529749i</v>
      </c>
      <c r="H2512" t="str">
        <f t="shared" si="729"/>
        <v>476.757625282175-1989.29903853812i</v>
      </c>
      <c r="I2512" t="str">
        <f t="shared" si="730"/>
        <v>-68.9401096034737-30.9118309312741i</v>
      </c>
      <c r="K2512" t="str">
        <f t="shared" si="731"/>
        <v>0.00136717485187192-0.00305790981784425i</v>
      </c>
      <c r="L2512" t="str">
        <f t="shared" si="732"/>
        <v>0.00015-0.0242813475712114i</v>
      </c>
      <c r="M2512" t="str">
        <f t="shared" si="733"/>
        <v>0.0004-0.0042849436890373i</v>
      </c>
      <c r="N2512">
        <f t="shared" si="734"/>
        <v>95.716996294542128</v>
      </c>
      <c r="O2512">
        <f t="shared" si="735"/>
        <v>6.4690976422259698</v>
      </c>
      <c r="P2512" s="3">
        <f t="shared" si="736"/>
        <v>6.4690976422259698</v>
      </c>
      <c r="Q2512" s="3">
        <f t="shared" si="737"/>
        <v>-84.283003705457872</v>
      </c>
      <c r="R2512">
        <f t="shared" si="738"/>
        <v>95.716996294542128</v>
      </c>
      <c r="S2512">
        <f t="shared" si="739"/>
        <v>11.621662042585058</v>
      </c>
      <c r="T2512">
        <f t="shared" si="722"/>
        <v>6.4690976422259698</v>
      </c>
    </row>
    <row r="2513" spans="1:20" x14ac:dyDescent="0.25">
      <c r="A2513">
        <f t="shared" si="723"/>
        <v>73298.536204502845</v>
      </c>
      <c r="B2513">
        <f t="shared" si="740"/>
        <v>11665.824358346881</v>
      </c>
      <c r="C2513" t="str">
        <f t="shared" si="724"/>
        <v>0.210200505501099-2.0879022358928i</v>
      </c>
      <c r="D2513" t="str">
        <f t="shared" si="725"/>
        <v>3.47723103549782-1.42003783781897i</v>
      </c>
      <c r="E2513" t="str">
        <f t="shared" si="726"/>
        <v>166.958202826204+11.4547220034158i</v>
      </c>
      <c r="F2513" t="str">
        <f t="shared" si="727"/>
        <v>2.42484154645101-12.8171818703339i</v>
      </c>
      <c r="G2513" t="str">
        <f t="shared" si="728"/>
        <v>0.999965616059674-0.00586368127296064i</v>
      </c>
      <c r="H2513" t="str">
        <f t="shared" si="729"/>
        <v>467.908947519402-1977.35783438794i</v>
      </c>
      <c r="I2513" t="str">
        <f t="shared" si="730"/>
        <v>-68.2961490842809-30.4448326153506i</v>
      </c>
      <c r="K2513" t="str">
        <f t="shared" si="731"/>
        <v>0.00135990960703206-0.00304892010220852i</v>
      </c>
      <c r="L2513" t="str">
        <f t="shared" si="732"/>
        <v>0.00015-0.0241894277457774i</v>
      </c>
      <c r="M2513" t="str">
        <f t="shared" si="733"/>
        <v>0.0004-0.00426872254337248i</v>
      </c>
      <c r="N2513">
        <f t="shared" si="734"/>
        <v>95.748908057848084</v>
      </c>
      <c r="O2513">
        <f t="shared" si="735"/>
        <v>6.4379997308861494</v>
      </c>
      <c r="P2513" s="3">
        <f t="shared" si="736"/>
        <v>6.4379997308861494</v>
      </c>
      <c r="Q2513" s="3">
        <f t="shared" si="737"/>
        <v>-84.251091942151916</v>
      </c>
      <c r="R2513">
        <f t="shared" si="738"/>
        <v>95.748908057848084</v>
      </c>
      <c r="S2513">
        <f t="shared" si="739"/>
        <v>11.665824358346882</v>
      </c>
      <c r="T2513">
        <f t="shared" si="722"/>
        <v>6.4379997308861494</v>
      </c>
    </row>
    <row r="2514" spans="1:20" x14ac:dyDescent="0.25">
      <c r="A2514">
        <f t="shared" si="723"/>
        <v>73577.070642079954</v>
      </c>
      <c r="B2514">
        <f t="shared" si="740"/>
        <v>11710.154490908599</v>
      </c>
      <c r="C2514" t="str">
        <f t="shared" si="724"/>
        <v>0.210610617699627-2.08032859998027i</v>
      </c>
      <c r="D2514" t="str">
        <f t="shared" si="725"/>
        <v>3.47722423022165-1.41508494144232i</v>
      </c>
      <c r="E2514" t="str">
        <f t="shared" si="726"/>
        <v>166.999937143463+11.4945402763398i</v>
      </c>
      <c r="F2514" t="str">
        <f t="shared" si="727"/>
        <v>2.42484091159262-12.7687688147093i</v>
      </c>
      <c r="G2514" t="str">
        <f t="shared" si="728"/>
        <v>0.999965354254294-0.00588596172076806i</v>
      </c>
      <c r="H2514" t="str">
        <f t="shared" si="729"/>
        <v>459.24040336689-1965.48362196812i</v>
      </c>
      <c r="I2514" t="str">
        <f t="shared" si="730"/>
        <v>-67.6576659102011-29.9874462137502i</v>
      </c>
      <c r="K2514" t="str">
        <f t="shared" si="731"/>
        <v>0.00135268715860959-0.00303993979166004i</v>
      </c>
      <c r="L2514" t="str">
        <f t="shared" si="732"/>
        <v>0.00015-0.0240978558933826i</v>
      </c>
      <c r="M2514" t="str">
        <f t="shared" si="733"/>
        <v>0.0004-0.00425256280471456i</v>
      </c>
      <c r="N2514">
        <f t="shared" si="734"/>
        <v>95.780877371554439</v>
      </c>
      <c r="O2514">
        <f t="shared" si="735"/>
        <v>6.4069246237010571</v>
      </c>
      <c r="P2514" s="3">
        <f t="shared" si="736"/>
        <v>6.4069246237010571</v>
      </c>
      <c r="Q2514" s="3">
        <f t="shared" si="737"/>
        <v>-84.219122628445561</v>
      </c>
      <c r="R2514">
        <f t="shared" si="738"/>
        <v>95.780877371554439</v>
      </c>
      <c r="S2514">
        <f t="shared" si="739"/>
        <v>11.710154490908598</v>
      </c>
      <c r="T2514">
        <f t="shared" si="722"/>
        <v>6.4069246237010571</v>
      </c>
    </row>
    <row r="2515" spans="1:20" x14ac:dyDescent="0.25">
      <c r="A2515">
        <f t="shared" si="723"/>
        <v>73856.663510519866</v>
      </c>
      <c r="B2515">
        <f t="shared" si="740"/>
        <v>11754.653077974051</v>
      </c>
      <c r="C2515" t="str">
        <f t="shared" si="724"/>
        <v>0.211017682744889-2.07278704054625i</v>
      </c>
      <c r="D2515" t="str">
        <f t="shared" si="725"/>
        <v>3.47721737315406-1.41015239987003i</v>
      </c>
      <c r="E2515" t="str">
        <f t="shared" si="726"/>
        <v>167.041995811282+11.534429028253i</v>
      </c>
      <c r="F2515" t="str">
        <f t="shared" si="727"/>
        <v>2.42484027190048-12.720539442054i</v>
      </c>
      <c r="G2515" t="str">
        <f t="shared" si="728"/>
        <v>0.999965090455551-0.00590832681664338i</v>
      </c>
      <c r="H2515" t="str">
        <f t="shared" si="729"/>
        <v>450.748202024508-1953.67730092217i</v>
      </c>
      <c r="I2515" t="str">
        <f t="shared" si="730"/>
        <v>-67.024668481593-29.5394536293762i</v>
      </c>
      <c r="K2515" t="str">
        <f t="shared" si="731"/>
        <v>0.00134550733540212-0.00303096906133379i</v>
      </c>
      <c r="L2515" t="str">
        <f t="shared" si="732"/>
        <v>0.00015-0.024006630696735i</v>
      </c>
      <c r="M2515" t="str">
        <f t="shared" si="733"/>
        <v>0.0004-0.0042364642406003i</v>
      </c>
      <c r="N2515">
        <f t="shared" si="734"/>
        <v>95.812903952689368</v>
      </c>
      <c r="O2515">
        <f t="shared" si="735"/>
        <v>6.3758724248106251</v>
      </c>
      <c r="P2515" s="3">
        <f t="shared" si="736"/>
        <v>6.3758724248106251</v>
      </c>
      <c r="Q2515" s="3">
        <f t="shared" si="737"/>
        <v>-84.187096047310632</v>
      </c>
      <c r="R2515">
        <f t="shared" si="738"/>
        <v>95.812903952689368</v>
      </c>
      <c r="S2515">
        <f t="shared" si="739"/>
        <v>11.754653077974051</v>
      </c>
      <c r="T2515">
        <f t="shared" si="722"/>
        <v>6.3758724248106251</v>
      </c>
    </row>
    <row r="2516" spans="1:20" x14ac:dyDescent="0.25">
      <c r="A2516">
        <f t="shared" si="723"/>
        <v>74137.318831859826</v>
      </c>
      <c r="B2516">
        <f t="shared" si="740"/>
        <v>11799.320759670352</v>
      </c>
      <c r="C2516" t="str">
        <f t="shared" si="724"/>
        <v>0.211421708695764-2.06527743024781i</v>
      </c>
      <c r="D2516" t="str">
        <f t="shared" si="725"/>
        <v>3.47721046390108-1.40524014212675i</v>
      </c>
      <c r="E2516" t="str">
        <f t="shared" si="726"/>
        <v>167.084381127111+11.5743876403326i</v>
      </c>
      <c r="F2516" t="str">
        <f t="shared" si="727"/>
        <v>2.42483962733778-12.6724930585716i</v>
      </c>
      <c r="G2516" t="str">
        <f t="shared" si="728"/>
        <v>0.99996482464827-0.00593077688204749i</v>
      </c>
      <c r="H2516" t="str">
        <f t="shared" si="729"/>
        <v>442.428624968904-1941.93969424466i</v>
      </c>
      <c r="I2516" t="str">
        <f t="shared" si="730"/>
        <v>-66.3971617922693-29.1006415106623i</v>
      </c>
      <c r="K2516" t="str">
        <f t="shared" si="731"/>
        <v>0.00133836996578343-0.00302200808438554i</v>
      </c>
      <c r="L2516" t="str">
        <f t="shared" si="732"/>
        <v>0.00015-0.0239157508435296i</v>
      </c>
      <c r="M2516" t="str">
        <f t="shared" si="733"/>
        <v>0.0004-0.00422042661944639i</v>
      </c>
      <c r="N2516">
        <f t="shared" si="734"/>
        <v>95.844987515132516</v>
      </c>
      <c r="O2516">
        <f t="shared" si="735"/>
        <v>6.3448432389213805</v>
      </c>
      <c r="P2516" s="3">
        <f t="shared" si="736"/>
        <v>6.3448432389213805</v>
      </c>
      <c r="Q2516" s="3">
        <f t="shared" si="737"/>
        <v>-84.155012484867484</v>
      </c>
      <c r="R2516">
        <f t="shared" si="738"/>
        <v>95.844987515132516</v>
      </c>
      <c r="S2516">
        <f t="shared" si="739"/>
        <v>11.799320759670353</v>
      </c>
      <c r="T2516">
        <f t="shared" si="722"/>
        <v>6.3448432389213805</v>
      </c>
    </row>
    <row r="2517" spans="1:20" x14ac:dyDescent="0.25">
      <c r="A2517">
        <f t="shared" si="723"/>
        <v>74419.0406434209</v>
      </c>
      <c r="B2517">
        <f t="shared" si="740"/>
        <v>11844.1581785571</v>
      </c>
      <c r="C2517" t="str">
        <f t="shared" si="724"/>
        <v>0.211822703608394-2.05779964233562i</v>
      </c>
      <c r="D2517" t="str">
        <f t="shared" si="725"/>
        <v>3.4772035020658-1.40034809752872i</v>
      </c>
      <c r="E2517" t="str">
        <f t="shared" si="726"/>
        <v>167.127095404284+11.6144154816001i</v>
      </c>
      <c r="F2517" t="str">
        <f t="shared" si="727"/>
        <v>2.42483897786743-12.6246289730981i</v>
      </c>
      <c r="G2517" t="str">
        <f t="shared" si="728"/>
        <v>0.999964556817158-0.00595331223966051i</v>
      </c>
      <c r="H2517" t="str">
        <f t="shared" si="729"/>
        <v>434.278025330434-1930.27155176647i</v>
      </c>
      <c r="I2517" t="str">
        <f t="shared" si="730"/>
        <v>-65.7751476124546-28.6708011810788i</v>
      </c>
      <c r="K2517" t="str">
        <f t="shared" si="731"/>
        <v>0.00133127487772213-0.0030130570319997i</v>
      </c>
      <c r="L2517" t="str">
        <f t="shared" si="732"/>
        <v>0.00015-0.0238252150264291i</v>
      </c>
      <c r="M2517" t="str">
        <f t="shared" si="733"/>
        <v>0.0004-0.00420444971054632i</v>
      </c>
      <c r="N2517">
        <f t="shared" si="734"/>
        <v>95.877127769558157</v>
      </c>
      <c r="O2517">
        <f t="shared" si="735"/>
        <v>6.3138371713099861</v>
      </c>
      <c r="P2517" s="3">
        <f t="shared" si="736"/>
        <v>6.3138371713099861</v>
      </c>
      <c r="Q2517" s="3">
        <f t="shared" si="737"/>
        <v>-84.122872230441843</v>
      </c>
      <c r="R2517">
        <f t="shared" si="738"/>
        <v>95.877127769558157</v>
      </c>
      <c r="S2517">
        <f t="shared" si="739"/>
        <v>11.8441581785571</v>
      </c>
      <c r="T2517">
        <f t="shared" si="722"/>
        <v>6.3138371713099861</v>
      </c>
    </row>
    <row r="2518" spans="1:20" x14ac:dyDescent="0.25">
      <c r="A2518">
        <f t="shared" si="723"/>
        <v>74701.832997865902</v>
      </c>
      <c r="B2518">
        <f t="shared" si="740"/>
        <v>11889.165979635616</v>
      </c>
      <c r="C2518" t="str">
        <f t="shared" si="724"/>
        <v>0.212220675534773-2.05035355065152i</v>
      </c>
      <c r="D2518" t="str">
        <f t="shared" si="725"/>
        <v>3.47719648724823-1.39547619568272i</v>
      </c>
      <c r="E2518" t="str">
        <f t="shared" si="726"/>
        <v>167.170140972101+11.6545119087583i</v>
      </c>
      <c r="F2518" t="str">
        <f t="shared" si="727"/>
        <v>2.4248383234521-12.5769464970918i</v>
      </c>
      <c r="G2518" t="str">
        <f t="shared" si="728"/>
        <v>0.999964286946807-0.00597593321338643i</v>
      </c>
      <c r="H2518" t="str">
        <f t="shared" si="729"/>
        <v>426.292827214887-1918.67355350916i</v>
      </c>
      <c r="I2518" t="str">
        <f t="shared" si="730"/>
        <v>-65.1586246640491-28.2497285670111i</v>
      </c>
      <c r="K2518" t="str">
        <f t="shared" si="731"/>
        <v>0.00132422189879998-0.00300411607339714i</v>
      </c>
      <c r="L2518" t="str">
        <f t="shared" si="732"/>
        <v>0.00015-0.0237350219430455i</v>
      </c>
      <c r="M2518" t="str">
        <f t="shared" si="733"/>
        <v>0.0004-0.00418853328406687i</v>
      </c>
      <c r="N2518">
        <f t="shared" si="734"/>
        <v>95.909324423379758</v>
      </c>
      <c r="O2518">
        <f t="shared" si="735"/>
        <v>6.2828543278253939</v>
      </c>
      <c r="P2518" s="3">
        <f t="shared" si="736"/>
        <v>6.2828543278253939</v>
      </c>
      <c r="Q2518" s="3">
        <f t="shared" si="737"/>
        <v>-84.090675576620242</v>
      </c>
      <c r="R2518">
        <f t="shared" si="738"/>
        <v>95.909324423379758</v>
      </c>
      <c r="S2518">
        <f t="shared" si="739"/>
        <v>11.889165979635615</v>
      </c>
      <c r="T2518">
        <f t="shared" si="722"/>
        <v>6.2828543278253939</v>
      </c>
    </row>
    <row r="2519" spans="1:20" x14ac:dyDescent="0.25">
      <c r="A2519">
        <f t="shared" si="723"/>
        <v>74985.699963257794</v>
      </c>
      <c r="B2519">
        <f t="shared" si="740"/>
        <v>11934.344810358232</v>
      </c>
      <c r="C2519" t="str">
        <f t="shared" si="724"/>
        <v>0.212615632521405-2.04293902962652i</v>
      </c>
      <c r="D2519" t="str">
        <f t="shared" si="725"/>
        <v>3.47718941904537-1.39062436648506i</v>
      </c>
      <c r="E2519" t="str">
        <f t="shared" si="726"/>
        <v>167.213520175937+11.6946762660162i</v>
      </c>
      <c r="F2519" t="str">
        <f t="shared" si="727"/>
        <v>2.42483766405411-12.5294449446238i</v>
      </c>
      <c r="G2519" t="str">
        <f t="shared" si="728"/>
        <v>0.999964015021692-0.00599864012835769i</v>
      </c>
      <c r="H2519" t="str">
        <f t="shared" si="729"/>
        <v>418.4695249756-1907.14631291226i</v>
      </c>
      <c r="I2519" t="str">
        <f t="shared" si="730"/>
        <v>-64.547588788463-27.8372241242745i</v>
      </c>
      <c r="K2519" t="str">
        <f t="shared" si="731"/>
        <v>0.00131721085623025-0.00299518537584317i</v>
      </c>
      <c r="L2519" t="str">
        <f t="shared" si="732"/>
        <v>0.00015-0.023645170295921i</v>
      </c>
      <c r="M2519" t="str">
        <f t="shared" si="733"/>
        <v>0.0004-0.00417267711104489i</v>
      </c>
      <c r="N2519">
        <f t="shared" si="734"/>
        <v>95.941577180694296</v>
      </c>
      <c r="O2519">
        <f t="shared" si="735"/>
        <v>6.2518948148927862</v>
      </c>
      <c r="P2519" s="3">
        <f t="shared" si="736"/>
        <v>6.2518948148927862</v>
      </c>
      <c r="Q2519" s="3">
        <f t="shared" si="737"/>
        <v>-84.058422819305704</v>
      </c>
      <c r="R2519">
        <f t="shared" si="738"/>
        <v>95.941577180694296</v>
      </c>
      <c r="S2519">
        <f t="shared" si="739"/>
        <v>11.934344810358231</v>
      </c>
      <c r="T2519">
        <f t="shared" si="722"/>
        <v>6.2518948148927862</v>
      </c>
    </row>
    <row r="2520" spans="1:20" x14ac:dyDescent="0.25">
      <c r="A2520">
        <f t="shared" si="723"/>
        <v>75270.64562311818</v>
      </c>
      <c r="B2520">
        <f t="shared" si="740"/>
        <v>11979.695320637595</v>
      </c>
      <c r="C2520" t="str">
        <f t="shared" si="724"/>
        <v>0.213007582607874-2.03555595427851i</v>
      </c>
      <c r="D2520" t="str">
        <f t="shared" si="725"/>
        <v>3.47718229705119-1.38579254012061i</v>
      </c>
      <c r="E2520" t="str">
        <f t="shared" si="726"/>
        <v>167.257235377328+11.7349078849202i</v>
      </c>
      <c r="F2520" t="str">
        <f t="shared" si="727"/>
        <v>2.42483699963554-12.4821236323675i</v>
      </c>
      <c r="G2520" t="str">
        <f t="shared" si="728"/>
        <v>0.999963741026169-0.00602143331093986i</v>
      </c>
      <c r="H2520" t="str">
        <f t="shared" si="729"/>
        <v>410.804682440917-1895.69037993717i</v>
      </c>
      <c r="I2520" t="str">
        <f t="shared" si="730"/>
        <v>-63.9420331072698-27.4330927634974i</v>
      </c>
      <c r="K2520" t="str">
        <f t="shared" si="731"/>
        <v>0.00131024157687564-0.00298626510465571i</v>
      </c>
      <c r="L2520" t="str">
        <f t="shared" si="732"/>
        <v>0.00015-0.0235556587925095i</v>
      </c>
      <c r="M2520" t="str">
        <f t="shared" si="733"/>
        <v>0.0004-0.00415688096338403i</v>
      </c>
      <c r="N2520">
        <f t="shared" si="734"/>
        <v>95.973885742224127</v>
      </c>
      <c r="O2520">
        <f t="shared" si="735"/>
        <v>6.2209587395161972</v>
      </c>
      <c r="P2520" s="3">
        <f t="shared" si="736"/>
        <v>6.2209587395161972</v>
      </c>
      <c r="Q2520" s="3">
        <f t="shared" si="737"/>
        <v>-84.026114257775873</v>
      </c>
      <c r="R2520">
        <f t="shared" si="738"/>
        <v>95.973885742224127</v>
      </c>
      <c r="S2520">
        <f t="shared" si="739"/>
        <v>11.979695320637594</v>
      </c>
      <c r="T2520">
        <f t="shared" si="722"/>
        <v>6.2209587395161972</v>
      </c>
    </row>
    <row r="2521" spans="1:20" x14ac:dyDescent="0.25">
      <c r="A2521">
        <f t="shared" si="723"/>
        <v>75556.67407648603</v>
      </c>
      <c r="B2521">
        <f t="shared" si="740"/>
        <v>12025.218162856017</v>
      </c>
      <c r="C2521" t="str">
        <f t="shared" si="724"/>
        <v>0.213396533825498-2.02820420020997i</v>
      </c>
      <c r="D2521" t="str">
        <f t="shared" si="725"/>
        <v>3.4771751208565-1.38098064706172i</v>
      </c>
      <c r="E2521" t="str">
        <f t="shared" si="726"/>
        <v>167.301288954066+11.7752060841788i</v>
      </c>
      <c r="F2521" t="str">
        <f t="shared" si="727"/>
        <v>2.42483633015815-12.4349818795893i</v>
      </c>
      <c r="G2521" t="str">
        <f t="shared" si="728"/>
        <v>0.999963464944475-0.00604431308873627i</v>
      </c>
      <c r="H2521" t="str">
        <f t="shared" si="729"/>
        <v>403.294932101881-1884.30624405133i</v>
      </c>
      <c r="I2521" t="str">
        <f t="shared" si="730"/>
        <v>-63.3419481759391-27.0371437745992i</v>
      </c>
      <c r="K2521" t="str">
        <f t="shared" si="731"/>
        <v>0.00130331388726614-0.00297735542321349i</v>
      </c>
      <c r="L2521" t="str">
        <f t="shared" si="732"/>
        <v>0.00015-0.0234664861451579i</v>
      </c>
      <c r="M2521" t="str">
        <f t="shared" si="733"/>
        <v>0.0004-0.0041411446138514i</v>
      </c>
      <c r="N2521">
        <f t="shared" si="734"/>
        <v>96.006249805260467</v>
      </c>
      <c r="O2521">
        <f t="shared" si="735"/>
        <v>6.1900462092811104</v>
      </c>
      <c r="P2521" s="3">
        <f t="shared" si="736"/>
        <v>6.1900462092811104</v>
      </c>
      <c r="Q2521" s="3">
        <f t="shared" si="737"/>
        <v>-83.993750194739533</v>
      </c>
      <c r="R2521">
        <f t="shared" si="738"/>
        <v>96.006249805260467</v>
      </c>
      <c r="S2521">
        <f t="shared" si="739"/>
        <v>12.025218162856017</v>
      </c>
      <c r="T2521">
        <f t="shared" si="722"/>
        <v>6.1900462092811104</v>
      </c>
    </row>
    <row r="2522" spans="1:20" x14ac:dyDescent="0.25">
      <c r="A2522">
        <f t="shared" si="723"/>
        <v>75843.78943797668</v>
      </c>
      <c r="B2522">
        <f t="shared" si="740"/>
        <v>12070.913991874871</v>
      </c>
      <c r="C2522" t="str">
        <f t="shared" si="724"/>
        <v>0.213782494196021-2.02088364360592i</v>
      </c>
      <c r="D2522" t="str">
        <f t="shared" si="725"/>
        <v>3.47716789004907-1.37618861806728i</v>
      </c>
      <c r="E2522" t="str">
        <f t="shared" si="726"/>
        <v>167.345683300298+11.8155701694857i</v>
      </c>
      <c r="F2522" t="str">
        <f t="shared" si="727"/>
        <v>2.42483565558345-12.3880190081385i</v>
      </c>
      <c r="G2522" t="str">
        <f t="shared" si="728"/>
        <v>0.999963186760728-0.00606727979059271i</v>
      </c>
      <c r="H2522" t="str">
        <f t="shared" si="729"/>
        <v>395.93697426457-1872.99433709633i</v>
      </c>
      <c r="I2522" t="str">
        <f t="shared" si="730"/>
        <v>-62.7473221308833-26.6491907505623i</v>
      </c>
      <c r="K2522" t="str">
        <f t="shared" si="731"/>
        <v>0.00129642761361673-0.00296845649296444i</v>
      </c>
      <c r="L2522" t="str">
        <f t="shared" si="732"/>
        <v>0.00015-0.0233776510710878i</v>
      </c>
      <c r="M2522" t="str">
        <f t="shared" si="733"/>
        <v>0.0004-0.00412546783607432i</v>
      </c>
      <c r="N2522">
        <f t="shared" si="734"/>
        <v>96.038669063606292</v>
      </c>
      <c r="O2522">
        <f t="shared" si="735"/>
        <v>6.1591573323580517</v>
      </c>
      <c r="P2522" s="3">
        <f t="shared" si="736"/>
        <v>6.1591573323580517</v>
      </c>
      <c r="Q2522" s="3">
        <f t="shared" si="737"/>
        <v>-83.961330936393708</v>
      </c>
      <c r="R2522">
        <f t="shared" si="738"/>
        <v>96.038669063606292</v>
      </c>
      <c r="S2522">
        <f t="shared" si="739"/>
        <v>12.070913991874871</v>
      </c>
      <c r="T2522">
        <f t="shared" si="722"/>
        <v>6.1591573323580517</v>
      </c>
    </row>
    <row r="2523" spans="1:20" x14ac:dyDescent="0.25">
      <c r="A2523">
        <f t="shared" si="723"/>
        <v>76131.995837840994</v>
      </c>
      <c r="B2523">
        <f t="shared" si="740"/>
        <v>12116.783465043996</v>
      </c>
      <c r="C2523" t="str">
        <f t="shared" si="724"/>
        <v>0.214165471730194-2.01359416123145i</v>
      </c>
      <c r="D2523" t="str">
        <f t="shared" si="725"/>
        <v>3.47716060421352-1.37141638418169i</v>
      </c>
      <c r="E2523" t="str">
        <f t="shared" si="726"/>
        <v>167.390420826612+11.8559994333441i</v>
      </c>
      <c r="F2523" t="str">
        <f t="shared" si="727"/>
        <v>2.42483497587261-12.3412343424378i</v>
      </c>
      <c r="G2523" t="str">
        <f t="shared" si="728"/>
        <v>0.999962906458924-0.0060903337466021i</v>
      </c>
      <c r="H2523" t="str">
        <f t="shared" si="729"/>
        <v>388.727576171182-1861.75503604372i</v>
      </c>
      <c r="I2523" t="str">
        <f t="shared" si="730"/>
        <v>-62.1581408300747-26.269051510688i</v>
      </c>
      <c r="K2523" t="str">
        <f t="shared" si="731"/>
        <v>0.00128958258184464-0.00295956847343413i</v>
      </c>
      <c r="L2523" t="str">
        <f t="shared" si="732"/>
        <v>0.00015-0.0232891522923768i</v>
      </c>
      <c r="M2523" t="str">
        <f t="shared" si="733"/>
        <v>0.0004-0.00410985040453707i</v>
      </c>
      <c r="N2523">
        <f t="shared" si="734"/>
        <v>96.071143207516556</v>
      </c>
      <c r="O2523">
        <f t="shared" si="735"/>
        <v>6.1282922175042733</v>
      </c>
      <c r="P2523" s="3">
        <f t="shared" si="736"/>
        <v>6.1282922175042733</v>
      </c>
      <c r="Q2523" s="3">
        <f t="shared" si="737"/>
        <v>-83.928856792483444</v>
      </c>
      <c r="R2523">
        <f t="shared" si="738"/>
        <v>96.071143207516556</v>
      </c>
      <c r="S2523">
        <f t="shared" si="739"/>
        <v>12.116783465043996</v>
      </c>
      <c r="T2523">
        <f t="shared" si="722"/>
        <v>6.1282922175042733</v>
      </c>
    </row>
    <row r="2524" spans="1:20" x14ac:dyDescent="0.25">
      <c r="A2524">
        <f t="shared" si="723"/>
        <v>76421.297422024785</v>
      </c>
      <c r="B2524">
        <f t="shared" si="740"/>
        <v>12162.827242211164</v>
      </c>
      <c r="C2524" t="str">
        <f t="shared" si="724"/>
        <v>0.214545474426489-2.00633563042976i</v>
      </c>
      <c r="D2524" t="str">
        <f t="shared" si="725"/>
        <v>3.47715326293129-1.36666387673387i</v>
      </c>
      <c r="E2524" t="str">
        <f t="shared" si="726"/>
        <v>167.435503960144+11.8964931548814i</v>
      </c>
      <c r="F2524" t="str">
        <f t="shared" si="727"/>
        <v>2.42483429098655-12.2946272094733i</v>
      </c>
      <c r="G2524" t="str">
        <f t="shared" si="728"/>
        <v>0.999962624022938-0.00611347528810922i</v>
      </c>
      <c r="H2524" t="str">
        <f t="shared" si="729"/>
        <v>381.663571093909-1850.58866564189i</v>
      </c>
      <c r="I2524" t="str">
        <f t="shared" si="730"/>
        <v>-61.57438798745-25.8965480235123i</v>
      </c>
      <c r="K2524" t="str">
        <f t="shared" si="731"/>
        <v>0.00128277861758677-0.00295069152223444i</v>
      </c>
      <c r="L2524" t="str">
        <f t="shared" si="732"/>
        <v>0.00015-0.0232009885359402i</v>
      </c>
      <c r="M2524" t="str">
        <f t="shared" si="733"/>
        <v>0.0004-0.00409429209457768i</v>
      </c>
      <c r="N2524">
        <f t="shared" si="734"/>
        <v>96.103671923639951</v>
      </c>
      <c r="O2524">
        <f t="shared" si="735"/>
        <v>6.0974509740675975</v>
      </c>
      <c r="P2524" s="3">
        <f t="shared" si="736"/>
        <v>6.0974509740675975</v>
      </c>
      <c r="Q2524" s="3">
        <f t="shared" si="737"/>
        <v>-83.896328076360049</v>
      </c>
      <c r="R2524">
        <f t="shared" si="738"/>
        <v>96.103671923639951</v>
      </c>
      <c r="S2524">
        <f t="shared" si="739"/>
        <v>12.162827242211163</v>
      </c>
      <c r="T2524">
        <f t="shared" si="722"/>
        <v>6.0974509740675975</v>
      </c>
    </row>
    <row r="2525" spans="1:20" x14ac:dyDescent="0.25">
      <c r="A2525">
        <f t="shared" si="723"/>
        <v>76711.698352228486</v>
      </c>
      <c r="B2525">
        <f t="shared" si="740"/>
        <v>12209.045985731567</v>
      </c>
      <c r="C2525" t="str">
        <f t="shared" si="724"/>
        <v>0.214922510269719-1.99910792911975i</v>
      </c>
      <c r="D2525" t="str">
        <f t="shared" si="725"/>
        <v>3.47714586578066-1.36193102733629i</v>
      </c>
      <c r="E2525" t="str">
        <f t="shared" si="726"/>
        <v>167.480935144663+11.9370505996704i</v>
      </c>
      <c r="F2525" t="str">
        <f t="shared" si="727"/>
        <v>2.42483360088586-12.248196938785i</v>
      </c>
      <c r="G2525" t="str">
        <f t="shared" si="728"/>
        <v>0.999962339436521-0.00613670474771545i</v>
      </c>
      <c r="H2525" t="str">
        <f t="shared" si="729"/>
        <v>374.741857404987-1839.4955009577i</v>
      </c>
      <c r="I2525" t="str">
        <f t="shared" si="730"/>
        <v>-60.9960453013484-25.5315063295342i</v>
      </c>
      <c r="K2525" t="str">
        <f t="shared" si="731"/>
        <v>0.00127601554621652-0.0029418257950722i</v>
      </c>
      <c r="L2525" t="str">
        <f t="shared" si="732"/>
        <v>0.00015-0.0231131585335128i</v>
      </c>
      <c r="M2525" t="str">
        <f t="shared" si="733"/>
        <v>0.0004-0.00407879268238462i</v>
      </c>
      <c r="N2525">
        <f t="shared" si="734"/>
        <v>96.136254894958299</v>
      </c>
      <c r="O2525">
        <f t="shared" si="735"/>
        <v>6.0666337119882581</v>
      </c>
      <c r="P2525" s="3">
        <f t="shared" si="736"/>
        <v>6.0666337119882581</v>
      </c>
      <c r="Q2525" s="3">
        <f t="shared" si="737"/>
        <v>-83.863745105041701</v>
      </c>
      <c r="R2525">
        <f t="shared" si="738"/>
        <v>96.136254894958299</v>
      </c>
      <c r="S2525">
        <f t="shared" si="739"/>
        <v>12.209045985731567</v>
      </c>
      <c r="T2525">
        <f t="shared" si="722"/>
        <v>6.0666337119882581</v>
      </c>
    </row>
    <row r="2526" spans="1:20" x14ac:dyDescent="0.25">
      <c r="A2526">
        <f t="shared" si="723"/>
        <v>77003.202805966954</v>
      </c>
      <c r="B2526">
        <f t="shared" si="740"/>
        <v>12255.440360477347</v>
      </c>
      <c r="C2526" t="str">
        <f t="shared" si="724"/>
        <v>0.215296587229787-1.99191093579391i</v>
      </c>
      <c r="D2526" t="str">
        <f t="shared" si="725"/>
        <v>3.47713841233669-1.35721776788394i</v>
      </c>
      <c r="E2526" t="str">
        <f t="shared" si="726"/>
        <v>167.526716840671+11.9776710195413i</v>
      </c>
      <c r="F2526" t="str">
        <f t="shared" si="727"/>
        <v>2.42483290553082-12.2019428624572i</v>
      </c>
      <c r="G2526" t="str">
        <f t="shared" si="728"/>
        <v>0.999962052683302-0.00616002245928347i</v>
      </c>
      <c r="H2526" t="str">
        <f t="shared" si="729"/>
        <v>367.959397626527-1828.47576981628i</v>
      </c>
      <c r="I2526" t="str">
        <f t="shared" si="730"/>
        <v>-60.4230925771962-25.1737564639119i</v>
      </c>
      <c r="K2526" t="str">
        <f t="shared" si="731"/>
        <v>0.00126929319286078-0.00293297144575807i</v>
      </c>
      <c r="L2526" t="str">
        <f t="shared" si="732"/>
        <v>0.00015-0.0230256610216306i</v>
      </c>
      <c r="M2526" t="str">
        <f t="shared" si="733"/>
        <v>0.0004-0.00406335194499365i</v>
      </c>
      <c r="N2526">
        <f t="shared" si="734"/>
        <v>96.16889180072809</v>
      </c>
      <c r="O2526">
        <f t="shared" si="735"/>
        <v>6.0358405418020116</v>
      </c>
      <c r="P2526" s="3">
        <f t="shared" si="736"/>
        <v>6.0358405418020116</v>
      </c>
      <c r="Q2526" s="3">
        <f t="shared" si="737"/>
        <v>-83.83110819927191</v>
      </c>
      <c r="R2526">
        <f t="shared" si="738"/>
        <v>96.16889180072809</v>
      </c>
      <c r="S2526">
        <f t="shared" si="739"/>
        <v>12.255440360477348</v>
      </c>
      <c r="T2526">
        <f t="shared" si="722"/>
        <v>6.0358405418020116</v>
      </c>
    </row>
    <row r="2527" spans="1:20" x14ac:dyDescent="0.25">
      <c r="A2527">
        <f t="shared" si="723"/>
        <v>77295.814976629626</v>
      </c>
      <c r="B2527">
        <f t="shared" si="740"/>
        <v>12302.01103384716</v>
      </c>
      <c r="C2527" t="str">
        <f t="shared" si="724"/>
        <v>0.21566771326037-1.98474452951602i</v>
      </c>
      <c r="D2527" t="str">
        <f t="shared" si="725"/>
        <v>3.47713090217127-1.35252403055339i</v>
      </c>
      <c r="E2527" t="str">
        <f t="shared" si="726"/>
        <v>167.572851525494+12.0183536523972i</v>
      </c>
      <c r="F2527" t="str">
        <f t="shared" si="727"/>
        <v>2.42483220488147-12.1558643151088i</v>
      </c>
      <c r="G2527" t="str">
        <f t="shared" si="728"/>
        <v>0.999961763746784-0.00618342875794205i</v>
      </c>
      <c r="H2527" t="str">
        <f t="shared" si="729"/>
        <v>361.313217463022-1817.52965514241i</v>
      </c>
      <c r="I2527" t="str">
        <f t="shared" si="730"/>
        <v>-59.8555078446621-24.8231323792517i</v>
      </c>
      <c r="K2527" t="str">
        <f t="shared" si="731"/>
        <v>0.00126261138241647-0.0029241286262154i</v>
      </c>
      <c r="L2527" t="str">
        <f t="shared" si="732"/>
        <v>0.00015-0.0229384947416125i</v>
      </c>
      <c r="M2527" t="str">
        <f t="shared" si="733"/>
        <v>0.0004-0.00404796966028456i</v>
      </c>
      <c r="N2527">
        <f t="shared" si="734"/>
        <v>96.201582316419689</v>
      </c>
      <c r="O2527">
        <f t="shared" si="735"/>
        <v>6.0050715746423142</v>
      </c>
      <c r="P2527" s="3">
        <f t="shared" si="736"/>
        <v>6.0050715746423142</v>
      </c>
      <c r="Q2527" s="3">
        <f t="shared" si="737"/>
        <v>-83.798417683580311</v>
      </c>
      <c r="R2527">
        <f t="shared" si="738"/>
        <v>96.201582316419689</v>
      </c>
      <c r="S2527">
        <f t="shared" si="739"/>
        <v>12.30201103384716</v>
      </c>
      <c r="T2527">
        <f t="shared" si="722"/>
        <v>6.0050715746423142</v>
      </c>
    </row>
    <row r="2528" spans="1:20" x14ac:dyDescent="0.25">
      <c r="A2528">
        <f t="shared" si="723"/>
        <v>77589.539073540829</v>
      </c>
      <c r="B2528">
        <f t="shared" si="740"/>
        <v>12348.75867577578</v>
      </c>
      <c r="C2528" t="str">
        <f t="shared" si="724"/>
        <v>0.216035896297548-1.97760858991898i</v>
      </c>
      <c r="D2528" t="str">
        <f t="shared" si="725"/>
        <v>3.47712333485293-1.3478497478018i</v>
      </c>
      <c r="E2528" t="str">
        <f t="shared" si="726"/>
        <v>167.619341693385+12.059097722021i</v>
      </c>
      <c r="F2528" t="str">
        <f t="shared" si="727"/>
        <v>2.42483149889746-12.1099606338836i</v>
      </c>
      <c r="G2528" t="str">
        <f t="shared" si="728"/>
        <v>0.999961472610346-0.00620692398009087i</v>
      </c>
      <c r="H2528" t="str">
        <f t="shared" si="729"/>
        <v>354.800404819598-1806.65729720679i</v>
      </c>
      <c r="I2528" t="str">
        <f t="shared" si="730"/>
        <v>-59.2932674694896-24.4794718686185i</v>
      </c>
      <c r="K2528" t="str">
        <f t="shared" si="731"/>
        <v>0.00125596993956697-0.00291529748648929i</v>
      </c>
      <c r="L2528" t="str">
        <f t="shared" si="732"/>
        <v>0.00015-0.0228516584395422i</v>
      </c>
      <c r="M2528" t="str">
        <f t="shared" si="733"/>
        <v>0.0004-0.00403264560697805i</v>
      </c>
      <c r="N2528">
        <f t="shared" si="734"/>
        <v>96.234326113654134</v>
      </c>
      <c r="O2528">
        <f t="shared" si="735"/>
        <v>5.9743269222430175</v>
      </c>
      <c r="P2528" s="3">
        <f t="shared" si="736"/>
        <v>5.9743269222430175</v>
      </c>
      <c r="Q2528" s="3">
        <f t="shared" si="737"/>
        <v>-83.765673886345866</v>
      </c>
      <c r="R2528">
        <f t="shared" si="738"/>
        <v>96.234326113654134</v>
      </c>
      <c r="S2528">
        <f t="shared" si="739"/>
        <v>12.34875867577578</v>
      </c>
      <c r="T2528">
        <f t="shared" si="722"/>
        <v>5.9743269222430175</v>
      </c>
    </row>
    <row r="2529" spans="1:20" x14ac:dyDescent="0.25">
      <c r="A2529">
        <f t="shared" si="723"/>
        <v>77884.379322020279</v>
      </c>
      <c r="B2529">
        <f t="shared" si="740"/>
        <v>12395.683958743728</v>
      </c>
      <c r="C2529" t="str">
        <f t="shared" si="724"/>
        <v>0.216401144258605-1.97050299720254i</v>
      </c>
      <c r="D2529" t="str">
        <f t="shared" si="725"/>
        <v>3.47711570994702-1.34319485236592i</v>
      </c>
      <c r="E2529" t="str">
        <f t="shared" si="726"/>
        <v>167.66618985561+12.0999024378865i</v>
      </c>
      <c r="F2529" t="str">
        <f t="shared" si="727"/>
        <v>2.4248307875382-12.064231158441i</v>
      </c>
      <c r="G2529" t="str">
        <f t="shared" si="728"/>
        <v>0.999961179257237-0.00623050846340523i</v>
      </c>
      <c r="H2529" t="str">
        <f t="shared" si="729"/>
        <v>348.418108808602-1795.8587957806i</v>
      </c>
      <c r="I2529" t="str">
        <f t="shared" si="730"/>
        <v>-58.7363462602225-24.1426164888774i</v>
      </c>
      <c r="K2529" t="str">
        <f t="shared" si="731"/>
        <v>0.00124936868879833-0.00290647817475568i</v>
      </c>
      <c r="L2529" t="str">
        <f t="shared" si="732"/>
        <v>0.00015-0.0227651508662505i</v>
      </c>
      <c r="M2529" t="str">
        <f t="shared" si="733"/>
        <v>0.0004-0.00401737956463243i</v>
      </c>
      <c r="N2529">
        <f t="shared" si="734"/>
        <v>96.267122860143871</v>
      </c>
      <c r="O2529">
        <f t="shared" si="735"/>
        <v>5.9436066969405861</v>
      </c>
      <c r="P2529" s="3">
        <f t="shared" si="736"/>
        <v>5.9436066969405861</v>
      </c>
      <c r="Q2529" s="3">
        <f t="shared" si="737"/>
        <v>-83.732877139856129</v>
      </c>
      <c r="R2529">
        <f t="shared" si="738"/>
        <v>96.267122860143871</v>
      </c>
      <c r="S2529">
        <f t="shared" si="739"/>
        <v>12.395683958743728</v>
      </c>
      <c r="T2529">
        <f t="shared" si="722"/>
        <v>5.9436066969405861</v>
      </c>
    </row>
    <row r="2530" spans="1:20" x14ac:dyDescent="0.25">
      <c r="A2530">
        <f t="shared" si="723"/>
        <v>78180.339963443956</v>
      </c>
      <c r="B2530">
        <f t="shared" si="740"/>
        <v>12442.787557786954</v>
      </c>
      <c r="C2530" t="str">
        <f t="shared" si="724"/>
        <v>0.216763465040733-1.96342763213112i</v>
      </c>
      <c r="D2530" t="str">
        <f t="shared" si="725"/>
        <v>3.47710802701555-1.33855927726116i</v>
      </c>
      <c r="E2530" t="str">
        <f t="shared" si="726"/>
        <v>167.713398540549+12.1407669949619i</v>
      </c>
      <c r="F2530" t="str">
        <f t="shared" si="727"/>
        <v>2.42483007076275-12.0186752309463i</v>
      </c>
      <c r="G2530" t="str">
        <f t="shared" si="728"/>
        <v>0.999960883670584-0.00625418254684097i</v>
      </c>
      <c r="H2530" t="str">
        <f t="shared" si="729"/>
        <v>342.163538747087-1785.13421220133i</v>
      </c>
      <c r="I2530" t="str">
        <f t="shared" si="730"/>
        <v>-58.18471757001-23.8124114844687i</v>
      </c>
      <c r="K2530" t="str">
        <f t="shared" si="731"/>
        <v>0.00124280745441541-0.00289767083733063i</v>
      </c>
      <c r="L2530" t="str">
        <f t="shared" si="732"/>
        <v>0.00015-0.0226789707772967i</v>
      </c>
      <c r="M2530" t="str">
        <f t="shared" si="733"/>
        <v>0.0004-0.0040021713136406i</v>
      </c>
      <c r="N2530">
        <f t="shared" si="734"/>
        <v>96.299972219630035</v>
      </c>
      <c r="O2530">
        <f t="shared" si="735"/>
        <v>5.9129110116766306</v>
      </c>
      <c r="P2530" s="3">
        <f t="shared" si="736"/>
        <v>5.9129110116766306</v>
      </c>
      <c r="Q2530" s="3">
        <f t="shared" si="737"/>
        <v>-83.700027780369965</v>
      </c>
      <c r="R2530">
        <f t="shared" si="738"/>
        <v>96.299972219630035</v>
      </c>
      <c r="S2530">
        <f t="shared" si="739"/>
        <v>12.442787557786955</v>
      </c>
      <c r="T2530">
        <f t="shared" si="722"/>
        <v>5.9129110116766306</v>
      </c>
    </row>
    <row r="2531" spans="1:20" x14ac:dyDescent="0.25">
      <c r="A2531">
        <f t="shared" si="723"/>
        <v>78477.425255305046</v>
      </c>
      <c r="B2531">
        <f t="shared" si="740"/>
        <v>12490.070150506544</v>
      </c>
      <c r="C2531" t="str">
        <f t="shared" si="724"/>
        <v>0.217122866519699-1.95638237603155i</v>
      </c>
      <c r="D2531" t="str">
        <f t="shared" si="725"/>
        <v>3.4771002856172-1.33394295578059i</v>
      </c>
      <c r="E2531" t="str">
        <f t="shared" si="726"/>
        <v>167.76097029379+12.1816905735134i</v>
      </c>
      <c r="F2531" t="str">
        <f t="shared" si="727"/>
        <v>2.4248293485299-11.9732921960616i</v>
      </c>
      <c r="G2531" t="str">
        <f t="shared" si="728"/>
        <v>0.99996058583338-0.0062779465706392i</v>
      </c>
      <c r="H2531" t="str">
        <f t="shared" si="729"/>
        <v>336.033963147376-1774.48357135323i</v>
      </c>
      <c r="I2531" t="str">
        <f t="shared" si="730"/>
        <v>-57.6383533936996-23.4887057117065i</v>
      </c>
      <c r="K2531" t="str">
        <f t="shared" si="731"/>
        <v>0.00123628606055753-0.00288887561867955i</v>
      </c>
      <c r="L2531" t="str">
        <f t="shared" si="732"/>
        <v>0.00015-0.0225931169329516i</v>
      </c>
      <c r="M2531" t="str">
        <f t="shared" si="733"/>
        <v>0.0004-0.00398702063522674i</v>
      </c>
      <c r="N2531">
        <f t="shared" si="734"/>
        <v>96.332873851817823</v>
      </c>
      <c r="O2531">
        <f t="shared" si="735"/>
        <v>5.8822399799999818</v>
      </c>
      <c r="P2531" s="3">
        <f t="shared" si="736"/>
        <v>5.8822399799999818</v>
      </c>
      <c r="Q2531" s="3">
        <f t="shared" si="737"/>
        <v>-83.667126148182177</v>
      </c>
      <c r="R2531">
        <f t="shared" si="738"/>
        <v>96.332873851817823</v>
      </c>
      <c r="S2531">
        <f t="shared" si="739"/>
        <v>12.490070150506545</v>
      </c>
      <c r="T2531">
        <f t="shared" si="722"/>
        <v>5.8822399799999818</v>
      </c>
    </row>
    <row r="2532" spans="1:20" x14ac:dyDescent="0.25">
      <c r="A2532">
        <f t="shared" si="723"/>
        <v>78775.639471275208</v>
      </c>
      <c r="B2532">
        <f t="shared" si="740"/>
        <v>12537.53241707847</v>
      </c>
      <c r="C2532" t="str">
        <f t="shared" si="724"/>
        <v>0.217479356548674-1.94936711079086i</v>
      </c>
      <c r="D2532" t="str">
        <f t="shared" si="725"/>
        <v>3.47709248530729-1.32934582149401i</v>
      </c>
      <c r="E2532" t="str">
        <f t="shared" si="726"/>
        <v>167.808907678225+12.2226723389072i</v>
      </c>
      <c r="F2532" t="str">
        <f t="shared" si="727"/>
        <v>2.42482862079807-11.9280814009357i</v>
      </c>
      <c r="G2532" t="str">
        <f t="shared" si="728"/>
        <v>0.999960285728492-0.00630180087633128i</v>
      </c>
      <c r="H2532" t="str">
        <f t="shared" si="729"/>
        <v>330.026708702994-1763.90686356527i</v>
      </c>
      <c r="I2532" t="str">
        <f t="shared" si="730"/>
        <v>-57.0972244603906-23.1713515636869i</v>
      </c>
      <c r="K2532" t="str">
        <f t="shared" si="731"/>
        <v>0.00122980433121427-0.00288009266142664i</v>
      </c>
      <c r="L2532" t="str">
        <f t="shared" si="732"/>
        <v>0.00015-0.0225075880981785i</v>
      </c>
      <c r="M2532" t="str">
        <f t="shared" si="733"/>
        <v>0.0004-0.00397192731144325i</v>
      </c>
      <c r="N2532">
        <f t="shared" si="734"/>
        <v>96.365827412315696</v>
      </c>
      <c r="O2532">
        <f t="shared" si="735"/>
        <v>5.8515937160689866</v>
      </c>
      <c r="P2532" s="3">
        <f t="shared" si="736"/>
        <v>5.8515937160689866</v>
      </c>
      <c r="Q2532" s="3">
        <f t="shared" si="737"/>
        <v>-83.634172587684304</v>
      </c>
      <c r="R2532">
        <f t="shared" si="738"/>
        <v>96.365827412315696</v>
      </c>
      <c r="S2532">
        <f t="shared" si="739"/>
        <v>12.53753241707847</v>
      </c>
      <c r="T2532">
        <f t="shared" si="722"/>
        <v>5.8515937160689866</v>
      </c>
    </row>
    <row r="2533" spans="1:20" x14ac:dyDescent="0.25">
      <c r="A2533">
        <f t="shared" si="723"/>
        <v>79074.986901266049</v>
      </c>
      <c r="B2533">
        <f t="shared" si="740"/>
        <v>12585.175040263368</v>
      </c>
      <c r="C2533" t="str">
        <f t="shared" si="724"/>
        <v>0.217832942956943-1.94238171885405i</v>
      </c>
      <c r="D2533" t="str">
        <f t="shared" si="725"/>
        <v>3.4770846256378-1.32476780824696i</v>
      </c>
      <c r="E2533" t="str">
        <f t="shared" si="726"/>
        <v>167.857213274142+12.2637114414067i</v>
      </c>
      <c r="F2533" t="str">
        <f t="shared" si="727"/>
        <v>2.42482788752542-11.8830421951955i</v>
      </c>
      <c r="G2533" t="str">
        <f t="shared" si="728"/>
        <v>0.999959983338655-0.00632574580674355i</v>
      </c>
      <c r="H2533" t="str">
        <f t="shared" si="729"/>
        <v>324.13915927178-1753.40404642971i</v>
      </c>
      <c r="I2533" t="str">
        <f t="shared" si="730"/>
        <v>-56.5613003216498-22.8602048958816i</v>
      </c>
      <c r="K2533" t="str">
        <f t="shared" si="731"/>
        <v>0.00122336209024083-0.00287132210636438i</v>
      </c>
      <c r="L2533" t="str">
        <f t="shared" si="732"/>
        <v>0.00015-0.0224223830426165i</v>
      </c>
      <c r="M2533" t="str">
        <f t="shared" si="733"/>
        <v>0.0004-0.00395689112516763i</v>
      </c>
      <c r="N2533">
        <f t="shared" si="734"/>
        <v>96.398832552570383</v>
      </c>
      <c r="O2533">
        <f t="shared" si="735"/>
        <v>5.820972334653618</v>
      </c>
      <c r="P2533" s="3">
        <f t="shared" si="736"/>
        <v>5.820972334653618</v>
      </c>
      <c r="Q2533" s="3">
        <f t="shared" si="737"/>
        <v>-83.601167447429617</v>
      </c>
      <c r="R2533">
        <f t="shared" si="738"/>
        <v>96.398832552570383</v>
      </c>
      <c r="S2533">
        <f t="shared" si="739"/>
        <v>12.585175040263367</v>
      </c>
      <c r="T2533">
        <f t="shared" si="722"/>
        <v>5.820972334653618</v>
      </c>
    </row>
    <row r="2534" spans="1:20" x14ac:dyDescent="0.25">
      <c r="A2534">
        <f t="shared" si="723"/>
        <v>79375.47185149086</v>
      </c>
      <c r="B2534">
        <f t="shared" si="740"/>
        <v>12632.998705416368</v>
      </c>
      <c r="C2534" t="str">
        <f t="shared" si="724"/>
        <v>0.21818363354865-1.93542608322188i</v>
      </c>
      <c r="D2534" t="str">
        <f t="shared" si="725"/>
        <v>3.47707670615726-1.32020885015976i</v>
      </c>
      <c r="E2534" t="str">
        <f t="shared" si="726"/>
        <v>167.905889679328+12.3048070159687i</v>
      </c>
      <c r="F2534" t="str">
        <f t="shared" si="727"/>
        <v>2.42482714866975-11.8381739309361i</v>
      </c>
      <c r="G2534" t="str">
        <f t="shared" si="728"/>
        <v>0.999959678646475-0.00634978170600233i</v>
      </c>
      <c r="H2534" t="str">
        <f t="shared" si="729"/>
        <v>318.368754858047-1742.975046544i</v>
      </c>
      <c r="I2534" t="str">
        <f t="shared" si="730"/>
        <v>-56.0305494355426-22.5551249524796i</v>
      </c>
      <c r="K2534" t="str">
        <f t="shared" si="731"/>
        <v>0.00121695916137324-0.00286256409246306i</v>
      </c>
      <c r="L2534" t="str">
        <f t="shared" si="732"/>
        <v>0.00015-0.0223375005405624i</v>
      </c>
      <c r="M2534" t="str">
        <f t="shared" si="733"/>
        <v>0.0004-0.00394191186009924i</v>
      </c>
      <c r="N2534">
        <f t="shared" si="734"/>
        <v>96.431888919801992</v>
      </c>
      <c r="O2534">
        <f t="shared" si="735"/>
        <v>5.7903759511375537</v>
      </c>
      <c r="P2534" s="3">
        <f t="shared" si="736"/>
        <v>5.7903759511375537</v>
      </c>
      <c r="Q2534" s="3">
        <f t="shared" si="737"/>
        <v>-83.568111080198008</v>
      </c>
      <c r="R2534">
        <f t="shared" si="738"/>
        <v>96.431888919801992</v>
      </c>
      <c r="S2534">
        <f t="shared" si="739"/>
        <v>12.632998705416368</v>
      </c>
      <c r="T2534">
        <f t="shared" si="722"/>
        <v>5.7903759511375537</v>
      </c>
    </row>
    <row r="2535" spans="1:20" x14ac:dyDescent="0.25">
      <c r="A2535">
        <f t="shared" si="723"/>
        <v>79677.09864452653</v>
      </c>
      <c r="B2535">
        <f t="shared" si="740"/>
        <v>12681.004100496952</v>
      </c>
      <c r="C2535" t="str">
        <f t="shared" si="724"/>
        <v>0.218531436101588-1.92850008744864i</v>
      </c>
      <c r="D2535" t="str">
        <f t="shared" si="725"/>
        <v>3.47706872641081-1.31566888162662i</v>
      </c>
      <c r="E2535" t="str">
        <f t="shared" si="726"/>
        <v>167.954939509154+12.3459581820371i</v>
      </c>
      <c r="F2535" t="str">
        <f t="shared" si="727"/>
        <v>2.42482640418858-11.7934759627116i</v>
      </c>
      <c r="G2535" t="str">
        <f t="shared" si="728"/>
        <v>0.999959371634421-0.00637390891953876i</v>
      </c>
      <c r="H2535" t="str">
        <f t="shared" si="729"/>
        <v>312.712990595474-1732.61976117903i</v>
      </c>
      <c r="I2535" t="str">
        <f t="shared" si="730"/>
        <v>-55.5049392466697-22.2559742935448i</v>
      </c>
      <c r="K2535" t="str">
        <f t="shared" si="731"/>
        <v>0.0012105953682435-0.00285381875688052i</v>
      </c>
      <c r="L2535" t="str">
        <f t="shared" si="732"/>
        <v>0.00015-0.0222529393709527i</v>
      </c>
      <c r="M2535" t="str">
        <f t="shared" si="733"/>
        <v>0.0004-0.00392698930075637i</v>
      </c>
      <c r="N2535">
        <f t="shared" si="734"/>
        <v>96.464996156939776</v>
      </c>
      <c r="O2535">
        <f t="shared" si="735"/>
        <v>5.7598046815201727</v>
      </c>
      <c r="P2535" s="3">
        <f t="shared" si="736"/>
        <v>5.7598046815201727</v>
      </c>
      <c r="Q2535" s="3">
        <f t="shared" si="737"/>
        <v>-83.535003843060224</v>
      </c>
      <c r="R2535">
        <f t="shared" si="738"/>
        <v>96.464996156939776</v>
      </c>
      <c r="S2535">
        <f t="shared" si="739"/>
        <v>12.681004100496951</v>
      </c>
      <c r="T2535">
        <f t="shared" si="722"/>
        <v>5.7598046815201727</v>
      </c>
    </row>
    <row r="2536" spans="1:20" x14ac:dyDescent="0.25">
      <c r="A2536">
        <f t="shared" si="723"/>
        <v>79979.871619375728</v>
      </c>
      <c r="B2536">
        <f t="shared" si="740"/>
        <v>12729.19191607884</v>
      </c>
      <c r="C2536" t="str">
        <f t="shared" si="724"/>
        <v>0.218876358365984-1.92160361563991i</v>
      </c>
      <c r="D2536" t="str">
        <f t="shared" si="725"/>
        <v>3.47706068594009-1.31114783731461i</v>
      </c>
      <c r="E2536" t="str">
        <f t="shared" si="726"/>
        <v>168.00436539668+12.387164043333i</v>
      </c>
      <c r="F2536" t="str">
        <f t="shared" si="727"/>
        <v>2.42482565403905-11.7489476475259i</v>
      </c>
      <c r="G2536" t="str">
        <f t="shared" si="728"/>
        <v>0.999959062284834-0.00639812779409379i</v>
      </c>
      <c r="H2536" t="str">
        <f t="shared" si="729"/>
        <v>307.16941573217-1722.33805987631i</v>
      </c>
      <c r="I2536" t="str">
        <f t="shared" si="730"/>
        <v>-54.9844362623637-21.9626187230365i</v>
      </c>
      <c r="K2536" t="str">
        <f t="shared" si="731"/>
        <v>0.00120427053439437-0.00284508623497174i</v>
      </c>
      <c r="L2536" t="str">
        <f t="shared" si="732"/>
        <v>0.00015-0.0221686983173468i</v>
      </c>
      <c r="M2536" t="str">
        <f t="shared" si="733"/>
        <v>0.0004-0.00391212323247297i</v>
      </c>
      <c r="N2536">
        <f t="shared" si="734"/>
        <v>96.498153902556837</v>
      </c>
      <c r="O2536">
        <f t="shared" si="735"/>
        <v>5.7292586424183769</v>
      </c>
      <c r="P2536" s="3">
        <f t="shared" si="736"/>
        <v>5.7292586424183769</v>
      </c>
      <c r="Q2536" s="3">
        <f t="shared" si="737"/>
        <v>-83.501846097443163</v>
      </c>
      <c r="R2536">
        <f t="shared" si="738"/>
        <v>96.498153902556837</v>
      </c>
      <c r="S2536">
        <f t="shared" si="739"/>
        <v>12.72919191607884</v>
      </c>
      <c r="T2536">
        <f t="shared" si="722"/>
        <v>5.7292586424183769</v>
      </c>
    </row>
    <row r="2537" spans="1:20" x14ac:dyDescent="0.25">
      <c r="A2537">
        <f t="shared" si="723"/>
        <v>80283.795131529361</v>
      </c>
      <c r="B2537">
        <f t="shared" si="740"/>
        <v>12777.56284535994</v>
      </c>
      <c r="C2537" t="str">
        <f t="shared" si="724"/>
        <v>0.219218408063281-1.91473655245036i</v>
      </c>
      <c r="D2537" t="str">
        <f t="shared" si="725"/>
        <v>3.47705258428331-1.30664565216278i</v>
      </c>
      <c r="E2537" t="str">
        <f t="shared" si="726"/>
        <v>168.054169992743+12.4284236876458i</v>
      </c>
      <c r="F2537" t="str">
        <f t="shared" si="727"/>
        <v>2.42482489817802-11.7045883448234i</v>
      </c>
      <c r="G2537" t="str">
        <f t="shared" si="728"/>
        <v>0.999958750579916-0.00642243867772305i</v>
      </c>
      <c r="H2537" t="str">
        <f t="shared" si="729"/>
        <v>301.735632619369-1712.12978597682i</v>
      </c>
      <c r="I2537" t="str">
        <f t="shared" si="730"/>
        <v>-54.469006125207-21.6749272177453i</v>
      </c>
      <c r="K2537" t="str">
        <f t="shared" si="731"/>
        <v>0.00119798448329403-0.00283636666029879i</v>
      </c>
      <c r="L2537" t="str">
        <f t="shared" si="732"/>
        <v>0.00015-0.0220847761679088i</v>
      </c>
      <c r="M2537" t="str">
        <f t="shared" si="733"/>
        <v>0.0004-0.00389731344139567i</v>
      </c>
      <c r="N2537">
        <f t="shared" si="734"/>
        <v>96.53136179080397</v>
      </c>
      <c r="O2537">
        <f t="shared" si="735"/>
        <v>5.6987379510685479</v>
      </c>
      <c r="P2537" s="3">
        <f t="shared" si="736"/>
        <v>5.6987379510685479</v>
      </c>
      <c r="Q2537" s="3">
        <f t="shared" si="737"/>
        <v>-83.46863820919603</v>
      </c>
      <c r="R2537">
        <f t="shared" si="738"/>
        <v>96.53136179080397</v>
      </c>
      <c r="S2537">
        <f t="shared" si="739"/>
        <v>12.77756284535994</v>
      </c>
      <c r="T2537">
        <f t="shared" si="722"/>
        <v>5.6987379510685479</v>
      </c>
    </row>
    <row r="2538" spans="1:20" x14ac:dyDescent="0.25">
      <c r="A2538">
        <f t="shared" si="723"/>
        <v>80588.873553029174</v>
      </c>
      <c r="B2538">
        <f t="shared" si="740"/>
        <v>12826.117584172309</v>
      </c>
      <c r="C2538" t="str">
        <f t="shared" si="724"/>
        <v>0.219557592884908-1.90789878308153i</v>
      </c>
      <c r="D2538" t="str">
        <f t="shared" si="725"/>
        <v>3.47704442097513-1.30216226138119i</v>
      </c>
      <c r="E2538" t="str">
        <f t="shared" si="726"/>
        <v>168.104355966059+12.4697361866143i</v>
      </c>
      <c r="F2538" t="str">
        <f t="shared" si="727"/>
        <v>2.42482413656202-11.6603974164798i</v>
      </c>
      <c r="G2538" t="str">
        <f t="shared" si="728"/>
        <v>0.999958436501737-0.00644684191980185i</v>
      </c>
      <c r="H2538" t="str">
        <f t="shared" si="729"/>
        <v>296.409295704986-1701.99475808402i</v>
      </c>
      <c r="I2538" t="str">
        <f t="shared" si="730"/>
        <v>-53.9586136820233-21.3927718571836i</v>
      </c>
      <c r="K2538" t="str">
        <f t="shared" si="731"/>
        <v>0.00119173703835056-0.00282766016464057i</v>
      </c>
      <c r="L2538" t="str">
        <f t="shared" si="732"/>
        <v>0.00015-0.0220011717153903i</v>
      </c>
      <c r="M2538" t="str">
        <f t="shared" si="733"/>
        <v>0.0004-0.00388255971448065i</v>
      </c>
      <c r="N2538">
        <f t="shared" si="734"/>
        <v>96.564619451342338</v>
      </c>
      <c r="O2538">
        <f t="shared" si="735"/>
        <v>5.6682427253282919</v>
      </c>
      <c r="P2538" s="3">
        <f t="shared" si="736"/>
        <v>5.6682427253282919</v>
      </c>
      <c r="Q2538" s="3">
        <f t="shared" si="737"/>
        <v>-83.435380548657662</v>
      </c>
      <c r="R2538">
        <f t="shared" si="738"/>
        <v>96.564619451342338</v>
      </c>
      <c r="S2538">
        <f t="shared" si="739"/>
        <v>12.826117584172309</v>
      </c>
      <c r="T2538">
        <f t="shared" si="722"/>
        <v>5.6682427253282919</v>
      </c>
    </row>
    <row r="2539" spans="1:20" x14ac:dyDescent="0.25">
      <c r="A2539">
        <f t="shared" si="723"/>
        <v>80895.111272530703</v>
      </c>
      <c r="B2539">
        <f t="shared" si="740"/>
        <v>12874.856830992165</v>
      </c>
      <c r="C2539" t="str">
        <f t="shared" si="724"/>
        <v>0.219893920491121-1.90109019327957i</v>
      </c>
      <c r="D2539" t="str">
        <f t="shared" si="725"/>
        <v>3.4770361955467-1.29769760044999i</v>
      </c>
      <c r="E2539" t="str">
        <f t="shared" si="726"/>
        <v>168.154926003311+12.5111005955145i</v>
      </c>
      <c r="F2539" t="str">
        <f t="shared" si="727"/>
        <v>2.42482336914722-11.616374226793i</v>
      </c>
      <c r="G2539" t="str">
        <f t="shared" si="728"/>
        <v>0.999958120032227-0.00647133787103021i</v>
      </c>
      <c r="H2539" t="str">
        <f t="shared" si="729"/>
        <v>291.188110533227-1691.9327714637i</v>
      </c>
      <c r="I2539" t="str">
        <f t="shared" si="730"/>
        <v>-53.4532230494962-21.1160277544693i</v>
      </c>
      <c r="K2539" t="str">
        <f t="shared" si="731"/>
        <v>0.0011855280229262-0.00281896687800284i</v>
      </c>
      <c r="L2539" t="str">
        <f t="shared" si="732"/>
        <v>0.00015-0.0219178837571133i</v>
      </c>
      <c r="M2539" t="str">
        <f t="shared" si="733"/>
        <v>0.0004-0.00386786183949058i</v>
      </c>
      <c r="N2539">
        <f t="shared" si="734"/>
        <v>96.597926509277571</v>
      </c>
      <c r="O2539">
        <f t="shared" si="735"/>
        <v>5.6377730836779847</v>
      </c>
      <c r="P2539" s="3">
        <f t="shared" si="736"/>
        <v>5.6377730836779847</v>
      </c>
      <c r="Q2539" s="3">
        <f t="shared" si="737"/>
        <v>-83.402073490722429</v>
      </c>
      <c r="R2539">
        <f t="shared" si="738"/>
        <v>96.597926509277571</v>
      </c>
      <c r="S2539">
        <f t="shared" si="739"/>
        <v>12.874856830992165</v>
      </c>
      <c r="T2539">
        <f t="shared" si="722"/>
        <v>5.6377730836779847</v>
      </c>
    </row>
    <row r="2540" spans="1:20" x14ac:dyDescent="0.25">
      <c r="A2540">
        <f t="shared" si="723"/>
        <v>81202.512695366328</v>
      </c>
      <c r="B2540">
        <f t="shared" si="740"/>
        <v>12923.781286949936</v>
      </c>
      <c r="C2540" t="str">
        <f t="shared" si="724"/>
        <v>0.220227398509799-1.8943106693331i</v>
      </c>
      <c r="D2540" t="str">
        <f t="shared" si="725"/>
        <v>3.47702790752561-1.29325160511847i</v>
      </c>
      <c r="E2540" t="str">
        <f t="shared" si="726"/>
        <v>168.205882809252+12.5525159530375i</v>
      </c>
      <c r="F2540" t="str">
        <f t="shared" si="727"/>
        <v>2.42482259588948-11.5725181424737i</v>
      </c>
      <c r="G2540" t="str">
        <f t="shared" si="728"/>
        <v>0.999957801153182-0.00649592688343776i</v>
      </c>
      <c r="H2540" t="str">
        <f t="shared" si="729"/>
        <v>286.069832751263-1681.94359938281i</v>
      </c>
      <c r="I2540" t="str">
        <f t="shared" si="730"/>
        <v>-52.952797676546-20.8445729882323i</v>
      </c>
      <c r="K2540" t="str">
        <f t="shared" si="731"/>
        <v>0.00117935726035144-0.00281028692862824i</v>
      </c>
      <c r="L2540" t="str">
        <f t="shared" si="732"/>
        <v>0.00015-0.0218349110949524i</v>
      </c>
      <c r="M2540" t="str">
        <f t="shared" si="733"/>
        <v>0.0004-0.0038532196049916i</v>
      </c>
      <c r="N2540">
        <f t="shared" si="734"/>
        <v>96.631282585091441</v>
      </c>
      <c r="O2540">
        <f t="shared" si="735"/>
        <v>5.6073291452227325</v>
      </c>
      <c r="P2540" s="3">
        <f t="shared" si="736"/>
        <v>5.6073291452227325</v>
      </c>
      <c r="Q2540" s="3">
        <f t="shared" si="737"/>
        <v>-83.368717414908559</v>
      </c>
      <c r="R2540">
        <f t="shared" si="738"/>
        <v>96.631282585091441</v>
      </c>
      <c r="S2540">
        <f t="shared" si="739"/>
        <v>12.923781286949936</v>
      </c>
      <c r="T2540">
        <f t="shared" ref="T2540:T2603" si="741">P2540</f>
        <v>5.6073291452227325</v>
      </c>
    </row>
    <row r="2541" spans="1:20" x14ac:dyDescent="0.25">
      <c r="A2541">
        <f t="shared" ref="A2541:A2604" si="742">2*PI()*B2541</f>
        <v>81511.082243608704</v>
      </c>
      <c r="B2541">
        <f t="shared" si="740"/>
        <v>12972.891655840345</v>
      </c>
      <c r="C2541" t="str">
        <f t="shared" ref="C2541:C2604" si="743">IMPRODUCT(D2541,E2541,$C$40,,K2541,$C$41)</f>
        <v>0.220558034535276-1.88756009807092i</v>
      </c>
      <c r="D2541" t="str">
        <f t="shared" ref="D2541:D2604" si="744">IMDIV(IMPRODUCT($C$37,$C$38,COMPLEX(1,A2541/$C$38)),IMSUM(-1*A2541*A2541/$C$39,COMPLEX(0,1*A2541)))</f>
        <v>3.47701955643583-1.28882421140417i</v>
      </c>
      <c r="E2541" t="str">
        <f t="shared" ref="E2541:E2604" si="745">IMDIV(IMPRODUCT(IMSUM(F2541,G2541),$C$29,H2541),IMSUM(1,I2541))</f>
        <v>168.257229106792+12.593981281068i</v>
      </c>
      <c r="F2541" t="str">
        <f t="shared" ref="F2541:F2604" si="746">IMDIV(IMPRODUCT($C$14,$C$15,COMPLEX(1,A2541/$C$15)),IMSUM(-1*A2541*A2541/$C$16,COMPLEX(0,A2541)))</f>
        <v>2.42482181674431-11.5288285326366i</v>
      </c>
      <c r="G2541" t="str">
        <f t="shared" ref="G2541:G2604" si="747">IMDIV(1,COMPLEX(1,A2541*$C$9*$C$10))</f>
        <v>0.999957479846258-0.00652060931038881i</v>
      </c>
      <c r="H2541" t="str">
        <f t="shared" ref="H2541:H2604" si="748">IMDIV($C$3,IMSUM(K2541,COMPLEX(0,$C$28*A2541)))</f>
        <v>281.052267123967-1672.02699438993i</v>
      </c>
      <c r="I2541" t="str">
        <f t="shared" ref="I2541:I2604" si="749">IMPRODUCT(F2541,$C$29,H2541,$C$31)</f>
        <v>-52.457300403618-20.578288535574i</v>
      </c>
      <c r="K2541" t="str">
        <f t="shared" ref="K2541:K2604" si="750">IF($C$26&lt;=0,IMDIV(1,IMSUM(IMDIV(1,L2541),1/$C$18)),IMDIV(1,IMSUM(IMDIV(1,L2541),1/$C$18,IMDIV(1,M2541))))</f>
        <v>0.00117322457393895-0.00280162044300631i</v>
      </c>
      <c r="L2541" t="str">
        <f t="shared" ref="L2541:L2604" si="751">IMSUM($C$21/$C$22,IMDIV(1,COMPLEX(0,$C$20*$C$22*A2541)))</f>
        <v>0.00015-0.0217522525353182i</v>
      </c>
      <c r="M2541" t="str">
        <f t="shared" ref="M2541:M2604" si="752">IMSUM($C$25/$C$26,IMDIV(1,COMPLEX(0,$C$24*$C$26*A2541)))</f>
        <v>0.0004-0.00383863280035028i</v>
      </c>
      <c r="N2541">
        <f t="shared" ref="N2541:N2604" si="753">ABS(R2541)</f>
        <v>96.664687294574165</v>
      </c>
      <c r="O2541">
        <f t="shared" ref="O2541:O2604" si="754">ABS(P2541)</f>
        <v>5.5769110296935942</v>
      </c>
      <c r="P2541" s="3">
        <f t="shared" ref="P2541:P2604" si="755">20*LOG10(IMABS(C2541))</f>
        <v>5.5769110296935942</v>
      </c>
      <c r="Q2541" s="3">
        <f t="shared" ref="Q2541:Q2604" si="756">IMARGUMENT(C2541)*180/PI()</f>
        <v>-83.335312705425835</v>
      </c>
      <c r="R2541">
        <f t="shared" ref="R2541:R2604" si="757">IF(Q2541&lt;0,Q2541+180,Q2541-180)</f>
        <v>96.664687294574165</v>
      </c>
      <c r="S2541">
        <f t="shared" ref="S2541:S2604" si="758">B2541/1000</f>
        <v>12.972891655840344</v>
      </c>
      <c r="T2541">
        <f t="shared" si="741"/>
        <v>5.5769110296935942</v>
      </c>
    </row>
    <row r="2542" spans="1:20" x14ac:dyDescent="0.25">
      <c r="A2542">
        <f t="shared" si="742"/>
        <v>81820.824356134428</v>
      </c>
      <c r="B2542">
        <f t="shared" ref="B2542:B2605" si="759">B2541*(1+B$42)</f>
        <v>13022.188644132539</v>
      </c>
      <c r="C2542" t="str">
        <f t="shared" si="743"/>
        <v>0.220885836127177-1.88083836685981i</v>
      </c>
      <c r="D2542" t="str">
        <f t="shared" si="744"/>
        <v>3.47701114179777-1.28441535559189i</v>
      </c>
      <c r="E2542" t="str">
        <f t="shared" si="745"/>
        <v>168.308967637098+12.6354955844606i</v>
      </c>
      <c r="F2542" t="str">
        <f t="shared" si="746"/>
        <v>2.42482103166689-11.485304768791i</v>
      </c>
      <c r="G2542" t="str">
        <f t="shared" si="747"/>
        <v>0.99995715609297-0.0065453855065874i</v>
      </c>
      <c r="H2542" t="str">
        <f t="shared" si="748"/>
        <v>276.133266557504-1662.18268953938i</v>
      </c>
      <c r="I2542" t="str">
        <f t="shared" si="749"/>
        <v>-51.9666935189993-20.3170582060983i</v>
      </c>
      <c r="K2542" t="str">
        <f t="shared" si="750"/>
        <v>0.00116712978699719-0.00279296754588367i</v>
      </c>
      <c r="L2542" t="str">
        <f t="shared" si="751"/>
        <v>0.00015-0.0216699068891395i</v>
      </c>
      <c r="M2542" t="str">
        <f t="shared" si="752"/>
        <v>0.0004-0.0038241012157305i</v>
      </c>
      <c r="N2542">
        <f t="shared" si="753"/>
        <v>96.698140248755877</v>
      </c>
      <c r="O2542">
        <f t="shared" si="754"/>
        <v>5.5465188574491311</v>
      </c>
      <c r="P2542" s="3">
        <f t="shared" si="755"/>
        <v>5.5465188574491311</v>
      </c>
      <c r="Q2542" s="3">
        <f t="shared" si="756"/>
        <v>-83.301859751244123</v>
      </c>
      <c r="R2542">
        <f t="shared" si="757"/>
        <v>96.698140248755877</v>
      </c>
      <c r="S2542">
        <f t="shared" si="758"/>
        <v>13.022188644132539</v>
      </c>
      <c r="T2542">
        <f t="shared" si="741"/>
        <v>5.5465188574491311</v>
      </c>
    </row>
    <row r="2543" spans="1:20" x14ac:dyDescent="0.25">
      <c r="A2543">
        <f t="shared" si="742"/>
        <v>82131.743488687731</v>
      </c>
      <c r="B2543">
        <f t="shared" si="759"/>
        <v>13071.672960980242</v>
      </c>
      <c r="C2543" t="str">
        <f t="shared" si="743"/>
        <v>0.221210810809206-1.87414536360232i</v>
      </c>
      <c r="D2543" t="str">
        <f t="shared" si="744"/>
        <v>3.47700266312814-1.28002497423285i</v>
      </c>
      <c r="E2543" t="str">
        <f t="shared" si="745"/>
        <v>168.361101159688+12.67705785081i</v>
      </c>
      <c r="F2543" t="str">
        <f t="shared" si="746"/>
        <v>2.42482024061206-11.4419462248322i</v>
      </c>
      <c r="G2543" t="str">
        <f t="shared" si="747"/>
        <v>0.999956829874694-0.00657025582808238i</v>
      </c>
      <c r="H2543" t="str">
        <f t="shared" si="748"/>
        <v>271.310731132645-1652.41039956137i</v>
      </c>
      <c r="I2543" t="str">
        <f t="shared" si="749"/>
        <v>-51.4809388123049-20.0607685770387i</v>
      </c>
      <c r="K2543" t="str">
        <f t="shared" si="750"/>
        <v>0.00116107272284397-0.00278432836027419i</v>
      </c>
      <c r="L2543" t="str">
        <f t="shared" si="751"/>
        <v>0.00015-0.0215878729718465i</v>
      </c>
      <c r="M2543" t="str">
        <f t="shared" si="752"/>
        <v>0.0004-0.00380962464209056i</v>
      </c>
      <c r="N2543">
        <f t="shared" si="753"/>
        <v>96.731641053835887</v>
      </c>
      <c r="O2543">
        <f t="shared" si="754"/>
        <v>5.5161527494767713</v>
      </c>
      <c r="P2543" s="3">
        <f t="shared" si="755"/>
        <v>5.5161527494767713</v>
      </c>
      <c r="Q2543" s="3">
        <f t="shared" si="756"/>
        <v>-83.268358946164113</v>
      </c>
      <c r="R2543">
        <f t="shared" si="757"/>
        <v>96.731641053835887</v>
      </c>
      <c r="S2543">
        <f t="shared" si="758"/>
        <v>13.071672960980242</v>
      </c>
      <c r="T2543">
        <f t="shared" si="741"/>
        <v>5.5161527494767713</v>
      </c>
    </row>
    <row r="2544" spans="1:20" x14ac:dyDescent="0.25">
      <c r="A2544">
        <f t="shared" si="742"/>
        <v>82443.844113944753</v>
      </c>
      <c r="B2544">
        <f t="shared" si="759"/>
        <v>13121.345318231968</v>
      </c>
      <c r="C2544" t="str">
        <f t="shared" si="743"/>
        <v>0.221532966068096-1.8674809767346i</v>
      </c>
      <c r="D2544" t="str">
        <f t="shared" si="744"/>
        <v>3.47699411994001-1.27565300414371i</v>
      </c>
      <c r="E2544" t="str">
        <f t="shared" si="745"/>
        <v>168.413632452527+12.7186670502228i</v>
      </c>
      <c r="F2544" t="str">
        <f t="shared" si="746"/>
        <v>2.42481944353431-11.398752277032i</v>
      </c>
      <c r="G2544" t="str">
        <f t="shared" si="747"/>
        <v>0.999956501172664-0.00659522063227237i</v>
      </c>
      <c r="H2544" t="str">
        <f t="shared" si="748"/>
        <v>266.582607148433-1642.70982198019i</v>
      </c>
      <c r="I2544" t="str">
        <f t="shared" si="749"/>
        <v>-50.9999976252446-19.8093089294927i</v>
      </c>
      <c r="K2544" t="str">
        <f t="shared" si="750"/>
        <v>0.00115505320481983-0.00277570300746925i</v>
      </c>
      <c r="L2544" t="str">
        <f t="shared" si="751"/>
        <v>0.00015-0.0215061496033538i</v>
      </c>
      <c r="M2544" t="str">
        <f t="shared" si="752"/>
        <v>0.0004-0.00379520287118008i</v>
      </c>
      <c r="N2544">
        <f t="shared" si="753"/>
        <v>96.76518931111579</v>
      </c>
      <c r="O2544">
        <f t="shared" si="754"/>
        <v>5.4858128273943905</v>
      </c>
      <c r="P2544" s="3">
        <f t="shared" si="755"/>
        <v>5.4858128273943905</v>
      </c>
      <c r="Q2544" s="3">
        <f t="shared" si="756"/>
        <v>-83.23481068888421</v>
      </c>
      <c r="R2544">
        <f t="shared" si="757"/>
        <v>96.76518931111579</v>
      </c>
      <c r="S2544">
        <f t="shared" si="758"/>
        <v>13.121345318231969</v>
      </c>
      <c r="T2544">
        <f t="shared" si="741"/>
        <v>5.4858128273943905</v>
      </c>
    </row>
    <row r="2545" spans="1:20" x14ac:dyDescent="0.25">
      <c r="A2545">
        <f t="shared" si="742"/>
        <v>82757.130721577749</v>
      </c>
      <c r="B2545">
        <f t="shared" si="759"/>
        <v>13171.206430441251</v>
      </c>
      <c r="C2545" t="str">
        <f t="shared" si="743"/>
        <v>0.22185230935235-1.8608450952241i</v>
      </c>
      <c r="D2545" t="str">
        <f t="shared" si="744"/>
        <v>3.47698551174275-1.27129938240571i</v>
      </c>
      <c r="E2545" t="str">
        <f t="shared" si="745"/>
        <v>168.466564312116+12.7603221350836i</v>
      </c>
      <c r="F2545" t="str">
        <f t="shared" si="746"/>
        <v>2.42481864038779-11.3557223040301i</v>
      </c>
      <c r="G2545" t="str">
        <f t="shared" si="747"/>
        <v>0.99995616996797-0.006620280277911i</v>
      </c>
      <c r="H2545" t="str">
        <f t="shared" si="748"/>
        <v>261.946886176814-1633.08063818249i</v>
      </c>
      <c r="I2545" t="str">
        <f t="shared" si="749"/>
        <v>-50.5238308997959-19.5625711857761i</v>
      </c>
      <c r="K2545" t="str">
        <f t="shared" si="750"/>
        <v>0.00114907105630105-0.00276709160704807i</v>
      </c>
      <c r="L2545" t="str">
        <f t="shared" si="751"/>
        <v>0.00015-0.0214247356080432i</v>
      </c>
      <c r="M2545" t="str">
        <f t="shared" si="752"/>
        <v>0.0004-0.00378083569553704i</v>
      </c>
      <c r="N2545">
        <f t="shared" si="753"/>
        <v>96.798784616926099</v>
      </c>
      <c r="O2545">
        <f t="shared" si="754"/>
        <v>5.4554992134510636</v>
      </c>
      <c r="P2545" s="3">
        <f t="shared" si="755"/>
        <v>5.4554992134510636</v>
      </c>
      <c r="Q2545" s="3">
        <f t="shared" si="756"/>
        <v>-83.201215383073901</v>
      </c>
      <c r="R2545">
        <f t="shared" si="757"/>
        <v>96.798784616926099</v>
      </c>
      <c r="S2545">
        <f t="shared" si="758"/>
        <v>13.17120643044125</v>
      </c>
      <c r="T2545">
        <f t="shared" si="741"/>
        <v>5.4554992134510636</v>
      </c>
    </row>
    <row r="2546" spans="1:20" x14ac:dyDescent="0.25">
      <c r="A2546">
        <f t="shared" si="742"/>
        <v>83071.607818319753</v>
      </c>
      <c r="B2546">
        <f t="shared" si="759"/>
        <v>13221.257014876928</v>
      </c>
      <c r="C2546" t="str">
        <f t="shared" si="743"/>
        <v>0.2221688480712-1.85423760856745i</v>
      </c>
      <c r="D2546" t="str">
        <f t="shared" si="744"/>
        <v>3.476976838042-1.26696404636369i</v>
      </c>
      <c r="E2546" t="str">
        <f t="shared" si="745"/>
        <v>168.519899553594+12.8020220398187i</v>
      </c>
      <c r="F2546" t="str">
        <f t="shared" si="746"/>
        <v>2.42481783112631-11.3128556868249i</v>
      </c>
      <c r="G2546" t="str">
        <f t="shared" si="747"/>
        <v>0.99995583624156-0.00664543512511191i</v>
      </c>
      <c r="H2546" t="str">
        <f t="shared" si="748"/>
        <v>257.401604128851-1623.52251443778i</v>
      </c>
      <c r="I2546" t="str">
        <f t="shared" si="749"/>
        <v>-50.0523992238961-19.3204498479104i</v>
      </c>
      <c r="K2546" t="str">
        <f t="shared" si="750"/>
        <v>0.00114312610071271-0.00275849427688806i</v>
      </c>
      <c r="L2546" t="str">
        <f t="shared" si="751"/>
        <v>0.00015-0.0213436298147472i</v>
      </c>
      <c r="M2546" t="str">
        <f t="shared" si="752"/>
        <v>0.0004-0.00376652290848479i</v>
      </c>
      <c r="N2546">
        <f t="shared" si="753"/>
        <v>96.83242656255797</v>
      </c>
      <c r="O2546">
        <f t="shared" si="754"/>
        <v>5.4252120305286731</v>
      </c>
      <c r="P2546" s="3">
        <f t="shared" si="755"/>
        <v>5.4252120305286731</v>
      </c>
      <c r="Q2546" s="3">
        <f t="shared" si="756"/>
        <v>-83.16757343744203</v>
      </c>
      <c r="R2546">
        <f t="shared" si="757"/>
        <v>96.83242656255797</v>
      </c>
      <c r="S2546">
        <f t="shared" si="758"/>
        <v>13.221257014876928</v>
      </c>
      <c r="T2546">
        <f t="shared" si="741"/>
        <v>5.4252120305286731</v>
      </c>
    </row>
    <row r="2547" spans="1:20" x14ac:dyDescent="0.25">
      <c r="A2547">
        <f t="shared" si="742"/>
        <v>83387.279928029369</v>
      </c>
      <c r="B2547">
        <f t="shared" si="759"/>
        <v>13271.49779153346</v>
      </c>
      <c r="C2547" t="str">
        <f t="shared" si="743"/>
        <v>0.222482589593429-1.8476584067882i</v>
      </c>
      <c r="D2547" t="str">
        <f t="shared" si="744"/>
        <v>3.47696809833965-1.26264693362527i</v>
      </c>
      <c r="E2547" t="str">
        <f t="shared" si="745"/>
        <v>168.573641010828+12.8437656806577i</v>
      </c>
      <c r="F2547" t="str">
        <f t="shared" si="746"/>
        <v>2.42481701570328-11.270151808765i</v>
      </c>
      <c r="G2547" t="str">
        <f t="shared" si="747"/>
        <v>0.999955499974236-0.00667068553535394i</v>
      </c>
      <c r="H2547" t="str">
        <f t="shared" si="748"/>
        <v>252.944840332932-1614.03510287285i</v>
      </c>
      <c r="I2547" t="str">
        <f t="shared" si="749"/>
        <v>-49.5856628747594-19.0828419372435i</v>
      </c>
      <c r="K2547" t="str">
        <f t="shared" si="750"/>
        <v>0.00113721816154142-0.00274991113317522i</v>
      </c>
      <c r="L2547" t="str">
        <f t="shared" si="751"/>
        <v>0.00015-0.0212628310567315i</v>
      </c>
      <c r="M2547" t="str">
        <f t="shared" si="752"/>
        <v>0.0004-0.0037522643041291i</v>
      </c>
      <c r="N2547">
        <f t="shared" si="753"/>
        <v>96.866114734190504</v>
      </c>
      <c r="O2547">
        <f t="shared" si="754"/>
        <v>5.3949514021427172</v>
      </c>
      <c r="P2547" s="3">
        <f t="shared" si="755"/>
        <v>5.3949514021427172</v>
      </c>
      <c r="Q2547" s="3">
        <f t="shared" si="756"/>
        <v>-83.133885265809496</v>
      </c>
      <c r="R2547">
        <f t="shared" si="757"/>
        <v>96.866114734190504</v>
      </c>
      <c r="S2547">
        <f t="shared" si="758"/>
        <v>13.271497791533461</v>
      </c>
      <c r="T2547">
        <f t="shared" si="741"/>
        <v>5.3949514021427172</v>
      </c>
    </row>
    <row r="2548" spans="1:20" x14ac:dyDescent="0.25">
      <c r="A2548">
        <f t="shared" si="742"/>
        <v>83704.151591755886</v>
      </c>
      <c r="B2548">
        <f t="shared" si="759"/>
        <v>13321.929483141288</v>
      </c>
      <c r="C2548" t="str">
        <f t="shared" si="743"/>
        <v>0.22279354124627-1.84110738043462i</v>
      </c>
      <c r="D2548" t="str">
        <f t="shared" si="744"/>
        <v>3.4769592921338-1.25834798205989i</v>
      </c>
      <c r="E2548" t="str">
        <f t="shared" si="745"/>
        <v>168.627791536504+12.8855519553925i</v>
      </c>
      <c r="F2548" t="str">
        <f t="shared" si="746"/>
        <v>2.42481619407184-11.2276100555396i</v>
      </c>
      <c r="G2548" t="str">
        <f t="shared" si="747"/>
        <v>0.999955161146653-0.00669603187148625i</v>
      </c>
      <c r="H2548" t="str">
        <f t="shared" si="748"/>
        <v>248.574716625431-1604.6180424021i</v>
      </c>
      <c r="I2548" t="str">
        <f t="shared" si="749"/>
        <v>-49.1235818599224-18.8496469352119i</v>
      </c>
      <c r="K2548" t="str">
        <f t="shared" si="750"/>
        <v>0.00113134706234788-0.0027413422904146i</v>
      </c>
      <c r="L2548" t="str">
        <f t="shared" si="751"/>
        <v>0.00015-0.0211823381716792i</v>
      </c>
      <c r="M2548" t="str">
        <f t="shared" si="752"/>
        <v>0.0004-0.00373805967735515i</v>
      </c>
      <c r="N2548">
        <f t="shared" si="753"/>
        <v>96.899848712819505</v>
      </c>
      <c r="O2548">
        <f t="shared" si="754"/>
        <v>5.3647174524433181</v>
      </c>
      <c r="P2548" s="3">
        <f t="shared" si="755"/>
        <v>5.3647174524433181</v>
      </c>
      <c r="Q2548" s="3">
        <f t="shared" si="756"/>
        <v>-83.100151287180495</v>
      </c>
      <c r="R2548">
        <f t="shared" si="757"/>
        <v>96.899848712819505</v>
      </c>
      <c r="S2548">
        <f t="shared" si="758"/>
        <v>13.321929483141288</v>
      </c>
      <c r="T2548">
        <f t="shared" si="741"/>
        <v>5.3647174524433181</v>
      </c>
    </row>
    <row r="2549" spans="1:20" x14ac:dyDescent="0.25">
      <c r="A2549">
        <f t="shared" si="742"/>
        <v>84022.22736780456</v>
      </c>
      <c r="B2549">
        <f t="shared" si="759"/>
        <v>13372.552815177225</v>
      </c>
      <c r="C2549" t="str">
        <f t="shared" si="743"/>
        <v>0.223101710314273-1.83458442057749i</v>
      </c>
      <c r="D2549" t="str">
        <f t="shared" si="744"/>
        <v>3.47695041891873-1.25406712979793i</v>
      </c>
      <c r="E2549" t="str">
        <f t="shared" si="745"/>
        <v>168.682354002228+12.927379743132i</v>
      </c>
      <c r="F2549" t="str">
        <f t="shared" si="746"/>
        <v>2.42481536618468-11.1852298151704i</v>
      </c>
      <c r="G2549" t="str">
        <f t="shared" si="747"/>
        <v>0.99995481973932-0.00672147449773353i</v>
      </c>
      <c r="H2549" t="str">
        <f t="shared" si="748"/>
        <v>244.289396454215-1595.27095961557i</v>
      </c>
      <c r="I2549" t="str">
        <f t="shared" si="749"/>
        <v>-48.6661159561299-18.6207667252449i</v>
      </c>
      <c r="K2549" t="str">
        <f t="shared" si="750"/>
        <v>0.00112551262677926-0.0027327878614408i</v>
      </c>
      <c r="L2549" t="str">
        <f t="shared" si="751"/>
        <v>0.00015-0.0211021500016728i</v>
      </c>
      <c r="M2549" t="str">
        <f t="shared" si="752"/>
        <v>0.0004-0.00372390882382462i</v>
      </c>
      <c r="N2549">
        <f t="shared" si="753"/>
        <v>96.933628074184412</v>
      </c>
      <c r="O2549">
        <f t="shared" si="754"/>
        <v>5.3345103062160852</v>
      </c>
      <c r="P2549" s="3">
        <f t="shared" si="755"/>
        <v>5.3345103062160852</v>
      </c>
      <c r="Q2549" s="3">
        <f t="shared" si="756"/>
        <v>-83.066371925815588</v>
      </c>
      <c r="R2549">
        <f t="shared" si="757"/>
        <v>96.933628074184412</v>
      </c>
      <c r="S2549">
        <f t="shared" si="758"/>
        <v>13.372552815177226</v>
      </c>
      <c r="T2549">
        <f t="shared" si="741"/>
        <v>5.3345103062160852</v>
      </c>
    </row>
    <row r="2550" spans="1:20" x14ac:dyDescent="0.25">
      <c r="A2550">
        <f t="shared" si="742"/>
        <v>84341.511831802214</v>
      </c>
      <c r="B2550">
        <f t="shared" si="759"/>
        <v>13423.368515874899</v>
      </c>
      <c r="C2550" t="str">
        <f t="shared" si="743"/>
        <v>0.223407104038228-1.82808941880797i</v>
      </c>
      <c r="D2550" t="str">
        <f t="shared" si="744"/>
        <v>3.47694147818492-1.24980431522983i</v>
      </c>
      <c r="E2550" t="str">
        <f t="shared" si="745"/>
        <v>168.737331298616+12.9692479040529i</v>
      </c>
      <c r="F2550" t="str">
        <f t="shared" si="746"/>
        <v>2.42481453199421-11.1430104780026i</v>
      </c>
      <c r="G2550" t="str">
        <f t="shared" si="747"/>
        <v>0.999954475732598-0.00674701377970116i</v>
      </c>
      <c r="H2550" t="str">
        <f t="shared" si="748"/>
        <v>240.087083995257-1585.9934696262i</v>
      </c>
      <c r="I2550" t="str">
        <f t="shared" si="749"/>
        <v>-48.2132247461407-18.3961055358089i</v>
      </c>
      <c r="K2550" t="str">
        <f t="shared" si="750"/>
        <v>0.00111971467858148-0.00272424795742849i</v>
      </c>
      <c r="L2550" t="str">
        <f t="shared" si="751"/>
        <v>0.00015-0.0210222653931788i</v>
      </c>
      <c r="M2550" t="str">
        <f t="shared" si="752"/>
        <v>0.0004-0.00370981153997272i</v>
      </c>
      <c r="N2550">
        <f t="shared" si="753"/>
        <v>96.967452388695932</v>
      </c>
      <c r="O2550">
        <f t="shared" si="754"/>
        <v>5.3043300888832796</v>
      </c>
      <c r="P2550" s="3">
        <f t="shared" si="755"/>
        <v>5.3043300888832796</v>
      </c>
      <c r="Q2550" s="3">
        <f t="shared" si="756"/>
        <v>-83.032547611304068</v>
      </c>
      <c r="R2550">
        <f t="shared" si="757"/>
        <v>96.967452388695932</v>
      </c>
      <c r="S2550">
        <f t="shared" si="758"/>
        <v>13.4233685158749</v>
      </c>
      <c r="T2550">
        <f t="shared" si="741"/>
        <v>5.3043300888832796</v>
      </c>
    </row>
    <row r="2551" spans="1:20" x14ac:dyDescent="0.25">
      <c r="A2551">
        <f t="shared" si="742"/>
        <v>84662.00957676307</v>
      </c>
      <c r="B2551">
        <f t="shared" si="759"/>
        <v>13474.377316235224</v>
      </c>
      <c r="C2551" t="str">
        <f t="shared" si="743"/>
        <v>0.223709729614056-1.82162226723525i</v>
      </c>
      <c r="D2551" t="str">
        <f t="shared" si="744"/>
        <v>3.47693246941892-1.24555947700518i</v>
      </c>
      <c r="E2551" t="str">
        <f t="shared" si="745"/>
        <v>168.792726335383+13.011155279153i</v>
      </c>
      <c r="F2551" t="str">
        <f t="shared" si="746"/>
        <v>2.42481369145243-11.1009514366957i</v>
      </c>
      <c r="G2551" t="str">
        <f t="shared" si="747"/>
        <v>0.999954129106696-0.00677265008438039i</v>
      </c>
      <c r="H2551" t="str">
        <f t="shared" si="748"/>
        <v>235.966023282714-1576.78517687839i</v>
      </c>
      <c r="I2551" t="str">
        <f t="shared" si="749"/>
        <v>-47.7648676535628-18.1755698845912i</v>
      </c>
      <c r="K2551" t="str">
        <f t="shared" si="750"/>
        <v>0.00111395304161118-0.00271572268790304i</v>
      </c>
      <c r="L2551" t="str">
        <f t="shared" si="751"/>
        <v>0.00015-0.02094268319703i</v>
      </c>
      <c r="M2551" t="str">
        <f t="shared" si="752"/>
        <v>0.0004-0.0036957676230053i</v>
      </c>
      <c r="N2551">
        <f t="shared" si="753"/>
        <v>97.001321221362815</v>
      </c>
      <c r="O2551">
        <f t="shared" si="754"/>
        <v>5.274176926503829</v>
      </c>
      <c r="P2551" s="3">
        <f t="shared" si="755"/>
        <v>5.274176926503829</v>
      </c>
      <c r="Q2551" s="3">
        <f t="shared" si="756"/>
        <v>-82.998678778637185</v>
      </c>
      <c r="R2551">
        <f t="shared" si="757"/>
        <v>97.001321221362815</v>
      </c>
      <c r="S2551">
        <f t="shared" si="758"/>
        <v>13.474377316235225</v>
      </c>
      <c r="T2551">
        <f t="shared" si="741"/>
        <v>5.274176926503829</v>
      </c>
    </row>
    <row r="2552" spans="1:20" x14ac:dyDescent="0.25">
      <c r="A2552">
        <f t="shared" si="742"/>
        <v>84983.725213154772</v>
      </c>
      <c r="B2552">
        <f t="shared" si="759"/>
        <v>13525.579950036919</v>
      </c>
      <c r="C2552" t="str">
        <f t="shared" si="743"/>
        <v>0.224009594191739-1.81518285848454i</v>
      </c>
      <c r="D2552" t="str">
        <f t="shared" si="744"/>
        <v>3.47692339210344-1.24133255403183i</v>
      </c>
      <c r="E2552" t="str">
        <f t="shared" si="745"/>
        <v>168.848542041445+13.0531006899942i</v>
      </c>
      <c r="F2552" t="str">
        <f t="shared" si="746"/>
        <v>2.42481284451097-11.0590520862155i</v>
      </c>
      <c r="G2552" t="str">
        <f t="shared" si="747"/>
        <v>0.999953779841675-0.00679838378015363i</v>
      </c>
      <c r="H2552" t="str">
        <f t="shared" si="748"/>
        <v>231.924497352571-1567.6456759188i</v>
      </c>
      <c r="I2552" t="str">
        <f t="shared" si="749"/>
        <v>-47.3210039757928-17.959068523815i</v>
      </c>
      <c r="K2552" t="str">
        <f t="shared" si="750"/>
        <v>0.00110822753984761-0.00270721216075111i</v>
      </c>
      <c r="L2552" t="str">
        <f t="shared" si="751"/>
        <v>0.00015-0.0208634022684101i</v>
      </c>
      <c r="M2552" t="str">
        <f t="shared" si="752"/>
        <v>0.0004-0.00368177687089589i</v>
      </c>
      <c r="N2552">
        <f t="shared" si="753"/>
        <v>97.035234131717743</v>
      </c>
      <c r="O2552">
        <f t="shared" si="754"/>
        <v>5.244050945774851</v>
      </c>
      <c r="P2552" s="3">
        <f t="shared" si="755"/>
        <v>5.244050945774851</v>
      </c>
      <c r="Q2552" s="3">
        <f t="shared" si="756"/>
        <v>-82.964765868282257</v>
      </c>
      <c r="R2552">
        <f t="shared" si="757"/>
        <v>97.035234131717743</v>
      </c>
      <c r="S2552">
        <f t="shared" si="758"/>
        <v>13.525579950036919</v>
      </c>
      <c r="T2552">
        <f t="shared" si="741"/>
        <v>5.244050945774851</v>
      </c>
    </row>
    <row r="2553" spans="1:20" x14ac:dyDescent="0.25">
      <c r="A2553">
        <f t="shared" si="742"/>
        <v>85306.663368964757</v>
      </c>
      <c r="B2553">
        <f t="shared" si="759"/>
        <v>13576.97715384706</v>
      </c>
      <c r="C2553" t="str">
        <f t="shared" si="743"/>
        <v>0.224306704874213-1.80877108569472i</v>
      </c>
      <c r="D2553" t="str">
        <f t="shared" si="744"/>
        <v>3.47691424571723-1.23712348547503i</v>
      </c>
      <c r="E2553" t="str">
        <f t="shared" si="745"/>
        <v>168.904781365001+13.0950829384481i</v>
      </c>
      <c r="F2553" t="str">
        <f t="shared" si="746"/>
        <v>2.42481199112113-11.0173118238245i</v>
      </c>
      <c r="G2553" t="str">
        <f t="shared" si="747"/>
        <v>0.999953427917443-0.00682421523679965i</v>
      </c>
      <c r="H2553" t="str">
        <f t="shared" si="748"/>
        <v>227.960827400168-1558.57455213165i</v>
      </c>
      <c r="I2553" t="str">
        <f t="shared" si="749"/>
        <v>-46.8815929151555-17.7465123866854i</v>
      </c>
      <c r="K2553" t="str">
        <f t="shared" si="750"/>
        <v>0.00110253799740428-0.00269871648223133i</v>
      </c>
      <c r="L2553" t="str">
        <f t="shared" si="751"/>
        <v>0.00015-0.0207844214668361i</v>
      </c>
      <c r="M2553" t="str">
        <f t="shared" si="752"/>
        <v>0.0004-0.00366783908238284i</v>
      </c>
      <c r="N2553">
        <f t="shared" si="753"/>
        <v>97.069190673742625</v>
      </c>
      <c r="O2553">
        <f t="shared" si="754"/>
        <v>5.2139522740314614</v>
      </c>
      <c r="P2553" s="3">
        <f t="shared" si="755"/>
        <v>5.2139522740314614</v>
      </c>
      <c r="Q2553" s="3">
        <f t="shared" si="756"/>
        <v>-82.930809326257375</v>
      </c>
      <c r="R2553">
        <f t="shared" si="757"/>
        <v>97.069190673742625</v>
      </c>
      <c r="S2553">
        <f t="shared" si="758"/>
        <v>13.576977153847059</v>
      </c>
      <c r="T2553">
        <f t="shared" si="741"/>
        <v>5.2139522740314614</v>
      </c>
    </row>
    <row r="2554" spans="1:20" x14ac:dyDescent="0.25">
      <c r="A2554">
        <f t="shared" si="742"/>
        <v>85630.828689766829</v>
      </c>
      <c r="B2554">
        <f t="shared" si="759"/>
        <v>13628.569667031679</v>
      </c>
      <c r="C2554" t="str">
        <f t="shared" si="743"/>
        <v>0.224601068716291-1.80238684251621i</v>
      </c>
      <c r="D2554" t="str">
        <f t="shared" si="744"/>
        <v>3.47690502973507-1.23293221075654i</v>
      </c>
      <c r="E2554" t="str">
        <f t="shared" si="745"/>
        <v>168.961447273637+13.1371008064339i</v>
      </c>
      <c r="F2554" t="str">
        <f t="shared" si="746"/>
        <v>2.42481113123381-10.9757300490743i</v>
      </c>
      <c r="G2554" t="str">
        <f t="shared" si="747"/>
        <v>0.999953073313756-0.00685014482549889i</v>
      </c>
      <c r="H2554" t="str">
        <f t="shared" si="748"/>
        <v>224.073371951661-1549.57138243948i</v>
      </c>
      <c r="I2554" t="str">
        <f t="shared" si="749"/>
        <v>-46.4465936083238-17.5378145349531i</v>
      </c>
      <c r="K2554" t="str">
        <f t="shared" si="750"/>
        <v>0.00109688423854044-0.0026902357569849i</v>
      </c>
      <c r="L2554" t="str">
        <f t="shared" si="751"/>
        <v>0.00015-0.0207057396561427i</v>
      </c>
      <c r="M2554" t="str">
        <f t="shared" si="752"/>
        <v>0.0004-0.00365395405696636i</v>
      </c>
      <c r="N2554">
        <f t="shared" si="753"/>
        <v>97.103190395793263</v>
      </c>
      <c r="O2554">
        <f t="shared" si="754"/>
        <v>5.1838810392475363</v>
      </c>
      <c r="P2554" s="3">
        <f t="shared" si="755"/>
        <v>5.1838810392475363</v>
      </c>
      <c r="Q2554" s="3">
        <f t="shared" si="756"/>
        <v>-82.896809604206737</v>
      </c>
      <c r="R2554">
        <f t="shared" si="757"/>
        <v>97.103190395793263</v>
      </c>
      <c r="S2554">
        <f t="shared" si="758"/>
        <v>13.628569667031678</v>
      </c>
      <c r="T2554">
        <f t="shared" si="741"/>
        <v>5.1838810392475363</v>
      </c>
    </row>
    <row r="2555" spans="1:20" x14ac:dyDescent="0.25">
      <c r="A2555">
        <f t="shared" si="742"/>
        <v>85956.225838787956</v>
      </c>
      <c r="B2555">
        <f t="shared" si="759"/>
        <v>13680.3582317664</v>
      </c>
      <c r="C2555" t="str">
        <f t="shared" si="743"/>
        <v>0.224892692723656-1.79603002310884i</v>
      </c>
      <c r="D2555" t="str">
        <f t="shared" si="744"/>
        <v>3.47689574362779-1.22875866955375i</v>
      </c>
      <c r="E2555" t="str">
        <f t="shared" si="745"/>
        <v>169.018542754409+13.1791530556579i</v>
      </c>
      <c r="F2555" t="str">
        <f t="shared" si="746"/>
        <v>2.42481026479954-10.934306163796i</v>
      </c>
      <c r="G2555" t="str">
        <f t="shared" si="747"/>
        <v>0.999952716010215-0.00687617291883868i</v>
      </c>
      <c r="H2555" t="str">
        <f t="shared" si="748"/>
        <v>220.260526049586-1540.63573597099i</v>
      </c>
      <c r="I2555" t="str">
        <f t="shared" si="749"/>
        <v>-46.0159651540888-17.3328901075906i</v>
      </c>
      <c r="K2555" t="str">
        <f t="shared" si="750"/>
        <v>0.00109126608767248-0.00268177008804645i</v>
      </c>
      <c r="L2555" t="str">
        <f t="shared" si="751"/>
        <v>0.00015-0.0206273557044658i</v>
      </c>
      <c r="M2555" t="str">
        <f t="shared" si="752"/>
        <v>0.0004-0.00364012159490573i</v>
      </c>
      <c r="N2555">
        <f t="shared" si="753"/>
        <v>97.137232840525442</v>
      </c>
      <c r="O2555">
        <f t="shared" si="754"/>
        <v>5.1538373700363946</v>
      </c>
      <c r="P2555" s="3">
        <f t="shared" si="755"/>
        <v>5.1538373700363946</v>
      </c>
      <c r="Q2555" s="3">
        <f t="shared" si="756"/>
        <v>-82.862767159474558</v>
      </c>
      <c r="R2555">
        <f t="shared" si="757"/>
        <v>97.137232840525442</v>
      </c>
      <c r="S2555">
        <f t="shared" si="758"/>
        <v>13.6803582317664</v>
      </c>
      <c r="T2555">
        <f t="shared" si="741"/>
        <v>5.1538373700363946</v>
      </c>
    </row>
    <row r="2556" spans="1:20" x14ac:dyDescent="0.25">
      <c r="A2556">
        <f t="shared" si="742"/>
        <v>86282.859496975347</v>
      </c>
      <c r="B2556">
        <f t="shared" si="759"/>
        <v>13732.343593047113</v>
      </c>
      <c r="C2556" t="str">
        <f t="shared" si="743"/>
        <v>0.225181583851693-1.78970052213955i</v>
      </c>
      <c r="D2556" t="str">
        <f t="shared" si="744"/>
        <v>3.47688638686218-1.22460280179883i</v>
      </c>
      <c r="E2556" t="str">
        <f t="shared" si="745"/>
        <v>169.07607081394+13.2212384273459i</v>
      </c>
      <c r="F2556" t="str">
        <f t="shared" si="746"/>
        <v>2.42480939176849-10.8930395720919i</v>
      </c>
      <c r="G2556" t="str">
        <f t="shared" si="747"/>
        <v>0.999952355986265-0.00690229989081859i</v>
      </c>
      <c r="H2556" t="str">
        <f t="shared" si="748"/>
        <v>216.520720452578-1531.7671746974i</v>
      </c>
      <c r="I2556" t="str">
        <f t="shared" si="749"/>
        <v>-45.5896666395688-17.1316562705696i</v>
      </c>
      <c r="K2556" t="str">
        <f t="shared" si="750"/>
        <v>0.00108568336938491-0.00267331957685466i</v>
      </c>
      <c r="L2556" t="str">
        <f t="shared" si="751"/>
        <v>0.00015-0.0205492684842257i</v>
      </c>
      <c r="M2556" t="str">
        <f t="shared" si="752"/>
        <v>0.0004-0.00362634149721631i</v>
      </c>
      <c r="N2556">
        <f t="shared" si="753"/>
        <v>97.171317544815921</v>
      </c>
      <c r="O2556">
        <f t="shared" si="754"/>
        <v>5.1238213956504737</v>
      </c>
      <c r="P2556" s="3">
        <f t="shared" si="755"/>
        <v>5.1238213956504737</v>
      </c>
      <c r="Q2556" s="3">
        <f t="shared" si="756"/>
        <v>-82.828682455184079</v>
      </c>
      <c r="R2556">
        <f t="shared" si="757"/>
        <v>97.171317544815921</v>
      </c>
      <c r="S2556">
        <f t="shared" si="758"/>
        <v>13.732343593047114</v>
      </c>
      <c r="T2556">
        <f t="shared" si="741"/>
        <v>5.1238213956504737</v>
      </c>
    </row>
    <row r="2557" spans="1:20" x14ac:dyDescent="0.25">
      <c r="A2557">
        <f t="shared" si="742"/>
        <v>86610.73436306385</v>
      </c>
      <c r="B2557">
        <f t="shared" si="759"/>
        <v>13784.526498700692</v>
      </c>
      <c r="C2557" t="str">
        <f t="shared" si="743"/>
        <v>0.22546774900455-1.78339823478025i</v>
      </c>
      <c r="D2557" t="str">
        <f t="shared" si="744"/>
        <v>3.47687695890097-1.22046454767782i</v>
      </c>
      <c r="E2557" t="str">
        <f t="shared" si="745"/>
        <v>169.134034478507+13.2633556419747i</v>
      </c>
      <c r="F2557" t="str">
        <f t="shared" si="746"/>
        <v>2.42480851209043-10.8519296803275i</v>
      </c>
      <c r="G2557" t="str">
        <f t="shared" si="747"/>
        <v>0.999951993221197-0.00692852611685579i</v>
      </c>
      <c r="H2557" t="str">
        <f t="shared" si="748"/>
        <v>212.852420849272-1522.96525403837i</v>
      </c>
      <c r="I2557" t="str">
        <f t="shared" si="749"/>
        <v>-45.1676571649197-16.9340321677275i</v>
      </c>
      <c r="K2557" t="str">
        <f t="shared" si="750"/>
        <v>0.00108013590844149-0.00266488432326308i</v>
      </c>
      <c r="L2557" t="str">
        <f t="shared" si="751"/>
        <v>0.00015-0.0204714768721117i</v>
      </c>
      <c r="M2557" t="str">
        <f t="shared" si="752"/>
        <v>0.0004-0.00361261356566677i</v>
      </c>
      <c r="N2557">
        <f t="shared" si="753"/>
        <v>97.205444039689255</v>
      </c>
      <c r="O2557">
        <f t="shared" si="754"/>
        <v>5.0938332459818163</v>
      </c>
      <c r="P2557" s="3">
        <f t="shared" si="755"/>
        <v>5.0938332459818163</v>
      </c>
      <c r="Q2557" s="3">
        <f t="shared" si="756"/>
        <v>-82.794555960310745</v>
      </c>
      <c r="R2557">
        <f t="shared" si="757"/>
        <v>97.205444039689255</v>
      </c>
      <c r="S2557">
        <f t="shared" si="758"/>
        <v>13.784526498700693</v>
      </c>
      <c r="T2557">
        <f t="shared" si="741"/>
        <v>5.0938332459818163</v>
      </c>
    </row>
    <row r="2558" spans="1:20" x14ac:dyDescent="0.25">
      <c r="A2558">
        <f t="shared" si="742"/>
        <v>86939.855153643497</v>
      </c>
      <c r="B2558">
        <f t="shared" si="759"/>
        <v>13836.907699395755</v>
      </c>
      <c r="C2558" t="str">
        <f t="shared" si="743"/>
        <v>0.225751195034037-1.77712305670568i</v>
      </c>
      <c r="D2558" t="str">
        <f t="shared" si="744"/>
        <v>3.47686745920282-1.2163438476298i</v>
      </c>
      <c r="E2558" t="str">
        <f t="shared" si="745"/>
        <v>169.192436794133+13.3055033989999i</v>
      </c>
      <c r="F2558" t="str">
        <f t="shared" si="746"/>
        <v>2.42480762571477-10.8109758971219i</v>
      </c>
      <c r="G2558" t="str">
        <f t="shared" si="747"/>
        <v>0.999951627694143-0.00695485197379031i</v>
      </c>
      <c r="H2558" t="str">
        <f t="shared" si="748"/>
        <v>209.25412708653-1514.22952343923i</v>
      </c>
      <c r="I2558" t="str">
        <f t="shared" si="749"/>
        <v>-44.7498958666191-16.739938872715i</v>
      </c>
      <c r="K2558" t="str">
        <f t="shared" si="750"/>
        <v>0.00107462352979595-0.002656464425551i</v>
      </c>
      <c r="L2558" t="str">
        <f t="shared" si="751"/>
        <v>0.00015-0.0203939797490653i</v>
      </c>
      <c r="M2558" t="str">
        <f t="shared" si="752"/>
        <v>0.0004-0.00359893760277621i</v>
      </c>
      <c r="N2558">
        <f t="shared" si="753"/>
        <v>97.239611850238774</v>
      </c>
      <c r="O2558">
        <f t="shared" si="754"/>
        <v>5.0638730515623065</v>
      </c>
      <c r="P2558" s="3">
        <f t="shared" si="755"/>
        <v>5.0638730515623065</v>
      </c>
      <c r="Q2558" s="3">
        <f t="shared" si="756"/>
        <v>-82.760388149761226</v>
      </c>
      <c r="R2558">
        <f t="shared" si="757"/>
        <v>97.239611850238774</v>
      </c>
      <c r="S2558">
        <f t="shared" si="758"/>
        <v>13.836907699395756</v>
      </c>
      <c r="T2558">
        <f t="shared" si="741"/>
        <v>5.0638730515623065</v>
      </c>
    </row>
    <row r="2559" spans="1:20" x14ac:dyDescent="0.25">
      <c r="A2559">
        <f t="shared" si="742"/>
        <v>87270.226603227347</v>
      </c>
      <c r="B2559">
        <f t="shared" si="759"/>
        <v>13889.487948653459</v>
      </c>
      <c r="C2559" t="str">
        <f t="shared" si="743"/>
        <v>0.226031928738591-1.77087488409122i</v>
      </c>
      <c r="D2559" t="str">
        <f t="shared" si="744"/>
        <v>3.47685788722231-1.21224064234602i</v>
      </c>
      <c r="E2559" t="str">
        <f t="shared" si="745"/>
        <v>169.251280826685+13.347680376578i</v>
      </c>
      <c r="F2559" t="str">
        <f t="shared" si="746"/>
        <v>2.42480673259052-10.7701776333402i</v>
      </c>
      <c r="G2559" t="str">
        <f t="shared" si="747"/>
        <v>0.999951259384075-0.00698127783989046i</v>
      </c>
      <c r="H2559" t="str">
        <f t="shared" si="748"/>
        <v>205.724372411762-1505.55952692011i</v>
      </c>
      <c r="I2559" t="str">
        <f t="shared" si="749"/>
        <v>-44.3363419393903-16.5492993420043i</v>
      </c>
      <c r="K2559" t="str">
        <f t="shared" si="750"/>
        <v>0.0010691460586026-0.00264805998043413i</v>
      </c>
      <c r="L2559" t="str">
        <f t="shared" si="751"/>
        <v>0.00015-0.0203167760002642i</v>
      </c>
      <c r="M2559" t="str">
        <f t="shared" si="752"/>
        <v>0.0004-0.00358531341181133i</v>
      </c>
      <c r="N2559">
        <f t="shared" si="753"/>
        <v>97.27382049554916</v>
      </c>
      <c r="O2559">
        <f t="shared" si="754"/>
        <v>5.0339409435636391</v>
      </c>
      <c r="P2559" s="3">
        <f t="shared" si="755"/>
        <v>5.0339409435636391</v>
      </c>
      <c r="Q2559" s="3">
        <f t="shared" si="756"/>
        <v>-82.72617950445084</v>
      </c>
      <c r="R2559">
        <f t="shared" si="757"/>
        <v>97.27382049554916</v>
      </c>
      <c r="S2559">
        <f t="shared" si="758"/>
        <v>13.889487948653459</v>
      </c>
      <c r="T2559">
        <f t="shared" si="741"/>
        <v>5.0339409435636391</v>
      </c>
    </row>
    <row r="2560" spans="1:20" x14ac:dyDescent="0.25">
      <c r="A2560">
        <f t="shared" si="742"/>
        <v>87601.853464319604</v>
      </c>
      <c r="B2560">
        <f t="shared" si="759"/>
        <v>13942.268002858342</v>
      </c>
      <c r="C2560" t="str">
        <f t="shared" si="743"/>
        <v>0.226309956862239-1.76465361361064i</v>
      </c>
      <c r="D2560" t="str">
        <f t="shared" si="744"/>
        <v>3.47684824240983-1.20815487276905i</v>
      </c>
      <c r="E2560" t="str">
        <f t="shared" si="745"/>
        <v>169.310569661951+13.3898852312904i</v>
      </c>
      <c r="F2560" t="str">
        <f t="shared" si="746"/>
        <v>2.42480583266627-10.7295343020846i</v>
      </c>
      <c r="G2560" t="str">
        <f t="shared" si="747"/>
        <v>0.999950888269806-0.00700780409485822i</v>
      </c>
      <c r="H2560" t="str">
        <f t="shared" si="748"/>
        <v>202.26172272959-1496.95480359879i</v>
      </c>
      <c r="I2560" t="str">
        <f t="shared" si="749"/>
        <v>-43.9269546568321-16.3620383689536i</v>
      </c>
      <c r="K2560" t="str">
        <f t="shared" si="750"/>
        <v>0.00106370332022679-0.00263967108307555i</v>
      </c>
      <c r="L2560" t="str">
        <f t="shared" si="751"/>
        <v>0.00015-0.0202398645151069i</v>
      </c>
      <c r="M2560" t="str">
        <f t="shared" si="752"/>
        <v>0.0004-0.00357174079678356i</v>
      </c>
      <c r="N2560">
        <f t="shared" si="753"/>
        <v>97.308069488618415</v>
      </c>
      <c r="O2560">
        <f t="shared" si="754"/>
        <v>5.0040370537968561</v>
      </c>
      <c r="P2560" s="3">
        <f t="shared" si="755"/>
        <v>5.0040370537968561</v>
      </c>
      <c r="Q2560" s="3">
        <f t="shared" si="756"/>
        <v>-82.691930511381585</v>
      </c>
      <c r="R2560">
        <f t="shared" si="757"/>
        <v>97.308069488618415</v>
      </c>
      <c r="S2560">
        <f t="shared" si="758"/>
        <v>13.942268002858341</v>
      </c>
      <c r="T2560">
        <f t="shared" si="741"/>
        <v>5.0040370537968561</v>
      </c>
    </row>
    <row r="2561" spans="1:20" x14ac:dyDescent="0.25">
      <c r="A2561">
        <f t="shared" si="742"/>
        <v>87934.740507484021</v>
      </c>
      <c r="B2561">
        <f t="shared" si="759"/>
        <v>13995.248621269204</v>
      </c>
      <c r="C2561" t="str">
        <f t="shared" si="743"/>
        <v>0.226585286093592-1.758459142434i</v>
      </c>
      <c r="D2561" t="str">
        <f t="shared" si="744"/>
        <v>3.47683852421162-1.20408648009191i</v>
      </c>
      <c r="E2561" t="str">
        <f t="shared" si="745"/>
        <v>169.370306405739+13.432116597859i</v>
      </c>
      <c r="F2561" t="str">
        <f t="shared" si="746"/>
        <v>2.42480492589029-10.6890453186861i</v>
      </c>
      <c r="G2561" t="str">
        <f t="shared" si="747"/>
        <v>0.999950514329989-0.00703443111983462i</v>
      </c>
      <c r="H2561" t="str">
        <f t="shared" si="748"/>
        <v>198.864775872593-1488.41488818784i</v>
      </c>
      <c r="I2561" t="str">
        <f t="shared" si="749"/>
        <v>-43.5216933908086-16.1780825389058i</v>
      </c>
      <c r="K2561" t="str">
        <f t="shared" si="750"/>
        <v>0.00105829514025519-0.00263129782709651i</v>
      </c>
      <c r="L2561" t="str">
        <f t="shared" si="751"/>
        <v>0.00015-0.0201632441871955i</v>
      </c>
      <c r="M2561" t="str">
        <f t="shared" si="752"/>
        <v>0.0004-0.00355821956244626i</v>
      </c>
      <c r="N2561">
        <f t="shared" si="753"/>
        <v>97.342358336279673</v>
      </c>
      <c r="O2561">
        <f t="shared" si="754"/>
        <v>4.9741615147125176</v>
      </c>
      <c r="P2561" s="3">
        <f t="shared" si="755"/>
        <v>4.9741615147125176</v>
      </c>
      <c r="Q2561" s="3">
        <f t="shared" si="756"/>
        <v>-82.657641663720327</v>
      </c>
      <c r="R2561">
        <f t="shared" si="757"/>
        <v>97.342358336279673</v>
      </c>
      <c r="S2561">
        <f t="shared" si="758"/>
        <v>13.995248621269203</v>
      </c>
      <c r="T2561">
        <f t="shared" si="741"/>
        <v>4.9741615147125176</v>
      </c>
    </row>
    <row r="2562" spans="1:20" x14ac:dyDescent="0.25">
      <c r="A2562">
        <f t="shared" si="742"/>
        <v>88268.892521412461</v>
      </c>
      <c r="B2562">
        <f t="shared" si="759"/>
        <v>14048.430566030027</v>
      </c>
      <c r="C2562" t="str">
        <f t="shared" si="743"/>
        <v>0.22685792306482-1.75229136822553i</v>
      </c>
      <c r="D2562" t="str">
        <f t="shared" si="744"/>
        <v>3.47682873206973-1.20003540575724i</v>
      </c>
      <c r="E2562" t="str">
        <f t="shared" si="745"/>
        <v>169.430494183967+13.4743730888596i</v>
      </c>
      <c r="F2562" t="str">
        <f t="shared" si="746"/>
        <v>2.4248040122104-10.6487101006959i</v>
      </c>
      <c r="G2562" t="str">
        <f t="shared" si="747"/>
        <v>0.999950137543112-0.00706115929740517i</v>
      </c>
      <c r="H2562" t="str">
        <f t="shared" si="748"/>
        <v>195.532160886181-1479.93931146755i</v>
      </c>
      <c r="I2562" t="str">
        <f t="shared" si="749"/>
        <v>-43.1205176296643-15.9973601853109i</v>
      </c>
      <c r="K2562" t="str">
        <f t="shared" si="750"/>
        <v>0.00105292134450593-0.00262294030458737i</v>
      </c>
      <c r="L2562" t="str">
        <f t="shared" si="751"/>
        <v>0.00015-0.0200869139143211i</v>
      </c>
      <c r="M2562" t="str">
        <f t="shared" si="752"/>
        <v>0.0004-0.00354474951429196i</v>
      </c>
      <c r="N2562">
        <f t="shared" si="753"/>
        <v>97.376686539121437</v>
      </c>
      <c r="O2562">
        <f t="shared" si="754"/>
        <v>4.9443144594006618</v>
      </c>
      <c r="P2562" s="3">
        <f t="shared" si="755"/>
        <v>4.9443144594006618</v>
      </c>
      <c r="Q2562" s="3">
        <f t="shared" si="756"/>
        <v>-82.623313460878563</v>
      </c>
      <c r="R2562">
        <f t="shared" si="757"/>
        <v>97.376686539121437</v>
      </c>
      <c r="S2562">
        <f t="shared" si="758"/>
        <v>14.048430566030026</v>
      </c>
      <c r="T2562">
        <f t="shared" si="741"/>
        <v>4.9443144594006618</v>
      </c>
    </row>
    <row r="2563" spans="1:20" x14ac:dyDescent="0.25">
      <c r="A2563">
        <f t="shared" si="742"/>
        <v>88604.314312993825</v>
      </c>
      <c r="B2563">
        <f t="shared" si="759"/>
        <v>14101.814602180941</v>
      </c>
      <c r="C2563" t="str">
        <f t="shared" si="743"/>
        <v>0.227127874350621-1.7461501891413i</v>
      </c>
      <c r="D2563" t="str">
        <f t="shared" si="744"/>
        <v>3.47681886542194-1.19600159145642i</v>
      </c>
      <c r="E2563" t="str">
        <f t="shared" si="745"/>
        <v>169.491136142743+13.5166532944354i</v>
      </c>
      <c r="F2563" t="str">
        <f t="shared" si="746"/>
        <v>2.42480309157405-10.6085280678773i</v>
      </c>
      <c r="G2563" t="str">
        <f t="shared" si="747"/>
        <v>0.999949757887501-0.0070879890116053i</v>
      </c>
      <c r="H2563" t="str">
        <f t="shared" si="748"/>
        <v>192.26253732747-1471.52760073542i</v>
      </c>
      <c r="I2563" t="str">
        <f t="shared" si="749"/>
        <v>-42.7233869953172-15.8198013468548i</v>
      </c>
      <c r="K2563" t="str">
        <f t="shared" si="750"/>
        <v>0.00104758175903845-0.00261459860611841i</v>
      </c>
      <c r="L2563" t="str">
        <f t="shared" si="751"/>
        <v>0.00015-0.020010872598447i</v>
      </c>
      <c r="M2563" t="str">
        <f t="shared" si="752"/>
        <v>0.0004-0.00353133045854947i</v>
      </c>
      <c r="N2563">
        <f t="shared" si="753"/>
        <v>97.411053591408233</v>
      </c>
      <c r="O2563">
        <f t="shared" si="754"/>
        <v>4.9144960215896054</v>
      </c>
      <c r="P2563" s="3">
        <f t="shared" si="755"/>
        <v>4.9144960215896054</v>
      </c>
      <c r="Q2563" s="3">
        <f t="shared" si="756"/>
        <v>-82.588946408591767</v>
      </c>
      <c r="R2563">
        <f t="shared" si="757"/>
        <v>97.411053591408233</v>
      </c>
      <c r="S2563">
        <f t="shared" si="758"/>
        <v>14.101814602180941</v>
      </c>
      <c r="T2563">
        <f t="shared" si="741"/>
        <v>4.9144960215896054</v>
      </c>
    </row>
    <row r="2564" spans="1:20" x14ac:dyDescent="0.25">
      <c r="A2564">
        <f t="shared" si="742"/>
        <v>88941.010707383204</v>
      </c>
      <c r="B2564">
        <f t="shared" si="759"/>
        <v>14155.401497669229</v>
      </c>
      <c r="C2564" t="str">
        <f t="shared" si="743"/>
        <v>0.227395146467253-1.74003550382721i</v>
      </c>
      <c r="D2564" t="str">
        <f t="shared" si="744"/>
        <v>3.47680892370181-1.19198497912877i</v>
      </c>
      <c r="E2564" t="str">
        <f t="shared" si="745"/>
        <v>169.552235448459+13.5589557820019i</v>
      </c>
      <c r="F2564" t="str">
        <f t="shared" si="746"/>
        <v>2.42480216392827-10.5684986421971i</v>
      </c>
      <c r="G2564" t="str">
        <f t="shared" si="747"/>
        <v>0.999949375341318-0.00711492064792587i</v>
      </c>
      <c r="H2564" t="str">
        <f t="shared" si="748"/>
        <v>189.054594578116-1463.17928023339i</v>
      </c>
      <c r="I2564" t="str">
        <f t="shared" si="749"/>
        <v>-42.3302612592824-15.6453377255808i</v>
      </c>
      <c r="K2564" t="str">
        <f t="shared" si="750"/>
        <v>0.00104227621016339-0.00260627282075081i</v>
      </c>
      <c r="L2564" t="str">
        <f t="shared" si="751"/>
        <v>0.00015-0.0199351191456933i</v>
      </c>
      <c r="M2564" t="str">
        <f t="shared" si="752"/>
        <v>0.0004-0.00351796220218117i</v>
      </c>
      <c r="N2564">
        <f t="shared" si="753"/>
        <v>97.445458981000883</v>
      </c>
      <c r="O2564">
        <f t="shared" si="754"/>
        <v>4.8847063356462268</v>
      </c>
      <c r="P2564" s="3">
        <f t="shared" si="755"/>
        <v>4.8847063356462268</v>
      </c>
      <c r="Q2564" s="3">
        <f t="shared" si="756"/>
        <v>-82.554541018999117</v>
      </c>
      <c r="R2564">
        <f t="shared" si="757"/>
        <v>97.445458981000883</v>
      </c>
      <c r="S2564">
        <f t="shared" si="758"/>
        <v>14.155401497669228</v>
      </c>
      <c r="T2564">
        <f t="shared" si="741"/>
        <v>4.8847063356462268</v>
      </c>
    </row>
    <row r="2565" spans="1:20" x14ac:dyDescent="0.25">
      <c r="A2565">
        <f t="shared" si="742"/>
        <v>89278.986548071261</v>
      </c>
      <c r="B2565">
        <f t="shared" si="759"/>
        <v>14209.192023360372</v>
      </c>
      <c r="C2565" t="str">
        <f t="shared" si="743"/>
        <v>0.227659745871482-1.73394721141677i</v>
      </c>
      <c r="D2565" t="str">
        <f t="shared" si="744"/>
        <v>3.47679890633854-1.18798551096069i</v>
      </c>
      <c r="E2565" t="str">
        <f t="shared" si="745"/>
        <v>169.613795287882+13.6012790959502i</v>
      </c>
      <c r="F2565" t="str">
        <f t="shared" si="746"/>
        <v>2.42480122921971-10.5286212478175i</v>
      </c>
      <c r="G2565" t="str">
        <f t="shared" si="747"/>
        <v>0.999948989882555-0.00714195459331857i</v>
      </c>
      <c r="H2565" t="str">
        <f t="shared" si="748"/>
        <v>185.907051170887-1454.89387155358i</v>
      </c>
      <c r="I2565" t="str">
        <f t="shared" si="749"/>
        <v>-41.9411003576775-15.4739026459839i</v>
      </c>
      <c r="K2565" t="str">
        <f t="shared" si="750"/>
        <v>0.00103700452445212-0.00259796303604749i</v>
      </c>
      <c r="L2565" t="str">
        <f t="shared" si="751"/>
        <v>0.00015-0.0198596524663213i</v>
      </c>
      <c r="M2565" t="str">
        <f t="shared" si="752"/>
        <v>0.0004-0.00350464455288023i</v>
      </c>
      <c r="N2565">
        <f t="shared" si="753"/>
        <v>97.479902189274455</v>
      </c>
      <c r="O2565">
        <f t="shared" si="754"/>
        <v>4.8549455365750607</v>
      </c>
      <c r="P2565" s="3">
        <f t="shared" si="755"/>
        <v>4.8549455365750607</v>
      </c>
      <c r="Q2565" s="3">
        <f t="shared" si="756"/>
        <v>-82.520097810725545</v>
      </c>
      <c r="R2565">
        <f t="shared" si="757"/>
        <v>97.479902189274455</v>
      </c>
      <c r="S2565">
        <f t="shared" si="758"/>
        <v>14.209192023360373</v>
      </c>
      <c r="T2565">
        <f t="shared" si="741"/>
        <v>4.8549455365750607</v>
      </c>
    </row>
    <row r="2566" spans="1:20" x14ac:dyDescent="0.25">
      <c r="A2566">
        <f t="shared" si="742"/>
        <v>89618.246696953938</v>
      </c>
      <c r="B2566">
        <f t="shared" si="759"/>
        <v>14263.186953049142</v>
      </c>
      <c r="C2566" t="str">
        <f t="shared" si="743"/>
        <v>0.227921678959641-1.72788521152893i</v>
      </c>
      <c r="D2566" t="str">
        <f t="shared" si="744"/>
        <v>3.47678881275706-1.18400312938481i</v>
      </c>
      <c r="E2566" t="str">
        <f t="shared" si="745"/>
        <v>169.675818868232+13.6436217573502i</v>
      </c>
      <c r="F2566" t="str">
        <f t="shared" si="746"/>
        <v>2.4248002873946-10.4888953110876i</v>
      </c>
      <c r="G2566" t="str">
        <f t="shared" si="747"/>
        <v>0.99994860148904-0.00716909123620151i</v>
      </c>
      <c r="H2566" t="str">
        <f t="shared" si="748"/>
        <v>182.818654129993-1446.67089402368i</v>
      </c>
      <c r="I2566" t="str">
        <f t="shared" si="749"/>
        <v>-41.5558644052605-15.3054310150659i</v>
      </c>
      <c r="K2566" t="str">
        <f t="shared" si="750"/>
        <v>0.0010317665287462-0.0025896693380841i</v>
      </c>
      <c r="L2566" t="str">
        <f t="shared" si="751"/>
        <v>0.00015-0.0197844714747174i</v>
      </c>
      <c r="M2566" t="str">
        <f t="shared" si="752"/>
        <v>0.0004-0.00349137731906777i</v>
      </c>
      <c r="N2566">
        <f t="shared" si="753"/>
        <v>97.514382691038861</v>
      </c>
      <c r="O2566">
        <f t="shared" si="754"/>
        <v>4.825213760017574</v>
      </c>
      <c r="P2566" s="3">
        <f t="shared" si="755"/>
        <v>4.825213760017574</v>
      </c>
      <c r="Q2566" s="3">
        <f t="shared" si="756"/>
        <v>-82.485617308961139</v>
      </c>
      <c r="R2566">
        <f t="shared" si="757"/>
        <v>97.514382691038861</v>
      </c>
      <c r="S2566">
        <f t="shared" si="758"/>
        <v>14.263186953049143</v>
      </c>
      <c r="T2566">
        <f t="shared" si="741"/>
        <v>4.825213760017574</v>
      </c>
    </row>
    <row r="2567" spans="1:20" x14ac:dyDescent="0.25">
      <c r="A2567">
        <f t="shared" si="742"/>
        <v>89958.796034402374</v>
      </c>
      <c r="B2567">
        <f t="shared" si="759"/>
        <v>14317.387063470729</v>
      </c>
      <c r="C2567" t="str">
        <f t="shared" si="743"/>
        <v>0.22818095206658-1.72184940426599i</v>
      </c>
      <c r="D2567" t="str">
        <f t="shared" si="744"/>
        <v>3.47677864237787-1.18003777707919i</v>
      </c>
      <c r="E2567" t="str">
        <f t="shared" si="745"/>
        <v>169.738309417276+13.685982263643i</v>
      </c>
      <c r="F2567" t="str">
        <f t="shared" si="746"/>
        <v>2.42479933839875-10.4493202605353i</v>
      </c>
      <c r="G2567" t="str">
        <f t="shared" si="747"/>
        <v>0.999948210138431-0.00719633096646471i</v>
      </c>
      <c r="H2567" t="str">
        <f t="shared" si="748"/>
        <v>179.788178324905-1438.50986507269i</v>
      </c>
      <c r="I2567" t="str">
        <f t="shared" si="749"/>
        <v>-41.1745137085446-15.1398592833313i</v>
      </c>
      <c r="K2567" t="str">
        <f t="shared" si="750"/>
        <v>0.00102656205016668-0.00258139181145994i</v>
      </c>
      <c r="L2567" t="str">
        <f t="shared" si="751"/>
        <v>0.00015-0.0197095750893778i</v>
      </c>
      <c r="M2567" t="str">
        <f t="shared" si="752"/>
        <v>0.0004-0.00347816030989019i</v>
      </c>
      <c r="N2567">
        <f t="shared" si="753"/>
        <v>97.548899954454868</v>
      </c>
      <c r="O2567">
        <f t="shared" si="754"/>
        <v>4.7955111422516534</v>
      </c>
      <c r="P2567" s="3">
        <f t="shared" si="755"/>
        <v>4.7955111422516534</v>
      </c>
      <c r="Q2567" s="3">
        <f t="shared" si="756"/>
        <v>-82.451100045545132</v>
      </c>
      <c r="R2567">
        <f t="shared" si="757"/>
        <v>97.548899954454868</v>
      </c>
      <c r="S2567">
        <f t="shared" si="758"/>
        <v>14.317387063470729</v>
      </c>
      <c r="T2567">
        <f t="shared" si="741"/>
        <v>4.7955111422516534</v>
      </c>
    </row>
    <row r="2568" spans="1:20" x14ac:dyDescent="0.25">
      <c r="A2568">
        <f t="shared" si="742"/>
        <v>90300.639459333092</v>
      </c>
      <c r="B2568">
        <f t="shared" si="759"/>
        <v>14371.793134311918</v>
      </c>
      <c r="C2568" t="str">
        <f t="shared" si="743"/>
        <v>0.228437571464772-1.71583969021134i</v>
      </c>
      <c r="D2568" t="str">
        <f t="shared" si="744"/>
        <v>3.47676839461713-1.17608939696645i</v>
      </c>
      <c r="E2568" t="str">
        <f t="shared" si="745"/>
        <v>169.801270183409+13.7283590883381i</v>
      </c>
      <c r="F2568" t="str">
        <f t="shared" si="746"/>
        <v>2.42479838217757-10.409895526859i</v>
      </c>
      <c r="G2568" t="str">
        <f t="shared" si="747"/>
        <v>0.999947815808217-0.00722367417547563i</v>
      </c>
      <c r="H2568" t="str">
        <f t="shared" si="748"/>
        <v>176.814425837612-1430.41030057798i</v>
      </c>
      <c r="I2568" t="str">
        <f t="shared" si="749"/>
        <v>-40.7970087780356-14.9771254067088i</v>
      </c>
      <c r="K2568" t="str">
        <f t="shared" si="750"/>
        <v>0.00102139091612322-0.00257313053930882i</v>
      </c>
      <c r="L2568" t="str">
        <f t="shared" si="751"/>
        <v>0.00015-0.0196349622328927i</v>
      </c>
      <c r="M2568" t="str">
        <f t="shared" si="752"/>
        <v>0.0004-0.00346499333521636i</v>
      </c>
      <c r="N2568">
        <f t="shared" si="753"/>
        <v>97.583453440955296</v>
      </c>
      <c r="O2568">
        <f t="shared" si="754"/>
        <v>4.7658378201902227</v>
      </c>
      <c r="P2568" s="3">
        <f t="shared" si="755"/>
        <v>4.7658378201902227</v>
      </c>
      <c r="Q2568" s="3">
        <f t="shared" si="756"/>
        <v>-82.416546559044704</v>
      </c>
      <c r="R2568">
        <f t="shared" si="757"/>
        <v>97.583453440955296</v>
      </c>
      <c r="S2568">
        <f t="shared" si="758"/>
        <v>14.371793134311918</v>
      </c>
      <c r="T2568">
        <f t="shared" si="741"/>
        <v>4.7658378201902227</v>
      </c>
    </row>
    <row r="2569" spans="1:20" x14ac:dyDescent="0.25">
      <c r="A2569">
        <f t="shared" si="742"/>
        <v>90643.781889278573</v>
      </c>
      <c r="B2569">
        <f t="shared" si="759"/>
        <v>14426.405948222304</v>
      </c>
      <c r="C2569" t="str">
        <f t="shared" si="743"/>
        <v>0.228691543363242-1.70985597042745i</v>
      </c>
      <c r="D2569" t="str">
        <f t="shared" si="744"/>
        <v>3.47675806888653-1.17215793221298i</v>
      </c>
      <c r="E2569" t="str">
        <f t="shared" si="745"/>
        <v>169.864704435741+13.7707506806988i</v>
      </c>
      <c r="F2569" t="str">
        <f t="shared" si="746"/>
        <v>2.42479741867608-10.3706205429195i</v>
      </c>
      <c r="G2569" t="str">
        <f t="shared" si="747"/>
        <v>0.999947418475713-0.00725112125608478i</v>
      </c>
      <c r="H2569" t="str">
        <f t="shared" si="748"/>
        <v>173.896225343109-1422.37171519439i</v>
      </c>
      <c r="I2569" t="str">
        <f t="shared" si="749"/>
        <v>-40.4233103396344-14.8171688093813i</v>
      </c>
      <c r="K2569" t="str">
        <f t="shared" si="750"/>
        <v>0.00101625295432304-0.00256488560331014i</v>
      </c>
      <c r="L2569" t="str">
        <f t="shared" si="751"/>
        <v>0.00015-0.0195606318319314i</v>
      </c>
      <c r="M2569" t="str">
        <f t="shared" si="752"/>
        <v>0.0004-0.00345187620563496i</v>
      </c>
      <c r="N2569">
        <f t="shared" si="753"/>
        <v>97.618042605158607</v>
      </c>
      <c r="O2569">
        <f t="shared" si="754"/>
        <v>4.736193931380857</v>
      </c>
      <c r="P2569" s="3">
        <f t="shared" si="755"/>
        <v>4.736193931380857</v>
      </c>
      <c r="Q2569" s="3">
        <f t="shared" si="756"/>
        <v>-82.381957394841393</v>
      </c>
      <c r="R2569">
        <f t="shared" si="757"/>
        <v>97.618042605158607</v>
      </c>
      <c r="S2569">
        <f t="shared" si="758"/>
        <v>14.426405948222303</v>
      </c>
      <c r="T2569">
        <f t="shared" si="741"/>
        <v>4.736193931380857</v>
      </c>
    </row>
    <row r="2570" spans="1:20" x14ac:dyDescent="0.25">
      <c r="A2570">
        <f t="shared" si="742"/>
        <v>90988.228260457821</v>
      </c>
      <c r="B2570">
        <f t="shared" si="759"/>
        <v>14481.226290825549</v>
      </c>
      <c r="C2570" t="str">
        <f t="shared" si="743"/>
        <v>0.228942873906642-1.70389814645357i</v>
      </c>
      <c r="D2570" t="str">
        <f t="shared" si="744"/>
        <v>3.4767476645933-1.16824332622811i</v>
      </c>
      <c r="E2570" t="str">
        <f t="shared" si="745"/>
        <v>169.928615464181+13.8131554654306i</v>
      </c>
      <c r="F2570" t="str">
        <f t="shared" si="746"/>
        <v>2.42479644783885-10.3314947437318i</v>
      </c>
      <c r="G2570" t="str">
        <f t="shared" si="747"/>
        <v>0.999947018118064-0.00727867260263125i</v>
      </c>
      <c r="H2570" t="str">
        <f t="shared" si="748"/>
        <v>171.032431502948-1414.39362266623i</v>
      </c>
      <c r="I2570" t="str">
        <f t="shared" si="749"/>
        <v>-40.053379345245-14.6599303475053i</v>
      </c>
      <c r="K2570" t="str">
        <f t="shared" si="750"/>
        <v>0.0010111479927797-0.00255665708369966i</v>
      </c>
      <c r="L2570" t="str">
        <f t="shared" si="751"/>
        <v>0.00015-0.019486582817226i</v>
      </c>
      <c r="M2570" t="str">
        <f t="shared" si="752"/>
        <v>0.0004-0.00343880873245164i</v>
      </c>
      <c r="N2570">
        <f t="shared" si="753"/>
        <v>97.65266689478797</v>
      </c>
      <c r="O2570">
        <f t="shared" si="754"/>
        <v>4.7065796140039247</v>
      </c>
      <c r="P2570" s="3">
        <f t="shared" si="755"/>
        <v>4.7065796140039247</v>
      </c>
      <c r="Q2570" s="3">
        <f t="shared" si="756"/>
        <v>-82.34733310521203</v>
      </c>
      <c r="R2570">
        <f t="shared" si="757"/>
        <v>97.65266689478797</v>
      </c>
      <c r="S2570">
        <f t="shared" si="758"/>
        <v>14.481226290825548</v>
      </c>
      <c r="T2570">
        <f t="shared" si="741"/>
        <v>4.7065796140039247</v>
      </c>
    </row>
    <row r="2571" spans="1:20" x14ac:dyDescent="0.25">
      <c r="A2571">
        <f t="shared" si="742"/>
        <v>91333.983527847566</v>
      </c>
      <c r="B2571">
        <f t="shared" si="759"/>
        <v>14536.254950730687</v>
      </c>
      <c r="C2571" t="str">
        <f t="shared" si="743"/>
        <v>0.229191569174282-1.69796612030378i</v>
      </c>
      <c r="D2571" t="str">
        <f t="shared" si="744"/>
        <v>3.47673718114021-1.16434552266328i</v>
      </c>
      <c r="E2571" t="str">
        <f t="shared" si="745"/>
        <v>169.993006579522+13.8555718423609i</v>
      </c>
      <c r="F2571" t="str">
        <f t="shared" si="746"/>
        <v>2.42479546961001-10.2925175664569i</v>
      </c>
      <c r="G2571" t="str">
        <f t="shared" si="747"/>
        <v>0.99994661471224-0.00730632861094837i</v>
      </c>
      <c r="H2571" t="str">
        <f t="shared" si="748"/>
        <v>168.221924371744-1406.47553612289i</v>
      </c>
      <c r="I2571" t="str">
        <f t="shared" si="749"/>
        <v>-39.6871769826272-14.5053522738065i</v>
      </c>
      <c r="K2571" t="str">
        <f t="shared" si="750"/>
        <v>0.00100607585982179-0.00254844505928062i</v>
      </c>
      <c r="L2571" t="str">
        <f t="shared" si="751"/>
        <v>0.00015-0.0194128141235565i</v>
      </c>
      <c r="M2571" t="str">
        <f t="shared" si="752"/>
        <v>0.0004-0.00342579072768643i</v>
      </c>
      <c r="N2571">
        <f t="shared" si="753"/>
        <v>97.687325750586623</v>
      </c>
      <c r="O2571">
        <f t="shared" si="754"/>
        <v>4.6769950068723318</v>
      </c>
      <c r="P2571" s="3">
        <f t="shared" si="755"/>
        <v>4.6769950068723318</v>
      </c>
      <c r="Q2571" s="3">
        <f t="shared" si="756"/>
        <v>-82.312674249413377</v>
      </c>
      <c r="R2571">
        <f t="shared" si="757"/>
        <v>97.687325750586623</v>
      </c>
      <c r="S2571">
        <f t="shared" si="758"/>
        <v>14.536254950730687</v>
      </c>
      <c r="T2571">
        <f t="shared" si="741"/>
        <v>4.6769950068723318</v>
      </c>
    </row>
    <row r="2572" spans="1:20" x14ac:dyDescent="0.25">
      <c r="A2572">
        <f t="shared" si="742"/>
        <v>91681.052665253388</v>
      </c>
      <c r="B2572">
        <f t="shared" si="759"/>
        <v>14591.492719543463</v>
      </c>
      <c r="C2572" t="str">
        <f t="shared" si="743"/>
        <v>0.22943763517915-1.69205979446469i</v>
      </c>
      <c r="D2572" t="str">
        <f t="shared" si="744"/>
        <v>3.47672661792542-1.16046446541123i</v>
      </c>
      <c r="E2572" t="str">
        <f t="shared" si="745"/>
        <v>170.057881113522+13.8979981861181i</v>
      </c>
      <c r="F2572" t="str">
        <f t="shared" si="746"/>
        <v>2.4247944839333-10.2536884503939i</v>
      </c>
      <c r="G2572" t="str">
        <f t="shared" si="747"/>
        <v>0.999946208235036-0.00733408967836934i</v>
      </c>
      <c r="H2572" t="str">
        <f t="shared" si="748"/>
        <v>165.46360881638-1398.61696835885i</v>
      </c>
      <c r="I2572" t="str">
        <f t="shared" si="749"/>
        <v>-39.3246646845338-14.353378203031i</v>
      </c>
      <c r="K2572" t="str">
        <f t="shared" si="750"/>
        <v>0.00100103638410138-0.00254024960743454i</v>
      </c>
      <c r="L2572" t="str">
        <f t="shared" si="751"/>
        <v>0.00015-0.0193393246897355i</v>
      </c>
      <c r="M2572" t="str">
        <f t="shared" si="752"/>
        <v>0.0004-0.00341282200407096i</v>
      </c>
      <c r="N2572">
        <f t="shared" si="753"/>
        <v>97.722018606233675</v>
      </c>
      <c r="O2572">
        <f t="shared" si="754"/>
        <v>4.6474402494293523</v>
      </c>
      <c r="P2572" s="3">
        <f t="shared" si="755"/>
        <v>4.6474402494293523</v>
      </c>
      <c r="Q2572" s="3">
        <f t="shared" si="756"/>
        <v>-82.277981393766325</v>
      </c>
      <c r="R2572">
        <f t="shared" si="757"/>
        <v>97.722018606233675</v>
      </c>
      <c r="S2572">
        <f t="shared" si="758"/>
        <v>14.591492719543464</v>
      </c>
      <c r="T2572">
        <f t="shared" si="741"/>
        <v>4.6474402494293523</v>
      </c>
    </row>
    <row r="2573" spans="1:20" x14ac:dyDescent="0.25">
      <c r="A2573">
        <f t="shared" si="742"/>
        <v>92029.440665381349</v>
      </c>
      <c r="B2573">
        <f t="shared" si="759"/>
        <v>14646.940391877728</v>
      </c>
      <c r="C2573" t="str">
        <f t="shared" si="743"/>
        <v>0.229681077866986-1.68617907189336i</v>
      </c>
      <c r="D2573" t="str">
        <f t="shared" si="744"/>
        <v>3.47671597434259-1.1566000986052i</v>
      </c>
      <c r="E2573" t="str">
        <f t="shared" si="745"/>
        <v>170.123242418983+13.9404328458064i</v>
      </c>
      <c r="F2573" t="str">
        <f t="shared" si="746"/>
        <v>2.42479349075203-10.2150068369715i</v>
      </c>
      <c r="G2573" t="str">
        <f t="shared" si="747"/>
        <v>0.999945798663069-0.00736195620373283i</v>
      </c>
      <c r="H2573" t="str">
        <f t="shared" si="748"/>
        <v>162.756413947765-1390.81743209853i</v>
      </c>
      <c r="I2573" t="str">
        <f t="shared" si="749"/>
        <v>-38.965804137158-14.2039530782349i</v>
      </c>
      <c r="K2573" t="str">
        <f t="shared" si="750"/>
        <v>0.000996029394602379-0.00253207080413225i</v>
      </c>
      <c r="L2573" t="str">
        <f t="shared" si="751"/>
        <v>0.00015-0.0192661134585928i</v>
      </c>
      <c r="M2573" t="str">
        <f t="shared" si="752"/>
        <v>0.0004-0.00339990237504579i</v>
      </c>
      <c r="N2573">
        <f t="shared" si="753"/>
        <v>97.756744888260329</v>
      </c>
      <c r="O2573">
        <f t="shared" si="754"/>
        <v>4.6179154817474837</v>
      </c>
      <c r="P2573" s="3">
        <f t="shared" si="755"/>
        <v>4.6179154817474837</v>
      </c>
      <c r="Q2573" s="3">
        <f t="shared" si="756"/>
        <v>-82.243255111739671</v>
      </c>
      <c r="R2573">
        <f t="shared" si="757"/>
        <v>97.756744888260329</v>
      </c>
      <c r="S2573">
        <f t="shared" si="758"/>
        <v>14.646940391877727</v>
      </c>
      <c r="T2573">
        <f t="shared" si="741"/>
        <v>4.6179154817474837</v>
      </c>
    </row>
    <row r="2574" spans="1:20" x14ac:dyDescent="0.25">
      <c r="A2574">
        <f t="shared" si="742"/>
        <v>92379.152539909803</v>
      </c>
      <c r="B2574">
        <f t="shared" si="759"/>
        <v>14702.598765366864</v>
      </c>
      <c r="C2574" t="str">
        <f t="shared" si="743"/>
        <v>0.229921903115299-1.68032385601521i</v>
      </c>
      <c r="D2574" t="str">
        <f t="shared" si="744"/>
        <v>3.47670524978075-1.15275236661808i</v>
      </c>
      <c r="E2574" t="str">
        <f t="shared" si="745"/>
        <v>170.18909386984+13.9828741446729i</v>
      </c>
      <c r="F2574" t="str">
        <f t="shared" si="746"/>
        <v>2.42479249000908-10.1764721697405i</v>
      </c>
      <c r="G2574" t="str">
        <f t="shared" si="747"/>
        <v>0.999945385972781-0.00738992858738868i</v>
      </c>
      <c r="H2574" t="str">
        <f t="shared" si="748"/>
        <v>160.099292564978-1383.0764402471i</v>
      </c>
      <c r="I2574" t="str">
        <f t="shared" si="749"/>
        <v>-38.6105572879439-14.0570231378991i</v>
      </c>
      <c r="K2574" t="str">
        <f t="shared" si="750"/>
        <v>0.000991054720648692-0.00252390872394478i</v>
      </c>
      <c r="L2574" t="str">
        <f t="shared" si="751"/>
        <v>0.00015-0.0191931793769604i</v>
      </c>
      <c r="M2574" t="str">
        <f t="shared" si="752"/>
        <v>0.0004-0.00338703165475771i</v>
      </c>
      <c r="N2574">
        <f t="shared" si="753"/>
        <v>97.791504015963312</v>
      </c>
      <c r="O2574">
        <f t="shared" si="754"/>
        <v>4.588420844527084</v>
      </c>
      <c r="P2574" s="3">
        <f t="shared" si="755"/>
        <v>4.588420844527084</v>
      </c>
      <c r="Q2574" s="3">
        <f t="shared" si="756"/>
        <v>-82.208495984036688</v>
      </c>
      <c r="R2574">
        <f t="shared" si="757"/>
        <v>97.791504015963312</v>
      </c>
      <c r="S2574">
        <f t="shared" si="758"/>
        <v>14.702598765366863</v>
      </c>
      <c r="T2574">
        <f t="shared" si="741"/>
        <v>4.588420844527084</v>
      </c>
    </row>
    <row r="2575" spans="1:20" x14ac:dyDescent="0.25">
      <c r="A2575">
        <f t="shared" si="742"/>
        <v>92730.193319561455</v>
      </c>
      <c r="B2575">
        <f t="shared" si="759"/>
        <v>14758.468640675257</v>
      </c>
      <c r="C2575" t="str">
        <f t="shared" si="743"/>
        <v>0.230160116732444-1.67449405072183i</v>
      </c>
      <c r="D2575" t="str">
        <f t="shared" si="744"/>
        <v>3.4766944436243-1.14892121406168i</v>
      </c>
      <c r="E2575" t="str">
        <f t="shared" si="745"/>
        <v>170.255438861232+14.0253203797788i</v>
      </c>
      <c r="F2575" t="str">
        <f t="shared" si="746"/>
        <v>2.42479148164685-10.1380838943655i</v>
      </c>
      <c r="G2575" t="str">
        <f t="shared" si="747"/>
        <v>0.999944970140432-0.00741800723120364i</v>
      </c>
      <c r="H2575" t="str">
        <f t="shared" si="748"/>
        <v>157.491220611557-1375.39350612735i</v>
      </c>
      <c r="I2575" t="str">
        <f t="shared" si="749"/>
        <v>-38.2588863527701-13.912535883846i</v>
      </c>
      <c r="K2575" t="str">
        <f t="shared" si="750"/>
        <v>0.00098611219191226-0.00251576344005428i</v>
      </c>
      <c r="L2575" t="str">
        <f t="shared" si="751"/>
        <v>0.00015-0.0191205213956568i</v>
      </c>
      <c r="M2575" t="str">
        <f t="shared" si="752"/>
        <v>0.0004-0.0033742096580571i</v>
      </c>
      <c r="N2575">
        <f t="shared" si="753"/>
        <v>97.826295401320337</v>
      </c>
      <c r="O2575">
        <f t="shared" si="754"/>
        <v>4.5589564790944044</v>
      </c>
      <c r="P2575" s="3">
        <f t="shared" si="755"/>
        <v>4.5589564790944044</v>
      </c>
      <c r="Q2575" s="3">
        <f t="shared" si="756"/>
        <v>-82.173704598679663</v>
      </c>
      <c r="R2575">
        <f t="shared" si="757"/>
        <v>97.826295401320337</v>
      </c>
      <c r="S2575">
        <f t="shared" si="758"/>
        <v>14.758468640675257</v>
      </c>
      <c r="T2575">
        <f t="shared" si="741"/>
        <v>4.5589564790944044</v>
      </c>
    </row>
    <row r="2576" spans="1:20" x14ac:dyDescent="0.25">
      <c r="A2576">
        <f t="shared" si="742"/>
        <v>93082.56805417579</v>
      </c>
      <c r="B2576">
        <f t="shared" si="759"/>
        <v>14814.550821509823</v>
      </c>
      <c r="C2576" t="str">
        <f t="shared" si="743"/>
        <v>0.230395724456656-1.66868956036893i</v>
      </c>
      <c r="D2576" t="str">
        <f t="shared" si="744"/>
        <v>3.47668355525297-1.14510658578585i</v>
      </c>
      <c r="E2576" t="str">
        <f t="shared" si="745"/>
        <v>170.322280809592+14.0677698216569i</v>
      </c>
      <c r="F2576" t="str">
        <f t="shared" si="746"/>
        <v>2.42479046560735-10.0998414586171i</v>
      </c>
      <c r="G2576" t="str">
        <f t="shared" si="747"/>
        <v>0.999944551142103-0.00744619253856696i</v>
      </c>
      <c r="H2576" t="str">
        <f t="shared" si="748"/>
        <v>154.93119664379-1367.76814370369i</v>
      </c>
      <c r="I2576" t="str">
        <f t="shared" si="749"/>
        <v>-37.9107538225558-13.770440049948i</v>
      </c>
      <c r="K2576" t="str">
        <f t="shared" si="750"/>
        <v>0.000981201638420922-0.002507635024265i</v>
      </c>
      <c r="L2576" t="str">
        <f t="shared" si="751"/>
        <v>0.00015-0.0190481384694729i</v>
      </c>
      <c r="M2576" t="str">
        <f t="shared" si="752"/>
        <v>0.0004-0.00336143620049521i</v>
      </c>
      <c r="N2576">
        <f t="shared" si="753"/>
        <v>97.861118448902758</v>
      </c>
      <c r="O2576">
        <f t="shared" si="754"/>
        <v>4.5295225274001591</v>
      </c>
      <c r="P2576" s="3">
        <f t="shared" si="755"/>
        <v>4.5295225274001591</v>
      </c>
      <c r="Q2576" s="3">
        <f t="shared" si="756"/>
        <v>-82.138881551097242</v>
      </c>
      <c r="R2576">
        <f t="shared" si="757"/>
        <v>97.861118448902758</v>
      </c>
      <c r="S2576">
        <f t="shared" si="758"/>
        <v>14.814550821509824</v>
      </c>
      <c r="T2576">
        <f t="shared" si="741"/>
        <v>4.5295225274001591</v>
      </c>
    </row>
    <row r="2577" spans="1:20" x14ac:dyDescent="0.25">
      <c r="A2577">
        <f t="shared" si="742"/>
        <v>93436.281812781657</v>
      </c>
      <c r="B2577">
        <f t="shared" si="759"/>
        <v>14870.84611463156</v>
      </c>
      <c r="C2577" t="str">
        <f t="shared" si="743"/>
        <v>0.230628731955122-1.66291028977415i</v>
      </c>
      <c r="D2577" t="str">
        <f t="shared" si="744"/>
        <v>3.47667258404177-1.14130842687774i</v>
      </c>
      <c r="E2577" t="str">
        <f t="shared" si="745"/>
        <v>170.389623152714+14.1102207139729i</v>
      </c>
      <c r="F2577" t="str">
        <f t="shared" si="746"/>
        <v>2.42478944183214-10.0617443123635i</v>
      </c>
      <c r="G2577" t="str">
        <f t="shared" si="747"/>
        <v>0.999944128953691-0.00747448491439628i</v>
      </c>
      <c r="H2577" t="str">
        <f t="shared" si="748"/>
        <v>152.418241310774-1360.19986779355i</v>
      </c>
      <c r="I2577" t="str">
        <f t="shared" si="749"/>
        <v>-37.566122469306-13.6306855716052i</v>
      </c>
      <c r="K2577" t="str">
        <f t="shared" si="750"/>
        <v>0.000976322890566148-0.00249952354701413i</v>
      </c>
      <c r="L2577" t="str">
        <f t="shared" si="751"/>
        <v>0.00015-0.0189760295571557i</v>
      </c>
      <c r="M2577" t="str">
        <f t="shared" si="752"/>
        <v>0.0004-0.00334871109832159i</v>
      </c>
      <c r="N2577">
        <f t="shared" si="753"/>
        <v>97.895972555789484</v>
      </c>
      <c r="O2577">
        <f t="shared" si="754"/>
        <v>4.5001191320173</v>
      </c>
      <c r="P2577" s="3">
        <f t="shared" si="755"/>
        <v>4.5001191320173</v>
      </c>
      <c r="Q2577" s="3">
        <f t="shared" si="756"/>
        <v>-82.104027444210516</v>
      </c>
      <c r="R2577">
        <f t="shared" si="757"/>
        <v>97.895972555789484</v>
      </c>
      <c r="S2577">
        <f t="shared" si="758"/>
        <v>14.87084611463156</v>
      </c>
      <c r="T2577">
        <f t="shared" si="741"/>
        <v>4.5001191320173</v>
      </c>
    </row>
    <row r="2578" spans="1:20" x14ac:dyDescent="0.25">
      <c r="A2578">
        <f t="shared" si="742"/>
        <v>93791.33968367023</v>
      </c>
      <c r="B2578">
        <f t="shared" si="759"/>
        <v>14927.355329867161</v>
      </c>
      <c r="C2578" t="str">
        <f t="shared" si="743"/>
        <v>0.230859144823058-1.657156144215i</v>
      </c>
      <c r="D2578" t="str">
        <f t="shared" si="744"/>
        <v>3.47666152936098-1.13752668266096i</v>
      </c>
      <c r="E2578" t="str">
        <f t="shared" si="745"/>
        <v>170.45746934984+14.1526712731782i</v>
      </c>
      <c r="F2578" t="str">
        <f t="shared" si="746"/>
        <v>2.42478841026235-10.0237919075634i</v>
      </c>
      <c r="G2578" t="str">
        <f t="shared" si="747"/>
        <v>0.999943703550911-0.00750288476514326i</v>
      </c>
      <c r="H2578" t="str">
        <f t="shared" si="748"/>
        <v>149.951396846066-1352.68819426689i</v>
      </c>
      <c r="I2578" t="str">
        <f t="shared" si="749"/>
        <v>-37.2249553516363-13.4932235559795i</v>
      </c>
      <c r="K2578" t="str">
        <f t="shared" si="750"/>
        <v>0.00097147577911062-0.00249142907738276i</v>
      </c>
      <c r="L2578" t="str">
        <f t="shared" si="751"/>
        <v>0.00015-0.0189041936213944i</v>
      </c>
      <c r="M2578" t="str">
        <f t="shared" si="752"/>
        <v>0.0004-0.00333603416848136i</v>
      </c>
      <c r="N2578">
        <f t="shared" si="753"/>
        <v>97.930857111479995</v>
      </c>
      <c r="O2578">
        <f t="shared" si="754"/>
        <v>4.4707464361392848</v>
      </c>
      <c r="P2578" s="3">
        <f t="shared" si="755"/>
        <v>4.4707464361392848</v>
      </c>
      <c r="Q2578" s="3">
        <f t="shared" si="756"/>
        <v>-82.069142888520005</v>
      </c>
      <c r="R2578">
        <f t="shared" si="757"/>
        <v>97.930857111479995</v>
      </c>
      <c r="S2578">
        <f t="shared" si="758"/>
        <v>14.927355329867162</v>
      </c>
      <c r="T2578">
        <f t="shared" si="741"/>
        <v>4.4707464361392848</v>
      </c>
    </row>
    <row r="2579" spans="1:20" x14ac:dyDescent="0.25">
      <c r="A2579">
        <f t="shared" si="742"/>
        <v>94147.746774468178</v>
      </c>
      <c r="B2579">
        <f t="shared" si="759"/>
        <v>14984.079280120657</v>
      </c>
      <c r="C2579" t="str">
        <f t="shared" si="743"/>
        <v>0.231086968582758-1.65142702942672i</v>
      </c>
      <c r="D2579" t="str">
        <f t="shared" si="744"/>
        <v>3.47665039057608-1.13376129869482i</v>
      </c>
      <c r="E2579" t="str">
        <f t="shared" si="745"/>
        <v>170.525822881733+14.1951196881602i</v>
      </c>
      <c r="F2579" t="str">
        <f t="shared" si="746"/>
        <v>2.4247873708386-9.98598369825719i</v>
      </c>
      <c r="G2579" t="str">
        <f t="shared" si="747"/>
        <v>0.999943274909293-0.0075313924987994i</v>
      </c>
      <c r="H2579" t="str">
        <f t="shared" si="748"/>
        <v>147.529726570698-1345.23264023434i</v>
      </c>
      <c r="I2579" t="str">
        <f t="shared" si="749"/>
        <v>-36.8872158197902-13.3580062529655i</v>
      </c>
      <c r="K2579" t="str">
        <f t="shared" si="750"/>
        <v>0.000966660135195653-0.00248335168310674i</v>
      </c>
      <c r="L2579" t="str">
        <f t="shared" si="751"/>
        <v>0.00015-0.0188326296288049i</v>
      </c>
      <c r="M2579" t="str">
        <f t="shared" si="752"/>
        <v>0.0004-0.00332340522861263i</v>
      </c>
      <c r="N2579">
        <f t="shared" si="753"/>
        <v>97.965771497805918</v>
      </c>
      <c r="O2579">
        <f t="shared" si="754"/>
        <v>4.4414045835778015</v>
      </c>
      <c r="P2579" s="3">
        <f t="shared" si="755"/>
        <v>4.4414045835778015</v>
      </c>
      <c r="Q2579" s="3">
        <f t="shared" si="756"/>
        <v>-82.034228502194082</v>
      </c>
      <c r="R2579">
        <f t="shared" si="757"/>
        <v>97.965771497805918</v>
      </c>
      <c r="S2579">
        <f t="shared" si="758"/>
        <v>14.984079280120657</v>
      </c>
      <c r="T2579">
        <f t="shared" si="741"/>
        <v>4.4414045835778015</v>
      </c>
    </row>
    <row r="2580" spans="1:20" x14ac:dyDescent="0.25">
      <c r="A2580">
        <f t="shared" si="742"/>
        <v>94505.508212211163</v>
      </c>
      <c r="B2580">
        <f t="shared" si="759"/>
        <v>15041.018781385115</v>
      </c>
      <c r="C2580" t="str">
        <f t="shared" si="743"/>
        <v>0.23131220868268-1.64572285160016i</v>
      </c>
      <c r="D2580" t="str">
        <f t="shared" si="744"/>
        <v>3.47663916704776-1.13001222077354i</v>
      </c>
      <c r="E2580" t="str">
        <f t="shared" si="745"/>
        <v>170.594687250749+14.2375641198887i</v>
      </c>
      <c r="F2580" t="str">
        <f t="shared" si="746"/>
        <v>2.42478632350113-9.9483191405598i</v>
      </c>
      <c r="G2580" t="str">
        <f t="shared" si="747"/>
        <v>0.999942843004181-0.00756000852490187i</v>
      </c>
      <c r="H2580" t="str">
        <f t="shared" si="748"/>
        <v>145.152314407403-1337.83272422444i</v>
      </c>
      <c r="I2580" t="str">
        <f t="shared" si="749"/>
        <v>-36.5528675201895-13.2249870268859i</v>
      </c>
      <c r="K2580" t="str">
        <f t="shared" si="750"/>
        <v>0.000961875790348477-0.00247529143058756i</v>
      </c>
      <c r="L2580" t="str">
        <f t="shared" si="751"/>
        <v>0.00015-0.0187613365499152i</v>
      </c>
      <c r="M2580" t="str">
        <f t="shared" si="752"/>
        <v>0.0004-0.00331082409704386i</v>
      </c>
      <c r="N2580">
        <f t="shared" si="753"/>
        <v>98.000715088843492</v>
      </c>
      <c r="O2580">
        <f t="shared" si="754"/>
        <v>4.4120937187604827</v>
      </c>
      <c r="P2580" s="3">
        <f t="shared" si="755"/>
        <v>4.4120937187604827</v>
      </c>
      <c r="Q2580" s="3">
        <f t="shared" si="756"/>
        <v>-81.999284911156508</v>
      </c>
      <c r="R2580">
        <f t="shared" si="757"/>
        <v>98.000715088843492</v>
      </c>
      <c r="S2580">
        <f t="shared" si="758"/>
        <v>15.041018781385116</v>
      </c>
      <c r="T2580">
        <f t="shared" si="741"/>
        <v>4.4120937187604827</v>
      </c>
    </row>
    <row r="2581" spans="1:20" x14ac:dyDescent="0.25">
      <c r="A2581">
        <f t="shared" si="742"/>
        <v>94864.629143417566</v>
      </c>
      <c r="B2581">
        <f t="shared" si="759"/>
        <v>15098.174652754378</v>
      </c>
      <c r="C2581" t="str">
        <f t="shared" si="743"/>
        <v>0.231534870496542-1.64004351737971i</v>
      </c>
      <c r="D2581" t="str">
        <f t="shared" si="744"/>
        <v>3.47662785813186-1.12627939492544i</v>
      </c>
      <c r="E2581" t="str">
        <f t="shared" si="745"/>
        <v>170.664065980918+14.2800027010576i</v>
      </c>
      <c r="F2581" t="str">
        <f t="shared" si="746"/>
        <v>2.42478526818969-9.91079769265257i</v>
      </c>
      <c r="G2581" t="str">
        <f t="shared" si="747"/>
        <v>0.999942407810731-0.00758873325453929i</v>
      </c>
      <c r="H2581" t="str">
        <f t="shared" si="748"/>
        <v>142.818264405778-1330.48796635042i</v>
      </c>
      <c r="I2581" t="str">
        <f t="shared" si="749"/>
        <v>-36.2218743995275-13.0941203288892i</v>
      </c>
      <c r="K2581" t="str">
        <f t="shared" si="750"/>
        <v>0.000957122576489394-0.00246724838490322i</v>
      </c>
      <c r="L2581" t="str">
        <f t="shared" si="751"/>
        <v>0.00015-0.0186903133591505i</v>
      </c>
      <c r="M2581" t="str">
        <f t="shared" si="752"/>
        <v>0.0004-0.00329829059279125i</v>
      </c>
      <c r="N2581">
        <f t="shared" si="753"/>
        <v>98.03568725082522</v>
      </c>
      <c r="O2581">
        <f t="shared" si="754"/>
        <v>4.3828139867287232</v>
      </c>
      <c r="P2581" s="3">
        <f t="shared" si="755"/>
        <v>4.3828139867287232</v>
      </c>
      <c r="Q2581" s="3">
        <f t="shared" si="756"/>
        <v>-81.96431274917478</v>
      </c>
      <c r="R2581">
        <f t="shared" si="757"/>
        <v>98.03568725082522</v>
      </c>
      <c r="S2581">
        <f t="shared" si="758"/>
        <v>15.098174652754379</v>
      </c>
      <c r="T2581">
        <f t="shared" si="741"/>
        <v>4.3828139867287232</v>
      </c>
    </row>
    <row r="2582" spans="1:20" x14ac:dyDescent="0.25">
      <c r="A2582">
        <f t="shared" si="742"/>
        <v>95225.114734162547</v>
      </c>
      <c r="B2582">
        <f t="shared" si="759"/>
        <v>15155.547716434845</v>
      </c>
      <c r="C2582" t="str">
        <f t="shared" si="743"/>
        <v>0.231754959322345-1.63438893386119i</v>
      </c>
      <c r="D2582" t="str">
        <f t="shared" si="744"/>
        <v>3.47661646317932-1.1225627674122i</v>
      </c>
      <c r="E2582" t="str">
        <f t="shared" si="745"/>
        <v>170.733962618012+14.3224335357213i</v>
      </c>
      <c r="F2582" t="str">
        <f t="shared" si="746"/>
        <v>2.42478420484356-9.87341881477549i</v>
      </c>
      <c r="G2582" t="str">
        <f t="shared" si="747"/>
        <v>0.99994196930391-0.00761756710035754i</v>
      </c>
      <c r="H2582" t="str">
        <f t="shared" si="748"/>
        <v>140.526700278255-1323.19788846725i</v>
      </c>
      <c r="I2582" t="str">
        <f t="shared" si="749"/>
        <v>-35.8942007084441-12.9653616700408i</v>
      </c>
      <c r="K2582" t="str">
        <f t="shared" si="750"/>
        <v>0.000952400325938733-0.0024592226098191i</v>
      </c>
      <c r="L2582" t="str">
        <f t="shared" si="751"/>
        <v>0.00015-0.0186195590348181i</v>
      </c>
      <c r="M2582" t="str">
        <f t="shared" si="752"/>
        <v>0.0004-0.00328580453555614i</v>
      </c>
      <c r="N2582">
        <f t="shared" si="753"/>
        <v>98.070687342048799</v>
      </c>
      <c r="O2582">
        <f t="shared" si="754"/>
        <v>4.3535655331351144</v>
      </c>
      <c r="P2582" s="3">
        <f t="shared" si="755"/>
        <v>4.3535655331351144</v>
      </c>
      <c r="Q2582" s="3">
        <f t="shared" si="756"/>
        <v>-81.929312657951201</v>
      </c>
      <c r="R2582">
        <f t="shared" si="757"/>
        <v>98.070687342048799</v>
      </c>
      <c r="S2582">
        <f t="shared" si="758"/>
        <v>15.155547716434844</v>
      </c>
      <c r="T2582">
        <f t="shared" si="741"/>
        <v>4.3535655331351144</v>
      </c>
    </row>
    <row r="2583" spans="1:20" x14ac:dyDescent="0.25">
      <c r="A2583">
        <f t="shared" si="742"/>
        <v>95586.970170152374</v>
      </c>
      <c r="B2583">
        <f t="shared" si="759"/>
        <v>15213.138797757298</v>
      </c>
      <c r="C2583" t="str">
        <f t="shared" si="743"/>
        <v>0.231972480381545-1.62875900858973i</v>
      </c>
      <c r="D2583" t="str">
        <f t="shared" si="744"/>
        <v>3.47660498153613-1.11886228472802i</v>
      </c>
      <c r="E2583" t="str">
        <f t="shared" si="745"/>
        <v>170.80438072962+14.3648546989298i</v>
      </c>
      <c r="F2583" t="str">
        <f t="shared" si="746"/>
        <v>2.4247831334016-9.83618196921943i</v>
      </c>
      <c r="G2583" t="str">
        <f t="shared" si="747"/>
        <v>0.999941527458494-0.00764651047656573i</v>
      </c>
      <c r="H2583" t="str">
        <f t="shared" si="748"/>
        <v>138.276764946625-1315.96201431904i</v>
      </c>
      <c r="I2583" t="str">
        <f t="shared" si="749"/>
        <v>-35.5698110047905-12.8386675950859i</v>
      </c>
      <c r="K2583" t="str">
        <f t="shared" si="750"/>
        <v>0.000947708871423768-0.00245121416779874i</v>
      </c>
      <c r="L2583" t="str">
        <f t="shared" si="751"/>
        <v>0.00015-0.0185490725590936i</v>
      </c>
      <c r="M2583" t="str">
        <f t="shared" si="752"/>
        <v>0.0004-0.0032733657457224i</v>
      </c>
      <c r="N2583">
        <f t="shared" si="753"/>
        <v>98.105714712790544</v>
      </c>
      <c r="O2583">
        <f t="shared" si="754"/>
        <v>4.3243485042407803</v>
      </c>
      <c r="P2583" s="3">
        <f t="shared" si="755"/>
        <v>4.3243485042407803</v>
      </c>
      <c r="Q2583" s="3">
        <f t="shared" si="756"/>
        <v>-81.894285287209456</v>
      </c>
      <c r="R2583">
        <f t="shared" si="757"/>
        <v>98.105714712790544</v>
      </c>
      <c r="S2583">
        <f t="shared" si="758"/>
        <v>15.213138797757297</v>
      </c>
      <c r="T2583">
        <f t="shared" si="741"/>
        <v>4.3243485042407803</v>
      </c>
    </row>
    <row r="2584" spans="1:20" x14ac:dyDescent="0.25">
      <c r="A2584">
        <f t="shared" si="742"/>
        <v>95950.200656798945</v>
      </c>
      <c r="B2584">
        <f t="shared" si="759"/>
        <v>15270.948725188775</v>
      </c>
      <c r="C2584" t="str">
        <f t="shared" si="743"/>
        <v>0.232187438818058-1.6231536495577i</v>
      </c>
      <c r="D2584" t="str">
        <f t="shared" si="744"/>
        <v>3.47659341254338-1.11517789359891i</v>
      </c>
      <c r="E2584" t="str">
        <f t="shared" si="745"/>
        <v>170.875323905219+14.4072642363549i</v>
      </c>
      <c r="F2584" t="str">
        <f t="shared" si="746"/>
        <v>2.42478205380216-9.79908662031849i</v>
      </c>
      <c r="G2584" t="str">
        <f t="shared" si="747"/>
        <v>0.999941082249067-0.00767556379894198i</v>
      </c>
      <c r="H2584" t="str">
        <f t="shared" si="748"/>
        <v>136.067620098933-1308.77986967748i</v>
      </c>
      <c r="I2584" t="str">
        <f t="shared" si="749"/>
        <v>-35.2486701565147-12.7139956568717i</v>
      </c>
      <c r="K2584" t="str">
        <f t="shared" si="750"/>
        <v>0.000943048046085358-0.00244322312001469i</v>
      </c>
      <c r="L2584" t="str">
        <f t="shared" si="751"/>
        <v>0.00015-0.0184788529180052i</v>
      </c>
      <c r="M2584" t="str">
        <f t="shared" si="752"/>
        <v>0.0004-0.00326097404435386i</v>
      </c>
      <c r="N2584">
        <f t="shared" si="753"/>
        <v>98.140768705212352</v>
      </c>
      <c r="O2584">
        <f t="shared" si="754"/>
        <v>4.2951630469127196</v>
      </c>
      <c r="P2584" s="3">
        <f t="shared" si="755"/>
        <v>4.2951630469127196</v>
      </c>
      <c r="Q2584" s="3">
        <f t="shared" si="756"/>
        <v>-81.859231294787648</v>
      </c>
      <c r="R2584">
        <f t="shared" si="757"/>
        <v>98.140768705212352</v>
      </c>
      <c r="S2584">
        <f t="shared" si="758"/>
        <v>15.270948725188775</v>
      </c>
      <c r="T2584">
        <f t="shared" si="741"/>
        <v>4.2951630469127196</v>
      </c>
    </row>
    <row r="2585" spans="1:20" x14ac:dyDescent="0.25">
      <c r="A2585">
        <f t="shared" si="742"/>
        <v>96314.811419294783</v>
      </c>
      <c r="B2585">
        <f t="shared" si="759"/>
        <v>15328.978330344493</v>
      </c>
      <c r="C2585" t="str">
        <f t="shared" si="743"/>
        <v>0.232399839697402-1.61757276520263i</v>
      </c>
      <c r="D2585" t="str">
        <f t="shared" si="744"/>
        <v>3.4765817555371-1.11150954098189i</v>
      </c>
      <c r="E2585" t="str">
        <f t="shared" si="745"/>
        <v>170.946795756243+14.4496601639171i</v>
      </c>
      <c r="F2585" t="str">
        <f t="shared" si="746"/>
        <v>2.42478096598316-9.76213223444217i</v>
      </c>
      <c r="G2585" t="str">
        <f t="shared" si="747"/>
        <v>0.999940633650021-0.00770472748483935i</v>
      </c>
      <c r="H2585" t="str">
        <f t="shared" si="748"/>
        <v>133.898445756545-1301.65098247171i</v>
      </c>
      <c r="I2585" t="str">
        <f t="shared" si="749"/>
        <v>-34.9307433441854-12.5913043914128i</v>
      </c>
      <c r="K2585" t="str">
        <f t="shared" si="750"/>
        <v>0.000938417683484579-0.0024352495263593i</v>
      </c>
      <c r="L2585" t="str">
        <f t="shared" si="751"/>
        <v>0.00015-0.0184088991014198i</v>
      </c>
      <c r="M2585" t="str">
        <f t="shared" si="752"/>
        <v>0.0004-0.00324862925319173i</v>
      </c>
      <c r="N2585">
        <f t="shared" si="753"/>
        <v>98.175848653272709</v>
      </c>
      <c r="O2585">
        <f t="shared" si="754"/>
        <v>4.2660093086210304</v>
      </c>
      <c r="P2585" s="3">
        <f t="shared" si="755"/>
        <v>4.2660093086210304</v>
      </c>
      <c r="Q2585" s="3">
        <f t="shared" si="756"/>
        <v>-81.824151346727291</v>
      </c>
      <c r="R2585">
        <f t="shared" si="757"/>
        <v>98.175848653272709</v>
      </c>
      <c r="S2585">
        <f t="shared" si="758"/>
        <v>15.328978330344492</v>
      </c>
      <c r="T2585">
        <f t="shared" si="741"/>
        <v>4.2660093086210304</v>
      </c>
    </row>
    <row r="2586" spans="1:20" x14ac:dyDescent="0.25">
      <c r="A2586">
        <f t="shared" si="742"/>
        <v>96680.807702688107</v>
      </c>
      <c r="B2586">
        <f t="shared" si="759"/>
        <v>15387.228447999802</v>
      </c>
      <c r="C2586" t="str">
        <f t="shared" si="743"/>
        <v>0.232609688005772-1.61201626440506i</v>
      </c>
      <c r="D2586" t="str">
        <f t="shared" si="744"/>
        <v>3.4765700098483-1.10785717406422i</v>
      </c>
      <c r="E2586" t="str">
        <f t="shared" si="745"/>
        <v>171.01879991615+14.492040467404i</v>
      </c>
      <c r="F2586" t="str">
        <f t="shared" si="746"/>
        <v>2.424779869882-9.72531827998779i</v>
      </c>
      <c r="G2586" t="str">
        <f t="shared" si="747"/>
        <v>0.999940181635551-0.00773400195319182i</v>
      </c>
      <c r="H2586" t="str">
        <f t="shared" si="748"/>
        <v>131.768439851174-1294.57488290985i</v>
      </c>
      <c r="I2586" t="str">
        <f t="shared" si="749"/>
        <v>-34.6159960631708-12.4705532935843i</v>
      </c>
      <c r="K2586" t="str">
        <f t="shared" si="750"/>
        <v>0.000933817617609137-0.00242729344545548i</v>
      </c>
      <c r="L2586" t="str">
        <f t="shared" si="751"/>
        <v>0.00015-0.0183392101030283i</v>
      </c>
      <c r="M2586" t="str">
        <f t="shared" si="752"/>
        <v>0.0004-0.00323633119465205i</v>
      </c>
      <c r="N2586">
        <f t="shared" si="753"/>
        <v>98.210953882635252</v>
      </c>
      <c r="O2586">
        <f t="shared" si="754"/>
        <v>4.2368874374355814</v>
      </c>
      <c r="P2586" s="3">
        <f t="shared" si="755"/>
        <v>4.2368874374355814</v>
      </c>
      <c r="Q2586" s="3">
        <f t="shared" si="756"/>
        <v>-81.789046117364748</v>
      </c>
      <c r="R2586">
        <f t="shared" si="757"/>
        <v>98.210953882635252</v>
      </c>
      <c r="S2586">
        <f t="shared" si="758"/>
        <v>15.387228447999801</v>
      </c>
      <c r="T2586">
        <f t="shared" si="741"/>
        <v>4.2368874374355814</v>
      </c>
    </row>
    <row r="2587" spans="1:20" x14ac:dyDescent="0.25">
      <c r="A2587">
        <f t="shared" si="742"/>
        <v>97048.194771958326</v>
      </c>
      <c r="B2587">
        <f t="shared" si="759"/>
        <v>15445.699916102201</v>
      </c>
      <c r="C2587" t="str">
        <f t="shared" si="743"/>
        <v>0.232816988649161-1.60648405648655i</v>
      </c>
      <c r="D2587" t="str">
        <f t="shared" si="744"/>
        <v>3.47655817480295-1.10422074026261i</v>
      </c>
      <c r="E2587" t="str">
        <f t="shared" si="745"/>
        <v>171.091340040492+14.5344031020858i</v>
      </c>
      <c r="F2587" t="str">
        <f t="shared" si="746"/>
        <v>2.42477876543566-9.68864422737279i</v>
      </c>
      <c r="G2587" t="str">
        <f t="shared" si="747"/>
        <v>0.999939726179658-0.00776338762452017i</v>
      </c>
      <c r="H2587" t="str">
        <f t="shared" si="748"/>
        <v>129.676817811676-1287.55110359282i</v>
      </c>
      <c r="I2587" t="str">
        <f t="shared" si="749"/>
        <v>-34.3043941254962-12.3517027934293i</v>
      </c>
      <c r="K2587" t="str">
        <f t="shared" si="750"/>
        <v>0.000929247682879667-0.00241935493466746i</v>
      </c>
      <c r="L2587" t="str">
        <f t="shared" si="751"/>
        <v>0.00015-0.018269784920331i</v>
      </c>
      <c r="M2587" t="str">
        <f t="shared" si="752"/>
        <v>0.0004-0.00322407969182312i</v>
      </c>
      <c r="N2587">
        <f t="shared" si="753"/>
        <v>98.246083710577636</v>
      </c>
      <c r="O2587">
        <f t="shared" si="754"/>
        <v>4.2077975820234164</v>
      </c>
      <c r="P2587" s="3">
        <f t="shared" si="755"/>
        <v>4.2077975820234164</v>
      </c>
      <c r="Q2587" s="3">
        <f t="shared" si="756"/>
        <v>-81.753916289422364</v>
      </c>
      <c r="R2587">
        <f t="shared" si="757"/>
        <v>98.246083710577636</v>
      </c>
      <c r="S2587">
        <f t="shared" si="758"/>
        <v>15.445699916102201</v>
      </c>
      <c r="T2587">
        <f t="shared" si="741"/>
        <v>4.2077975820234164</v>
      </c>
    </row>
    <row r="2588" spans="1:20" x14ac:dyDescent="0.25">
      <c r="A2588">
        <f t="shared" si="742"/>
        <v>97416.977912091766</v>
      </c>
      <c r="B2588">
        <f t="shared" si="759"/>
        <v>15504.39357578339</v>
      </c>
      <c r="C2588" t="str">
        <f t="shared" si="743"/>
        <v>0.233021746452426-1.60097605120754i</v>
      </c>
      <c r="D2588" t="str">
        <f t="shared" si="744"/>
        <v>3.47654624972184-1.10060018722253i</v>
      </c>
      <c r="E2588" t="str">
        <f t="shared" si="745"/>
        <v>171.16441980698+14.5767459923278i</v>
      </c>
      <c r="F2588" t="str">
        <f t="shared" si="746"/>
        <v>2.42477765258058-9.65210954902714i</v>
      </c>
      <c r="G2588" t="str">
        <f t="shared" si="747"/>
        <v>0.999939267256143-0.00779288492093799i</v>
      </c>
      <c r="H2588" t="str">
        <f t="shared" si="748"/>
        <v>127.622812160414-1280.57917962058i</v>
      </c>
      <c r="I2588" t="str">
        <f t="shared" si="749"/>
        <v>-33.9959036613936-12.2347142330632i</v>
      </c>
      <c r="K2588" t="str">
        <f t="shared" si="750"/>
        <v>0.000924707714155909-0.00241143405011151i</v>
      </c>
      <c r="L2588" t="str">
        <f t="shared" si="751"/>
        <v>0.00015-0.0182006225546234i</v>
      </c>
      <c r="M2588" t="str">
        <f t="shared" si="752"/>
        <v>0.0004-0.00321187456846296i</v>
      </c>
      <c r="N2588">
        <f t="shared" si="753"/>
        <v>98.28123744589854</v>
      </c>
      <c r="O2588">
        <f t="shared" si="754"/>
        <v>4.1787398916451641</v>
      </c>
      <c r="P2588" s="3">
        <f t="shared" si="755"/>
        <v>4.1787398916451641</v>
      </c>
      <c r="Q2588" s="3">
        <f t="shared" si="756"/>
        <v>-81.71876255410146</v>
      </c>
      <c r="R2588">
        <f t="shared" si="757"/>
        <v>98.28123744589854</v>
      </c>
      <c r="S2588">
        <f t="shared" si="758"/>
        <v>15.504393575783389</v>
      </c>
      <c r="T2588">
        <f t="shared" si="741"/>
        <v>4.1787398916451641</v>
      </c>
    </row>
    <row r="2589" spans="1:20" x14ac:dyDescent="0.25">
      <c r="A2589">
        <f t="shared" si="742"/>
        <v>97787.16242815771</v>
      </c>
      <c r="B2589">
        <f t="shared" si="759"/>
        <v>15563.310271371367</v>
      </c>
      <c r="C2589" t="str">
        <f t="shared" si="743"/>
        <v>0.233223966158424-1.59549215876529i</v>
      </c>
      <c r="D2589" t="str">
        <f t="shared" si="744"/>
        <v>3.47653423392068-1.09699546281737i</v>
      </c>
      <c r="E2589" t="str">
        <f t="shared" si="745"/>
        <v>171.238042915547+14.6190670311947i</v>
      </c>
      <c r="F2589" t="str">
        <f t="shared" si="746"/>
        <v>2.42477653125278-9.61571371938573i</v>
      </c>
      <c r="G2589" t="str">
        <f t="shared" si="747"/>
        <v>0.999938804838608-0.00782249426615767i</v>
      </c>
      <c r="H2589" t="str">
        <f t="shared" si="748"/>
        <v>125.605672118986-1273.6586486913i</v>
      </c>
      <c r="I2589" t="str">
        <f t="shared" si="749"/>
        <v>-33.6904911205624-12.1195498441646i</v>
      </c>
      <c r="K2589" t="str">
        <f t="shared" si="750"/>
        <v>0.00092019754674272-0.00240353084666666i</v>
      </c>
      <c r="L2589" t="str">
        <f t="shared" si="751"/>
        <v>0.00015-0.0181317220109817i</v>
      </c>
      <c r="M2589" t="str">
        <f t="shared" si="752"/>
        <v>0.0004-0.00319971564899677i</v>
      </c>
      <c r="N2589">
        <f t="shared" si="753"/>
        <v>98.316414388826175</v>
      </c>
      <c r="O2589">
        <f t="shared" si="754"/>
        <v>4.1497145161517723</v>
      </c>
      <c r="P2589" s="3">
        <f t="shared" si="755"/>
        <v>4.1497145161517723</v>
      </c>
      <c r="Q2589" s="3">
        <f t="shared" si="756"/>
        <v>-81.683585611173825</v>
      </c>
      <c r="R2589">
        <f t="shared" si="757"/>
        <v>98.316414388826175</v>
      </c>
      <c r="S2589">
        <f t="shared" si="758"/>
        <v>15.563310271371368</v>
      </c>
      <c r="T2589">
        <f t="shared" si="741"/>
        <v>4.1497145161517723</v>
      </c>
    </row>
    <row r="2590" spans="1:20" x14ac:dyDescent="0.25">
      <c r="A2590">
        <f t="shared" si="742"/>
        <v>98158.753645384713</v>
      </c>
      <c r="B2590">
        <f t="shared" si="759"/>
        <v>15622.450850402578</v>
      </c>
      <c r="C2590" t="str">
        <f t="shared" si="743"/>
        <v>0.233423652427102-1.5900322897918i</v>
      </c>
      <c r="D2590" t="str">
        <f t="shared" si="744"/>
        <v>3.47652212670993-1.09340651514774i</v>
      </c>
      <c r="E2590" t="str">
        <f t="shared" si="745"/>
        <v>171.312213088414+14.6613640800524i</v>
      </c>
      <c r="F2590" t="str">
        <f t="shared" si="746"/>
        <v>2.42477540138774-9.57945621488082i</v>
      </c>
      <c r="G2590" t="str">
        <f t="shared" si="747"/>
        <v>0.999938338900456-0.0078522160854964i</v>
      </c>
      <c r="H2590" t="str">
        <f t="shared" si="748"/>
        <v>123.624663223146-1266.78905119367i</v>
      </c>
      <c r="I2590" t="str">
        <f t="shared" si="749"/>
        <v>-33.3881232731557-12.0061727260347i</v>
      </c>
      <c r="K2590" t="str">
        <f t="shared" si="750"/>
        <v>0.000915717016396016-0.00239564537798533i</v>
      </c>
      <c r="L2590" t="str">
        <f t="shared" si="751"/>
        <v>0.00015-0.0180630822982484i</v>
      </c>
      <c r="M2590" t="str">
        <f t="shared" si="752"/>
        <v>0.0004-0.00318760275851441i</v>
      </c>
      <c r="N2590">
        <f t="shared" si="753"/>
        <v>98.351613830924975</v>
      </c>
      <c r="O2590">
        <f t="shared" si="754"/>
        <v>4.120721605980969</v>
      </c>
      <c r="P2590" s="3">
        <f t="shared" si="755"/>
        <v>4.120721605980969</v>
      </c>
      <c r="Q2590" s="3">
        <f t="shared" si="756"/>
        <v>-81.648386169075025</v>
      </c>
      <c r="R2590">
        <f t="shared" si="757"/>
        <v>98.351613830924975</v>
      </c>
      <c r="S2590">
        <f t="shared" si="758"/>
        <v>15.622450850402577</v>
      </c>
      <c r="T2590">
        <f t="shared" si="741"/>
        <v>4.120721605980969</v>
      </c>
    </row>
    <row r="2591" spans="1:20" x14ac:dyDescent="0.25">
      <c r="A2591">
        <f t="shared" si="742"/>
        <v>98531.75690923717</v>
      </c>
      <c r="B2591">
        <f t="shared" si="759"/>
        <v>15681.816163634108</v>
      </c>
      <c r="C2591" t="str">
        <f t="shared" si="743"/>
        <v>0.233620809834594-1.58459635535175i</v>
      </c>
      <c r="D2591" t="str">
        <f t="shared" si="744"/>
        <v>3.47650992739483-1.08983329254069i</v>
      </c>
      <c r="E2591" t="str">
        <f t="shared" si="745"/>
        <v>171.386934070147+14.703634968167i</v>
      </c>
      <c r="F2591" t="str">
        <f t="shared" si="746"/>
        <v>2.42477426292048-9.5433365139345i</v>
      </c>
      <c r="G2591" t="str">
        <f t="shared" si="747"/>
        <v>0.999937869414884-0.00788205080588223i</v>
      </c>
      <c r="H2591" t="str">
        <f t="shared" si="748"/>
        <v>121.679066946687-1259.96993029285i</v>
      </c>
      <c r="I2591" t="str">
        <f t="shared" si="749"/>
        <v>-33.0887672105116-11.894546824214i</v>
      </c>
      <c r="K2591" t="str">
        <f t="shared" si="750"/>
        <v>0.000911265959328467-0.00238777769650406i</v>
      </c>
      <c r="L2591" t="str">
        <f t="shared" si="751"/>
        <v>0.00015-0.0179947024290181i</v>
      </c>
      <c r="M2591" t="str">
        <f t="shared" si="752"/>
        <v>0.0004-0.0031755357227679i</v>
      </c>
      <c r="N2591">
        <f t="shared" si="753"/>
        <v>98.386835055001583</v>
      </c>
      <c r="O2591">
        <f t="shared" si="754"/>
        <v>4.0917613121536416</v>
      </c>
      <c r="P2591" s="3">
        <f t="shared" si="755"/>
        <v>4.0917613121536416</v>
      </c>
      <c r="Q2591" s="3">
        <f t="shared" si="756"/>
        <v>-81.613164944998417</v>
      </c>
      <c r="R2591">
        <f t="shared" si="757"/>
        <v>98.386835055001583</v>
      </c>
      <c r="S2591">
        <f t="shared" si="758"/>
        <v>15.681816163634108</v>
      </c>
      <c r="T2591">
        <f t="shared" si="741"/>
        <v>4.0917613121536416</v>
      </c>
    </row>
    <row r="2592" spans="1:20" x14ac:dyDescent="0.25">
      <c r="A2592">
        <f t="shared" si="742"/>
        <v>98906.177585492289</v>
      </c>
      <c r="B2592">
        <f t="shared" si="759"/>
        <v>15741.407065055919</v>
      </c>
      <c r="C2592" t="str">
        <f t="shared" si="743"/>
        <v>0.233815442872374-1.57918426694043i</v>
      </c>
      <c r="D2592" t="str">
        <f t="shared" si="744"/>
        <v>3.47649763527538-1.08627574354897i</v>
      </c>
      <c r="E2592" t="str">
        <f t="shared" si="745"/>
        <v>171.462209627721+14.7458774922946i</v>
      </c>
      <c r="F2592" t="str">
        <f t="shared" si="746"/>
        <v>2.4247731157855-9.50735409695121i</v>
      </c>
      <c r="G2592" t="str">
        <f t="shared" si="747"/>
        <v>0.999937396354888-0.00791199885586011i</v>
      </c>
      <c r="H2592" t="str">
        <f t="shared" si="748"/>
        <v>119.768180334139-1253.20083201007i</v>
      </c>
      <c r="I2592" t="str">
        <f t="shared" si="749"/>
        <v>-32.7923903456359-11.7846369096418i</v>
      </c>
      <c r="K2592" t="str">
        <f t="shared" si="750"/>
        <v>0.000906844212215222-0.00237992785345406i</v>
      </c>
      <c r="L2592" t="str">
        <f t="shared" si="751"/>
        <v>0.00015-0.0179265814196235i</v>
      </c>
      <c r="M2592" t="str">
        <f t="shared" si="752"/>
        <v>0.0004-0.00316351436816886i</v>
      </c>
      <c r="N2592">
        <f t="shared" si="753"/>
        <v>98.422077335012546</v>
      </c>
      <c r="O2592">
        <f t="shared" si="754"/>
        <v>4.0628337862700947</v>
      </c>
      <c r="P2592" s="3">
        <f t="shared" si="755"/>
        <v>4.0628337862700947</v>
      </c>
      <c r="Q2592" s="3">
        <f t="shared" si="756"/>
        <v>-81.577922664987454</v>
      </c>
      <c r="R2592">
        <f t="shared" si="757"/>
        <v>98.422077335012546</v>
      </c>
      <c r="S2592">
        <f t="shared" si="758"/>
        <v>15.741407065055919</v>
      </c>
      <c r="T2592">
        <f t="shared" si="741"/>
        <v>4.0628337862700947</v>
      </c>
    </row>
    <row r="2593" spans="1:20" x14ac:dyDescent="0.25">
      <c r="A2593">
        <f t="shared" si="742"/>
        <v>99282.021060317158</v>
      </c>
      <c r="B2593">
        <f t="shared" si="759"/>
        <v>15801.224411903131</v>
      </c>
      <c r="C2593" t="str">
        <f t="shared" si="743"/>
        <v>0.234007555946321-1.57379593648167i</v>
      </c>
      <c r="D2593" t="str">
        <f t="shared" si="744"/>
        <v>3.47648524964624-1.08273381695029i</v>
      </c>
      <c r="E2593" t="str">
        <f t="shared" si="745"/>
        <v>171.538043550577+14.7880894162702i</v>
      </c>
      <c r="F2593" t="str">
        <f t="shared" si="746"/>
        <v>2.42477195991684-9.47150844631023i</v>
      </c>
      <c r="G2593" t="str">
        <f t="shared" si="747"/>
        <v>0.999936919693259-0.00794206066559798i</v>
      </c>
      <c r="H2593" t="str">
        <f t="shared" si="748"/>
        <v>117.891315642048-1246.48130529651i</v>
      </c>
      <c r="I2593" t="str">
        <f t="shared" si="749"/>
        <v>-32.49896041346-11.6764085583449i</v>
      </c>
      <c r="K2593" t="str">
        <f t="shared" si="750"/>
        <v>0.000902451612199345-0.00237209589887183i</v>
      </c>
      <c r="L2593" t="str">
        <f t="shared" si="751"/>
        <v>0.00015-0.0178587182901211i</v>
      </c>
      <c r="M2593" t="str">
        <f t="shared" si="752"/>
        <v>0.0004-0.00315153852178607i</v>
      </c>
      <c r="N2593">
        <f t="shared" si="753"/>
        <v>98.457339935968292</v>
      </c>
      <c r="O2593">
        <f t="shared" si="754"/>
        <v>4.0339391805060547</v>
      </c>
      <c r="P2593" s="3">
        <f t="shared" si="755"/>
        <v>4.0339391805060547</v>
      </c>
      <c r="Q2593" s="3">
        <f t="shared" si="756"/>
        <v>-81.542660064031708</v>
      </c>
      <c r="R2593">
        <f t="shared" si="757"/>
        <v>98.457339935968292</v>
      </c>
      <c r="S2593">
        <f t="shared" si="758"/>
        <v>15.801224411903132</v>
      </c>
      <c r="T2593">
        <f t="shared" si="741"/>
        <v>4.0339391805060547</v>
      </c>
    </row>
    <row r="2594" spans="1:20" x14ac:dyDescent="0.25">
      <c r="A2594">
        <f t="shared" si="742"/>
        <v>99659.292740346369</v>
      </c>
      <c r="B2594">
        <f t="shared" si="759"/>
        <v>15861.269064668364</v>
      </c>
      <c r="C2594" t="str">
        <f t="shared" si="743"/>
        <v>0.23419715337588-1.56843127632581i</v>
      </c>
      <c r="D2594" t="str">
        <f t="shared" si="744"/>
        <v>3.47647276979673-1.07920746174656i</v>
      </c>
      <c r="E2594" t="str">
        <f t="shared" si="745"/>
        <v>171.614439650678+14.8302684705896i</v>
      </c>
      <c r="F2594" t="str">
        <f t="shared" si="746"/>
        <v>2.42477079524799-9.43579904635826i</v>
      </c>
      <c r="G2594" t="str">
        <f t="shared" si="747"/>
        <v>0.999936439402578-0.00797223666689289i</v>
      </c>
      <c r="H2594" t="str">
        <f t="shared" si="748"/>
        <v>116.047799988702-1239.81090210148i</v>
      </c>
      <c r="I2594" t="str">
        <f t="shared" si="749"/>
        <v>-32.2084454708796-11.5698281316433i</v>
      </c>
      <c r="K2594" t="str">
        <f t="shared" si="750"/>
        <v>0.000898087996897266-0.00236428188160973i</v>
      </c>
      <c r="L2594" t="str">
        <f t="shared" si="751"/>
        <v>0.00015-0.0177911120642768i</v>
      </c>
      <c r="M2594" t="str">
        <f t="shared" si="752"/>
        <v>0.0004-0.00313960801134297i</v>
      </c>
      <c r="N2594">
        <f t="shared" si="753"/>
        <v>98.492622113839886</v>
      </c>
      <c r="O2594">
        <f t="shared" si="754"/>
        <v>4.0050776476088128</v>
      </c>
      <c r="P2594" s="3">
        <f t="shared" si="755"/>
        <v>4.0050776476088128</v>
      </c>
      <c r="Q2594" s="3">
        <f t="shared" si="756"/>
        <v>-81.507377886160114</v>
      </c>
      <c r="R2594">
        <f t="shared" si="757"/>
        <v>98.492622113839886</v>
      </c>
      <c r="S2594">
        <f t="shared" si="758"/>
        <v>15.861269064668365</v>
      </c>
      <c r="T2594">
        <f t="shared" si="741"/>
        <v>4.0050776476088128</v>
      </c>
    </row>
    <row r="2595" spans="1:20" x14ac:dyDescent="0.25">
      <c r="A2595">
        <f t="shared" si="742"/>
        <v>100037.99805275968</v>
      </c>
      <c r="B2595">
        <f t="shared" si="759"/>
        <v>15921.541887114105</v>
      </c>
      <c r="C2595" t="str">
        <f t="shared" si="743"/>
        <v>0.234384239393134-1.56309019924765i</v>
      </c>
      <c r="D2595" t="str">
        <f t="shared" si="744"/>
        <v>3.47646019501079-1.07569662716316i</v>
      </c>
      <c r="E2595" t="str">
        <f t="shared" si="745"/>
        <v>171.691401762567+14.8724123519873i</v>
      </c>
      <c r="F2595" t="str">
        <f t="shared" si="746"/>
        <v>2.42476962171197-9.40022538340198i</v>
      </c>
      <c r="G2595" t="str">
        <f t="shared" si="747"/>
        <v>0.999935955455218-0.00800252729317708i</v>
      </c>
      <c r="H2595" t="str">
        <f t="shared" si="748"/>
        <v>114.236975012063-1233.18917743533i</v>
      </c>
      <c r="I2595" t="str">
        <f t="shared" si="749"/>
        <v>-31.920813896591-11.4648627568595i</v>
      </c>
      <c r="K2595" t="str">
        <f t="shared" si="750"/>
        <v>0.000893753204403964-0.00235648584934654i</v>
      </c>
      <c r="L2595" t="str">
        <f t="shared" si="751"/>
        <v>0.00015-0.0177237617695525i</v>
      </c>
      <c r="M2595" t="str">
        <f t="shared" si="752"/>
        <v>0.0004-0.00312772266521515i</v>
      </c>
      <c r="N2595">
        <f t="shared" si="753"/>
        <v>98.527923115462087</v>
      </c>
      <c r="O2595">
        <f t="shared" si="754"/>
        <v>3.9762493408930406</v>
      </c>
      <c r="P2595" s="3">
        <f t="shared" si="755"/>
        <v>3.9762493408930406</v>
      </c>
      <c r="Q2595" s="3">
        <f t="shared" si="756"/>
        <v>-81.472076884537913</v>
      </c>
      <c r="R2595">
        <f t="shared" si="757"/>
        <v>98.527923115462087</v>
      </c>
      <c r="S2595">
        <f t="shared" si="758"/>
        <v>15.921541887114104</v>
      </c>
      <c r="T2595">
        <f t="shared" si="741"/>
        <v>3.9762493408930406</v>
      </c>
    </row>
    <row r="2596" spans="1:20" x14ac:dyDescent="0.25">
      <c r="A2596">
        <f t="shared" si="742"/>
        <v>100418.14244536018</v>
      </c>
      <c r="B2596">
        <f t="shared" si="759"/>
        <v>15982.043746285139</v>
      </c>
      <c r="C2596" t="str">
        <f t="shared" si="743"/>
        <v>0.23456881814194-1.5577726184443i</v>
      </c>
      <c r="D2596" t="str">
        <f t="shared" si="744"/>
        <v>3.47644752456692-1.07220126264823i</v>
      </c>
      <c r="E2596" t="str">
        <f t="shared" si="745"/>
        <v>171.768933743415+14.9145187230075i</v>
      </c>
      <c r="F2596" t="str">
        <f t="shared" si="746"/>
        <v>2.4247684392413-9.36478694570078i</v>
      </c>
      <c r="G2596" t="str">
        <f t="shared" si="747"/>
        <v>0.999935467823345-0.0080329329795242i</v>
      </c>
      <c r="H2596" t="str">
        <f t="shared" si="748"/>
        <v>112.458196535782-1226.61568942722i</v>
      </c>
      <c r="I2596" t="str">
        <f t="shared" si="749"/>
        <v>-31.6360343907355-11.3614803085194i</v>
      </c>
      <c r="K2596" t="str">
        <f t="shared" si="750"/>
        <v>0.000889447073298168-0.0023487078485979i</v>
      </c>
      <c r="L2596" t="str">
        <f t="shared" si="751"/>
        <v>0.00015-0.0176566664370916i</v>
      </c>
      <c r="M2596" t="str">
        <f t="shared" si="752"/>
        <v>0.0004-0.00311588231242792i</v>
      </c>
      <c r="N2596">
        <f t="shared" si="753"/>
        <v>98.563242178438898</v>
      </c>
      <c r="O2596">
        <f t="shared" si="754"/>
        <v>3.9474544142359473</v>
      </c>
      <c r="P2596" s="3">
        <f t="shared" si="755"/>
        <v>3.9474544142359473</v>
      </c>
      <c r="Q2596" s="3">
        <f t="shared" si="756"/>
        <v>-81.436757821561102</v>
      </c>
      <c r="R2596">
        <f t="shared" si="757"/>
        <v>98.563242178438898</v>
      </c>
      <c r="S2596">
        <f t="shared" si="758"/>
        <v>15.982043746285139</v>
      </c>
      <c r="T2596">
        <f t="shared" si="741"/>
        <v>3.9474544142359473</v>
      </c>
    </row>
    <row r="2597" spans="1:20" x14ac:dyDescent="0.25">
      <c r="A2597">
        <f t="shared" si="742"/>
        <v>100799.73138665255</v>
      </c>
      <c r="B2597">
        <f t="shared" si="759"/>
        <v>16042.775512521022</v>
      </c>
      <c r="C2597" t="str">
        <f t="shared" si="743"/>
        <v>0.234750893677081-1.55247844753325i</v>
      </c>
      <c r="D2597" t="str">
        <f t="shared" si="744"/>
        <v>3.47643475773809-1.06872131787187i</v>
      </c>
      <c r="E2597" t="str">
        <f t="shared" si="745"/>
        <v>171.847039473077+14.9565852115769i</v>
      </c>
      <c r="F2597" t="str">
        <f t="shared" si="746"/>
        <v>2.42476724776791-9.32948322345901i</v>
      </c>
      <c r="G2597" t="str">
        <f t="shared" si="747"/>
        <v>0.999934976478908-0.00806345416265541i</v>
      </c>
      <c r="H2597" t="str">
        <f t="shared" si="748"/>
        <v>110.710834243062-1220.08999937808i</v>
      </c>
      <c r="I2597" t="str">
        <f t="shared" si="749"/>
        <v>-31.3540759743614-11.2596493900304i</v>
      </c>
      <c r="K2597" t="str">
        <f t="shared" si="750"/>
        <v>0.000885169442647324-0.00234094792472684i</v>
      </c>
      <c r="L2597" t="str">
        <f t="shared" si="751"/>
        <v>0.00015-0.0175898251017051i</v>
      </c>
      <c r="M2597" t="str">
        <f t="shared" si="752"/>
        <v>0.0004-0.00310408678265383i</v>
      </c>
      <c r="N2597">
        <f t="shared" si="753"/>
        <v>98.598578531047806</v>
      </c>
      <c r="O2597">
        <f t="shared" si="754"/>
        <v>3.9186930220734721</v>
      </c>
      <c r="P2597" s="3">
        <f t="shared" si="755"/>
        <v>3.9186930220734721</v>
      </c>
      <c r="Q2597" s="3">
        <f t="shared" si="756"/>
        <v>-81.401421468952194</v>
      </c>
      <c r="R2597">
        <f t="shared" si="757"/>
        <v>98.598578531047806</v>
      </c>
      <c r="S2597">
        <f t="shared" si="758"/>
        <v>16.042775512521022</v>
      </c>
      <c r="T2597">
        <f t="shared" si="741"/>
        <v>3.9186930220734721</v>
      </c>
    </row>
    <row r="2598" spans="1:20" x14ac:dyDescent="0.25">
      <c r="A2598">
        <f t="shared" si="742"/>
        <v>101182.77036592182</v>
      </c>
      <c r="B2598">
        <f t="shared" si="759"/>
        <v>16103.738059468602</v>
      </c>
      <c r="C2598" t="str">
        <f t="shared" si="743"/>
        <v>0.234930469963348-1.54720760055031i</v>
      </c>
      <c r="D2598" t="str">
        <f t="shared" si="744"/>
        <v>3.47642189379188-1.06525674272549i</v>
      </c>
      <c r="E2598" t="str">
        <f t="shared" si="745"/>
        <v>171.925722854142+14.9986094105593i</v>
      </c>
      <c r="F2598" t="str">
        <f t="shared" si="746"/>
        <v>2.42476604722334-9.29431370881932i</v>
      </c>
      <c r="G2598" t="str">
        <f t="shared" si="747"/>
        <v>0.999934481393648-0.00809409128094565i</v>
      </c>
      <c r="H2598" t="str">
        <f t="shared" si="748"/>
        <v>108.994271358255-1213.61167180901i</v>
      </c>
      <c r="I2598" t="str">
        <f t="shared" si="749"/>
        <v>-31.0749079887213-11.1593393158303i</v>
      </c>
      <c r="K2598" t="str">
        <f t="shared" si="750"/>
        <v>0.000880920152012529-0.00233320612195418i</v>
      </c>
      <c r="L2598" t="str">
        <f t="shared" si="751"/>
        <v>0.00015-0.017523236801858i</v>
      </c>
      <c r="M2598" t="str">
        <f t="shared" si="752"/>
        <v>0.0004-0.00309233590621024i</v>
      </c>
      <c r="N2598">
        <f t="shared" si="753"/>
        <v>98.633931392141989</v>
      </c>
      <c r="O2598">
        <f t="shared" si="754"/>
        <v>3.8899653193955865</v>
      </c>
      <c r="P2598" s="3">
        <f t="shared" si="755"/>
        <v>3.8899653193955865</v>
      </c>
      <c r="Q2598" s="3">
        <f t="shared" si="756"/>
        <v>-81.366068607858011</v>
      </c>
      <c r="R2598">
        <f t="shared" si="757"/>
        <v>98.633931392141989</v>
      </c>
      <c r="S2598">
        <f t="shared" si="758"/>
        <v>16.103738059468601</v>
      </c>
      <c r="T2598">
        <f t="shared" si="741"/>
        <v>3.8899653193955865</v>
      </c>
    </row>
    <row r="2599" spans="1:20" x14ac:dyDescent="0.25">
      <c r="A2599">
        <f t="shared" si="742"/>
        <v>101567.26489331233</v>
      </c>
      <c r="B2599">
        <f t="shared" si="759"/>
        <v>16164.932264094583</v>
      </c>
      <c r="C2599" t="str">
        <f t="shared" si="743"/>
        <v>0.235107550874684-1.54195999194746i</v>
      </c>
      <c r="D2599" t="str">
        <f t="shared" si="744"/>
        <v>3.47640893199023-1.06180748732102i</v>
      </c>
      <c r="E2599" t="str">
        <f t="shared" si="745"/>
        <v>172.004987811975+15.0405888773211i</v>
      </c>
      <c r="F2599" t="str">
        <f t="shared" si="746"/>
        <v>2.42476483753848-9.25927789585469i</v>
      </c>
      <c r="G2599" t="str">
        <f t="shared" si="747"/>
        <v>0.999933982539086-0.00812484477442977i</v>
      </c>
      <c r="H2599" t="str">
        <f t="shared" si="748"/>
        <v>107.307904335952-1207.18027450525i</v>
      </c>
      <c r="I2599" t="str">
        <f t="shared" si="749"/>
        <v>-30.7985000944057-11.0605200939867i</v>
      </c>
      <c r="K2599" t="str">
        <f t="shared" si="750"/>
        <v>0.000876699041453241-0.00232548248336896i</v>
      </c>
      <c r="L2599" t="str">
        <f t="shared" si="751"/>
        <v>0.00015-0.0174569005796554i</v>
      </c>
      <c r="M2599" t="str">
        <f t="shared" si="752"/>
        <v>0.0004-0.00308062951405683i</v>
      </c>
      <c r="N2599">
        <f t="shared" si="753"/>
        <v>98.669299971054556</v>
      </c>
      <c r="O2599">
        <f t="shared" si="754"/>
        <v>3.8612714617409432</v>
      </c>
      <c r="P2599" s="3">
        <f t="shared" si="755"/>
        <v>3.8612714617409432</v>
      </c>
      <c r="Q2599" s="3">
        <f t="shared" si="756"/>
        <v>-81.330700028945444</v>
      </c>
      <c r="R2599">
        <f t="shared" si="757"/>
        <v>98.669299971054556</v>
      </c>
      <c r="S2599">
        <f t="shared" si="758"/>
        <v>16.164932264094581</v>
      </c>
      <c r="T2599">
        <f t="shared" si="741"/>
        <v>3.8612714617409432</v>
      </c>
    </row>
    <row r="2600" spans="1:20" x14ac:dyDescent="0.25">
      <c r="A2600">
        <f t="shared" si="742"/>
        <v>101953.22049990692</v>
      </c>
      <c r="B2600">
        <f t="shared" si="759"/>
        <v>16226.359006698143</v>
      </c>
      <c r="C2600" t="str">
        <f t="shared" si="743"/>
        <v>0.235282140193285-1.53673553659093i</v>
      </c>
      <c r="D2600" t="str">
        <f t="shared" si="744"/>
        <v>3.47639587158944-1.0583735019902i</v>
      </c>
      <c r="E2600" t="str">
        <f t="shared" si="745"/>
        <v>172.084838294772+15.0825211332767i</v>
      </c>
      <c r="F2600" t="str">
        <f t="shared" si="746"/>
        <v>2.42476361864376-9.2243752805614i</v>
      </c>
      <c r="G2600" t="str">
        <f t="shared" si="747"/>
        <v>0.99993347988653-0.00815571508480885i</v>
      </c>
      <c r="H2600" t="str">
        <f t="shared" si="748"/>
        <v>105.651142557463-1200.79537855602i</v>
      </c>
      <c r="I2600" t="str">
        <f t="shared" si="749"/>
        <v>-30.5248222703292-10.9631624092443i</v>
      </c>
      <c r="K2600" t="str">
        <f t="shared" si="750"/>
        <v>0.000872505951531979-0.00231777705093877i</v>
      </c>
      <c r="L2600" t="str">
        <f t="shared" si="751"/>
        <v>0.00015-0.0173908154808282i</v>
      </c>
      <c r="M2600" t="str">
        <f t="shared" si="752"/>
        <v>0.0004-0.0030689674377932i</v>
      </c>
      <c r="N2600">
        <f t="shared" si="753"/>
        <v>98.704683467499677</v>
      </c>
      <c r="O2600">
        <f t="shared" si="754"/>
        <v>3.8326116051926213</v>
      </c>
      <c r="P2600" s="3">
        <f t="shared" si="755"/>
        <v>3.8326116051926213</v>
      </c>
      <c r="Q2600" s="3">
        <f t="shared" si="756"/>
        <v>-81.295316532500323</v>
      </c>
      <c r="R2600">
        <f t="shared" si="757"/>
        <v>98.704683467499677</v>
      </c>
      <c r="S2600">
        <f t="shared" si="758"/>
        <v>16.226359006698143</v>
      </c>
      <c r="T2600">
        <f t="shared" si="741"/>
        <v>3.8326116051926213</v>
      </c>
    </row>
    <row r="2601" spans="1:20" x14ac:dyDescent="0.25">
      <c r="A2601">
        <f t="shared" si="742"/>
        <v>102340.64273780657</v>
      </c>
      <c r="B2601">
        <f t="shared" si="759"/>
        <v>16288.019170923597</v>
      </c>
      <c r="C2601" t="str">
        <f t="shared" si="743"/>
        <v>0.235454241608752-1.53153414975915i</v>
      </c>
      <c r="D2601" t="str">
        <f t="shared" si="744"/>
        <v>3.47638271184028-1.05495473728392i</v>
      </c>
      <c r="E2601" t="str">
        <f t="shared" si="745"/>
        <v>172.165278273596+15.1244036634412i</v>
      </c>
      <c r="F2601" t="str">
        <f t="shared" si="746"/>
        <v>2.42476239046908-9.18960536085198i</v>
      </c>
      <c r="G2601" t="str">
        <f t="shared" si="747"/>
        <v>0.999932973407067-0.00818670265545643i</v>
      </c>
      <c r="H2601" t="str">
        <f t="shared" si="748"/>
        <v>104.023408034461-1194.45655839036i</v>
      </c>
      <c r="I2601" t="str">
        <f t="shared" si="749"/>
        <v>-30.253844812578-10.8672376065018i</v>
      </c>
      <c r="K2601" t="str">
        <f t="shared" si="750"/>
        <v>0.000868340723318822-0.00231008986552015i</v>
      </c>
      <c r="L2601" t="str">
        <f t="shared" si="751"/>
        <v>0.00015-0.0173249805547203i</v>
      </c>
      <c r="M2601" t="str">
        <f t="shared" si="752"/>
        <v>0.0004-0.00305734950965651i</v>
      </c>
      <c r="N2601">
        <f t="shared" si="753"/>
        <v>98.740081071475672</v>
      </c>
      <c r="O2601">
        <f t="shared" si="754"/>
        <v>3.8039859063730175</v>
      </c>
      <c r="P2601" s="3">
        <f t="shared" si="755"/>
        <v>3.8039859063730175</v>
      </c>
      <c r="Q2601" s="3">
        <f t="shared" si="756"/>
        <v>-81.259918928524328</v>
      </c>
      <c r="R2601">
        <f t="shared" si="757"/>
        <v>98.740081071475672</v>
      </c>
      <c r="S2601">
        <f t="shared" si="758"/>
        <v>16.288019170923597</v>
      </c>
      <c r="T2601">
        <f t="shared" si="741"/>
        <v>3.8039859063730175</v>
      </c>
    </row>
    <row r="2602" spans="1:20" x14ac:dyDescent="0.25">
      <c r="A2602">
        <f t="shared" si="742"/>
        <v>102729.53718021023</v>
      </c>
      <c r="B2602">
        <f t="shared" si="759"/>
        <v>16349.913643773107</v>
      </c>
      <c r="C2602" t="str">
        <f t="shared" si="743"/>
        <v>0.23562385871722-1.52635574714064i</v>
      </c>
      <c r="D2602" t="str">
        <f t="shared" si="744"/>
        <v>3.47636945198781-1.0515511439714i</v>
      </c>
      <c r="E2602" t="str">
        <f t="shared" si="745"/>
        <v>172.24631174242+15.1662339159678i</v>
      </c>
      <c r="F2602" t="str">
        <f t="shared" si="746"/>
        <v>2.42476115294381-9.15496763654782i</v>
      </c>
      <c r="G2602" t="str">
        <f t="shared" si="747"/>
        <v>0.999932463071565-0.00821780793142477i</v>
      </c>
      <c r="H2602" t="str">
        <f t="shared" si="748"/>
        <v>102.424135119684-1188.16339180928i</v>
      </c>
      <c r="I2602" t="str">
        <f t="shared" si="749"/>
        <v>-29.9855383331253-10.7727176747126i</v>
      </c>
      <c r="K2602" t="str">
        <f t="shared" si="750"/>
        <v>0.000864203198395861-0.0023024209668688i</v>
      </c>
      <c r="L2602" t="str">
        <f t="shared" si="751"/>
        <v>0.00015-0.017259394854274i</v>
      </c>
      <c r="M2602" t="str">
        <f t="shared" si="752"/>
        <v>0.0004-0.00304577556251894i</v>
      </c>
      <c r="N2602">
        <f t="shared" si="753"/>
        <v>98.775491963167298</v>
      </c>
      <c r="O2602">
        <f t="shared" si="754"/>
        <v>3.7753945224382406</v>
      </c>
      <c r="P2602" s="3">
        <f t="shared" si="755"/>
        <v>3.7753945224382406</v>
      </c>
      <c r="Q2602" s="3">
        <f t="shared" si="756"/>
        <v>-81.224508036832702</v>
      </c>
      <c r="R2602">
        <f t="shared" si="757"/>
        <v>98.775491963167298</v>
      </c>
      <c r="S2602">
        <f t="shared" si="758"/>
        <v>16.349913643773107</v>
      </c>
      <c r="T2602">
        <f t="shared" si="741"/>
        <v>3.7753945224382406</v>
      </c>
    </row>
    <row r="2603" spans="1:20" x14ac:dyDescent="0.25">
      <c r="A2603">
        <f t="shared" si="742"/>
        <v>103119.90942149503</v>
      </c>
      <c r="B2603">
        <f t="shared" si="759"/>
        <v>16412.043315619445</v>
      </c>
      <c r="C2603" t="str">
        <f t="shared" si="743"/>
        <v>0.235790995020463-1.52120024483201i</v>
      </c>
      <c r="D2603" t="str">
        <f t="shared" si="744"/>
        <v>3.47635609127126-1.04816267303953i</v>
      </c>
      <c r="E2603" t="str">
        <f t="shared" si="745"/>
        <v>172.327942718171+15.2080093016877i</v>
      </c>
      <c r="F2603" t="str">
        <f t="shared" si="746"/>
        <v>2.42475990599675-9.12046160937171i</v>
      </c>
      <c r="G2603" t="str">
        <f t="shared" si="747"/>
        <v>0.999931948850672-0.00824903135945122i</v>
      </c>
      <c r="H2603" t="str">
        <f t="shared" si="748"/>
        <v>100.85277022447-1181.91546001428i</v>
      </c>
      <c r="I2603" t="str">
        <f t="shared" si="749"/>
        <v>-29.7198737584236-10.6795752311943i</v>
      </c>
      <c r="K2603" t="str">
        <f t="shared" si="750"/>
        <v>0.000860093218861468-0.0022947703936499i</v>
      </c>
      <c r="L2603" t="str">
        <f t="shared" si="751"/>
        <v>0.00015-0.0171940574360171i</v>
      </c>
      <c r="M2603" t="str">
        <f t="shared" si="752"/>
        <v>0.0004-0.00303424542988538i</v>
      </c>
      <c r="N2603">
        <f t="shared" si="753"/>
        <v>98.810915312846049</v>
      </c>
      <c r="O2603">
        <f t="shared" si="754"/>
        <v>3.7468376110728858</v>
      </c>
      <c r="P2603" s="3">
        <f t="shared" si="755"/>
        <v>3.7468376110728858</v>
      </c>
      <c r="Q2603" s="3">
        <f t="shared" si="756"/>
        <v>-81.189084687153951</v>
      </c>
      <c r="R2603">
        <f t="shared" si="757"/>
        <v>98.810915312846049</v>
      </c>
      <c r="S2603">
        <f t="shared" si="758"/>
        <v>16.412043315619446</v>
      </c>
      <c r="T2603">
        <f t="shared" si="741"/>
        <v>3.7468376110728858</v>
      </c>
    </row>
    <row r="2604" spans="1:20" x14ac:dyDescent="0.25">
      <c r="A2604">
        <f t="shared" si="742"/>
        <v>103511.76507729673</v>
      </c>
      <c r="B2604">
        <f t="shared" si="759"/>
        <v>16474.4090802188</v>
      </c>
      <c r="C2604" t="str">
        <f t="shared" si="743"/>
        <v>0.235955653925028-1.51606755933598i</v>
      </c>
      <c r="D2604" t="str">
        <f t="shared" si="744"/>
        <v>3.47634262892421-1.04478927569219i</v>
      </c>
      <c r="E2604" t="str">
        <f t="shared" si="745"/>
        <v>172.410175240763+15.2497271936386i</v>
      </c>
      <c r="F2604" t="str">
        <f t="shared" si="746"/>
        <v>2.42475864955618-9.08608678294114i</v>
      </c>
      <c r="G2604" t="str">
        <f t="shared" si="747"/>
        <v>0.999931430714809-0.00828037338796452i</v>
      </c>
      <c r="H2604" t="str">
        <f t="shared" si="748"/>
        <v>99.3087715430274-1175.71234763251i</v>
      </c>
      <c r="I2604" t="str">
        <f t="shared" si="749"/>
        <v>-29.4568223278855-10.5877835063404i</v>
      </c>
      <c r="K2604" t="str">
        <f t="shared" si="750"/>
        <v>0.000856010627334491-0.0022871381834483i</v>
      </c>
      <c r="L2604" t="str">
        <f t="shared" si="751"/>
        <v>0.00015-0.0171289673600489i</v>
      </c>
      <c r="M2604" t="str">
        <f t="shared" si="752"/>
        <v>0.0004-0.00302275894589099i</v>
      </c>
      <c r="N2604">
        <f t="shared" si="753"/>
        <v>98.846350280770992</v>
      </c>
      <c r="O2604">
        <f t="shared" si="754"/>
        <v>3.7183153304848156</v>
      </c>
      <c r="P2604" s="3">
        <f t="shared" si="755"/>
        <v>3.7183153304848156</v>
      </c>
      <c r="Q2604" s="3">
        <f t="shared" si="756"/>
        <v>-81.153649719229008</v>
      </c>
      <c r="R2604">
        <f t="shared" si="757"/>
        <v>98.846350280770992</v>
      </c>
      <c r="S2604">
        <f t="shared" si="758"/>
        <v>16.474409080218802</v>
      </c>
      <c r="T2604">
        <f t="shared" ref="T2604:T2667" si="760">P2604</f>
        <v>3.7183153304848156</v>
      </c>
    </row>
    <row r="2605" spans="1:20" x14ac:dyDescent="0.25">
      <c r="A2605">
        <f t="shared" ref="A2605:A2668" si="761">2*PI()*B2605</f>
        <v>103905.10978459046</v>
      </c>
      <c r="B2605">
        <f t="shared" si="759"/>
        <v>16537.011834723631</v>
      </c>
      <c r="C2605" t="str">
        <f t="shared" ref="C2605:C2668" si="762">IMPRODUCT(D2605,E2605,$C$40,,K2605,$C$41)</f>
        <v>0.236117838741386-1.51095760755936i</v>
      </c>
      <c r="D2605" t="str">
        <f t="shared" ref="D2605:D2668" si="763">IMDIV(IMPRODUCT($C$37,$C$38,COMPLEX(1,A2605/$C$38)),IMSUM(-1*A2605*A2605/$C$39,COMPLEX(0,1*A2605)))</f>
        <v>3.47632906417442-1.04143090334948i</v>
      </c>
      <c r="E2605" t="str">
        <f t="shared" ref="E2605:E2668" si="764">IMDIV(IMPRODUCT(IMSUM(F2605,G2605),$C$29,H2605),IMSUM(1,I2605))</f>
        <v>172.493013373135+15.2913849265907i</v>
      </c>
      <c r="F2605" t="str">
        <f t="shared" ref="F2605:F2668" si="765">IMDIV(IMPRODUCT($C$14,$C$15,COMPLEX(1,A2605/$C$15)),IMSUM(-1*A2605*A2605/$C$16,COMPLEX(0,A2605)))</f>
        <v>2.42475738354985-9.05184266276102i</v>
      </c>
      <c r="G2605" t="str">
        <f t="shared" ref="G2605:G2668" si="766">IMDIV(1,COMPLEX(1,A2605*$C$9*$C$10))</f>
        <v>0.999930908634175-0.00831183446709114i</v>
      </c>
      <c r="H2605" t="str">
        <f t="shared" ref="H2605:H2668" si="767">IMDIV($C$3,IMSUM(K2605,COMPLEX(0,$C$28*A2605)))</f>
        <v>97.7916087832469-1169.55364273868i</v>
      </c>
      <c r="I2605" t="str">
        <f t="shared" ref="I2605:I2668" si="768">IMPRODUCT(F2605,$C$29,H2605,$C$31)</f>
        <v>-29.1963555922559-10.497316328721i</v>
      </c>
      <c r="K2605" t="str">
        <f t="shared" ref="K2605:K2668" si="769">IF($C$26&lt;=0,IMDIV(1,IMSUM(IMDIV(1,L2605),1/$C$18)),IMDIV(1,IMSUM(IMDIV(1,L2605),1/$C$18,IMDIV(1,M2605))))</f>
        <v>0.000851955266958356-0.00227952437277872i</v>
      </c>
      <c r="L2605" t="str">
        <f t="shared" ref="L2605:L2668" si="770">IMSUM($C$21/$C$22,IMDIV(1,COMPLEX(0,$C$20*$C$22*A2605)))</f>
        <v>0.00015-0.0170641236900269i</v>
      </c>
      <c r="M2605" t="str">
        <f t="shared" ref="M2605:M2668" si="771">IMSUM($C$25/$C$26,IMDIV(1,COMPLEX(0,$C$24*$C$26*A2605)))</f>
        <v>0.0004-0.00301131594529886i</v>
      </c>
      <c r="N2605">
        <f t="shared" ref="N2605:N2668" si="772">ABS(R2605)</f>
        <v>98.88179601708994</v>
      </c>
      <c r="O2605">
        <f t="shared" ref="O2605:O2668" si="773">ABS(P2605)</f>
        <v>3.6898278393995483</v>
      </c>
      <c r="P2605" s="3">
        <f t="shared" ref="P2605:P2668" si="774">20*LOG10(IMABS(C2605))</f>
        <v>3.6898278393995483</v>
      </c>
      <c r="Q2605" s="3">
        <f t="shared" ref="Q2605:Q2668" si="775">IMARGUMENT(C2605)*180/PI()</f>
        <v>-81.11820398291006</v>
      </c>
      <c r="R2605">
        <f t="shared" ref="R2605:R2668" si="776">IF(Q2605&lt;0,Q2605+180,Q2605-180)</f>
        <v>98.88179601708994</v>
      </c>
      <c r="S2605">
        <f t="shared" ref="S2605:S2668" si="777">B2605/1000</f>
        <v>16.537011834723632</v>
      </c>
      <c r="T2605">
        <f t="shared" si="760"/>
        <v>3.6898278393995483</v>
      </c>
    </row>
    <row r="2606" spans="1:20" x14ac:dyDescent="0.25">
      <c r="A2606">
        <f t="shared" si="761"/>
        <v>104299.9492017719</v>
      </c>
      <c r="B2606">
        <f t="shared" ref="B2606:B2669" si="778">B2605*(1+B$42)</f>
        <v>16599.852479695583</v>
      </c>
      <c r="C2606" t="str">
        <f t="shared" si="762"/>
        <v>0.236277552683024-1.50587030681089i</v>
      </c>
      <c r="D2606" t="str">
        <f t="shared" si="763"/>
        <v>3.47631539624369-1.03808750764704i</v>
      </c>
      <c r="E2606" t="str">
        <f t="shared" si="764"/>
        <v>172.57646120128+15.3329797965679i</v>
      </c>
      <c r="F2606" t="str">
        <f t="shared" si="765"/>
        <v>2.42475610790489-9.01772875621617i</v>
      </c>
      <c r="G2606" t="str">
        <f t="shared" si="766"/>
        <v>0.99993038257874-0.00834341504866168i</v>
      </c>
      <c r="H2606" t="str">
        <f t="shared" si="767"/>
        <v>96.3007629039157-1163.43893687397i</v>
      </c>
      <c r="I2606" t="str">
        <f t="shared" si="768"/>
        <v>-28.9384454118846-10.408148110564i</v>
      </c>
      <c r="K2606" t="str">
        <f t="shared" si="769"/>
        <v>0.000847926981404994-0.00227192899709584i</v>
      </c>
      <c r="L2606" t="str">
        <f t="shared" si="770"/>
        <v>0.00015-0.0169995254931529i</v>
      </c>
      <c r="M2606" t="str">
        <f t="shared" si="771"/>
        <v>0.0004-0.00299991626349757i</v>
      </c>
      <c r="N2606">
        <f t="shared" si="772"/>
        <v>98.917251661739002</v>
      </c>
      <c r="O2606">
        <f t="shared" si="773"/>
        <v>3.6613752970536333</v>
      </c>
      <c r="P2606" s="3">
        <f t="shared" si="774"/>
        <v>3.6613752970536333</v>
      </c>
      <c r="Q2606" s="3">
        <f t="shared" si="775"/>
        <v>-81.082748338260998</v>
      </c>
      <c r="R2606">
        <f t="shared" si="776"/>
        <v>98.917251661739002</v>
      </c>
      <c r="S2606">
        <f t="shared" si="777"/>
        <v>16.599852479695581</v>
      </c>
      <c r="T2606">
        <f t="shared" si="760"/>
        <v>3.6613752970536333</v>
      </c>
    </row>
    <row r="2607" spans="1:20" x14ac:dyDescent="0.25">
      <c r="A2607">
        <f t="shared" si="761"/>
        <v>104696.28900873863</v>
      </c>
      <c r="B2607">
        <f t="shared" si="778"/>
        <v>16662.931919118426</v>
      </c>
      <c r="C2607" t="str">
        <f t="shared" si="762"/>
        <v>0.236434798865597-1.5008055747994i</v>
      </c>
      <c r="D2607" t="str">
        <f t="shared" si="763"/>
        <v>3.47630162434802-1.03475904043535i</v>
      </c>
      <c r="E2607" t="str">
        <f t="shared" si="764"/>
        <v>172.660522834281+15.37450906036i</v>
      </c>
      <c r="F2607" t="str">
        <f t="shared" si="765"/>
        <v>2.424754822548-8.98374457256488i</v>
      </c>
      <c r="G2607" t="str">
        <f t="shared" si="766"/>
        <v>0.999929852518248-0.00837511558621727i</v>
      </c>
      <c r="H2607" t="str">
        <f t="shared" si="767"/>
        <v>94.8357258581762-1157.3678250619i</v>
      </c>
      <c r="I2607" t="str">
        <f t="shared" si="768"/>
        <v>-28.6830639549077-10.3202538336066i</v>
      </c>
      <c r="K2607" t="str">
        <f t="shared" si="769"/>
        <v>0.00084392561487872-0.00226435209080449i</v>
      </c>
      <c r="L2607" t="str">
        <f t="shared" si="770"/>
        <v>0.00015-0.0169351718401603i</v>
      </c>
      <c r="M2607" t="str">
        <f t="shared" si="771"/>
        <v>0.0004-0.00298855973649887i</v>
      </c>
      <c r="N2607">
        <f t="shared" si="772"/>
        <v>98.952716344342093</v>
      </c>
      <c r="O2607">
        <f t="shared" si="773"/>
        <v>3.6329578631897155</v>
      </c>
      <c r="P2607" s="3">
        <f t="shared" si="774"/>
        <v>3.6329578631897155</v>
      </c>
      <c r="Q2607" s="3">
        <f t="shared" si="775"/>
        <v>-81.047283655657907</v>
      </c>
      <c r="R2607">
        <f t="shared" si="776"/>
        <v>98.952716344342093</v>
      </c>
      <c r="S2607">
        <f t="shared" si="777"/>
        <v>16.662931919118424</v>
      </c>
      <c r="T2607">
        <f t="shared" si="760"/>
        <v>3.6329578631897155</v>
      </c>
    </row>
    <row r="2608" spans="1:20" x14ac:dyDescent="0.25">
      <c r="A2608">
        <f t="shared" si="761"/>
        <v>105094.13490697184</v>
      </c>
      <c r="B2608">
        <f t="shared" si="778"/>
        <v>16726.251060411076</v>
      </c>
      <c r="C2608" t="str">
        <f t="shared" si="762"/>
        <v>0.23658958030607-1.49576332963169i</v>
      </c>
      <c r="D2608" t="str">
        <f t="shared" si="763"/>
        <v>3.47628774769748-1.03144545377904i</v>
      </c>
      <c r="E2608" t="str">
        <f t="shared" si="764"/>
        <v>172.745202404333+15.4159699350344i</v>
      </c>
      <c r="F2608" t="str">
        <f t="shared" si="765"/>
        <v>2.42475352740521-8.94988962293143i</v>
      </c>
      <c r="G2608" t="str">
        <f t="shared" si="766"/>
        <v>0.999929318422211-0.00840693653501602i</v>
      </c>
      <c r="H2608" t="str">
        <f t="shared" si="767"/>
        <v>93.3960003431003-1151.33990582162i</v>
      </c>
      <c r="I2608" t="str">
        <f t="shared" si="768"/>
        <v>-28.4301836953432-10.233609035307i</v>
      </c>
      <c r="K2608" t="str">
        <f t="shared" si="769"/>
        <v>0.000839951012119975-0.00225679368726961i</v>
      </c>
      <c r="L2608" t="str">
        <f t="shared" si="770"/>
        <v>0.00015-0.0168710618053001i</v>
      </c>
      <c r="M2608" t="str">
        <f t="shared" si="771"/>
        <v>0.0004-0.00297724620093532i</v>
      </c>
      <c r="N2608">
        <f t="shared" si="772"/>
        <v>98.988189184111064</v>
      </c>
      <c r="O2608">
        <f t="shared" si="773"/>
        <v>3.6045756980498354</v>
      </c>
      <c r="P2608" s="3">
        <f t="shared" si="774"/>
        <v>3.6045756980498354</v>
      </c>
      <c r="Q2608" s="3">
        <f t="shared" si="775"/>
        <v>-81.011810815888936</v>
      </c>
      <c r="R2608">
        <f t="shared" si="776"/>
        <v>98.988189184111064</v>
      </c>
      <c r="S2608">
        <f t="shared" si="777"/>
        <v>16.726251060411077</v>
      </c>
      <c r="T2608">
        <f t="shared" si="760"/>
        <v>3.6045756980498354</v>
      </c>
    </row>
    <row r="2609" spans="1:20" x14ac:dyDescent="0.25">
      <c r="A2609">
        <f t="shared" si="761"/>
        <v>105493.49261961835</v>
      </c>
      <c r="B2609">
        <f t="shared" si="778"/>
        <v>16789.81081444064</v>
      </c>
      <c r="C2609" t="str">
        <f t="shared" si="762"/>
        <v>0.236741899921795-1.49074348981052i</v>
      </c>
      <c r="D2609" t="str">
        <f t="shared" si="763"/>
        <v>3.47627376549607-1.02814669995619i</v>
      </c>
      <c r="E2609" t="str">
        <f t="shared" si="764"/>
        <v>172.830504066772+15.4573595974366i</v>
      </c>
      <c r="F2609" t="str">
        <f t="shared" si="765"/>
        <v>2.42475222240204-8.91616342029911i</v>
      </c>
      <c r="G2609" t="str">
        <f t="shared" si="766"/>
        <v>0.999928780259908-0.00843887835203941i</v>
      </c>
      <c r="H2609" t="str">
        <f t="shared" si="767"/>
        <v>91.9810995552235-1145.35478117851i</v>
      </c>
      <c r="I2609" t="str">
        <f t="shared" si="768"/>
        <v>-28.1797774111071-10.1481897954095i</v>
      </c>
      <c r="K2609" t="str">
        <f t="shared" si="769"/>
        <v>0.000836003018408963-0.00224925381882634i</v>
      </c>
      <c r="L2609" t="str">
        <f t="shared" si="770"/>
        <v>0.00015-0.0168071944663281i</v>
      </c>
      <c r="M2609" t="str">
        <f t="shared" si="771"/>
        <v>0.0004-0.0029659754940579i</v>
      </c>
      <c r="N2609">
        <f t="shared" si="772"/>
        <v>99.023669289742784</v>
      </c>
      <c r="O2609">
        <f t="shared" si="773"/>
        <v>3.576228962369111</v>
      </c>
      <c r="P2609" s="3">
        <f t="shared" si="774"/>
        <v>3.576228962369111</v>
      </c>
      <c r="Q2609" s="3">
        <f t="shared" si="775"/>
        <v>-80.976330710257216</v>
      </c>
      <c r="R2609">
        <f t="shared" si="776"/>
        <v>99.023669289742784</v>
      </c>
      <c r="S2609">
        <f t="shared" si="777"/>
        <v>16.789810814440639</v>
      </c>
      <c r="T2609">
        <f t="shared" si="760"/>
        <v>3.576228962369111</v>
      </c>
    </row>
    <row r="2610" spans="1:20" x14ac:dyDescent="0.25">
      <c r="A2610">
        <f t="shared" si="761"/>
        <v>105894.3678915729</v>
      </c>
      <c r="B2610">
        <f t="shared" si="778"/>
        <v>16853.612095535515</v>
      </c>
      <c r="C2610" t="str">
        <f t="shared" si="762"/>
        <v>0.236891760529714-1.48574597423263i</v>
      </c>
      <c r="D2610" t="str">
        <f t="shared" si="763"/>
        <v>3.47625967694177-1.02486273145757i</v>
      </c>
      <c r="E2610" t="str">
        <f t="shared" si="764"/>
        <v>172.916432000099+15.4986751836897i</v>
      </c>
      <c r="F2610" t="str">
        <f t="shared" si="765"/>
        <v>2.4247509074634-8.88256547950317i</v>
      </c>
      <c r="G2610" t="str">
        <f t="shared" si="766"/>
        <v>0.999928238000387-0.00847094149599881i</v>
      </c>
      <c r="H2610" t="str">
        <f t="shared" si="767"/>
        <v>90.590546951893-1139.41205667231i</v>
      </c>
      <c r="I2610" t="str">
        <f t="shared" si="768"/>
        <v>-27.9318181819556-10.0639727228496i</v>
      </c>
      <c r="K2610" t="str">
        <f t="shared" si="769"/>
        <v>0.000832081479569187-0.00224173251678995i</v>
      </c>
      <c r="L2610" t="str">
        <f t="shared" si="770"/>
        <v>0.00015-0.016743568904491i</v>
      </c>
      <c r="M2610" t="str">
        <f t="shared" si="771"/>
        <v>0.0004-0.00295474745373371i</v>
      </c>
      <c r="N2610">
        <f t="shared" si="772"/>
        <v>99.059155759320006</v>
      </c>
      <c r="O2610">
        <f t="shared" si="773"/>
        <v>3.5479178173695387</v>
      </c>
      <c r="P2610" s="3">
        <f t="shared" si="774"/>
        <v>3.5479178173695387</v>
      </c>
      <c r="Q2610" s="3">
        <f t="shared" si="775"/>
        <v>-80.940844240679994</v>
      </c>
      <c r="R2610">
        <f t="shared" si="776"/>
        <v>99.059155759320006</v>
      </c>
      <c r="S2610">
        <f t="shared" si="777"/>
        <v>16.853612095535514</v>
      </c>
      <c r="T2610">
        <f t="shared" si="760"/>
        <v>3.5479178173695387</v>
      </c>
    </row>
    <row r="2611" spans="1:20" x14ac:dyDescent="0.25">
      <c r="A2611">
        <f t="shared" si="761"/>
        <v>106296.76648956088</v>
      </c>
      <c r="B2611">
        <f t="shared" si="778"/>
        <v>16917.655821498549</v>
      </c>
      <c r="C2611" t="str">
        <f t="shared" si="762"/>
        <v>0.237039164845415-1.4807707021867i</v>
      </c>
      <c r="D2611" t="str">
        <f t="shared" si="763"/>
        <v>3.47624548122653-1.02159350098609i</v>
      </c>
      <c r="E2611" t="str">
        <f t="shared" si="764"/>
        <v>173.002990405995+15.5399137886834i</v>
      </c>
      <c r="F2611" t="str">
        <f t="shared" si="765"/>
        <v>2.42474958251369-8.84909531722415i</v>
      </c>
      <c r="G2611" t="str">
        <f t="shared" si="766"/>
        <v>0.999927691612458-0.008503126427342i</v>
      </c>
      <c r="H2611" t="str">
        <f t="shared" si="767"/>
        <v>89.2238760182995-1133.51134136284i</v>
      </c>
      <c r="I2611" t="str">
        <f t="shared" si="768"/>
        <v>-27.6862793873593-9.98093494299438i</v>
      </c>
      <c r="K2611" t="str">
        <f t="shared" si="769"/>
        <v>0.000828186241970888-0.00223422981146578i</v>
      </c>
      <c r="L2611" t="str">
        <f t="shared" si="770"/>
        <v>0.00015-0.0166801842045139i</v>
      </c>
      <c r="M2611" t="str">
        <f t="shared" si="771"/>
        <v>0.0004-0.00294356191844362i</v>
      </c>
      <c r="N2611">
        <f t="shared" si="772"/>
        <v>99.09464768020699</v>
      </c>
      <c r="O2611">
        <f t="shared" si="773"/>
        <v>3.5196424247531399</v>
      </c>
      <c r="P2611" s="3">
        <f t="shared" si="774"/>
        <v>3.5196424247531399</v>
      </c>
      <c r="Q2611" s="3">
        <f t="shared" si="775"/>
        <v>-80.90535231979301</v>
      </c>
      <c r="R2611">
        <f t="shared" si="776"/>
        <v>99.09464768020699</v>
      </c>
      <c r="S2611">
        <f t="shared" si="777"/>
        <v>16.917655821498549</v>
      </c>
      <c r="T2611">
        <f t="shared" si="760"/>
        <v>3.5196424247531399</v>
      </c>
    </row>
    <row r="2612" spans="1:20" x14ac:dyDescent="0.25">
      <c r="A2612">
        <f t="shared" si="761"/>
        <v>106700.69420222122</v>
      </c>
      <c r="B2612">
        <f t="shared" si="778"/>
        <v>16981.942913620245</v>
      </c>
      <c r="C2612" t="str">
        <f t="shared" si="762"/>
        <v>0.237184115482301-1.47581759335138i</v>
      </c>
      <c r="D2612" t="str">
        <f t="shared" si="763"/>
        <v>3.47623117753614-1.01833896145598i</v>
      </c>
      <c r="E2612" t="str">
        <f t="shared" si="764"/>
        <v>173.090183509344+15.581072465562i</v>
      </c>
      <c r="F2612" t="str">
        <f t="shared" si="765"/>
        <v>2.4247482474767-8.81575245198058i</v>
      </c>
      <c r="G2612" t="str">
        <f t="shared" si="766"/>
        <v>0.999927141064694-0.00853543360825963i</v>
      </c>
      <c r="H2612" t="str">
        <f t="shared" si="767"/>
        <v>87.8806300400609-1127.65224783367i</v>
      </c>
      <c r="I2612" t="str">
        <f t="shared" si="768"/>
        <v>-27.4431347043165-9.89905408520703i</v>
      </c>
      <c r="K2612" t="str">
        <f t="shared" si="769"/>
        <v>0.000824317152534346-0.00222674573215914i</v>
      </c>
      <c r="L2612" t="str">
        <f t="shared" si="770"/>
        <v>0.00015-0.0166170394545864i</v>
      </c>
      <c r="M2612" t="str">
        <f t="shared" si="771"/>
        <v>0.0004-0.00293241872727996i</v>
      </c>
      <c r="N2612">
        <f t="shared" si="772"/>
        <v>99.130144128948388</v>
      </c>
      <c r="O2612">
        <f t="shared" si="773"/>
        <v>3.4914029466954304</v>
      </c>
      <c r="P2612" s="3">
        <f t="shared" si="774"/>
        <v>3.4914029466954304</v>
      </c>
      <c r="Q2612" s="3">
        <f t="shared" si="775"/>
        <v>-80.869855871051612</v>
      </c>
      <c r="R2612">
        <f t="shared" si="776"/>
        <v>99.130144128948388</v>
      </c>
      <c r="S2612">
        <f t="shared" si="777"/>
        <v>16.981942913620244</v>
      </c>
      <c r="T2612">
        <f t="shared" si="760"/>
        <v>3.4914029466954304</v>
      </c>
    </row>
    <row r="2613" spans="1:20" x14ac:dyDescent="0.25">
      <c r="A2613">
        <f t="shared" si="761"/>
        <v>107106.15684018965</v>
      </c>
      <c r="B2613">
        <f t="shared" si="778"/>
        <v>17046.474296692002</v>
      </c>
      <c r="C2613" t="str">
        <f t="shared" si="762"/>
        <v>0.237326614950719-1.47088656779323i</v>
      </c>
      <c r="D2613" t="str">
        <f t="shared" si="763"/>
        <v>3.4762167650502-1.01509906599215i</v>
      </c>
      <c r="E2613" t="str">
        <f t="shared" si="764"/>
        <v>173.178015558246+15.6221482252027i</v>
      </c>
      <c r="F2613" t="str">
        <f t="shared" si="765"/>
        <v>2.42474690227562-8.78253640412208i</v>
      </c>
      <c r="G2613" t="str">
        <f t="shared" si="766"/>
        <v>0.999926586325432-0.00856786350269177i</v>
      </c>
      <c r="H2613" t="str">
        <f t="shared" si="767"/>
        <v>86.5603618812235-1121.83439219353i</v>
      </c>
      <c r="I2613" t="str">
        <f t="shared" si="768"/>
        <v>-27.2023581051063-9.8183082707282i</v>
      </c>
      <c r="K2613" t="str">
        <f t="shared" si="769"/>
        <v>0.000820474058733142-0.00221928030718513i</v>
      </c>
      <c r="L2613" t="str">
        <f t="shared" si="770"/>
        <v>0.00015-0.0165541337463503i</v>
      </c>
      <c r="M2613" t="str">
        <f t="shared" si="771"/>
        <v>0.0004-0.00292131771994417i</v>
      </c>
      <c r="N2613">
        <f t="shared" si="772"/>
        <v>99.165644171167088</v>
      </c>
      <c r="O2613">
        <f t="shared" si="773"/>
        <v>3.4631995458381586</v>
      </c>
      <c r="P2613" s="3">
        <f t="shared" si="774"/>
        <v>3.4631995458381586</v>
      </c>
      <c r="Q2613" s="3">
        <f t="shared" si="775"/>
        <v>-80.834355828832912</v>
      </c>
      <c r="R2613">
        <f t="shared" si="776"/>
        <v>99.165644171167088</v>
      </c>
      <c r="S2613">
        <f t="shared" si="777"/>
        <v>17.046474296692001</v>
      </c>
      <c r="T2613">
        <f t="shared" si="760"/>
        <v>3.4631995458381586</v>
      </c>
    </row>
    <row r="2614" spans="1:20" x14ac:dyDescent="0.25">
      <c r="A2614">
        <f t="shared" si="761"/>
        <v>107513.16023618239</v>
      </c>
      <c r="B2614">
        <f t="shared" si="778"/>
        <v>17111.250899019433</v>
      </c>
      <c r="C2614" t="str">
        <f t="shared" si="762"/>
        <v>0.23746666565706-1.46597754596476i</v>
      </c>
      <c r="D2614" t="str">
        <f t="shared" si="763"/>
        <v>3.47620224294215-1.01187376792955i</v>
      </c>
      <c r="E2614" t="str">
        <f t="shared" si="764"/>
        <v>173.266490824025+15.6631380356908i</v>
      </c>
      <c r="F2614" t="str">
        <f t="shared" si="765"/>
        <v>2.42474554683313-8.74944669582285i</v>
      </c>
      <c r="G2614" t="str">
        <f t="shared" si="766"/>
        <v>0.999926027362763-0.00860041657633456i</v>
      </c>
      <c r="H2614" t="str">
        <f t="shared" si="767"/>
        <v>85.2626337675455-1116.05739407587i</v>
      </c>
      <c r="I2614" t="str">
        <f t="shared" si="768"/>
        <v>-26.9639238549945-9.73867610086618i</v>
      </c>
      <c r="K2614" t="str">
        <f t="shared" si="769"/>
        <v>0.000816656808597241-0.00221183356387846i</v>
      </c>
      <c r="L2614" t="str">
        <f t="shared" si="770"/>
        <v>0.00015-0.0164914661748857i</v>
      </c>
      <c r="M2614" t="str">
        <f t="shared" si="771"/>
        <v>0.0004-0.00291025873674454i</v>
      </c>
      <c r="N2614">
        <f t="shared" si="772"/>
        <v>99.201146861459677</v>
      </c>
      <c r="O2614">
        <f t="shared" si="773"/>
        <v>3.4350323852824238</v>
      </c>
      <c r="P2614" s="3">
        <f t="shared" si="774"/>
        <v>3.4350323852824238</v>
      </c>
      <c r="Q2614" s="3">
        <f t="shared" si="775"/>
        <v>-80.798853138540323</v>
      </c>
      <c r="R2614">
        <f t="shared" si="776"/>
        <v>99.201146861459677</v>
      </c>
      <c r="S2614">
        <f t="shared" si="777"/>
        <v>17.111250899019431</v>
      </c>
      <c r="T2614">
        <f t="shared" si="760"/>
        <v>3.4350323852824238</v>
      </c>
    </row>
    <row r="2615" spans="1:20" x14ac:dyDescent="0.25">
      <c r="A2615">
        <f t="shared" si="761"/>
        <v>107921.71024507987</v>
      </c>
      <c r="B2615">
        <f t="shared" si="778"/>
        <v>17176.273652435706</v>
      </c>
      <c r="C2615" t="str">
        <f t="shared" si="762"/>
        <v>0.237604269902903-1.46109044870242i</v>
      </c>
      <c r="D2615" t="str">
        <f t="shared" si="763"/>
        <v>3.47618761037908-1.00866302081242i</v>
      </c>
      <c r="E2615" t="str">
        <f t="shared" si="764"/>
        <v>173.355613601245+15.7040388217847i</v>
      </c>
      <c r="F2615" t="str">
        <f t="shared" si="765"/>
        <v>2.42474418107121-8.71648285107411i</v>
      </c>
      <c r="G2615" t="str">
        <f t="shared" si="766"/>
        <v>0.999925464144538-0.0086330932966467i</v>
      </c>
      <c r="H2615" t="str">
        <f t="shared" si="767"/>
        <v>83.9870170749334-1110.32087663634i</v>
      </c>
      <c r="I2615" t="str">
        <f t="shared" si="768"/>
        <v>-26.7278065098819-9.66013664548491i</v>
      </c>
      <c r="K2615" t="str">
        <f t="shared" si="769"/>
        <v>0.000812865250716061-0.00220440552860319i</v>
      </c>
      <c r="L2615" t="str">
        <f t="shared" si="770"/>
        <v>0.00015-0.0164290358386987i</v>
      </c>
      <c r="M2615" t="str">
        <f t="shared" si="771"/>
        <v>0.0004-0.00289924161859389i</v>
      </c>
      <c r="N2615">
        <f t="shared" si="772"/>
        <v>99.236651243293849</v>
      </c>
      <c r="O2615">
        <f t="shared" si="773"/>
        <v>3.4069016285813438</v>
      </c>
      <c r="P2615" s="3">
        <f t="shared" si="774"/>
        <v>3.4069016285813438</v>
      </c>
      <c r="Q2615" s="3">
        <f t="shared" si="775"/>
        <v>-80.763348756706151</v>
      </c>
      <c r="R2615">
        <f t="shared" si="776"/>
        <v>99.236651243293849</v>
      </c>
      <c r="S2615">
        <f t="shared" si="777"/>
        <v>17.176273652435707</v>
      </c>
      <c r="T2615">
        <f t="shared" si="760"/>
        <v>3.4069016285813438</v>
      </c>
    </row>
    <row r="2616" spans="1:20" x14ac:dyDescent="0.25">
      <c r="A2616">
        <f t="shared" si="761"/>
        <v>108331.81274401119</v>
      </c>
      <c r="B2616">
        <f t="shared" si="778"/>
        <v>17241.543492314962</v>
      </c>
      <c r="C2616" t="str">
        <f t="shared" si="762"/>
        <v>0.237739429884122-1.45622519722453i</v>
      </c>
      <c r="D2616" t="str">
        <f t="shared" si="763"/>
        <v>3.47617286652185-1.00546677839368i</v>
      </c>
      <c r="E2616" t="str">
        <f t="shared" si="764"/>
        <v>173.445388207706+15.7448474643801i</v>
      </c>
      <c r="F2616" t="str">
        <f t="shared" si="765"/>
        <v>2.42474280491135-8.68364439567802i</v>
      </c>
      <c r="G2616" t="str">
        <f t="shared" si="766"/>
        <v>0.999924896638363-0.00866589413285616i</v>
      </c>
      <c r="H2616" t="str">
        <f t="shared" si="767"/>
        <v>82.7330921229332-1104.6244665488i</v>
      </c>
      <c r="I2616" t="str">
        <f t="shared" si="768"/>
        <v>-26.4939809139218-9.58266943178841i</v>
      </c>
      <c r="K2616" t="str">
        <f t="shared" si="769"/>
        <v>0.000809099234241341-0.00219699622676239i</v>
      </c>
      <c r="L2616" t="str">
        <f t="shared" si="770"/>
        <v>0.00015-0.0163668418397078i</v>
      </c>
      <c r="M2616" t="str">
        <f t="shared" si="771"/>
        <v>0.0004-0.00288826620700725i</v>
      </c>
      <c r="N2616">
        <f t="shared" si="772"/>
        <v>99.272156348904346</v>
      </c>
      <c r="O2616">
        <f t="shared" si="773"/>
        <v>3.3788074397321761</v>
      </c>
      <c r="P2616" s="3">
        <f t="shared" si="774"/>
        <v>3.3788074397321761</v>
      </c>
      <c r="Q2616" s="3">
        <f t="shared" si="775"/>
        <v>-80.727843651095654</v>
      </c>
      <c r="R2616">
        <f t="shared" si="776"/>
        <v>99.272156348904346</v>
      </c>
      <c r="S2616">
        <f t="shared" si="777"/>
        <v>17.241543492314964</v>
      </c>
      <c r="T2616">
        <f t="shared" si="760"/>
        <v>3.3788074397321761</v>
      </c>
    </row>
    <row r="2617" spans="1:20" x14ac:dyDescent="0.25">
      <c r="A2617">
        <f t="shared" si="761"/>
        <v>108743.47363243843</v>
      </c>
      <c r="B2617">
        <f t="shared" si="778"/>
        <v>17307.061357585761</v>
      </c>
      <c r="C2617" t="str">
        <f t="shared" si="762"/>
        <v>0.237872147690046-1.45138171312946i</v>
      </c>
      <c r="D2617" t="str">
        <f t="shared" si="763"/>
        <v>3.47615801052491-1.0022849946342i</v>
      </c>
      <c r="E2617" t="str">
        <f t="shared" si="764"/>
        <v>173.535818984458+15.785560799964i</v>
      </c>
      <c r="F2617" t="str">
        <f t="shared" si="765"/>
        <v>2.42474141827438-8.65093085724025i</v>
      </c>
      <c r="G2617" t="str">
        <f t="shared" si="766"/>
        <v>0.999924324811599-0.00869881955596671i</v>
      </c>
      <c r="H2617" t="str">
        <f t="shared" si="767"/>
        <v>81.5004479731213-1098.96779399937i</v>
      </c>
      <c r="I2617" t="str">
        <f t="shared" si="768"/>
        <v>-26.2624221970864-9.50625443338626i</v>
      </c>
      <c r="K2617" t="str">
        <f t="shared" si="769"/>
        <v>0.000805358608890057-0.00218960568280793i</v>
      </c>
      <c r="L2617" t="str">
        <f t="shared" si="770"/>
        <v>0.00015-0.0163048832832315i</v>
      </c>
      <c r="M2617" t="str">
        <f t="shared" si="771"/>
        <v>0.0004-0.00287733234409968i</v>
      </c>
      <c r="N2617">
        <f t="shared" si="772"/>
        <v>99.307661199189027</v>
      </c>
      <c r="O2617">
        <f t="shared" si="773"/>
        <v>3.350749983169758</v>
      </c>
      <c r="P2617" s="3">
        <f t="shared" si="774"/>
        <v>3.350749983169758</v>
      </c>
      <c r="Q2617" s="3">
        <f t="shared" si="775"/>
        <v>-80.692338800810973</v>
      </c>
      <c r="R2617">
        <f t="shared" si="776"/>
        <v>99.307661199189027</v>
      </c>
      <c r="S2617">
        <f t="shared" si="777"/>
        <v>17.307061357585759</v>
      </c>
      <c r="T2617">
        <f t="shared" si="760"/>
        <v>3.350749983169758</v>
      </c>
    </row>
    <row r="2618" spans="1:20" x14ac:dyDescent="0.25">
      <c r="A2618">
        <f t="shared" si="761"/>
        <v>109156.69883224169</v>
      </c>
      <c r="B2618">
        <f t="shared" si="778"/>
        <v>17372.828190744585</v>
      </c>
      <c r="C2618" t="str">
        <f t="shared" si="762"/>
        <v>0.238002425302531-1.44655991839337i</v>
      </c>
      <c r="D2618" t="str">
        <f t="shared" si="763"/>
        <v>3.47614304153627-0.999117623702154i</v>
      </c>
      <c r="E2618" t="str">
        <f t="shared" si="764"/>
        <v>173.62691029579+15.826175620065i</v>
      </c>
      <c r="F2618" t="str">
        <f t="shared" si="765"/>
        <v>2.42474002108053-8.61834176516343i</v>
      </c>
      <c r="G2618" t="str">
        <f t="shared" si="766"/>
        <v>0.999923748631355-0.00873187003876472i</v>
      </c>
      <c r="H2618" t="str">
        <f t="shared" si="767"/>
        <v>80.2886822322978-1093.35049267911i</v>
      </c>
      <c r="I2618" t="str">
        <f t="shared" si="768"/>
        <v>-26.0331057727055-9.43087205963891i</v>
      </c>
      <c r="K2618" t="str">
        <f t="shared" si="769"/>
        <v>0.000801643224947051-0.0021822339202499i</v>
      </c>
      <c r="L2618" t="str">
        <f t="shared" si="770"/>
        <v>0.00015-0.0162431592779752i</v>
      </c>
      <c r="M2618" t="str">
        <f t="shared" si="771"/>
        <v>0.0004-0.00286643987258386i</v>
      </c>
      <c r="N2618">
        <f t="shared" si="772"/>
        <v>99.343164803604054</v>
      </c>
      <c r="O2618">
        <f t="shared" si="773"/>
        <v>3.3227294237571159</v>
      </c>
      <c r="P2618" s="3">
        <f t="shared" si="774"/>
        <v>3.3227294237571159</v>
      </c>
      <c r="Q2618" s="3">
        <f t="shared" si="775"/>
        <v>-80.656835196395946</v>
      </c>
      <c r="R2618">
        <f t="shared" si="776"/>
        <v>99.343164803604054</v>
      </c>
      <c r="S2618">
        <f t="shared" si="777"/>
        <v>17.372828190744585</v>
      </c>
      <c r="T2618">
        <f t="shared" si="760"/>
        <v>3.3227294237571159</v>
      </c>
    </row>
    <row r="2619" spans="1:20" x14ac:dyDescent="0.25">
      <c r="A2619">
        <f t="shared" si="761"/>
        <v>109571.49428780422</v>
      </c>
      <c r="B2619">
        <f t="shared" si="778"/>
        <v>17438.844937869417</v>
      </c>
      <c r="C2619" t="str">
        <f t="shared" si="762"/>
        <v>0.238130264595107-1.44175973536848i</v>
      </c>
      <c r="D2619" t="str">
        <f t="shared" si="763"/>
        <v>3.4761279586976-0.995964619972397i</v>
      </c>
      <c r="E2619" t="str">
        <f t="shared" si="764"/>
        <v>173.718666529232+15.8666886706931i</v>
      </c>
      <c r="F2619" t="str">
        <f t="shared" si="765"/>
        <v>2.42473861324948-8.58587665064058i</v>
      </c>
      <c r="G2619" t="str">
        <f t="shared" si="766"/>
        <v>0.999923168064493-0.00876504605582574i</v>
      </c>
      <c r="H2619" t="str">
        <f t="shared" si="767"/>
        <v>79.0974008603595-1087.77219977506i</v>
      </c>
      <c r="I2619" t="str">
        <f t="shared" si="768"/>
        <v>-25.8060073349694-9.35650314527199i</v>
      </c>
      <c r="K2619" t="str">
        <f t="shared" si="769"/>
        <v>0.000797952933267764-0.00217488096166635i</v>
      </c>
      <c r="L2619" t="str">
        <f t="shared" si="770"/>
        <v>0.00015-0.0161816689360183i</v>
      </c>
      <c r="M2619" t="str">
        <f t="shared" si="771"/>
        <v>0.0004-0.00285558863576794i</v>
      </c>
      <c r="N2619">
        <f t="shared" si="772"/>
        <v>99.378666160058444</v>
      </c>
      <c r="O2619">
        <f t="shared" si="773"/>
        <v>3.2947459267790475</v>
      </c>
      <c r="P2619" s="3">
        <f t="shared" si="774"/>
        <v>3.2947459267790475</v>
      </c>
      <c r="Q2619" s="3">
        <f t="shared" si="775"/>
        <v>-80.621333839941556</v>
      </c>
      <c r="R2619">
        <f t="shared" si="776"/>
        <v>99.378666160058444</v>
      </c>
      <c r="S2619">
        <f t="shared" si="777"/>
        <v>17.438844937869415</v>
      </c>
      <c r="T2619">
        <f t="shared" si="760"/>
        <v>3.2947459267790475</v>
      </c>
    </row>
    <row r="2620" spans="1:20" x14ac:dyDescent="0.25">
      <c r="A2620">
        <f t="shared" si="761"/>
        <v>109987.86596609789</v>
      </c>
      <c r="B2620">
        <f t="shared" si="778"/>
        <v>17505.112548633322</v>
      </c>
      <c r="C2620" t="str">
        <f t="shared" si="762"/>
        <v>0.238255667332107-1.43698108678087i</v>
      </c>
      <c r="D2620" t="str">
        <f t="shared" si="763"/>
        <v>3.47611276114392-0.992825938025707i</v>
      </c>
      <c r="E2620" t="str">
        <f t="shared" si="764"/>
        <v>173.811092095545+15.9070966517812i</v>
      </c>
      <c r="F2620" t="str">
        <f t="shared" si="765"/>
        <v>2.42473719470024-8.55353504664785i</v>
      </c>
      <c r="G2620" t="str">
        <f t="shared" si="766"/>
        <v>0.999922583077621-0.00879834808352126i</v>
      </c>
      <c r="H2620" t="str">
        <f t="shared" si="767"/>
        <v>77.9262179827466-1082.23255596001i</v>
      </c>
      <c r="I2620" t="str">
        <f t="shared" si="768"/>
        <v>-25.581102856404-9.28312894025408i</v>
      </c>
      <c r="K2620" t="str">
        <f t="shared" si="769"/>
        <v>0.000794287585280733-0.00216754682871271i</v>
      </c>
      <c r="L2620" t="str">
        <f t="shared" si="770"/>
        <v>0.00015-0.0161204113728017i</v>
      </c>
      <c r="M2620" t="str">
        <f t="shared" si="771"/>
        <v>0.0004-0.00284477847755324i</v>
      </c>
      <c r="N2620">
        <f t="shared" si="772"/>
        <v>99.414164254810444</v>
      </c>
      <c r="O2620">
        <f t="shared" si="773"/>
        <v>3.2667996579327658</v>
      </c>
      <c r="P2620" s="3">
        <f t="shared" si="774"/>
        <v>3.2667996579327658</v>
      </c>
      <c r="Q2620" s="3">
        <f t="shared" si="775"/>
        <v>-80.585835745189556</v>
      </c>
      <c r="R2620">
        <f t="shared" si="776"/>
        <v>99.414164254810444</v>
      </c>
      <c r="S2620">
        <f t="shared" si="777"/>
        <v>17.505112548633321</v>
      </c>
      <c r="T2620">
        <f t="shared" si="760"/>
        <v>3.2667996579327658</v>
      </c>
    </row>
    <row r="2621" spans="1:20" x14ac:dyDescent="0.25">
      <c r="A2621">
        <f t="shared" si="761"/>
        <v>110405.81985676907</v>
      </c>
      <c r="B2621">
        <f t="shared" si="778"/>
        <v>17571.631976318131</v>
      </c>
      <c r="C2621" t="str">
        <f t="shared" si="762"/>
        <v>0.238378635167744-1.43222389572862i</v>
      </c>
      <c r="D2621" t="str">
        <f t="shared" si="763"/>
        <v>3.4760974480038-0.989701532648209i</v>
      </c>
      <c r="E2621" t="str">
        <f t="shared" si="764"/>
        <v>173.904191428713+15.9473962166097i</v>
      </c>
      <c r="F2621" t="str">
        <f t="shared" si="765"/>
        <v>2.42473576535122-8.52131648793837i</v>
      </c>
      <c r="G2621" t="str">
        <f t="shared" si="766"/>
        <v>0.999921993637095-0.00883177660002548i</v>
      </c>
      <c r="H2621" t="str">
        <f t="shared" si="767"/>
        <v>76.7747557073308-1076.7312053808i</v>
      </c>
      <c r="I2621" t="str">
        <f t="shared" si="768"/>
        <v>-25.3583685853216-9.21073109993015i</v>
      </c>
      <c r="K2621" t="str">
        <f t="shared" si="769"/>
        <v>0.000790647032990044-0.00216023154213126i</v>
      </c>
      <c r="L2621" t="str">
        <f t="shared" si="770"/>
        <v>0.00015-0.0160593857071146i</v>
      </c>
      <c r="M2621" t="str">
        <f t="shared" si="771"/>
        <v>0.0004-0.00283400924243199i</v>
      </c>
      <c r="N2621">
        <f t="shared" si="772"/>
        <v>99.449658062359646</v>
      </c>
      <c r="O2621">
        <f t="shared" si="773"/>
        <v>3.2388907833202834</v>
      </c>
      <c r="P2621" s="3">
        <f t="shared" si="774"/>
        <v>3.2388907833202834</v>
      </c>
      <c r="Q2621" s="3">
        <f t="shared" si="775"/>
        <v>-80.550341937640354</v>
      </c>
      <c r="R2621">
        <f t="shared" si="776"/>
        <v>99.449658062359646</v>
      </c>
      <c r="S2621">
        <f t="shared" si="777"/>
        <v>17.57163197631813</v>
      </c>
      <c r="T2621">
        <f t="shared" si="760"/>
        <v>3.2388907833202834</v>
      </c>
    </row>
    <row r="2622" spans="1:20" x14ac:dyDescent="0.25">
      <c r="A2622">
        <f t="shared" si="761"/>
        <v>110825.3619722248</v>
      </c>
      <c r="B2622">
        <f t="shared" si="778"/>
        <v>17638.404177828139</v>
      </c>
      <c r="C2622" t="str">
        <f t="shared" si="762"/>
        <v>0.238499169645266-1.42748808567973i</v>
      </c>
      <c r="D2622" t="str">
        <f t="shared" si="763"/>
        <v>3.47608201839913-0.986591358830665i</v>
      </c>
      <c r="E2622" t="str">
        <f t="shared" si="764"/>
        <v>173.997968985926+15.9875839712335i</v>
      </c>
      <c r="F2622" t="str">
        <f t="shared" si="765"/>
        <v>2.4247343251202-8.48922051103509i</v>
      </c>
      <c r="G2622" t="str">
        <f t="shared" si="766"/>
        <v>0.999921399709011-0.00886533208532198i</v>
      </c>
      <c r="H2622" t="str">
        <f t="shared" si="767"/>
        <v>75.6426439456776-1071.26779564557i</v>
      </c>
      <c r="I2622" t="str">
        <f t="shared" si="768"/>
        <v>-25.1377810432498-9.13929167540579i</v>
      </c>
      <c r="K2622" t="str">
        <f t="shared" si="769"/>
        <v>0.000787031128977732-0.00215293512176059i</v>
      </c>
      <c r="L2622" t="str">
        <f t="shared" si="770"/>
        <v>0.00015-0.0159985910610825i</v>
      </c>
      <c r="M2622" t="str">
        <f t="shared" si="771"/>
        <v>0.0004-0.00282328077548515i</v>
      </c>
      <c r="N2622">
        <f t="shared" si="772"/>
        <v>99.485146545343156</v>
      </c>
      <c r="O2622">
        <f t="shared" si="773"/>
        <v>3.2110194694394183</v>
      </c>
      <c r="P2622" s="3">
        <f t="shared" si="774"/>
        <v>3.2110194694394183</v>
      </c>
      <c r="Q2622" s="3">
        <f t="shared" si="775"/>
        <v>-80.514853454656844</v>
      </c>
      <c r="R2622">
        <f t="shared" si="776"/>
        <v>99.485146545343156</v>
      </c>
      <c r="S2622">
        <f t="shared" si="777"/>
        <v>17.638404177828139</v>
      </c>
      <c r="T2622">
        <f t="shared" si="760"/>
        <v>3.2110194694394183</v>
      </c>
    </row>
    <row r="2623" spans="1:20" x14ac:dyDescent="0.25">
      <c r="A2623">
        <f t="shared" si="761"/>
        <v>111246.49834771924</v>
      </c>
      <c r="B2623">
        <f t="shared" si="778"/>
        <v>17705.430113703886</v>
      </c>
      <c r="C2623" t="str">
        <f t="shared" si="762"/>
        <v>0.238617272196046-1.42277358047019i</v>
      </c>
      <c r="D2623" t="str">
        <f t="shared" si="763"/>
        <v>3.47606647144524-0.983495371767852i</v>
      </c>
      <c r="E2623" t="str">
        <f t="shared" si="764"/>
        <v>174.092429247562+16.0276564738978i</v>
      </c>
      <c r="F2623" t="str">
        <f t="shared" si="765"/>
        <v>2.42473287392437-8.45724665422452i</v>
      </c>
      <c r="G2623" t="str">
        <f t="shared" si="766"/>
        <v>0.999920801259212-0.00889901502121064i</v>
      </c>
      <c r="H2623" t="str">
        <f t="shared" si="767"/>
        <v>74.5295202385307-1065.84197780972i</v>
      </c>
      <c r="I2623" t="str">
        <f t="shared" si="768"/>
        <v>-24.9193170223424-9.06879310417352i</v>
      </c>
      <c r="K2623" t="str">
        <f t="shared" si="769"/>
        <v>0.000783439726406011-0.00214565758654493i</v>
      </c>
      <c r="L2623" t="str">
        <f t="shared" si="770"/>
        <v>0.00015-0.015938026560154i</v>
      </c>
      <c r="M2623" t="str">
        <f t="shared" si="771"/>
        <v>0.0004-0.00281259292238011i</v>
      </c>
      <c r="N2623">
        <f t="shared" si="772"/>
        <v>99.520628654428023</v>
      </c>
      <c r="O2623">
        <f t="shared" si="773"/>
        <v>3.1831858831753976</v>
      </c>
      <c r="P2623" s="3">
        <f t="shared" si="774"/>
        <v>3.1831858831753976</v>
      </c>
      <c r="Q2623" s="3">
        <f t="shared" si="775"/>
        <v>-80.479371345571977</v>
      </c>
      <c r="R2623">
        <f t="shared" si="776"/>
        <v>99.520628654428023</v>
      </c>
      <c r="S2623">
        <f t="shared" si="777"/>
        <v>17.705430113703887</v>
      </c>
      <c r="T2623">
        <f t="shared" si="760"/>
        <v>3.1831858831753976</v>
      </c>
    </row>
    <row r="2624" spans="1:20" x14ac:dyDescent="0.25">
      <c r="A2624">
        <f t="shared" si="761"/>
        <v>111669.23504144058</v>
      </c>
      <c r="B2624">
        <f t="shared" si="778"/>
        <v>17772.71074813596</v>
      </c>
      <c r="C2624" t="str">
        <f t="shared" si="762"/>
        <v>0.238732944138696-1.41808030430195i</v>
      </c>
      <c r="D2624" t="str">
        <f t="shared" si="763"/>
        <v>3.47605080625063-0.980413526857869i</v>
      </c>
      <c r="E2624" t="str">
        <f t="shared" si="764"/>
        <v>174.187576717169+16.0676102344489i</v>
      </c>
      <c r="F2624" t="str">
        <f t="shared" si="765"/>
        <v>2.42473141168024-8.42539445754961i</v>
      </c>
      <c r="G2624" t="str">
        <f t="shared" si="766"/>
        <v>0.999920198253277-0.00893282589131432i</v>
      </c>
      <c r="H2624" t="str">
        <f t="shared" si="767"/>
        <v>73.4350295854461-1060.45340636073i</v>
      </c>
      <c r="I2624" t="str">
        <f t="shared" si="768"/>
        <v>-24.7029535827696-8.99921820097507i</v>
      </c>
      <c r="K2624" t="str">
        <f t="shared" si="769"/>
        <v>0.000779872679019492-0.00213839895454348i</v>
      </c>
      <c r="L2624" t="str">
        <f t="shared" si="770"/>
        <v>0.00015-0.0158776913330882i</v>
      </c>
      <c r="M2624" t="str">
        <f t="shared" si="771"/>
        <v>0.0004-0.00280194552936851i</v>
      </c>
      <c r="N2624">
        <f t="shared" si="772"/>
        <v>99.556103328205239</v>
      </c>
      <c r="O2624">
        <f t="shared" si="773"/>
        <v>3.1553901917917453</v>
      </c>
      <c r="P2624" s="3">
        <f t="shared" si="774"/>
        <v>3.1553901917917453</v>
      </c>
      <c r="Q2624" s="3">
        <f t="shared" si="775"/>
        <v>-80.443896671794761</v>
      </c>
      <c r="R2624">
        <f t="shared" si="776"/>
        <v>99.556103328205239</v>
      </c>
      <c r="S2624">
        <f t="shared" si="777"/>
        <v>17.77271074813596</v>
      </c>
      <c r="T2624">
        <f t="shared" si="760"/>
        <v>3.1553901917917453</v>
      </c>
    </row>
    <row r="2625" spans="1:20" x14ac:dyDescent="0.25">
      <c r="A2625">
        <f t="shared" si="761"/>
        <v>112093.57813459805</v>
      </c>
      <c r="B2625">
        <f t="shared" si="778"/>
        <v>17840.247048978876</v>
      </c>
      <c r="C2625" t="str">
        <f t="shared" si="762"/>
        <v>0.238846186678161-1.41340818174094i</v>
      </c>
      <c r="D2625" t="str">
        <f t="shared" si="763"/>
        <v>3.47603502191717-0.977345779701548i</v>
      </c>
      <c r="E2625" t="str">
        <f t="shared" si="764"/>
        <v>174.283415921431+16.1074417137358i</v>
      </c>
      <c r="F2625" t="str">
        <f t="shared" si="765"/>
        <v>2.42472993830373-8.39366346280375i</v>
      </c>
      <c r="G2625" t="str">
        <f t="shared" si="766"/>
        <v>0.999919590656525-0.00896676518108579i</v>
      </c>
      <c r="H2625" t="str">
        <f t="shared" si="767"/>
        <v>72.3588242784659-1055.10173920214i</v>
      </c>
      <c r="I2625" t="str">
        <f t="shared" si="768"/>
        <v>-24.4886680501027-8.93055014889608i</v>
      </c>
      <c r="K2625" t="str">
        <f t="shared" si="769"/>
        <v>0.000776329841147268-0.00213115924293969i</v>
      </c>
      <c r="L2625" t="str">
        <f t="shared" si="770"/>
        <v>0.00015-0.0158175845119428i</v>
      </c>
      <c r="M2625" t="str">
        <f t="shared" si="771"/>
        <v>0.0004-0.00279133844328403i</v>
      </c>
      <c r="N2625">
        <f t="shared" si="772"/>
        <v>99.591569493082062</v>
      </c>
      <c r="O2625">
        <f t="shared" si="773"/>
        <v>3.1276325629212121</v>
      </c>
      <c r="P2625" s="3">
        <f t="shared" si="774"/>
        <v>3.1276325629212121</v>
      </c>
      <c r="Q2625" s="3">
        <f t="shared" si="775"/>
        <v>-80.408430506917938</v>
      </c>
      <c r="R2625">
        <f t="shared" si="776"/>
        <v>99.591569493082062</v>
      </c>
      <c r="S2625">
        <f t="shared" si="777"/>
        <v>17.840247048978874</v>
      </c>
      <c r="T2625">
        <f t="shared" si="760"/>
        <v>3.1276325629212121</v>
      </c>
    </row>
    <row r="2626" spans="1:20" x14ac:dyDescent="0.25">
      <c r="A2626">
        <f t="shared" si="761"/>
        <v>112519.53373150951</v>
      </c>
      <c r="B2626">
        <f t="shared" si="778"/>
        <v>17908.039987764994</v>
      </c>
      <c r="C2626" t="str">
        <f t="shared" si="762"/>
        <v>0.238957000904867-1.40875713771507i</v>
      </c>
      <c r="D2626" t="str">
        <f t="shared" si="763"/>
        <v>3.47601911753982-0.974292086101728i</v>
      </c>
      <c r="E2626" t="str">
        <f t="shared" si="764"/>
        <v>174.379951410149+16.1471473230114i</v>
      </c>
      <c r="F2626" t="str">
        <f t="shared" si="765"/>
        <v>2.42472845371008-8.36205321352349i</v>
      </c>
      <c r="G2626" t="str">
        <f t="shared" si="766"/>
        <v>0.999918978434011-0.00900083337781457i</v>
      </c>
      <c r="H2626" t="str">
        <f t="shared" si="767"/>
        <v>71.3005637397341-1049.78663763636i</v>
      </c>
      <c r="I2626" t="str">
        <f t="shared" si="768"/>
        <v>-24.2764380126789-8.86277249068302i</v>
      </c>
      <c r="K2626" t="str">
        <f t="shared" si="769"/>
        <v>0.000772811067704938-0.00212393846805045i</v>
      </c>
      <c r="L2626" t="str">
        <f t="shared" si="770"/>
        <v>0.00015-0.015757705232061i</v>
      </c>
      <c r="M2626" t="str">
        <f t="shared" si="771"/>
        <v>0.0004-0.00278077151154018i</v>
      </c>
      <c r="N2626">
        <f t="shared" si="772"/>
        <v>99.627026063176686</v>
      </c>
      <c r="O2626">
        <f t="shared" si="773"/>
        <v>3.0999131645565008</v>
      </c>
      <c r="P2626" s="3">
        <f t="shared" si="774"/>
        <v>3.0999131645565008</v>
      </c>
      <c r="Q2626" s="3">
        <f t="shared" si="775"/>
        <v>-80.372973936823314</v>
      </c>
      <c r="R2626">
        <f t="shared" si="776"/>
        <v>99.627026063176686</v>
      </c>
      <c r="S2626">
        <f t="shared" si="777"/>
        <v>17.908039987764994</v>
      </c>
      <c r="T2626">
        <f t="shared" si="760"/>
        <v>3.0999131645565008</v>
      </c>
    </row>
    <row r="2627" spans="1:20" x14ac:dyDescent="0.25">
      <c r="A2627">
        <f t="shared" si="761"/>
        <v>112947.10795968925</v>
      </c>
      <c r="B2627">
        <f t="shared" si="778"/>
        <v>17976.090539718502</v>
      </c>
      <c r="C2627" t="str">
        <f t="shared" si="762"/>
        <v>0.239065387793764-1.40412709751229i</v>
      </c>
      <c r="D2627" t="str">
        <f t="shared" si="763"/>
        <v>3.47600309220678-0.971252402062697i</v>
      </c>
      <c r="E2627" t="str">
        <f t="shared" si="764"/>
        <v>174.4771877562+16.1867234233168i</v>
      </c>
      <c r="F2627" t="str">
        <f t="shared" si="765"/>
        <v>2.42472695781396-8.33056325498264i</v>
      </c>
      <c r="G2627" t="str">
        <f t="shared" si="766"/>
        <v>0.999918361550523-0.0090350309706338i</v>
      </c>
      <c r="H2627" t="str">
        <f t="shared" si="767"/>
        <v>70.2599143629543-1044.50776634675i</v>
      </c>
      <c r="I2627" t="str">
        <f t="shared" si="768"/>
        <v>-24.0662413189654-8.79586912028053i</v>
      </c>
      <c r="K2627" t="str">
        <f t="shared" si="769"/>
        <v>0.000769316214196524-0.00211673664533529i</v>
      </c>
      <c r="L2627" t="str">
        <f t="shared" si="770"/>
        <v>0.00015-0.0156980526320592i</v>
      </c>
      <c r="M2627" t="str">
        <f t="shared" si="771"/>
        <v>0.0004-0.00277024458212809i</v>
      </c>
      <c r="N2627">
        <f t="shared" si="772"/>
        <v>99.662471940208007</v>
      </c>
      <c r="O2627">
        <f t="shared" si="773"/>
        <v>3.0722321650410023</v>
      </c>
      <c r="P2627" s="3">
        <f t="shared" si="774"/>
        <v>3.0722321650410023</v>
      </c>
      <c r="Q2627" s="3">
        <f t="shared" si="775"/>
        <v>-80.337528059791993</v>
      </c>
      <c r="R2627">
        <f t="shared" si="776"/>
        <v>99.662471940208007</v>
      </c>
      <c r="S2627">
        <f t="shared" si="777"/>
        <v>17.976090539718502</v>
      </c>
      <c r="T2627">
        <f t="shared" si="760"/>
        <v>3.0722321650410023</v>
      </c>
    </row>
    <row r="2628" spans="1:20" x14ac:dyDescent="0.25">
      <c r="A2628">
        <f t="shared" si="761"/>
        <v>113376.30696993606</v>
      </c>
      <c r="B2628">
        <f t="shared" si="778"/>
        <v>18044.399683769432</v>
      </c>
      <c r="C2628" t="str">
        <f t="shared" si="762"/>
        <v>0.239171348203473-1.39951798677851i</v>
      </c>
      <c r="D2628" t="str">
        <f t="shared" si="763"/>
        <v>3.47598694499923-0.968226683789462i</v>
      </c>
      <c r="E2628" t="str">
        <f t="shared" si="764"/>
        <v>174.5751295555+16.2261663248709i</v>
      </c>
      <c r="F2628" t="str">
        <f t="shared" si="765"/>
        <v>2.42472545052927-8.2991931341851i</v>
      </c>
      <c r="G2628" t="str">
        <f t="shared" si="766"/>
        <v>0.999917739970583-0.00906935845052717i</v>
      </c>
      <c r="H2628" t="str">
        <f t="shared" si="767"/>
        <v>69.2365493586014-1039.26479337874i</v>
      </c>
      <c r="I2628" t="str">
        <f t="shared" si="768"/>
        <v>-23.8580560749109-8.72982427457972i</v>
      </c>
      <c r="K2628" t="str">
        <f t="shared" si="769"/>
        <v>0.000765845136716315-0.00210955378940547i</v>
      </c>
      <c r="L2628" t="str">
        <f t="shared" si="770"/>
        <v>0.00015-0.0156386258538147i</v>
      </c>
      <c r="M2628" t="str">
        <f t="shared" si="771"/>
        <v>0.0004-0.00275975750361435i</v>
      </c>
      <c r="N2628">
        <f t="shared" si="772"/>
        <v>99.697906013390323</v>
      </c>
      <c r="O2628">
        <f t="shared" si="773"/>
        <v>3.0445897330586473</v>
      </c>
      <c r="P2628" s="3">
        <f t="shared" si="774"/>
        <v>3.0445897330586473</v>
      </c>
      <c r="Q2628" s="3">
        <f t="shared" si="775"/>
        <v>-80.302093986609677</v>
      </c>
      <c r="R2628">
        <f t="shared" si="776"/>
        <v>99.697906013390323</v>
      </c>
      <c r="S2628">
        <f t="shared" si="777"/>
        <v>18.044399683769431</v>
      </c>
      <c r="T2628">
        <f t="shared" si="760"/>
        <v>3.0445897330586473</v>
      </c>
    </row>
    <row r="2629" spans="1:20" x14ac:dyDescent="0.25">
      <c r="A2629">
        <f t="shared" si="761"/>
        <v>113807.13693642183</v>
      </c>
      <c r="B2629">
        <f t="shared" si="778"/>
        <v>18112.968402567756</v>
      </c>
      <c r="C2629" t="str">
        <f t="shared" si="762"/>
        <v>0.239274882875347-1.39492973151571i</v>
      </c>
      <c r="D2629" t="str">
        <f t="shared" si="763"/>
        <v>3.47597067499147-0.965214887687186i</v>
      </c>
      <c r="E2629" t="str">
        <f t="shared" si="764"/>
        <v>174.673781426966+16.2654722864398i</v>
      </c>
      <c r="F2629" t="str">
        <f t="shared" si="765"/>
        <v>2.42472393176934-8.26794239985884i</v>
      </c>
      <c r="G2629" t="str">
        <f t="shared" si="766"/>
        <v>0.999917113658442-0.00910381631033584i</v>
      </c>
      <c r="H2629" t="str">
        <f t="shared" si="767"/>
        <v>68.2301486027946-1034.05739012024i</v>
      </c>
      <c r="I2629" t="str">
        <f t="shared" si="768"/>
        <v>-23.651860641297-8.66462252537556i</v>
      </c>
      <c r="K2629" t="str">
        <f t="shared" si="769"/>
        <v>0.000762397691950648-0.00210238991403308i</v>
      </c>
      <c r="L2629" t="str">
        <f t="shared" si="770"/>
        <v>0.00015-0.0155794240424534i</v>
      </c>
      <c r="M2629" t="str">
        <f t="shared" si="771"/>
        <v>0.0004-0.00274931012513883i</v>
      </c>
      <c r="N2629">
        <f t="shared" si="772"/>
        <v>99.733327159323153</v>
      </c>
      <c r="O2629">
        <f t="shared" si="773"/>
        <v>3.0169860376245996</v>
      </c>
      <c r="P2629" s="3">
        <f t="shared" si="774"/>
        <v>3.0169860376245996</v>
      </c>
      <c r="Q2629" s="3">
        <f t="shared" si="775"/>
        <v>-80.266672840676847</v>
      </c>
      <c r="R2629">
        <f t="shared" si="776"/>
        <v>99.733327159323153</v>
      </c>
      <c r="S2629">
        <f t="shared" si="777"/>
        <v>18.112968402567756</v>
      </c>
      <c r="T2629">
        <f t="shared" si="760"/>
        <v>3.0169860376245996</v>
      </c>
    </row>
    <row r="2630" spans="1:20" x14ac:dyDescent="0.25">
      <c r="A2630">
        <f t="shared" si="761"/>
        <v>114239.60405678024</v>
      </c>
      <c r="B2630">
        <f t="shared" si="778"/>
        <v>18181.797682497516</v>
      </c>
      <c r="C2630" t="str">
        <f t="shared" si="762"/>
        <v>0.239375992432603-1.39036225807989i</v>
      </c>
      <c r="D2630" t="str">
        <f t="shared" si="763"/>
        <v>3.47595428125079-0.962216970360515i</v>
      </c>
      <c r="E2630" t="str">
        <f t="shared" si="764"/>
        <v>174.773148012465+16.3046375147121i</v>
      </c>
      <c r="F2630" t="str">
        <f t="shared" si="765"/>
        <v>2.42472240144685-8.23681060244924i</v>
      </c>
      <c r="G2630" t="str">
        <f t="shared" si="766"/>
        <v>0.999916482578078-0.00913840504476545i</v>
      </c>
      <c r="H2630" t="str">
        <f t="shared" si="767"/>
        <v>67.2403984897388-1028.88523128134i</v>
      </c>
      <c r="I2630" t="str">
        <f t="shared" si="768"/>
        <v>-23.447633631087-8.60024877152517i</v>
      </c>
      <c r="K2630" t="str">
        <f t="shared" si="769"/>
        <v>0.000758973737179568-0.00209524503215999i</v>
      </c>
      <c r="L2630" t="str">
        <f t="shared" si="770"/>
        <v>0.00015-0.0155204463463373i</v>
      </c>
      <c r="M2630" t="str">
        <f t="shared" si="771"/>
        <v>0.0004-0.00273890229641246i</v>
      </c>
      <c r="N2630">
        <f t="shared" si="772"/>
        <v>99.7687342418848</v>
      </c>
      <c r="O2630">
        <f t="shared" si="773"/>
        <v>2.9894212480748648</v>
      </c>
      <c r="P2630" s="3">
        <f t="shared" si="774"/>
        <v>2.9894212480748648</v>
      </c>
      <c r="Q2630" s="3">
        <f t="shared" si="775"/>
        <v>-80.2312657581152</v>
      </c>
      <c r="R2630">
        <f t="shared" si="776"/>
        <v>99.7687342418848</v>
      </c>
      <c r="S2630">
        <f t="shared" si="777"/>
        <v>18.181797682497514</v>
      </c>
      <c r="T2630">
        <f t="shared" si="760"/>
        <v>2.9894212480748648</v>
      </c>
    </row>
    <row r="2631" spans="1:20" x14ac:dyDescent="0.25">
      <c r="A2631">
        <f t="shared" si="761"/>
        <v>114673.714552196</v>
      </c>
      <c r="B2631">
        <f t="shared" si="778"/>
        <v>18250.888513691007</v>
      </c>
      <c r="C2631" t="str">
        <f t="shared" si="762"/>
        <v>0.239474677379366-1.38581549317905i</v>
      </c>
      <c r="D2631" t="str">
        <f t="shared" si="763"/>
        <v>3.47593776283734-0.959232888612936i</v>
      </c>
      <c r="E2631" t="str">
        <f t="shared" si="764"/>
        <v>174.873233976765+16.3436581636567i</v>
      </c>
      <c r="F2631" t="str">
        <f t="shared" si="765"/>
        <v>2.42472085947374-8.20579729411243i</v>
      </c>
      <c r="G2631" t="str">
        <f t="shared" si="766"/>
        <v>0.999915846693196-0.00917312515039304i</v>
      </c>
      <c r="H2631" t="str">
        <f t="shared" si="767"/>
        <v>66.2669917876478-1023.74799487321i</v>
      </c>
      <c r="I2631" t="str">
        <f t="shared" si="768"/>
        <v>-23.2453539067699-8.53668823130192i</v>
      </c>
      <c r="K2631" t="str">
        <f t="shared" si="769"/>
        <v>0.000755573130278438-0.00208811915590685i</v>
      </c>
      <c r="L2631" t="str">
        <f t="shared" si="770"/>
        <v>0.00015-0.0154616919170525i</v>
      </c>
      <c r="M2631" t="str">
        <f t="shared" si="771"/>
        <v>0.0004-0.00272853386771514i</v>
      </c>
      <c r="N2631">
        <f t="shared" si="772"/>
        <v>99.804126112121992</v>
      </c>
      <c r="O2631">
        <f t="shared" si="773"/>
        <v>2.9618955340558024</v>
      </c>
      <c r="P2631" s="3">
        <f t="shared" si="774"/>
        <v>2.9618955340558024</v>
      </c>
      <c r="Q2631" s="3">
        <f t="shared" si="775"/>
        <v>-80.195873887878008</v>
      </c>
      <c r="R2631">
        <f t="shared" si="776"/>
        <v>99.804126112121992</v>
      </c>
      <c r="S2631">
        <f t="shared" si="777"/>
        <v>18.250888513691006</v>
      </c>
      <c r="T2631">
        <f t="shared" si="760"/>
        <v>2.9618955340558024</v>
      </c>
    </row>
    <row r="2632" spans="1:20" x14ac:dyDescent="0.25">
      <c r="A2632">
        <f t="shared" si="761"/>
        <v>115109.47466749435</v>
      </c>
      <c r="B2632">
        <f t="shared" si="778"/>
        <v>18320.241890043031</v>
      </c>
      <c r="C2632" t="str">
        <f t="shared" si="762"/>
        <v>0.239570938099794-1.3812893638713i</v>
      </c>
      <c r="D2632" t="str">
        <f t="shared" si="763"/>
        <v>3.47592111880423-0.956262599446181i</v>
      </c>
      <c r="E2632" t="str">
        <f t="shared" si="764"/>
        <v>174.974044007481+16.3825303338799i</v>
      </c>
      <c r="F2632" t="str">
        <f t="shared" si="765"/>
        <v>2.42471930576137-8.17490202870921i</v>
      </c>
      <c r="G2632" t="str">
        <f t="shared" si="766"/>
        <v>0.999915205967225-0.00920797712567414i</v>
      </c>
      <c r="H2632" t="str">
        <f t="shared" si="767"/>
        <v>65.3096274980725-1018.64536218655i</v>
      </c>
      <c r="I2632" t="str">
        <f t="shared" si="768"/>
        <v>-23.045000577713-8.4739264349429i</v>
      </c>
      <c r="K2632" t="str">
        <f t="shared" si="769"/>
        <v>0.000752195729719465-0.00208101229658201i</v>
      </c>
      <c r="L2632" t="str">
        <f t="shared" si="770"/>
        <v>0.00015-0.0154031599093968i</v>
      </c>
      <c r="M2632" t="str">
        <f t="shared" si="771"/>
        <v>0.0004-0.00271820468989355i</v>
      </c>
      <c r="N2632">
        <f t="shared" si="772"/>
        <v>99.839501608141873</v>
      </c>
      <c r="O2632">
        <f t="shared" si="773"/>
        <v>2.9344090655143056</v>
      </c>
      <c r="P2632" s="3">
        <f t="shared" si="774"/>
        <v>2.9344090655143056</v>
      </c>
      <c r="Q2632" s="3">
        <f t="shared" si="775"/>
        <v>-80.160498391858127</v>
      </c>
      <c r="R2632">
        <f t="shared" si="776"/>
        <v>99.839501608141873</v>
      </c>
      <c r="S2632">
        <f t="shared" si="777"/>
        <v>18.320241890043032</v>
      </c>
      <c r="T2632">
        <f t="shared" si="760"/>
        <v>2.9344090655143056</v>
      </c>
    </row>
    <row r="2633" spans="1:20" x14ac:dyDescent="0.25">
      <c r="A2633">
        <f t="shared" si="761"/>
        <v>115546.89067123084</v>
      </c>
      <c r="B2633">
        <f t="shared" si="778"/>
        <v>18389.858809225196</v>
      </c>
      <c r="C2633" t="str">
        <f t="shared" si="762"/>
        <v>0.239664774857138-1.37678379756277i</v>
      </c>
      <c r="D2633" t="str">
        <f t="shared" si="763"/>
        <v>3.47590434819733-0.953306060059557i</v>
      </c>
      <c r="E2633" t="str">
        <f t="shared" si="764"/>
        <v>175.075582815013+16.4212500719726i</v>
      </c>
      <c r="F2633" t="str">
        <f t="shared" si="765"/>
        <v>2.42471774022035-8.14412436179826i</v>
      </c>
      <c r="G2633" t="str">
        <f t="shared" si="766"/>
        <v>0.999914560363315-0.00924296147094975i</v>
      </c>
      <c r="H2633" t="str">
        <f t="shared" si="767"/>
        <v>64.3680107185314-1013.5770177693i</v>
      </c>
      <c r="I2633" t="str">
        <f t="shared" si="768"/>
        <v>-22.8465529975104-8.41194921738048i</v>
      </c>
      <c r="K2633" t="str">
        <f t="shared" si="769"/>
        <v>0.000748841394573132-0.00207392446469035i</v>
      </c>
      <c r="L2633" t="str">
        <f t="shared" si="770"/>
        <v>0.00015-0.0153448494813676i</v>
      </c>
      <c r="M2633" t="str">
        <f t="shared" si="771"/>
        <v>0.0004-0.00270791461435898i</v>
      </c>
      <c r="N2633">
        <f t="shared" si="772"/>
        <v>99.874859555002516</v>
      </c>
      <c r="O2633">
        <f t="shared" si="773"/>
        <v>2.9069620126865203</v>
      </c>
      <c r="P2633" s="3">
        <f t="shared" si="774"/>
        <v>2.9069620126865203</v>
      </c>
      <c r="Q2633" s="3">
        <f t="shared" si="775"/>
        <v>-80.125140444997484</v>
      </c>
      <c r="R2633">
        <f t="shared" si="776"/>
        <v>99.874859555002516</v>
      </c>
      <c r="S2633">
        <f t="shared" si="777"/>
        <v>18.389858809225196</v>
      </c>
      <c r="T2633">
        <f t="shared" si="760"/>
        <v>2.9069620126865203</v>
      </c>
    </row>
    <row r="2634" spans="1:20" x14ac:dyDescent="0.25">
      <c r="A2634">
        <f t="shared" si="761"/>
        <v>115985.96885578151</v>
      </c>
      <c r="B2634">
        <f t="shared" si="778"/>
        <v>18459.740272700252</v>
      </c>
      <c r="C2634" t="str">
        <f t="shared" si="762"/>
        <v>0.239756187792835-1.37229872200567i</v>
      </c>
      <c r="D2634" t="str">
        <f t="shared" si="763"/>
        <v>3.47588745005532-0.950363227849364i</v>
      </c>
      <c r="E2634" t="str">
        <f t="shared" si="764"/>
        <v>175.177855132479+16.4598133698513i</v>
      </c>
      <c r="F2634" t="str">
        <f t="shared" si="765"/>
        <v>2.42471616276066-8.11346385063007i</v>
      </c>
      <c r="G2634" t="str">
        <f t="shared" si="766"/>
        <v>0.999913909844336-0.00927807868845343i</v>
      </c>
      <c r="H2634" t="str">
        <f t="shared" si="767"/>
        <v>63.4418525083882-1008.54264940386i</v>
      </c>
      <c r="I2634" t="str">
        <f t="shared" si="768"/>
        <v>-22.6499907613405-8.35074271115691i</v>
      </c>
      <c r="K2634" t="str">
        <f t="shared" si="769"/>
        <v>0.000745509984509587-0.0020668556699421i</v>
      </c>
      <c r="L2634" t="str">
        <f t="shared" si="770"/>
        <v>0.00015-0.0152867597941498i</v>
      </c>
      <c r="M2634" t="str">
        <f t="shared" si="771"/>
        <v>0.0004-0.00269766349308526i</v>
      </c>
      <c r="N2634">
        <f t="shared" si="772"/>
        <v>99.910198764603592</v>
      </c>
      <c r="O2634">
        <f t="shared" si="773"/>
        <v>2.8795545460872911</v>
      </c>
      <c r="P2634" s="3">
        <f t="shared" si="774"/>
        <v>2.8795545460872911</v>
      </c>
      <c r="Q2634" s="3">
        <f t="shared" si="775"/>
        <v>-80.089801235396408</v>
      </c>
      <c r="R2634">
        <f t="shared" si="776"/>
        <v>99.910198764603592</v>
      </c>
      <c r="S2634">
        <f t="shared" si="777"/>
        <v>18.459740272700252</v>
      </c>
      <c r="T2634">
        <f t="shared" si="760"/>
        <v>2.8795545460872911</v>
      </c>
    </row>
    <row r="2635" spans="1:20" x14ac:dyDescent="0.25">
      <c r="A2635">
        <f t="shared" si="761"/>
        <v>116426.71553743348</v>
      </c>
      <c r="B2635">
        <f t="shared" si="778"/>
        <v>18529.887285736513</v>
      </c>
      <c r="C2635" t="str">
        <f t="shared" si="762"/>
        <v>0.239845176925585-1.36783406529634i</v>
      </c>
      <c r="D2635" t="str">
        <f t="shared" si="763"/>
        <v>3.47587042340966-0.947434060408254i</v>
      </c>
      <c r="E2635" t="str">
        <f t="shared" si="764"/>
        <v>175.280865715652+16.4982161640898i</v>
      </c>
      <c r="F2635" t="str">
        <f t="shared" si="765"/>
        <v>2.42471457329159-8.08292005414047i</v>
      </c>
      <c r="G2635" t="str">
        <f t="shared" si="766"/>
        <v>0.999913254372875-0.00931332928231841i</v>
      </c>
      <c r="H2635" t="str">
        <f t="shared" si="767"/>
        <v>62.530869757879-1003.54194808393i</v>
      </c>
      <c r="I2635" t="str">
        <f t="shared" si="768"/>
        <v>-22.4552937033296-8.29029333951575i</v>
      </c>
      <c r="K2635" t="str">
        <f t="shared" si="769"/>
        <v>0.000742201359799915-0.00205980592126156i</v>
      </c>
      <c r="L2635" t="str">
        <f t="shared" si="770"/>
        <v>0.00015-0.0152288900121038i</v>
      </c>
      <c r="M2635" t="str">
        <f t="shared" si="771"/>
        <v>0.0004-0.00268745117860656i</v>
      </c>
      <c r="N2635">
        <f t="shared" si="772"/>
        <v>99.945518035576484</v>
      </c>
      <c r="O2635">
        <f t="shared" si="773"/>
        <v>2.8521868364993641</v>
      </c>
      <c r="P2635" s="3">
        <f t="shared" si="774"/>
        <v>2.8521868364993641</v>
      </c>
      <c r="Q2635" s="3">
        <f t="shared" si="775"/>
        <v>-80.054481964423516</v>
      </c>
      <c r="R2635">
        <f t="shared" si="776"/>
        <v>99.945518035576484</v>
      </c>
      <c r="S2635">
        <f t="shared" si="777"/>
        <v>18.529887285736514</v>
      </c>
      <c r="T2635">
        <f t="shared" si="760"/>
        <v>2.8521868364993641</v>
      </c>
    </row>
    <row r="2636" spans="1:20" x14ac:dyDescent="0.25">
      <c r="A2636">
        <f t="shared" si="761"/>
        <v>116869.13705647574</v>
      </c>
      <c r="B2636">
        <f t="shared" si="778"/>
        <v>18600.300857422313</v>
      </c>
      <c r="C2636" t="str">
        <f t="shared" si="762"/>
        <v>0.239931742150394-1.36338975587307i</v>
      </c>
      <c r="D2636" t="str">
        <f t="shared" si="763"/>
        <v>3.47585326728429-0.944518515524571i</v>
      </c>
      <c r="E2636" t="str">
        <f t="shared" si="764"/>
        <v>175.384619342877+16.5364543352465i</v>
      </c>
      <c r="F2636" t="str">
        <f t="shared" si="765"/>
        <v>2.42471297172168-8.05249253294392i</v>
      </c>
      <c r="G2636" t="str">
        <f t="shared" si="766"/>
        <v>0.999912593911236-0.00934871375858467i</v>
      </c>
      <c r="H2636" t="str">
        <f t="shared" si="767"/>
        <v>61.6347850602068-998.574607990671i</v>
      </c>
      <c r="I2636" t="str">
        <f t="shared" si="768"/>
        <v>-22.262441893918-8.23058780966367i</v>
      </c>
      <c r="K2636" t="str">
        <f t="shared" si="769"/>
        <v>0.000738915381317352-0.00205277522679582i</v>
      </c>
      <c r="L2636" t="str">
        <f t="shared" si="770"/>
        <v>0.00015-0.0151712393027533i</v>
      </c>
      <c r="M2636" t="str">
        <f t="shared" si="771"/>
        <v>0.0004-0.0026772775240153i</v>
      </c>
      <c r="N2636">
        <f t="shared" si="772"/>
        <v>99.980816153174416</v>
      </c>
      <c r="O2636">
        <f t="shared" si="773"/>
        <v>2.8248590549609087</v>
      </c>
      <c r="P2636" s="3">
        <f t="shared" si="774"/>
        <v>2.8248590549609087</v>
      </c>
      <c r="Q2636" s="3">
        <f t="shared" si="775"/>
        <v>-80.019183846825584</v>
      </c>
      <c r="R2636">
        <f t="shared" si="776"/>
        <v>99.980816153174416</v>
      </c>
      <c r="S2636">
        <f t="shared" si="777"/>
        <v>18.600300857422312</v>
      </c>
      <c r="T2636">
        <f t="shared" si="760"/>
        <v>2.8248590549609087</v>
      </c>
    </row>
    <row r="2637" spans="1:20" x14ac:dyDescent="0.25">
      <c r="A2637">
        <f t="shared" si="761"/>
        <v>117313.23977729034</v>
      </c>
      <c r="B2637">
        <f t="shared" si="778"/>
        <v>18670.982000680517</v>
      </c>
      <c r="C2637" t="str">
        <f t="shared" si="762"/>
        <v>0.240015883237689-1.35896572251436i</v>
      </c>
      <c r="D2637" t="str">
        <f t="shared" si="763"/>
        <v>3.47583598069596-0.941616551181828i</v>
      </c>
      <c r="E2637" t="str">
        <f t="shared" si="764"/>
        <v>175.489120814995+16.5745237071813i</v>
      </c>
      <c r="F2637" t="str">
        <f t="shared" si="765"/>
        <v>2.42471135795888-8.02218084932795i</v>
      </c>
      <c r="G2637" t="str">
        <f t="shared" si="766"/>
        <v>0.999911928421433-0.00938423262520611i</v>
      </c>
      <c r="H2637" t="str">
        <f t="shared" si="767"/>
        <v>60.753326586662-993.640326468692i</v>
      </c>
      <c r="I2637" t="str">
        <f t="shared" si="768"/>
        <v>-22.0714156372434-8.17161310620287i</v>
      </c>
      <c r="K2637" t="str">
        <f t="shared" si="769"/>
        <v>0.000735651910538466-0.0020457635939234i</v>
      </c>
      <c r="L2637" t="str">
        <f t="shared" si="770"/>
        <v>0.00015-0.0151138068367736i</v>
      </c>
      <c r="M2637" t="str">
        <f t="shared" si="771"/>
        <v>0.0004-0.00266714238296005i</v>
      </c>
      <c r="N2637">
        <f t="shared" si="772"/>
        <v>100.01609188916241</v>
      </c>
      <c r="O2637">
        <f t="shared" si="773"/>
        <v>2.7975713727556588</v>
      </c>
      <c r="P2637" s="3">
        <f t="shared" si="774"/>
        <v>2.7975713727556588</v>
      </c>
      <c r="Q2637" s="3">
        <f t="shared" si="775"/>
        <v>-79.983908110837589</v>
      </c>
      <c r="R2637">
        <f t="shared" si="776"/>
        <v>100.01609188916241</v>
      </c>
      <c r="S2637">
        <f t="shared" si="777"/>
        <v>18.670982000680517</v>
      </c>
      <c r="T2637">
        <f t="shared" si="760"/>
        <v>2.7975713727556588</v>
      </c>
    </row>
    <row r="2638" spans="1:20" x14ac:dyDescent="0.25">
      <c r="A2638">
        <f t="shared" si="761"/>
        <v>117759.03008844405</v>
      </c>
      <c r="B2638">
        <f t="shared" si="778"/>
        <v>18741.931732283105</v>
      </c>
      <c r="C2638" t="str">
        <f t="shared" si="762"/>
        <v>0.240097599832342-1.35456189433675i</v>
      </c>
      <c r="D2638" t="str">
        <f t="shared" si="763"/>
        <v>3.47581856265384-0.93872812555799i</v>
      </c>
      <c r="E2638" t="str">
        <f t="shared" si="764"/>
        <v>175.594374955259+16.6124200463674i</v>
      </c>
      <c r="F2638" t="str">
        <f t="shared" si="765"/>
        <v>2.42470973191034-7.99198456724605i</v>
      </c>
      <c r="G2638" t="str">
        <f t="shared" si="766"/>
        <v>0.999911257865194-0.0094198863920577i</v>
      </c>
      <c r="H2638" t="str">
        <f t="shared" si="767"/>
        <v>59.8862279646389-988.738804001424i</v>
      </c>
      <c r="I2638" t="str">
        <f t="shared" si="768"/>
        <v>-21.8821954685237-8.11335648472321i</v>
      </c>
      <c r="K2638" t="str">
        <f t="shared" si="769"/>
        <v>0.00073241080954418-0.00203877102926284i</v>
      </c>
      <c r="L2638" t="str">
        <f t="shared" si="770"/>
        <v>0.00015-0.0150565917879793i</v>
      </c>
      <c r="M2638" t="str">
        <f t="shared" si="771"/>
        <v>0.0004-0.0026570456096434i</v>
      </c>
      <c r="N2638">
        <f t="shared" si="772"/>
        <v>100.05134400170647</v>
      </c>
      <c r="O2638">
        <f t="shared" si="773"/>
        <v>2.7703239614000807</v>
      </c>
      <c r="P2638" s="3">
        <f t="shared" si="774"/>
        <v>2.7703239614000807</v>
      </c>
      <c r="Q2638" s="3">
        <f t="shared" si="775"/>
        <v>-79.948655998293532</v>
      </c>
      <c r="R2638">
        <f t="shared" si="776"/>
        <v>100.05134400170647</v>
      </c>
      <c r="S2638">
        <f t="shared" si="777"/>
        <v>18.741931732283106</v>
      </c>
      <c r="T2638">
        <f t="shared" si="760"/>
        <v>2.7703239614000807</v>
      </c>
    </row>
    <row r="2639" spans="1:20" x14ac:dyDescent="0.25">
      <c r="A2639">
        <f t="shared" si="761"/>
        <v>118206.51440278014</v>
      </c>
      <c r="B2639">
        <f t="shared" si="778"/>
        <v>18813.151072865781</v>
      </c>
      <c r="C2639" t="str">
        <f t="shared" si="762"/>
        <v>0.240176891452753-1.35017820079287i</v>
      </c>
      <c r="D2639" t="str">
        <f t="shared" si="763"/>
        <v>3.47580101215966-0.935853197024941i</v>
      </c>
      <c r="E2639" t="str">
        <f t="shared" si="764"/>
        <v>175.700386609241+16.6501390611942i</v>
      </c>
      <c r="F2639" t="str">
        <f t="shared" si="765"/>
        <v>2.42470809348256-7.96190325231201i</v>
      </c>
      <c r="G2639" t="str">
        <f t="shared" si="766"/>
        <v>0.999910582203955-0.00945567557094272i</v>
      </c>
      <c r="H2639" t="str">
        <f t="shared" si="767"/>
        <v>59.0332281585418-983.869744186374i</v>
      </c>
      <c r="I2639" t="str">
        <f t="shared" si="768"/>
        <v>-21.6947621514612-8.05580546555678i</v>
      </c>
      <c r="K2639" t="str">
        <f t="shared" si="769"/>
        <v>0.000729191941020802-0.00203179753868121i</v>
      </c>
      <c r="L2639" t="str">
        <f t="shared" si="770"/>
        <v>0.00015-0.0149995933333127i</v>
      </c>
      <c r="M2639" t="str">
        <f t="shared" si="771"/>
        <v>0.0004-0.00264698705881989i</v>
      </c>
      <c r="N2639">
        <f t="shared" si="772"/>
        <v>100.08657123526352</v>
      </c>
      <c r="O2639">
        <f t="shared" si="773"/>
        <v>2.7431169926317933</v>
      </c>
      <c r="P2639" s="3">
        <f t="shared" si="774"/>
        <v>2.7431169926317933</v>
      </c>
      <c r="Q2639" s="3">
        <f t="shared" si="775"/>
        <v>-79.91342876473648</v>
      </c>
      <c r="R2639">
        <f t="shared" si="776"/>
        <v>100.08657123526352</v>
      </c>
      <c r="S2639">
        <f t="shared" si="777"/>
        <v>18.813151072865782</v>
      </c>
      <c r="T2639">
        <f t="shared" si="760"/>
        <v>2.7431169926317933</v>
      </c>
    </row>
    <row r="2640" spans="1:20" x14ac:dyDescent="0.25">
      <c r="A2640">
        <f t="shared" si="761"/>
        <v>118655.69915751071</v>
      </c>
      <c r="B2640">
        <f t="shared" si="778"/>
        <v>18884.64104694267</v>
      </c>
      <c r="C2640" t="str">
        <f t="shared" si="762"/>
        <v>0.240253757489892-1.34581457166942i</v>
      </c>
      <c r="D2640" t="str">
        <f t="shared" si="763"/>
        <v>3.47578332820754-0.932991724147824i</v>
      </c>
      <c r="E2640" t="str">
        <f t="shared" si="764"/>
        <v>175.807160644735+16.6876764012613i</v>
      </c>
      <c r="F2640" t="str">
        <f t="shared" si="765"/>
        <v>2.42470644258131-7.93193647179329i</v>
      </c>
      <c r="G2640" t="str">
        <f t="shared" si="766"/>
        <v>0.999909901398857-0.00949160067559992i</v>
      </c>
      <c r="H2640" t="str">
        <f t="shared" si="767"/>
        <v>58.1940713534494-979.032853709848i</v>
      </c>
      <c r="I2640" t="str">
        <f t="shared" si="768"/>
        <v>-21.50909667565-7.99894782768448i</v>
      </c>
      <c r="K2640" t="str">
        <f t="shared" si="769"/>
        <v>0.000725995168260956-0.00202484312730261i</v>
      </c>
      <c r="L2640" t="str">
        <f t="shared" si="770"/>
        <v>0.00015-0.0149428106528319i</v>
      </c>
      <c r="M2640" t="str">
        <f t="shared" si="771"/>
        <v>0.0004-0.00263696658579387i</v>
      </c>
      <c r="N2640">
        <f t="shared" si="772"/>
        <v>100.12177232047027</v>
      </c>
      <c r="O2640">
        <f t="shared" si="773"/>
        <v>2.7159506383972727</v>
      </c>
      <c r="P2640" s="3">
        <f t="shared" si="774"/>
        <v>2.7159506383972727</v>
      </c>
      <c r="Q2640" s="3">
        <f t="shared" si="775"/>
        <v>-79.878227679529729</v>
      </c>
      <c r="R2640">
        <f t="shared" si="776"/>
        <v>100.12177232047027</v>
      </c>
      <c r="S2640">
        <f t="shared" si="777"/>
        <v>18.884641046942669</v>
      </c>
      <c r="T2640">
        <f t="shared" si="760"/>
        <v>2.7159506383972727</v>
      </c>
    </row>
    <row r="2641" spans="1:20" x14ac:dyDescent="0.25">
      <c r="A2641">
        <f t="shared" si="761"/>
        <v>119106.59081430925</v>
      </c>
      <c r="B2641">
        <f t="shared" si="778"/>
        <v>18956.402682921052</v>
      </c>
      <c r="C2641" t="str">
        <f t="shared" si="762"/>
        <v>0.240328197206346-1.34147093708523i</v>
      </c>
      <c r="D2641" t="str">
        <f t="shared" si="763"/>
        <v>3.47576550978405-0.930143665684478i</v>
      </c>
      <c r="E2641" t="str">
        <f t="shared" si="764"/>
        <v>175.914701951656+16.7250276566667i</v>
      </c>
      <c r="F2641" t="str">
        <f t="shared" si="765"/>
        <v>2.42470477911165-7.90208379460509i</v>
      </c>
      <c r="G2641" t="str">
        <f t="shared" si="766"/>
        <v>0.999909215410747-0.00952766222171079i</v>
      </c>
      <c r="H2641" t="str">
        <f t="shared" si="767"/>
        <v>57.3685068415191-974.227842321585i</v>
      </c>
      <c r="I2641" t="str">
        <f t="shared" si="768"/>
        <v>-21.3251802540035-7.9427716027955i</v>
      </c>
      <c r="K2641" t="str">
        <f t="shared" si="769"/>
        <v>0.000722820355164428-0.00201790779951662i</v>
      </c>
      <c r="L2641" t="str">
        <f t="shared" si="770"/>
        <v>0.00015-0.0148862429296991i</v>
      </c>
      <c r="M2641" t="str">
        <f t="shared" si="771"/>
        <v>0.0004-0.00262698404641749i</v>
      </c>
      <c r="N2641">
        <f t="shared" si="772"/>
        <v>100.1569459740315</v>
      </c>
      <c r="O2641">
        <f t="shared" si="773"/>
        <v>2.6888250708398949</v>
      </c>
      <c r="P2641" s="3">
        <f t="shared" si="774"/>
        <v>2.6888250708398949</v>
      </c>
      <c r="Q2641" s="3">
        <f t="shared" si="775"/>
        <v>-79.843054025968499</v>
      </c>
      <c r="R2641">
        <f t="shared" si="776"/>
        <v>100.1569459740315</v>
      </c>
      <c r="S2641">
        <f t="shared" si="777"/>
        <v>18.956402682921052</v>
      </c>
      <c r="T2641">
        <f t="shared" si="760"/>
        <v>2.6888250708398949</v>
      </c>
    </row>
    <row r="2642" spans="1:20" x14ac:dyDescent="0.25">
      <c r="A2642">
        <f t="shared" si="761"/>
        <v>119559.19585940363</v>
      </c>
      <c r="B2642">
        <f t="shared" si="778"/>
        <v>19028.437013116152</v>
      </c>
      <c r="C2642" t="str">
        <f t="shared" si="762"/>
        <v>0.240400209735386-1.33714722748915i</v>
      </c>
      <c r="D2642" t="str">
        <f t="shared" si="763"/>
        <v>3.47574755586801-0.92730898058478i</v>
      </c>
      <c r="E2642" t="str">
        <f t="shared" si="764"/>
        <v>176.023015441932+16.7621883572887i</v>
      </c>
      <c r="F2642" t="str">
        <f t="shared" si="765"/>
        <v>2.42470310297789-7.87234479130376i</v>
      </c>
      <c r="G2642" t="str">
        <f t="shared" si="766"/>
        <v>0.999908524200174-0.00956386072690687i</v>
      </c>
      <c r="H2642" t="str">
        <f t="shared" si="767"/>
        <v>56.5562889110279-969.454422808996i</v>
      </c>
      <c r="I2642" t="str">
        <f t="shared" si="768"/>
        <v>-21.1429943201902-7.88726506949224i</v>
      </c>
      <c r="K2642" t="str">
        <f t="shared" si="769"/>
        <v>0.000719667366238964-0.00201099155898659i</v>
      </c>
      <c r="L2642" t="str">
        <f t="shared" si="770"/>
        <v>0.00015-0.0148298893501684i</v>
      </c>
      <c r="M2642" t="str">
        <f t="shared" si="771"/>
        <v>0.0004-0.00261703929708855i</v>
      </c>
      <c r="N2642">
        <f t="shared" si="772"/>
        <v>100.19209089861047</v>
      </c>
      <c r="O2642">
        <f t="shared" si="773"/>
        <v>2.6617404622867142</v>
      </c>
      <c r="P2642" s="3">
        <f t="shared" si="774"/>
        <v>2.6617404622867142</v>
      </c>
      <c r="Q2642" s="3">
        <f t="shared" si="775"/>
        <v>-79.807909101389527</v>
      </c>
      <c r="R2642">
        <f t="shared" si="776"/>
        <v>100.19209089861047</v>
      </c>
      <c r="S2642">
        <f t="shared" si="777"/>
        <v>19.028437013116154</v>
      </c>
      <c r="T2642">
        <f t="shared" si="760"/>
        <v>2.6617404622867142</v>
      </c>
    </row>
    <row r="2643" spans="1:20" x14ac:dyDescent="0.25">
      <c r="A2643">
        <f t="shared" si="761"/>
        <v>120013.52080366935</v>
      </c>
      <c r="B2643">
        <f t="shared" si="778"/>
        <v>19100.745073765993</v>
      </c>
      <c r="C2643" t="str">
        <f t="shared" si="762"/>
        <v>0.240469794079994-1.33284337365818i</v>
      </c>
      <c r="D2643" t="str">
        <f t="shared" si="763"/>
        <v>3.47572946543059-0.924487627990113i</v>
      </c>
      <c r="E2643" t="str">
        <f t="shared" si="764"/>
        <v>176.132106049392+16.7991539720546i</v>
      </c>
      <c r="F2643" t="str">
        <f t="shared" si="765"/>
        <v>2.42470141408368-7.84271903408116i</v>
      </c>
      <c r="G2643" t="str">
        <f t="shared" si="766"/>
        <v>0.999907827727386-0.009600196710777i</v>
      </c>
      <c r="H2643" t="str">
        <f t="shared" si="767"/>
        <v>55.7571767380104-964.712310971252i</v>
      </c>
      <c r="I2643" t="str">
        <f t="shared" si="768"/>
        <v>-20.962520526089-7.83241674763936i</v>
      </c>
      <c r="K2643" t="str">
        <f t="shared" si="769"/>
        <v>0.00071653606660102-0.00200409440865807i</v>
      </c>
      <c r="L2643" t="str">
        <f t="shared" si="770"/>
        <v>0.00015-0.0147737491035748i</v>
      </c>
      <c r="M2643" t="str">
        <f t="shared" si="771"/>
        <v>0.0004-0.0026071321947485i</v>
      </c>
      <c r="N2643">
        <f t="shared" si="772"/>
        <v>100.22720578271591</v>
      </c>
      <c r="O2643">
        <f t="shared" si="773"/>
        <v>2.6346969852365221</v>
      </c>
      <c r="P2643" s="3">
        <f t="shared" si="774"/>
        <v>2.6346969852365221</v>
      </c>
      <c r="Q2643" s="3">
        <f t="shared" si="775"/>
        <v>-79.772794217284087</v>
      </c>
      <c r="R2643">
        <f t="shared" si="776"/>
        <v>100.22720578271591</v>
      </c>
      <c r="S2643">
        <f t="shared" si="777"/>
        <v>19.100745073765992</v>
      </c>
      <c r="T2643">
        <f t="shared" si="760"/>
        <v>2.6346969852365221</v>
      </c>
    </row>
    <row r="2644" spans="1:20" x14ac:dyDescent="0.25">
      <c r="A2644">
        <f t="shared" si="761"/>
        <v>120469.57218272328</v>
      </c>
      <c r="B2644">
        <f t="shared" si="778"/>
        <v>19173.327905046302</v>
      </c>
      <c r="C2644" t="str">
        <f t="shared" si="762"/>
        <v>0.240536949111887-1.32855930669528i</v>
      </c>
      <c r="D2644" t="str">
        <f t="shared" si="763"/>
        <v>3.47571123743505-0.921679567232695i</v>
      </c>
      <c r="E2644" t="str">
        <f t="shared" si="764"/>
        <v>176.241978729642+16.8359199082068i</v>
      </c>
      <c r="F2644" t="str">
        <f t="shared" si="765"/>
        <v>2.42469971233185-7.81320609675787i</v>
      </c>
      <c r="G2644" t="str">
        <f t="shared" si="766"/>
        <v>0.99990712595233-0.00963667069487468i</v>
      </c>
      <c r="H2644" t="str">
        <f t="shared" si="767"/>
        <v>54.9709342804136-960.001225593158i</v>
      </c>
      <c r="I2644" t="str">
        <f t="shared" si="768"/>
        <v>-20.7837407392561-7.77821539285113i</v>
      </c>
      <c r="K2644" t="str">
        <f t="shared" si="769"/>
        <v>0.00071342632197638-0.00199721635076697i</v>
      </c>
      <c r="L2644" t="str">
        <f t="shared" si="770"/>
        <v>0.00015-0.014717821382322i</v>
      </c>
      <c r="M2644" t="str">
        <f t="shared" si="771"/>
        <v>0.0004-0.00259726259688035i</v>
      </c>
      <c r="N2644">
        <f t="shared" si="772"/>
        <v>100.26228930059128</v>
      </c>
      <c r="O2644">
        <f t="shared" si="773"/>
        <v>2.6076948123456694</v>
      </c>
      <c r="P2644" s="3">
        <f t="shared" si="774"/>
        <v>2.6076948123456694</v>
      </c>
      <c r="Q2644" s="3">
        <f t="shared" si="775"/>
        <v>-79.737710699408723</v>
      </c>
      <c r="R2644">
        <f t="shared" si="776"/>
        <v>100.26228930059128</v>
      </c>
      <c r="S2644">
        <f t="shared" si="777"/>
        <v>19.173327905046303</v>
      </c>
      <c r="T2644">
        <f t="shared" si="760"/>
        <v>2.6076948123456694</v>
      </c>
    </row>
    <row r="2645" spans="1:20" x14ac:dyDescent="0.25">
      <c r="A2645">
        <f t="shared" si="761"/>
        <v>120927.35655701764</v>
      </c>
      <c r="B2645">
        <f t="shared" si="778"/>
        <v>19246.18655108548</v>
      </c>
      <c r="C2645" t="str">
        <f t="shared" si="762"/>
        <v>0.240601673570573-1.32429495802757i</v>
      </c>
      <c r="D2645" t="str">
        <f t="shared" si="763"/>
        <v>3.47569287083691-0.918884757835037i</v>
      </c>
      <c r="E2645" t="str">
        <f t="shared" si="764"/>
        <v>176.352638459944+16.8724815105574i</v>
      </c>
      <c r="F2645" t="str">
        <f t="shared" si="765"/>
        <v>2.42469799762455-7.7838055547776i</v>
      </c>
      <c r="G2645" t="str">
        <f t="shared" si="766"/>
        <v>0.999906418834645-0.00967328320272542i</v>
      </c>
      <c r="H2645" t="str">
        <f t="shared" si="767"/>
        <v>54.197330174718-955.320888418855i</v>
      </c>
      <c r="I2645" t="str">
        <f t="shared" si="768"/>
        <v>-20.6066370404118-7.72464999111557i</v>
      </c>
      <c r="K2645" t="str">
        <f t="shared" si="769"/>
        <v>0.000710337998700784-0.00199035738684784i</v>
      </c>
      <c r="L2645" t="str">
        <f t="shared" si="770"/>
        <v>0.00015-0.0146621053818709i</v>
      </c>
      <c r="M2645" t="str">
        <f t="shared" si="771"/>
        <v>0.0004-0.00258743036150663i</v>
      </c>
      <c r="N2645">
        <f t="shared" si="772"/>
        <v>100.29734011210238</v>
      </c>
      <c r="O2645">
        <f t="shared" si="773"/>
        <v>2.5807341164161883</v>
      </c>
      <c r="P2645" s="3">
        <f t="shared" si="774"/>
        <v>2.5807341164161883</v>
      </c>
      <c r="Q2645" s="3">
        <f t="shared" si="775"/>
        <v>-79.702659887897624</v>
      </c>
      <c r="R2645">
        <f t="shared" si="776"/>
        <v>100.29734011210238</v>
      </c>
      <c r="S2645">
        <f t="shared" si="777"/>
        <v>19.246186551085479</v>
      </c>
      <c r="T2645">
        <f t="shared" si="760"/>
        <v>2.5807341164161883</v>
      </c>
    </row>
    <row r="2646" spans="1:20" x14ac:dyDescent="0.25">
      <c r="A2646">
        <f t="shared" si="761"/>
        <v>121386.8805119343</v>
      </c>
      <c r="B2646">
        <f t="shared" si="778"/>
        <v>19319.322059979604</v>
      </c>
      <c r="C2646" t="str">
        <f t="shared" si="762"/>
        <v>0.240663966062369-1.3200502594041i</v>
      </c>
      <c r="D2646" t="str">
        <f t="shared" si="763"/>
        <v>3.47567436458377-0.916103159509347i</v>
      </c>
      <c r="E2646" t="str">
        <f t="shared" si="764"/>
        <v>176.464090239076+16.908834060738i</v>
      </c>
      <c r="F2646" t="str">
        <f t="shared" si="765"/>
        <v>2.42469626986318-7.75451698520092i</v>
      </c>
      <c r="G2646" t="str">
        <f t="shared" si="766"/>
        <v>0.999905706333667-0.00971003475983409i</v>
      </c>
      <c r="H2646" t="str">
        <f t="shared" si="767"/>
        <v>53.4361376349586-950.671024125378i</v>
      </c>
      <c r="I2646" t="str">
        <f t="shared" si="768"/>
        <v>-20.4311917209422-7.67170975355003i</v>
      </c>
      <c r="K2646" t="str">
        <f t="shared" si="769"/>
        <v>0.000707270963720452-0.00198351751774196i</v>
      </c>
      <c r="L2646" t="str">
        <f t="shared" si="770"/>
        <v>0.00015-0.0146066003007282i</v>
      </c>
      <c r="M2646" t="str">
        <f t="shared" si="771"/>
        <v>0.0004-0.00257763534718732i</v>
      </c>
      <c r="N2646">
        <f t="shared" si="772"/>
        <v>100.33235686262681</v>
      </c>
      <c r="O2646">
        <f t="shared" si="773"/>
        <v>2.553815070380959</v>
      </c>
      <c r="P2646" s="3">
        <f t="shared" si="774"/>
        <v>2.553815070380959</v>
      </c>
      <c r="Q2646" s="3">
        <f t="shared" si="775"/>
        <v>-79.66764313737319</v>
      </c>
      <c r="R2646">
        <f t="shared" si="776"/>
        <v>100.33235686262681</v>
      </c>
      <c r="S2646">
        <f t="shared" si="777"/>
        <v>19.319322059979605</v>
      </c>
      <c r="T2646">
        <f t="shared" si="760"/>
        <v>2.553815070380959</v>
      </c>
    </row>
    <row r="2647" spans="1:20" x14ac:dyDescent="0.25">
      <c r="A2647">
        <f t="shared" si="761"/>
        <v>121848.15065787965</v>
      </c>
      <c r="B2647">
        <f t="shared" si="778"/>
        <v>19392.735483807526</v>
      </c>
      <c r="C2647" t="str">
        <f t="shared" si="762"/>
        <v>0.240723825059401-1.31582514289396i</v>
      </c>
      <c r="D2647" t="str">
        <f t="shared" si="763"/>
        <v>3.47565571761516-0.913334732156886i</v>
      </c>
      <c r="E2647" t="str">
        <f t="shared" si="764"/>
        <v>176.576339087203+16.9449727764361i</v>
      </c>
      <c r="F2647" t="str">
        <f t="shared" si="765"/>
        <v>2.42469452894834-7.72533996669888i</v>
      </c>
      <c r="G2647" t="str">
        <f t="shared" si="766"/>
        <v>0.99990498840842-0.00974692589369237i</v>
      </c>
      <c r="H2647" t="str">
        <f t="shared" si="767"/>
        <v>52.6871343540827-946.051360296039i</v>
      </c>
      <c r="I2647" t="str">
        <f t="shared" si="768"/>
        <v>-20.2573872804173-7.6193841112852i</v>
      </c>
      <c r="K2647" t="str">
        <f t="shared" si="769"/>
        <v>0.000704225084592542-0.00197669674360548i</v>
      </c>
      <c r="L2647" t="str">
        <f t="shared" si="770"/>
        <v>0.00015-0.0145513053404345i</v>
      </c>
      <c r="M2647" t="str">
        <f t="shared" si="771"/>
        <v>0.0004-0.00256787741301785i</v>
      </c>
      <c r="N2647">
        <f t="shared" si="772"/>
        <v>100.36733818293995</v>
      </c>
      <c r="O2647">
        <f t="shared" si="773"/>
        <v>2.5269378472907924</v>
      </c>
      <c r="P2647" s="3">
        <f t="shared" si="774"/>
        <v>2.5269378472907924</v>
      </c>
      <c r="Q2647" s="3">
        <f t="shared" si="775"/>
        <v>-79.632661817060054</v>
      </c>
      <c r="R2647">
        <f t="shared" si="776"/>
        <v>100.36733818293995</v>
      </c>
      <c r="S2647">
        <f t="shared" si="777"/>
        <v>19.392735483807527</v>
      </c>
      <c r="T2647">
        <f t="shared" si="760"/>
        <v>2.5269378472907924</v>
      </c>
    </row>
    <row r="2648" spans="1:20" x14ac:dyDescent="0.25">
      <c r="A2648">
        <f t="shared" si="761"/>
        <v>122311.17363037959</v>
      </c>
      <c r="B2648">
        <f t="shared" si="778"/>
        <v>19466.427878645994</v>
      </c>
      <c r="C2648" t="str">
        <f t="shared" si="762"/>
        <v>0.240781248898653-1.31161954088427i</v>
      </c>
      <c r="D2648" t="str">
        <f t="shared" si="763"/>
        <v>3.47563692886273-0.910579435867459i</v>
      </c>
      <c r="E2648" t="str">
        <f t="shared" si="764"/>
        <v>176.689390045722+16.98089281063i</v>
      </c>
      <c r="F2648" t="str">
        <f t="shared" si="765"/>
        <v>2.42469277477995-7.69627407954747i</v>
      </c>
      <c r="G2648" t="str">
        <f t="shared" si="766"/>
        <v>0.999904265017617-0.00978395713378615i</v>
      </c>
      <c r="H2648" t="str">
        <f t="shared" si="767"/>
        <v>51.9501024076094-941.461627393838i</v>
      </c>
      <c r="I2648" t="str">
        <f t="shared" si="768"/>
        <v>-20.0852064241324-7.56766271047623i</v>
      </c>
      <c r="K2648" t="str">
        <f t="shared" si="769"/>
        <v>0.000701200229485565-0.00196989506391746i</v>
      </c>
      <c r="L2648" t="str">
        <f t="shared" si="770"/>
        <v>0.00015-0.0144962197055534i</v>
      </c>
      <c r="M2648" t="str">
        <f t="shared" si="771"/>
        <v>0.0004-0.00255815641862707i</v>
      </c>
      <c r="N2648">
        <f t="shared" si="772"/>
        <v>100.40228268910411</v>
      </c>
      <c r="O2648">
        <f t="shared" si="773"/>
        <v>2.5001026203006167</v>
      </c>
      <c r="P2648" s="3">
        <f t="shared" si="774"/>
        <v>2.5001026203006167</v>
      </c>
      <c r="Q2648" s="3">
        <f t="shared" si="775"/>
        <v>-79.597717310895888</v>
      </c>
      <c r="R2648">
        <f t="shared" si="776"/>
        <v>100.40228268910411</v>
      </c>
      <c r="S2648">
        <f t="shared" si="777"/>
        <v>19.466427878645995</v>
      </c>
      <c r="T2648">
        <f t="shared" si="760"/>
        <v>2.5001026203006167</v>
      </c>
    </row>
    <row r="2649" spans="1:20" x14ac:dyDescent="0.25">
      <c r="A2649">
        <f t="shared" si="761"/>
        <v>122775.95609017505</v>
      </c>
      <c r="B2649">
        <f t="shared" si="778"/>
        <v>19540.400304584851</v>
      </c>
      <c r="C2649" t="str">
        <f t="shared" si="762"/>
        <v>0.240836235780954-1.30743338607806i</v>
      </c>
      <c r="D2649" t="str">
        <f t="shared" si="763"/>
        <v>3.47561799724994-0.907837230918772i</v>
      </c>
      <c r="E2649" t="str">
        <f t="shared" si="764"/>
        <v>176.803248177113+17.0165892508096i</v>
      </c>
      <c r="F2649" t="str">
        <f t="shared" si="765"/>
        <v>2.42469100725712-7.66731890562118i</v>
      </c>
      <c r="G2649" t="str">
        <f t="shared" si="766"/>
        <v>0.999903536119657-0.00982112901160302i</v>
      </c>
      <c r="H2649" t="str">
        <f t="shared" si="767"/>
        <v>51.2248281594972-936.901558734598i</v>
      </c>
      <c r="I2649" t="str">
        <f t="shared" si="768"/>
        <v>-19.9146320606615-7.51653540743348i</v>
      </c>
      <c r="K2649" t="str">
        <f t="shared" si="769"/>
        <v>0.000698196267179744-0.00196311247748785i</v>
      </c>
      <c r="L2649" t="str">
        <f t="shared" si="770"/>
        <v>0.00015-0.0144413426036595i</v>
      </c>
      <c r="M2649" t="str">
        <f t="shared" si="771"/>
        <v>0.0004-0.00254847222417521i</v>
      </c>
      <c r="N2649">
        <f t="shared" si="772"/>
        <v>100.43718898235596</v>
      </c>
      <c r="O2649">
        <f t="shared" si="773"/>
        <v>2.4733095626546908</v>
      </c>
      <c r="P2649" s="3">
        <f t="shared" si="774"/>
        <v>2.4733095626546908</v>
      </c>
      <c r="Q2649" s="3">
        <f t="shared" si="775"/>
        <v>-79.562811017644037</v>
      </c>
      <c r="R2649">
        <f t="shared" si="776"/>
        <v>100.43718898235596</v>
      </c>
      <c r="S2649">
        <f t="shared" si="777"/>
        <v>19.54040030458485</v>
      </c>
      <c r="T2649">
        <f t="shared" si="760"/>
        <v>2.4733095626546908</v>
      </c>
    </row>
    <row r="2650" spans="1:20" x14ac:dyDescent="0.25">
      <c r="A2650">
        <f t="shared" si="761"/>
        <v>123242.5047233177</v>
      </c>
      <c r="B2650">
        <f t="shared" si="778"/>
        <v>19614.653825742273</v>
      </c>
      <c r="C2650" t="str">
        <f t="shared" si="762"/>
        <v>0.240888783769989-1.30326661149228i</v>
      </c>
      <c r="D2650" t="str">
        <f t="shared" si="763"/>
        <v>3.47559892169209-0.905108077775859i</v>
      </c>
      <c r="E2650" t="str">
        <f t="shared" si="764"/>
        <v>176.917918564783+17.052057118193i</v>
      </c>
      <c r="F2650" t="str">
        <f t="shared" si="765"/>
        <v>2.4246892262782-7.63847402838704i</v>
      </c>
      <c r="G2650" t="str">
        <f t="shared" si="766"/>
        <v>0.999902801672622-0.00985844206063974i</v>
      </c>
      <c r="H2650" t="str">
        <f t="shared" si="767"/>
        <v>50.511102170206-932.370890460237i</v>
      </c>
      <c r="I2650" t="str">
        <f t="shared" si="768"/>
        <v>-19.7456472994353-7.46599226387454i</v>
      </c>
      <c r="K2650" t="str">
        <f t="shared" si="769"/>
        <v>0.000695213067067269-0.0019563489824654i</v>
      </c>
      <c r="L2650" t="str">
        <f t="shared" si="770"/>
        <v>0.00015-0.0143866732453272i</v>
      </c>
      <c r="M2650" t="str">
        <f t="shared" si="771"/>
        <v>0.0004-0.00253882469035187i</v>
      </c>
      <c r="N2650">
        <f t="shared" si="772"/>
        <v>100.47205564899399</v>
      </c>
      <c r="O2650">
        <f t="shared" si="773"/>
        <v>2.4465588476724487</v>
      </c>
      <c r="P2650" s="3">
        <f t="shared" si="774"/>
        <v>2.4465588476724487</v>
      </c>
      <c r="Q2650" s="3">
        <f t="shared" si="775"/>
        <v>-79.527944351006013</v>
      </c>
      <c r="R2650">
        <f t="shared" si="776"/>
        <v>100.47205564899399</v>
      </c>
      <c r="S2650">
        <f t="shared" si="777"/>
        <v>19.614653825742273</v>
      </c>
      <c r="T2650">
        <f t="shared" si="760"/>
        <v>2.4465588476724487</v>
      </c>
    </row>
    <row r="2651" spans="1:20" x14ac:dyDescent="0.25">
      <c r="A2651">
        <f t="shared" si="761"/>
        <v>123710.82624126633</v>
      </c>
      <c r="B2651">
        <f t="shared" si="778"/>
        <v>19689.189510280095</v>
      </c>
      <c r="C2651" t="str">
        <f t="shared" si="762"/>
        <v>0.240938890791303-1.2991191504558i</v>
      </c>
      <c r="D2651" t="str">
        <f t="shared" si="763"/>
        <v>3.47557970109637-0.902391937090535i</v>
      </c>
      <c r="E2651" t="str">
        <f t="shared" si="764"/>
        <v>177.033406312891+17.0872913669313i</v>
      </c>
      <c r="F2651" t="str">
        <f t="shared" si="765"/>
        <v>2.42468743174078-7.6097390328989i</v>
      </c>
      <c r="G2651" t="str">
        <f t="shared" si="766"/>
        <v>0.999902061634276-0.00989589681640975i</v>
      </c>
      <c r="H2651" t="str">
        <f t="shared" si="767"/>
        <v>49.8087191068696-927.869361511849i</v>
      </c>
      <c r="I2651" t="str">
        <f t="shared" si="768"/>
        <v>-19.5782354483372-7.41602354229092i</v>
      </c>
      <c r="K2651" t="str">
        <f t="shared" si="769"/>
        <v>0.00069225049915255-0.00194960457634557i</v>
      </c>
      <c r="L2651" t="str">
        <f t="shared" si="770"/>
        <v>0.00015-0.0143322108441196i</v>
      </c>
      <c r="M2651" t="str">
        <f t="shared" si="771"/>
        <v>0.0004-0.00252921367837405i</v>
      </c>
      <c r="N2651">
        <f t="shared" si="772"/>
        <v>100.50688126026596</v>
      </c>
      <c r="O2651">
        <f t="shared" si="773"/>
        <v>2.4198506487341005</v>
      </c>
      <c r="P2651" s="3">
        <f t="shared" si="774"/>
        <v>2.4198506487341005</v>
      </c>
      <c r="Q2651" s="3">
        <f t="shared" si="775"/>
        <v>-79.493118739734044</v>
      </c>
      <c r="R2651">
        <f t="shared" si="776"/>
        <v>100.50688126026596</v>
      </c>
      <c r="S2651">
        <f t="shared" si="777"/>
        <v>19.689189510280094</v>
      </c>
      <c r="T2651">
        <f t="shared" si="760"/>
        <v>2.4198506487341005</v>
      </c>
    </row>
    <row r="2652" spans="1:20" x14ac:dyDescent="0.25">
      <c r="A2652">
        <f t="shared" si="761"/>
        <v>124180.92738098314</v>
      </c>
      <c r="B2652">
        <f t="shared" si="778"/>
        <v>19764.008430419159</v>
      </c>
      <c r="C2652" t="str">
        <f t="shared" si="762"/>
        <v>0.240986554631283-1.29499093660729i</v>
      </c>
      <c r="D2652" t="str">
        <f t="shared" si="763"/>
        <v>3.47556033436157-0.899688769700766i</v>
      </c>
      <c r="E2652" t="str">
        <f t="shared" si="764"/>
        <v>177.149716546181+17.1222868833075i</v>
      </c>
      <c r="F2652" t="str">
        <f t="shared" si="765"/>
        <v>2.42468562354163-7.58111350579102i</v>
      </c>
      <c r="G2652" t="str">
        <f t="shared" si="766"/>
        <v>0.999901315962059-0.00993349381645072i</v>
      </c>
      <c r="H2652" t="str">
        <f t="shared" si="767"/>
        <v>49.1174776555429-923.396713602824i</v>
      </c>
      <c r="I2652" t="str">
        <f t="shared" si="768"/>
        <v>-19.4123800113175-7.36661970142779i</v>
      </c>
      <c r="K2652" t="str">
        <f t="shared" si="769"/>
        <v>0.000689308434052376-0.00194287925597833i</v>
      </c>
      <c r="L2652" t="str">
        <f t="shared" si="770"/>
        <v>0.00015-0.0142779546165766i</v>
      </c>
      <c r="M2652" t="str">
        <f t="shared" si="771"/>
        <v>0.0004-0.00251963904998411i</v>
      </c>
      <c r="N2652">
        <f t="shared" si="772"/>
        <v>100.54166437225634</v>
      </c>
      <c r="O2652">
        <f t="shared" si="773"/>
        <v>2.3931851392652099</v>
      </c>
      <c r="P2652" s="3">
        <f t="shared" si="774"/>
        <v>2.3931851392652099</v>
      </c>
      <c r="Q2652" s="3">
        <f t="shared" si="775"/>
        <v>-79.458335627743665</v>
      </c>
      <c r="R2652">
        <f t="shared" si="776"/>
        <v>100.54166437225634</v>
      </c>
      <c r="S2652">
        <f t="shared" si="777"/>
        <v>19.76400843041916</v>
      </c>
      <c r="T2652">
        <f t="shared" si="760"/>
        <v>2.3931851392652099</v>
      </c>
    </row>
    <row r="2653" spans="1:20" x14ac:dyDescent="0.25">
      <c r="A2653">
        <f t="shared" si="761"/>
        <v>124652.81490503086</v>
      </c>
      <c r="B2653">
        <f t="shared" si="778"/>
        <v>19839.11166245475</v>
      </c>
      <c r="C2653" t="str">
        <f t="shared" si="762"/>
        <v>0.241031772936149-1.29088190389324i</v>
      </c>
      <c r="D2653" t="str">
        <f t="shared" si="763"/>
        <v>3.47554082037823-0.896998536630142i</v>
      </c>
      <c r="E2653" t="str">
        <f t="shared" si="764"/>
        <v>177.266854409797+17.1570384849256i</v>
      </c>
      <c r="F2653" t="str">
        <f t="shared" si="765"/>
        <v>2.42468380157679-7.55259703527255i</v>
      </c>
      <c r="G2653" t="str">
        <f t="shared" si="766"/>
        <v>0.999900564613091-0.00997123360033212i</v>
      </c>
      <c r="H2653" t="str">
        <f t="shared" si="767"/>
        <v>48.4371804354677-918.952691191949i</v>
      </c>
      <c r="I2653" t="str">
        <f t="shared" si="768"/>
        <v>-19.2480646860317-7.31777139187427i</v>
      </c>
      <c r="K2653" t="str">
        <f t="shared" si="769"/>
        <v>0.000686386742996015-0.00193617301757592i</v>
      </c>
      <c r="L2653" t="str">
        <f t="shared" si="770"/>
        <v>0.00015-0.0142239037822042i</v>
      </c>
      <c r="M2653" t="str">
        <f t="shared" si="771"/>
        <v>0.0004-0.0025101006674478i</v>
      </c>
      <c r="N2653">
        <f t="shared" si="772"/>
        <v>100.57640352577327</v>
      </c>
      <c r="O2653">
        <f t="shared" si="773"/>
        <v>2.3665624927219779</v>
      </c>
      <c r="P2653" s="3">
        <f t="shared" si="774"/>
        <v>2.3665624927219779</v>
      </c>
      <c r="Q2653" s="3">
        <f t="shared" si="775"/>
        <v>-79.423596474226727</v>
      </c>
      <c r="R2653">
        <f t="shared" si="776"/>
        <v>100.57640352577327</v>
      </c>
      <c r="S2653">
        <f t="shared" si="777"/>
        <v>19.839111662454751</v>
      </c>
      <c r="T2653">
        <f t="shared" si="760"/>
        <v>2.3665624927219779</v>
      </c>
    </row>
    <row r="2654" spans="1:20" x14ac:dyDescent="0.25">
      <c r="A2654">
        <f t="shared" si="761"/>
        <v>125126.49560166999</v>
      </c>
      <c r="B2654">
        <f t="shared" si="778"/>
        <v>19914.50028677208</v>
      </c>
      <c r="C2654" t="str">
        <f t="shared" si="762"/>
        <v>0.241074543210952-1.28679198656594i</v>
      </c>
      <c r="D2654" t="str">
        <f t="shared" si="763"/>
        <v>3.47552115802848-0.894321199087283i</v>
      </c>
      <c r="E2654" t="str">
        <f t="shared" si="764"/>
        <v>177.384825069095+17.191540919891i</v>
      </c>
      <c r="F2654" t="str">
        <f t="shared" si="765"/>
        <v>2.42468196574148-7.52418921112137i</v>
      </c>
      <c r="G2654" t="str">
        <f t="shared" si="766"/>
        <v>0.999899807544164-0.0100091167096628i</v>
      </c>
      <c r="H2654" t="str">
        <f t="shared" si="767"/>
        <v>47.7676339153119-914.537041456491i</v>
      </c>
      <c r="I2654" t="str">
        <f t="shared" si="768"/>
        <v>-19.0852733614962-7.26946945176016i</v>
      </c>
      <c r="K2654" t="str">
        <f t="shared" si="769"/>
        <v>0.000683485297825316-0.00192948585672064i</v>
      </c>
      <c r="L2654" t="str">
        <f t="shared" si="770"/>
        <v>0.00015-0.0141700575634631i</v>
      </c>
      <c r="M2654" t="str">
        <f t="shared" si="771"/>
        <v>0.0004-0.00250059839355231i</v>
      </c>
      <c r="N2654">
        <f t="shared" si="772"/>
        <v>100.61109724623631</v>
      </c>
      <c r="O2654">
        <f t="shared" si="773"/>
        <v>2.339982882576106</v>
      </c>
      <c r="P2654" s="3">
        <f t="shared" si="774"/>
        <v>2.339982882576106</v>
      </c>
      <c r="Q2654" s="3">
        <f t="shared" si="775"/>
        <v>-79.388902753763688</v>
      </c>
      <c r="R2654">
        <f t="shared" si="776"/>
        <v>100.61109724623631</v>
      </c>
      <c r="S2654">
        <f t="shared" si="777"/>
        <v>19.914500286772078</v>
      </c>
      <c r="T2654">
        <f t="shared" si="760"/>
        <v>2.339982882576106</v>
      </c>
    </row>
    <row r="2655" spans="1:20" x14ac:dyDescent="0.25">
      <c r="A2655">
        <f t="shared" si="761"/>
        <v>125601.97628495634</v>
      </c>
      <c r="B2655">
        <f t="shared" si="778"/>
        <v>19990.175387861815</v>
      </c>
      <c r="C2655" t="str">
        <f t="shared" si="762"/>
        <v>0.24111486281851-1.28272111918127i</v>
      </c>
      <c r="D2655" t="str">
        <f t="shared" si="763"/>
        <v>3.47550134618598-0.891656718465267i</v>
      </c>
      <c r="E2655" t="str">
        <f t="shared" si="764"/>
        <v>177.503633709443+17.2257888659831i</v>
      </c>
      <c r="F2655" t="str">
        <f t="shared" si="765"/>
        <v>2.42468011593013-7.49588962467822i</v>
      </c>
      <c r="G2655" t="str">
        <f t="shared" si="766"/>
        <v>0.999899044711741-0.0100471436880988i</v>
      </c>
      <c r="H2655" t="str">
        <f t="shared" si="767"/>
        <v>47.1086483313249-910.149514265334i</v>
      </c>
      <c r="I2655" t="str">
        <f t="shared" si="768"/>
        <v>-18.9239901157676-7.22170490255752i</v>
      </c>
      <c r="K2655" t="str">
        <f t="shared" si="769"/>
        <v>0.000680603970994629-0.00192281776837233i</v>
      </c>
      <c r="L2655" t="str">
        <f t="shared" si="770"/>
        <v>0.00015-0.0141164151857572i</v>
      </c>
      <c r="M2655" t="str">
        <f t="shared" si="771"/>
        <v>0.0004-0.00249113209160421i</v>
      </c>
      <c r="N2655">
        <f t="shared" si="772"/>
        <v>100.64574404356294</v>
      </c>
      <c r="O2655">
        <f t="shared" si="773"/>
        <v>2.313446482298092</v>
      </c>
      <c r="P2655" s="3">
        <f t="shared" si="774"/>
        <v>2.313446482298092</v>
      </c>
      <c r="Q2655" s="3">
        <f t="shared" si="775"/>
        <v>-79.354255956437058</v>
      </c>
      <c r="R2655">
        <f t="shared" si="776"/>
        <v>100.64574404356294</v>
      </c>
      <c r="S2655">
        <f t="shared" si="777"/>
        <v>19.990175387861814</v>
      </c>
      <c r="T2655">
        <f t="shared" si="760"/>
        <v>2.313446482298092</v>
      </c>
    </row>
    <row r="2656" spans="1:20" x14ac:dyDescent="0.25">
      <c r="A2656">
        <f t="shared" si="761"/>
        <v>126079.26379483918</v>
      </c>
      <c r="B2656">
        <f t="shared" si="778"/>
        <v>20066.13805433569</v>
      </c>
      <c r="C2656" t="str">
        <f t="shared" si="762"/>
        <v>0.241152728978423-1.2786692365968i</v>
      </c>
      <c r="D2656" t="str">
        <f t="shared" si="763"/>
        <v>3.47548138371583-0.889005056341061i</v>
      </c>
      <c r="E2656" t="str">
        <f t="shared" si="764"/>
        <v>177.623285536022+17.2597769298189i</v>
      </c>
      <c r="F2656" t="str">
        <f t="shared" si="765"/>
        <v>2.42467825203634-7.46769786884082i</v>
      </c>
      <c r="G2656" t="str">
        <f t="shared" si="766"/>
        <v>0.999898276071952-0.0100853150813504i</v>
      </c>
      <c r="H2656" t="str">
        <f t="shared" si="767"/>
        <v>46.4600376073805-905.78986215214i</v>
      </c>
      <c r="I2656" t="str">
        <f t="shared" si="768"/>
        <v>-18.7641992136418-7.17446894498398i</v>
      </c>
      <c r="K2656" t="str">
        <f t="shared" si="769"/>
        <v>0.000677742635570834-0.00191616874687617i</v>
      </c>
      <c r="L2656" t="str">
        <f t="shared" si="770"/>
        <v>0.00015-0.014062975877423i</v>
      </c>
      <c r="M2656" t="str">
        <f t="shared" si="771"/>
        <v>0.0004-0.00248170162542758i</v>
      </c>
      <c r="N2656">
        <f t="shared" si="772"/>
        <v>100.68034241205646</v>
      </c>
      <c r="O2656">
        <f t="shared" si="773"/>
        <v>2.286953465342489</v>
      </c>
      <c r="P2656" s="3">
        <f t="shared" si="774"/>
        <v>2.286953465342489</v>
      </c>
      <c r="Q2656" s="3">
        <f t="shared" si="775"/>
        <v>-79.319657587943539</v>
      </c>
      <c r="R2656">
        <f t="shared" si="776"/>
        <v>100.68034241205646</v>
      </c>
      <c r="S2656">
        <f t="shared" si="777"/>
        <v>20.066138054335688</v>
      </c>
      <c r="T2656">
        <f t="shared" si="760"/>
        <v>2.286953465342489</v>
      </c>
    </row>
    <row r="2657" spans="1:20" x14ac:dyDescent="0.25">
      <c r="A2657">
        <f t="shared" si="761"/>
        <v>126558.36499725957</v>
      </c>
      <c r="B2657">
        <f t="shared" si="778"/>
        <v>20142.389378942167</v>
      </c>
      <c r="C2657" t="str">
        <f t="shared" si="762"/>
        <v>0.241188138766002-1.27463627396966i</v>
      </c>
      <c r="D2657" t="str">
        <f t="shared" si="763"/>
        <v>3.47546126947459-0.88636617447497i</v>
      </c>
      <c r="E2657" t="str">
        <f t="shared" si="764"/>
        <v>177.743785773604+17.2934996460063i</v>
      </c>
      <c r="F2657" t="str">
        <f t="shared" si="765"/>
        <v>2.42467637395294-7.43961353805804i</v>
      </c>
      <c r="G2657" t="str">
        <f t="shared" si="766"/>
        <v>0.999897501580598-0.0101236314371909i</v>
      </c>
      <c r="H2657" t="str">
        <f t="shared" si="767"/>
        <v>45.8216192768356-901.457840288513i</v>
      </c>
      <c r="I2657" t="str">
        <f t="shared" si="768"/>
        <v>-18.6058851043752-7.12775295500476i</v>
      </c>
      <c r="K2657" t="str">
        <f t="shared" si="769"/>
        <v>0.00067490116523319-0.00190953878597011i</v>
      </c>
      <c r="L2657" t="str">
        <f t="shared" si="770"/>
        <v>0.00015-0.014009738869718i</v>
      </c>
      <c r="M2657" t="str">
        <f t="shared" si="771"/>
        <v>0.0004-0.00247230685936201i</v>
      </c>
      <c r="N2657">
        <f t="shared" si="772"/>
        <v>100.71489083029205</v>
      </c>
      <c r="O2657">
        <f t="shared" si="773"/>
        <v>2.2605040051313137</v>
      </c>
      <c r="P2657" s="3">
        <f t="shared" si="774"/>
        <v>2.2605040051313137</v>
      </c>
      <c r="Q2657" s="3">
        <f t="shared" si="775"/>
        <v>-79.285109169707951</v>
      </c>
      <c r="R2657">
        <f t="shared" si="776"/>
        <v>100.71489083029205</v>
      </c>
      <c r="S2657">
        <f t="shared" si="777"/>
        <v>20.142389378942166</v>
      </c>
      <c r="T2657">
        <f t="shared" si="760"/>
        <v>2.2605040051313137</v>
      </c>
    </row>
    <row r="2658" spans="1:20" x14ac:dyDescent="0.25">
      <c r="A2658">
        <f t="shared" si="761"/>
        <v>127039.28678424917</v>
      </c>
      <c r="B2658">
        <f t="shared" si="778"/>
        <v>20218.930458582148</v>
      </c>
      <c r="C2658" t="str">
        <f t="shared" si="762"/>
        <v>0.241221089111232-1.27062216675442i</v>
      </c>
      <c r="D2658" t="str">
        <f t="shared" si="763"/>
        <v>3.47544100231017-0.88374003481008i</v>
      </c>
      <c r="E2658" t="str">
        <f t="shared" si="764"/>
        <v>177.865139666337+17.3269514762905i</v>
      </c>
      <c r="F2658" t="str">
        <f t="shared" si="765"/>
        <v>2.42467448157196-7.41163622832419i</v>
      </c>
      <c r="G2658" t="str">
        <f t="shared" si="766"/>
        <v>0.999896721193139-0.0101620933054628i</v>
      </c>
      <c r="H2658" t="str">
        <f t="shared" si="767"/>
        <v>45.1932144061864-897.153206457292i</v>
      </c>
      <c r="I2658" t="str">
        <f t="shared" si="768"/>
        <v>-18.4490324194289-7.08154847993173i</v>
      </c>
      <c r="K2658" t="str">
        <f t="shared" si="769"/>
        <v>0.000672079434273172-0.00190292787879235i</v>
      </c>
      <c r="L2658" t="str">
        <f t="shared" si="770"/>
        <v>0.00015-0.0139567033968102i</v>
      </c>
      <c r="M2658" t="str">
        <f t="shared" si="771"/>
        <v>0.0004-0.00246294765826062i</v>
      </c>
      <c r="N2658">
        <f t="shared" si="772"/>
        <v>100.74938776100446</v>
      </c>
      <c r="O2658">
        <f t="shared" si="773"/>
        <v>2.2340982750373821</v>
      </c>
      <c r="P2658" s="3">
        <f t="shared" si="774"/>
        <v>2.2340982750373821</v>
      </c>
      <c r="Q2658" s="3">
        <f t="shared" si="775"/>
        <v>-79.250612238995544</v>
      </c>
      <c r="R2658">
        <f t="shared" si="776"/>
        <v>100.74938776100446</v>
      </c>
      <c r="S2658">
        <f t="shared" si="777"/>
        <v>20.218930458582147</v>
      </c>
      <c r="T2658">
        <f t="shared" si="760"/>
        <v>2.2340982750373821</v>
      </c>
    </row>
    <row r="2659" spans="1:20" x14ac:dyDescent="0.25">
      <c r="A2659">
        <f t="shared" si="761"/>
        <v>127522.03607402931</v>
      </c>
      <c r="B2659">
        <f t="shared" si="778"/>
        <v>20295.76239432476</v>
      </c>
      <c r="C2659" t="str">
        <f t="shared" si="762"/>
        <v>0.241251576797734-1.26662685070108i</v>
      </c>
      <c r="D2659" t="str">
        <f t="shared" si="763"/>
        <v>3.47542058106172-0.881126599471657i</v>
      </c>
      <c r="E2659" t="str">
        <f t="shared" si="764"/>
        <v>177.987352477512+17.3601268086915i</v>
      </c>
      <c r="F2659" t="str">
        <f t="shared" si="765"/>
        <v>2.42467257478452-7.38376553717286i</v>
      </c>
      <c r="G2659" t="str">
        <f t="shared" si="766"/>
        <v>0.999895934864699-0.0102007012380873i</v>
      </c>
      <c r="H2659" t="str">
        <f t="shared" si="767"/>
        <v>44.5746475204654-892.875721025898i</v>
      </c>
      <c r="I2659" t="str">
        <f t="shared" si="768"/>
        <v>-18.2936259702327-7.03584723461618i</v>
      </c>
      <c r="K2659" t="str">
        <f t="shared" si="769"/>
        <v>0.000669277317594278-0.00189633601788885i</v>
      </c>
      <c r="L2659" t="str">
        <f t="shared" si="770"/>
        <v>0.00015-0.0139038686957663i</v>
      </c>
      <c r="M2659" t="str">
        <f t="shared" si="771"/>
        <v>0.0004-0.00245362388748816i</v>
      </c>
      <c r="N2659">
        <f t="shared" si="772"/>
        <v>100.78383165097489</v>
      </c>
      <c r="O2659">
        <f t="shared" si="773"/>
        <v>2.2077364483681481</v>
      </c>
      <c r="P2659" s="3">
        <f t="shared" si="774"/>
        <v>2.2077364483681481</v>
      </c>
      <c r="Q2659" s="3">
        <f t="shared" si="775"/>
        <v>-79.216168349025111</v>
      </c>
      <c r="R2659">
        <f t="shared" si="776"/>
        <v>100.78383165097489</v>
      </c>
      <c r="S2659">
        <f t="shared" si="777"/>
        <v>20.295762394324761</v>
      </c>
      <c r="T2659">
        <f t="shared" si="760"/>
        <v>2.2077364483681481</v>
      </c>
    </row>
    <row r="2660" spans="1:20" x14ac:dyDescent="0.25">
      <c r="A2660">
        <f t="shared" si="761"/>
        <v>128006.61981111062</v>
      </c>
      <c r="B2660">
        <f t="shared" si="778"/>
        <v>20372.886291423194</v>
      </c>
      <c r="C2660" t="str">
        <f t="shared" si="762"/>
        <v>0.241279598461694-1.26265026185295i</v>
      </c>
      <c r="D2660" t="str">
        <f t="shared" si="763"/>
        <v>3.4754000045596-0.878525830766631i</v>
      </c>
      <c r="E2660" t="str">
        <f t="shared" si="764"/>
        <v>178.110429489324+17.3930199566304i</v>
      </c>
      <c r="F2660" t="str">
        <f t="shared" si="765"/>
        <v>2.42467065348099-7.35600106367143i</v>
      </c>
      <c r="G2660" t="str">
        <f t="shared" si="766"/>
        <v>0.999895142550059-0.0102394557890705i</v>
      </c>
      <c r="H2660" t="str">
        <f t="shared" si="767"/>
        <v>43.965746530329-888.62514691967i</v>
      </c>
      <c r="I2660" t="str">
        <f t="shared" si="768"/>
        <v>-18.1396507459723-6.99064109773313i</v>
      </c>
      <c r="K2660" t="str">
        <f t="shared" si="769"/>
        <v>0.000666494690711768-0.00188976319522065i</v>
      </c>
      <c r="L2660" t="str">
        <f t="shared" si="770"/>
        <v>0.00015-0.0138512340065414i</v>
      </c>
      <c r="M2660" t="str">
        <f t="shared" si="771"/>
        <v>0.0004-0.00244433541291907i</v>
      </c>
      <c r="N2660">
        <f t="shared" si="772"/>
        <v>100.81822093091773</v>
      </c>
      <c r="O2660">
        <f t="shared" si="773"/>
        <v>2.181418698348577</v>
      </c>
      <c r="P2660" s="3">
        <f t="shared" si="774"/>
        <v>2.181418698348577</v>
      </c>
      <c r="Q2660" s="3">
        <f t="shared" si="775"/>
        <v>-79.181779069082268</v>
      </c>
      <c r="R2660">
        <f t="shared" si="776"/>
        <v>100.81822093091773</v>
      </c>
      <c r="S2660">
        <f t="shared" si="777"/>
        <v>20.372886291423193</v>
      </c>
      <c r="T2660">
        <f t="shared" si="760"/>
        <v>2.181418698348577</v>
      </c>
    </row>
    <row r="2661" spans="1:20" x14ac:dyDescent="0.25">
      <c r="A2661">
        <f t="shared" si="761"/>
        <v>128493.04496639284</v>
      </c>
      <c r="B2661">
        <f t="shared" si="778"/>
        <v>20450.303259330602</v>
      </c>
      <c r="C2661" t="str">
        <f t="shared" si="762"/>
        <v>0.241305150590814-1.25869233654456i</v>
      </c>
      <c r="D2661" t="str">
        <f t="shared" si="763"/>
        <v>3.47537927162542-0.875937691183041i</v>
      </c>
      <c r="E2661" t="str">
        <f t="shared" si="764"/>
        <v>178.234376002623+17.4256251580488i</v>
      </c>
      <c r="F2661" t="str">
        <f t="shared" si="765"/>
        <v>2.42466871755091-7.32834240841534i</v>
      </c>
      <c r="G2661" t="str">
        <f t="shared" si="766"/>
        <v>0.999894344203657-0.0102783575145122i</v>
      </c>
      <c r="H2661" t="str">
        <f t="shared" si="767"/>
        <v>43.3663426608224-884.401249595486i</v>
      </c>
      <c r="I2661" t="str">
        <f t="shared" si="768"/>
        <v>-17.987091911401-6.94592210815595i</v>
      </c>
      <c r="K2661" t="str">
        <f t="shared" si="769"/>
        <v>0.000663731429752337-0.0018832094021712i</v>
      </c>
      <c r="L2661" t="str">
        <f t="shared" si="770"/>
        <v>0.00015-0.0137987985719679i</v>
      </c>
      <c r="M2661" t="str">
        <f t="shared" si="771"/>
        <v>0.0004-0.00243508210093551i</v>
      </c>
      <c r="N2661">
        <f t="shared" si="772"/>
        <v>100.85255401536809</v>
      </c>
      <c r="O2661">
        <f t="shared" si="773"/>
        <v>2.1551451981040408</v>
      </c>
      <c r="P2661" s="3">
        <f t="shared" si="774"/>
        <v>2.1551451981040408</v>
      </c>
      <c r="Q2661" s="3">
        <f t="shared" si="775"/>
        <v>-79.147445984631915</v>
      </c>
      <c r="R2661">
        <f t="shared" si="776"/>
        <v>100.85255401536809</v>
      </c>
      <c r="S2661">
        <f t="shared" si="777"/>
        <v>20.450303259330603</v>
      </c>
      <c r="T2661">
        <f t="shared" si="760"/>
        <v>2.1551451981040408</v>
      </c>
    </row>
    <row r="2662" spans="1:20" x14ac:dyDescent="0.25">
      <c r="A2662">
        <f t="shared" si="761"/>
        <v>128981.31853726515</v>
      </c>
      <c r="B2662">
        <f t="shared" si="778"/>
        <v>20528.01441171606</v>
      </c>
      <c r="C2662" t="str">
        <f t="shared" si="762"/>
        <v>0.241328229523212-1.25475301139952i</v>
      </c>
      <c r="D2662" t="str">
        <f t="shared" si="763"/>
        <v>3.47535838107174-0.873362143389452i</v>
      </c>
      <c r="E2662" t="str">
        <f t="shared" si="764"/>
        <v>178.35919733666+17.4579365745178i</v>
      </c>
      <c r="F2662" t="str">
        <f t="shared" si="765"/>
        <v>2.42466676688292-7.30078917352208i</v>
      </c>
      <c r="G2662" t="str">
        <f t="shared" si="766"/>
        <v>0.999893539779583-0.0103174069726131i</v>
      </c>
      <c r="H2662" t="str">
        <f t="shared" si="767"/>
        <v>42.7762703817414-880.203797015249i</v>
      </c>
      <c r="I2662" t="str">
        <f t="shared" si="768"/>
        <v>-17.8359348046687-6.90168246141607i</v>
      </c>
      <c r="K2662" t="str">
        <f t="shared" si="769"/>
        <v>0.000660987411453764-0.00187667462955365i</v>
      </c>
      <c r="L2662" t="str">
        <f t="shared" si="770"/>
        <v>0.00015-0.0137465616377445i</v>
      </c>
      <c r="M2662" t="str">
        <f t="shared" si="771"/>
        <v>0.0004-0.0024258638184255i</v>
      </c>
      <c r="N2662">
        <f t="shared" si="772"/>
        <v>100.88682930256779</v>
      </c>
      <c r="O2662">
        <f t="shared" si="773"/>
        <v>2.1289161206426122</v>
      </c>
      <c r="P2662" s="3">
        <f t="shared" si="774"/>
        <v>2.1289161206426122</v>
      </c>
      <c r="Q2662" s="3">
        <f t="shared" si="775"/>
        <v>-79.11317069743221</v>
      </c>
      <c r="R2662">
        <f t="shared" si="776"/>
        <v>100.88682930256779</v>
      </c>
      <c r="S2662">
        <f t="shared" si="777"/>
        <v>20.528014411716061</v>
      </c>
      <c r="T2662">
        <f t="shared" si="760"/>
        <v>2.1289161206426122</v>
      </c>
    </row>
    <row r="2663" spans="1:20" x14ac:dyDescent="0.25">
      <c r="A2663">
        <f t="shared" si="761"/>
        <v>129471.44754770676</v>
      </c>
      <c r="B2663">
        <f t="shared" si="778"/>
        <v>20606.020866480583</v>
      </c>
      <c r="C2663" t="str">
        <f t="shared" si="762"/>
        <v>0.241348831446378-1.25083222332845i</v>
      </c>
      <c r="D2663" t="str">
        <f t="shared" si="763"/>
        <v>3.47533733170221-0.870799150234424i</v>
      </c>
      <c r="E2663" t="str">
        <f t="shared" si="764"/>
        <v>178.484898828812+17.4899482903397i</v>
      </c>
      <c r="F2663" t="str">
        <f t="shared" si="765"/>
        <v>2.42466480136486-7.27334096262559i</v>
      </c>
      <c r="G2663" t="str">
        <f t="shared" si="766"/>
        <v>0.99989272923158-0.0103566047236831i</v>
      </c>
      <c r="H2663" t="str">
        <f t="shared" si="767"/>
        <v>42.1953673395939-876.032559619691i</v>
      </c>
      <c r="I2663" t="str">
        <f t="shared" si="768"/>
        <v>-17.6861649351789-6.8579145062496i</v>
      </c>
      <c r="K2663" t="str">
        <f t="shared" si="769"/>
        <v>0.000658262513164502-0.00187015886761806i</v>
      </c>
      <c r="L2663" t="str">
        <f t="shared" si="770"/>
        <v>0.00015-0.0136945224524253i</v>
      </c>
      <c r="M2663" t="str">
        <f t="shared" si="771"/>
        <v>0.0004-0.00241668043278093i</v>
      </c>
      <c r="N2663">
        <f t="shared" si="772"/>
        <v>100.92104517435362</v>
      </c>
      <c r="O2663">
        <f t="shared" si="773"/>
        <v>2.1027316388376804</v>
      </c>
      <c r="P2663" s="3">
        <f t="shared" si="774"/>
        <v>2.1027316388376804</v>
      </c>
      <c r="Q2663" s="3">
        <f t="shared" si="775"/>
        <v>-79.078954825646377</v>
      </c>
      <c r="R2663">
        <f t="shared" si="776"/>
        <v>100.92104517435362</v>
      </c>
      <c r="S2663">
        <f t="shared" si="777"/>
        <v>20.606020866480584</v>
      </c>
      <c r="T2663">
        <f t="shared" si="760"/>
        <v>2.1027316388376804</v>
      </c>
    </row>
    <row r="2664" spans="1:20" x14ac:dyDescent="0.25">
      <c r="A2664">
        <f t="shared" si="761"/>
        <v>129963.43904838806</v>
      </c>
      <c r="B2664">
        <f t="shared" si="778"/>
        <v>20684.32374577321</v>
      </c>
      <c r="C2664" t="str">
        <f t="shared" si="762"/>
        <v>0.241366952396078-1.24692990952688i</v>
      </c>
      <c r="D2664" t="str">
        <f t="shared" si="763"/>
        <v>3.47531612231143-0.868248674745978i</v>
      </c>
      <c r="E2664" t="str">
        <f t="shared" si="764"/>
        <v>178.611485834318+17.5216543116374i</v>
      </c>
      <c r="F2664" t="str">
        <f t="shared" si="765"/>
        <v>2.42466282088371-7.24599738087073i</v>
      </c>
      <c r="G2664" t="str">
        <f t="shared" si="766"/>
        <v>0.999891912513036-0.0103959513301491i</v>
      </c>
      <c r="H2664" t="str">
        <f t="shared" si="767"/>
        <v>41.6234742910922-871.887310302175i</v>
      </c>
      <c r="I2664" t="str">
        <f t="shared" si="768"/>
        <v>-17.5377679814648-6.81461074122523i</v>
      </c>
      <c r="K2664" t="str">
        <f t="shared" si="769"/>
        <v>0.000655556612843237-0.00186366210605854i</v>
      </c>
      <c r="L2664" t="str">
        <f t="shared" si="770"/>
        <v>0.00015-0.0136426802674091i</v>
      </c>
      <c r="M2664" t="str">
        <f t="shared" si="771"/>
        <v>0.0004-0.00240753181189573i</v>
      </c>
      <c r="N2664">
        <f t="shared" si="772"/>
        <v>100.95519999604363</v>
      </c>
      <c r="O2664">
        <f t="shared" si="773"/>
        <v>2.076591925410129</v>
      </c>
      <c r="P2664" s="3">
        <f t="shared" si="774"/>
        <v>2.076591925410129</v>
      </c>
      <c r="Q2664" s="3">
        <f t="shared" si="775"/>
        <v>-79.044800003956368</v>
      </c>
      <c r="R2664">
        <f t="shared" si="776"/>
        <v>100.95519999604363</v>
      </c>
      <c r="S2664">
        <f t="shared" si="777"/>
        <v>20.684323745773209</v>
      </c>
      <c r="T2664">
        <f t="shared" si="760"/>
        <v>2.076591925410129</v>
      </c>
    </row>
    <row r="2665" spans="1:20" x14ac:dyDescent="0.25">
      <c r="A2665">
        <f t="shared" si="761"/>
        <v>130457.30011677193</v>
      </c>
      <c r="B2665">
        <f t="shared" si="778"/>
        <v>20762.924176007149</v>
      </c>
      <c r="C2665" t="str">
        <f t="shared" si="762"/>
        <v>0.241382588255244-1.24304600747302i</v>
      </c>
      <c r="D2665" t="str">
        <f t="shared" si="763"/>
        <v>3.47529475168484-0.865710680131019i</v>
      </c>
      <c r="E2665" t="str">
        <f t="shared" si="764"/>
        <v>178.738963725979+17.5530485654378i</v>
      </c>
      <c r="F2665" t="str">
        <f t="shared" si="765"/>
        <v>2.42466082532557-7.21875803490727i</v>
      </c>
      <c r="G2665" t="str">
        <f t="shared" si="766"/>
        <v>0.999891089576988-0.0104354473565625i</v>
      </c>
      <c r="H2665" t="str">
        <f t="shared" si="767"/>
        <v>41.0604350381534-867.767824382698i</v>
      </c>
      <c r="I2665" t="str">
        <f t="shared" si="768"/>
        <v>-17.3907297890896-6.77176381145331i</v>
      </c>
      <c r="K2665" t="str">
        <f t="shared" si="769"/>
        <v>0.000652869589058349-0.00185718433402036i</v>
      </c>
      <c r="L2665" t="str">
        <f t="shared" si="770"/>
        <v>0.00015-0.0135910343369288i</v>
      </c>
      <c r="M2665" t="str">
        <f t="shared" si="771"/>
        <v>0.0004-0.0023984178241639i</v>
      </c>
      <c r="N2665">
        <f t="shared" si="772"/>
        <v>100.98929211632444</v>
      </c>
      <c r="O2665">
        <f t="shared" si="773"/>
        <v>2.0504971529093701</v>
      </c>
      <c r="P2665" s="3">
        <f t="shared" si="774"/>
        <v>2.0504971529093701</v>
      </c>
      <c r="Q2665" s="3">
        <f t="shared" si="775"/>
        <v>-79.010707883675565</v>
      </c>
      <c r="R2665">
        <f t="shared" si="776"/>
        <v>100.98929211632444</v>
      </c>
      <c r="S2665">
        <f t="shared" si="777"/>
        <v>20.76292417600715</v>
      </c>
      <c r="T2665">
        <f t="shared" si="760"/>
        <v>2.0504971529093701</v>
      </c>
    </row>
    <row r="2666" spans="1:20" x14ac:dyDescent="0.25">
      <c r="A2666">
        <f t="shared" si="761"/>
        <v>130953.03785721568</v>
      </c>
      <c r="B2666">
        <f t="shared" si="778"/>
        <v>20841.823287875977</v>
      </c>
      <c r="C2666" t="str">
        <f t="shared" si="762"/>
        <v>0.241395734752912-1.23918045492579i</v>
      </c>
      <c r="D2666" t="str">
        <f t="shared" si="763"/>
        <v>3.47527321859873-0.86318512977482i</v>
      </c>
      <c r="E2666" t="str">
        <f t="shared" si="764"/>
        <v>178.867337893877+17.5841248987426i</v>
      </c>
      <c r="F2666" t="str">
        <f t="shared" si="765"/>
        <v>2.42465881457571-7.19162253288451i</v>
      </c>
      <c r="G2666" t="str">
        <f t="shared" si="766"/>
        <v>0.999890260376113-0.0104750933696076i</v>
      </c>
      <c r="H2666" t="str">
        <f t="shared" si="767"/>
        <v>40.5060963643625-863.673879581909i</v>
      </c>
      <c r="I2666" t="str">
        <f t="shared" si="768"/>
        <v>-17.2450363685677-6.72936650537261i</v>
      </c>
      <c r="K2666" t="str">
        <f t="shared" si="769"/>
        <v>0.000650201320987419-0.00185072554010703i</v>
      </c>
      <c r="L2666" t="str">
        <f t="shared" si="770"/>
        <v>0.00015-0.0135395839180402i</v>
      </c>
      <c r="M2666" t="str">
        <f t="shared" si="771"/>
        <v>0.0004-0.00238933833847769i</v>
      </c>
      <c r="N2666">
        <f t="shared" si="772"/>
        <v>101.02331986713853</v>
      </c>
      <c r="O2666">
        <f t="shared" si="773"/>
        <v>2.0244474936960364</v>
      </c>
      <c r="P2666" s="3">
        <f t="shared" si="774"/>
        <v>2.0244474936960364</v>
      </c>
      <c r="Q2666" s="3">
        <f t="shared" si="775"/>
        <v>-78.976680132861475</v>
      </c>
      <c r="R2666">
        <f t="shared" si="776"/>
        <v>101.02331986713853</v>
      </c>
      <c r="S2666">
        <f t="shared" si="777"/>
        <v>20.841823287875979</v>
      </c>
      <c r="T2666">
        <f t="shared" si="760"/>
        <v>2.0244474936960364</v>
      </c>
    </row>
    <row r="2667" spans="1:20" x14ac:dyDescent="0.25">
      <c r="A2667">
        <f t="shared" si="761"/>
        <v>131450.65940107309</v>
      </c>
      <c r="B2667">
        <f t="shared" si="778"/>
        <v>20921.022216369907</v>
      </c>
      <c r="C2667" t="str">
        <f t="shared" si="762"/>
        <v>0.241406387463081-1.2353331899225i</v>
      </c>
      <c r="D2667" t="str">
        <f t="shared" si="763"/>
        <v>3.47525152182014-0.860671987240477i</v>
      </c>
      <c r="E2667" t="str">
        <f t="shared" si="764"/>
        <v>178.996613745055+17.6148770775934i</v>
      </c>
      <c r="F2667" t="str">
        <f t="shared" si="765"/>
        <v>2.42465678851848-7.16459048444556i</v>
      </c>
      <c r="G2667" t="str">
        <f t="shared" si="766"/>
        <v>0.999889424862728-0.0105148899381092i</v>
      </c>
      <c r="H2667" t="str">
        <f t="shared" si="767"/>
        <v>39.9603079728799-859.605255995466i</v>
      </c>
      <c r="I2667" t="str">
        <f t="shared" si="768"/>
        <v>-17.1006738933117-6.68741175161482i</v>
      </c>
      <c r="K2667" t="str">
        <f t="shared" si="769"/>
        <v>0.000647551688416579-0.00184428571238723i</v>
      </c>
      <c r="L2667" t="str">
        <f t="shared" si="770"/>
        <v>0.00015-0.0134883282706119i</v>
      </c>
      <c r="M2667" t="str">
        <f t="shared" si="771"/>
        <v>0.0004-0.00238029322422563i</v>
      </c>
      <c r="N2667">
        <f t="shared" si="772"/>
        <v>101.05728156357156</v>
      </c>
      <c r="O2667">
        <f t="shared" si="773"/>
        <v>1.9984431199219699</v>
      </c>
      <c r="P2667" s="3">
        <f t="shared" si="774"/>
        <v>1.9984431199219699</v>
      </c>
      <c r="Q2667" s="3">
        <f t="shared" si="775"/>
        <v>-78.942718436428436</v>
      </c>
      <c r="R2667">
        <f t="shared" si="776"/>
        <v>101.05728156357156</v>
      </c>
      <c r="S2667">
        <f t="shared" si="777"/>
        <v>20.921022216369906</v>
      </c>
      <c r="T2667">
        <f t="shared" si="760"/>
        <v>1.9984431199219699</v>
      </c>
    </row>
    <row r="2668" spans="1:20" x14ac:dyDescent="0.25">
      <c r="A2668">
        <f t="shared" si="761"/>
        <v>131950.17190679719</v>
      </c>
      <c r="B2668">
        <f t="shared" si="778"/>
        <v>21000.522100792114</v>
      </c>
      <c r="C2668" t="str">
        <f t="shared" si="762"/>
        <v>0.241414541803627-1.23150415077678i</v>
      </c>
      <c r="D2668" t="str">
        <f t="shared" si="763"/>
        <v>3.47522966010674-0.858171216268354i</v>
      </c>
      <c r="E2668" t="str">
        <f t="shared" si="764"/>
        <v>179.126796703205+17.6452987861244i</v>
      </c>
      <c r="F2668" t="str">
        <f t="shared" si="765"/>
        <v>2.42465474703738-7.13766150072161i</v>
      </c>
      <c r="G2668" t="str">
        <f t="shared" si="766"/>
        <v>0.99988858298879-0.0105548376330412i</v>
      </c>
      <c r="H2668" t="str">
        <f t="shared" si="767"/>
        <v>39.422922425736-855.561736068345i</v>
      </c>
      <c r="I2668" t="str">
        <f t="shared" si="768"/>
        <v>-16.9576286975985-6.64589261594242i</v>
      </c>
      <c r="K2668" t="str">
        <f t="shared" si="769"/>
        <v>0.000644920571739928-0.00183786483840181i</v>
      </c>
      <c r="L2668" t="str">
        <f t="shared" si="770"/>
        <v>0.00015-0.0134372666573141i</v>
      </c>
      <c r="M2668" t="str">
        <f t="shared" si="771"/>
        <v>0.0004-0.00237128235129072i</v>
      </c>
      <c r="N2668">
        <f t="shared" si="772"/>
        <v>101.09117550374015</v>
      </c>
      <c r="O2668">
        <f t="shared" si="773"/>
        <v>1.9724842035117987</v>
      </c>
      <c r="P2668" s="3">
        <f t="shared" si="774"/>
        <v>1.9724842035117987</v>
      </c>
      <c r="Q2668" s="3">
        <f t="shared" si="775"/>
        <v>-78.908824496259854</v>
      </c>
      <c r="R2668">
        <f t="shared" si="776"/>
        <v>101.09117550374015</v>
      </c>
      <c r="S2668">
        <f t="shared" si="777"/>
        <v>21.000522100792114</v>
      </c>
      <c r="T2668">
        <f t="shared" ref="T2668:T2731" si="779">P2668</f>
        <v>1.9724842035117987</v>
      </c>
    </row>
    <row r="2669" spans="1:20" x14ac:dyDescent="0.25">
      <c r="A2669">
        <f t="shared" ref="A2669:A2732" si="780">2*PI()*B2669</f>
        <v>132451.58256004303</v>
      </c>
      <c r="B2669">
        <f t="shared" si="778"/>
        <v>21080.324084775126</v>
      </c>
      <c r="C2669" t="str">
        <f t="shared" ref="C2669:C2732" si="781">IMPRODUCT(D2669,E2669,$C$40,,K2669,$C$41)</f>
        <v>0.241420193035148-1.22769327607644i</v>
      </c>
      <c r="D2669" t="str">
        <f t="shared" ref="D2669:D2732" si="782">IMDIV(IMPRODUCT($C$37,$C$38,COMPLEX(1,A2669/$C$38)),IMSUM(-1*A2669*A2669/$C$39,COMPLEX(0,1*A2669)))</f>
        <v>3.47520763220683-0.855682780775568i</v>
      </c>
      <c r="E2669" t="str">
        <f t="shared" ref="E2669:E2732" si="783">IMDIV(IMPRODUCT(IMSUM(F2669,G2669),$C$29,H2669),IMSUM(1,I2669))</f>
        <v>179.257892208346+17.6753836256046i</v>
      </c>
      <c r="F2669" t="str">
        <f t="shared" ref="F2669:F2732" si="784">IMDIV(IMPRODUCT($C$14,$C$15,COMPLEX(1,A2669/$C$15)),IMSUM(-1*A2669*A2669/$C$16,COMPLEX(0,A2669)))</f>
        <v>2.42465269001503-7.11083519432647i</v>
      </c>
      <c r="G2669" t="str">
        <f t="shared" ref="G2669:G2732" si="785">IMDIV(1,COMPLEX(1,A2669*$C$9*$C$10))</f>
        <v>0.999887734705886-0.0105949370275336i</v>
      </c>
      <c r="H2669" t="str">
        <f t="shared" ref="H2669:H2732" si="786">IMDIV($C$3,IMSUM(K2669,COMPLEX(0,$C$28*A2669)))</f>
        <v>38.893795084495-851.543104569426i</v>
      </c>
      <c r="I2669" t="str">
        <f t="shared" ref="I2669:I2732" si="787">IMPRODUCT(F2669,$C$29,H2669,$C$31)</f>
        <v>-16.8158872745604-6.60480229825984i</v>
      </c>
      <c r="K2669" t="str">
        <f t="shared" ref="K2669:K2732" si="788">IF($C$26&lt;=0,IMDIV(1,IMSUM(IMDIV(1,L2669),1/$C$18)),IMDIV(1,IMSUM(IMDIV(1,L2669),1/$C$18,IMDIV(1,M2669))))</f>
        <v>0.000642307851958811-0.00183146290517066i</v>
      </c>
      <c r="L2669" t="str">
        <f t="shared" ref="L2669:L2732" si="789">IMSUM($C$21/$C$22,IMDIV(1,COMPLEX(0,$C$20*$C$22*A2669)))</f>
        <v>0.00015-0.0133863983436084i</v>
      </c>
      <c r="M2669" t="str">
        <f t="shared" ref="M2669:M2732" si="790">IMSUM($C$25/$C$26,IMDIV(1,COMPLEX(0,$C$24*$C$26*A2669)))</f>
        <v>0.0004-0.00236230559004854i</v>
      </c>
      <c r="N2669">
        <f t="shared" ref="N2669:N2732" si="791">ABS(R2669)</f>
        <v>101.12499996867766</v>
      </c>
      <c r="O2669">
        <f t="shared" ref="O2669:O2732" si="792">ABS(P2669)</f>
        <v>1.9465709161437117</v>
      </c>
      <c r="P2669" s="3">
        <f t="shared" ref="P2669:P2732" si="793">20*LOG10(IMABS(C2669))</f>
        <v>1.9465709161437117</v>
      </c>
      <c r="Q2669" s="3">
        <f t="shared" ref="Q2669:Q2732" si="794">IMARGUMENT(C2669)*180/PI()</f>
        <v>-78.875000031322344</v>
      </c>
      <c r="R2669">
        <f t="shared" ref="R2669:R2732" si="795">IF(Q2669&lt;0,Q2669+180,Q2669-180)</f>
        <v>101.12499996867766</v>
      </c>
      <c r="S2669">
        <f t="shared" ref="S2669:S2732" si="796">B2669/1000</f>
        <v>21.080324084775125</v>
      </c>
      <c r="T2669">
        <f t="shared" si="779"/>
        <v>1.9465709161437117</v>
      </c>
    </row>
    <row r="2670" spans="1:20" x14ac:dyDescent="0.25">
      <c r="A2670">
        <f t="shared" si="780"/>
        <v>132954.89857377121</v>
      </c>
      <c r="B2670">
        <f t="shared" ref="B2670:B2733" si="797">B2669*(1+B$42)</f>
        <v>21160.429316297272</v>
      </c>
      <c r="C2670" t="str">
        <f t="shared" si="781"/>
        <v>0.241423336259874-1.22390050468123i</v>
      </c>
      <c r="D2670" t="str">
        <f t="shared" si="782"/>
        <v>3.47518543685924-0.853206644855451i</v>
      </c>
      <c r="E2670" t="str">
        <f t="shared" si="783"/>
        <v>179.389905716476+17.7051251134752i</v>
      </c>
      <c r="F2670" t="str">
        <f t="shared" si="784"/>
        <v>2.42465061733313-7.08411117935099i</v>
      </c>
      <c r="G2670" t="str">
        <f t="shared" si="785"/>
        <v>0.999886879965239-0.0106351886968818i</v>
      </c>
      <c r="H2670" t="str">
        <f t="shared" si="786"/>
        <v>38.3727840522529-847.549148566188i</v>
      </c>
      <c r="I2670" t="str">
        <f t="shared" si="787"/>
        <v>-16.675436274198-6.56413412969511i</v>
      </c>
      <c r="K2670" t="str">
        <f t="shared" si="788"/>
        <v>0.000639713410681136-0.00182507989919952i</v>
      </c>
      <c r="L2670" t="str">
        <f t="shared" si="789"/>
        <v>0.00015-0.013335722597737i</v>
      </c>
      <c r="M2670" t="str">
        <f t="shared" si="790"/>
        <v>0.0004-0.00235336281136535i</v>
      </c>
      <c r="N2670">
        <f t="shared" si="791"/>
        <v>101.15875322222405</v>
      </c>
      <c r="O2670">
        <f t="shared" si="792"/>
        <v>1.9207034292294722</v>
      </c>
      <c r="P2670" s="3">
        <f t="shared" si="793"/>
        <v>1.9207034292294722</v>
      </c>
      <c r="Q2670" s="3">
        <f t="shared" si="794"/>
        <v>-78.84124677777595</v>
      </c>
      <c r="R2670">
        <f t="shared" si="795"/>
        <v>101.15875322222405</v>
      </c>
      <c r="S2670">
        <f t="shared" si="796"/>
        <v>21.160429316297272</v>
      </c>
      <c r="T2670">
        <f t="shared" si="779"/>
        <v>1.9207034292294722</v>
      </c>
    </row>
    <row r="2671" spans="1:20" x14ac:dyDescent="0.25">
      <c r="A2671">
        <f t="shared" si="780"/>
        <v>133460.12718835153</v>
      </c>
      <c r="B2671">
        <f t="shared" si="797"/>
        <v>21240.838947699202</v>
      </c>
      <c r="C2671" t="str">
        <f t="shared" si="781"/>
        <v>0.241423966420526-1.22012577572067i</v>
      </c>
      <c r="D2671" t="str">
        <f t="shared" si="782"/>
        <v>3.47516307279324-0.850742772777006i</v>
      </c>
      <c r="E2671" t="str">
        <f t="shared" si="783"/>
        <v>179.522842699229+17.734516682375i</v>
      </c>
      <c r="F2671" t="str">
        <f t="shared" si="784"/>
        <v>2.42464852887249-7.0574890713574i</v>
      </c>
      <c r="G2671" t="str">
        <f t="shared" si="785"/>
        <v>0.999886018717699-0.0106755932185535i</v>
      </c>
      <c r="H2671" t="str">
        <f t="shared" si="786"/>
        <v>37.8597501169318-843.579657399599i</v>
      </c>
      <c r="I2671" t="str">
        <f t="shared" si="787"/>
        <v>-16.5362625014157-6.52388156975081i</v>
      </c>
      <c r="K2671" t="str">
        <f t="shared" si="788"/>
        <v>0.000637137130120586-0.00181871580648676i</v>
      </c>
      <c r="L2671" t="str">
        <f t="shared" si="789"/>
        <v>0.00015-0.0132852386907123i</v>
      </c>
      <c r="M2671" t="str">
        <f t="shared" si="790"/>
        <v>0.0004-0.00234445388659629i</v>
      </c>
      <c r="N2671">
        <f t="shared" si="791"/>
        <v>101.19243351091323</v>
      </c>
      <c r="O2671">
        <f t="shared" si="792"/>
        <v>1.8948819138946238</v>
      </c>
      <c r="P2671" s="3">
        <f t="shared" si="793"/>
        <v>1.8948819138946238</v>
      </c>
      <c r="Q2671" s="3">
        <f t="shared" si="794"/>
        <v>-78.807566489086767</v>
      </c>
      <c r="R2671">
        <f t="shared" si="795"/>
        <v>101.19243351091323</v>
      </c>
      <c r="S2671">
        <f t="shared" si="796"/>
        <v>21.240838947699203</v>
      </c>
      <c r="T2671">
        <f t="shared" si="779"/>
        <v>1.8948819138946238</v>
      </c>
    </row>
    <row r="2672" spans="1:20" x14ac:dyDescent="0.25">
      <c r="A2672">
        <f t="shared" si="780"/>
        <v>133967.27567166727</v>
      </c>
      <c r="B2672">
        <f t="shared" si="797"/>
        <v>21321.554135700459</v>
      </c>
      <c r="C2672" t="str">
        <f t="shared" si="781"/>
        <v>0.241422078299138-1.21636902859195i</v>
      </c>
      <c r="D2672" t="str">
        <f t="shared" si="782"/>
        <v>3.47514053872858-0.848291128984412i</v>
      </c>
      <c r="E2672" t="str">
        <f t="shared" si="783"/>
        <v>179.656708643513+17.7635516791508i</v>
      </c>
      <c r="F2672" t="str">
        <f t="shared" si="784"/>
        <v>2.42464642451306-7.030968487374i</v>
      </c>
      <c r="G2672" t="str">
        <f t="shared" si="785"/>
        <v>0.999885150913742-0.0107161511721975i</v>
      </c>
      <c r="H2672" t="str">
        <f t="shared" si="786"/>
        <v>37.3545566958453-839.634422659151i</v>
      </c>
      <c r="I2672" t="str">
        <f t="shared" si="787"/>
        <v>-16.39835291408-6.4840382035222i</v>
      </c>
      <c r="K2672" t="str">
        <f t="shared" si="788"/>
        <v>0.000634578893095817-0.00181237061253013i</v>
      </c>
      <c r="L2672" t="str">
        <f t="shared" si="789"/>
        <v>0.00015-0.0132349458963063i</v>
      </c>
      <c r="M2672" t="str">
        <f t="shared" si="790"/>
        <v>0.0004-0.00233557868758347i</v>
      </c>
      <c r="N2672">
        <f t="shared" si="791"/>
        <v>101.22603906385862</v>
      </c>
      <c r="O2672">
        <f t="shared" si="792"/>
        <v>1.8691065409589112</v>
      </c>
      <c r="P2672" s="3">
        <f t="shared" si="793"/>
        <v>1.8691065409589112</v>
      </c>
      <c r="Q2672" s="3">
        <f t="shared" si="794"/>
        <v>-78.773960936141378</v>
      </c>
      <c r="R2672">
        <f t="shared" si="795"/>
        <v>101.22603906385862</v>
      </c>
      <c r="S2672">
        <f t="shared" si="796"/>
        <v>21.32155413570046</v>
      </c>
      <c r="T2672">
        <f t="shared" si="779"/>
        <v>1.8691065409589112</v>
      </c>
    </row>
    <row r="2673" spans="1:20" x14ac:dyDescent="0.25">
      <c r="A2673">
        <f t="shared" si="780"/>
        <v>134476.3513192196</v>
      </c>
      <c r="B2673">
        <f t="shared" si="797"/>
        <v>21402.57604141612</v>
      </c>
      <c r="C2673" t="str">
        <f t="shared" si="781"/>
        <v>0.24141766651596-1.2126302029575i</v>
      </c>
      <c r="D2673" t="str">
        <f t="shared" si="782"/>
        <v>3.47511783337519-0.845851678096441i</v>
      </c>
      <c r="E2673" t="str">
        <f t="shared" si="783"/>
        <v>179.791509051132+17.7922233638703i</v>
      </c>
      <c r="F2673" t="str">
        <f t="shared" si="784"/>
        <v>2.42464430413378-7.00454904588927i</v>
      </c>
      <c r="G2673" t="str">
        <f t="shared" si="785"/>
        <v>0.999884276503467-0.0107568631396515i</v>
      </c>
      <c r="H2673" t="str">
        <f t="shared" si="786"/>
        <v>36.8570697815043-835.713238158108i</v>
      </c>
      <c r="I2673" t="str">
        <f t="shared" si="787"/>
        <v>-16.2616946210999-6.44459773898069i</v>
      </c>
      <c r="K2673" t="str">
        <f t="shared" si="788"/>
        <v>0.000632038583029636-0.00180604430233339i</v>
      </c>
      <c r="L2673" t="str">
        <f t="shared" si="789"/>
        <v>0.00015-0.0131848434910404i</v>
      </c>
      <c r="M2673" t="str">
        <f t="shared" si="790"/>
        <v>0.0004-0.00232673708665418i</v>
      </c>
      <c r="N2673">
        <f t="shared" si="791"/>
        <v>101.25956809264548</v>
      </c>
      <c r="O2673">
        <f t="shared" si="792"/>
        <v>1.8433774809143835</v>
      </c>
      <c r="P2673" s="3">
        <f t="shared" si="793"/>
        <v>1.8433774809143835</v>
      </c>
      <c r="Q2673" s="3">
        <f t="shared" si="794"/>
        <v>-78.74043190735452</v>
      </c>
      <c r="R2673">
        <f t="shared" si="795"/>
        <v>101.25956809264548</v>
      </c>
      <c r="S2673">
        <f t="shared" si="796"/>
        <v>21.402576041416118</v>
      </c>
      <c r="T2673">
        <f t="shared" si="779"/>
        <v>1.8433774809143835</v>
      </c>
    </row>
    <row r="2674" spans="1:20" x14ac:dyDescent="0.25">
      <c r="A2674">
        <f t="shared" si="780"/>
        <v>134987.36145423262</v>
      </c>
      <c r="B2674">
        <f t="shared" si="797"/>
        <v>21483.9058303735</v>
      </c>
      <c r="C2674" t="str">
        <f t="shared" si="781"/>
        <v>0.241410725528243-1.20890923874301i</v>
      </c>
      <c r="D2674" t="str">
        <f t="shared" si="782"/>
        <v>3.47509495543335-0.843424384906004i</v>
      </c>
      <c r="E2674" t="str">
        <f t="shared" si="783"/>
        <v>179.927249438408+17.8205249088101i</v>
      </c>
      <c r="F2674" t="str">
        <f t="shared" si="784"/>
        <v>2.42464216761276-6.97823036684684i</v>
      </c>
      <c r="G2674" t="str">
        <f t="shared" si="785"/>
        <v>0.999883395436595-0.0107977297049508i</v>
      </c>
      <c r="H2674" t="str">
        <f t="shared" si="786"/>
        <v>36.3671578886263-831.815899908875i</v>
      </c>
      <c r="I2674" t="str">
        <f t="shared" si="787"/>
        <v>-16.1262748805298-6.40555400432162i</v>
      </c>
      <c r="K2674" t="str">
        <f t="shared" si="788"/>
        <v>0.000629516083948097-0.00179973686041297i</v>
      </c>
      <c r="L2674" t="str">
        <f t="shared" si="789"/>
        <v>0.00015-0.0131349307541745i</v>
      </c>
      <c r="M2674" t="str">
        <f t="shared" si="790"/>
        <v>0.0004-0.00231792895661903i</v>
      </c>
      <c r="N2674">
        <f t="shared" si="791"/>
        <v>101.29301879121454</v>
      </c>
      <c r="O2674">
        <f t="shared" si="792"/>
        <v>1.8176949039061792</v>
      </c>
      <c r="P2674" s="3">
        <f t="shared" si="793"/>
        <v>1.8176949039061792</v>
      </c>
      <c r="Q2674" s="3">
        <f t="shared" si="794"/>
        <v>-78.706981208785464</v>
      </c>
      <c r="R2674">
        <f t="shared" si="795"/>
        <v>101.29301879121454</v>
      </c>
      <c r="S2674">
        <f t="shared" si="796"/>
        <v>21.483905830373502</v>
      </c>
      <c r="T2674">
        <f t="shared" si="779"/>
        <v>1.8176949039061792</v>
      </c>
    </row>
    <row r="2675" spans="1:20" x14ac:dyDescent="0.25">
      <c r="A2675">
        <f t="shared" si="780"/>
        <v>135500.31342775869</v>
      </c>
      <c r="B2675">
        <f t="shared" si="797"/>
        <v>21565.544672528918</v>
      </c>
      <c r="C2675" t="str">
        <f t="shared" si="781"/>
        <v>0.241401249629128-1.20520607613507i</v>
      </c>
      <c r="D2675" t="str">
        <f t="shared" si="782"/>
        <v>3.47507190359347-0.841009214379573i</v>
      </c>
      <c r="E2675" t="str">
        <f t="shared" si="783"/>
        <v>180.063935335783+17.8484493974469i</v>
      </c>
      <c r="F2675" t="str">
        <f t="shared" si="784"/>
        <v>2.42464001482714-6.95201207163968i</v>
      </c>
      <c r="G2675" t="str">
        <f t="shared" si="785"/>
        <v>0.999882507662462-0.0108387514543358i</v>
      </c>
      <c r="H2675" t="str">
        <f t="shared" si="786"/>
        <v>35.8846920023305-827.9422060986i</v>
      </c>
      <c r="I2675" t="str">
        <f t="shared" si="787"/>
        <v>-15.9920810976941-6.36690094537393i</v>
      </c>
      <c r="K2675" t="str">
        <f t="shared" si="788"/>
        <v>0.000627011280479603-0.00179344827080447i</v>
      </c>
      <c r="L2675" t="str">
        <f t="shared" si="789"/>
        <v>0.00015-0.0130852069676973i</v>
      </c>
      <c r="M2675" t="str">
        <f t="shared" si="790"/>
        <v>0.0004-0.0023091541707701i</v>
      </c>
      <c r="N2675">
        <f t="shared" si="791"/>
        <v>101.32638933575414</v>
      </c>
      <c r="O2675">
        <f t="shared" si="792"/>
        <v>1.7920589797106834</v>
      </c>
      <c r="P2675" s="3">
        <f t="shared" si="793"/>
        <v>1.7920589797106834</v>
      </c>
      <c r="Q2675" s="3">
        <f t="shared" si="794"/>
        <v>-78.673610664245857</v>
      </c>
      <c r="R2675">
        <f t="shared" si="795"/>
        <v>101.32638933575414</v>
      </c>
      <c r="S2675">
        <f t="shared" si="796"/>
        <v>21.565544672528919</v>
      </c>
      <c r="T2675">
        <f t="shared" si="779"/>
        <v>1.7920589797106834</v>
      </c>
    </row>
    <row r="2676" spans="1:20" x14ac:dyDescent="0.25">
      <c r="A2676">
        <f t="shared" si="780"/>
        <v>136015.2146187842</v>
      </c>
      <c r="B2676">
        <f t="shared" si="797"/>
        <v>21647.493742284529</v>
      </c>
      <c r="C2676" t="str">
        <f t="shared" si="781"/>
        <v>0.241389232946427-1.20152065557894i</v>
      </c>
      <c r="D2676" t="str">
        <f t="shared" si="782"/>
        <v>3.47504867653609-0.838606131656696i</v>
      </c>
      <c r="E2676" t="str">
        <f t="shared" si="783"/>
        <v>180.201572287406+17.8759898234321i</v>
      </c>
      <c r="F2676" t="str">
        <f t="shared" si="784"/>
        <v>2.42463784565313-6.9258937831048i</v>
      </c>
      <c r="G2676" t="str">
        <f t="shared" si="785"/>
        <v>0.999881613130021-0.0108799289762604i</v>
      </c>
      <c r="H2676" t="str">
        <f t="shared" si="786"/>
        <v>35.4095455274813-824.091957064953i</v>
      </c>
      <c r="I2676" t="str">
        <f t="shared" si="787"/>
        <v>-15.8591008233354-6.32863262307095i</v>
      </c>
      <c r="K2676" t="str">
        <f t="shared" si="788"/>
        <v>0.000624524057853916-0.00178717851706923i</v>
      </c>
      <c r="L2676" t="str">
        <f t="shared" si="789"/>
        <v>0.00015-0.0130356714163153i</v>
      </c>
      <c r="M2676" t="str">
        <f t="shared" si="790"/>
        <v>0.0004-0.00230041260287917i</v>
      </c>
      <c r="N2676">
        <f t="shared" si="791"/>
        <v>101.35967788458665</v>
      </c>
      <c r="O2676">
        <f t="shared" si="792"/>
        <v>1.7664698777142123</v>
      </c>
      <c r="P2676" s="3">
        <f t="shared" si="793"/>
        <v>1.7664698777142123</v>
      </c>
      <c r="Q2676" s="3">
        <f t="shared" si="794"/>
        <v>-78.640322115413355</v>
      </c>
      <c r="R2676">
        <f t="shared" si="795"/>
        <v>101.35967788458665</v>
      </c>
      <c r="S2676">
        <f t="shared" si="796"/>
        <v>21.647493742284528</v>
      </c>
      <c r="T2676">
        <f t="shared" si="779"/>
        <v>1.7664698777142123</v>
      </c>
    </row>
    <row r="2677" spans="1:20" x14ac:dyDescent="0.25">
      <c r="A2677">
        <f t="shared" si="780"/>
        <v>136532.07243433557</v>
      </c>
      <c r="B2677">
        <f t="shared" si="797"/>
        <v>21729.754218505212</v>
      </c>
      <c r="C2677" t="str">
        <f t="shared" si="781"/>
        <v>0.24137466944148-1.19785291777627i</v>
      </c>
      <c r="D2677" t="str">
        <f t="shared" si="782"/>
        <v>3.47502527293168-0.83621510204945i</v>
      </c>
      <c r="E2677" t="str">
        <f t="shared" si="783"/>
        <v>180.340165850715+17.9031390895593i</v>
      </c>
      <c r="F2677" t="str">
        <f t="shared" si="784"/>
        <v>2.42463565996599-6.89987512551771i</v>
      </c>
      <c r="G2677" t="str">
        <f t="shared" si="785"/>
        <v>0.999880711787835-0.0109212628614009i</v>
      </c>
      <c r="H2677" t="str">
        <f t="shared" si="786"/>
        <v>34.9415942391618-820.264955272104i</v>
      </c>
      <c r="I2677" t="str">
        <f t="shared" si="787"/>
        <v>-15.7273217517833-6.29074321098038i</v>
      </c>
      <c r="K2677" t="str">
        <f t="shared" si="788"/>
        <v>0.000622054301901198-0.00178092758230071i</v>
      </c>
      <c r="L2677" t="str">
        <f t="shared" si="789"/>
        <v>0.00015-0.012986323387443i</v>
      </c>
      <c r="M2677" t="str">
        <f t="shared" si="790"/>
        <v>0.0004-0.00229170412719582i</v>
      </c>
      <c r="N2677">
        <f t="shared" si="791"/>
        <v>101.39288257805929</v>
      </c>
      <c r="O2677">
        <f t="shared" si="792"/>
        <v>1.7409277668912517</v>
      </c>
      <c r="P2677" s="3">
        <f t="shared" si="793"/>
        <v>1.7409277668912517</v>
      </c>
      <c r="Q2677" s="3">
        <f t="shared" si="794"/>
        <v>-78.607117421940714</v>
      </c>
      <c r="R2677">
        <f t="shared" si="795"/>
        <v>101.39288257805929</v>
      </c>
      <c r="S2677">
        <f t="shared" si="796"/>
        <v>21.72975421850521</v>
      </c>
      <c r="T2677">
        <f t="shared" si="779"/>
        <v>1.7409277668912517</v>
      </c>
    </row>
    <row r="2678" spans="1:20" x14ac:dyDescent="0.25">
      <c r="A2678">
        <f t="shared" si="780"/>
        <v>137050.89430958606</v>
      </c>
      <c r="B2678">
        <f t="shared" si="797"/>
        <v>21812.327284535531</v>
      </c>
      <c r="C2678" t="str">
        <f t="shared" si="781"/>
        <v>0.24135755290794-1.19420280368292i</v>
      </c>
      <c r="D2678" t="str">
        <f t="shared" si="782"/>
        <v>3.4750016914408-0.833836091041973i</v>
      </c>
      <c r="E2678" t="str">
        <f t="shared" si="783"/>
        <v>180.479721595997+17.9298900067173i</v>
      </c>
      <c r="F2678" t="str">
        <f t="shared" si="784"/>
        <v>2.42463345764006-6.87395572458729i</v>
      </c>
      <c r="G2678" t="str">
        <f t="shared" si="785"/>
        <v>0.999879803584076-0.0109627537026633i</v>
      </c>
      <c r="H2678" t="str">
        <f t="shared" si="786"/>
        <v>34.4807162342376-816.461005286862i</v>
      </c>
      <c r="I2678" t="str">
        <f t="shared" si="787"/>
        <v>-15.5967317191465-6.25322699289182i</v>
      </c>
      <c r="K2678" t="str">
        <f t="shared" si="788"/>
        <v>0.000619601899050964-0.00177469544913097i</v>
      </c>
      <c r="L2678" t="str">
        <f t="shared" si="789"/>
        <v>0.00015-0.0129371621711925i</v>
      </c>
      <c r="M2678" t="str">
        <f t="shared" si="790"/>
        <v>0.0004-0.00228302861844573i</v>
      </c>
      <c r="N2678">
        <f t="shared" si="791"/>
        <v>101.42600153843139</v>
      </c>
      <c r="O2678">
        <f t="shared" si="792"/>
        <v>1.7154328157831147</v>
      </c>
      <c r="P2678" s="3">
        <f t="shared" si="793"/>
        <v>1.7154328157831147</v>
      </c>
      <c r="Q2678" s="3">
        <f t="shared" si="794"/>
        <v>-78.573998461568607</v>
      </c>
      <c r="R2678">
        <f t="shared" si="795"/>
        <v>101.42600153843139</v>
      </c>
      <c r="S2678">
        <f t="shared" si="796"/>
        <v>21.812327284535531</v>
      </c>
      <c r="T2678">
        <f t="shared" si="779"/>
        <v>1.7154328157831147</v>
      </c>
    </row>
    <row r="2679" spans="1:20" x14ac:dyDescent="0.25">
      <c r="A2679">
        <f t="shared" si="780"/>
        <v>137571.6877079625</v>
      </c>
      <c r="B2679">
        <f t="shared" si="797"/>
        <v>21895.214128216769</v>
      </c>
      <c r="C2679" t="str">
        <f t="shared" si="781"/>
        <v>0.24133787697058-1.19057025450659i</v>
      </c>
      <c r="D2679" t="str">
        <f t="shared" si="782"/>
        <v>3.47497793071379-0.831469064289903i</v>
      </c>
      <c r="E2679" t="str">
        <f t="shared" si="783"/>
        <v>180.620245105951+17.9562352928386i</v>
      </c>
      <c r="F2679" t="str">
        <f t="shared" si="784"/>
        <v>2.42463123854871-6.84813520745005i</v>
      </c>
      <c r="G2679" t="str">
        <f t="shared" si="785"/>
        <v>0.999878888466524-0.0110044020951921i</v>
      </c>
      <c r="H2679" t="str">
        <f t="shared" si="786"/>
        <v>34.0267918839963-812.679913755017i</v>
      </c>
      <c r="I2679" t="str">
        <f t="shared" si="787"/>
        <v>-15.4673187015241-6.21607836046042i</v>
      </c>
      <c r="K2679" t="str">
        <f t="shared" si="788"/>
        <v>0.000617166736331013-0.00176848209973697i</v>
      </c>
      <c r="L2679" t="str">
        <f t="shared" si="789"/>
        <v>0.00015-0.0128881870603631i</v>
      </c>
      <c r="M2679" t="str">
        <f t="shared" si="790"/>
        <v>0.0004-0.00227438595182878i</v>
      </c>
      <c r="N2679">
        <f t="shared" si="791"/>
        <v>101.45903286976475</v>
      </c>
      <c r="O2679">
        <f t="shared" si="792"/>
        <v>1.6899851924750919</v>
      </c>
      <c r="P2679" s="3">
        <f t="shared" si="793"/>
        <v>1.6899851924750919</v>
      </c>
      <c r="Q2679" s="3">
        <f t="shared" si="794"/>
        <v>-78.540967130235245</v>
      </c>
      <c r="R2679">
        <f t="shared" si="795"/>
        <v>101.45903286976475</v>
      </c>
      <c r="S2679">
        <f t="shared" si="796"/>
        <v>21.895214128216768</v>
      </c>
      <c r="T2679">
        <f t="shared" si="779"/>
        <v>1.6899851924750919</v>
      </c>
    </row>
    <row r="2680" spans="1:20" x14ac:dyDescent="0.25">
      <c r="A2680">
        <f t="shared" si="780"/>
        <v>138094.46012125275</v>
      </c>
      <c r="B2680">
        <f t="shared" si="797"/>
        <v>21978.415941903993</v>
      </c>
      <c r="C2680" t="str">
        <f t="shared" si="781"/>
        <v>0.241315635084099-1.18695521170451i</v>
      </c>
      <c r="D2680" t="str">
        <f t="shared" si="782"/>
        <v>3.47495398939076-0.829113987619886i</v>
      </c>
      <c r="E2680" t="str">
        <f t="shared" si="783"/>
        <v>180.761741975211+17.982167571837i</v>
      </c>
      <c r="F2680" t="str">
        <f t="shared" si="784"/>
        <v>2.42462900256431-6.82241320266489i</v>
      </c>
      <c r="G2680" t="str">
        <f t="shared" si="785"/>
        <v>0.999877966382558-0.0110462086363788i</v>
      </c>
      <c r="H2680" t="str">
        <f t="shared" si="786"/>
        <v>33.5797037878366-808.921489377938i</v>
      </c>
      <c r="I2680" t="str">
        <f t="shared" si="787"/>
        <v>-15.3390708132422-6.17929181090602i</v>
      </c>
      <c r="K2680" t="str">
        <f t="shared" si="788"/>
        <v>0.000614748701366333-0.00176228751584685i</v>
      </c>
      <c r="L2680" t="str">
        <f t="shared" si="789"/>
        <v>0.00015-0.0128393973504314i</v>
      </c>
      <c r="M2680" t="str">
        <f t="shared" si="790"/>
        <v>0.0004-0.00226577600301731i</v>
      </c>
      <c r="N2680">
        <f t="shared" si="791"/>
        <v>101.49197465781386</v>
      </c>
      <c r="O2680">
        <f t="shared" si="792"/>
        <v>1.664585064573826</v>
      </c>
      <c r="P2680" s="3">
        <f t="shared" si="793"/>
        <v>1.664585064573826</v>
      </c>
      <c r="Q2680" s="3">
        <f t="shared" si="794"/>
        <v>-78.508025342186144</v>
      </c>
      <c r="R2680">
        <f t="shared" si="795"/>
        <v>101.49197465781386</v>
      </c>
      <c r="S2680">
        <f t="shared" si="796"/>
        <v>21.978415941903993</v>
      </c>
      <c r="T2680">
        <f t="shared" si="779"/>
        <v>1.664585064573826</v>
      </c>
    </row>
    <row r="2681" spans="1:20" x14ac:dyDescent="0.25">
      <c r="A2681">
        <f t="shared" si="780"/>
        <v>138619.21906971352</v>
      </c>
      <c r="B2681">
        <f t="shared" si="797"/>
        <v>22061.933922483229</v>
      </c>
      <c r="C2681" t="str">
        <f t="shared" si="781"/>
        <v>0.241290820531918-1.18335761698124i</v>
      </c>
      <c r="D2681" t="str">
        <f t="shared" si="782"/>
        <v>3.47492986610165-0.826770827029096i</v>
      </c>
      <c r="E2681" t="str">
        <f t="shared" si="783"/>
        <v>180.904217809883+18.0076793725317i</v>
      </c>
      <c r="F2681" t="str">
        <f t="shared" si="784"/>
        <v>2.42462674955831-6.796789340208i</v>
      </c>
      <c r="G2681" t="str">
        <f t="shared" si="785"/>
        <v>0.999877037279159-0.0110881739258701i</v>
      </c>
      <c r="H2681" t="str">
        <f t="shared" si="786"/>
        <v>33.1393367279752-805.185542889302i</v>
      </c>
      <c r="I2681" t="str">
        <f t="shared" si="787"/>
        <v>-15.21197630511-6.14286194476546i</v>
      </c>
      <c r="K2681" t="str">
        <f t="shared" si="788"/>
        <v>0.000612347682377984-0.00175611167874623i</v>
      </c>
      <c r="L2681" t="str">
        <f t="shared" si="789"/>
        <v>0.00015-0.0127907923395412i</v>
      </c>
      <c r="M2681" t="str">
        <f t="shared" si="790"/>
        <v>0.0004-0.00225719864815433i</v>
      </c>
      <c r="N2681">
        <f t="shared" si="791"/>
        <v>101.52482496991539</v>
      </c>
      <c r="O2681">
        <f t="shared" si="792"/>
        <v>1.6392325991852648</v>
      </c>
      <c r="P2681" s="3">
        <f t="shared" si="793"/>
        <v>1.6392325991852648</v>
      </c>
      <c r="Q2681" s="3">
        <f t="shared" si="794"/>
        <v>-78.475175030084614</v>
      </c>
      <c r="R2681">
        <f t="shared" si="795"/>
        <v>101.52482496991539</v>
      </c>
      <c r="S2681">
        <f t="shared" si="796"/>
        <v>22.061933922483231</v>
      </c>
      <c r="T2681">
        <f t="shared" si="779"/>
        <v>1.6392325991852648</v>
      </c>
    </row>
    <row r="2682" spans="1:20" x14ac:dyDescent="0.25">
      <c r="A2682">
        <f t="shared" si="780"/>
        <v>139145.97210217844</v>
      </c>
      <c r="B2682">
        <f t="shared" si="797"/>
        <v>22145.769271388664</v>
      </c>
      <c r="C2682" t="str">
        <f t="shared" si="781"/>
        <v>0.241263426424917-1.17977741228619i</v>
      </c>
      <c r="D2682" t="str">
        <f t="shared" si="782"/>
        <v>3.474905559466-0.824439548684693i</v>
      </c>
      <c r="E2682" t="str">
        <f t="shared" si="783"/>
        <v>181.047678227047+18.0327631275625i</v>
      </c>
      <c r="F2682" t="str">
        <f t="shared" si="784"/>
        <v>2.42462447940119-6.77126325146721i</v>
      </c>
      <c r="G2682" t="str">
        <f t="shared" si="785"/>
        <v>0.999876101102904-0.011130298565576i</v>
      </c>
      <c r="H2682" t="str">
        <f t="shared" si="786"/>
        <v>32.7055776251484-801.471887032046i</v>
      </c>
      <c r="I2682" t="str">
        <f t="shared" si="787"/>
        <v>-15.0860235626966-6.10678346369689i</v>
      </c>
      <c r="K2682" t="str">
        <f t="shared" si="788"/>
        <v>0.000609963568181881-0.0017499545692843i</v>
      </c>
      <c r="L2682" t="str">
        <f t="shared" si="789"/>
        <v>0.00015-0.0127423713284929i</v>
      </c>
      <c r="M2682" t="str">
        <f t="shared" si="790"/>
        <v>0.0004-0.00224865376385169i</v>
      </c>
      <c r="N2682">
        <f t="shared" si="791"/>
        <v>101.55758185487784</v>
      </c>
      <c r="O2682">
        <f t="shared" si="792"/>
        <v>1.6139279628903334</v>
      </c>
      <c r="P2682" s="3">
        <f t="shared" si="793"/>
        <v>1.6139279628903334</v>
      </c>
      <c r="Q2682" s="3">
        <f t="shared" si="794"/>
        <v>-78.442418145122161</v>
      </c>
      <c r="R2682">
        <f t="shared" si="795"/>
        <v>101.55758185487784</v>
      </c>
      <c r="S2682">
        <f t="shared" si="796"/>
        <v>22.145769271388666</v>
      </c>
      <c r="T2682">
        <f t="shared" si="779"/>
        <v>1.6139279628903334</v>
      </c>
    </row>
    <row r="2683" spans="1:20" x14ac:dyDescent="0.25">
      <c r="A2683">
        <f t="shared" si="780"/>
        <v>139674.72679616671</v>
      </c>
      <c r="B2683">
        <f t="shared" si="797"/>
        <v>22229.923194619943</v>
      </c>
      <c r="C2683" t="str">
        <f t="shared" si="781"/>
        <v>0.241233445700253-1.17621453981137i</v>
      </c>
      <c r="D2683" t="str">
        <f t="shared" si="782"/>
        <v>3.47488106809281-0.822120118923316i</v>
      </c>
      <c r="E2683" t="str">
        <f t="shared" si="783"/>
        <v>181.192128854262+18.0574111722997i</v>
      </c>
      <c r="F2683" t="str">
        <f t="shared" si="784"/>
        <v>2.42462219196238-6.7458345692367i</v>
      </c>
      <c r="G2683" t="str">
        <f t="shared" si="785"/>
        <v>0.999875157799965-0.0111725831596787i</v>
      </c>
      <c r="H2683" t="str">
        <f t="shared" si="786"/>
        <v>32.2783154952959-797.780336535546i</v>
      </c>
      <c r="I2683" t="str">
        <f t="shared" si="787"/>
        <v>-14.9612011046303-6.07105116833513i</v>
      </c>
      <c r="K2683" t="str">
        <f t="shared" si="788"/>
        <v>0.000607596248187652-0.00174381616788008i</v>
      </c>
      <c r="L2683" t="str">
        <f t="shared" si="789"/>
        <v>0.00015-0.0126941336207341i</v>
      </c>
      <c r="M2683" t="str">
        <f t="shared" si="790"/>
        <v>0.0004-0.00224014122718837i</v>
      </c>
      <c r="N2683">
        <f t="shared" si="791"/>
        <v>101.59024334287363</v>
      </c>
      <c r="O2683">
        <f t="shared" si="792"/>
        <v>1.5886713217221922</v>
      </c>
      <c r="P2683" s="3">
        <f t="shared" si="793"/>
        <v>1.5886713217221922</v>
      </c>
      <c r="Q2683" s="3">
        <f t="shared" si="794"/>
        <v>-78.409756657126366</v>
      </c>
      <c r="R2683">
        <f t="shared" si="795"/>
        <v>101.59024334287363</v>
      </c>
      <c r="S2683">
        <f t="shared" si="796"/>
        <v>22.229923194619943</v>
      </c>
      <c r="T2683">
        <f t="shared" si="779"/>
        <v>1.5886713217221922</v>
      </c>
    </row>
    <row r="2684" spans="1:20" x14ac:dyDescent="0.25">
      <c r="A2684">
        <f t="shared" si="780"/>
        <v>140205.49075799217</v>
      </c>
      <c r="B2684">
        <f t="shared" si="797"/>
        <v>22314.396902759501</v>
      </c>
      <c r="C2684" t="str">
        <f t="shared" si="781"/>
        <v>0.241200871120119-1.17266894198907i</v>
      </c>
      <c r="D2684" t="str">
        <f t="shared" si="782"/>
        <v>3.47485639058076-0.819812504250633i</v>
      </c>
      <c r="E2684" t="str">
        <f t="shared" si="783"/>
        <v>181.337575329039+18.0816157437372i</v>
      </c>
      <c r="F2684" t="str">
        <f t="shared" si="784"/>
        <v>2.42461988711037-6.72050292771206i</v>
      </c>
      <c r="G2684" t="str">
        <f t="shared" si="785"/>
        <v>0.999874207316103-0.011215028314641i</v>
      </c>
      <c r="H2684" t="str">
        <f t="shared" si="786"/>
        <v>31.8574414071885-794.110708092975i</v>
      </c>
      <c r="I2684" t="str">
        <f t="shared" si="787"/>
        <v>-14.8374975809194-6.03565995619692i</v>
      </c>
      <c r="K2684" t="str">
        <f t="shared" si="788"/>
        <v>0.000605245612397375-0.00173769645452839i</v>
      </c>
      <c r="L2684" t="str">
        <f t="shared" si="789"/>
        <v>0.00015-0.0126460785223492i</v>
      </c>
      <c r="M2684" t="str">
        <f t="shared" si="790"/>
        <v>0.0004-0.00223166091570868i</v>
      </c>
      <c r="N2684">
        <f t="shared" si="791"/>
        <v>101.62280744532937</v>
      </c>
      <c r="O2684">
        <f t="shared" si="792"/>
        <v>1.5634628411426981</v>
      </c>
      <c r="P2684" s="3">
        <f t="shared" si="793"/>
        <v>1.5634628411426981</v>
      </c>
      <c r="Q2684" s="3">
        <f t="shared" si="794"/>
        <v>-78.377192554670629</v>
      </c>
      <c r="R2684">
        <f t="shared" si="795"/>
        <v>101.62280744532937</v>
      </c>
      <c r="S2684">
        <f t="shared" si="796"/>
        <v>22.314396902759501</v>
      </c>
      <c r="T2684">
        <f t="shared" si="779"/>
        <v>1.5634628411426981</v>
      </c>
    </row>
    <row r="2685" spans="1:20" x14ac:dyDescent="0.25">
      <c r="A2685">
        <f t="shared" si="780"/>
        <v>140738.27162287253</v>
      </c>
      <c r="B2685">
        <f t="shared" si="797"/>
        <v>22399.191610989987</v>
      </c>
      <c r="C2685" t="str">
        <f t="shared" si="781"/>
        <v>0.24116569527046-1.16914056148935i</v>
      </c>
      <c r="D2685" t="str">
        <f t="shared" si="782"/>
        <v>3.47483152551775-0.817516671340779i</v>
      </c>
      <c r="E2685" t="str">
        <f t="shared" si="783"/>
        <v>181.484023298312+18.1053689793778i</v>
      </c>
      <c r="F2685" t="str">
        <f t="shared" si="784"/>
        <v>2.42461756471262-6.69526796248457i</v>
      </c>
      <c r="G2685" t="str">
        <f t="shared" si="785"/>
        <v>0.999873249596665-0.0112576346392144i</v>
      </c>
      <c r="H2685" t="str">
        <f t="shared" si="786"/>
        <v>31.4428484409883-790.4628203389i</v>
      </c>
      <c r="I2685" t="str">
        <f t="shared" si="787"/>
        <v>-14.7149017712921-6.0006048196342i</v>
      </c>
      <c r="K2685" t="str">
        <f t="shared" si="788"/>
        <v>0.000602911551404315-0.00173159540880596i</v>
      </c>
      <c r="L2685" t="str">
        <f t="shared" si="789"/>
        <v>0.00015-0.0125982053420494i</v>
      </c>
      <c r="M2685" t="str">
        <f t="shared" si="790"/>
        <v>0.0004-0.00222321270742048i</v>
      </c>
      <c r="N2685">
        <f t="shared" si="791"/>
        <v>101.65527215481676</v>
      </c>
      <c r="O2685">
        <f t="shared" si="792"/>
        <v>1.5383026860172702</v>
      </c>
      <c r="P2685" s="3">
        <f t="shared" si="793"/>
        <v>1.5383026860172702</v>
      </c>
      <c r="Q2685" s="3">
        <f t="shared" si="794"/>
        <v>-78.344727845183243</v>
      </c>
      <c r="R2685">
        <f t="shared" si="795"/>
        <v>101.65527215481676</v>
      </c>
      <c r="S2685">
        <f t="shared" si="796"/>
        <v>22.399191610989988</v>
      </c>
      <c r="T2685">
        <f t="shared" si="779"/>
        <v>1.5383026860172702</v>
      </c>
    </row>
    <row r="2686" spans="1:20" x14ac:dyDescent="0.25">
      <c r="A2686">
        <f t="shared" si="780"/>
        <v>141273.07705503944</v>
      </c>
      <c r="B2686">
        <f t="shared" si="797"/>
        <v>22484.308539111749</v>
      </c>
      <c r="C2686" t="str">
        <f t="shared" si="781"/>
        <v>0.241127910559783-1.16562934121776i</v>
      </c>
      <c r="D2686" t="str">
        <f t="shared" si="782"/>
        <v>3.47480647148118-0.815232587035918i</v>
      </c>
      <c r="E2686" t="str">
        <f t="shared" si="783"/>
        <v>181.631478417885+18.1286629161122i</v>
      </c>
      <c r="F2686" t="str">
        <f t="shared" si="784"/>
        <v>2.42461522463564-6.6701293105364i</v>
      </c>
      <c r="G2686" t="str">
        <f t="shared" si="785"/>
        <v>0.999872284586586-0.011300402744448i</v>
      </c>
      <c r="H2686" t="str">
        <f t="shared" si="786"/>
        <v>31.0344316477113-786.836493827028i</v>
      </c>
      <c r="I2686" t="str">
        <f t="shared" si="787"/>
        <v>-14.5934025835591-5.96588084383465i</v>
      </c>
      <c r="K2686" t="str">
        <f t="shared" si="788"/>
        <v>0.000600593956391642-0.00172551300987735i</v>
      </c>
      <c r="L2686" t="str">
        <f t="shared" si="789"/>
        <v>0.00015-0.012550513391163i</v>
      </c>
      <c r="M2686" t="str">
        <f t="shared" si="790"/>
        <v>0.0004-0.00221479648079347i</v>
      </c>
      <c r="N2686">
        <f t="shared" si="791"/>
        <v>101.68763544494607</v>
      </c>
      <c r="O2686">
        <f t="shared" si="792"/>
        <v>1.5131910205913359</v>
      </c>
      <c r="P2686" s="3">
        <f t="shared" si="793"/>
        <v>1.5131910205913359</v>
      </c>
      <c r="Q2686" s="3">
        <f t="shared" si="794"/>
        <v>-78.312364555053932</v>
      </c>
      <c r="R2686">
        <f t="shared" si="795"/>
        <v>101.68763544494607</v>
      </c>
      <c r="S2686">
        <f t="shared" si="796"/>
        <v>22.484308539111748</v>
      </c>
      <c r="T2686">
        <f t="shared" si="779"/>
        <v>1.5131910205913359</v>
      </c>
    </row>
    <row r="2687" spans="1:20" x14ac:dyDescent="0.25">
      <c r="A2687">
        <f t="shared" si="780"/>
        <v>141809.91474784861</v>
      </c>
      <c r="B2687">
        <f t="shared" si="797"/>
        <v>22569.748911560375</v>
      </c>
      <c r="C2687" t="str">
        <f t="shared" si="781"/>
        <v>0.241087509217827-1.16213522431287i</v>
      </c>
      <c r="D2687" t="str">
        <f t="shared" si="782"/>
        <v>3.47478122703752-0.812960218345687i</v>
      </c>
      <c r="E2687" t="str">
        <f t="shared" si="783"/>
        <v>181.779946351876+18.1514894890784i</v>
      </c>
      <c r="F2687" t="str">
        <f t="shared" si="784"/>
        <v>2.42461286674484-6.64508661023489i</v>
      </c>
      <c r="G2687" t="str">
        <f t="shared" si="785"/>
        <v>0.99987131223038-0.0113433332436968i</v>
      </c>
      <c r="H2687" t="str">
        <f t="shared" si="786"/>
        <v>30.6320880095825-783.231551008253i</v>
      </c>
      <c r="I2687" t="str">
        <f t="shared" si="787"/>
        <v>-14.472989051995-5.93148320486836i</v>
      </c>
      <c r="K2687" t="str">
        <f t="shared" si="788"/>
        <v>0.000598292719131095-0.00171944923650091i</v>
      </c>
      <c r="L2687" t="str">
        <f t="shared" si="789"/>
        <v>0.00015-0.0125030019836252i</v>
      </c>
      <c r="M2687" t="str">
        <f t="shared" si="790"/>
        <v>0.0004-0.00220641211475739i</v>
      </c>
      <c r="N2687">
        <f t="shared" si="791"/>
        <v>101.71989527025586</v>
      </c>
      <c r="O2687">
        <f t="shared" si="792"/>
        <v>1.4881280084650315</v>
      </c>
      <c r="P2687" s="3">
        <f t="shared" si="793"/>
        <v>1.4881280084650315</v>
      </c>
      <c r="Q2687" s="3">
        <f t="shared" si="794"/>
        <v>-78.280104729744139</v>
      </c>
      <c r="R2687">
        <f t="shared" si="795"/>
        <v>101.71989527025586</v>
      </c>
      <c r="S2687">
        <f t="shared" si="796"/>
        <v>22.569748911560374</v>
      </c>
      <c r="T2687">
        <f t="shared" si="779"/>
        <v>1.4881280084650315</v>
      </c>
    </row>
    <row r="2688" spans="1:20" x14ac:dyDescent="0.25">
      <c r="A2688">
        <f t="shared" si="780"/>
        <v>142348.79242389044</v>
      </c>
      <c r="B2688">
        <f t="shared" si="797"/>
        <v>22655.513957424304</v>
      </c>
      <c r="C2688" t="str">
        <f t="shared" si="781"/>
        <v>0.24104448329437-1.15865815414391i</v>
      </c>
      <c r="D2688" t="str">
        <f t="shared" si="782"/>
        <v>3.47475579074261-0.81069953244678i</v>
      </c>
      <c r="E2688" t="str">
        <f t="shared" si="783"/>
        <v>181.929432772124+18.1738405305241i</v>
      </c>
      <c r="F2688" t="str">
        <f t="shared" si="784"/>
        <v>2.42461049090467-6.62013950132794i</v>
      </c>
      <c r="G2688" t="str">
        <f t="shared" si="785"/>
        <v>0.999870332472139-0.0113864267526306i</v>
      </c>
      <c r="H2688" t="str">
        <f t="shared" si="786"/>
        <v>30.2357164012478-779.647816208812i</v>
      </c>
      <c r="I2688" t="str">
        <f t="shared" si="787"/>
        <v>-14.353650335742-5.89740716777933i</v>
      </c>
      <c r="K2688" t="str">
        <f t="shared" si="788"/>
        <v>0.000596007731981646-0.00171340406703467i</v>
      </c>
      <c r="L2688" t="str">
        <f t="shared" si="789"/>
        <v>0.00015-0.0124556704359685i</v>
      </c>
      <c r="M2688" t="str">
        <f t="shared" si="790"/>
        <v>0.0004-0.00219805948870033i</v>
      </c>
      <c r="N2688">
        <f t="shared" si="791"/>
        <v>101.75204956610823</v>
      </c>
      <c r="O2688">
        <f t="shared" si="792"/>
        <v>1.4631138125687189</v>
      </c>
      <c r="P2688" s="3">
        <f t="shared" si="793"/>
        <v>1.4631138125687189</v>
      </c>
      <c r="Q2688" s="3">
        <f t="shared" si="794"/>
        <v>-78.247950433891774</v>
      </c>
      <c r="R2688">
        <f t="shared" si="795"/>
        <v>101.75204956610823</v>
      </c>
      <c r="S2688">
        <f t="shared" si="796"/>
        <v>22.655513957424304</v>
      </c>
      <c r="T2688">
        <f t="shared" si="779"/>
        <v>1.4631138125687189</v>
      </c>
    </row>
    <row r="2689" spans="1:20" x14ac:dyDescent="0.25">
      <c r="A2689">
        <f t="shared" si="780"/>
        <v>142889.71783510121</v>
      </c>
      <c r="B2689">
        <f t="shared" si="797"/>
        <v>22741.604910462516</v>
      </c>
      <c r="C2689" t="str">
        <f t="shared" si="781"/>
        <v>0.240998824657892-1.15519807430825i</v>
      </c>
      <c r="D2689" t="str">
        <f t="shared" si="782"/>
        <v>3.47473016114119-0.808450496682378i</v>
      </c>
      <c r="E2689" t="str">
        <f t="shared" si="783"/>
        <v>182.079943357605+18.1957077686461i</v>
      </c>
      <c r="F2689" t="str">
        <f t="shared" si="784"/>
        <v>2.4246080969785-6.59528762493824i</v>
      </c>
      <c r="G2689" t="str">
        <f t="shared" si="785"/>
        <v>0.99986934525553-0.0114296838892424i</v>
      </c>
      <c r="H2689" t="str">
        <f t="shared" si="786"/>
        <v>29.8452175518368-776.085115608743i</v>
      </c>
      <c r="I2689" t="str">
        <f t="shared" si="787"/>
        <v>-14.235375717232-5.86364808472075i</v>
      </c>
      <c r="K2689" t="str">
        <f t="shared" si="788"/>
        <v>0.0005937388878881-0.00170737747944211i</v>
      </c>
      <c r="L2689" t="str">
        <f t="shared" si="789"/>
        <v>0.00015-0.0124085180673127i</v>
      </c>
      <c r="M2689" t="str">
        <f t="shared" si="790"/>
        <v>0.0004-0.00218973848246695i</v>
      </c>
      <c r="N2689">
        <f t="shared" si="791"/>
        <v>101.78409624857979</v>
      </c>
      <c r="O2689">
        <f t="shared" si="792"/>
        <v>1.4381485951369146</v>
      </c>
      <c r="P2689" s="3">
        <f t="shared" si="793"/>
        <v>1.4381485951369146</v>
      </c>
      <c r="Q2689" s="3">
        <f t="shared" si="794"/>
        <v>-78.215903751420214</v>
      </c>
      <c r="R2689">
        <f t="shared" si="795"/>
        <v>101.78409624857979</v>
      </c>
      <c r="S2689">
        <f t="shared" si="796"/>
        <v>22.741604910462517</v>
      </c>
      <c r="T2689">
        <f t="shared" si="779"/>
        <v>1.4381485951369146</v>
      </c>
    </row>
    <row r="2690" spans="1:20" x14ac:dyDescent="0.25">
      <c r="A2690">
        <f t="shared" si="780"/>
        <v>143432.69876287458</v>
      </c>
      <c r="B2690">
        <f t="shared" si="797"/>
        <v>22828.023009122273</v>
      </c>
      <c r="C2690" t="str">
        <f t="shared" si="781"/>
        <v>0.240950524994326-1.15175492862895i</v>
      </c>
      <c r="D2690" t="str">
        <f t="shared" si="782"/>
        <v>3.47470433676711-0.806213078561723i</v>
      </c>
      <c r="E2690" t="str">
        <f t="shared" si="783"/>
        <v>182.231483793807+18.2170828264275i</v>
      </c>
      <c r="F2690" t="str">
        <f t="shared" si="784"/>
        <v>2.42460568482871-6.57053062355851i</v>
      </c>
      <c r="G2690" t="str">
        <f t="shared" si="785"/>
        <v>0.99986835052379-0.0114731052738569i</v>
      </c>
      <c r="H2690" t="str">
        <f t="shared" si="786"/>
        <v>29.4604940078452-772.543277220478i</v>
      </c>
      <c r="I2690" t="str">
        <f t="shared" si="787"/>
        <v>-14.1181546006299-5.83020139313303i</v>
      </c>
      <c r="K2690" t="str">
        <f t="shared" si="788"/>
        <v>0.000591486080379703-0.00170136945129801i</v>
      </c>
      <c r="L2690" t="str">
        <f t="shared" si="789"/>
        <v>0.00015-0.0123615441993552i</v>
      </c>
      <c r="M2690" t="str">
        <f t="shared" si="790"/>
        <v>0.0004-0.0021814489763568i</v>
      </c>
      <c r="N2690">
        <f t="shared" si="791"/>
        <v>101.81603321435669</v>
      </c>
      <c r="O2690">
        <f t="shared" si="792"/>
        <v>1.4132325176827276</v>
      </c>
      <c r="P2690" s="3">
        <f t="shared" si="793"/>
        <v>1.4132325176827276</v>
      </c>
      <c r="Q2690" s="3">
        <f t="shared" si="794"/>
        <v>-78.183966785643307</v>
      </c>
      <c r="R2690">
        <f t="shared" si="795"/>
        <v>101.81603321435669</v>
      </c>
      <c r="S2690">
        <f t="shared" si="796"/>
        <v>22.828023009122273</v>
      </c>
      <c r="T2690">
        <f t="shared" si="779"/>
        <v>1.4132325176827276</v>
      </c>
    </row>
    <row r="2691" spans="1:20" x14ac:dyDescent="0.25">
      <c r="A2691">
        <f t="shared" si="780"/>
        <v>143977.74301817353</v>
      </c>
      <c r="B2691">
        <f t="shared" si="797"/>
        <v>22914.769496556939</v>
      </c>
      <c r="C2691" t="str">
        <f t="shared" si="781"/>
        <v>0.240899575805761-1.14832866115234i</v>
      </c>
      <c r="D2691" t="str">
        <f t="shared" si="782"/>
        <v>3.47467831614314-0.803987245759613i</v>
      </c>
      <c r="E2691" t="str">
        <f t="shared" si="783"/>
        <v>182.384059772112+18.2379572204612i</v>
      </c>
      <c r="F2691" t="str">
        <f t="shared" si="784"/>
        <v>2.4246032543166-6.54586814104624i</v>
      </c>
      <c r="G2691" t="str">
        <f t="shared" si="785"/>
        <v>0.999867348219728-0.0115166915291394i</v>
      </c>
      <c r="H2691" t="str">
        <f t="shared" si="786"/>
        <v>29.0814500968267-769.022130867709i</v>
      </c>
      <c r="I2691" t="str">
        <f t="shared" si="787"/>
        <v>-14.0019765102965-5.79706261396338i</v>
      </c>
      <c r="K2691" t="str">
        <f t="shared" si="788"/>
        <v>0.000589249203568693-0.00169537995979407i</v>
      </c>
      <c r="L2691" t="str">
        <f t="shared" si="789"/>
        <v>0.00015-0.012314748156361i</v>
      </c>
      <c r="M2691" t="str">
        <f t="shared" si="790"/>
        <v>0.0004-0.00217319085112253i</v>
      </c>
      <c r="N2691">
        <f t="shared" si="791"/>
        <v>101.84785834062777</v>
      </c>
      <c r="O2691">
        <f t="shared" si="792"/>
        <v>1.3883657409721992</v>
      </c>
      <c r="P2691" s="3">
        <f t="shared" si="793"/>
        <v>1.3883657409721992</v>
      </c>
      <c r="Q2691" s="3">
        <f t="shared" si="794"/>
        <v>-78.152141659372234</v>
      </c>
      <c r="R2691">
        <f t="shared" si="795"/>
        <v>101.84785834062777</v>
      </c>
      <c r="S2691">
        <f t="shared" si="796"/>
        <v>22.914769496556939</v>
      </c>
      <c r="T2691">
        <f t="shared" si="779"/>
        <v>1.3883657409721992</v>
      </c>
    </row>
    <row r="2692" spans="1:20" x14ac:dyDescent="0.25">
      <c r="A2692">
        <f t="shared" si="780"/>
        <v>144524.8584416426</v>
      </c>
      <c r="B2692">
        <f t="shared" si="797"/>
        <v>23001.845620643857</v>
      </c>
      <c r="C2692" t="str">
        <f t="shared" si="781"/>
        <v>0.240845968409137-1.14491921614542i</v>
      </c>
      <c r="D2692" t="str">
        <f t="shared" si="782"/>
        <v>3.47465209778088-0.801772966115906i</v>
      </c>
      <c r="E2692" t="str">
        <f t="shared" si="783"/>
        <v>182.537676989133+18.2583223597647i</v>
      </c>
      <c r="F2692" t="str">
        <f t="shared" si="784"/>
        <v>2.42460080530244-6.52129982261852i</v>
      </c>
      <c r="G2692" t="str">
        <f t="shared" si="785"/>
        <v>0.999866338285714-0.0115604432801045i</v>
      </c>
      <c r="H2692" t="str">
        <f t="shared" si="786"/>
        <v>28.7079918918686-765.521508164425i</v>
      </c>
      <c r="I2692" t="str">
        <f t="shared" si="787"/>
        <v>-13.886831089271-5.76422734992614i</v>
      </c>
      <c r="K2692" t="str">
        <f t="shared" si="788"/>
        <v>0.000587028152148845-0.0016894089817447i</v>
      </c>
      <c r="L2692" t="str">
        <f t="shared" si="789"/>
        <v>0.00015-0.0122681292651534i</v>
      </c>
      <c r="M2692" t="str">
        <f t="shared" si="790"/>
        <v>0.0004-0.00216496398796825i</v>
      </c>
      <c r="N2692">
        <f t="shared" si="791"/>
        <v>101.87956948497968</v>
      </c>
      <c r="O2692">
        <f t="shared" si="792"/>
        <v>1.3635484249971905</v>
      </c>
      <c r="P2692" s="3">
        <f t="shared" si="793"/>
        <v>1.3635484249971905</v>
      </c>
      <c r="Q2692" s="3">
        <f t="shared" si="794"/>
        <v>-78.120430515020317</v>
      </c>
      <c r="R2692">
        <f t="shared" si="795"/>
        <v>101.87956948497968</v>
      </c>
      <c r="S2692">
        <f t="shared" si="796"/>
        <v>23.001845620643856</v>
      </c>
      <c r="T2692">
        <f t="shared" si="779"/>
        <v>1.3635484249971905</v>
      </c>
    </row>
    <row r="2693" spans="1:20" x14ac:dyDescent="0.25">
      <c r="A2693">
        <f t="shared" si="780"/>
        <v>145074.05290372082</v>
      </c>
      <c r="B2693">
        <f t="shared" si="797"/>
        <v>23089.252634002303</v>
      </c>
      <c r="C2693" t="str">
        <f t="shared" si="781"/>
        <v>0.240789693934934-1.14152653809344i</v>
      </c>
      <c r="D2693" t="str">
        <f t="shared" si="782"/>
        <v>3.47462568018066-0.799570207635057i</v>
      </c>
      <c r="E2693" t="str">
        <f t="shared" si="783"/>
        <v>182.692341146065+18.2781695445825i</v>
      </c>
      <c r="F2693" t="str">
        <f t="shared" si="784"/>
        <v>2.42459833764541-6.49682531484696i</v>
      </c>
      <c r="G2693" t="str">
        <f t="shared" si="785"/>
        <v>0.999865320663681-0.0116043611541247i</v>
      </c>
      <c r="H2693" t="str">
        <f t="shared" si="786"/>
        <v>28.3400271768379-762.041242494183i</v>
      </c>
      <c r="I2693" t="str">
        <f t="shared" si="787"/>
        <v>-13.7727080977727-5.73169128380263i</v>
      </c>
      <c r="K2693" t="str">
        <f t="shared" si="788"/>
        <v>0.000584822821393977-0.00168345649359255i</v>
      </c>
      <c r="L2693" t="str">
        <f t="shared" si="789"/>
        <v>0.00015-0.012221686855104i</v>
      </c>
      <c r="M2693" t="str">
        <f t="shared" si="790"/>
        <v>0.0004-0.00215676826854777i</v>
      </c>
      <c r="N2693">
        <f t="shared" si="791"/>
        <v>101.91116448529084</v>
      </c>
      <c r="O2693">
        <f t="shared" si="792"/>
        <v>1.3387807289493603</v>
      </c>
      <c r="P2693" s="3">
        <f t="shared" si="793"/>
        <v>1.3387807289493603</v>
      </c>
      <c r="Q2693" s="3">
        <f t="shared" si="794"/>
        <v>-78.08883551470916</v>
      </c>
      <c r="R2693">
        <f t="shared" si="795"/>
        <v>101.91116448529084</v>
      </c>
      <c r="S2693">
        <f t="shared" si="796"/>
        <v>23.089252634002303</v>
      </c>
      <c r="T2693">
        <f t="shared" si="779"/>
        <v>1.3387807289493603</v>
      </c>
    </row>
    <row r="2694" spans="1:20" x14ac:dyDescent="0.25">
      <c r="A2694">
        <f t="shared" si="780"/>
        <v>145625.33430475497</v>
      </c>
      <c r="B2694">
        <f t="shared" si="797"/>
        <v>23176.991794011512</v>
      </c>
      <c r="C2694" t="str">
        <f t="shared" si="781"/>
        <v>0.240730743325886-1.13815057169726i</v>
      </c>
      <c r="D2694" t="str">
        <f t="shared" si="782"/>
        <v>3.4745990618315-0.797378938485627i</v>
      </c>
      <c r="E2694" t="str">
        <f t="shared" si="783"/>
        <v>182.84805794799+18.2974899651834i</v>
      </c>
      <c r="F2694" t="str">
        <f t="shared" si="784"/>
        <v>2.42459585120363-6.47244426565259i</v>
      </c>
      <c r="G2694" t="str">
        <f t="shared" si="785"/>
        <v>0.999864295295122-0.0116484457809392i</v>
      </c>
      <c r="H2694" t="str">
        <f t="shared" si="786"/>
        <v>27.9774654123761-758.581168989586i</v>
      </c>
      <c r="I2694" t="str">
        <f t="shared" si="787"/>
        <v>-13.6595974117227-5.69945017677978i</v>
      </c>
      <c r="K2694" t="str">
        <f t="shared" si="788"/>
        <v>0.00058263310715644-0.00167752247141411i</v>
      </c>
      <c r="L2694" t="str">
        <f t="shared" si="789"/>
        <v>0.00015-0.0121754202581232i</v>
      </c>
      <c r="M2694" t="str">
        <f t="shared" si="790"/>
        <v>0.0004-0.00214860357496291i</v>
      </c>
      <c r="N2694">
        <f t="shared" si="791"/>
        <v>101.94264115962918</v>
      </c>
      <c r="O2694">
        <f t="shared" si="792"/>
        <v>1.3140628111924255</v>
      </c>
      <c r="P2694" s="3">
        <f t="shared" si="793"/>
        <v>1.3140628111924255</v>
      </c>
      <c r="Q2694" s="3">
        <f t="shared" si="794"/>
        <v>-78.057358840370824</v>
      </c>
      <c r="R2694">
        <f t="shared" si="795"/>
        <v>101.94264115962918</v>
      </c>
      <c r="S2694">
        <f t="shared" si="796"/>
        <v>23.176991794011514</v>
      </c>
      <c r="T2694">
        <f t="shared" si="779"/>
        <v>1.3140628111924255</v>
      </c>
    </row>
    <row r="2695" spans="1:20" x14ac:dyDescent="0.25">
      <c r="A2695">
        <f t="shared" si="780"/>
        <v>146178.71057511304</v>
      </c>
      <c r="B2695">
        <f t="shared" si="797"/>
        <v>23265.064362828758</v>
      </c>
      <c r="C2695" t="str">
        <f t="shared" si="781"/>
        <v>0.24066910733562-1.13479126187085i</v>
      </c>
      <c r="D2695" t="str">
        <f t="shared" si="782"/>
        <v>3.47457224121103-0.795199126999819i</v>
      </c>
      <c r="E2695" t="str">
        <f t="shared" si="783"/>
        <v>183.00483310318+18.3162747006383i</v>
      </c>
      <c r="F2695" t="str">
        <f t="shared" si="784"/>
        <v>2.42459334583415-6.44815632430086i</v>
      </c>
      <c r="G2695" t="str">
        <f t="shared" si="785"/>
        <v>0.999863262121082-0.0116926977926628i</v>
      </c>
      <c r="H2695" t="str">
        <f t="shared" si="786"/>
        <v>27.6202177026273-755.141124511954i</v>
      </c>
      <c r="I2695" t="str">
        <f t="shared" si="787"/>
        <v>-13.547489021284-5.66749986682634i</v>
      </c>
      <c r="K2695" t="str">
        <f t="shared" si="788"/>
        <v>0.000580458905865574-0.00167160689092525i</v>
      </c>
      <c r="L2695" t="str">
        <f t="shared" si="789"/>
        <v>0.00015-0.0121293288086503i</v>
      </c>
      <c r="M2695" t="str">
        <f t="shared" si="790"/>
        <v>0.0004-0.00214046978976182i</v>
      </c>
      <c r="N2695">
        <f t="shared" si="791"/>
        <v>101.97399730614593</v>
      </c>
      <c r="O2695">
        <f t="shared" si="792"/>
        <v>1.2893948292351285</v>
      </c>
      <c r="P2695" s="3">
        <f t="shared" si="793"/>
        <v>1.2893948292351285</v>
      </c>
      <c r="Q2695" s="3">
        <f t="shared" si="794"/>
        <v>-78.026002693854068</v>
      </c>
      <c r="R2695">
        <f t="shared" si="795"/>
        <v>101.97399730614593</v>
      </c>
      <c r="S2695">
        <f t="shared" si="796"/>
        <v>23.26506436282876</v>
      </c>
      <c r="T2695">
        <f t="shared" si="779"/>
        <v>1.2893948292351285</v>
      </c>
    </row>
    <row r="2696" spans="1:20" x14ac:dyDescent="0.25">
      <c r="A2696">
        <f t="shared" si="780"/>
        <v>146734.18967529849</v>
      </c>
      <c r="B2696">
        <f t="shared" si="797"/>
        <v>23353.471607407508</v>
      </c>
      <c r="C2696" t="str">
        <f t="shared" si="781"/>
        <v>0.240604776527365-1.13144855373866i</v>
      </c>
      <c r="D2696" t="str">
        <f t="shared" si="782"/>
        <v>3.47454521678536-0.793030741672995i</v>
      </c>
      <c r="E2696" t="str">
        <f t="shared" si="783"/>
        <v>183.162672322374+18.3345147175997i</v>
      </c>
      <c r="F2696" t="str">
        <f t="shared" si="784"/>
        <v>2.42459082139293-6.42396114139655i</v>
      </c>
      <c r="G2696" t="str">
        <f t="shared" si="785"/>
        <v>0.99986222108216-0.0117371178237948i</v>
      </c>
      <c r="H2696" t="str">
        <f t="shared" si="786"/>
        <v>27.268196762683-751.720947631236i</v>
      </c>
      <c r="I2696" t="str">
        <f t="shared" si="787"/>
        <v>-13.4363730294209-5.63583626710598i</v>
      </c>
      <c r="K2696" t="str">
        <f t="shared" si="788"/>
        <v>0.000578300114526145-0.00166570972748664i</v>
      </c>
      <c r="L2696" t="str">
        <f t="shared" si="789"/>
        <v>0.00015-0.0120834118436444i</v>
      </c>
      <c r="M2696" t="str">
        <f t="shared" si="790"/>
        <v>0.0004-0.00213236679593725i</v>
      </c>
      <c r="N2696">
        <f t="shared" si="791"/>
        <v>102.00523070297466</v>
      </c>
      <c r="O2696">
        <f t="shared" si="792"/>
        <v>1.2647769397031952</v>
      </c>
      <c r="P2696" s="3">
        <f t="shared" si="793"/>
        <v>1.2647769397031952</v>
      </c>
      <c r="Q2696" s="3">
        <f t="shared" si="794"/>
        <v>-77.994769297025343</v>
      </c>
      <c r="R2696">
        <f t="shared" si="795"/>
        <v>102.00523070297466</v>
      </c>
      <c r="S2696">
        <f t="shared" si="796"/>
        <v>23.353471607407506</v>
      </c>
      <c r="T2696">
        <f t="shared" si="779"/>
        <v>1.2647769397031952</v>
      </c>
    </row>
    <row r="2697" spans="1:20" x14ac:dyDescent="0.25">
      <c r="A2697">
        <f t="shared" si="780"/>
        <v>147291.77959606462</v>
      </c>
      <c r="B2697">
        <f t="shared" si="797"/>
        <v>23442.214799515656</v>
      </c>
      <c r="C2697" t="str">
        <f t="shared" si="781"/>
        <v>0.240537741272583-1.12812239263305i</v>
      </c>
      <c r="D2697" t="str">
        <f t="shared" si="782"/>
        <v>3.47451798700897-0.790873751163196i</v>
      </c>
      <c r="E2697" t="str">
        <f t="shared" si="783"/>
        <v>183.321581318042+18.3522008690583i</v>
      </c>
      <c r="F2697" t="str">
        <f t="shared" si="784"/>
        <v>2.4245882777348-6.39985836887865i</v>
      </c>
      <c r="G2697" t="str">
        <f t="shared" si="785"/>
        <v>0.999861172118503-0.0117817065112273i</v>
      </c>
      <c r="H2697" t="str">
        <f t="shared" si="786"/>
        <v>26.9213168867278-748.320478606127i</v>
      </c>
      <c r="I2697" t="str">
        <f t="shared" si="787"/>
        <v>-13.3262396504769-5.60445536442633i</v>
      </c>
      <c r="K2697" t="str">
        <f t="shared" si="788"/>
        <v>0.000576156630716773-0.00165983095610927i</v>
      </c>
      <c r="L2697" t="str">
        <f t="shared" si="789"/>
        <v>0.00015-0.0120376687025747i</v>
      </c>
      <c r="M2697" t="str">
        <f t="shared" si="790"/>
        <v>0.0004-0.00212429447692494i</v>
      </c>
      <c r="N2697">
        <f t="shared" si="791"/>
        <v>102.03633910812668</v>
      </c>
      <c r="O2697">
        <f t="shared" si="792"/>
        <v>1.2402092983114437</v>
      </c>
      <c r="P2697" s="3">
        <f t="shared" si="793"/>
        <v>1.2402092983114437</v>
      </c>
      <c r="Q2697" s="3">
        <f t="shared" si="794"/>
        <v>-77.963660891873317</v>
      </c>
      <c r="R2697">
        <f t="shared" si="795"/>
        <v>102.03633910812668</v>
      </c>
      <c r="S2697">
        <f t="shared" si="796"/>
        <v>23.442214799515657</v>
      </c>
      <c r="T2697">
        <f t="shared" si="779"/>
        <v>1.2402092983114437</v>
      </c>
    </row>
    <row r="2698" spans="1:20" x14ac:dyDescent="0.25">
      <c r="A2698">
        <f t="shared" si="780"/>
        <v>147851.48835852966</v>
      </c>
      <c r="B2698">
        <f t="shared" si="797"/>
        <v>23531.295215753817</v>
      </c>
      <c r="C2698" t="str">
        <f t="shared" si="781"/>
        <v>0.24046799174965-1.12481272409164i</v>
      </c>
      <c r="D2698" t="str">
        <f t="shared" si="782"/>
        <v>3.4744905503248-0.788728124290705i</v>
      </c>
      <c r="E2698" t="str">
        <f t="shared" si="783"/>
        <v>183.481565803623+18.3693238931003i</v>
      </c>
      <c r="F2698" t="str">
        <f t="shared" si="784"/>
        <v>2.42458571471355-6.37584766001563i</v>
      </c>
      <c r="G2698" t="str">
        <f t="shared" si="785"/>
        <v>0.9998601151698-0.0118264644942549i</v>
      </c>
      <c r="H2698" t="str">
        <f t="shared" si="786"/>
        <v>26.5794939168632-744.939559364367i</v>
      </c>
      <c r="I2698" t="str">
        <f t="shared" si="787"/>
        <v>-13.2170792087716-5.57335321772299i</v>
      </c>
      <c r="K2698" t="str">
        <f t="shared" si="788"/>
        <v>0.000574028352588287-0.00165397055145968i</v>
      </c>
      <c r="L2698" t="str">
        <f t="shared" si="789"/>
        <v>0.00015-0.0119920987274105i</v>
      </c>
      <c r="M2698" t="str">
        <f t="shared" si="790"/>
        <v>0.0004-0.00211625271660185i</v>
      </c>
      <c r="N2698">
        <f t="shared" si="791"/>
        <v>102.0673202593905</v>
      </c>
      <c r="O2698">
        <f t="shared" si="792"/>
        <v>1.215692059835203</v>
      </c>
      <c r="P2698" s="3">
        <f t="shared" si="793"/>
        <v>1.215692059835203</v>
      </c>
      <c r="Q2698" s="3">
        <f t="shared" si="794"/>
        <v>-77.932679740609501</v>
      </c>
      <c r="R2698">
        <f t="shared" si="795"/>
        <v>102.0673202593905</v>
      </c>
      <c r="S2698">
        <f t="shared" si="796"/>
        <v>23.531295215753815</v>
      </c>
      <c r="T2698">
        <f t="shared" si="779"/>
        <v>1.215692059835203</v>
      </c>
    </row>
    <row r="2699" spans="1:20" x14ac:dyDescent="0.25">
      <c r="A2699">
        <f t="shared" si="780"/>
        <v>148413.3240142921</v>
      </c>
      <c r="B2699">
        <f t="shared" si="797"/>
        <v>23620.714137573683</v>
      </c>
      <c r="C2699" t="str">
        <f t="shared" si="781"/>
        <v>0.240395517942485-1.12151949385465i</v>
      </c>
      <c r="D2699" t="str">
        <f t="shared" si="782"/>
        <v>3.47446290516391-0.78659383003754i</v>
      </c>
      <c r="E2699" t="str">
        <f t="shared" si="783"/>
        <v>183.642631492747+18.385874411648i</v>
      </c>
      <c r="F2699" t="str">
        <f t="shared" si="784"/>
        <v>2.42458313218181-6.35192866940012i</v>
      </c>
      <c r="G2699" t="str">
        <f t="shared" si="785"/>
        <v>0.999859050175286-0.011871392414583i</v>
      </c>
      <c r="H2699" t="str">
        <f t="shared" si="786"/>
        <v>26.2426452126049-741.578033483287i</v>
      </c>
      <c r="I2699" t="str">
        <f t="shared" si="787"/>
        <v>-13.1088821372149-5.54252595657761i</v>
      </c>
      <c r="K2699" t="str">
        <f t="shared" si="788"/>
        <v>0.000571915178862124-0.00164812848786542i</v>
      </c>
      <c r="L2699" t="str">
        <f t="shared" si="789"/>
        <v>0.00015-0.0119467012626126i</v>
      </c>
      <c r="M2699" t="str">
        <f t="shared" si="790"/>
        <v>0.0004-0.00210824139928457i</v>
      </c>
      <c r="N2699">
        <f t="shared" si="791"/>
        <v>102.09817187422968</v>
      </c>
      <c r="O2699">
        <f t="shared" si="792"/>
        <v>1.1912253780814213</v>
      </c>
      <c r="P2699" s="3">
        <f t="shared" si="793"/>
        <v>1.1912253780814213</v>
      </c>
      <c r="Q2699" s="3">
        <f t="shared" si="794"/>
        <v>-77.901828125770322</v>
      </c>
      <c r="R2699">
        <f t="shared" si="795"/>
        <v>102.09817187422968</v>
      </c>
      <c r="S2699">
        <f t="shared" si="796"/>
        <v>23.620714137573682</v>
      </c>
      <c r="T2699">
        <f t="shared" si="779"/>
        <v>1.1912253780814213</v>
      </c>
    </row>
    <row r="2700" spans="1:20" x14ac:dyDescent="0.25">
      <c r="A2700">
        <f t="shared" si="780"/>
        <v>148977.29464554641</v>
      </c>
      <c r="B2700">
        <f t="shared" si="797"/>
        <v>23710.472851296465</v>
      </c>
      <c r="C2700" t="str">
        <f t="shared" si="781"/>
        <v>0.24032030963922-1.11824264786223i</v>
      </c>
      <c r="D2700" t="str">
        <f t="shared" si="782"/>
        <v>3.47443504994555-0.784470837547003i</v>
      </c>
      <c r="E2700" t="str">
        <f t="shared" si="783"/>
        <v>183.804784098438+18.401842929193i</v>
      </c>
      <c r="F2700" t="str">
        <f t="shared" si="784"/>
        <v>2.42458052999111-6.32810105294412i</v>
      </c>
      <c r="G2700" t="str">
        <f t="shared" si="785"/>
        <v>0.999857977073729-0.011916490916337i</v>
      </c>
      <c r="H2700" t="str">
        <f t="shared" si="786"/>
        <v>25.9106896210296-738.235746170546i</v>
      </c>
      <c r="I2700" t="str">
        <f t="shared" si="787"/>
        <v>-13.0016389759405-5.51196977976959i</v>
      </c>
      <c r="K2700" t="str">
        <f t="shared" si="788"/>
        <v>0.000569817008828669-0.00164230473932022i</v>
      </c>
      <c r="L2700" t="str">
        <f t="shared" si="789"/>
        <v>0.00015-0.0119014756551231i</v>
      </c>
      <c r="M2700" t="str">
        <f t="shared" si="790"/>
        <v>0.0004-0.00210026040972761i</v>
      </c>
      <c r="N2700">
        <f t="shared" si="791"/>
        <v>102.12889164968338</v>
      </c>
      <c r="O2700">
        <f t="shared" si="792"/>
        <v>1.1668094058595722</v>
      </c>
      <c r="P2700" s="3">
        <f t="shared" si="793"/>
        <v>1.1668094058595722</v>
      </c>
      <c r="Q2700" s="3">
        <f t="shared" si="794"/>
        <v>-77.871108350316618</v>
      </c>
      <c r="R2700">
        <f t="shared" si="795"/>
        <v>102.12889164968338</v>
      </c>
      <c r="S2700">
        <f t="shared" si="796"/>
        <v>23.710472851296466</v>
      </c>
      <c r="T2700">
        <f t="shared" si="779"/>
        <v>1.1668094058595722</v>
      </c>
    </row>
    <row r="2701" spans="1:20" x14ac:dyDescent="0.25">
      <c r="A2701">
        <f t="shared" si="780"/>
        <v>149543.40836519949</v>
      </c>
      <c r="B2701">
        <f t="shared" si="797"/>
        <v>23800.57264813139</v>
      </c>
      <c r="C2701" t="str">
        <f t="shared" si="781"/>
        <v>0.240242356430804-1.11498213225171i</v>
      </c>
      <c r="D2701" t="str">
        <f t="shared" si="782"/>
        <v>3.47440698307705-0.782359116123222i</v>
      </c>
      <c r="E2701" t="str">
        <f t="shared" si="783"/>
        <v>183.968029332282+18.4172198315182i</v>
      </c>
      <c r="F2701" t="str">
        <f t="shared" si="784"/>
        <v>2.42457790799182-6.30436446787402i</v>
      </c>
      <c r="G2701" t="str">
        <f t="shared" si="785"/>
        <v>0.999856895803435-0.0119617606460715i</v>
      </c>
      <c r="H2701" t="str">
        <f t="shared" si="786"/>
        <v>25.5835474475572-734.912544245074i</v>
      </c>
      <c r="I2701" t="str">
        <f t="shared" si="787"/>
        <v>-12.8953403709567-5.48168095385998i</v>
      </c>
      <c r="K2701" t="str">
        <f t="shared" si="788"/>
        <v>0.000567733742345559-0.00163649927948928i</v>
      </c>
      <c r="L2701" t="str">
        <f t="shared" si="789"/>
        <v>0.00015-0.0118564212543565i</v>
      </c>
      <c r="M2701" t="str">
        <f t="shared" si="790"/>
        <v>0.0004-0.00209230963312174i</v>
      </c>
      <c r="N2701">
        <f t="shared" si="791"/>
        <v>102.15947726226561</v>
      </c>
      <c r="O2701">
        <f t="shared" si="792"/>
        <v>1.1424442949517126</v>
      </c>
      <c r="P2701" s="3">
        <f t="shared" si="793"/>
        <v>1.1424442949517126</v>
      </c>
      <c r="Q2701" s="3">
        <f t="shared" si="794"/>
        <v>-77.840522737734389</v>
      </c>
      <c r="R2701">
        <f t="shared" si="795"/>
        <v>102.15947726226561</v>
      </c>
      <c r="S2701">
        <f t="shared" si="796"/>
        <v>23.800572648131389</v>
      </c>
      <c r="T2701">
        <f t="shared" si="779"/>
        <v>1.1424442949517126</v>
      </c>
    </row>
    <row r="2702" spans="1:20" x14ac:dyDescent="0.25">
      <c r="A2702">
        <f t="shared" si="780"/>
        <v>150111.67331698726</v>
      </c>
      <c r="B2702">
        <f t="shared" si="797"/>
        <v>23891.014824194292</v>
      </c>
      <c r="C2702" t="str">
        <f t="shared" si="781"/>
        <v>0.240161647709644-1.11173789335499i</v>
      </c>
      <c r="D2702" t="str">
        <f t="shared" si="782"/>
        <v>3.4743787029537-0.780258635230686i</v>
      </c>
      <c r="E2702" t="str">
        <f t="shared" si="783"/>
        <v>184.132372903608+18.4319953844076i</v>
      </c>
      <c r="F2702" t="str">
        <f t="shared" si="784"/>
        <v>2.42457526603321-6.28071857272567i</v>
      </c>
      <c r="G2702" t="str">
        <f t="shared" si="785"/>
        <v>0.999855806302238-0.0120072022527788i</v>
      </c>
      <c r="H2702" t="str">
        <f t="shared" si="786"/>
        <v>25.2611404273577-731.608276118213i</v>
      </c>
      <c r="I2702" t="str">
        <f t="shared" si="787"/>
        <v>-12.7899770728144-5.45165581180735i</v>
      </c>
      <c r="K2702" t="str">
        <f t="shared" si="788"/>
        <v>0.000565665279836012-0.00163071208171444i</v>
      </c>
      <c r="L2702" t="str">
        <f t="shared" si="789"/>
        <v>0.00015-0.0118115374121902i</v>
      </c>
      <c r="M2702" t="str">
        <f t="shared" si="790"/>
        <v>0.0004-0.00208438895509239i</v>
      </c>
      <c r="N2702">
        <f t="shared" si="791"/>
        <v>102.18992636786538</v>
      </c>
      <c r="O2702">
        <f t="shared" si="792"/>
        <v>1.1181301960834904</v>
      </c>
      <c r="P2702" s="3">
        <f t="shared" si="793"/>
        <v>1.1181301960834904</v>
      </c>
      <c r="Q2702" s="3">
        <f t="shared" si="794"/>
        <v>-77.810073632134618</v>
      </c>
      <c r="R2702">
        <f t="shared" si="795"/>
        <v>102.18992636786538</v>
      </c>
      <c r="S2702">
        <f t="shared" si="796"/>
        <v>23.89101482419429</v>
      </c>
      <c r="T2702">
        <f t="shared" si="779"/>
        <v>1.1181301960834904</v>
      </c>
    </row>
    <row r="2703" spans="1:20" x14ac:dyDescent="0.25">
      <c r="A2703">
        <f t="shared" si="780"/>
        <v>150682.09767559182</v>
      </c>
      <c r="B2703">
        <f t="shared" si="797"/>
        <v>23981.80068052623</v>
      </c>
      <c r="C2703" t="str">
        <f t="shared" si="781"/>
        <v>0.240078172668233-1.10850987769564i</v>
      </c>
      <c r="D2703" t="str">
        <f t="shared" si="782"/>
        <v>3.47435020795869-0.778169364493783i</v>
      </c>
      <c r="E2703" t="str">
        <f t="shared" si="783"/>
        <v>184.297820518603+18.4461597323526i</v>
      </c>
      <c r="F2703" t="str">
        <f t="shared" si="784"/>
        <v>2.42457260396339-6.25716302733946i</v>
      </c>
      <c r="G2703" t="str">
        <f t="shared" si="785"/>
        <v>0.999854708507502-0.0120528163878982i</v>
      </c>
      <c r="H2703" t="str">
        <f t="shared" si="786"/>
        <v>24.9433916973681-728.32279177513i</v>
      </c>
      <c r="I2703" t="str">
        <f t="shared" si="787"/>
        <v>-12.6855399352944-5.42189075161489i</v>
      </c>
      <c r="K2703" t="str">
        <f t="shared" si="788"/>
        <v>0.000563611522287088-0.00162494311901926i</v>
      </c>
      <c r="L2703" t="str">
        <f t="shared" si="789"/>
        <v>0.00015-0.011766823482955i</v>
      </c>
      <c r="M2703" t="str">
        <f t="shared" si="790"/>
        <v>0.0004-0.00207649826169794i</v>
      </c>
      <c r="N2703">
        <f t="shared" si="791"/>
        <v>102.22023660165023</v>
      </c>
      <c r="O2703">
        <f t="shared" si="792"/>
        <v>1.0938672588927747</v>
      </c>
      <c r="P2703" s="3">
        <f t="shared" si="793"/>
        <v>1.0938672588927747</v>
      </c>
      <c r="Q2703" s="3">
        <f t="shared" si="794"/>
        <v>-77.779763398349772</v>
      </c>
      <c r="R2703">
        <f t="shared" si="795"/>
        <v>102.22023660165023</v>
      </c>
      <c r="S2703">
        <f t="shared" si="796"/>
        <v>23.981800680526231</v>
      </c>
      <c r="T2703">
        <f t="shared" si="779"/>
        <v>1.0938672588927747</v>
      </c>
    </row>
    <row r="2704" spans="1:20" x14ac:dyDescent="0.25">
      <c r="A2704">
        <f t="shared" si="780"/>
        <v>151254.68964675907</v>
      </c>
      <c r="B2704">
        <f t="shared" si="797"/>
        <v>24072.931523112231</v>
      </c>
      <c r="C2704" t="str">
        <f t="shared" si="781"/>
        <v>0.239991920297757-1.1052980319862i</v>
      </c>
      <c r="D2704" t="str">
        <f t="shared" si="782"/>
        <v>3.47432149646302-0.776091273696351i</v>
      </c>
      <c r="E2704" t="str">
        <f t="shared" si="783"/>
        <v>184.464377879437+18.4597028972412i</v>
      </c>
      <c r="F2704" t="str">
        <f t="shared" si="784"/>
        <v>2.42456992162931-6.23369749285549i</v>
      </c>
      <c r="G2704" t="str">
        <f t="shared" si="785"/>
        <v>0.999853602356111-0.0120986037053254i</v>
      </c>
      <c r="H2704" t="str">
        <f t="shared" si="786"/>
        <v>24.6302257688969-725.055942756307i</v>
      </c>
      <c r="I2704" t="str">
        <f t="shared" si="787"/>
        <v>-12.5820199141098-5.39238223500692i</v>
      </c>
      <c r="K2704" t="str">
        <f t="shared" si="788"/>
        <v>0.000561572371247964-0.00161919236411417i</v>
      </c>
      <c r="L2704" t="str">
        <f t="shared" si="789"/>
        <v>0.00015-0.011722278823426i</v>
      </c>
      <c r="M2704" t="str">
        <f t="shared" si="790"/>
        <v>0.0004-0.00206863743942811i</v>
      </c>
      <c r="N2704">
        <f t="shared" si="791"/>
        <v>102.25040557796737</v>
      </c>
      <c r="O2704">
        <f t="shared" si="792"/>
        <v>1.0696556318996215</v>
      </c>
      <c r="P2704" s="3">
        <f t="shared" si="793"/>
        <v>1.0696556318996215</v>
      </c>
      <c r="Q2704" s="3">
        <f t="shared" si="794"/>
        <v>-77.749594422032629</v>
      </c>
      <c r="R2704">
        <f t="shared" si="795"/>
        <v>102.25040557796737</v>
      </c>
      <c r="S2704">
        <f t="shared" si="796"/>
        <v>24.072931523112231</v>
      </c>
      <c r="T2704">
        <f t="shared" si="779"/>
        <v>1.0696556318996215</v>
      </c>
    </row>
    <row r="2705" spans="1:20" x14ac:dyDescent="0.25">
      <c r="A2705">
        <f t="shared" si="780"/>
        <v>151829.45746741677</v>
      </c>
      <c r="B2705">
        <f t="shared" si="797"/>
        <v>24164.408662900059</v>
      </c>
      <c r="C2705" t="str">
        <f t="shared" si="781"/>
        <v>0.239902879386705-1.10210230312538i</v>
      </c>
      <c r="D2705" t="str">
        <f t="shared" si="782"/>
        <v>3.47429256682533-0.774024332781205i</v>
      </c>
      <c r="E2705" t="str">
        <f t="shared" si="783"/>
        <v>184.632050683362+18.4726147770414i</v>
      </c>
      <c r="F2705" t="str">
        <f t="shared" si="784"/>
        <v>2.42456721887676-6.21032163170851i</v>
      </c>
      <c r="G2705" t="str">
        <f t="shared" si="785"/>
        <v>0.999852487784473-0.012144564861421i</v>
      </c>
      <c r="H2705" t="str">
        <f t="shared" si="786"/>
        <v>24.3215685008172-721.807582139379i</v>
      </c>
      <c r="I2705" t="str">
        <f t="shared" si="787"/>
        <v>-12.4794080656267-5.36312678613594i</v>
      </c>
      <c r="K2705" t="str">
        <f t="shared" si="788"/>
        <v>0.00055954772882817-0.00161345978940144i</v>
      </c>
      <c r="L2705" t="str">
        <f t="shared" si="789"/>
        <v>0.00015-0.0116779027928133i</v>
      </c>
      <c r="M2705" t="str">
        <f t="shared" si="790"/>
        <v>0.0004-0.00206080637520234i</v>
      </c>
      <c r="N2705">
        <f t="shared" si="791"/>
        <v>102.28043089024695</v>
      </c>
      <c r="O2705">
        <f t="shared" si="792"/>
        <v>1.0454954624753057</v>
      </c>
      <c r="P2705" s="3">
        <f t="shared" si="793"/>
        <v>1.0454954624753057</v>
      </c>
      <c r="Q2705" s="3">
        <f t="shared" si="794"/>
        <v>-77.719569109753053</v>
      </c>
      <c r="R2705">
        <f t="shared" si="795"/>
        <v>102.28043089024695</v>
      </c>
      <c r="S2705">
        <f t="shared" si="796"/>
        <v>24.164408662900058</v>
      </c>
      <c r="T2705">
        <f t="shared" si="779"/>
        <v>1.0454954624753057</v>
      </c>
    </row>
    <row r="2706" spans="1:20" x14ac:dyDescent="0.25">
      <c r="A2706">
        <f t="shared" si="780"/>
        <v>152406.40940579295</v>
      </c>
      <c r="B2706">
        <f t="shared" si="797"/>
        <v>24256.233415819079</v>
      </c>
      <c r="C2706" t="str">
        <f t="shared" si="781"/>
        <v>0.239811038519459-1.09892263819518i</v>
      </c>
      <c r="D2706" t="str">
        <f t="shared" si="782"/>
        <v>3.47426341739195-0.771968511849704i</v>
      </c>
      <c r="E2706" t="str">
        <f t="shared" si="783"/>
        <v>184.800844621768+18.4848851444705i</v>
      </c>
      <c r="F2706" t="str">
        <f t="shared" si="784"/>
        <v>2.42456449555036-6.18703510762331i</v>
      </c>
      <c r="G2706" t="str">
        <f t="shared" si="785"/>
        <v>0.999851364728509-0.0121907005150203i</v>
      </c>
      <c r="H2706" t="str">
        <f t="shared" si="786"/>
        <v>24.0173470733219-718.577564521081i</v>
      </c>
      <c r="I2706" t="str">
        <f t="shared" si="787"/>
        <v>-12.3776955456025-5.33412099031783i</v>
      </c>
      <c r="K2706" t="str">
        <f t="shared" si="788"/>
        <v>0.000557537497695819-0.00160774536698023i</v>
      </c>
      <c r="L2706" t="str">
        <f t="shared" si="789"/>
        <v>0.00015-0.0116336947527528i</v>
      </c>
      <c r="M2706" t="str">
        <f t="shared" si="790"/>
        <v>0.0004-0.00205300495636815i</v>
      </c>
      <c r="N2706">
        <f t="shared" si="791"/>
        <v>102.31031011090602</v>
      </c>
      <c r="O2706">
        <f t="shared" si="792"/>
        <v>1.0213868968105939</v>
      </c>
      <c r="P2706" s="3">
        <f t="shared" si="793"/>
        <v>1.0213868968105939</v>
      </c>
      <c r="Q2706" s="3">
        <f t="shared" si="794"/>
        <v>-77.689689889093984</v>
      </c>
      <c r="R2706">
        <f t="shared" si="795"/>
        <v>102.31031011090602</v>
      </c>
      <c r="S2706">
        <f t="shared" si="796"/>
        <v>24.256233415819079</v>
      </c>
      <c r="T2706">
        <f t="shared" si="779"/>
        <v>1.0213868968105939</v>
      </c>
    </row>
    <row r="2707" spans="1:20" x14ac:dyDescent="0.25">
      <c r="A2707">
        <f t="shared" si="780"/>
        <v>152985.55376153497</v>
      </c>
      <c r="B2707">
        <f t="shared" si="797"/>
        <v>24348.407102799192</v>
      </c>
      <c r="C2707" t="str">
        <f t="shared" si="781"/>
        <v>0.239716386074919-1.09575898445803i</v>
      </c>
      <c r="D2707" t="str">
        <f t="shared" si="782"/>
        <v>3.47423404649669-0.769923781161284i</v>
      </c>
      <c r="E2707" t="str">
        <f t="shared" si="783"/>
        <v>184.970765379238+18.4965036456626i</v>
      </c>
      <c r="F2707" t="str">
        <f t="shared" si="784"/>
        <v>2.42456175149354-6.16383758560967i</v>
      </c>
      <c r="G2707" t="str">
        <f t="shared" si="785"/>
        <v>0.999850233123655-0.0122370113274418i</v>
      </c>
      <c r="H2707" t="str">
        <f t="shared" si="786"/>
        <v>23.7174899622357-715.365745999432i</v>
      </c>
      <c r="I2707" t="str">
        <f t="shared" si="787"/>
        <v>-12.2768736079393-5.30536149279532i</v>
      </c>
      <c r="K2707" t="str">
        <f t="shared" si="788"/>
        <v>0.000555541581075812-0.00160204906865145i</v>
      </c>
      <c r="L2707" t="str">
        <f t="shared" si="789"/>
        <v>0.00015-0.0115896540672971i</v>
      </c>
      <c r="M2707" t="str">
        <f t="shared" si="790"/>
        <v>0.0004-0.00204523307069948i</v>
      </c>
      <c r="N2707">
        <f t="shared" si="791"/>
        <v>102.34004079125482</v>
      </c>
      <c r="O2707">
        <f t="shared" si="792"/>
        <v>0.99733007988405142</v>
      </c>
      <c r="P2707" s="3">
        <f t="shared" si="793"/>
        <v>0.99733007988405142</v>
      </c>
      <c r="Q2707" s="3">
        <f t="shared" si="794"/>
        <v>-77.659959208745178</v>
      </c>
      <c r="R2707">
        <f t="shared" si="795"/>
        <v>102.34004079125482</v>
      </c>
      <c r="S2707">
        <f t="shared" si="796"/>
        <v>24.348407102799193</v>
      </c>
      <c r="T2707">
        <f t="shared" si="779"/>
        <v>0.99733007988405142</v>
      </c>
    </row>
    <row r="2708" spans="1:20" x14ac:dyDescent="0.25">
      <c r="A2708">
        <f t="shared" si="780"/>
        <v>153566.89886582879</v>
      </c>
      <c r="B2708">
        <f t="shared" si="797"/>
        <v>24440.93104978983</v>
      </c>
      <c r="C2708" t="str">
        <f t="shared" si="781"/>
        <v>0.239618910225059-1.09261128935395i</v>
      </c>
      <c r="D2708" t="str">
        <f t="shared" si="782"/>
        <v>3.47420445246078-0.767890111133019i</v>
      </c>
      <c r="E2708" t="str">
        <f t="shared" si="783"/>
        <v>185.141818632572+18.5074597988172i</v>
      </c>
      <c r="F2708" t="str">
        <f t="shared" si="784"/>
        <v>2.42455898654856-6.14072873195767i</v>
      </c>
      <c r="G2708" t="str">
        <f t="shared" si="785"/>
        <v>0.999849092904854-0.0122834979624968i</v>
      </c>
      <c r="H2708" t="str">
        <f t="shared" si="786"/>
        <v>23.4219269138656-712.171984156087i</v>
      </c>
      <c r="I2708" t="str">
        <f t="shared" si="787"/>
        <v>-12.1769336034546-5.27684499752876i</v>
      </c>
      <c r="K2708" t="str">
        <f t="shared" si="788"/>
        <v>0.000553559882748017-0.00159637086592274i</v>
      </c>
      <c r="L2708" t="str">
        <f t="shared" si="789"/>
        <v>0.00015-0.011545780102906i</v>
      </c>
      <c r="M2708" t="str">
        <f t="shared" si="790"/>
        <v>0.0004-0.00203749060639518i</v>
      </c>
      <c r="N2708">
        <f t="shared" si="791"/>
        <v>102.36962046140047</v>
      </c>
      <c r="O2708">
        <f t="shared" si="792"/>
        <v>0.97332515543024589</v>
      </c>
      <c r="P2708" s="3">
        <f t="shared" si="793"/>
        <v>0.97332515543024589</v>
      </c>
      <c r="Q2708" s="3">
        <f t="shared" si="794"/>
        <v>-77.630379538599527</v>
      </c>
      <c r="R2708">
        <f t="shared" si="795"/>
        <v>102.36962046140047</v>
      </c>
      <c r="S2708">
        <f t="shared" si="796"/>
        <v>24.440931049789828</v>
      </c>
      <c r="T2708">
        <f t="shared" si="779"/>
        <v>0.97332515543024589</v>
      </c>
    </row>
    <row r="2709" spans="1:20" x14ac:dyDescent="0.25">
      <c r="A2709">
        <f t="shared" si="780"/>
        <v>154150.45308151896</v>
      </c>
      <c r="B2709">
        <f t="shared" si="797"/>
        <v>24533.806587779032</v>
      </c>
      <c r="C2709" t="str">
        <f t="shared" si="781"/>
        <v>0.23951859893353-1.08947950049757i</v>
      </c>
      <c r="D2709" t="str">
        <f t="shared" si="782"/>
        <v>3.4741746335928-0.765867472339169i</v>
      </c>
      <c r="E2709" t="str">
        <f t="shared" si="783"/>
        <v>185.314010049785+18.5177429928423i</v>
      </c>
      <c r="F2709" t="str">
        <f t="shared" si="784"/>
        <v>2.42455620055644-6.11770821423285i</v>
      </c>
      <c r="G2709" t="str">
        <f t="shared" si="785"/>
        <v>0.999847944006556-0.0123301610864988i</v>
      </c>
      <c r="H2709" t="str">
        <f t="shared" si="786"/>
        <v>23.1305889203883-708.996138038977i</v>
      </c>
      <c r="I2709" t="str">
        <f t="shared" si="787"/>
        <v>-12.0778669786693-5.24856826601424i</v>
      </c>
      <c r="K2709" t="str">
        <f t="shared" si="788"/>
        <v>0.000551592307045456-0.00159071073001325i</v>
      </c>
      <c r="L2709" t="str">
        <f t="shared" si="789"/>
        <v>0.00015-0.011502072228438i</v>
      </c>
      <c r="M2709" t="str">
        <f t="shared" si="790"/>
        <v>0.0004-0.00202977745207729i</v>
      </c>
      <c r="N2709">
        <f t="shared" si="791"/>
        <v>102.39904663015518</v>
      </c>
      <c r="O2709">
        <f t="shared" si="792"/>
        <v>0.94937226590681822</v>
      </c>
      <c r="P2709" s="3">
        <f t="shared" si="793"/>
        <v>0.94937226590681822</v>
      </c>
      <c r="Q2709" s="3">
        <f t="shared" si="794"/>
        <v>-77.600953369844817</v>
      </c>
      <c r="R2709">
        <f t="shared" si="795"/>
        <v>102.39904663015518</v>
      </c>
      <c r="S2709">
        <f t="shared" si="796"/>
        <v>24.533806587779033</v>
      </c>
      <c r="T2709">
        <f t="shared" si="779"/>
        <v>0.94937226590681822</v>
      </c>
    </row>
    <row r="2710" spans="1:20" x14ac:dyDescent="0.25">
      <c r="A2710">
        <f t="shared" si="780"/>
        <v>154736.22480322872</v>
      </c>
      <c r="B2710">
        <f t="shared" si="797"/>
        <v>24627.035052812593</v>
      </c>
      <c r="C2710" t="str">
        <f t="shared" si="781"/>
        <v>0.239415439954243-1.0863635656752i</v>
      </c>
      <c r="D2710" t="str">
        <f t="shared" si="782"/>
        <v>3.47414458818856-0.763855835510734i</v>
      </c>
      <c r="E2710" t="str">
        <f t="shared" si="783"/>
        <v>185.487345289076+18.5273424859912i</v>
      </c>
      <c r="F2710" t="str">
        <f t="shared" si="784"/>
        <v>2.42455339335702-6.09477570127141i</v>
      </c>
      <c r="G2710" t="str">
        <f t="shared" si="785"/>
        <v>0.999846786362711-0.0123770013682725i</v>
      </c>
      <c r="H2710" t="str">
        <f t="shared" si="786"/>
        <v>22.8434081957448-705.83806814501i</v>
      </c>
      <c r="I2710" t="str">
        <f t="shared" si="787"/>
        <v>-11.9796652746099-5.2205281161269i</v>
      </c>
      <c r="K2710" t="str">
        <f t="shared" si="788"/>
        <v>0.000549638758852442-0.00158506863185845i</v>
      </c>
      <c r="L2710" t="str">
        <f t="shared" si="789"/>
        <v>0.00015-0.0114585298151404i</v>
      </c>
      <c r="M2710" t="str">
        <f t="shared" si="790"/>
        <v>0.0004-0.00202209349678949i</v>
      </c>
      <c r="N2710">
        <f t="shared" si="791"/>
        <v>102.42831678494404</v>
      </c>
      <c r="O2710">
        <f t="shared" si="792"/>
        <v>0.9254715524617545</v>
      </c>
      <c r="P2710" s="3">
        <f t="shared" si="793"/>
        <v>0.9254715524617545</v>
      </c>
      <c r="Q2710" s="3">
        <f t="shared" si="794"/>
        <v>-77.571683215055955</v>
      </c>
      <c r="R2710">
        <f t="shared" si="795"/>
        <v>102.42831678494404</v>
      </c>
      <c r="S2710">
        <f t="shared" si="796"/>
        <v>24.627035052812595</v>
      </c>
      <c r="T2710">
        <f t="shared" si="779"/>
        <v>0.9254715524617545</v>
      </c>
    </row>
    <row r="2711" spans="1:20" x14ac:dyDescent="0.25">
      <c r="A2711">
        <f t="shared" si="780"/>
        <v>155324.222457481</v>
      </c>
      <c r="B2711">
        <f t="shared" si="797"/>
        <v>24720.617786013281</v>
      </c>
      <c r="C2711" t="str">
        <f t="shared" si="781"/>
        <v>0.23930942082992-1.08326343284183i</v>
      </c>
      <c r="D2711" t="str">
        <f t="shared" si="782"/>
        <v>3.47411431453103-0.761855171535019i</v>
      </c>
      <c r="E2711" t="str">
        <f t="shared" si="783"/>
        <v>185.661829997781+18.536247404481i</v>
      </c>
      <c r="F2711" t="str">
        <f t="shared" si="784"/>
        <v>2.42455056478893-6.07193086317548i</v>
      </c>
      <c r="G2711" t="str">
        <f t="shared" si="785"/>
        <v>0.999845619906768-0.012424019479163i</v>
      </c>
      <c r="H2711" t="str">
        <f t="shared" si="786"/>
        <v>22.5603181520506-702.697636403106i</v>
      </c>
      <c r="I2711" t="str">
        <f t="shared" si="787"/>
        <v>-11.8823201256282-5.19272142099082i</v>
      </c>
      <c r="K2711" t="str">
        <f t="shared" si="788"/>
        <v>0.000547699143602734-0.00157944454211491i</v>
      </c>
      <c r="L2711" t="str">
        <f t="shared" si="789"/>
        <v>0.00015-0.0114151522366412i</v>
      </c>
      <c r="M2711" t="str">
        <f t="shared" si="790"/>
        <v>0.0004-0.00201443862999551i</v>
      </c>
      <c r="N2711">
        <f t="shared" si="791"/>
        <v>102.45742839171274</v>
      </c>
      <c r="O2711">
        <f t="shared" si="792"/>
        <v>0.90162315489992384</v>
      </c>
      <c r="P2711" s="3">
        <f t="shared" si="793"/>
        <v>0.90162315489992384</v>
      </c>
      <c r="Q2711" s="3">
        <f t="shared" si="794"/>
        <v>-77.542571608287261</v>
      </c>
      <c r="R2711">
        <f t="shared" si="795"/>
        <v>102.45742839171274</v>
      </c>
      <c r="S2711">
        <f t="shared" si="796"/>
        <v>24.720617786013282</v>
      </c>
      <c r="T2711">
        <f t="shared" si="779"/>
        <v>0.90162315489992384</v>
      </c>
    </row>
    <row r="2712" spans="1:20" x14ac:dyDescent="0.25">
      <c r="A2712">
        <f t="shared" si="780"/>
        <v>155914.45450281946</v>
      </c>
      <c r="B2712">
        <f t="shared" si="797"/>
        <v>24814.556133600134</v>
      </c>
      <c r="C2712" t="str">
        <f t="shared" si="781"/>
        <v>0.239200528890667-1.08017905011817i</v>
      </c>
      <c r="D2712" t="str">
        <f t="shared" si="782"/>
        <v>3.47408381089019-0.75986545145518i</v>
      </c>
      <c r="E2712" t="str">
        <f t="shared" si="783"/>
        <v>185.8374698113+18.5444467411095i</v>
      </c>
      <c r="F2712" t="str">
        <f t="shared" si="784"/>
        <v>2.42454771468957-6.04917337130835i</v>
      </c>
      <c r="G2712" t="str">
        <f t="shared" si="785"/>
        <v>0.999844444571669-0.0124712160930453i</v>
      </c>
      <c r="H2712" t="str">
        <f t="shared" si="786"/>
        <v>22.2812533764931-699.574706157336i</v>
      </c>
      <c r="I2712" t="str">
        <f t="shared" si="787"/>
        <v>-11.7858232582362-5.16514510787294i</v>
      </c>
      <c r="K2712" t="str">
        <f t="shared" si="788"/>
        <v>0.000545773367277638-0.00157383843116498i</v>
      </c>
      <c r="L2712" t="str">
        <f t="shared" si="789"/>
        <v>0.00015-0.0113719388689392i</v>
      </c>
      <c r="M2712" t="str">
        <f t="shared" si="790"/>
        <v>0.0004-0.00200681274157751i</v>
      </c>
      <c r="N2712">
        <f t="shared" si="791"/>
        <v>102.4863788948369</v>
      </c>
      <c r="O2712">
        <f t="shared" si="792"/>
        <v>0.87782721164983546</v>
      </c>
      <c r="P2712" s="3">
        <f t="shared" si="793"/>
        <v>0.87782721164983546</v>
      </c>
      <c r="Q2712" s="3">
        <f t="shared" si="794"/>
        <v>-77.513621105163097</v>
      </c>
      <c r="R2712">
        <f t="shared" si="795"/>
        <v>102.4863788948369</v>
      </c>
      <c r="S2712">
        <f t="shared" si="796"/>
        <v>24.814556133600135</v>
      </c>
      <c r="T2712">
        <f t="shared" si="779"/>
        <v>0.87782721164983546</v>
      </c>
    </row>
    <row r="2713" spans="1:20" x14ac:dyDescent="0.25">
      <c r="A2713">
        <f t="shared" si="780"/>
        <v>156506.92942993017</v>
      </c>
      <c r="B2713">
        <f t="shared" si="797"/>
        <v>24908.851446907815</v>
      </c>
      <c r="C2713" t="str">
        <f t="shared" si="781"/>
        <v>0.239088751252576-1.0771103657875i</v>
      </c>
      <c r="D2713" t="str">
        <f t="shared" si="782"/>
        <v>3.47405307552299-0.757886646469788i</v>
      </c>
      <c r="E2713" t="str">
        <f t="shared" si="783"/>
        <v>186.014270351982+18.551929353865i</v>
      </c>
      <c r="F2713" t="str">
        <f t="shared" si="784"/>
        <v>2.42454484289505-6.02650289828968i</v>
      </c>
      <c r="G2713" t="str">
        <f t="shared" si="785"/>
        <v>0.999843260289847-0.0125185918863339i</v>
      </c>
      <c r="H2713" t="str">
        <f t="shared" si="786"/>
        <v>22.0061496087162-696.469142150289i</v>
      </c>
      <c r="I2713" t="str">
        <f t="shared" si="787"/>
        <v>-11.6901664899563-5.13779615710168i</v>
      </c>
      <c r="K2713" t="str">
        <f t="shared" si="788"/>
        <v>0.00054386133640414-0.00156825026912148i</v>
      </c>
      <c r="L2713" t="str">
        <f t="shared" si="789"/>
        <v>0.00015-0.0113288890903957i</v>
      </c>
      <c r="M2713" t="str">
        <f t="shared" si="790"/>
        <v>0.0004-0.00199921572183454i</v>
      </c>
      <c r="N2713">
        <f t="shared" si="791"/>
        <v>102.51516571703596</v>
      </c>
      <c r="O2713">
        <f t="shared" si="792"/>
        <v>0.85408385972882628</v>
      </c>
      <c r="P2713" s="3">
        <f t="shared" si="793"/>
        <v>0.85408385972882628</v>
      </c>
      <c r="Q2713" s="3">
        <f t="shared" si="794"/>
        <v>-77.484834282964044</v>
      </c>
      <c r="R2713">
        <f t="shared" si="795"/>
        <v>102.51516571703596</v>
      </c>
      <c r="S2713">
        <f t="shared" si="796"/>
        <v>24.908851446907814</v>
      </c>
      <c r="T2713">
        <f t="shared" si="779"/>
        <v>0.85408385972882628</v>
      </c>
    </row>
    <row r="2714" spans="1:20" x14ac:dyDescent="0.25">
      <c r="A2714">
        <f t="shared" si="780"/>
        <v>157101.65576176389</v>
      </c>
      <c r="B2714">
        <f t="shared" si="797"/>
        <v>25003.505082406064</v>
      </c>
      <c r="C2714" t="str">
        <f t="shared" si="781"/>
        <v>0.238974074816214-1.07405732829272i</v>
      </c>
      <c r="D2714" t="str">
        <f t="shared" si="782"/>
        <v>3.47402210667323-0.755918727932404i</v>
      </c>
      <c r="E2714" t="str">
        <f t="shared" si="783"/>
        <v>186.192237228011+18.5586839645116i</v>
      </c>
      <c r="F2714" t="str">
        <f t="shared" si="784"/>
        <v>2.42454194924031-6.00391911799096i</v>
      </c>
      <c r="G2714" t="str">
        <f t="shared" si="785"/>
        <v>0.999842066993219-0.0125661475379919i</v>
      </c>
      <c r="H2714" t="str">
        <f t="shared" si="786"/>
        <v>21.7349437186748-693.380810506639i</v>
      </c>
      <c r="I2714" t="str">
        <f t="shared" si="787"/>
        <v>-11.5953417281874-5.11067160100955i</v>
      </c>
      <c r="K2714" t="str">
        <f t="shared" si="788"/>
        <v>0.000541962958052972-0.00156268002583229i</v>
      </c>
      <c r="L2714" t="str">
        <f t="shared" si="789"/>
        <v>0.00015-0.0112860022817252i</v>
      </c>
      <c r="M2714" t="str">
        <f t="shared" si="790"/>
        <v>0.0004-0.00199164746148092i</v>
      </c>
      <c r="N2714">
        <f t="shared" si="791"/>
        <v>102.54378625927998</v>
      </c>
      <c r="O2714">
        <f t="shared" si="792"/>
        <v>0.83039323470948434</v>
      </c>
      <c r="P2714" s="3">
        <f t="shared" si="793"/>
        <v>0.83039323470948434</v>
      </c>
      <c r="Q2714" s="3">
        <f t="shared" si="794"/>
        <v>-77.456213740720017</v>
      </c>
      <c r="R2714">
        <f t="shared" si="795"/>
        <v>102.54378625927998</v>
      </c>
      <c r="S2714">
        <f t="shared" si="796"/>
        <v>25.003505082406065</v>
      </c>
      <c r="T2714">
        <f t="shared" si="779"/>
        <v>0.83039323470948434</v>
      </c>
    </row>
    <row r="2715" spans="1:20" x14ac:dyDescent="0.25">
      <c r="A2715">
        <f t="shared" si="780"/>
        <v>157698.64205365861</v>
      </c>
      <c r="B2715">
        <f t="shared" si="797"/>
        <v>25098.518401719208</v>
      </c>
      <c r="C2715" t="str">
        <f t="shared" si="781"/>
        <v>0.238856486265234-1.07101988623311i</v>
      </c>
      <c r="D2715" t="str">
        <f t="shared" si="782"/>
        <v>3.47399090257148-0.753961667351133i</v>
      </c>
      <c r="E2715" t="str">
        <f t="shared" si="783"/>
        <v>186.371376032237+18.564699157186i</v>
      </c>
      <c r="F2715" t="str">
        <f t="shared" si="784"/>
        <v>2.424539033559-5.98142170553065i</v>
      </c>
      <c r="G2715" t="str">
        <f t="shared" si="785"/>
        <v>0.999840864613186-0.0126138837295404i</v>
      </c>
      <c r="H2715" t="str">
        <f t="shared" si="786"/>
        <v>21.4675736849529-690.309578716891i</v>
      </c>
      <c r="I2715" t="str">
        <f t="shared" si="787"/>
        <v>-11.5013409690859-5.08376852289846i</v>
      </c>
      <c r="K2715" t="str">
        <f t="shared" si="788"/>
        <v>0.000540078139836693-0.00155712767088489i</v>
      </c>
      <c r="L2715" t="str">
        <f t="shared" si="789"/>
        <v>0.00015-0.0112432778259864i</v>
      </c>
      <c r="M2715" t="str">
        <f t="shared" si="790"/>
        <v>0.0004-0.00198410785164466i</v>
      </c>
      <c r="N2715">
        <f t="shared" si="791"/>
        <v>102.57223790070687</v>
      </c>
      <c r="O2715">
        <f t="shared" si="792"/>
        <v>0.80675547068389553</v>
      </c>
      <c r="P2715" s="3">
        <f t="shared" si="793"/>
        <v>0.80675547068389553</v>
      </c>
      <c r="Q2715" s="3">
        <f t="shared" si="794"/>
        <v>-77.427762099293133</v>
      </c>
      <c r="R2715">
        <f t="shared" si="795"/>
        <v>102.57223790070687</v>
      </c>
      <c r="S2715">
        <f t="shared" si="796"/>
        <v>25.098518401719208</v>
      </c>
      <c r="T2715">
        <f t="shared" si="779"/>
        <v>0.80675547068389553</v>
      </c>
    </row>
    <row r="2716" spans="1:20" x14ac:dyDescent="0.25">
      <c r="A2716">
        <f t="shared" si="780"/>
        <v>158297.89689346249</v>
      </c>
      <c r="B2716">
        <f t="shared" si="797"/>
        <v>25193.89277164574</v>
      </c>
      <c r="C2716" t="str">
        <f t="shared" si="781"/>
        <v>0.238735972064887-1.0679979883613i</v>
      </c>
      <c r="D2716" t="str">
        <f t="shared" si="782"/>
        <v>3.47395946143496-0.752015436388195i</v>
      </c>
      <c r="E2716" t="str">
        <f t="shared" si="783"/>
        <v>186.551692340997+18.5699633769673i</v>
      </c>
      <c r="F2716" t="str">
        <f t="shared" si="784"/>
        <v>2.42453609568351-5.95901033726964i</v>
      </c>
      <c r="G2716" t="str">
        <f t="shared" si="785"/>
        <v>0.999839653080628-0.0126618011450682i</v>
      </c>
      <c r="H2716" t="str">
        <f t="shared" si="786"/>
        <v>21.2039785735311-687.2553156213i</v>
      </c>
      <c r="I2716" t="str">
        <f t="shared" si="787"/>
        <v>-11.4081562964613-5.05708405602786i</v>
      </c>
      <c r="K2716" t="str">
        <f t="shared" si="788"/>
        <v>0.000538206789907779-0.00155159317361101i</v>
      </c>
      <c r="L2716" t="str">
        <f t="shared" si="789"/>
        <v>0.00015-0.0112007151085739i</v>
      </c>
      <c r="M2716" t="str">
        <f t="shared" si="790"/>
        <v>0.0004-0.00197659678386597i</v>
      </c>
      <c r="N2716">
        <f t="shared" si="791"/>
        <v>102.60051799853321</v>
      </c>
      <c r="O2716">
        <f t="shared" si="792"/>
        <v>0.78317070022922408</v>
      </c>
      <c r="P2716" s="3">
        <f t="shared" si="793"/>
        <v>0.78317070022922408</v>
      </c>
      <c r="Q2716" s="3">
        <f t="shared" si="794"/>
        <v>-77.399482001466794</v>
      </c>
      <c r="R2716">
        <f t="shared" si="795"/>
        <v>102.60051799853321</v>
      </c>
      <c r="S2716">
        <f t="shared" si="796"/>
        <v>25.193892771645739</v>
      </c>
      <c r="T2716">
        <f t="shared" si="779"/>
        <v>0.78317070022922408</v>
      </c>
    </row>
    <row r="2717" spans="1:20" x14ac:dyDescent="0.25">
      <c r="A2717">
        <f t="shared" si="780"/>
        <v>158899.42890165767</v>
      </c>
      <c r="B2717">
        <f t="shared" si="797"/>
        <v>25289.629564177994</v>
      </c>
      <c r="C2717" t="str">
        <f t="shared" si="781"/>
        <v>0.238612518460603-1.06499158357995i</v>
      </c>
      <c r="D2717" t="str">
        <f t="shared" si="782"/>
        <v>3.47392778146738-0.750080006859474i</v>
      </c>
      <c r="E2717" t="str">
        <f t="shared" si="783"/>
        <v>186.733191712905+18.5744649284542i</v>
      </c>
      <c r="F2717" t="str">
        <f t="shared" si="784"/>
        <v>2.42453313544493-5.93668469080635i</v>
      </c>
      <c r="G2717" t="str">
        <f t="shared" si="785"/>
        <v>0.999838432325898-0.0127099004712411i</v>
      </c>
      <c r="H2717" t="str">
        <f t="shared" si="786"/>
        <v>20.9440985169969-684.217891394033i</v>
      </c>
      <c r="I2717" t="str">
        <f t="shared" si="787"/>
        <v>-11.3157798806872-5.0306153826251i</v>
      </c>
      <c r="K2717" t="str">
        <f t="shared" si="788"/>
        <v>0.000536348816956633-0.00154607650309095i</v>
      </c>
      <c r="L2717" t="str">
        <f t="shared" si="789"/>
        <v>0.00015-0.0111583135172085i</v>
      </c>
      <c r="M2717" t="str">
        <f t="shared" si="790"/>
        <v>0.0004-0.00196911415009561i</v>
      </c>
      <c r="N2717">
        <f t="shared" si="791"/>
        <v>102.62862388797269</v>
      </c>
      <c r="O2717">
        <f t="shared" si="792"/>
        <v>0.75963905437103418</v>
      </c>
      <c r="P2717" s="3">
        <f t="shared" si="793"/>
        <v>0.75963905437103418</v>
      </c>
      <c r="Q2717" s="3">
        <f t="shared" si="794"/>
        <v>-77.371376112027306</v>
      </c>
      <c r="R2717">
        <f t="shared" si="795"/>
        <v>102.62862388797269</v>
      </c>
      <c r="S2717">
        <f t="shared" si="796"/>
        <v>25.289629564177993</v>
      </c>
      <c r="T2717">
        <f t="shared" si="779"/>
        <v>0.75963905437103418</v>
      </c>
    </row>
    <row r="2718" spans="1:20" x14ac:dyDescent="0.25">
      <c r="A2718">
        <f t="shared" si="780"/>
        <v>159503.24673148396</v>
      </c>
      <c r="B2718">
        <f t="shared" si="797"/>
        <v>25385.730156521873</v>
      </c>
      <c r="C2718" t="str">
        <f t="shared" si="781"/>
        <v>0.238486111476498-1.06200062093867i</v>
      </c>
      <c r="D2718" t="str">
        <f t="shared" si="782"/>
        <v>3.47389586085902-0.748155350734132i</v>
      </c>
      <c r="E2718" t="str">
        <f t="shared" si="783"/>
        <v>186.915879687603+18.5781919743168i</v>
      </c>
      <c r="F2718" t="str">
        <f t="shared" si="784"/>
        <v>2.42453015267311-5.91444444497248i</v>
      </c>
      <c r="G2718" t="str">
        <f t="shared" si="785"/>
        <v>0.999837202278819-0.0127581823973116i</v>
      </c>
      <c r="H2718" t="str">
        <f t="shared" si="786"/>
        <v>20.6878746941835-681.197177527436i</v>
      </c>
      <c r="I2718" t="str">
        <f t="shared" si="787"/>
        <v>-11.2242039776266-5.00435973291716i</v>
      </c>
      <c r="K2718" t="str">
        <f t="shared" si="788"/>
        <v>0.000534504130209646-0.00154057762815812i</v>
      </c>
      <c r="L2718" t="str">
        <f t="shared" si="789"/>
        <v>0.00015-0.0111160724419291i</v>
      </c>
      <c r="M2718" t="str">
        <f t="shared" si="790"/>
        <v>0.0004-0.00196165984269337i</v>
      </c>
      <c r="N2718">
        <f t="shared" si="791"/>
        <v>102.65655288214921</v>
      </c>
      <c r="O2718">
        <f t="shared" si="792"/>
        <v>0.73616066254824208</v>
      </c>
      <c r="P2718" s="3">
        <f t="shared" si="793"/>
        <v>0.73616066254824208</v>
      </c>
      <c r="Q2718" s="3">
        <f t="shared" si="794"/>
        <v>-77.343447117850786</v>
      </c>
      <c r="R2718">
        <f t="shared" si="795"/>
        <v>102.65655288214921</v>
      </c>
      <c r="S2718">
        <f t="shared" si="796"/>
        <v>25.385730156521873</v>
      </c>
      <c r="T2718">
        <f t="shared" si="779"/>
        <v>0.73616066254824208</v>
      </c>
    </row>
    <row r="2719" spans="1:20" x14ac:dyDescent="0.25">
      <c r="A2719">
        <f t="shared" si="780"/>
        <v>160109.35906906362</v>
      </c>
      <c r="B2719">
        <f t="shared" si="797"/>
        <v>25482.195931116657</v>
      </c>
      <c r="C2719" t="str">
        <f t="shared" si="781"/>
        <v>0.238356736913932-1.0590250496307i</v>
      </c>
      <c r="D2719" t="str">
        <f t="shared" si="782"/>
        <v>3.47386369778641-0.746241440134134i</v>
      </c>
      <c r="E2719" t="str">
        <f t="shared" si="783"/>
        <v>187.099761784498+18.5811325338539i</v>
      </c>
      <c r="F2719" t="str">
        <f t="shared" si="784"/>
        <v>2.42452714719657-5.89228927982802i</v>
      </c>
      <c r="G2719" t="str">
        <f t="shared" si="785"/>
        <v>0.999835962868682-0.0128066476151284i</v>
      </c>
      <c r="H2719" t="str">
        <f t="shared" si="786"/>
        <v>20.4352493102351-678.193046816589i</v>
      </c>
      <c r="I2719" t="str">
        <f t="shared" si="787"/>
        <v>-11.133420927572-4.97831438418378i</v>
      </c>
      <c r="K2719" t="str">
        <f t="shared" si="788"/>
        <v>0.000532672639427217-0.00153509651740344i</v>
      </c>
      <c r="L2719" t="str">
        <f t="shared" si="789"/>
        <v>0.00015-0.0110739912750838i</v>
      </c>
      <c r="M2719" t="str">
        <f t="shared" si="790"/>
        <v>0.0004-0.00195423375442656i</v>
      </c>
      <c r="N2719">
        <f t="shared" si="791"/>
        <v>102.68430227201617</v>
      </c>
      <c r="O2719">
        <f t="shared" si="792"/>
        <v>0.71273565257613203</v>
      </c>
      <c r="P2719" s="3">
        <f t="shared" si="793"/>
        <v>0.71273565257613203</v>
      </c>
      <c r="Q2719" s="3">
        <f t="shared" si="794"/>
        <v>-77.315697727983832</v>
      </c>
      <c r="R2719">
        <f t="shared" si="795"/>
        <v>102.68430227201617</v>
      </c>
      <c r="S2719">
        <f t="shared" si="796"/>
        <v>25.482195931116657</v>
      </c>
      <c r="T2719">
        <f t="shared" si="779"/>
        <v>0.71273565257613203</v>
      </c>
    </row>
    <row r="2720" spans="1:20" x14ac:dyDescent="0.25">
      <c r="A2720">
        <f t="shared" si="780"/>
        <v>160717.77463352607</v>
      </c>
      <c r="B2720">
        <f t="shared" si="797"/>
        <v>25579.028275654902</v>
      </c>
      <c r="C2720" t="str">
        <f t="shared" si="781"/>
        <v>0.238224380350033-1.05606481898958i</v>
      </c>
      <c r="D2720" t="str">
        <f t="shared" si="782"/>
        <v>3.47383129041241-0.74433824733386i</v>
      </c>
      <c r="E2720" t="str">
        <f t="shared" si="783"/>
        <v>187.284843501457+18.5832744815323i</v>
      </c>
      <c r="F2720" t="str">
        <f t="shared" si="784"/>
        <v>2.42452411884257-5.8702188766569i</v>
      </c>
      <c r="G2720" t="str">
        <f t="shared" si="785"/>
        <v>0.999834714024238-0.0128552968191459i</v>
      </c>
      <c r="H2720" t="str">
        <f t="shared" si="786"/>
        <v>20.1861655770779-675.205373343931i</v>
      </c>
      <c r="I2720" t="str">
        <f t="shared" si="787"/>
        <v>-11.0434231541987-4.95247665983068i</v>
      </c>
      <c r="K2720" t="str">
        <f t="shared" si="788"/>
        <v>0.000530854254901758-0.00152963313917962i</v>
      </c>
      <c r="L2720" t="str">
        <f t="shared" si="789"/>
        <v>0.00015-0.0110320694113208i</v>
      </c>
      <c r="M2720" t="str">
        <f t="shared" si="790"/>
        <v>0.0004-0.00194683577846838i</v>
      </c>
      <c r="N2720">
        <f t="shared" si="791"/>
        <v>102.71186932627506</v>
      </c>
      <c r="O2720">
        <f t="shared" si="792"/>
        <v>0.68936415060916612</v>
      </c>
      <c r="P2720" s="3">
        <f t="shared" si="793"/>
        <v>0.68936415060916612</v>
      </c>
      <c r="Q2720" s="3">
        <f t="shared" si="794"/>
        <v>-77.288130673724936</v>
      </c>
      <c r="R2720">
        <f t="shared" si="795"/>
        <v>102.71186932627506</v>
      </c>
      <c r="S2720">
        <f t="shared" si="796"/>
        <v>25.579028275654903</v>
      </c>
      <c r="T2720">
        <f t="shared" si="779"/>
        <v>0.68936415060916612</v>
      </c>
    </row>
    <row r="2721" spans="1:20" x14ac:dyDescent="0.25">
      <c r="A2721">
        <f t="shared" si="780"/>
        <v>161328.50217713346</v>
      </c>
      <c r="B2721">
        <f t="shared" si="797"/>
        <v>25676.228583102391</v>
      </c>
      <c r="C2721" t="str">
        <f t="shared" si="781"/>
        <v>0.238089027136249-1.05311987848589i</v>
      </c>
      <c r="D2721" t="str">
        <f t="shared" si="782"/>
        <v>3.47379863688598-0.742445744759653i</v>
      </c>
      <c r="E2721" t="str">
        <f t="shared" si="783"/>
        <v>187.471130313479+18.5846055455273i</v>
      </c>
      <c r="F2721" t="str">
        <f t="shared" si="784"/>
        <v>2.42452106743698-5.84823291796223i</v>
      </c>
      <c r="G2721" t="str">
        <f t="shared" si="785"/>
        <v>0.999833455673699-0.012904130706434i</v>
      </c>
      <c r="H2721" t="str">
        <f t="shared" si="786"/>
        <v>19.9405676942992-672.234032464159i</v>
      </c>
      <c r="I2721" t="str">
        <f t="shared" si="787"/>
        <v>-10.9542031635333-4.92684392848313i</v>
      </c>
      <c r="K2721" t="str">
        <f t="shared" si="788"/>
        <v>0.00052904888745569-0.00152418746160551i</v>
      </c>
      <c r="L2721" t="str">
        <f t="shared" si="789"/>
        <v>0.00015-0.01099030624758i</v>
      </c>
      <c r="M2721" t="str">
        <f t="shared" si="790"/>
        <v>0.0004-0.00193946580839647i</v>
      </c>
      <c r="N2721">
        <f t="shared" si="791"/>
        <v>102.73925129129591</v>
      </c>
      <c r="O2721">
        <f t="shared" si="792"/>
        <v>0.66604628110423292</v>
      </c>
      <c r="P2721" s="3">
        <f t="shared" si="793"/>
        <v>0.66604628110423292</v>
      </c>
      <c r="Q2721" s="3">
        <f t="shared" si="794"/>
        <v>-77.260748708704085</v>
      </c>
      <c r="R2721">
        <f t="shared" si="795"/>
        <v>102.73925129129591</v>
      </c>
      <c r="S2721">
        <f t="shared" si="796"/>
        <v>25.67622858310239</v>
      </c>
      <c r="T2721">
        <f t="shared" si="779"/>
        <v>0.66604628110423292</v>
      </c>
    </row>
    <row r="2722" spans="1:20" x14ac:dyDescent="0.25">
      <c r="A2722">
        <f t="shared" si="780"/>
        <v>161941.55048540659</v>
      </c>
      <c r="B2722">
        <f t="shared" si="797"/>
        <v>25773.798251718181</v>
      </c>
      <c r="C2722" t="str">
        <f t="shared" si="781"/>
        <v>0.237950662396843-1.05019017772384i</v>
      </c>
      <c r="D2722" t="str">
        <f t="shared" si="782"/>
        <v>3.4737657353421-0.740563904989408i</v>
      </c>
      <c r="E2722" t="str">
        <f t="shared" si="783"/>
        <v>187.658627671335+18.5851133062414i</v>
      </c>
      <c r="F2722" t="str">
        <f t="shared" si="784"/>
        <v>2.4245179928044-5.82633108746177i</v>
      </c>
      <c r="G2722" t="str">
        <f t="shared" si="785"/>
        <v>0.999832187744728-0.0129531499766878i</v>
      </c>
      <c r="H2722" t="str">
        <f t="shared" si="786"/>
        <v>19.6984008304185-669.278900789263i</v>
      </c>
      <c r="I2722" t="str">
        <f t="shared" si="787"/>
        <v>-10.8657535429353-4.9014136030994i</v>
      </c>
      <c r="K2722" t="str">
        <f t="shared" si="788"/>
        <v>0.000527256448439443-0.00151875945257038i</v>
      </c>
      <c r="L2722" t="str">
        <f t="shared" si="789"/>
        <v>0.00015-0.0109487011830843i</v>
      </c>
      <c r="M2722" t="str">
        <f t="shared" si="790"/>
        <v>0.0004-0.00193212373819134i</v>
      </c>
      <c r="N2722">
        <f t="shared" si="791"/>
        <v>102.76644539103722</v>
      </c>
      <c r="O2722">
        <f t="shared" si="792"/>
        <v>0.64278216678254307</v>
      </c>
      <c r="P2722" s="3">
        <f t="shared" si="793"/>
        <v>0.64278216678254307</v>
      </c>
      <c r="Q2722" s="3">
        <f t="shared" si="794"/>
        <v>-77.233554608962777</v>
      </c>
      <c r="R2722">
        <f t="shared" si="795"/>
        <v>102.76644539103722</v>
      </c>
      <c r="S2722">
        <f t="shared" si="796"/>
        <v>25.77379825171818</v>
      </c>
      <c r="T2722">
        <f t="shared" si="779"/>
        <v>0.64278216678254307</v>
      </c>
    </row>
    <row r="2723" spans="1:20" x14ac:dyDescent="0.25">
      <c r="A2723">
        <f t="shared" si="780"/>
        <v>162556.92837725111</v>
      </c>
      <c r="B2723">
        <f t="shared" si="797"/>
        <v>25871.73868507471</v>
      </c>
      <c r="C2723" t="str">
        <f t="shared" si="781"/>
        <v>0.237809271027472-1.04727566643789i</v>
      </c>
      <c r="D2723" t="str">
        <f t="shared" si="782"/>
        <v>3.47373258390179-0.738692700752175i</v>
      </c>
      <c r="E2723" t="str">
        <f t="shared" si="783"/>
        <v>187.847341000167+18.5847851948323i</v>
      </c>
      <c r="F2723" t="str">
        <f t="shared" si="784"/>
        <v>2.42451489476813-5.80451307008359i</v>
      </c>
      <c r="G2723" t="str">
        <f t="shared" si="785"/>
        <v>0.999830910164442-0.013002355332237i</v>
      </c>
      <c r="H2723" t="str">
        <f t="shared" si="786"/>
        <v>19.4596111045441-666.339856173745i</v>
      </c>
      <c r="I2723" t="str">
        <f t="shared" si="787"/>
        <v>-10.7780669600933-4.87618314010302i</v>
      </c>
      <c r="K2723" t="str">
        <f t="shared" si="788"/>
        <v>0.00052547684972943-0.00151334907973813i</v>
      </c>
      <c r="L2723" t="str">
        <f t="shared" si="789"/>
        <v>0.00015-0.0109072536193308i</v>
      </c>
      <c r="M2723" t="str">
        <f t="shared" si="790"/>
        <v>0.0004-0.00192480946223485i</v>
      </c>
      <c r="N2723">
        <f t="shared" si="791"/>
        <v>102.79344882697116</v>
      </c>
      <c r="O2723">
        <f t="shared" si="792"/>
        <v>0.61957192859178245</v>
      </c>
      <c r="P2723" s="3">
        <f t="shared" si="793"/>
        <v>0.61957192859178245</v>
      </c>
      <c r="Q2723" s="3">
        <f t="shared" si="794"/>
        <v>-77.206551173028842</v>
      </c>
      <c r="R2723">
        <f t="shared" si="795"/>
        <v>102.79344882697116</v>
      </c>
      <c r="S2723">
        <f t="shared" si="796"/>
        <v>25.87173868507471</v>
      </c>
      <c r="T2723">
        <f t="shared" si="779"/>
        <v>0.61957192859178245</v>
      </c>
    </row>
    <row r="2724" spans="1:20" x14ac:dyDescent="0.25">
      <c r="A2724">
        <f t="shared" si="780"/>
        <v>163174.64470508468</v>
      </c>
      <c r="B2724">
        <f t="shared" si="797"/>
        <v>25970.051292077995</v>
      </c>
      <c r="C2724" t="str">
        <f t="shared" si="781"/>
        <v>0.237664837693672-1.04437629448927i</v>
      </c>
      <c r="D2724" t="str">
        <f t="shared" si="782"/>
        <v>3.4736991806718-0.73683210492769i</v>
      </c>
      <c r="E2724" t="str">
        <f t="shared" si="783"/>
        <v>188.037275698076+18.5836084917184i</v>
      </c>
      <c r="F2724" t="str">
        <f t="shared" si="784"/>
        <v>2.42451177315004-5.78277855196116i</v>
      </c>
      <c r="G2724" t="str">
        <f t="shared" si="785"/>
        <v>0.999829622859399-0.0130517474780561i</v>
      </c>
      <c r="H2724" t="str">
        <f t="shared" si="786"/>
        <v>19.2241455684051-663.416777700019i</v>
      </c>
      <c r="I2724" t="str">
        <f t="shared" si="787"/>
        <v>-10.691136162033-4.8511500385336i</v>
      </c>
      <c r="K2724" t="str">
        <f t="shared" si="788"/>
        <v>0.000523710003725997-0.00150795631055141i</v>
      </c>
      <c r="L2724" t="str">
        <f t="shared" si="789"/>
        <v>0.00015-0.0108659629600825i</v>
      </c>
      <c r="M2724" t="str">
        <f t="shared" si="790"/>
        <v>0.0004-0.00191752287530867i</v>
      </c>
      <c r="N2724">
        <f t="shared" si="791"/>
        <v>102.82025877800586</v>
      </c>
      <c r="O2724">
        <f t="shared" si="792"/>
        <v>0.59641568566721914</v>
      </c>
      <c r="P2724" s="3">
        <f t="shared" si="793"/>
        <v>0.59641568566721914</v>
      </c>
      <c r="Q2724" s="3">
        <f t="shared" si="794"/>
        <v>-77.179741221994135</v>
      </c>
      <c r="R2724">
        <f t="shared" si="795"/>
        <v>102.82025877800586</v>
      </c>
      <c r="S2724">
        <f t="shared" si="796"/>
        <v>25.970051292077994</v>
      </c>
      <c r="T2724">
        <f t="shared" si="779"/>
        <v>0.59641568566721914</v>
      </c>
    </row>
    <row r="2725" spans="1:20" x14ac:dyDescent="0.25">
      <c r="A2725">
        <f t="shared" si="780"/>
        <v>163794.70835496401</v>
      </c>
      <c r="B2725">
        <f t="shared" si="797"/>
        <v>26068.737486987891</v>
      </c>
      <c r="C2725" t="str">
        <f t="shared" si="781"/>
        <v>0.237517346829399-1.04149201186249i</v>
      </c>
      <c r="D2725" t="str">
        <f t="shared" si="782"/>
        <v>3.4736655237447-0.734982090546016i</v>
      </c>
      <c r="E2725" t="str">
        <f t="shared" si="783"/>
        <v>188.228437134649+18.5815703250843i</v>
      </c>
      <c r="F2725" t="str">
        <f t="shared" si="784"/>
        <v>2.42450862777072-5.76112722042917i</v>
      </c>
      <c r="G2725" t="str">
        <f t="shared" si="785"/>
        <v>0.999828325755602-0.0131013271217736i</v>
      </c>
      <c r="H2725" t="str">
        <f t="shared" si="786"/>
        <v>18.9919521887544-660.509545663993i</v>
      </c>
      <c r="I2725" t="str">
        <f t="shared" si="787"/>
        <v>-10.6049539741407-4.82631183921661i</v>
      </c>
      <c r="K2725" t="str">
        <f t="shared" si="788"/>
        <v>0.000521955823351396-0.00150258111223585i</v>
      </c>
      <c r="L2725" t="str">
        <f t="shared" si="789"/>
        <v>0.00015-0.0108248286113593i</v>
      </c>
      <c r="M2725" t="str">
        <f t="shared" si="790"/>
        <v>0.0004-0.00191026387259282i</v>
      </c>
      <c r="N2725">
        <f t="shared" si="791"/>
        <v>102.8468724004119</v>
      </c>
      <c r="O2725">
        <f t="shared" si="792"/>
        <v>0.57331355529272443</v>
      </c>
      <c r="P2725" s="3">
        <f t="shared" si="793"/>
        <v>0.57331355529272443</v>
      </c>
      <c r="Q2725" s="3">
        <f t="shared" si="794"/>
        <v>-77.153127599588103</v>
      </c>
      <c r="R2725">
        <f t="shared" si="795"/>
        <v>102.8468724004119</v>
      </c>
      <c r="S2725">
        <f t="shared" si="796"/>
        <v>26.068737486987892</v>
      </c>
      <c r="T2725">
        <f t="shared" si="779"/>
        <v>0.57331355529272443</v>
      </c>
    </row>
    <row r="2726" spans="1:20" x14ac:dyDescent="0.25">
      <c r="A2726">
        <f t="shared" si="780"/>
        <v>164417.12824671288</v>
      </c>
      <c r="B2726">
        <f t="shared" si="797"/>
        <v>26167.798689438445</v>
      </c>
      <c r="C2726" t="str">
        <f t="shared" si="781"/>
        <v>0.237366782635551-1.03862276866185i</v>
      </c>
      <c r="D2726" t="str">
        <f t="shared" si="782"/>
        <v>3.4736316111986-0.733142630787081i</v>
      </c>
      <c r="E2726" t="str">
        <f t="shared" si="783"/>
        <v>188.420830649483+18.5786576693772i</v>
      </c>
      <c r="F2726" t="str">
        <f t="shared" si="784"/>
        <v>2.42450545844934-5.73955876401881i</v>
      </c>
      <c r="G2726" t="str">
        <f t="shared" si="785"/>
        <v>0.99982701877849-0.0131510949736825i</v>
      </c>
      <c r="H2726" t="str">
        <f t="shared" si="786"/>
        <v>18.7629798301294-657.618041560811i</v>
      </c>
      <c r="I2726" t="str">
        <f t="shared" si="787"/>
        <v>-10.5195132991979-4.80166612395025i</v>
      </c>
      <c r="K2726" t="str">
        <f t="shared" si="788"/>
        <v>0.000520214222047726-0.0014972234518041i</v>
      </c>
      <c r="L2726" t="str">
        <f t="shared" si="789"/>
        <v>0.00015-0.0107838499814299i</v>
      </c>
      <c r="M2726" t="str">
        <f t="shared" si="790"/>
        <v>0.0004-0.0019030323496641i</v>
      </c>
      <c r="N2726">
        <f t="shared" si="791"/>
        <v>102.87328682774863</v>
      </c>
      <c r="O2726">
        <f t="shared" si="792"/>
        <v>0.55026565286166329</v>
      </c>
      <c r="P2726" s="3">
        <f t="shared" si="793"/>
        <v>0.55026565286166329</v>
      </c>
      <c r="Q2726" s="3">
        <f t="shared" si="794"/>
        <v>-77.126713172251371</v>
      </c>
      <c r="R2726">
        <f t="shared" si="795"/>
        <v>102.87328682774863</v>
      </c>
      <c r="S2726">
        <f t="shared" si="796"/>
        <v>26.167798689438445</v>
      </c>
      <c r="T2726">
        <f t="shared" si="779"/>
        <v>0.55026565286166329</v>
      </c>
    </row>
    <row r="2727" spans="1:20" x14ac:dyDescent="0.25">
      <c r="A2727">
        <f t="shared" si="780"/>
        <v>165041.91333405036</v>
      </c>
      <c r="B2727">
        <f t="shared" si="797"/>
        <v>26267.23632445831</v>
      </c>
      <c r="C2727" t="str">
        <f t="shared" si="781"/>
        <v>0.2372131290785-1.03576851510782i</v>
      </c>
      <c r="D2727" t="str">
        <f t="shared" si="782"/>
        <v>3.4735974410972-0.731313698980301i</v>
      </c>
      <c r="E2727" t="str">
        <f t="shared" si="783"/>
        <v>188.614461550647+18.574857343797i</v>
      </c>
      <c r="F2727" t="str">
        <f t="shared" si="784"/>
        <v>2.42450226500375-5.71807287245347i</v>
      </c>
      <c r="G2727" t="str">
        <f t="shared" si="785"/>
        <v>0.999825701852936-0.0132010517467494i</v>
      </c>
      <c r="H2727" t="str">
        <f t="shared" si="786"/>
        <v>18.5371782379654-654.742148070764i</v>
      </c>
      <c r="I2727" t="str">
        <f t="shared" si="787"/>
        <v>-10.4348071164305-4.77721051471025i</v>
      </c>
      <c r="K2727" t="str">
        <f t="shared" si="788"/>
        <v>0.000518485113774863-0.00149188329605987i</v>
      </c>
      <c r="L2727" t="str">
        <f t="shared" si="789"/>
        <v>0.00015-0.0107430264808028i</v>
      </c>
      <c r="M2727" t="str">
        <f t="shared" si="790"/>
        <v>0.0004-0.00189582820249462i</v>
      </c>
      <c r="N2727">
        <f t="shared" si="791"/>
        <v>102.89949917079379</v>
      </c>
      <c r="O2727">
        <f t="shared" si="792"/>
        <v>0.52727209183667856</v>
      </c>
      <c r="P2727" s="3">
        <f t="shared" si="793"/>
        <v>0.52727209183667856</v>
      </c>
      <c r="Q2727" s="3">
        <f t="shared" si="794"/>
        <v>-77.100500829206212</v>
      </c>
      <c r="R2727">
        <f t="shared" si="795"/>
        <v>102.89949917079379</v>
      </c>
      <c r="S2727">
        <f t="shared" si="796"/>
        <v>26.26723632445831</v>
      </c>
      <c r="T2727">
        <f t="shared" si="779"/>
        <v>0.52727209183667856</v>
      </c>
    </row>
    <row r="2728" spans="1:20" x14ac:dyDescent="0.25">
      <c r="A2728">
        <f t="shared" si="780"/>
        <v>165669.07260471975</v>
      </c>
      <c r="B2728">
        <f t="shared" si="797"/>
        <v>26367.051822491252</v>
      </c>
      <c r="C2728" t="str">
        <f t="shared" si="781"/>
        <v>0.237056369888616-1.03292920153343i</v>
      </c>
      <c r="D2728" t="str">
        <f t="shared" si="782"/>
        <v>3.47356301148955-0.72949526860414i</v>
      </c>
      <c r="E2728" t="str">
        <f t="shared" si="783"/>
        <v>188.809335113134+18.5701560107804i</v>
      </c>
      <c r="F2728" t="str">
        <f t="shared" si="784"/>
        <v>2.42449904725034-5.69666923664404i</v>
      </c>
      <c r="G2728" t="str">
        <f t="shared" si="785"/>
        <v>0.999824374903239-0.0132511981566251i</v>
      </c>
      <c r="H2728" t="str">
        <f t="shared" si="786"/>
        <v>18.3144980220546-651.881749045395i</v>
      </c>
      <c r="I2728" t="str">
        <f t="shared" si="787"/>
        <v>-10.3508284805694-4.75294267287143i</v>
      </c>
      <c r="K2728" t="str">
        <f t="shared" si="788"/>
        <v>0.000516768413008391-0.00148656061160199i</v>
      </c>
      <c r="L2728" t="str">
        <f t="shared" si="789"/>
        <v>0.00015-0.0107023575222184i</v>
      </c>
      <c r="M2728" t="str">
        <f t="shared" si="790"/>
        <v>0.0004-0.00188865132745031i</v>
      </c>
      <c r="N2728">
        <f t="shared" si="791"/>
        <v>102.92550651747342</v>
      </c>
      <c r="O2728">
        <f t="shared" si="792"/>
        <v>0.50433298370946322</v>
      </c>
      <c r="P2728" s="3">
        <f t="shared" si="793"/>
        <v>0.50433298370946322</v>
      </c>
      <c r="Q2728" s="3">
        <f t="shared" si="794"/>
        <v>-77.074493482526577</v>
      </c>
      <c r="R2728">
        <f t="shared" si="795"/>
        <v>102.92550651747342</v>
      </c>
      <c r="S2728">
        <f t="shared" si="796"/>
        <v>26.367051822491252</v>
      </c>
      <c r="T2728">
        <f t="shared" si="779"/>
        <v>0.50433298370946322</v>
      </c>
    </row>
    <row r="2729" spans="1:20" x14ac:dyDescent="0.25">
      <c r="A2729">
        <f t="shared" si="780"/>
        <v>166298.61508061772</v>
      </c>
      <c r="B2729">
        <f t="shared" si="797"/>
        <v>26467.246619416721</v>
      </c>
      <c r="C2729" t="str">
        <f t="shared" si="781"/>
        <v>0.236896488558793-1.03010477838065i</v>
      </c>
      <c r="D2729" t="str">
        <f t="shared" si="782"/>
        <v>3.47352832041005-0.727687313285733i</v>
      </c>
      <c r="E2729" t="str">
        <f t="shared" si="783"/>
        <v>189.005456577258+18.5645401744755i</v>
      </c>
      <c r="F2729" t="str">
        <f t="shared" si="784"/>
        <v>2.4244958050042-5.67534754868477i</v>
      </c>
      <c r="G2729" t="str">
        <f t="shared" si="785"/>
        <v>0.999823037853127-0.0133015349216537i</v>
      </c>
      <c r="H2729" t="str">
        <f t="shared" si="786"/>
        <v>18.0948906403419-649.036729493761i</v>
      </c>
      <c r="I2729" t="str">
        <f t="shared" si="787"/>
        <v>-10.2675705209254-4.72886029844638i</v>
      </c>
      <c r="K2729" t="str">
        <f t="shared" si="788"/>
        <v>0.000515064034737523-0.00148125536482833i</v>
      </c>
      <c r="L2729" t="str">
        <f t="shared" si="789"/>
        <v>0.00015-0.01066184252064i</v>
      </c>
      <c r="M2729" t="str">
        <f t="shared" si="790"/>
        <v>0.0004-0.00188150162128941i</v>
      </c>
      <c r="N2729">
        <f t="shared" si="791"/>
        <v>102.9513059327931</v>
      </c>
      <c r="O2729">
        <f t="shared" si="792"/>
        <v>0.48144843796035836</v>
      </c>
      <c r="P2729" s="3">
        <f t="shared" si="793"/>
        <v>0.48144843796035836</v>
      </c>
      <c r="Q2729" s="3">
        <f t="shared" si="794"/>
        <v>-77.048694067206895</v>
      </c>
      <c r="R2729">
        <f t="shared" si="795"/>
        <v>102.9513059327931</v>
      </c>
      <c r="S2729">
        <f t="shared" si="796"/>
        <v>26.46724661941672</v>
      </c>
      <c r="T2729">
        <f t="shared" si="779"/>
        <v>0.48144843796035836</v>
      </c>
    </row>
    <row r="2730" spans="1:20" x14ac:dyDescent="0.25">
      <c r="A2730">
        <f t="shared" si="780"/>
        <v>166930.54981792407</v>
      </c>
      <c r="B2730">
        <f t="shared" si="797"/>
        <v>26567.822156570506</v>
      </c>
      <c r="C2730" t="str">
        <f t="shared" si="781"/>
        <v>0.236733468342962-1.0272951961966i</v>
      </c>
      <c r="D2730" t="str">
        <f t="shared" si="782"/>
        <v>3.47349336587828-0.725889806800455i</v>
      </c>
      <c r="E2730" t="str">
        <f t="shared" si="783"/>
        <v>189.202831147025+18.5579961792119i</v>
      </c>
      <c r="F2730" t="str">
        <f t="shared" si="784"/>
        <v>2.42449253807894-5.65410750184857i</v>
      </c>
      <c r="G2730" t="str">
        <f t="shared" si="785"/>
        <v>0.999821690625743-0.0133520627628833i</v>
      </c>
      <c r="H2730" t="str">
        <f t="shared" si="786"/>
        <v>17.8783083830474-646.206975568842i</v>
      </c>
      <c r="I2730" t="str">
        <f t="shared" si="787"/>
        <v>-10.1850264404747-4.70496112933957i</v>
      </c>
      <c r="K2730" t="str">
        <f t="shared" si="788"/>
        <v>0.000513371894462995-0.00147596752193976i</v>
      </c>
      <c r="L2730" t="str">
        <f t="shared" si="789"/>
        <v>0.00015-0.0106214808932456i</v>
      </c>
      <c r="M2730" t="str">
        <f t="shared" si="790"/>
        <v>0.0004-0.001874378981161i</v>
      </c>
      <c r="N2730">
        <f t="shared" si="791"/>
        <v>102.97689445877158</v>
      </c>
      <c r="O2730">
        <f t="shared" si="792"/>
        <v>0.45861856201647339</v>
      </c>
      <c r="P2730" s="3">
        <f t="shared" si="793"/>
        <v>0.45861856201647339</v>
      </c>
      <c r="Q2730" s="3">
        <f t="shared" si="794"/>
        <v>-77.023105541228418</v>
      </c>
      <c r="R2730">
        <f t="shared" si="795"/>
        <v>102.97689445877158</v>
      </c>
      <c r="S2730">
        <f t="shared" si="796"/>
        <v>26.567822156570507</v>
      </c>
      <c r="T2730">
        <f t="shared" si="779"/>
        <v>0.45861856201647339</v>
      </c>
    </row>
    <row r="2731" spans="1:20" x14ac:dyDescent="0.25">
      <c r="A2731">
        <f t="shared" si="780"/>
        <v>167564.88590723221</v>
      </c>
      <c r="B2731">
        <f t="shared" si="797"/>
        <v>26668.779880765476</v>
      </c>
      <c r="C2731" t="str">
        <f t="shared" si="781"/>
        <v>0.236567292254644-1.02450040562989i</v>
      </c>
      <c r="D2731" t="str">
        <f t="shared" si="782"/>
        <v>3.47345814589888-0.724102723071519i</v>
      </c>
      <c r="E2731" t="str">
        <f t="shared" si="783"/>
        <v>189.401463988477+18.5505102079642i</v>
      </c>
      <c r="F2731" t="str">
        <f t="shared" si="784"/>
        <v>2.42448924628678-5.6329487905827i</v>
      </c>
      <c r="G2731" t="str">
        <f t="shared" si="785"/>
        <v>0.99982033314365-0.0134027824040758i</v>
      </c>
      <c r="H2731" t="str">
        <f t="shared" si="786"/>
        <v>17.6647043571149-643.392374554135i</v>
      </c>
      <c r="I2731" t="str">
        <f t="shared" si="787"/>
        <v>-10.1031895149576-4.68124294061807i</v>
      </c>
      <c r="K2731" t="str">
        <f t="shared" si="788"/>
        <v>0.000511691908194998-0.00147069704894402i</v>
      </c>
      <c r="L2731" t="str">
        <f t="shared" si="789"/>
        <v>0.00015-0.0105812720594199i</v>
      </c>
      <c r="M2731" t="str">
        <f t="shared" si="790"/>
        <v>0.0004-0.0018672833046035i</v>
      </c>
      <c r="N2731">
        <f t="shared" si="791"/>
        <v>103.00226911437585</v>
      </c>
      <c r="O2731">
        <f t="shared" si="792"/>
        <v>0.4358434612108798</v>
      </c>
      <c r="P2731" s="3">
        <f t="shared" si="793"/>
        <v>0.4358434612108798</v>
      </c>
      <c r="Q2731" s="3">
        <f t="shared" si="794"/>
        <v>-76.997730885624151</v>
      </c>
      <c r="R2731">
        <f t="shared" si="795"/>
        <v>103.00226911437585</v>
      </c>
      <c r="S2731">
        <f t="shared" si="796"/>
        <v>26.668779880765477</v>
      </c>
      <c r="T2731">
        <f t="shared" si="779"/>
        <v>0.4358434612108798</v>
      </c>
    </row>
    <row r="2732" spans="1:20" x14ac:dyDescent="0.25">
      <c r="A2732">
        <f t="shared" si="780"/>
        <v>168201.63247367967</v>
      </c>
      <c r="B2732">
        <f t="shared" si="797"/>
        <v>26770.121244312384</v>
      </c>
      <c r="C2732" t="str">
        <f t="shared" si="781"/>
        <v>0.236397943065455-1.02172035742676i</v>
      </c>
      <c r="D2732" t="str">
        <f t="shared" si="782"/>
        <v>3.47342265846144-0.722326036169579i</v>
      </c>
      <c r="E2732" t="str">
        <f t="shared" si="783"/>
        <v>189.601360227974+18.5420682808129i</v>
      </c>
      <c r="F2732" t="str">
        <f t="shared" si="784"/>
        <v>2.4244859294385-5.6118711105044i</v>
      </c>
      <c r="G2732" t="str">
        <f t="shared" si="785"/>
        <v>0.999818965328819-0.0134536945717162i</v>
      </c>
      <c r="H2732" t="str">
        <f t="shared" si="786"/>
        <v>17.4540324709731-640.592814850429i</v>
      </c>
      <c r="I2732" t="str">
        <f t="shared" si="787"/>
        <v>-10.0220530919901-4.65770354379756i</v>
      </c>
      <c r="K2732" t="str">
        <f t="shared" si="788"/>
        <v>0.000510023992451029-0.00146544391165959i</v>
      </c>
      <c r="L2732" t="str">
        <f t="shared" si="789"/>
        <v>0.00015-0.010541215440745i</v>
      </c>
      <c r="M2732" t="str">
        <f t="shared" si="790"/>
        <v>0.0004-0.00186021448954324i</v>
      </c>
      <c r="N2732">
        <f t="shared" si="791"/>
        <v>103.02742689545725</v>
      </c>
      <c r="O2732">
        <f t="shared" si="792"/>
        <v>0.41312323874000584</v>
      </c>
      <c r="P2732" s="3">
        <f t="shared" si="793"/>
        <v>0.41312323874000584</v>
      </c>
      <c r="Q2732" s="3">
        <f t="shared" si="794"/>
        <v>-76.972573104542747</v>
      </c>
      <c r="R2732">
        <f t="shared" si="795"/>
        <v>103.02742689545725</v>
      </c>
      <c r="S2732">
        <f t="shared" si="796"/>
        <v>26.770121244312385</v>
      </c>
      <c r="T2732">
        <f t="shared" ref="T2732:T2795" si="798">P2732</f>
        <v>0.41312323874000584</v>
      </c>
    </row>
    <row r="2733" spans="1:20" x14ac:dyDescent="0.25">
      <c r="A2733">
        <f t="shared" ref="A2733:A2796" si="799">2*PI()*B2733</f>
        <v>168840.79867707964</v>
      </c>
      <c r="B2733">
        <f t="shared" si="797"/>
        <v>26871.847705040771</v>
      </c>
      <c r="C2733" t="str">
        <f t="shared" ref="C2733:C2796" si="800">IMPRODUCT(D2733,E2733,$C$40,,K2733,$C$41)</f>
        <v>0.236225403303681-1.01895500242723i</v>
      </c>
      <c r="D2733" t="str">
        <f t="shared" ref="D2733:D2796" si="801">IMDIV(IMPRODUCT($C$37,$C$38,COMPLEX(1,A2733/$C$38)),IMSUM(-1*A2733*A2733/$C$39,COMPLEX(0,1*A2733)))</f>
        <v>3.47338690154048-0.720559720312337i</v>
      </c>
      <c r="E2733" t="str">
        <f t="shared" ref="E2733:E2796" si="802">IMDIV(IMPRODUCT(IMSUM(F2733,G2733),$C$29,H2733),IMSUM(1,I2733))</f>
        <v>189.802524950457+18.5326562533973i</v>
      </c>
      <c r="F2733" t="str">
        <f t="shared" ref="F2733:F2796" si="803">IMDIV(IMPRODUCT($C$14,$C$15,COMPLEX(1,A2733/$C$15)),IMSUM(-1*A2733*A2733/$C$16,COMPLEX(0,A2733)))</f>
        <v>2.42448258734346-5.59087415839651i</v>
      </c>
      <c r="G2733" t="str">
        <f t="shared" ref="G2733:G2796" si="804">IMDIV(1,COMPLEX(1,A2733*$C$9*$C$10))</f>
        <v>0.999817587102629-0.0135047999950239i</v>
      </c>
      <c r="H2733" t="str">
        <f t="shared" ref="H2733:H2796" si="805">IMDIV($C$3,IMSUM(K2733,COMPLEX(0,$C$28*A2733)))</f>
        <v>17.246247419606-637.808185962688i</v>
      </c>
      <c r="I2733" t="str">
        <f t="shared" ref="I2733:I2796" si="806">IMPRODUCT(F2733,$C$29,H2733,$C$31)</f>
        <v>-9.94161059018596-4.63434078614336i</v>
      </c>
      <c r="K2733" t="str">
        <f t="shared" ref="K2733:K2796" si="807">IF($C$26&lt;=0,IMDIV(1,IMSUM(IMDIV(1,L2733),1/$C$18)),IMDIV(1,IMSUM(IMDIV(1,L2733),1/$C$18,IMDIV(1,M2733))))</f>
        <v>0.00050836806425382-0.00146020807571946i</v>
      </c>
      <c r="L2733" t="str">
        <f t="shared" ref="L2733:L2796" si="808">IMSUM($C$21/$C$22,IMDIV(1,COMPLEX(0,$C$20*$C$22*A2733)))</f>
        <v>0.00015-0.0105013104609932i</v>
      </c>
      <c r="M2733" t="str">
        <f t="shared" ref="M2733:M2796" si="809">IMSUM($C$25/$C$26,IMDIV(1,COMPLEX(0,$C$24*$C$26*A2733)))</f>
        <v>0.0004-0.00185317243429292i</v>
      </c>
      <c r="N2733">
        <f t="shared" ref="N2733:N2796" si="810">ABS(R2733)</f>
        <v>103.05236477469215</v>
      </c>
      <c r="O2733">
        <f t="shared" ref="O2733:O2796" si="811">ABS(P2733)</f>
        <v>0.39045799562119116</v>
      </c>
      <c r="P2733" s="3">
        <f t="shared" ref="P2733:P2796" si="812">20*LOG10(IMABS(C2733))</f>
        <v>0.39045799562119116</v>
      </c>
      <c r="Q2733" s="3">
        <f t="shared" ref="Q2733:Q2796" si="813">IMARGUMENT(C2733)*180/PI()</f>
        <v>-76.947635225307849</v>
      </c>
      <c r="R2733">
        <f t="shared" ref="R2733:R2796" si="814">IF(Q2733&lt;0,Q2733+180,Q2733-180)</f>
        <v>103.05236477469215</v>
      </c>
      <c r="S2733">
        <f t="shared" ref="S2733:S2796" si="815">B2733/1000</f>
        <v>26.871847705040771</v>
      </c>
      <c r="T2733">
        <f t="shared" si="798"/>
        <v>0.39045799562119116</v>
      </c>
    </row>
    <row r="2734" spans="1:20" x14ac:dyDescent="0.25">
      <c r="A2734">
        <f t="shared" si="799"/>
        <v>169482.39371205255</v>
      </c>
      <c r="B2734">
        <f t="shared" ref="B2734:B2797" si="816">B2733*(1+B$42)</f>
        <v>26973.960726319925</v>
      </c>
      <c r="C2734" t="str">
        <f t="shared" si="800"/>
        <v>0.236049655252765-1.01620429156124i</v>
      </c>
      <c r="D2734" t="str">
        <f t="shared" si="801"/>
        <v>3.4733508730952-0.718803749864121i</v>
      </c>
      <c r="E2734" t="str">
        <f t="shared" si="802"/>
        <v>190.004963197676+18.5222598153588i</v>
      </c>
      <c r="F2734" t="str">
        <f t="shared" si="803"/>
        <v>2.42447921980955-5.56995763220302i</v>
      </c>
      <c r="G2734" t="str">
        <f t="shared" si="804"/>
        <v>0.999816198385862-0.0135560994059616i</v>
      </c>
      <c r="H2734" t="str">
        <f t="shared" si="805"/>
        <v>17.0413046699245-635.038378487149i</v>
      </c>
      <c r="I2734" t="str">
        <f t="shared" si="806"/>
        <v>-9.86185549829126-4.61115254998639i</v>
      </c>
      <c r="K2734" t="str">
        <f t="shared" si="807"/>
        <v>0.000506724041129189-0.00145498950657494i</v>
      </c>
      <c r="L2734" t="str">
        <f t="shared" si="808"/>
        <v>0.00015-0.010461556546118i</v>
      </c>
      <c r="M2734" t="str">
        <f t="shared" si="809"/>
        <v>0.0004-0.00184615703755023i</v>
      </c>
      <c r="N2734">
        <f t="shared" si="810"/>
        <v>103.07707970151908</v>
      </c>
      <c r="O2734">
        <f t="shared" si="811"/>
        <v>0.36784783064990034</v>
      </c>
      <c r="P2734" s="3">
        <f t="shared" si="812"/>
        <v>0.36784783064990034</v>
      </c>
      <c r="Q2734" s="3">
        <f t="shared" si="813"/>
        <v>-76.922920298480918</v>
      </c>
      <c r="R2734">
        <f t="shared" si="814"/>
        <v>103.07707970151908</v>
      </c>
      <c r="S2734">
        <f t="shared" si="815"/>
        <v>26.973960726319923</v>
      </c>
      <c r="T2734">
        <f t="shared" si="798"/>
        <v>0.36784783064990034</v>
      </c>
    </row>
    <row r="2735" spans="1:20" x14ac:dyDescent="0.25">
      <c r="A2735">
        <f t="shared" si="799"/>
        <v>170126.42680815834</v>
      </c>
      <c r="B2735">
        <f t="shared" si="816"/>
        <v>27076.461777079941</v>
      </c>
      <c r="C2735" t="str">
        <f t="shared" si="800"/>
        <v>0.235870680949888-1.01346817584468i</v>
      </c>
      <c r="D2735" t="str">
        <f t="shared" si="801"/>
        <v>3.47331457106949-0.71705809933551i</v>
      </c>
      <c r="E2735" t="str">
        <f t="shared" si="802"/>
        <v>190.208679966364+18.5108644887902i</v>
      </c>
      <c r="F2735" t="str">
        <f t="shared" si="803"/>
        <v>2.42447582664324-5.54912123102486i</v>
      </c>
      <c r="G2735" t="str">
        <f t="shared" si="804"/>
        <v>0.999814799098697-0.0136075935392463i</v>
      </c>
      <c r="H2735" t="str">
        <f t="shared" si="805"/>
        <v>16.8391604464331-632.283284098555i</v>
      </c>
      <c r="I2735" t="str">
        <f t="shared" si="806"/>
        <v>-9.78278137433107-4.58813675205375i</v>
      </c>
      <c r="K2735" t="str">
        <f t="shared" si="807"/>
        <v>0.000505091841103918-0.00144978816949937i</v>
      </c>
      <c r="L2735" t="str">
        <f t="shared" si="808"/>
        <v>0.00015-0.0104219531242459i</v>
      </c>
      <c r="M2735" t="str">
        <f t="shared" si="809"/>
        <v>0.0004-0.00183916819839633i</v>
      </c>
      <c r="N2735">
        <f t="shared" si="810"/>
        <v>103.10156860208313</v>
      </c>
      <c r="O2735">
        <f t="shared" si="811"/>
        <v>0.34529284035619912</v>
      </c>
      <c r="P2735" s="3">
        <f t="shared" si="812"/>
        <v>0.34529284035619912</v>
      </c>
      <c r="Q2735" s="3">
        <f t="shared" si="813"/>
        <v>-76.898431397916866</v>
      </c>
      <c r="R2735">
        <f t="shared" si="814"/>
        <v>103.10156860208313</v>
      </c>
      <c r="S2735">
        <f t="shared" si="815"/>
        <v>27.076461777079942</v>
      </c>
      <c r="T2735">
        <f t="shared" si="798"/>
        <v>0.34529284035619912</v>
      </c>
    </row>
    <row r="2736" spans="1:20" x14ac:dyDescent="0.25">
      <c r="A2736">
        <f t="shared" si="799"/>
        <v>170772.90723002935</v>
      </c>
      <c r="B2736">
        <f t="shared" si="816"/>
        <v>27179.352331832844</v>
      </c>
      <c r="C2736" t="str">
        <f t="shared" si="800"/>
        <v>0.235688462184489-1.0107466063754i</v>
      </c>
      <c r="D2736" t="str">
        <f t="shared" si="801"/>
        <v>3.47327799339167-0.715322743382915i</v>
      </c>
      <c r="E2736" t="str">
        <f t="shared" si="802"/>
        <v>190.413680206382+18.49845562667i</v>
      </c>
      <c r="F2736" t="str">
        <f t="shared" si="803"/>
        <v>2.42447240764946-5.52836465511539i</v>
      </c>
      <c r="G2736" t="str">
        <f t="shared" si="804"/>
        <v>0.999813389160705-0.0136592831323585i</v>
      </c>
      <c r="H2736" t="str">
        <f t="shared" si="805"/>
        <v>16.6397717171846-629.542795537531i</v>
      </c>
      <c r="I2736" t="str">
        <f t="shared" si="806"/>
        <v>-9.70438184476647-4.56529134281294i</v>
      </c>
      <c r="K2736" t="str">
        <f t="shared" si="807"/>
        <v>0.000503471382703619-0.00144460402959179i</v>
      </c>
      <c r="L2736" t="str">
        <f t="shared" si="808"/>
        <v>0.00015-0.0103824996256683i</v>
      </c>
      <c r="M2736" t="str">
        <f t="shared" si="809"/>
        <v>0.0004-0.00183220581629441i</v>
      </c>
      <c r="N2736">
        <f t="shared" si="810"/>
        <v>103.12582837917854</v>
      </c>
      <c r="O2736">
        <f t="shared" si="811"/>
        <v>0.32279311896087154</v>
      </c>
      <c r="P2736" s="3">
        <f t="shared" si="812"/>
        <v>0.32279311896087154</v>
      </c>
      <c r="Q2736" s="3">
        <f t="shared" si="813"/>
        <v>-76.874171620821457</v>
      </c>
      <c r="R2736">
        <f t="shared" si="814"/>
        <v>103.12582837917854</v>
      </c>
      <c r="S2736">
        <f t="shared" si="815"/>
        <v>27.179352331832845</v>
      </c>
      <c r="T2736">
        <f t="shared" si="798"/>
        <v>0.32279311896087154</v>
      </c>
    </row>
    <row r="2737" spans="1:20" x14ac:dyDescent="0.25">
      <c r="A2737">
        <f t="shared" si="799"/>
        <v>171421.84427750349</v>
      </c>
      <c r="B2737">
        <f t="shared" si="816"/>
        <v>27282.633870693811</v>
      </c>
      <c r="C2737" t="str">
        <f t="shared" si="800"/>
        <v>0.23550298049684-1.00803953432912i</v>
      </c>
      <c r="D2737" t="str">
        <f t="shared" si="801"/>
        <v>3.47324113797453-0.713597656808209i</v>
      </c>
      <c r="E2737" t="str">
        <f t="shared" si="802"/>
        <v>190.619968818817+18.4850184112996i</v>
      </c>
      <c r="F2737" t="str">
        <f t="shared" si="803"/>
        <v>2.42446896263171-5.50768760587628i</v>
      </c>
      <c r="G2737" t="str">
        <f t="shared" si="804"/>
        <v>0.999811968490847-0.0137111689255538i</v>
      </c>
      <c r="H2737" t="str">
        <f t="shared" si="805"/>
        <v>16.4430961800185-626.816806598144i</v>
      </c>
      <c r="I2737" t="str">
        <f t="shared" si="806"/>
        <v>-9.62665060366412-4.5426143058306i</v>
      </c>
      <c r="K2737" t="str">
        <f t="shared" si="807"/>
        <v>0.000501862584950603-0.00143943705178061i</v>
      </c>
      <c r="L2737" t="str">
        <f t="shared" si="808"/>
        <v>0.00015-0.0103431954828336i</v>
      </c>
      <c r="M2737" t="str">
        <f t="shared" si="809"/>
        <v>0.0004-0.00182526979108827i</v>
      </c>
      <c r="N2737">
        <f t="shared" si="810"/>
        <v>103.14985591219632</v>
      </c>
      <c r="O2737">
        <f t="shared" si="811"/>
        <v>0.30034875833078206</v>
      </c>
      <c r="P2737" s="3">
        <f t="shared" si="812"/>
        <v>0.30034875833078206</v>
      </c>
      <c r="Q2737" s="3">
        <f t="shared" si="813"/>
        <v>-76.850144087803685</v>
      </c>
      <c r="R2737">
        <f t="shared" si="814"/>
        <v>103.14985591219632</v>
      </c>
      <c r="S2737">
        <f t="shared" si="815"/>
        <v>27.282633870693811</v>
      </c>
      <c r="T2737">
        <f t="shared" si="798"/>
        <v>0.30034875833078206</v>
      </c>
    </row>
    <row r="2738" spans="1:20" x14ac:dyDescent="0.25">
      <c r="A2738">
        <f t="shared" si="799"/>
        <v>172073.247285758</v>
      </c>
      <c r="B2738">
        <f t="shared" si="816"/>
        <v>27386.307879402448</v>
      </c>
      <c r="C2738" t="str">
        <f t="shared" si="800"/>
        <v>0.235314217176584-1.00534691095543i</v>
      </c>
      <c r="D2738" t="str">
        <f t="shared" si="801"/>
        <v>3.47320400271513-0.711882814558315i</v>
      </c>
      <c r="E2738" t="str">
        <f t="shared" si="802"/>
        <v>190.827550654049+18.4705378527322i</v>
      </c>
      <c r="F2738" t="str">
        <f t="shared" si="803"/>
        <v>2.42446549139198-5.48708978585309i</v>
      </c>
      <c r="G2738" t="str">
        <f t="shared" si="804"/>
        <v>0.999810537007467-0.0137632516618713i</v>
      </c>
      <c r="H2738" t="str">
        <f t="shared" si="805"/>
        <v>16.2490922490739-624.105212115594i</v>
      </c>
      <c r="I2738" t="str">
        <f t="shared" si="806"/>
        <v>-9.54958141187612-4.5201036571442i</v>
      </c>
      <c r="K2738" t="str">
        <f t="shared" si="807"/>
        <v>0.00050026536736172-0.00143428720082723i</v>
      </c>
      <c r="L2738" t="str">
        <f t="shared" si="808"/>
        <v>0.00015-0.0103040401303383i</v>
      </c>
      <c r="M2738" t="str">
        <f t="shared" si="809"/>
        <v>0.0004-0.00181836002300087i</v>
      </c>
      <c r="N2738">
        <f t="shared" si="810"/>
        <v>103.1736480570698</v>
      </c>
      <c r="O2738">
        <f t="shared" si="811"/>
        <v>0.2779598479348413</v>
      </c>
      <c r="P2738" s="3">
        <f t="shared" si="812"/>
        <v>0.2779598479348413</v>
      </c>
      <c r="Q2738" s="3">
        <f t="shared" si="813"/>
        <v>-76.826351942930202</v>
      </c>
      <c r="R2738">
        <f t="shared" si="814"/>
        <v>103.1736480570698</v>
      </c>
      <c r="S2738">
        <f t="shared" si="815"/>
        <v>27.386307879402448</v>
      </c>
      <c r="T2738">
        <f t="shared" si="798"/>
        <v>0.2779598479348413</v>
      </c>
    </row>
    <row r="2739" spans="1:20" x14ac:dyDescent="0.25">
      <c r="A2739">
        <f t="shared" si="799"/>
        <v>172727.12562544388</v>
      </c>
      <c r="B2739">
        <f t="shared" si="816"/>
        <v>27490.375849344178</v>
      </c>
      <c r="C2739" t="str">
        <f t="shared" si="800"/>
        <v>0.235122153261308-1.00266868757355i</v>
      </c>
      <c r="D2739" t="str">
        <f t="shared" si="801"/>
        <v>3.4731665854947-0.710178191724834i</v>
      </c>
      <c r="E2739" t="str">
        <f t="shared" si="802"/>
        <v>191.036430509762+18.4549987872031i</v>
      </c>
      <c r="F2739" t="str">
        <f t="shared" si="803"/>
        <v>2.42446199373076-5.46657089873106i</v>
      </c>
      <c r="G2739" t="str">
        <f t="shared" si="804"/>
        <v>0.999809094628288-0.0138155320871457i</v>
      </c>
      <c r="H2739" t="str">
        <f t="shared" si="805"/>
        <v>16.0577190415733-621.407907954073i</v>
      </c>
      <c r="I2739" t="str">
        <f t="shared" si="806"/>
        <v>-9.47316809623137-4.49775744464716i</v>
      </c>
      <c r="K2739" t="str">
        <f t="shared" si="807"/>
        <v>0.00049867964994621-0.00142915444132961i</v>
      </c>
      <c r="L2739" t="str">
        <f t="shared" si="808"/>
        <v>0.00015-0.0102650330049196i</v>
      </c>
      <c r="M2739" t="str">
        <f t="shared" si="809"/>
        <v>0.0004-0.00181147641263286i</v>
      </c>
      <c r="N2739">
        <f t="shared" si="810"/>
        <v>103.19720164622616</v>
      </c>
      <c r="O2739">
        <f t="shared" si="811"/>
        <v>0.25562647479804695</v>
      </c>
      <c r="P2739" s="3">
        <f t="shared" si="812"/>
        <v>0.25562647479804695</v>
      </c>
      <c r="Q2739" s="3">
        <f t="shared" si="813"/>
        <v>-76.802798353773838</v>
      </c>
      <c r="R2739">
        <f t="shared" si="814"/>
        <v>103.19720164622616</v>
      </c>
      <c r="S2739">
        <f t="shared" si="815"/>
        <v>27.490375849344179</v>
      </c>
      <c r="T2739">
        <f t="shared" si="798"/>
        <v>0.25562647479804695</v>
      </c>
    </row>
    <row r="2740" spans="1:20" x14ac:dyDescent="0.25">
      <c r="A2740">
        <f t="shared" si="799"/>
        <v>173383.48870282056</v>
      </c>
      <c r="B2740">
        <f t="shared" si="816"/>
        <v>27594.839277571686</v>
      </c>
      <c r="C2740" t="str">
        <f t="shared" si="800"/>
        <v>0.234926769535115-1.00000481556813i</v>
      </c>
      <c r="D2740" t="str">
        <f t="shared" si="801"/>
        <v>3.47312888417851-0.708483763543634i</v>
      </c>
      <c r="E2740" t="str">
        <f t="shared" si="802"/>
        <v>191.246613128927+18.4383858755512i</v>
      </c>
      <c r="F2740" t="str">
        <f t="shared" si="803"/>
        <v>2.42445846944701-5.44613064933076i</v>
      </c>
      <c r="G2740" t="str">
        <f t="shared" si="804"/>
        <v>0.999807641270409-0.0138680109500161i</v>
      </c>
      <c r="H2740" t="str">
        <f t="shared" si="805"/>
        <v>15.8689363648709-618.724790994749i</v>
      </c>
      <c r="I2740" t="str">
        <f t="shared" si="806"/>
        <v>-9.39740454873726-4.47557374748676i</v>
      </c>
      <c r="K2740" t="str">
        <f t="shared" si="807"/>
        <v>0.000497105353203559-0.00142403873772577i</v>
      </c>
      <c r="L2740" t="str">
        <f t="shared" si="808"/>
        <v>0.00015-0.0102261735454469i</v>
      </c>
      <c r="M2740" t="str">
        <f t="shared" si="809"/>
        <v>0.0004-0.00180461886096121i</v>
      </c>
      <c r="N2740">
        <f t="shared" si="810"/>
        <v>103.22051348853819</v>
      </c>
      <c r="O2740">
        <f t="shared" si="811"/>
        <v>0.23334872345580804</v>
      </c>
      <c r="P2740" s="3">
        <f t="shared" si="812"/>
        <v>0.23334872345580804</v>
      </c>
      <c r="Q2740" s="3">
        <f t="shared" si="813"/>
        <v>-76.779486511461812</v>
      </c>
      <c r="R2740">
        <f t="shared" si="814"/>
        <v>103.22051348853819</v>
      </c>
      <c r="S2740">
        <f t="shared" si="815"/>
        <v>27.594839277571687</v>
      </c>
      <c r="T2740">
        <f t="shared" si="798"/>
        <v>0.23334872345580804</v>
      </c>
    </row>
    <row r="2741" spans="1:20" x14ac:dyDescent="0.25">
      <c r="A2741">
        <f t="shared" si="799"/>
        <v>174042.34595989127</v>
      </c>
      <c r="B2741">
        <f t="shared" si="816"/>
        <v>27699.699666826458</v>
      </c>
      <c r="C2741" t="str">
        <f t="shared" si="800"/>
        <v>0.234728046527211-0.997355246385041i</v>
      </c>
      <c r="D2741" t="str">
        <f t="shared" si="801"/>
        <v>3.47309089661579-0.706799505394486i</v>
      </c>
      <c r="E2741" t="str">
        <f t="shared" si="802"/>
        <v>191.458103197731+18.4206836016458i</v>
      </c>
      <c r="F2741" t="str">
        <f t="shared" si="803"/>
        <v>2.42445491833819-5.42576874360398i</v>
      </c>
      <c r="G2741" t="str">
        <f t="shared" si="804"/>
        <v>0.999806176850298-0.0139206890019373i</v>
      </c>
      <c r="H2741" t="str">
        <f t="shared" si="805"/>
        <v>15.6827047037583-616.055759123923i</v>
      </c>
      <c r="I2741" t="str">
        <f t="shared" si="806"/>
        <v>-9.32228472579281-4.45355067547477i</v>
      </c>
      <c r="K2741" t="str">
        <f t="shared" si="807"/>
        <v>0.000495542398121322-0.00141894005429733i</v>
      </c>
      <c r="L2741" t="str">
        <f t="shared" si="808"/>
        <v>0.00015-0.0101874611929138i</v>
      </c>
      <c r="M2741" t="str">
        <f t="shared" si="809"/>
        <v>0.0004-0.00179778726933773i</v>
      </c>
      <c r="N2741">
        <f t="shared" si="810"/>
        <v>103.24358036927818</v>
      </c>
      <c r="O2741">
        <f t="shared" si="811"/>
        <v>0.21112667590817311</v>
      </c>
      <c r="P2741" s="3">
        <f t="shared" si="812"/>
        <v>0.21112667590817311</v>
      </c>
      <c r="Q2741" s="3">
        <f t="shared" si="813"/>
        <v>-76.756419630721823</v>
      </c>
      <c r="R2741">
        <f t="shared" si="814"/>
        <v>103.24358036927818</v>
      </c>
      <c r="S2741">
        <f t="shared" si="815"/>
        <v>27.699699666826458</v>
      </c>
      <c r="T2741">
        <f t="shared" si="798"/>
        <v>0.21112667590817311</v>
      </c>
    </row>
    <row r="2742" spans="1:20" x14ac:dyDescent="0.25">
      <c r="A2742">
        <f t="shared" si="799"/>
        <v>174703.70687453888</v>
      </c>
      <c r="B2742">
        <f t="shared" si="816"/>
        <v>27804.9585255604</v>
      </c>
      <c r="C2742" t="str">
        <f t="shared" si="800"/>
        <v>0.23452596451047-0.994719931526986i</v>
      </c>
      <c r="D2742" t="str">
        <f t="shared" si="801"/>
        <v>3.47305262063951-0.705125392800648i</v>
      </c>
      <c r="E2742" t="str">
        <f t="shared" si="802"/>
        <v>191.670905343467+18.4018762708032i</v>
      </c>
      <c r="F2742" t="str">
        <f t="shared" si="803"/>
        <v>2.42445134020018-5.40548488862927i</v>
      </c>
      <c r="G2742" t="str">
        <f t="shared" si="804"/>
        <v>0.999804701283787-0.0139735669971895i</v>
      </c>
      <c r="H2742" t="str">
        <f t="shared" si="805"/>
        <v>15.4989852080256-613.40071122133i</v>
      </c>
      <c r="I2742" t="str">
        <f t="shared" si="806"/>
        <v>-9.2478026474116-4.4316863685103i</v>
      </c>
      <c r="K2742" t="str">
        <f t="shared" si="807"/>
        <v>0.000493990706172957-0.00141385835517295i</v>
      </c>
      <c r="L2742" t="str">
        <f t="shared" si="808"/>
        <v>0.00015-0.0101488953904302i</v>
      </c>
      <c r="M2742" t="str">
        <f t="shared" si="809"/>
        <v>0.0004-0.00179098153948768i</v>
      </c>
      <c r="N2742">
        <f t="shared" si="810"/>
        <v>103.26639905007364</v>
      </c>
      <c r="O2742">
        <f t="shared" si="811"/>
        <v>0.18896041157251459</v>
      </c>
      <c r="P2742" s="3">
        <f t="shared" si="812"/>
        <v>0.18896041157251459</v>
      </c>
      <c r="Q2742" s="3">
        <f t="shared" si="813"/>
        <v>-76.733600949926355</v>
      </c>
      <c r="R2742">
        <f t="shared" si="814"/>
        <v>103.26639905007364</v>
      </c>
      <c r="S2742">
        <f t="shared" si="815"/>
        <v>27.804958525560401</v>
      </c>
      <c r="T2742">
        <f t="shared" si="798"/>
        <v>0.18896041157251459</v>
      </c>
    </row>
    <row r="2743" spans="1:20" x14ac:dyDescent="0.25">
      <c r="A2743">
        <f t="shared" si="799"/>
        <v>175367.58096066213</v>
      </c>
      <c r="B2743">
        <f t="shared" si="816"/>
        <v>27910.617367957529</v>
      </c>
      <c r="C2743" t="str">
        <f t="shared" si="800"/>
        <v>0.234320503500058-0.9920988225492i</v>
      </c>
      <c r="D2743" t="str">
        <f t="shared" si="801"/>
        <v>3.47301405406644-0.703461401428521i</v>
      </c>
      <c r="E2743" t="str">
        <f t="shared" si="802"/>
        <v>191.885024132378+18.3819480082053i</v>
      </c>
      <c r="F2743" t="str">
        <f t="shared" si="803"/>
        <v>2.42444773482733-5.38527879260801i</v>
      </c>
      <c r="G2743" t="str">
        <f t="shared" si="804"/>
        <v>0.999803214486068-0.0140266456928893i</v>
      </c>
      <c r="H2743" t="str">
        <f t="shared" si="805"/>
        <v>15.3177396802675-610.759547148567i</v>
      </c>
      <c r="I2743" t="str">
        <f t="shared" si="806"/>
        <v>-9.17395239645587-4.40997899601474i</v>
      </c>
      <c r="K2743" t="str">
        <f t="shared" si="807"/>
        <v>0.000492450199315669-0.00140879360433176i</v>
      </c>
      <c r="L2743" t="str">
        <f t="shared" si="808"/>
        <v>0.00015-0.010110475583214i</v>
      </c>
      <c r="M2743" t="str">
        <f t="shared" si="809"/>
        <v>0.0004-0.00178420157350835i</v>
      </c>
      <c r="N2743">
        <f t="shared" si="810"/>
        <v>103.28896626886625</v>
      </c>
      <c r="O2743">
        <f t="shared" si="811"/>
        <v>0.16685000723703225</v>
      </c>
      <c r="P2743" s="3">
        <f t="shared" si="812"/>
        <v>0.16685000723703225</v>
      </c>
      <c r="Q2743" s="3">
        <f t="shared" si="813"/>
        <v>-76.711033731133753</v>
      </c>
      <c r="R2743">
        <f t="shared" si="814"/>
        <v>103.28896626886625</v>
      </c>
      <c r="S2743">
        <f t="shared" si="815"/>
        <v>27.910617367957528</v>
      </c>
      <c r="T2743">
        <f t="shared" si="798"/>
        <v>0.16685000723703225</v>
      </c>
    </row>
    <row r="2744" spans="1:20" x14ac:dyDescent="0.25">
      <c r="A2744">
        <f t="shared" si="799"/>
        <v>176033.97776831264</v>
      </c>
      <c r="B2744">
        <f t="shared" si="816"/>
        <v>28016.677713955767</v>
      </c>
      <c r="C2744" t="str">
        <f t="shared" si="800"/>
        <v>0.23411164325203-0.98949187105494i</v>
      </c>
      <c r="D2744" t="str">
        <f t="shared" si="801"/>
        <v>3.47297519469682-0.701807507087228i</v>
      </c>
      <c r="E2744" t="str">
        <f t="shared" si="802"/>
        <v>192.100464067457+18.3608827573208i</v>
      </c>
      <c r="F2744" t="str">
        <f t="shared" si="803"/>
        <v>2.42444410201243-5.36515016485999i</v>
      </c>
      <c r="G2744" t="str">
        <f t="shared" si="804"/>
        <v>0.999801716371689-0.0140799258489996i</v>
      </c>
      <c r="H2744" t="str">
        <f t="shared" si="805"/>
        <v>15.1389305639328-608.132167737676i</v>
      </c>
      <c r="I2744" t="str">
        <f t="shared" si="806"/>
        <v>-9.10072811788011-4.38842675637841i</v>
      </c>
      <c r="K2744" t="str">
        <f t="shared" si="807"/>
        <v>0.00049092079998822-0.00140374576560672i</v>
      </c>
      <c r="L2744" t="str">
        <f t="shared" si="808"/>
        <v>0.00015-0.0100722012185833i</v>
      </c>
      <c r="M2744" t="str">
        <f t="shared" si="809"/>
        <v>0.0004-0.00177744727386765i</v>
      </c>
      <c r="N2744">
        <f t="shared" si="810"/>
        <v>103.31127873987285</v>
      </c>
      <c r="O2744">
        <f t="shared" si="811"/>
        <v>0.14479553701244585</v>
      </c>
      <c r="P2744" s="3">
        <f t="shared" si="812"/>
        <v>0.14479553701244585</v>
      </c>
      <c r="Q2744" s="3">
        <f t="shared" si="813"/>
        <v>-76.688721260127153</v>
      </c>
      <c r="R2744">
        <f t="shared" si="814"/>
        <v>103.31127873987285</v>
      </c>
      <c r="S2744">
        <f t="shared" si="815"/>
        <v>28.016677713955769</v>
      </c>
      <c r="T2744">
        <f t="shared" si="798"/>
        <v>0.14479553701244585</v>
      </c>
    </row>
    <row r="2745" spans="1:20" x14ac:dyDescent="0.25">
      <c r="A2745">
        <f t="shared" si="799"/>
        <v>176702.90688383224</v>
      </c>
      <c r="B2745">
        <f t="shared" si="816"/>
        <v>28123.1410892688</v>
      </c>
      <c r="C2745" t="str">
        <f t="shared" si="800"/>
        <v>0.23389936326195-0.986899028691074i</v>
      </c>
      <c r="D2745" t="str">
        <f t="shared" si="801"/>
        <v>3.47293604031442-0.700163685728268i</v>
      </c>
      <c r="E2745" t="str">
        <f t="shared" si="802"/>
        <v>192.317229586199+18.3386642783193i</v>
      </c>
      <c r="F2745" t="str">
        <f t="shared" si="803"/>
        <v>2.42444044154669-5.34509871581937i</v>
      </c>
      <c r="G2745" t="str">
        <f t="shared" si="804"/>
        <v>0.99980020685455-0.0141334082283405i</v>
      </c>
      <c r="H2745" t="str">
        <f t="shared" si="805"/>
        <v>14.9625209316113-605.518474779875i</v>
      </c>
      <c r="I2745" t="str">
        <f t="shared" si="806"/>
        <v>-9.02812401798558-4.36702787641875i</v>
      </c>
      <c r="K2745" t="str">
        <f t="shared" si="807"/>
        <v>0.000489402431108754-0.00139871480268802i</v>
      </c>
      <c r="L2745" t="str">
        <f t="shared" si="808"/>
        <v>0.00015-0.0100340717459487i</v>
      </c>
      <c r="M2745" t="str">
        <f t="shared" si="809"/>
        <v>0.0004-0.00177071854340272i</v>
      </c>
      <c r="N2745">
        <f t="shared" si="810"/>
        <v>103.33333315354739</v>
      </c>
      <c r="O2745">
        <f t="shared" si="811"/>
        <v>0.12279707228453149</v>
      </c>
      <c r="P2745" s="3">
        <f t="shared" si="812"/>
        <v>0.12279707228453149</v>
      </c>
      <c r="Q2745" s="3">
        <f t="shared" si="813"/>
        <v>-76.666666846452614</v>
      </c>
      <c r="R2745">
        <f t="shared" si="814"/>
        <v>103.33333315354739</v>
      </c>
      <c r="S2745">
        <f t="shared" si="815"/>
        <v>28.123141089268799</v>
      </c>
      <c r="T2745">
        <f t="shared" si="798"/>
        <v>0.12279707228453149</v>
      </c>
    </row>
    <row r="2746" spans="1:20" x14ac:dyDescent="0.25">
      <c r="A2746">
        <f t="shared" si="799"/>
        <v>177374.37792999079</v>
      </c>
      <c r="B2746">
        <f t="shared" si="816"/>
        <v>28230.009025408021</v>
      </c>
      <c r="C2746" t="str">
        <f t="shared" si="800"/>
        <v>0.233683642763523-0.984320247143478i</v>
      </c>
      <c r="D2746" t="str">
        <f t="shared" si="801"/>
        <v>3.47289658868626-0.698529913445103i</v>
      </c>
      <c r="E2746" t="str">
        <f t="shared" si="802"/>
        <v>192.535325058311+18.3152761464874i</v>
      </c>
      <c r="F2746" t="str">
        <f t="shared" si="803"/>
        <v>2.42443675321974-5.32512415703036i</v>
      </c>
      <c r="G2746" t="str">
        <f t="shared" si="804"/>
        <v>0.999798685847894-0.0141870935965994i</v>
      </c>
      <c r="H2746" t="str">
        <f t="shared" si="805"/>
        <v>14.7884744735527-602.918371014421i</v>
      </c>
      <c r="I2746" t="str">
        <f t="shared" si="806"/>
        <v>-8.95613436368404-4.34578061084985i</v>
      </c>
      <c r="K2746" t="str">
        <f t="shared" si="807"/>
        <v>0.000487895016072625-0.00139370067912634i</v>
      </c>
      <c r="L2746" t="str">
        <f t="shared" si="808"/>
        <v>0.00015-0.00999608661680486i</v>
      </c>
      <c r="M2746" t="str">
        <f t="shared" si="809"/>
        <v>0.0004-0.00176401528531851i</v>
      </c>
      <c r="N2746">
        <f t="shared" si="810"/>
        <v>103.355126176547</v>
      </c>
      <c r="O2746">
        <f t="shared" si="811"/>
        <v>0.10085468166506932</v>
      </c>
      <c r="P2746" s="3">
        <f t="shared" si="812"/>
        <v>0.10085468166506932</v>
      </c>
      <c r="Q2746" s="3">
        <f t="shared" si="813"/>
        <v>-76.644873823452997</v>
      </c>
      <c r="R2746">
        <f t="shared" si="814"/>
        <v>103.355126176547</v>
      </c>
      <c r="S2746">
        <f t="shared" si="815"/>
        <v>28.23000902540802</v>
      </c>
      <c r="T2746">
        <f t="shared" si="798"/>
        <v>0.10085468166506932</v>
      </c>
    </row>
    <row r="2747" spans="1:20" x14ac:dyDescent="0.25">
      <c r="A2747">
        <f t="shared" si="799"/>
        <v>178048.40056612476</v>
      </c>
      <c r="B2747">
        <f t="shared" si="816"/>
        <v>28337.283059704572</v>
      </c>
      <c r="C2747" t="str">
        <f t="shared" si="800"/>
        <v>0.233464460727252-0.981755478132431i</v>
      </c>
      <c r="D2747" t="str">
        <f t="shared" si="801"/>
        <v>3.47285683756262-0.696906166472812i</v>
      </c>
      <c r="E2747" t="str">
        <f t="shared" si="802"/>
        <v>192.754754783362+18.2907017506504i</v>
      </c>
      <c r="F2747" t="str">
        <f t="shared" si="803"/>
        <v>2.42443303681959-5.30522620114326i</v>
      </c>
      <c r="G2747" t="str">
        <f t="shared" si="804"/>
        <v>0.999797153264304-0.0142409827223419i</v>
      </c>
      <c r="H2747" t="str">
        <f t="shared" si="805"/>
        <v>14.6167554864107-600.331760117602i</v>
      </c>
      <c r="I2747" t="str">
        <f t="shared" si="806"/>
        <v>-8.88475348177199-4.32468324176262i</v>
      </c>
      <c r="K2747" t="str">
        <f t="shared" si="807"/>
        <v>0.000486398478750199-0.00138870335833615i</v>
      </c>
      <c r="L2747" t="str">
        <f t="shared" si="808"/>
        <v>0.00015-0.00995824528472296i</v>
      </c>
      <c r="M2747" t="str">
        <f t="shared" si="809"/>
        <v>0.0004-0.0017573374031864i</v>
      </c>
      <c r="N2747">
        <f t="shared" si="810"/>
        <v>103.3766544517002</v>
      </c>
      <c r="O2747">
        <f t="shared" si="811"/>
        <v>7.8968430942820467E-2</v>
      </c>
      <c r="P2747" s="3">
        <f t="shared" si="812"/>
        <v>7.8968430942820467E-2</v>
      </c>
      <c r="Q2747" s="3">
        <f t="shared" si="813"/>
        <v>-76.623345548299795</v>
      </c>
      <c r="R2747">
        <f t="shared" si="814"/>
        <v>103.3766544517002</v>
      </c>
      <c r="S2747">
        <f t="shared" si="815"/>
        <v>28.337283059704571</v>
      </c>
      <c r="T2747">
        <f t="shared" si="798"/>
        <v>7.8968430942820467E-2</v>
      </c>
    </row>
    <row r="2748" spans="1:20" x14ac:dyDescent="0.25">
      <c r="A2748">
        <f t="shared" si="799"/>
        <v>178724.98448827604</v>
      </c>
      <c r="B2748">
        <f t="shared" si="816"/>
        <v>28444.96473533145</v>
      </c>
      <c r="C2748" t="str">
        <f t="shared" si="800"/>
        <v>0.233241795859076-0.979204673407945i</v>
      </c>
      <c r="D2748" t="str">
        <f t="shared" si="801"/>
        <v>3.47281678467684-0.695292421187698i</v>
      </c>
      <c r="E2748" t="str">
        <f t="shared" si="802"/>
        <v>192.975522988397+18.2649242915858i</v>
      </c>
      <c r="F2748" t="str">
        <f t="shared" si="803"/>
        <v>2.42442929213267-5.28540456191016i</v>
      </c>
      <c r="G2748" t="str">
        <f t="shared" si="804"/>
        <v>0.999795609015701-0.0142950763770222i</v>
      </c>
      <c r="H2748" t="str">
        <f t="shared" si="805"/>
        <v>14.4473288622125-597.758546691894i</v>
      </c>
      <c r="I2748" t="str">
        <f t="shared" si="806"/>
        <v>-8.81397575821425-4.3037340781163i</v>
      </c>
      <c r="K2748" t="str">
        <f t="shared" si="807"/>
        <v>0.00048491274348467-0.00138372280359895i</v>
      </c>
      <c r="L2748" t="str">
        <f t="shared" si="808"/>
        <v>0.00015-0.0099205472053426i</v>
      </c>
      <c r="M2748" t="str">
        <f t="shared" si="809"/>
        <v>0.0004-0.00175068480094282i</v>
      </c>
      <c r="N2748">
        <f t="shared" si="810"/>
        <v>103.39791459797604</v>
      </c>
      <c r="O2748">
        <f t="shared" si="811"/>
        <v>5.713838303392297E-2</v>
      </c>
      <c r="P2748" s="3">
        <f t="shared" si="812"/>
        <v>5.713838303392297E-2</v>
      </c>
      <c r="Q2748" s="3">
        <f t="shared" si="813"/>
        <v>-76.60208540202396</v>
      </c>
      <c r="R2748">
        <f t="shared" si="814"/>
        <v>103.39791459797604</v>
      </c>
      <c r="S2748">
        <f t="shared" si="815"/>
        <v>28.44496473533145</v>
      </c>
      <c r="T2748">
        <f t="shared" si="798"/>
        <v>5.713838303392297E-2</v>
      </c>
    </row>
    <row r="2749" spans="1:20" x14ac:dyDescent="0.25">
      <c r="A2749">
        <f t="shared" si="799"/>
        <v>179404.1394293315</v>
      </c>
      <c r="B2749">
        <f t="shared" si="816"/>
        <v>28553.055601325712</v>
      </c>
      <c r="C2749" t="str">
        <f t="shared" si="800"/>
        <v>0.233015626599071-0.976667784745043i</v>
      </c>
      <c r="D2749" t="str">
        <f t="shared" si="801"/>
        <v>3.47277642774521-0.693688654106915i</v>
      </c>
      <c r="E2749" t="str">
        <f t="shared" si="802"/>
        <v>193.197633825502+18.2379267804461i</v>
      </c>
      <c r="F2749" t="str">
        <f t="shared" si="803"/>
        <v>2.42442551894375-5.26565895418091i</v>
      </c>
      <c r="G2749" t="str">
        <f t="shared" si="804"/>
        <v>0.999794053013334-0.0143493753349936i</v>
      </c>
      <c r="H2749" t="str">
        <f t="shared" si="805"/>
        <v>14.2801600775417-595.198636255203i</v>
      </c>
      <c r="I2749" t="str">
        <f t="shared" si="806"/>
        <v>-8.74379563743691-4.28293145523962i</v>
      </c>
      <c r="K2749" t="str">
        <f t="shared" si="807"/>
        <v>0.000483437735089877-0.00137875897806645i</v>
      </c>
      <c r="L2749" t="str">
        <f t="shared" si="808"/>
        <v>0.00015-0.00988299183636444i</v>
      </c>
      <c r="M2749" t="str">
        <f t="shared" si="809"/>
        <v>0.0004-0.00174405738288784i</v>
      </c>
      <c r="N2749">
        <f t="shared" si="810"/>
        <v>103.41890321045807</v>
      </c>
      <c r="O2749">
        <f t="shared" si="811"/>
        <v>3.5364597931965766E-2</v>
      </c>
      <c r="P2749" s="3">
        <f t="shared" si="812"/>
        <v>3.5364597931965766E-2</v>
      </c>
      <c r="Q2749" s="3">
        <f t="shared" si="813"/>
        <v>-76.581096789541931</v>
      </c>
      <c r="R2749">
        <f t="shared" si="814"/>
        <v>103.41890321045807</v>
      </c>
      <c r="S2749">
        <f t="shared" si="815"/>
        <v>28.553055601325713</v>
      </c>
      <c r="T2749">
        <f t="shared" si="798"/>
        <v>3.5364597931965766E-2</v>
      </c>
    </row>
    <row r="2750" spans="1:20" x14ac:dyDescent="0.25">
      <c r="A2750">
        <f t="shared" si="799"/>
        <v>180085.87515916297</v>
      </c>
      <c r="B2750">
        <f t="shared" si="816"/>
        <v>28661.557212610751</v>
      </c>
      <c r="C2750" t="str">
        <f t="shared" si="800"/>
        <v>0.232785931120116-0.974144763938954i</v>
      </c>
      <c r="D2750" t="str">
        <f t="shared" si="801"/>
        <v>3.47273576446681-0.692094841888098i</v>
      </c>
      <c r="E2750" t="str">
        <f t="shared" si="802"/>
        <v>193.421091369309+18.2096920371803i</v>
      </c>
      <c r="F2750" t="str">
        <f t="shared" si="803"/>
        <v>2.42442171703598-5.24598909389896i</v>
      </c>
      <c r="G2750" t="str">
        <f t="shared" si="804"/>
        <v>0.99979248516778-0.0144038803735195i</v>
      </c>
      <c r="H2750" t="str">
        <f t="shared" si="805"/>
        <v>14.1152151829385-592.651935230312i</v>
      </c>
      <c r="I2750" t="str">
        <f t="shared" si="806"/>
        <v>-8.67420762163052-4.26227373434324i</v>
      </c>
      <c r="K2750" t="str">
        <f t="shared" si="807"/>
        <v>0.000481973378848096-0.00137381184476379i</v>
      </c>
      <c r="L2750" t="str">
        <f t="shared" si="808"/>
        <v>0.00015-0.00984557863754177i</v>
      </c>
      <c r="M2750" t="str">
        <f t="shared" si="809"/>
        <v>0.0004-0.00173745505368384i</v>
      </c>
      <c r="N2750">
        <f t="shared" si="810"/>
        <v>103.43961686031838</v>
      </c>
      <c r="O2750">
        <f t="shared" si="811"/>
        <v>1.3647132657307919E-2</v>
      </c>
      <c r="P2750" s="3">
        <f t="shared" si="812"/>
        <v>1.3647132657307919E-2</v>
      </c>
      <c r="Q2750" s="3">
        <f t="shared" si="813"/>
        <v>-76.560383139681619</v>
      </c>
      <c r="R2750">
        <f t="shared" si="814"/>
        <v>103.43961686031838</v>
      </c>
      <c r="S2750">
        <f t="shared" si="815"/>
        <v>28.661557212610752</v>
      </c>
      <c r="T2750">
        <f t="shared" si="798"/>
        <v>1.3647132657307919E-2</v>
      </c>
    </row>
    <row r="2751" spans="1:20" x14ac:dyDescent="0.25">
      <c r="A2751">
        <f t="shared" si="799"/>
        <v>180770.20148476778</v>
      </c>
      <c r="B2751">
        <f t="shared" si="816"/>
        <v>28770.471130018672</v>
      </c>
      <c r="C2751" t="str">
        <f t="shared" si="800"/>
        <v>0.232552687326622-0.97163556280025i</v>
      </c>
      <c r="D2751" t="str">
        <f t="shared" si="801"/>
        <v>3.47269479252349-0.690510961329001i</v>
      </c>
      <c r="E2751" t="str">
        <f t="shared" si="802"/>
        <v>193.645899614453+18.1802026889579i</v>
      </c>
      <c r="F2751" t="str">
        <f t="shared" si="803"/>
        <v>2.42441788619088-5.22639469809737i</v>
      </c>
      <c r="G2751" t="str">
        <f t="shared" si="804"/>
        <v>0.999790905388933-0.0144585922727836i</v>
      </c>
      <c r="H2751" t="str">
        <f t="shared" si="805"/>
        <v>13.9524607925048-590.118350934395i</v>
      </c>
      <c r="I2751" t="str">
        <f t="shared" si="806"/>
        <v>-8.60520627006181-4.24175930204143i</v>
      </c>
      <c r="K2751" t="str">
        <f t="shared" si="807"/>
        <v>0.000480519600507865-0.00136888136659264i</v>
      </c>
      <c r="L2751" t="str">
        <f t="shared" si="808"/>
        <v>0.00015-0.00980830707067323i</v>
      </c>
      <c r="M2751" t="str">
        <f t="shared" si="809"/>
        <v>0.0004-0.0017308777183541i</v>
      </c>
      <c r="N2751">
        <f t="shared" si="810"/>
        <v>103.46005209479689</v>
      </c>
      <c r="O2751">
        <f t="shared" si="811"/>
        <v>8.0139587939506672E-3</v>
      </c>
      <c r="P2751" s="3">
        <f t="shared" si="812"/>
        <v>-8.0139587939506672E-3</v>
      </c>
      <c r="Q2751" s="3">
        <f t="shared" si="813"/>
        <v>-76.539947905203107</v>
      </c>
      <c r="R2751">
        <f t="shared" si="814"/>
        <v>103.46005209479689</v>
      </c>
      <c r="S2751">
        <f t="shared" si="815"/>
        <v>28.77047113001867</v>
      </c>
      <c r="T2751">
        <f t="shared" si="798"/>
        <v>-8.0139587939506672E-3</v>
      </c>
    </row>
    <row r="2752" spans="1:20" x14ac:dyDescent="0.25">
      <c r="A2752">
        <f t="shared" si="799"/>
        <v>181457.12825040991</v>
      </c>
      <c r="B2752">
        <f t="shared" si="816"/>
        <v>28879.798920312744</v>
      </c>
      <c r="C2752" t="str">
        <f t="shared" si="800"/>
        <v>0.232315872853243-0.969140133149893i</v>
      </c>
      <c r="D2752" t="str">
        <f t="shared" si="801"/>
        <v>3.47265350957962-0.688936989367118i</v>
      </c>
      <c r="E2752" t="str">
        <f t="shared" si="802"/>
        <v>193.872062472989+18.1494411685978i</v>
      </c>
      <c r="F2752" t="str">
        <f t="shared" si="803"/>
        <v>2.42441402618828-5.20687548489464i</v>
      </c>
      <c r="G2752" t="str">
        <f t="shared" si="804"/>
        <v>0.999789313586005-0.0145135118159012i</v>
      </c>
      <c r="H2752" t="str">
        <f t="shared" si="805"/>
        <v>13.7918640737137-587.597791568689i</v>
      </c>
      <c r="I2752" t="str">
        <f t="shared" si="806"/>
        <v>-8.53678619839478-4.22138656988383i</v>
      </c>
      <c r="K2752" t="str">
        <f t="shared" si="807"/>
        <v>0.000479076326281765-0.00136396750633426i</v>
      </c>
      <c r="L2752" t="str">
        <f t="shared" si="808"/>
        <v>0.00015-0.00977117659959478i</v>
      </c>
      <c r="M2752" t="str">
        <f t="shared" si="809"/>
        <v>0.0004-0.00172432528228143i</v>
      </c>
      <c r="N2752">
        <f t="shared" si="810"/>
        <v>103.48020543718145</v>
      </c>
      <c r="O2752">
        <f t="shared" si="811"/>
        <v>2.961862550178148E-2</v>
      </c>
      <c r="P2752" s="3">
        <f t="shared" si="812"/>
        <v>-2.961862550178148E-2</v>
      </c>
      <c r="Q2752" s="3">
        <f t="shared" si="813"/>
        <v>-76.519794562818547</v>
      </c>
      <c r="R2752">
        <f t="shared" si="814"/>
        <v>103.48020543718145</v>
      </c>
      <c r="S2752">
        <f t="shared" si="815"/>
        <v>28.879798920312744</v>
      </c>
      <c r="T2752">
        <f t="shared" si="798"/>
        <v>-2.961862550178148E-2</v>
      </c>
    </row>
    <row r="2753" spans="1:20" x14ac:dyDescent="0.25">
      <c r="A2753">
        <f t="shared" si="799"/>
        <v>182146.66533776146</v>
      </c>
      <c r="B2753">
        <f t="shared" si="816"/>
        <v>28989.542156209933</v>
      </c>
      <c r="C2753" t="str">
        <f t="shared" si="800"/>
        <v>0.232075465063626-0.96665842681428i</v>
      </c>
      <c r="D2753" t="str">
        <f t="shared" si="801"/>
        <v>3.47261191328201-0.687372903079318i</v>
      </c>
      <c r="E2753" t="str">
        <f t="shared" si="802"/>
        <v>194.099583771739+18.1173897130011i</v>
      </c>
      <c r="F2753" t="str">
        <f t="shared" si="803"/>
        <v>2.42441013680637-5.18743117349069i</v>
      </c>
      <c r="G2753" t="str">
        <f t="shared" si="804"/>
        <v>0.999787709667515-0.0145686397889293i</v>
      </c>
      <c r="H2753" t="str">
        <f t="shared" si="805"/>
        <v>13.6333927374198-585.090166208291i</v>
      </c>
      <c r="I2753" t="str">
        <f t="shared" si="806"/>
        <v>-8.46894207802095-4.20115397389687i</v>
      </c>
      <c r="K2753" t="str">
        <f t="shared" si="807"/>
        <v>0.000477643482844234-0.00135907022665265i</v>
      </c>
      <c r="L2753" t="str">
        <f t="shared" si="808"/>
        <v>0.00015-0.00973418669017215i</v>
      </c>
      <c r="M2753" t="str">
        <f t="shared" si="809"/>
        <v>0.0004-0.00171779765120684i</v>
      </c>
      <c r="N2753">
        <f t="shared" si="810"/>
        <v>103.50007338679104</v>
      </c>
      <c r="O2753">
        <f t="shared" si="811"/>
        <v>5.1166819673970479E-2</v>
      </c>
      <c r="P2753" s="3">
        <f t="shared" si="812"/>
        <v>-5.1166819673970479E-2</v>
      </c>
      <c r="Q2753" s="3">
        <f t="shared" si="813"/>
        <v>-76.499926613208956</v>
      </c>
      <c r="R2753">
        <f t="shared" si="814"/>
        <v>103.50007338679104</v>
      </c>
      <c r="S2753">
        <f t="shared" si="815"/>
        <v>28.989542156209932</v>
      </c>
      <c r="T2753">
        <f t="shared" si="798"/>
        <v>-5.1166819673970479E-2</v>
      </c>
    </row>
    <row r="2754" spans="1:20" x14ac:dyDescent="0.25">
      <c r="A2754">
        <f t="shared" si="799"/>
        <v>182838.82266604499</v>
      </c>
      <c r="B2754">
        <f t="shared" si="816"/>
        <v>29099.702416403532</v>
      </c>
      <c r="C2754" t="str">
        <f t="shared" si="800"/>
        <v>0.231831441049184-0.964190395620154i</v>
      </c>
      <c r="D2754" t="str">
        <f t="shared" si="801"/>
        <v>3.47257000125977-0.685818679681473i</v>
      </c>
      <c r="E2754" t="str">
        <f t="shared" si="802"/>
        <v>194.328467249599+18.0840303615862i</v>
      </c>
      <c r="F2754" t="str">
        <f t="shared" si="803"/>
        <v>2.4244062178216-5.16806148416276i</v>
      </c>
      <c r="G2754" t="str">
        <f t="shared" si="804"/>
        <v>0.99978609354129-0.0146239769808779i</v>
      </c>
      <c r="H2754" t="str">
        <f t="shared" si="805"/>
        <v>13.4770150280648-582.5953847921i</v>
      </c>
      <c r="I2754" t="str">
        <f t="shared" si="806"/>
        <v>-8.40166863539861-4.18105997413456i</v>
      </c>
      <c r="K2754" t="str">
        <f t="shared" si="807"/>
        <v>0.000476220997329375-0.00135418949009752i</v>
      </c>
      <c r="L2754" t="str">
        <f t="shared" si="808"/>
        <v>0.00015-0.00969733681029303i</v>
      </c>
      <c r="M2754" t="str">
        <f t="shared" si="809"/>
        <v>0.0004-0.00171129473122817i</v>
      </c>
      <c r="N2754">
        <f t="shared" si="810"/>
        <v>103.51965241896285</v>
      </c>
      <c r="O2754">
        <f t="shared" si="811"/>
        <v>7.2658496698899899E-2</v>
      </c>
      <c r="P2754" s="3">
        <f t="shared" si="812"/>
        <v>-7.2658496698899899E-2</v>
      </c>
      <c r="Q2754" s="3">
        <f t="shared" si="813"/>
        <v>-76.480347581037151</v>
      </c>
      <c r="R2754">
        <f t="shared" si="814"/>
        <v>103.51965241896285</v>
      </c>
      <c r="S2754">
        <f t="shared" si="815"/>
        <v>29.099702416403531</v>
      </c>
      <c r="T2754">
        <f t="shared" si="798"/>
        <v>-7.2658496698899899E-2</v>
      </c>
    </row>
    <row r="2755" spans="1:20" x14ac:dyDescent="0.25">
      <c r="A2755">
        <f t="shared" si="799"/>
        <v>183533.61019217595</v>
      </c>
      <c r="B2755">
        <f t="shared" si="816"/>
        <v>29210.281285585865</v>
      </c>
      <c r="C2755" t="str">
        <f t="shared" si="800"/>
        <v>0.23158377762787-0.961735991389491i</v>
      </c>
      <c r="D2755" t="str">
        <f t="shared" si="801"/>
        <v>3.47252777112423-0.684274296528113i</v>
      </c>
      <c r="E2755" t="str">
        <f t="shared" si="802"/>
        <v>194.558716554786+18.0493449547334i</v>
      </c>
      <c r="F2755" t="str">
        <f t="shared" si="803"/>
        <v>2.42440226900877-5.14876613826155i</v>
      </c>
      <c r="G2755" t="str">
        <f t="shared" si="804"/>
        <v>0.999784465114453-0.0146795241837208i</v>
      </c>
      <c r="H2755" t="str">
        <f t="shared" si="805"/>
        <v>13.3226997140719-580.113358112844i</v>
      </c>
      <c r="I2755" t="str">
        <f t="shared" si="806"/>
        <v>-8.33496065140069-4.16110305423831i</v>
      </c>
      <c r="K2755" t="str">
        <f t="shared" si="807"/>
        <v>0.000474808797328725-0.0013493252591073i</v>
      </c>
      <c r="L2755" t="str">
        <f t="shared" si="808"/>
        <v>0.00015-0.00966062642985955i</v>
      </c>
      <c r="M2755" t="str">
        <f t="shared" si="809"/>
        <v>0.0004-0.00170481642879874i</v>
      </c>
      <c r="N2755">
        <f t="shared" si="810"/>
        <v>103.5389389850404</v>
      </c>
      <c r="O2755">
        <f t="shared" si="811"/>
        <v>9.4093615198524702E-2</v>
      </c>
      <c r="P2755" s="3">
        <f t="shared" si="812"/>
        <v>-9.4093615198524702E-2</v>
      </c>
      <c r="Q2755" s="3">
        <f t="shared" si="813"/>
        <v>-76.461061014959597</v>
      </c>
      <c r="R2755">
        <f t="shared" si="814"/>
        <v>103.5389389850404</v>
      </c>
      <c r="S2755">
        <f t="shared" si="815"/>
        <v>29.210281285585864</v>
      </c>
      <c r="T2755">
        <f t="shared" si="798"/>
        <v>-9.4093615198524702E-2</v>
      </c>
    </row>
    <row r="2756" spans="1:20" x14ac:dyDescent="0.25">
      <c r="A2756">
        <f t="shared" si="799"/>
        <v>184231.03791090622</v>
      </c>
      <c r="B2756">
        <f t="shared" si="816"/>
        <v>29321.280354471091</v>
      </c>
      <c r="C2756" t="str">
        <f t="shared" si="800"/>
        <v>0.231332451343006-0.959295165934287i</v>
      </c>
      <c r="D2756" t="str">
        <f t="shared" si="801"/>
        <v>3.47248522046874-0.682739731112045i</v>
      </c>
      <c r="E2756" t="str">
        <f t="shared" si="802"/>
        <v>194.790335242029+18.013315132232i</v>
      </c>
      <c r="F2756" t="str">
        <f t="shared" si="803"/>
        <v>2.42439829014096-5.12954485820704i</v>
      </c>
      <c r="G2756" t="str">
        <f t="shared" si="804"/>
        <v>0.999782824293423-0.014735282192406i</v>
      </c>
      <c r="H2756" t="str">
        <f t="shared" si="805"/>
        <v>13.1704160784307-577.643997807268i</v>
      </c>
      <c r="I2756" t="str">
        <f t="shared" si="806"/>
        <v>-8.2688129606713-4.14128172100589i</v>
      </c>
      <c r="K2756" t="str">
        <f t="shared" si="807"/>
        <v>0.000473406810889095-0.00134447749601212i</v>
      </c>
      <c r="L2756" t="str">
        <f t="shared" si="808"/>
        <v>0.00015-0.00962405502078057i</v>
      </c>
      <c r="M2756" t="str">
        <f t="shared" si="809"/>
        <v>0.0004-0.00169836265072598i</v>
      </c>
      <c r="N2756">
        <f t="shared" si="810"/>
        <v>103.55792951236701</v>
      </c>
      <c r="O2756">
        <f t="shared" si="811"/>
        <v>0.11547213708204011</v>
      </c>
      <c r="P2756" s="3">
        <f t="shared" si="812"/>
        <v>-0.11547213708204011</v>
      </c>
      <c r="Q2756" s="3">
        <f t="shared" si="813"/>
        <v>-76.442070487632989</v>
      </c>
      <c r="R2756">
        <f t="shared" si="814"/>
        <v>103.55792951236701</v>
      </c>
      <c r="S2756">
        <f t="shared" si="815"/>
        <v>29.321280354471092</v>
      </c>
      <c r="T2756">
        <f t="shared" si="798"/>
        <v>-0.11547213708204011</v>
      </c>
    </row>
    <row r="2757" spans="1:20" x14ac:dyDescent="0.25">
      <c r="A2757">
        <f t="shared" si="799"/>
        <v>184931.11585496765</v>
      </c>
      <c r="B2757">
        <f t="shared" si="816"/>
        <v>29432.701219818082</v>
      </c>
      <c r="C2757" t="str">
        <f t="shared" si="800"/>
        <v>0.231077438462098-0.956867871051278i</v>
      </c>
      <c r="D2757" t="str">
        <f t="shared" si="801"/>
        <v>3.47244234686854-0.681214961063995i</v>
      </c>
      <c r="E2757" t="str">
        <f t="shared" si="802"/>
        <v>195.023326769711+17.9759223317368i</v>
      </c>
      <c r="F2757" t="str">
        <f t="shared" si="803"/>
        <v>2.4243942809895-5.11039736748453i</v>
      </c>
      <c r="G2757" t="str">
        <f t="shared" si="804"/>
        <v>0.999781170983907-0.0147912518048672i</v>
      </c>
      <c r="H2757" t="str">
        <f t="shared" si="805"/>
        <v>13.0201339094628-575.187216346433i</v>
      </c>
      <c r="I2757" t="str">
        <f t="shared" si="806"/>
        <v>-8.20322045099088-4.12159450396904i</v>
      </c>
      <c r="K2757" t="str">
        <f t="shared" si="807"/>
        <v>0.000472014966510327-0.0013396461630367i</v>
      </c>
      <c r="L2757" t="str">
        <f t="shared" si="808"/>
        <v>0.00015-0.00958762205696408i</v>
      </c>
      <c r="M2757" t="str">
        <f t="shared" si="809"/>
        <v>0.0004-0.00169193330417013i</v>
      </c>
      <c r="N2757">
        <f t="shared" si="810"/>
        <v>103.57662040427984</v>
      </c>
      <c r="O2757">
        <f t="shared" si="811"/>
        <v>0.13679402760012233</v>
      </c>
      <c r="P2757" s="3">
        <f t="shared" si="812"/>
        <v>-0.13679402760012233</v>
      </c>
      <c r="Q2757" s="3">
        <f t="shared" si="813"/>
        <v>-76.423379595720164</v>
      </c>
      <c r="R2757">
        <f t="shared" si="814"/>
        <v>103.57662040427984</v>
      </c>
      <c r="S2757">
        <f t="shared" si="815"/>
        <v>29.432701219818082</v>
      </c>
      <c r="T2757">
        <f t="shared" si="798"/>
        <v>-0.13679402760012233</v>
      </c>
    </row>
    <row r="2758" spans="1:20" x14ac:dyDescent="0.25">
      <c r="A2758">
        <f t="shared" si="799"/>
        <v>185633.85409521655</v>
      </c>
      <c r="B2758">
        <f t="shared" si="816"/>
        <v>29544.545484453392</v>
      </c>
      <c r="C2758" t="str">
        <f t="shared" si="800"/>
        <v>0.230818714975704-0.954454058516618i</v>
      </c>
      <c r="D2758" t="str">
        <f t="shared" si="801"/>
        <v>3.47239914788069-0.679699964152262i</v>
      </c>
      <c r="E2758" t="str">
        <f t="shared" si="802"/>
        <v>195.257694496943+17.9371477872306i</v>
      </c>
      <c r="F2758" t="str">
        <f t="shared" si="803"/>
        <v>2.42439024132401-5.09132339064077i</v>
      </c>
      <c r="G2758" t="str">
        <f t="shared" si="804"/>
        <v>0.999779505090895-0.0148474338220345i</v>
      </c>
      <c r="H2758" t="str">
        <f t="shared" si="805"/>
        <v>12.8718234917681-572.742927026132i</v>
      </c>
      <c r="I2758" t="str">
        <f t="shared" si="806"/>
        <v>-8.13817806264997-4.10203995497978i</v>
      </c>
      <c r="K2758" t="str">
        <f t="shared" si="807"/>
        <v>0.000470633193143114-0.00133483122230329i</v>
      </c>
      <c r="L2758" t="str">
        <f t="shared" si="808"/>
        <v>0.00015-0.00955132701430973i</v>
      </c>
      <c r="M2758" t="str">
        <f t="shared" si="809"/>
        <v>0.0004-0.00168552829664289i</v>
      </c>
      <c r="N2758">
        <f t="shared" si="810"/>
        <v>103.59500804010841</v>
      </c>
      <c r="O2758">
        <f t="shared" si="811"/>
        <v>0.15805925539937105</v>
      </c>
      <c r="P2758" s="3">
        <f t="shared" si="812"/>
        <v>-0.15805925539937105</v>
      </c>
      <c r="Q2758" s="3">
        <f t="shared" si="813"/>
        <v>-76.404991959891589</v>
      </c>
      <c r="R2758">
        <f t="shared" si="814"/>
        <v>103.59500804010841</v>
      </c>
      <c r="S2758">
        <f t="shared" si="815"/>
        <v>29.544545484453394</v>
      </c>
      <c r="T2758">
        <f t="shared" si="798"/>
        <v>-0.15805925539937105</v>
      </c>
    </row>
    <row r="2759" spans="1:20" x14ac:dyDescent="0.25">
      <c r="A2759">
        <f t="shared" si="799"/>
        <v>186339.26274077839</v>
      </c>
      <c r="B2759">
        <f t="shared" si="816"/>
        <v>29656.814757294316</v>
      </c>
      <c r="C2759" t="str">
        <f t="shared" si="800"/>
        <v>0.230556256596323-0.952053680080457i</v>
      </c>
      <c r="D2759" t="str">
        <f t="shared" si="801"/>
        <v>3.47235562104388-0.678194718282347i</v>
      </c>
      <c r="E2759" t="str">
        <f t="shared" si="802"/>
        <v>195.493441680594+17.8969725274953i</v>
      </c>
      <c r="F2759" t="str">
        <f t="shared" si="803"/>
        <v>2.42438617091236-5.07232265327988i</v>
      </c>
      <c r="G2759" t="str">
        <f t="shared" si="804"/>
        <v>0.999777826518657-0.0149038290478452i</v>
      </c>
      <c r="H2759" t="str">
        <f t="shared" si="805"/>
        <v>12.7254555973466-570.311043957428i</v>
      </c>
      <c r="I2759" t="str">
        <f t="shared" si="806"/>
        <v>-8.07368078783087-4.08261664780498i</v>
      </c>
      <c r="K2759" t="str">
        <f t="shared" si="807"/>
        <v>0.000469261420186794-0.0013300326358345i</v>
      </c>
      <c r="L2759" t="str">
        <f t="shared" si="808"/>
        <v>0.00015-0.00951516937070106i</v>
      </c>
      <c r="M2759" t="str">
        <f t="shared" si="809"/>
        <v>0.0004-0.00167914753600607i</v>
      </c>
      <c r="N2759">
        <f t="shared" si="810"/>
        <v>103.61308877517621</v>
      </c>
      <c r="O2759">
        <f t="shared" si="811"/>
        <v>0.17926779257750183</v>
      </c>
      <c r="P2759" s="3">
        <f t="shared" si="812"/>
        <v>-0.17926779257750183</v>
      </c>
      <c r="Q2759" s="3">
        <f t="shared" si="813"/>
        <v>-76.386911224823791</v>
      </c>
      <c r="R2759">
        <f t="shared" si="814"/>
        <v>103.61308877517621</v>
      </c>
      <c r="S2759">
        <f t="shared" si="815"/>
        <v>29.656814757294317</v>
      </c>
      <c r="T2759">
        <f t="shared" si="798"/>
        <v>-0.17926779257750183</v>
      </c>
    </row>
    <row r="2760" spans="1:20" x14ac:dyDescent="0.25">
      <c r="A2760">
        <f t="shared" si="799"/>
        <v>187047.35193919335</v>
      </c>
      <c r="B2760">
        <f t="shared" si="816"/>
        <v>29769.510653372035</v>
      </c>
      <c r="C2760" t="str">
        <f t="shared" si="800"/>
        <v>0.230290038757308-0.949666687461436i</v>
      </c>
      <c r="D2760" t="str">
        <f t="shared" si="801"/>
        <v>3.47231176387829-0.676699201496591i</v>
      </c>
      <c r="E2760" t="str">
        <f t="shared" si="802"/>
        <v>195.730571472253+17.8553773745946i</v>
      </c>
      <c r="F2760" t="str">
        <f t="shared" si="803"/>
        <v>2.42438206952062-5.05339488205937i</v>
      </c>
      <c r="G2760" t="str">
        <f t="shared" si="804"/>
        <v>0.999776135170732-0.0149604382892549i</v>
      </c>
      <c r="H2760" t="str">
        <f t="shared" si="805"/>
        <v>12.5810014768913-567.89148205731i</v>
      </c>
      <c r="I2760" t="str">
        <f t="shared" si="806"/>
        <v>-8.0097236699977-4.06332317772912i</v>
      </c>
      <c r="K2760" t="str">
        <f t="shared" si="807"/>
        <v>0.000467899577487137-0.00132525036555613i</v>
      </c>
      <c r="L2760" t="str">
        <f t="shared" si="808"/>
        <v>0.00015-0.00947914860599827i</v>
      </c>
      <c r="M2760" t="str">
        <f t="shared" si="809"/>
        <v>0.0004-0.00167279093047028i</v>
      </c>
      <c r="N2760">
        <f t="shared" si="810"/>
        <v>103.6308589408054</v>
      </c>
      <c r="O2760">
        <f t="shared" si="811"/>
        <v>0.20041961473917907</v>
      </c>
      <c r="P2760" s="3">
        <f t="shared" si="812"/>
        <v>-0.20041961473917907</v>
      </c>
      <c r="Q2760" s="3">
        <f t="shared" si="813"/>
        <v>-76.369141059194604</v>
      </c>
      <c r="R2760">
        <f t="shared" si="814"/>
        <v>103.6308589408054</v>
      </c>
      <c r="S2760">
        <f t="shared" si="815"/>
        <v>29.769510653372034</v>
      </c>
      <c r="T2760">
        <f t="shared" si="798"/>
        <v>-0.20041961473917907</v>
      </c>
    </row>
    <row r="2761" spans="1:20" x14ac:dyDescent="0.25">
      <c r="A2761">
        <f t="shared" si="799"/>
        <v>187758.13187656229</v>
      </c>
      <c r="B2761">
        <f t="shared" si="816"/>
        <v>29882.63479385485</v>
      </c>
      <c r="C2761" t="str">
        <f t="shared" si="800"/>
        <v>0.230020036611803-0.947293032341159i</v>
      </c>
      <c r="D2761" t="str">
        <f t="shared" si="801"/>
        <v>3.47226757388546-0.675213391973839i</v>
      </c>
      <c r="E2761" t="str">
        <f t="shared" si="802"/>
        <v>195.969086915134+17.8123429423649i</v>
      </c>
      <c r="F2761" t="str">
        <f t="shared" si="803"/>
        <v>2.42437793691312-5.03453980468636i</v>
      </c>
      <c r="G2761" t="str">
        <f t="shared" si="804"/>
        <v>0.999774430949927-0.0150172623562489i</v>
      </c>
      <c r="H2761" t="str">
        <f t="shared" si="805"/>
        <v>12.4384328512504-565.484157039472i</v>
      </c>
      <c r="I2761" t="str">
        <f t="shared" si="806"/>
        <v>-7.94630180329479-4.04415816116532i</v>
      </c>
      <c r="K2761" t="str">
        <f t="shared" si="807"/>
        <v>0.000466547595334148-0.00132048437330002i</v>
      </c>
      <c r="L2761" t="str">
        <f t="shared" si="808"/>
        <v>0.00015-0.00944326420203056i</v>
      </c>
      <c r="M2761" t="str">
        <f t="shared" si="809"/>
        <v>0.0004-0.00166645838859363i</v>
      </c>
      <c r="N2761">
        <f t="shared" si="810"/>
        <v>103.64831484432388</v>
      </c>
      <c r="O2761">
        <f t="shared" si="811"/>
        <v>0.22151470105190588</v>
      </c>
      <c r="P2761" s="3">
        <f t="shared" si="812"/>
        <v>-0.22151470105190588</v>
      </c>
      <c r="Q2761" s="3">
        <f t="shared" si="813"/>
        <v>-76.351685155676122</v>
      </c>
      <c r="R2761">
        <f t="shared" si="814"/>
        <v>103.64831484432388</v>
      </c>
      <c r="S2761">
        <f t="shared" si="815"/>
        <v>29.882634793854848</v>
      </c>
      <c r="T2761">
        <f t="shared" si="798"/>
        <v>-0.22151470105190588</v>
      </c>
    </row>
    <row r="2762" spans="1:20" x14ac:dyDescent="0.25">
      <c r="A2762">
        <f t="shared" si="799"/>
        <v>188471.61277769323</v>
      </c>
      <c r="B2762">
        <f t="shared" si="816"/>
        <v>29996.188806071499</v>
      </c>
      <c r="C2762" t="str">
        <f t="shared" si="800"/>
        <v>0.229746225031729-0.944932666358527i</v>
      </c>
      <c r="D2762" t="str">
        <f t="shared" si="801"/>
        <v>3.47222304854822-0.673737268029077i</v>
      </c>
      <c r="E2762" t="str">
        <f t="shared" si="802"/>
        <v>196.208990940923+17.767849634916i</v>
      </c>
      <c r="F2762" t="str">
        <f t="shared" si="803"/>
        <v>2.42437377285237-5.01575714991354i</v>
      </c>
      <c r="G2762" t="str">
        <f t="shared" si="804"/>
        <v>0.999772713758312-0.0150743020618529i</v>
      </c>
      <c r="H2762" t="str">
        <f t="shared" si="805"/>
        <v>12.2977219030541-563.088985405197i</v>
      </c>
      <c r="I2762" t="str">
        <f t="shared" si="806"/>
        <v>-7.88341033195264-4.02512023527388i</v>
      </c>
      <c r="K2762" t="str">
        <f t="shared" si="807"/>
        <v>0.000465205404459866-0.00131573462080674i</v>
      </c>
      <c r="L2762" t="str">
        <f t="shared" si="808"/>
        <v>0.00015-0.00940751564258871i</v>
      </c>
      <c r="M2762" t="str">
        <f t="shared" si="809"/>
        <v>0.0004-0.00166014981928036i</v>
      </c>
      <c r="N2762">
        <f t="shared" si="810"/>
        <v>103.66545276907746</v>
      </c>
      <c r="O2762">
        <f t="shared" si="811"/>
        <v>0.24255303430296735</v>
      </c>
      <c r="P2762" s="3">
        <f t="shared" si="812"/>
        <v>-0.24255303430296735</v>
      </c>
      <c r="Q2762" s="3">
        <f t="shared" si="813"/>
        <v>-76.334547230922539</v>
      </c>
      <c r="R2762">
        <f t="shared" si="814"/>
        <v>103.66545276907746</v>
      </c>
      <c r="S2762">
        <f t="shared" si="815"/>
        <v>29.996188806071498</v>
      </c>
      <c r="T2762">
        <f t="shared" si="798"/>
        <v>-0.24255303430296735</v>
      </c>
    </row>
    <row r="2763" spans="1:20" x14ac:dyDescent="0.25">
      <c r="A2763">
        <f t="shared" si="799"/>
        <v>189187.80490624846</v>
      </c>
      <c r="B2763">
        <f t="shared" si="816"/>
        <v>30110.174323534571</v>
      </c>
      <c r="C2763" t="str">
        <f t="shared" si="800"/>
        <v>0.229468578606781-0.942585541104033i</v>
      </c>
      <c r="D2763" t="str">
        <f t="shared" si="801"/>
        <v>3.47217818533044-0.672270808113079i</v>
      </c>
      <c r="E2763" t="str">
        <f t="shared" si="802"/>
        <v>196.450286366564+17.7218776451473i</v>
      </c>
      <c r="F2763" t="str">
        <f t="shared" si="803"/>
        <v>2.4243695770991-4.99704664753531i</v>
      </c>
      <c r="G2763" t="str">
        <f t="shared" si="804"/>
        <v>0.999770983497211-0.0151315582221439i</v>
      </c>
      <c r="H2763" t="str">
        <f t="shared" si="805"/>
        <v>12.1588412685026-560.705884434363i</v>
      </c>
      <c r="I2763" t="str">
        <f t="shared" si="806"/>
        <v>-7.82104444970192-4.00620805758876i</v>
      </c>
      <c r="K2763" t="str">
        <f t="shared" si="807"/>
        <v>0.000463872936036153-0.00131100106972837i</v>
      </c>
      <c r="L2763" t="str">
        <f t="shared" si="808"/>
        <v>0.00015-0.00937190241341773i</v>
      </c>
      <c r="M2763" t="str">
        <f t="shared" si="809"/>
        <v>0.0004-0.0016538651317796i</v>
      </c>
      <c r="N2763">
        <f t="shared" si="810"/>
        <v>103.68226897444391</v>
      </c>
      <c r="O2763">
        <f t="shared" si="811"/>
        <v>0.26353460095659115</v>
      </c>
      <c r="P2763" s="3">
        <f t="shared" si="812"/>
        <v>-0.26353460095659115</v>
      </c>
      <c r="Q2763" s="3">
        <f t="shared" si="813"/>
        <v>-76.317731025556085</v>
      </c>
      <c r="R2763">
        <f t="shared" si="814"/>
        <v>103.68226897444391</v>
      </c>
      <c r="S2763">
        <f t="shared" si="815"/>
        <v>30.110174323534572</v>
      </c>
      <c r="T2763">
        <f t="shared" si="798"/>
        <v>-0.26353460095659115</v>
      </c>
    </row>
    <row r="2764" spans="1:20" x14ac:dyDescent="0.25">
      <c r="A2764">
        <f t="shared" si="799"/>
        <v>189906.71856489219</v>
      </c>
      <c r="B2764">
        <f t="shared" si="816"/>
        <v>30224.592985964002</v>
      </c>
      <c r="C2764" t="str">
        <f t="shared" si="800"/>
        <v>0.22918707164347-0.940251608113952i</v>
      </c>
      <c r="D2764" t="str">
        <f t="shared" si="801"/>
        <v>3.47213298167695-0.670813990812058i</v>
      </c>
      <c r="E2764" t="str">
        <f t="shared" si="802"/>
        <v>196.692975890977+17.6744069532738i</v>
      </c>
      <c r="F2764" t="str">
        <f t="shared" si="803"/>
        <v>2.42436534941221-4.97840802838386i</v>
      </c>
      <c r="G2764" t="str">
        <f t="shared" si="804"/>
        <v>0.999769240067199-0.0151890316562622i</v>
      </c>
      <c r="H2764" t="str">
        <f t="shared" si="805"/>
        <v>12.0217640293115-558.334772176549i</v>
      </c>
      <c r="I2764" t="str">
        <f t="shared" si="806"/>
        <v>-7.75919939919502-3.98742030565139i</v>
      </c>
      <c r="K2764" t="str">
        <f t="shared" si="807"/>
        <v>0.000462550121672501-0.00130628368163119i</v>
      </c>
      <c r="L2764" t="str">
        <f t="shared" si="808"/>
        <v>0.00015-0.00933642400220934i</v>
      </c>
      <c r="M2764" t="str">
        <f t="shared" si="809"/>
        <v>0.0004-0.001647604235684i</v>
      </c>
      <c r="N2764">
        <f t="shared" si="810"/>
        <v>103.69875969585144</v>
      </c>
      <c r="O2764">
        <f t="shared" si="811"/>
        <v>0.28445939121187452</v>
      </c>
      <c r="P2764" s="3">
        <f t="shared" si="812"/>
        <v>-0.28445939121187452</v>
      </c>
      <c r="Q2764" s="3">
        <f t="shared" si="813"/>
        <v>-76.301240304148564</v>
      </c>
      <c r="R2764">
        <f t="shared" si="814"/>
        <v>103.69875969585144</v>
      </c>
      <c r="S2764">
        <f t="shared" si="815"/>
        <v>30.224592985964001</v>
      </c>
      <c r="T2764">
        <f t="shared" si="798"/>
        <v>-0.28445939121187452</v>
      </c>
    </row>
    <row r="2765" spans="1:20" x14ac:dyDescent="0.25">
      <c r="A2765">
        <f t="shared" si="799"/>
        <v>190628.3640954388</v>
      </c>
      <c r="B2765">
        <f t="shared" si="816"/>
        <v>30339.446439310665</v>
      </c>
      <c r="C2765" t="str">
        <f t="shared" si="800"/>
        <v>0.228901678164207-0.937930818864507i</v>
      </c>
      <c r="D2765" t="str">
        <f t="shared" si="801"/>
        <v>3.47208743501341-0.669366794847318i</v>
      </c>
      <c r="E2765" t="str">
        <f t="shared" si="802"/>
        <v>196.937062091725+17.6254173253686i</v>
      </c>
      <c r="F2765" t="str">
        <f t="shared" si="803"/>
        <v>2.42436108954875-4.95984102432536i</v>
      </c>
      <c r="G2765" t="str">
        <f t="shared" si="804"/>
        <v>0.999767483368092-0.0152467231864219i</v>
      </c>
      <c r="H2765" t="str">
        <f t="shared" si="805"/>
        <v>11.8864637048144-555.975567442281i</v>
      </c>
      <c r="I2765" t="str">
        <f t="shared" si="806"/>
        <v>-7.69787047143577-3.96875567665194i</v>
      </c>
      <c r="K2765" t="str">
        <f t="shared" si="807"/>
        <v>0.000461236893413827-0.00130158241799836i</v>
      </c>
      <c r="L2765" t="str">
        <f t="shared" si="808"/>
        <v>0.00015-0.00930107989859471i</v>
      </c>
      <c r="M2765" t="str">
        <f t="shared" si="809"/>
        <v>0.0004-0.00164136704092847i</v>
      </c>
      <c r="N2765">
        <f t="shared" si="810"/>
        <v>103.71492114480027</v>
      </c>
      <c r="O2765">
        <f t="shared" si="811"/>
        <v>0.30532739906075207</v>
      </c>
      <c r="P2765" s="3">
        <f t="shared" si="812"/>
        <v>-0.30532739906075207</v>
      </c>
      <c r="Q2765" s="3">
        <f t="shared" si="813"/>
        <v>-76.285078855199728</v>
      </c>
      <c r="R2765">
        <f t="shared" si="814"/>
        <v>103.71492114480027</v>
      </c>
      <c r="S2765">
        <f t="shared" si="815"/>
        <v>30.339446439310663</v>
      </c>
      <c r="T2765">
        <f t="shared" si="798"/>
        <v>-0.30532739906075207</v>
      </c>
    </row>
    <row r="2766" spans="1:20" x14ac:dyDescent="0.25">
      <c r="A2766">
        <f t="shared" si="799"/>
        <v>191352.75187900144</v>
      </c>
      <c r="B2766">
        <f t="shared" si="816"/>
        <v>30454.736335780046</v>
      </c>
      <c r="C2766" t="str">
        <f t="shared" si="800"/>
        <v>0.228612371906409-0.935623124765886i</v>
      </c>
      <c r="D2766" t="str">
        <f t="shared" si="801"/>
        <v>3.47204154274616-0.667929199074914i</v>
      </c>
      <c r="E2766" t="str">
        <f t="shared" si="802"/>
        <v>197.182547421606+17.5748883119185i</v>
      </c>
      <c r="F2766" t="str">
        <f t="shared" si="803"/>
        <v>2.42435679726398-4.94134536825604i</v>
      </c>
      <c r="G2766" t="str">
        <f t="shared" si="804"/>
        <v>0.999765713298951-0.0153046336379221i</v>
      </c>
      <c r="H2766" t="str">
        <f t="shared" si="805"/>
        <v>11.7529142442134-553.628189794349i</v>
      </c>
      <c r="I2766" t="str">
        <f t="shared" si="806"/>
        <v>-7.63705300521592-3.95021288707779i</v>
      </c>
      <c r="K2766" t="str">
        <f t="shared" si="807"/>
        <v>0.000459933183738269-0.00129689724023254i</v>
      </c>
      <c r="L2766" t="str">
        <f t="shared" si="808"/>
        <v>0.00015-0.00926586959413693i</v>
      </c>
      <c r="M2766" t="str">
        <f t="shared" si="809"/>
        <v>0.0004-0.00163515345778887i</v>
      </c>
      <c r="N2766">
        <f t="shared" si="810"/>
        <v>103.7307495088881</v>
      </c>
      <c r="O2766">
        <f t="shared" si="811"/>
        <v>0.32613862234710667</v>
      </c>
      <c r="P2766" s="3">
        <f t="shared" si="812"/>
        <v>-0.32613862234710667</v>
      </c>
      <c r="Q2766" s="3">
        <f t="shared" si="813"/>
        <v>-76.269250491111904</v>
      </c>
      <c r="R2766">
        <f t="shared" si="814"/>
        <v>103.7307495088881</v>
      </c>
      <c r="S2766">
        <f t="shared" si="815"/>
        <v>30.454736335780044</v>
      </c>
      <c r="T2766">
        <f t="shared" si="798"/>
        <v>-0.32613862234710667</v>
      </c>
    </row>
    <row r="2767" spans="1:20" x14ac:dyDescent="0.25">
      <c r="A2767">
        <f t="shared" si="799"/>
        <v>192079.89233614167</v>
      </c>
      <c r="B2767">
        <f t="shared" si="816"/>
        <v>30570.464333856013</v>
      </c>
      <c r="C2767" t="str">
        <f t="shared" si="800"/>
        <v>0.228319126321649-0.933328477156234i</v>
      </c>
      <c r="D2767" t="str">
        <f t="shared" si="801"/>
        <v>3.471995302262-0.666501182485283i</v>
      </c>
      <c r="E2767" t="str">
        <f t="shared" si="802"/>
        <v>197.429434205189+17.5227992463961i</v>
      </c>
      <c r="F2767" t="str">
        <f t="shared" si="803"/>
        <v>2.42435247231121-4.92292079409833i</v>
      </c>
      <c r="G2767" t="str">
        <f t="shared" si="804"/>
        <v>0.999763929758063-0.0153627638391589i</v>
      </c>
      <c r="H2767" t="str">
        <f t="shared" si="805"/>
        <v>11.6210900189817-551.292559539264i</v>
      </c>
      <c r="I2767" t="str">
        <f t="shared" si="806"/>
        <v>-7.57674238655954-3.93179067236883i</v>
      </c>
      <c r="K2767" t="str">
        <f t="shared" si="807"/>
        <v>0.000458638925554999-0.00129222810965854i</v>
      </c>
      <c r="L2767" t="str">
        <f t="shared" si="808"/>
        <v>0.00015-0.00923079258232411i</v>
      </c>
      <c r="M2767" t="str">
        <f t="shared" si="809"/>
        <v>0.0004-0.00162896339688073i</v>
      </c>
      <c r="N2767">
        <f t="shared" si="810"/>
        <v>103.74624095183883</v>
      </c>
      <c r="O2767">
        <f t="shared" si="811"/>
        <v>0.34689306282594873</v>
      </c>
      <c r="P2767" s="3">
        <f t="shared" si="812"/>
        <v>-0.34689306282594873</v>
      </c>
      <c r="Q2767" s="3">
        <f t="shared" si="813"/>
        <v>-76.253759048161172</v>
      </c>
      <c r="R2767">
        <f t="shared" si="814"/>
        <v>103.74624095183883</v>
      </c>
      <c r="S2767">
        <f t="shared" si="815"/>
        <v>30.570464333856012</v>
      </c>
      <c r="T2767">
        <f t="shared" si="798"/>
        <v>-0.34689306282594873</v>
      </c>
    </row>
    <row r="2768" spans="1:20" x14ac:dyDescent="0.25">
      <c r="A2768">
        <f t="shared" si="799"/>
        <v>192809.795927019</v>
      </c>
      <c r="B2768">
        <f t="shared" si="816"/>
        <v>30686.632098324666</v>
      </c>
      <c r="C2768" t="str">
        <f t="shared" si="800"/>
        <v>0.228021914574854-0.931046827295516i</v>
      </c>
      <c r="D2768" t="str">
        <f t="shared" si="801"/>
        <v>3.47194871092822-0.665082724202936i</v>
      </c>
      <c r="E2768" t="str">
        <f t="shared" si="802"/>
        <v>197.677724635278+17.4691292438485i</v>
      </c>
      <c r="F2768" t="str">
        <f t="shared" si="803"/>
        <v>2.42434811444198-4.90456703679714i</v>
      </c>
      <c r="G2768" t="str">
        <f t="shared" si="804"/>
        <v>0.999762132642947-0.0154211146216358i</v>
      </c>
      <c r="H2768" t="str">
        <f t="shared" si="805"/>
        <v>11.490965815408-548.9685977188i</v>
      </c>
      <c r="I2768" t="str">
        <f t="shared" si="806"/>
        <v>-7.51693404817467-3.91348778657993i</v>
      </c>
      <c r="K2768" t="str">
        <f t="shared" si="807"/>
        <v>0.000457354052202007-0.00128757498752582i</v>
      </c>
      <c r="L2768" t="str">
        <f t="shared" si="808"/>
        <v>0.00015-0.00919584835856156i</v>
      </c>
      <c r="M2768" t="str">
        <f t="shared" si="809"/>
        <v>0.0004-0.00162279676915793i</v>
      </c>
      <c r="N2768">
        <f t="shared" si="810"/>
        <v>103.76139161353611</v>
      </c>
      <c r="O2768">
        <f t="shared" si="811"/>
        <v>0.36759072622351058</v>
      </c>
      <c r="P2768" s="3">
        <f t="shared" si="812"/>
        <v>-0.36759072622351058</v>
      </c>
      <c r="Q2768" s="3">
        <f t="shared" si="813"/>
        <v>-76.238608386463895</v>
      </c>
      <c r="R2768">
        <f t="shared" si="814"/>
        <v>103.76139161353611</v>
      </c>
      <c r="S2768">
        <f t="shared" si="815"/>
        <v>30.686632098324665</v>
      </c>
      <c r="T2768">
        <f t="shared" si="798"/>
        <v>-0.36759072622351058</v>
      </c>
    </row>
    <row r="2769" spans="1:20" x14ac:dyDescent="0.25">
      <c r="A2769">
        <f t="shared" si="799"/>
        <v>193542.47315154169</v>
      </c>
      <c r="B2769">
        <f t="shared" si="816"/>
        <v>30803.241300298301</v>
      </c>
      <c r="C2769" t="str">
        <f t="shared" si="800"/>
        <v>0.227720709543537-0.928778126359341i</v>
      </c>
      <c r="D2769" t="str">
        <f t="shared" si="801"/>
        <v>3.47190176609224-0.66367380348608i</v>
      </c>
      <c r="E2769" t="str">
        <f t="shared" si="802"/>
        <v>197.927420769313+17.4138571995064i</v>
      </c>
      <c r="F2769" t="str">
        <f t="shared" si="803"/>
        <v>2.42434372340585-4.88628383231592i</v>
      </c>
      <c r="G2769" t="str">
        <f t="shared" si="804"/>
        <v>0.99976032185034-0.0154796868199757i</v>
      </c>
      <c r="H2769" t="str">
        <f t="shared" si="805"/>
        <v>11.3625168272868-546.65622610166i</v>
      </c>
      <c r="I2769" t="str">
        <f t="shared" si="806"/>
        <v>-7.457623468912-3.89530300204986i</v>
      </c>
      <c r="K2769" t="str">
        <f t="shared" si="807"/>
        <v>0.000456078497443931-0.00128293783501114i</v>
      </c>
      <c r="L2769" t="str">
        <f t="shared" si="808"/>
        <v>0.00015-0.00916103642016491i</v>
      </c>
      <c r="M2769" t="str">
        <f t="shared" si="809"/>
        <v>0.0004-0.00161665348591146i</v>
      </c>
      <c r="N2769">
        <f t="shared" si="810"/>
        <v>103.77619761005975</v>
      </c>
      <c r="O2769">
        <f t="shared" si="811"/>
        <v>0.38823162229751695</v>
      </c>
      <c r="P2769" s="3">
        <f t="shared" si="812"/>
        <v>-0.38823162229751695</v>
      </c>
      <c r="Q2769" s="3">
        <f t="shared" si="813"/>
        <v>-76.223802389940246</v>
      </c>
      <c r="R2769">
        <f t="shared" si="814"/>
        <v>103.77619761005975</v>
      </c>
      <c r="S2769">
        <f t="shared" si="815"/>
        <v>30.8032413002983</v>
      </c>
      <c r="T2769">
        <f t="shared" si="798"/>
        <v>-0.38823162229751695</v>
      </c>
    </row>
    <row r="2770" spans="1:20" x14ac:dyDescent="0.25">
      <c r="A2770">
        <f t="shared" si="799"/>
        <v>194277.93454951758</v>
      </c>
      <c r="B2770">
        <f t="shared" si="816"/>
        <v>30920.293617239437</v>
      </c>
      <c r="C2770" t="str">
        <f t="shared" si="800"/>
        <v>0.227415483817074-0.926522325432695i</v>
      </c>
      <c r="D2770" t="str">
        <f t="shared" si="801"/>
        <v>3.47185446508165-0.6622743997263i</v>
      </c>
      <c r="E2770" t="str">
        <f t="shared" si="802"/>
        <v>198.178524525709+17.356961787409i</v>
      </c>
      <c r="F2770" t="str">
        <f t="shared" si="803"/>
        <v>2.42433929895053-4.86807091763292i</v>
      </c>
      <c r="G2770" t="str">
        <f t="shared" si="804"/>
        <v>0.999758497276196-0.0155384812719319i</v>
      </c>
      <c r="H2770" t="str">
        <f t="shared" si="805"/>
        <v>11.2357186487453-544.355367175232i</v>
      </c>
      <c r="I2770" t="str">
        <f t="shared" si="806"/>
        <v>-7.39880617323077-3.87723510907701i</v>
      </c>
      <c r="K2770" t="str">
        <f t="shared" si="807"/>
        <v>0.000454812195469841-0.001278316613221i</v>
      </c>
      <c r="L2770" t="str">
        <f t="shared" si="808"/>
        <v>0.00015-0.0091263562663528i</v>
      </c>
      <c r="M2770" t="str">
        <f t="shared" si="809"/>
        <v>0.0004-0.00161053345876814i</v>
      </c>
      <c r="N2770">
        <f t="shared" si="810"/>
        <v>103.79065503372631</v>
      </c>
      <c r="O2770">
        <f t="shared" si="811"/>
        <v>0.4088157648980637</v>
      </c>
      <c r="P2770" s="3">
        <f t="shared" si="812"/>
        <v>-0.4088157648980637</v>
      </c>
      <c r="Q2770" s="3">
        <f t="shared" si="813"/>
        <v>-76.20934496627369</v>
      </c>
      <c r="R2770">
        <f t="shared" si="814"/>
        <v>103.79065503372631</v>
      </c>
      <c r="S2770">
        <f t="shared" si="815"/>
        <v>30.920293617239437</v>
      </c>
      <c r="T2770">
        <f t="shared" si="798"/>
        <v>-0.4088157648980637</v>
      </c>
    </row>
    <row r="2771" spans="1:20" x14ac:dyDescent="0.25">
      <c r="A2771">
        <f t="shared" si="799"/>
        <v>195016.19070080575</v>
      </c>
      <c r="B2771">
        <f t="shared" si="816"/>
        <v>31037.790732984948</v>
      </c>
      <c r="C2771" t="str">
        <f t="shared" si="800"/>
        <v>0.22710620969603-0.924279375503541i</v>
      </c>
      <c r="D2771" t="str">
        <f t="shared" si="801"/>
        <v>3.47180680520395-0.660884492448209i</v>
      </c>
      <c r="E2771" t="str">
        <f t="shared" si="802"/>
        <v>198.431037680115+17.2984214590518i</v>
      </c>
      <c r="F2771" t="str">
        <f t="shared" si="803"/>
        <v>2.4243348408218-4.84992803073744i</v>
      </c>
      <c r="G2771" t="str">
        <f t="shared" si="804"/>
        <v>0.999756658815678-0.0155974988183999i</v>
      </c>
      <c r="H2771" t="str">
        <f t="shared" si="805"/>
        <v>11.1105472672079-542.065944137452i</v>
      </c>
      <c r="I2771" t="str">
        <f t="shared" si="806"/>
        <v>-7.34047773067173-3.85928291560137i</v>
      </c>
      <c r="K2771" t="str">
        <f t="shared" si="807"/>
        <v>0.000453555080891062-0.00127371128319415i</v>
      </c>
      <c r="L2771" t="str">
        <f t="shared" si="808"/>
        <v>0.00015-0.00909180739823954i</v>
      </c>
      <c r="M2771" t="str">
        <f t="shared" si="809"/>
        <v>0.0004-0.00160443659968932i</v>
      </c>
      <c r="N2771">
        <f t="shared" si="810"/>
        <v>103.80475995313442</v>
      </c>
      <c r="O2771">
        <f t="shared" si="811"/>
        <v>0.42934317202944267</v>
      </c>
      <c r="P2771" s="3">
        <f t="shared" si="812"/>
        <v>-0.42934317202944267</v>
      </c>
      <c r="Q2771" s="3">
        <f t="shared" si="813"/>
        <v>-76.195240046865578</v>
      </c>
      <c r="R2771">
        <f t="shared" si="814"/>
        <v>103.80475995313442</v>
      </c>
      <c r="S2771">
        <f t="shared" si="815"/>
        <v>31.037790732984949</v>
      </c>
      <c r="T2771">
        <f t="shared" si="798"/>
        <v>-0.42934317202944267</v>
      </c>
    </row>
    <row r="2772" spans="1:20" x14ac:dyDescent="0.25">
      <c r="A2772">
        <f t="shared" si="799"/>
        <v>195757.25222546881</v>
      </c>
      <c r="B2772">
        <f t="shared" si="816"/>
        <v>31155.734337770293</v>
      </c>
      <c r="C2772" t="str">
        <f t="shared" si="800"/>
        <v>0.226792859191527-0.922049227456412i</v>
      </c>
      <c r="D2772" t="str">
        <f t="shared" si="801"/>
        <v>3.47175878374644-0.659504061309111i</v>
      </c>
      <c r="E2772" t="str">
        <f t="shared" si="802"/>
        <v>198.684961861616+17.2382144420567i</v>
      </c>
      <c r="F2772" t="str">
        <f t="shared" si="803"/>
        <v>2.4243303487635-4.83185491062595i</v>
      </c>
      <c r="G2772" t="str">
        <f t="shared" si="804"/>
        <v>0.999754806363151-0.0156567403034285i</v>
      </c>
      <c r="H2772" t="str">
        <f t="shared" si="805"/>
        <v>10.9869790564953-539.787880888783i</v>
      </c>
      <c r="I2772" t="str">
        <f t="shared" si="806"/>
        <v>-7.28263375533689-3.841445246893i</v>
      </c>
      <c r="K2772" t="str">
        <f t="shared" si="807"/>
        <v>0.000452307088738973-0.00126912180590407i</v>
      </c>
      <c r="L2772" t="str">
        <f t="shared" si="808"/>
        <v>0.00015-0.00905738931882799i</v>
      </c>
      <c r="M2772" t="str">
        <f t="shared" si="809"/>
        <v>0.0004-0.00159836282096964i</v>
      </c>
      <c r="N2772">
        <f t="shared" si="810"/>
        <v>103.81850841321304</v>
      </c>
      <c r="O2772">
        <f t="shared" si="811"/>
        <v>0.44981386591184419</v>
      </c>
      <c r="P2772" s="3">
        <f t="shared" si="812"/>
        <v>-0.44981386591184419</v>
      </c>
      <c r="Q2772" s="3">
        <f t="shared" si="813"/>
        <v>-76.181491586786962</v>
      </c>
      <c r="R2772">
        <f t="shared" si="814"/>
        <v>103.81850841321304</v>
      </c>
      <c r="S2772">
        <f t="shared" si="815"/>
        <v>31.155734337770294</v>
      </c>
      <c r="T2772">
        <f t="shared" si="798"/>
        <v>-0.44981386591184419</v>
      </c>
    </row>
    <row r="2773" spans="1:20" x14ac:dyDescent="0.25">
      <c r="A2773">
        <f t="shared" si="799"/>
        <v>196501.1297839256</v>
      </c>
      <c r="B2773">
        <f t="shared" si="816"/>
        <v>31274.126128253822</v>
      </c>
      <c r="C2773" t="str">
        <f t="shared" si="800"/>
        <v>0.226475404024674-0.919831832065838i</v>
      </c>
      <c r="D2773" t="str">
        <f t="shared" si="801"/>
        <v>3.47171039797606-0.658133086098664i</v>
      </c>
      <c r="E2773" t="str">
        <f t="shared" si="802"/>
        <v>198.940298548858+17.1763187388628i</v>
      </c>
      <c r="F2773" t="str">
        <f t="shared" si="803"/>
        <v>2.42432582251752-4.81385129729846i</v>
      </c>
      <c r="G2773" t="str">
        <f t="shared" si="804"/>
        <v>0.99975293981218-0.0157162065742315i</v>
      </c>
      <c r="H2773" t="str">
        <f t="shared" si="805"/>
        <v>10.8649907700524-537.521102024261i</v>
      </c>
      <c r="I2773" t="str">
        <f t="shared" si="806"/>
        <v>-7.22526990537607-3.8237209452464i</v>
      </c>
      <c r="K2773" t="str">
        <f t="shared" si="807"/>
        <v>0.000451068154462831-0.00126454814226136i</v>
      </c>
      <c r="L2773" t="str">
        <f t="shared" si="808"/>
        <v>0.00015-0.00902310153300255i</v>
      </c>
      <c r="M2773" t="str">
        <f t="shared" si="809"/>
        <v>0.0004-0.00159231203523574i</v>
      </c>
      <c r="N2773">
        <f t="shared" si="810"/>
        <v>103.83189643527577</v>
      </c>
      <c r="O2773">
        <f t="shared" si="811"/>
        <v>0.47022787304426661</v>
      </c>
      <c r="P2773" s="3">
        <f t="shared" si="812"/>
        <v>-0.47022787304426661</v>
      </c>
      <c r="Q2773" s="3">
        <f t="shared" si="813"/>
        <v>-76.168103564724234</v>
      </c>
      <c r="R2773">
        <f t="shared" si="814"/>
        <v>103.83189643527577</v>
      </c>
      <c r="S2773">
        <f t="shared" si="815"/>
        <v>31.274126128253823</v>
      </c>
      <c r="T2773">
        <f t="shared" si="798"/>
        <v>-0.47022787304426661</v>
      </c>
    </row>
    <row r="2774" spans="1:20" x14ac:dyDescent="0.25">
      <c r="A2774">
        <f t="shared" si="799"/>
        <v>197247.83407710452</v>
      </c>
      <c r="B2774">
        <f t="shared" si="816"/>
        <v>31392.967807541187</v>
      </c>
      <c r="C2774" t="str">
        <f t="shared" si="800"/>
        <v>0.226153815626031-0.917627139989767i</v>
      </c>
      <c r="D2774" t="str">
        <f t="shared" si="801"/>
        <v>3.47166164513926-0.656771546738547i</v>
      </c>
      <c r="E2774" t="str">
        <f t="shared" si="802"/>
        <v>199.197049066105+17.1127121254428i</v>
      </c>
      <c r="F2774" t="str">
        <f t="shared" si="803"/>
        <v>2.42432126182381-4.79591693175468i</v>
      </c>
      <c r="G2774" t="str">
        <f t="shared" si="804"/>
        <v>0.999751059055517-0.0157758984811994i</v>
      </c>
      <c r="H2774" t="str">
        <f t="shared" si="805"/>
        <v>10.7445595343073-535.265532825678i</v>
      </c>
      <c r="I2774" t="str">
        <f t="shared" si="806"/>
        <v>-7.16838188248023-3.80610886968125i</v>
      </c>
      <c r="K2774" t="str">
        <f t="shared" si="807"/>
        <v>0.000449838213927583-0.00125999025311619i</v>
      </c>
      <c r="L2774" t="str">
        <f t="shared" si="808"/>
        <v>0.00015-0.00898894354752196i</v>
      </c>
      <c r="M2774" t="str">
        <f t="shared" si="809"/>
        <v>0.0004-0.00158628415544505i</v>
      </c>
      <c r="N2774">
        <f t="shared" si="810"/>
        <v>103.84492001707699</v>
      </c>
      <c r="O2774">
        <f t="shared" si="811"/>
        <v>0.4905852242672849</v>
      </c>
      <c r="P2774" s="3">
        <f t="shared" si="812"/>
        <v>-0.4905852242672849</v>
      </c>
      <c r="Q2774" s="3">
        <f t="shared" si="813"/>
        <v>-76.155079982923013</v>
      </c>
      <c r="R2774">
        <f t="shared" si="814"/>
        <v>103.84492001707699</v>
      </c>
      <c r="S2774">
        <f t="shared" si="815"/>
        <v>31.392967807541186</v>
      </c>
      <c r="T2774">
        <f t="shared" si="798"/>
        <v>-0.4905852242672849</v>
      </c>
    </row>
    <row r="2775" spans="1:20" x14ac:dyDescent="0.25">
      <c r="A2775">
        <f t="shared" si="799"/>
        <v>197997.37584659754</v>
      </c>
      <c r="B2775">
        <f t="shared" si="816"/>
        <v>31512.261085209844</v>
      </c>
      <c r="C2775" t="str">
        <f t="shared" si="800"/>
        <v>0.225828065135132-0.915435101762837i</v>
      </c>
      <c r="D2775" t="str">
        <f t="shared" si="801"/>
        <v>3.47161252246183-0.655419423282125i</v>
      </c>
      <c r="E2775" t="str">
        <f t="shared" si="802"/>
        <v>199.455214579228+17.0473721500433i</v>
      </c>
      <c r="F2775" t="str">
        <f t="shared" si="803"/>
        <v>2.42431666642033-4.77805155599037i</v>
      </c>
      <c r="G2775" t="str">
        <f t="shared" si="804"/>
        <v>0.999749163985103-0.0158358168779104i</v>
      </c>
      <c r="H2775" t="str">
        <f t="shared" si="805"/>
        <v>10.625662842153-533.021099253835i</v>
      </c>
      <c r="I2775" t="str">
        <f t="shared" si="806"/>
        <v>-7.11196543138147-3.78860789564869i</v>
      </c>
      <c r="K2775" t="str">
        <f t="shared" si="807"/>
        <v>0.00044861720341168-0.00125544809926063i</v>
      </c>
      <c r="L2775" t="str">
        <f t="shared" si="808"/>
        <v>0.00015-0.00895491487101211i</v>
      </c>
      <c r="M2775" t="str">
        <f t="shared" si="809"/>
        <v>0.0004-0.00158027909488449i</v>
      </c>
      <c r="N2775">
        <f t="shared" si="810"/>
        <v>103.85757513287395</v>
      </c>
      <c r="O2775">
        <f t="shared" si="811"/>
        <v>0.51088595482689714</v>
      </c>
      <c r="P2775" s="3">
        <f t="shared" si="812"/>
        <v>-0.51088595482689714</v>
      </c>
      <c r="Q2775" s="3">
        <f t="shared" si="813"/>
        <v>-76.142424867126053</v>
      </c>
      <c r="R2775">
        <f t="shared" si="814"/>
        <v>103.85757513287395</v>
      </c>
      <c r="S2775">
        <f t="shared" si="815"/>
        <v>31.512261085209843</v>
      </c>
      <c r="T2775">
        <f t="shared" si="798"/>
        <v>-0.51088595482689714</v>
      </c>
    </row>
    <row r="2776" spans="1:20" x14ac:dyDescent="0.25">
      <c r="A2776">
        <f t="shared" si="799"/>
        <v>198749.76587481462</v>
      </c>
      <c r="B2776">
        <f t="shared" si="816"/>
        <v>31632.007677333644</v>
      </c>
      <c r="C2776" t="str">
        <f t="shared" si="800"/>
        <v>0.225498123400088-0.913255667789565i</v>
      </c>
      <c r="D2776" t="str">
        <f t="shared" si="801"/>
        <v>3.47156302714875-0.654076695914113i</v>
      </c>
      <c r="E2776" t="str">
        <f t="shared" si="802"/>
        <v>199.714796091611+16.9802761319571i</v>
      </c>
      <c r="F2776" t="str">
        <f t="shared" si="803"/>
        <v>2.42431203604304-4.76025491299356i</v>
      </c>
      <c r="G2776" t="str">
        <f t="shared" si="804"/>
        <v>0.999747254492055-0.0158959626211428i</v>
      </c>
      <c r="H2776" t="str">
        <f t="shared" si="805"/>
        <v>10.5082785465555-530.787727940915i</v>
      </c>
      <c r="I2776" t="str">
        <f t="shared" si="806"/>
        <v>-7.0560163393594-3.77121691474373i</v>
      </c>
      <c r="K2776" t="str">
        <f t="shared" si="807"/>
        <v>0.000447405059604907-0.00125092164143102i</v>
      </c>
      <c r="L2776" t="str">
        <f t="shared" si="808"/>
        <v>0.00015-0.0089210150139591i</v>
      </c>
      <c r="M2776" t="str">
        <f t="shared" si="809"/>
        <v>0.0004-0.00157429676716925i</v>
      </c>
      <c r="N2776">
        <f t="shared" si="810"/>
        <v>103.86985773349451</v>
      </c>
      <c r="O2776">
        <f t="shared" si="811"/>
        <v>0.53113010443881004</v>
      </c>
      <c r="P2776" s="3">
        <f t="shared" si="812"/>
        <v>-0.53113010443881004</v>
      </c>
      <c r="Q2776" s="3">
        <f t="shared" si="813"/>
        <v>-76.130142266505487</v>
      </c>
      <c r="R2776">
        <f t="shared" si="814"/>
        <v>103.86985773349451</v>
      </c>
      <c r="S2776">
        <f t="shared" si="815"/>
        <v>31.632007677333643</v>
      </c>
      <c r="T2776">
        <f t="shared" si="798"/>
        <v>-0.53113010443881004</v>
      </c>
    </row>
    <row r="2777" spans="1:20" x14ac:dyDescent="0.25">
      <c r="A2777">
        <f t="shared" si="799"/>
        <v>199505.01498513893</v>
      </c>
      <c r="B2777">
        <f t="shared" si="816"/>
        <v>31752.209306507513</v>
      </c>
      <c r="C2777" t="str">
        <f t="shared" si="800"/>
        <v>0.2251639609772-0.911088788337465i</v>
      </c>
      <c r="D2777" t="str">
        <f t="shared" si="801"/>
        <v>3.47151315638405-0.652743344950247i</v>
      </c>
      <c r="E2777" t="str">
        <f t="shared" si="802"/>
        <v>199.975794439996+16.9114011603158i</v>
      </c>
      <c r="F2777" t="str">
        <f t="shared" si="803"/>
        <v>2.42430737042592-4.74252674674089i</v>
      </c>
      <c r="G2777" t="str">
        <f t="shared" si="804"/>
        <v>0.999745330466665-0.015956336570886i</v>
      </c>
      <c r="H2777" t="str">
        <f t="shared" si="805"/>
        <v>10.3923848542791-528.565346182923i</v>
      </c>
      <c r="I2777" t="str">
        <f t="shared" si="806"/>
        <v>-7.00053043575396-3.75393483442299i</v>
      </c>
      <c r="K2777" t="str">
        <f t="shared" si="807"/>
        <v>0.000446201719606197-0.00124641084031025i</v>
      </c>
      <c r="L2777" t="str">
        <f t="shared" si="808"/>
        <v>0.00015-0.00888724348870203i</v>
      </c>
      <c r="M2777" t="str">
        <f t="shared" si="809"/>
        <v>0.0004-0.00156833708624153i</v>
      </c>
      <c r="N2777">
        <f t="shared" si="810"/>
        <v>103.88176374640634</v>
      </c>
      <c r="O2777">
        <f t="shared" si="811"/>
        <v>0.55131771735319279</v>
      </c>
      <c r="P2777" s="3">
        <f t="shared" si="812"/>
        <v>-0.55131771735319279</v>
      </c>
      <c r="Q2777" s="3">
        <f t="shared" si="813"/>
        <v>-76.118236253593665</v>
      </c>
      <c r="R2777">
        <f t="shared" si="814"/>
        <v>103.88176374640634</v>
      </c>
      <c r="S2777">
        <f t="shared" si="815"/>
        <v>31.752209306507513</v>
      </c>
      <c r="T2777">
        <f t="shared" si="798"/>
        <v>-0.55131771735319279</v>
      </c>
    </row>
    <row r="2778" spans="1:20" x14ac:dyDescent="0.25">
      <c r="A2778">
        <f t="shared" si="799"/>
        <v>200263.13404208244</v>
      </c>
      <c r="B2778">
        <f t="shared" si="816"/>
        <v>31872.867701872241</v>
      </c>
      <c r="C2778" t="str">
        <f t="shared" si="800"/>
        <v>0.224825548130685-0.908934413530091i</v>
      </c>
      <c r="D2778" t="str">
        <f t="shared" si="801"/>
        <v>3.47146290733064-0.651419350836954i</v>
      </c>
      <c r="E2778" t="str">
        <f t="shared" si="802"/>
        <v>200.238210290249+16.84072409292i</v>
      </c>
      <c r="F2778" t="str">
        <f t="shared" si="803"/>
        <v>2.4243026693009-4.72486680219392i</v>
      </c>
      <c r="G2778" t="str">
        <f t="shared" si="804"/>
        <v>0.99974339179839-0.0160169395903526i</v>
      </c>
      <c r="H2778" t="str">
        <f t="shared" si="805"/>
        <v>10.2779603197327-526.35388193225i</v>
      </c>
      <c r="I2778" t="str">
        <f t="shared" si="806"/>
        <v>-6.94550359148475-3.7367605777282i</v>
      </c>
      <c r="K2778" t="str">
        <f t="shared" si="807"/>
        <v>0.000445007120921468-0.00124191565653009i</v>
      </c>
      <c r="L2778" t="str">
        <f t="shared" si="808"/>
        <v>0.00015-0.00885359980942622i</v>
      </c>
      <c r="M2778" t="str">
        <f t="shared" si="809"/>
        <v>0.0004-0.00156239996636933i</v>
      </c>
      <c r="N2778">
        <f t="shared" si="810"/>
        <v>103.8932890757937</v>
      </c>
      <c r="O2778">
        <f t="shared" si="811"/>
        <v>0.57144884241972926</v>
      </c>
      <c r="P2778" s="3">
        <f t="shared" si="812"/>
        <v>-0.57144884241972926</v>
      </c>
      <c r="Q2778" s="3">
        <f t="shared" si="813"/>
        <v>-76.106710924206297</v>
      </c>
      <c r="R2778">
        <f t="shared" si="814"/>
        <v>103.8932890757937</v>
      </c>
      <c r="S2778">
        <f t="shared" si="815"/>
        <v>31.872867701872241</v>
      </c>
      <c r="T2778">
        <f t="shared" si="798"/>
        <v>-0.57144884241972926</v>
      </c>
    </row>
    <row r="2779" spans="1:20" x14ac:dyDescent="0.25">
      <c r="A2779">
        <f t="shared" si="799"/>
        <v>201024.13395144237</v>
      </c>
      <c r="B2779">
        <f t="shared" si="816"/>
        <v>31993.984599139356</v>
      </c>
      <c r="C2779" t="str">
        <f t="shared" si="800"/>
        <v>0.224482854832411-0.906792493339934i</v>
      </c>
      <c r="D2779" t="str">
        <f t="shared" si="801"/>
        <v>3.47141227713012-0.650104694151018i</v>
      </c>
      <c r="E2779" t="str">
        <f t="shared" si="802"/>
        <v>200.502044133048+16.768221555094i</v>
      </c>
      <c r="F2779" t="str">
        <f t="shared" si="803"/>
        <v>2.42429793239789-4.70727482529544i</v>
      </c>
      <c r="G2779" t="str">
        <f t="shared" si="804"/>
        <v>0.999741438375846-0.0160777725459899i</v>
      </c>
      <c r="H2779" t="str">
        <f t="shared" si="805"/>
        <v>10.1649838389298-524.153263790299i</v>
      </c>
      <c r="I2779" t="str">
        <f t="shared" si="806"/>
        <v>-6.89093171857623-3.71969308301495i</v>
      </c>
      <c r="K2779" t="str">
        <f t="shared" si="807"/>
        <v>0.000443821201461446-0.00123743605067342i</v>
      </c>
      <c r="L2779" t="str">
        <f t="shared" si="808"/>
        <v>0.00015-0.00882008349215603i</v>
      </c>
      <c r="M2779" t="str">
        <f t="shared" si="809"/>
        <v>0.0004-0.00155648532214517i</v>
      </c>
      <c r="N2779">
        <f t="shared" si="810"/>
        <v>103.90442960263677</v>
      </c>
      <c r="O2779">
        <f t="shared" si="811"/>
        <v>0.5915235331538149</v>
      </c>
      <c r="P2779" s="3">
        <f t="shared" si="812"/>
        <v>-0.5915235331538149</v>
      </c>
      <c r="Q2779" s="3">
        <f t="shared" si="813"/>
        <v>-76.095570397363232</v>
      </c>
      <c r="R2779">
        <f t="shared" si="814"/>
        <v>103.90442960263677</v>
      </c>
      <c r="S2779">
        <f t="shared" si="815"/>
        <v>31.993984599139356</v>
      </c>
      <c r="T2779">
        <f t="shared" si="798"/>
        <v>-0.5915235331538149</v>
      </c>
    </row>
    <row r="2780" spans="1:20" x14ac:dyDescent="0.25">
      <c r="A2780">
        <f t="shared" si="799"/>
        <v>201788.02566045785</v>
      </c>
      <c r="B2780">
        <f t="shared" si="816"/>
        <v>32115.561740616085</v>
      </c>
      <c r="C2780" t="str">
        <f t="shared" si="800"/>
        <v>0.22413585076176-0.904662977581294i</v>
      </c>
      <c r="D2780" t="str">
        <f t="shared" si="801"/>
        <v>3.47136126290272-0.648799355599263i</v>
      </c>
      <c r="E2780" t="str">
        <f t="shared" si="802"/>
        <v>200.767296279499+16.6938699385808i</v>
      </c>
      <c r="F2780" t="str">
        <f t="shared" si="803"/>
        <v>2.42429315944473-4.68975056296584i</v>
      </c>
      <c r="G2780" t="str">
        <f t="shared" si="804"/>
        <v>0.999739470086804-0.0161388363074919i</v>
      </c>
      <c r="H2780" t="str">
        <f t="shared" si="805"/>
        <v>10.0534346435639-521.963421000243i</v>
      </c>
      <c r="I2780" t="str">
        <f t="shared" si="806"/>
        <v>-6.8368107696897-3.70273130368692i</v>
      </c>
      <c r="K2780" t="str">
        <f t="shared" si="807"/>
        <v>0.000442643899539506-0.00123297198327648i</v>
      </c>
      <c r="L2780" t="str">
        <f t="shared" si="808"/>
        <v>0.00015-0.00878669405474796i</v>
      </c>
      <c r="M2780" t="str">
        <f t="shared" si="809"/>
        <v>0.0004-0.00155059306848493i</v>
      </c>
      <c r="N2780">
        <f t="shared" si="810"/>
        <v>103.91518118479834</v>
      </c>
      <c r="O2780">
        <f t="shared" si="811"/>
        <v>0.61154184780254939</v>
      </c>
      <c r="P2780" s="3">
        <f t="shared" si="812"/>
        <v>-0.61154184780254939</v>
      </c>
      <c r="Q2780" s="3">
        <f t="shared" si="813"/>
        <v>-76.084818815201658</v>
      </c>
      <c r="R2780">
        <f t="shared" si="814"/>
        <v>103.91518118479834</v>
      </c>
      <c r="S2780">
        <f t="shared" si="815"/>
        <v>32.115561740616087</v>
      </c>
      <c r="T2780">
        <f t="shared" si="798"/>
        <v>-0.61154184780254939</v>
      </c>
    </row>
    <row r="2781" spans="1:20" x14ac:dyDescent="0.25">
      <c r="A2781">
        <f t="shared" si="799"/>
        <v>202554.8201579676</v>
      </c>
      <c r="B2781">
        <f t="shared" si="816"/>
        <v>32237.600875230426</v>
      </c>
      <c r="C2781" t="str">
        <f t="shared" si="800"/>
        <v>0.223784505305489-0.902545815902991i</v>
      </c>
      <c r="D2781" t="str">
        <f t="shared" si="801"/>
        <v>3.47130986174705-0.647503316018222i</v>
      </c>
      <c r="E2781" t="str">
        <f t="shared" si="802"/>
        <v>201.033966856675+16.6176454004625i</v>
      </c>
      <c r="F2781" t="str">
        <f t="shared" si="803"/>
        <v>2.42428835016721-4.67229376309946i</v>
      </c>
      <c r="G2781" t="str">
        <f t="shared" si="804"/>
        <v>0.999737486818183-0.0162001317478108i</v>
      </c>
      <c r="H2781" t="str">
        <f t="shared" si="805"/>
        <v>9.94329229519256-519.784283439824i</v>
      </c>
      <c r="I2781" t="str">
        <f t="shared" si="806"/>
        <v>-6.78313673766058-3.68587420793509i</v>
      </c>
      <c r="K2781" t="str">
        <f t="shared" si="807"/>
        <v>0.000441475153869506-0.00122852341483105i</v>
      </c>
      <c r="L2781" t="str">
        <f t="shared" si="808"/>
        <v>0.00015-0.00875343101688377i</v>
      </c>
      <c r="M2781" t="str">
        <f t="shared" si="809"/>
        <v>0.0004-0.00154472312062655i</v>
      </c>
      <c r="N2781">
        <f t="shared" si="810"/>
        <v>103.92553965711255</v>
      </c>
      <c r="O2781">
        <f t="shared" si="811"/>
        <v>0.63150384941203463</v>
      </c>
      <c r="P2781" s="3">
        <f t="shared" si="812"/>
        <v>-0.63150384941203463</v>
      </c>
      <c r="Q2781" s="3">
        <f t="shared" si="813"/>
        <v>-76.074460342887448</v>
      </c>
      <c r="R2781">
        <f t="shared" si="814"/>
        <v>103.92553965711255</v>
      </c>
      <c r="S2781">
        <f t="shared" si="815"/>
        <v>32.237600875230427</v>
      </c>
      <c r="T2781">
        <f t="shared" si="798"/>
        <v>-0.63150384941203463</v>
      </c>
    </row>
    <row r="2782" spans="1:20" x14ac:dyDescent="0.25">
      <c r="A2782">
        <f t="shared" si="799"/>
        <v>203324.52847456787</v>
      </c>
      <c r="B2782">
        <f t="shared" si="816"/>
        <v>32360.103758556303</v>
      </c>
      <c r="C2782" t="str">
        <f t="shared" si="800"/>
        <v>0.223428787557719-0.900440957781034i</v>
      </c>
      <c r="D2782" t="str">
        <f t="shared" si="801"/>
        <v>3.47125807073999-0.646216556373809i</v>
      </c>
      <c r="E2782" t="str">
        <f t="shared" si="802"/>
        <v>201.302055803073+16.5395238621263i</v>
      </c>
      <c r="F2782" t="str">
        <f t="shared" si="803"/>
        <v>2.42428350428905-4.65490417456098i</v>
      </c>
      <c r="G2782" t="str">
        <f t="shared" si="804"/>
        <v>0.99973548845604-0.0162616597431693i</v>
      </c>
      <c r="H2782" t="str">
        <f t="shared" si="805"/>
        <v>9.83453667953321-517.615781614298i</v>
      </c>
      <c r="I2782" t="str">
        <f t="shared" si="806"/>
        <v>-6.72990565504252-3.6691207784823i</v>
      </c>
      <c r="K2782" t="str">
        <f t="shared" si="807"/>
        <v>0.000440314903563627-0.00122409030578666i</v>
      </c>
      <c r="L2782" t="str">
        <f t="shared" si="808"/>
        <v>0.00015-0.00872029390006357i</v>
      </c>
      <c r="M2782" t="str">
        <f t="shared" si="809"/>
        <v>0.0004-0.00153887539412886i</v>
      </c>
      <c r="N2782">
        <f t="shared" si="810"/>
        <v>103.93550083148139</v>
      </c>
      <c r="O2782">
        <f t="shared" si="811"/>
        <v>0.65140960589463215</v>
      </c>
      <c r="P2782" s="3">
        <f t="shared" si="812"/>
        <v>-0.65140960589463215</v>
      </c>
      <c r="Q2782" s="3">
        <f t="shared" si="813"/>
        <v>-76.064499168518608</v>
      </c>
      <c r="R2782">
        <f t="shared" si="814"/>
        <v>103.93550083148139</v>
      </c>
      <c r="S2782">
        <f t="shared" si="815"/>
        <v>32.360103758556299</v>
      </c>
      <c r="T2782">
        <f t="shared" si="798"/>
        <v>-0.65140960589463215</v>
      </c>
    </row>
    <row r="2783" spans="1:20" x14ac:dyDescent="0.25">
      <c r="A2783">
        <f t="shared" si="799"/>
        <v>204097.16168277123</v>
      </c>
      <c r="B2783">
        <f t="shared" si="816"/>
        <v>32483.072152838817</v>
      </c>
      <c r="C2783" t="str">
        <f t="shared" si="800"/>
        <v>0.223068666319954-0.898348352511184i</v>
      </c>
      <c r="D2783" t="str">
        <f t="shared" si="801"/>
        <v>3.47120588693651-0.644939057760999i</v>
      </c>
      <c r="E2783" t="str">
        <f t="shared" si="802"/>
        <v>201.571562864003+16.4594810082579i</v>
      </c>
      <c r="F2783" t="str">
        <f t="shared" si="803"/>
        <v>2.42427862153183-4.63758154718175i</v>
      </c>
      <c r="G2783" t="str">
        <f t="shared" si="804"/>
        <v>0.99973347488557-0.0163234211730719i</v>
      </c>
      <c r="H2783" t="str">
        <f t="shared" si="805"/>
        <v>9.72714800086253-515.457846649403i</v>
      </c>
      <c r="I2783" t="str">
        <f t="shared" si="806"/>
        <v>-6.67711359365638-3.65247001233227i</v>
      </c>
      <c r="K2783" t="str">
        <f t="shared" si="807"/>
        <v>0.000439163088130222-0.00121967261655272i</v>
      </c>
      <c r="L2783" t="str">
        <f t="shared" si="808"/>
        <v>0.00015-0.00868728222759867i</v>
      </c>
      <c r="M2783" t="str">
        <f t="shared" si="809"/>
        <v>0.0004-0.00153304980487035i</v>
      </c>
      <c r="N2783">
        <f t="shared" si="810"/>
        <v>103.94506049697397</v>
      </c>
      <c r="O2783">
        <f t="shared" si="811"/>
        <v>0.6712591900969318</v>
      </c>
      <c r="P2783" s="3">
        <f t="shared" si="812"/>
        <v>-0.6712591900969318</v>
      </c>
      <c r="Q2783" s="3">
        <f t="shared" si="813"/>
        <v>-76.054939503026034</v>
      </c>
      <c r="R2783">
        <f t="shared" si="814"/>
        <v>103.94506049697397</v>
      </c>
      <c r="S2783">
        <f t="shared" si="815"/>
        <v>32.483072152838815</v>
      </c>
      <c r="T2783">
        <f t="shared" si="798"/>
        <v>-0.6712591900969318</v>
      </c>
    </row>
    <row r="2784" spans="1:20" x14ac:dyDescent="0.25">
      <c r="A2784">
        <f t="shared" si="799"/>
        <v>204872.73089716578</v>
      </c>
      <c r="B2784">
        <f t="shared" si="816"/>
        <v>32606.507827019606</v>
      </c>
      <c r="C2784" t="str">
        <f t="shared" si="800"/>
        <v>0.222704110101205-0.896267949201382i</v>
      </c>
      <c r="D2784" t="str">
        <f t="shared" si="801"/>
        <v>3.47115330736949-0.6436708014035i</v>
      </c>
      <c r="E2784" t="str">
        <f t="shared" si="802"/>
        <v>201.842487586886+16.3774922858834i</v>
      </c>
      <c r="F2784" t="str">
        <f t="shared" si="803"/>
        <v>2.42427370161503-4.6203256317562i</v>
      </c>
      <c r="G2784" t="str">
        <f t="shared" si="804"/>
        <v>0.999731445991092-0.0163854169203174i</v>
      </c>
      <c r="H2784" t="str">
        <f t="shared" si="805"/>
        <v>9.62110677652324-513.310410284481i</v>
      </c>
      <c r="I2784" t="str">
        <f t="shared" si="806"/>
        <v>-6.62475666414611-3.63592092052418i</v>
      </c>
      <c r="K2784" t="str">
        <f t="shared" si="807"/>
        <v>0.000438019647471665-0.00121527030750063i</v>
      </c>
      <c r="L2784" t="str">
        <f t="shared" si="808"/>
        <v>0.00015-0.00865439552460521i</v>
      </c>
      <c r="M2784" t="str">
        <f t="shared" si="809"/>
        <v>0.0004-0.00152724626904797i</v>
      </c>
      <c r="N2784">
        <f t="shared" si="810"/>
        <v>103.95421441993338</v>
      </c>
      <c r="O2784">
        <f t="shared" si="811"/>
        <v>0.69105267986858332</v>
      </c>
      <c r="P2784" s="3">
        <f t="shared" si="812"/>
        <v>-0.69105267986858332</v>
      </c>
      <c r="Q2784" s="3">
        <f t="shared" si="813"/>
        <v>-76.045785580066621</v>
      </c>
      <c r="R2784">
        <f t="shared" si="814"/>
        <v>103.95421441993338</v>
      </c>
      <c r="S2784">
        <f t="shared" si="815"/>
        <v>32.606507827019605</v>
      </c>
      <c r="T2784">
        <f t="shared" si="798"/>
        <v>-0.69105267986858332</v>
      </c>
    </row>
    <row r="2785" spans="1:20" x14ac:dyDescent="0.25">
      <c r="A2785">
        <f t="shared" si="799"/>
        <v>205651.247274575</v>
      </c>
      <c r="B2785">
        <f t="shared" si="816"/>
        <v>32730.412556762283</v>
      </c>
      <c r="C2785" t="str">
        <f t="shared" si="800"/>
        <v>0.222335087118178-0.894199696764135i</v>
      </c>
      <c r="D2785" t="str">
        <f t="shared" si="801"/>
        <v>3.47110032904962-0.642411768653447i</v>
      </c>
      <c r="E2785" t="str">
        <f t="shared" si="802"/>
        <v>202.114829316476+16.2935329034491i</v>
      </c>
      <c r="F2785" t="str">
        <f t="shared" si="803"/>
        <v>2.42426874425603-4.60313618003836i</v>
      </c>
      <c r="G2785" t="str">
        <f t="shared" si="804"/>
        <v>0.999729401656047-0.0164476478710105i</v>
      </c>
      <c r="H2785" t="str">
        <f t="shared" si="805"/>
        <v>9.51639383153137-511.173404865637i</v>
      </c>
      <c r="I2785" t="str">
        <f t="shared" si="806"/>
        <v>-6.57283101553971-3.61947252789146i</v>
      </c>
      <c r="K2785" t="str">
        <f t="shared" si="807"/>
        <v>0.000436884521882201-0.00121088333896591i</v>
      </c>
      <c r="L2785" t="str">
        <f t="shared" si="808"/>
        <v>0.00015-0.00862163331799681i</v>
      </c>
      <c r="M2785" t="str">
        <f t="shared" si="809"/>
        <v>0.0004-0.0015214647031759i</v>
      </c>
      <c r="N2785">
        <f t="shared" si="810"/>
        <v>103.9629583440875</v>
      </c>
      <c r="O2785">
        <f t="shared" si="811"/>
        <v>0.71079015813118052</v>
      </c>
      <c r="P2785" s="3">
        <f t="shared" si="812"/>
        <v>-0.71079015813118052</v>
      </c>
      <c r="Q2785" s="3">
        <f t="shared" si="813"/>
        <v>-76.037041655912503</v>
      </c>
      <c r="R2785">
        <f t="shared" si="814"/>
        <v>103.9629583440875</v>
      </c>
      <c r="S2785">
        <f t="shared" si="815"/>
        <v>32.730412556762282</v>
      </c>
      <c r="T2785">
        <f t="shared" si="798"/>
        <v>-0.71079015813118052</v>
      </c>
    </row>
    <row r="2786" spans="1:20" x14ac:dyDescent="0.25">
      <c r="A2786">
        <f t="shared" si="799"/>
        <v>206432.72201421839</v>
      </c>
      <c r="B2786">
        <f t="shared" si="816"/>
        <v>32854.788124477978</v>
      </c>
      <c r="C2786" t="str">
        <f t="shared" si="800"/>
        <v>0.221961565295527-0.892143543908788i</v>
      </c>
      <c r="D2786" t="str">
        <f t="shared" si="801"/>
        <v>3.47104694896516-0.641161940991063i</v>
      </c>
      <c r="E2786" t="str">
        <f t="shared" si="802"/>
        <v>202.388587190008+16.2075778299376i</v>
      </c>
      <c r="F2786" t="str">
        <f t="shared" si="803"/>
        <v>2.42426374917003-4.58601294473813i</v>
      </c>
      <c r="G2786" t="str">
        <f t="shared" si="804"/>
        <v>0.999727341762993-0.0165101149145739i</v>
      </c>
      <c r="H2786" t="str">
        <f t="shared" si="805"/>
        <v>9.41299029328438-509.046763339001i</v>
      </c>
      <c r="I2786" t="str">
        <f t="shared" si="806"/>
        <v>-6.52133283481582-3.6031238728254i</v>
      </c>
      <c r="K2786" t="str">
        <f t="shared" si="807"/>
        <v>0.000435757652045807-0.00120651167125025i</v>
      </c>
      <c r="L2786" t="str">
        <f t="shared" si="808"/>
        <v>0.00015-0.00858899513647818i</v>
      </c>
      <c r="M2786" t="str">
        <f t="shared" si="809"/>
        <v>0.0004-0.00151570502408438i</v>
      </c>
      <c r="N2786">
        <f t="shared" si="810"/>
        <v>103.97128799066458</v>
      </c>
      <c r="O2786">
        <f t="shared" si="811"/>
        <v>0.73047171294788971</v>
      </c>
      <c r="P2786" s="3">
        <f t="shared" si="812"/>
        <v>-0.73047171294788971</v>
      </c>
      <c r="Q2786" s="3">
        <f t="shared" si="813"/>
        <v>-76.028712009335422</v>
      </c>
      <c r="R2786">
        <f t="shared" si="814"/>
        <v>103.97128799066458</v>
      </c>
      <c r="S2786">
        <f t="shared" si="815"/>
        <v>32.854788124477977</v>
      </c>
      <c r="T2786">
        <f t="shared" si="798"/>
        <v>-0.73047171294788971</v>
      </c>
    </row>
    <row r="2787" spans="1:20" x14ac:dyDescent="0.25">
      <c r="A2787">
        <f t="shared" si="799"/>
        <v>207217.16635787243</v>
      </c>
      <c r="B2787">
        <f t="shared" si="816"/>
        <v>32979.636319350997</v>
      </c>
      <c r="C2787" t="str">
        <f t="shared" si="800"/>
        <v>0.221583512266226-0.890099439133671i</v>
      </c>
      <c r="D2787" t="str">
        <f t="shared" si="801"/>
        <v>3.47099316408183-0.639921300024354i</v>
      </c>
      <c r="E2787" t="str">
        <f t="shared" si="802"/>
        <v>202.663760132253+16.1196017940419i</v>
      </c>
      <c r="F2787" t="str">
        <f t="shared" si="803"/>
        <v>2.42425871607005-4.56895567951782i</v>
      </c>
      <c r="G2787" t="str">
        <f t="shared" si="804"/>
        <v>0.999725266193593-0.0165728189437605i</v>
      </c>
      <c r="H2787" t="str">
        <f t="shared" si="805"/>
        <v>9.31087758636825-506.930419244083i</v>
      </c>
      <c r="I2787" t="str">
        <f t="shared" si="806"/>
        <v>-6.4702583464763-3.58687400704341i</v>
      </c>
      <c r="K2787" t="str">
        <f t="shared" si="807"/>
        <v>0.000434638979034052-0.00120215526462356i</v>
      </c>
      <c r="L2787" t="str">
        <f t="shared" si="808"/>
        <v>0.00015-0.00855648051053812i</v>
      </c>
      <c r="M2787" t="str">
        <f t="shared" si="809"/>
        <v>0.0004-0.00150996714891849i</v>
      </c>
      <c r="N2787">
        <f t="shared" si="810"/>
        <v>103.97919905851691</v>
      </c>
      <c r="O2787">
        <f t="shared" si="811"/>
        <v>0.75009743759377878</v>
      </c>
      <c r="P2787" s="3">
        <f t="shared" si="812"/>
        <v>-0.75009743759377878</v>
      </c>
      <c r="Q2787" s="3">
        <f t="shared" si="813"/>
        <v>-76.020800941483088</v>
      </c>
      <c r="R2787">
        <f t="shared" si="814"/>
        <v>103.97919905851691</v>
      </c>
      <c r="S2787">
        <f t="shared" si="815"/>
        <v>32.979636319350995</v>
      </c>
      <c r="T2787">
        <f t="shared" si="798"/>
        <v>-0.75009743759377878</v>
      </c>
    </row>
    <row r="2788" spans="1:20" x14ac:dyDescent="0.25">
      <c r="A2788">
        <f t="shared" si="799"/>
        <v>208004.59159003233</v>
      </c>
      <c r="B2788">
        <f t="shared" si="816"/>
        <v>33104.958937364529</v>
      </c>
      <c r="C2788" t="str">
        <f t="shared" si="800"/>
        <v>0.221200895371996-0.888067330718198i</v>
      </c>
      <c r="D2788" t="str">
        <f t="shared" si="801"/>
        <v>3.47093897134261-0.638689827488787i</v>
      </c>
      <c r="E2788" t="str">
        <f t="shared" si="802"/>
        <v>202.940346850502+16.0295792833734i</v>
      </c>
      <c r="F2788" t="str">
        <f t="shared" si="803"/>
        <v>2.42425364466698-4.55196413898857i</v>
      </c>
      <c r="G2788" t="str">
        <f t="shared" si="804"/>
        <v>0.999723174828611-0.0166357608546653i</v>
      </c>
      <c r="H2788" t="str">
        <f t="shared" si="805"/>
        <v>9.21003742745995-504.824306707186i</v>
      </c>
      <c r="I2788" t="str">
        <f t="shared" si="806"/>
        <v>-6.41960381212384-3.57072199536167i</v>
      </c>
      <c r="K2788" t="str">
        <f t="shared" si="807"/>
        <v>0.000433528444303968-0.001197814079326i</v>
      </c>
      <c r="L2788" t="str">
        <f t="shared" si="808"/>
        <v>0.00015-0.00852408897244286i</v>
      </c>
      <c r="M2788" t="str">
        <f t="shared" si="809"/>
        <v>0.0004-0.00150425099513697i</v>
      </c>
      <c r="N2788">
        <f t="shared" si="810"/>
        <v>103.98668722424772</v>
      </c>
      <c r="O2788">
        <f t="shared" si="811"/>
        <v>0.76966743062629583</v>
      </c>
      <c r="P2788" s="3">
        <f t="shared" si="812"/>
        <v>-0.76966743062629583</v>
      </c>
      <c r="Q2788" s="3">
        <f t="shared" si="813"/>
        <v>-76.013312775752283</v>
      </c>
      <c r="R2788">
        <f t="shared" si="814"/>
        <v>103.98668722424772</v>
      </c>
      <c r="S2788">
        <f t="shared" si="815"/>
        <v>33.104958937364529</v>
      </c>
      <c r="T2788">
        <f t="shared" si="798"/>
        <v>-0.76966743062629583</v>
      </c>
    </row>
    <row r="2789" spans="1:20" x14ac:dyDescent="0.25">
      <c r="A2789">
        <f t="shared" si="799"/>
        <v>208795.00903807447</v>
      </c>
      <c r="B2789">
        <f t="shared" si="816"/>
        <v>33230.757781326516</v>
      </c>
      <c r="C2789" t="str">
        <f t="shared" si="800"/>
        <v>0.220813681663833-0.886047166714795i</v>
      </c>
      <c r="D2789" t="str">
        <f t="shared" si="801"/>
        <v>3.47088436766761-0.637467505246979i</v>
      </c>
      <c r="E2789" t="str">
        <f t="shared" si="802"/>
        <v>203.218345829451+15.9374845437272i</v>
      </c>
      <c r="F2789" t="str">
        <f t="shared" si="803"/>
        <v>2.42424853466948-4.53503807870686i</v>
      </c>
      <c r="G2789" t="str">
        <f t="shared" si="804"/>
        <v>0.999721067547906-0.0166989415467375i</v>
      </c>
      <c r="H2789" t="str">
        <f t="shared" si="805"/>
        <v>9.11045182032539-502.728360434933i</v>
      </c>
      <c r="I2789" t="str">
        <f t="shared" si="806"/>
        <v>-6.36936553004548-3.55466691547218i</v>
      </c>
      <c r="K2789" t="str">
        <f t="shared" si="807"/>
        <v>0.000432425989695914-0.00119348807556996i</v>
      </c>
      <c r="L2789" t="str">
        <f t="shared" si="808"/>
        <v>0.00015-0.00849182005622917i</v>
      </c>
      <c r="M2789" t="str">
        <f t="shared" si="809"/>
        <v>0.0004-0.00149855648051103i</v>
      </c>
      <c r="N2789">
        <f t="shared" si="810"/>
        <v>103.99374814234565</v>
      </c>
      <c r="O2789">
        <f t="shared" si="811"/>
        <v>0.78918179595691718</v>
      </c>
      <c r="P2789" s="3">
        <f t="shared" si="812"/>
        <v>-0.78918179595691718</v>
      </c>
      <c r="Q2789" s="3">
        <f t="shared" si="813"/>
        <v>-76.006251857654348</v>
      </c>
      <c r="R2789">
        <f t="shared" si="814"/>
        <v>103.99374814234565</v>
      </c>
      <c r="S2789">
        <f t="shared" si="815"/>
        <v>33.230757781326517</v>
      </c>
      <c r="T2789">
        <f t="shared" si="798"/>
        <v>-0.78918179595691718</v>
      </c>
    </row>
    <row r="2790" spans="1:20" x14ac:dyDescent="0.25">
      <c r="A2790">
        <f t="shared" si="799"/>
        <v>209588.43007241917</v>
      </c>
      <c r="B2790">
        <f t="shared" si="816"/>
        <v>33357.034660895559</v>
      </c>
      <c r="C2790" t="str">
        <f t="shared" si="800"/>
        <v>0.220421837902618-0.884038894940809i</v>
      </c>
      <c r="D2790" t="str">
        <f t="shared" si="801"/>
        <v>3.47082934995386-0.636254315288373i</v>
      </c>
      <c r="E2790" t="str">
        <f t="shared" si="802"/>
        <v>203.497755326025+15.8432915783907i</v>
      </c>
      <c r="F2790" t="str">
        <f t="shared" si="803"/>
        <v>2.42424338578399-4.51817725517091i</v>
      </c>
      <c r="G2790" t="str">
        <f t="shared" si="804"/>
        <v>0.999718944230424-0.0167623619227928i</v>
      </c>
      <c r="H2790" t="str">
        <f t="shared" si="805"/>
        <v>9.01210305090866-500.642515707836i</v>
      </c>
      <c r="I2790" t="str">
        <f t="shared" si="806"/>
        <v>-6.31953983480082-3.53870785772391i</v>
      </c>
      <c r="K2790" t="str">
        <f t="shared" si="807"/>
        <v>0.000431331557431457-0.00118917721354202i</v>
      </c>
      <c r="L2790" t="str">
        <f t="shared" si="808"/>
        <v>0.00015-0.00845967329769794i</v>
      </c>
      <c r="M2790" t="str">
        <f t="shared" si="809"/>
        <v>0.0004-0.00149288352312316i</v>
      </c>
      <c r="N2790">
        <f t="shared" si="810"/>
        <v>104.00037744532347</v>
      </c>
      <c r="O2790">
        <f t="shared" si="811"/>
        <v>0.80864064292261217</v>
      </c>
      <c r="P2790" s="3">
        <f t="shared" si="812"/>
        <v>-0.80864064292261217</v>
      </c>
      <c r="Q2790" s="3">
        <f t="shared" si="813"/>
        <v>-75.999622554676534</v>
      </c>
      <c r="R2790">
        <f t="shared" si="814"/>
        <v>104.00037744532347</v>
      </c>
      <c r="S2790">
        <f t="shared" si="815"/>
        <v>33.357034660895557</v>
      </c>
      <c r="T2790">
        <f t="shared" si="798"/>
        <v>-0.80864064292261217</v>
      </c>
    </row>
    <row r="2791" spans="1:20" x14ac:dyDescent="0.25">
      <c r="A2791">
        <f t="shared" si="799"/>
        <v>210384.86610669433</v>
      </c>
      <c r="B2791">
        <f t="shared" si="816"/>
        <v>33483.79139260696</v>
      </c>
      <c r="C2791" t="str">
        <f t="shared" si="800"/>
        <v>0.220025330559841-0.882042462970286i</v>
      </c>
      <c r="D2791" t="str">
        <f t="shared" si="801"/>
        <v>3.47077391507517-0.635050239728936i</v>
      </c>
      <c r="E2791" t="str">
        <f t="shared" si="802"/>
        <v>203.778573364096+15.746974147512i</v>
      </c>
      <c r="F2791" t="str">
        <f t="shared" si="803"/>
        <v>2.42423819771475-4.50138142581728i</v>
      </c>
      <c r="G2791" t="str">
        <f t="shared" si="804"/>
        <v>0.999716804754191-0.0168260228890258i</v>
      </c>
      <c r="H2791" t="str">
        <f t="shared" si="805"/>
        <v>8.9149736825138-498.566708373994i</v>
      </c>
      <c r="I2791" t="str">
        <f t="shared" si="806"/>
        <v>-6.27012309681633-3.52284392490862i</v>
      </c>
      <c r="K2791" t="str">
        <f t="shared" si="807"/>
        <v>0.000430245090111253-0.00118488145340495i</v>
      </c>
      <c r="L2791" t="str">
        <f t="shared" si="808"/>
        <v>0.00015-0.00842764823440714i</v>
      </c>
      <c r="M2791" t="str">
        <f t="shared" si="809"/>
        <v>0.0004-0.00148723204136597i</v>
      </c>
      <c r="N2791">
        <f t="shared" si="810"/>
        <v>104.00657074386436</v>
      </c>
      <c r="O2791">
        <f t="shared" si="811"/>
        <v>0.82804408635807969</v>
      </c>
      <c r="P2791" s="3">
        <f t="shared" si="812"/>
        <v>-0.82804408635807969</v>
      </c>
      <c r="Q2791" s="3">
        <f t="shared" si="813"/>
        <v>-75.993429256135641</v>
      </c>
      <c r="R2791">
        <f t="shared" si="814"/>
        <v>104.00657074386436</v>
      </c>
      <c r="S2791">
        <f t="shared" si="815"/>
        <v>33.48379139260696</v>
      </c>
      <c r="T2791">
        <f t="shared" si="798"/>
        <v>-0.82804408635807969</v>
      </c>
    </row>
    <row r="2792" spans="1:20" x14ac:dyDescent="0.25">
      <c r="A2792">
        <f t="shared" si="799"/>
        <v>211184.32859789979</v>
      </c>
      <c r="B2792">
        <f t="shared" si="816"/>
        <v>33611.029799898868</v>
      </c>
      <c r="C2792" t="str">
        <f t="shared" si="800"/>
        <v>0.219624125818403-0.880057818125579i</v>
      </c>
      <c r="D2792" t="str">
        <f t="shared" si="801"/>
        <v>3.47071805988193-0.633855260810835i</v>
      </c>
      <c r="E2792" t="str">
        <f t="shared" si="802"/>
        <v>204.060797729127+15.648505767518i</v>
      </c>
      <c r="F2792" t="str">
        <f t="shared" si="803"/>
        <v>2.42423297016371-4.48465034901726i</v>
      </c>
      <c r="G2792" t="str">
        <f t="shared" si="804"/>
        <v>0.999714648996306-0.0168899253550216i</v>
      </c>
      <c r="H2792" t="str">
        <f t="shared" si="805"/>
        <v>8.81904655107311-496.500874842806i</v>
      </c>
      <c r="I2792" t="str">
        <f t="shared" si="806"/>
        <v>-6.22111172198383-3.50707423205004i</v>
      </c>
      <c r="K2792" t="str">
        <f t="shared" si="807"/>
        <v>0.00042916653071293-0.00118060075529953i</v>
      </c>
      <c r="L2792" t="str">
        <f t="shared" si="808"/>
        <v>0.00015-0.00839574440566567i</v>
      </c>
      <c r="M2792" t="str">
        <f t="shared" si="809"/>
        <v>0.0004-0.00148160195394099i</v>
      </c>
      <c r="N2792">
        <f t="shared" si="810"/>
        <v>104.01232362697438</v>
      </c>
      <c r="O2792">
        <f t="shared" si="811"/>
        <v>0.84739224666920132</v>
      </c>
      <c r="P2792" s="3">
        <f t="shared" si="812"/>
        <v>-0.84739224666920132</v>
      </c>
      <c r="Q2792" s="3">
        <f t="shared" si="813"/>
        <v>-75.987676373025622</v>
      </c>
      <c r="R2792">
        <f t="shared" si="814"/>
        <v>104.01232362697438</v>
      </c>
      <c r="S2792">
        <f t="shared" si="815"/>
        <v>33.611029799898866</v>
      </c>
      <c r="T2792">
        <f t="shared" si="798"/>
        <v>-0.84739224666920132</v>
      </c>
    </row>
    <row r="2793" spans="1:20" x14ac:dyDescent="0.25">
      <c r="A2793">
        <f t="shared" si="799"/>
        <v>211986.8290465718</v>
      </c>
      <c r="B2793">
        <f t="shared" si="816"/>
        <v>33738.751713138481</v>
      </c>
      <c r="C2793" t="str">
        <f t="shared" si="800"/>
        <v>0.219218189573524-0.878084907469023i</v>
      </c>
      <c r="D2793" t="str">
        <f t="shared" si="801"/>
        <v>3.470661781201-0.632669360902139i</v>
      </c>
      <c r="E2793" t="str">
        <f t="shared" si="802"/>
        <v>204.344425962725+15.5478597105906i</v>
      </c>
      <c r="F2793" t="str">
        <f t="shared" si="803"/>
        <v>2.42422770283062-4.46798378407351i</v>
      </c>
      <c r="G2793" t="str">
        <f t="shared" si="804"/>
        <v>0.999712476832937-0.0169540702337686i</v>
      </c>
      <c r="H2793" t="str">
        <f t="shared" si="805"/>
        <v>8.72430476050537-494.444952078837i</v>
      </c>
      <c r="I2793" t="str">
        <f t="shared" si="806"/>
        <v>-6.1725021512653-3.49139790619797i</v>
      </c>
      <c r="K2793" t="str">
        <f t="shared" si="807"/>
        <v>0.000428095822588983-0.00117633507934658i</v>
      </c>
      <c r="L2793" t="str">
        <f t="shared" si="808"/>
        <v>0.00015-0.00836396135252607i</v>
      </c>
      <c r="M2793" t="str">
        <f t="shared" si="809"/>
        <v>0.0004-0.00147599317985754i</v>
      </c>
      <c r="N2793">
        <f t="shared" si="810"/>
        <v>104.01763166213888</v>
      </c>
      <c r="O2793">
        <f t="shared" si="811"/>
        <v>0.86668524990545648</v>
      </c>
      <c r="P2793" s="3">
        <f t="shared" si="812"/>
        <v>-0.86668524990545648</v>
      </c>
      <c r="Q2793" s="3">
        <f t="shared" si="813"/>
        <v>-75.982368337861118</v>
      </c>
      <c r="R2793">
        <f t="shared" si="814"/>
        <v>104.01763166213888</v>
      </c>
      <c r="S2793">
        <f t="shared" si="815"/>
        <v>33.738751713138484</v>
      </c>
      <c r="T2793">
        <f t="shared" si="798"/>
        <v>-0.86668524990545648</v>
      </c>
    </row>
    <row r="2794" spans="1:20" x14ac:dyDescent="0.25">
      <c r="A2794">
        <f t="shared" si="799"/>
        <v>212792.3789969488</v>
      </c>
      <c r="B2794">
        <f t="shared" si="816"/>
        <v>33866.958969648411</v>
      </c>
      <c r="C2794" t="str">
        <f t="shared" si="800"/>
        <v>0.21880748743376-0.876123677794274i</v>
      </c>
      <c r="D2794" t="str">
        <f t="shared" si="801"/>
        <v>3.47060507583544-0.631492522496498i</v>
      </c>
      <c r="E2794" t="str">
        <f t="shared" si="802"/>
        <v>204.62945535711+15.4450090042034i</v>
      </c>
      <c r="F2794" t="str">
        <f t="shared" si="803"/>
        <v>2.42422239541288-4.45138149121653i</v>
      </c>
      <c r="G2794" t="str">
        <f t="shared" si="804"/>
        <v>0.999710288139307-0.0170184584416711i</v>
      </c>
      <c r="H2794" t="str">
        <f t="shared" si="805"/>
        <v>8.63073167815634-492.398877595681i</v>
      </c>
      <c r="I2794" t="str">
        <f t="shared" si="806"/>
        <v>-6.12429086030148-3.47581408622533i</v>
      </c>
      <c r="K2794" t="str">
        <f t="shared" si="807"/>
        <v>0.000427032909464658-0.00117208438564869i</v>
      </c>
      <c r="L2794" t="str">
        <f t="shared" si="808"/>
        <v>0.00015-0.00833229861777849i</v>
      </c>
      <c r="M2794" t="str">
        <f t="shared" si="809"/>
        <v>0.0004-0.0014704056384315i</v>
      </c>
      <c r="N2794">
        <f t="shared" si="810"/>
        <v>104.02249039548929</v>
      </c>
      <c r="O2794">
        <f t="shared" si="811"/>
        <v>0.88592322783503286</v>
      </c>
      <c r="P2794" s="3">
        <f t="shared" si="812"/>
        <v>-0.88592322783503286</v>
      </c>
      <c r="Q2794" s="3">
        <f t="shared" si="813"/>
        <v>-75.977509604510715</v>
      </c>
      <c r="R2794">
        <f t="shared" si="814"/>
        <v>104.02249039548929</v>
      </c>
      <c r="S2794">
        <f t="shared" si="815"/>
        <v>33.866958969648408</v>
      </c>
      <c r="T2794">
        <f t="shared" si="798"/>
        <v>-0.88592322783503286</v>
      </c>
    </row>
    <row r="2795" spans="1:20" x14ac:dyDescent="0.25">
      <c r="A2795">
        <f t="shared" si="799"/>
        <v>213600.99003713721</v>
      </c>
      <c r="B2795">
        <f t="shared" si="816"/>
        <v>33995.653413733075</v>
      </c>
      <c r="C2795" t="str">
        <f t="shared" si="800"/>
        <v>0.218391984722124-0.874174075617799i</v>
      </c>
      <c r="D2795" t="str">
        <f t="shared" si="801"/>
        <v>3.47054794056444-0.630324728212842i</v>
      </c>
      <c r="E2795" t="str">
        <f t="shared" si="802"/>
        <v>204.915882949501+15.3399264307159i</v>
      </c>
      <c r="F2795" t="str">
        <f t="shared" si="803"/>
        <v>2.42421704760564-4.4348432316012i</v>
      </c>
      <c r="G2795" t="str">
        <f t="shared" si="804"/>
        <v>0.999708082789694-0.0170830908985606i</v>
      </c>
      <c r="H2795" t="str">
        <f t="shared" si="805"/>
        <v>8.53831093032626-490.362589449971i</v>
      </c>
      <c r="I2795" t="str">
        <f t="shared" si="806"/>
        <v>-6.07647435902643-3.46032192262998i</v>
      </c>
      <c r="K2795" t="str">
        <f t="shared" si="807"/>
        <v>0.000425977735435871-0.00116784863429216i</v>
      </c>
      <c r="L2795" t="str">
        <f t="shared" si="808"/>
        <v>0.00015-0.00830075574594392i</v>
      </c>
      <c r="M2795" t="str">
        <f t="shared" si="809"/>
        <v>0.0004-0.00146483924928422i</v>
      </c>
      <c r="N2795">
        <f t="shared" si="810"/>
        <v>104.02689535197227</v>
      </c>
      <c r="O2795">
        <f t="shared" si="811"/>
        <v>0.9051063180180986</v>
      </c>
      <c r="P2795" s="3">
        <f t="shared" si="812"/>
        <v>-0.9051063180180986</v>
      </c>
      <c r="Q2795" s="3">
        <f t="shared" si="813"/>
        <v>-75.973104648027729</v>
      </c>
      <c r="R2795">
        <f t="shared" si="814"/>
        <v>104.02689535197227</v>
      </c>
      <c r="S2795">
        <f t="shared" si="815"/>
        <v>33.995653413733073</v>
      </c>
      <c r="T2795">
        <f t="shared" si="798"/>
        <v>-0.9051063180180986</v>
      </c>
    </row>
    <row r="2796" spans="1:20" x14ac:dyDescent="0.25">
      <c r="A2796">
        <f t="shared" si="799"/>
        <v>214412.6737992783</v>
      </c>
      <c r="B2796">
        <f t="shared" si="816"/>
        <v>34124.836896705259</v>
      </c>
      <c r="C2796" t="str">
        <f t="shared" si="800"/>
        <v>0.217971646477318-0.872236047170045i</v>
      </c>
      <c r="D2796" t="str">
        <f t="shared" si="801"/>
        <v>3.47049037214304-0.629165960795065i</v>
      </c>
      <c r="E2796" t="str">
        <f t="shared" si="802"/>
        <v>205.2037055164+15.2325845270374i</v>
      </c>
      <c r="F2796" t="str">
        <f t="shared" si="803"/>
        <v>2.4242116591017-4.41836876730336i</v>
      </c>
      <c r="G2796" t="str">
        <f t="shared" si="804"/>
        <v>0.99970586065742-0.0171479685277093i</v>
      </c>
      <c r="H2796" t="str">
        <f t="shared" si="805"/>
        <v>8.44702639787657-488.33602623541i</v>
      </c>
      <c r="I2796" t="str">
        <f t="shared" si="806"/>
        <v>-6.02904919128641-3.4449205773396i</v>
      </c>
      <c r="K2796" t="str">
        <f t="shared" si="807"/>
        <v>0.000424930244967099-0.00116362778534879i</v>
      </c>
      <c r="L2796" t="str">
        <f t="shared" si="808"/>
        <v>0.00015-0.00826933228326747i</v>
      </c>
      <c r="M2796" t="str">
        <f t="shared" si="809"/>
        <v>0.0004-0.00145929393234132i</v>
      </c>
      <c r="N2796">
        <f t="shared" si="810"/>
        <v>104.03084203552913</v>
      </c>
      <c r="O2796">
        <f t="shared" si="811"/>
        <v>0.92423466388266096</v>
      </c>
      <c r="P2796" s="3">
        <f t="shared" si="812"/>
        <v>-0.92423466388266096</v>
      </c>
      <c r="Q2796" s="3">
        <f t="shared" si="813"/>
        <v>-75.969157964470867</v>
      </c>
      <c r="R2796">
        <f t="shared" si="814"/>
        <v>104.03084203552913</v>
      </c>
      <c r="S2796">
        <f t="shared" si="815"/>
        <v>34.124836896705261</v>
      </c>
      <c r="T2796">
        <f t="shared" ref="T2796:T2859" si="817">P2796</f>
        <v>-0.92423466388266096</v>
      </c>
    </row>
    <row r="2797" spans="1:20" x14ac:dyDescent="0.25">
      <c r="A2797">
        <f t="shared" ref="A2797:A2860" si="818">2*PI()*B2797</f>
        <v>215227.44195971556</v>
      </c>
      <c r="B2797">
        <f t="shared" si="816"/>
        <v>34254.511276912737</v>
      </c>
      <c r="C2797" t="str">
        <f t="shared" ref="C2797:C2860" si="819">IMPRODUCT(D2797,E2797,$C$40,,K2797,$C$41)</f>
        <v>0.217546437455074-0.870309538386666i</v>
      </c>
      <c r="D2797" t="str">
        <f t="shared" ref="D2797:D2860" si="820">IMDIV(IMPRODUCT($C$37,$C$38,COMPLEX(1,A2797/$C$38)),IMSUM(-1*A2797*A2797/$C$39,COMPLEX(0,1*A2797)))</f>
        <v>3.47043236730203-0.628016203111724i</v>
      </c>
      <c r="E2797" t="str">
        <f t="shared" ref="E2797:E2860" si="821">IMDIV(IMPRODUCT(IMSUM(F2797,G2797),$C$29,H2797),IMSUM(1,I2797))</f>
        <v>205.492919567803+15.1229555843497i</v>
      </c>
      <c r="F2797" t="str">
        <f t="shared" ref="F2797:F2860" si="822">IMDIV(IMPRODUCT($C$14,$C$15,COMPLEX(1,A2797/$C$15)),IMSUM(-1*A2797*A2797/$C$16,COMPLEX(0,A2797)))</f>
        <v>2.42420622959155-4.40195786131639i</v>
      </c>
      <c r="G2797" t="str">
        <f t="shared" ref="G2797:G2860" si="823">IMDIV(1,COMPLEX(1,A2797*$C$9*$C$10))</f>
        <v>0.999703621614845-0.0172130922558421i</v>
      </c>
      <c r="H2797" t="str">
        <f t="shared" ref="H2797:H2860" si="824">IMDIV($C$3,IMSUM(K2797,COMPLEX(0,$C$28*A2797)))</f>
        <v>8.35686221191902-486.319127076908i</v>
      </c>
      <c r="I2797" t="str">
        <f t="shared" ref="I2797:I2860" si="825">IMPRODUCT(F2797,$C$29,H2797,$C$31)</f>
        <v>-5.98201193446388-3.42960922352075i</v>
      </c>
      <c r="K2797" t="str">
        <f t="shared" ref="K2797:K2860" si="826">IF($C$26&lt;=0,IMDIV(1,IMSUM(IMDIV(1,L2797),1/$C$18)),IMDIV(1,IMSUM(IMDIV(1,L2797),1/$C$18,IMDIV(1,M2797))))</f>
        <v>0.000423890382889301-0.0011594217988777i</v>
      </c>
      <c r="L2797" t="str">
        <f t="shared" ref="L2797:L2860" si="827">IMSUM($C$21/$C$22,IMDIV(1,COMPLEX(0,$C$20*$C$22*A2797)))</f>
        <v>0.00015-0.00823802777771214i</v>
      </c>
      <c r="M2797" t="str">
        <f t="shared" ref="M2797:M2860" si="828">IMSUM($C$25/$C$26,IMDIV(1,COMPLEX(0,$C$24*$C$26*A2797)))</f>
        <v>0.0004-0.00145376960783156i</v>
      </c>
      <c r="N2797">
        <f t="shared" ref="N2797:N2860" si="829">ABS(R2797)</f>
        <v>104.03432592927889</v>
      </c>
      <c r="O2797">
        <f t="shared" ref="O2797:O2860" si="830">ABS(P2797)</f>
        <v>0.94330841479941807</v>
      </c>
      <c r="P2797" s="3">
        <f t="shared" ref="P2797:P2860" si="831">20*LOG10(IMABS(C2797))</f>
        <v>-0.94330841479941807</v>
      </c>
      <c r="Q2797" s="3">
        <f t="shared" ref="Q2797:Q2860" si="832">IMARGUMENT(C2797)*180/PI()</f>
        <v>-75.965674070721107</v>
      </c>
      <c r="R2797">
        <f t="shared" ref="R2797:R2860" si="833">IF(Q2797&lt;0,Q2797+180,Q2797-180)</f>
        <v>104.03432592927889</v>
      </c>
      <c r="S2797">
        <f t="shared" ref="S2797:S2860" si="834">B2797/1000</f>
        <v>34.254511276912737</v>
      </c>
      <c r="T2797">
        <f t="shared" si="817"/>
        <v>-0.94330841479941807</v>
      </c>
    </row>
    <row r="2798" spans="1:20" x14ac:dyDescent="0.25">
      <c r="A2798">
        <f t="shared" si="818"/>
        <v>216045.30623916248</v>
      </c>
      <c r="B2798">
        <f t="shared" ref="B2798:B2861" si="835">B2797*(1+B$42)</f>
        <v>34384.678419765005</v>
      </c>
      <c r="C2798" t="str">
        <f t="shared" si="819"/>
        <v>0.217116322129627-0.86839449489957i</v>
      </c>
      <c r="D2798" t="str">
        <f t="shared" si="820"/>
        <v>3.47037392274778-0.626875438155751i</v>
      </c>
      <c r="E2798" t="str">
        <f t="shared" si="821"/>
        <v>205.783521341313+15.0110116479043i</v>
      </c>
      <c r="F2798" t="str">
        <f t="shared" si="822"/>
        <v>2.42420075876333-4.38561027754786i</v>
      </c>
      <c r="G2798" t="str">
        <f t="shared" si="823"/>
        <v>0.999701365533359-0.0172784630131491i</v>
      </c>
      <c r="H2798" t="str">
        <f t="shared" si="824"/>
        <v>8.26780274958279-484.311831624781i</v>
      </c>
      <c r="I2798" t="str">
        <f t="shared" si="825"/>
        <v>-5.9353591991063-3.41438704539128i</v>
      </c>
      <c r="K2798" t="str">
        <f t="shared" si="826"/>
        <v>0.000422858094397835-0.00115523063492709i</v>
      </c>
      <c r="L2798" t="str">
        <f t="shared" si="827"/>
        <v>0.00015-0.00820684177895213i</v>
      </c>
      <c r="M2798" t="str">
        <f t="shared" si="828"/>
        <v>0.0004-0.00144826619628567i</v>
      </c>
      <c r="N2798">
        <f t="shared" si="829"/>
        <v>104.0373424957108</v>
      </c>
      <c r="O2798">
        <f t="shared" si="830"/>
        <v>0.96232772615784457</v>
      </c>
      <c r="P2798" s="3">
        <f t="shared" si="831"/>
        <v>-0.96232772615784457</v>
      </c>
      <c r="Q2798" s="3">
        <f t="shared" si="832"/>
        <v>-75.962657504289197</v>
      </c>
      <c r="R2798">
        <f t="shared" si="833"/>
        <v>104.0373424957108</v>
      </c>
      <c r="S2798">
        <f t="shared" si="834"/>
        <v>34.384678419765002</v>
      </c>
      <c r="T2798">
        <f t="shared" si="817"/>
        <v>-0.96232772615784457</v>
      </c>
    </row>
    <row r="2799" spans="1:20" x14ac:dyDescent="0.25">
      <c r="A2799">
        <f t="shared" si="818"/>
        <v>216866.27840287128</v>
      </c>
      <c r="B2799">
        <f t="shared" si="835"/>
        <v>34515.34019776011</v>
      </c>
      <c r="C2799" t="str">
        <f t="shared" si="819"/>
        <v>0.216681264695292-0.866490862027825i</v>
      </c>
      <c r="D2799" t="str">
        <f t="shared" si="820"/>
        <v>3.47031503516198-0.625743649044106i</v>
      </c>
      <c r="E2799" t="str">
        <f t="shared" si="821"/>
        <v>206.075506796163+14.8967245168865i</v>
      </c>
      <c r="F2799" t="str">
        <f t="shared" si="822"/>
        <v>2.42419524630278-4.36932578081595i</v>
      </c>
      <c r="G2799" t="str">
        <f t="shared" si="823"/>
        <v>0.999699092283375-0.0173440817332979i</v>
      </c>
      <c r="H2799" t="str">
        <f t="shared" si="824"/>
        <v>8.17983262985869-482.314080049013i</v>
      </c>
      <c r="I2799" t="str">
        <f t="shared" si="825"/>
        <v>-5.88908762855915-3.39925323803628i</v>
      </c>
      <c r="K2799" t="str">
        <f t="shared" si="826"/>
        <v>0.000421833325050375-0.00115105425353598i</v>
      </c>
      <c r="L2799" t="str">
        <f t="shared" si="827"/>
        <v>0.00015-0.00817577383836639i</v>
      </c>
      <c r="M2799" t="str">
        <f t="shared" si="828"/>
        <v>0.0004-0.00144278361853524i</v>
      </c>
      <c r="N2799">
        <f t="shared" si="829"/>
        <v>104.0398871768831</v>
      </c>
      <c r="O2799">
        <f t="shared" si="830"/>
        <v>0.9812927594431633</v>
      </c>
      <c r="P2799" s="3">
        <f t="shared" si="831"/>
        <v>-0.9812927594431633</v>
      </c>
      <c r="Q2799" s="3">
        <f t="shared" si="832"/>
        <v>-75.960112823116901</v>
      </c>
      <c r="R2799">
        <f t="shared" si="833"/>
        <v>104.0398871768831</v>
      </c>
      <c r="S2799">
        <f t="shared" si="834"/>
        <v>34.515340197760111</v>
      </c>
      <c r="T2799">
        <f t="shared" si="817"/>
        <v>-0.9812927594431633</v>
      </c>
    </row>
    <row r="2800" spans="1:20" x14ac:dyDescent="0.25">
      <c r="A2800">
        <f t="shared" si="818"/>
        <v>217690.37026080218</v>
      </c>
      <c r="B2800">
        <f t="shared" si="835"/>
        <v>34646.4984905116</v>
      </c>
      <c r="C2800" t="str">
        <f t="shared" si="819"/>
        <v>0.216241229068175-0.864598584768567i</v>
      </c>
      <c r="D2800" t="str">
        <f t="shared" si="820"/>
        <v>3.47025570120151-0.624620819017518i</v>
      </c>
      <c r="E2800" t="str">
        <f t="shared" si="821"/>
        <v>206.368871607155+14.7800657443563i</v>
      </c>
      <c r="F2800" t="str">
        <f t="shared" si="822"/>
        <v>2.42418969189329-4.35310413684626i</v>
      </c>
      <c r="G2800" t="str">
        <f t="shared" si="823"/>
        <v>0.999696801734322-0.0174099493534468i</v>
      </c>
      <c r="H2800" t="str">
        <f t="shared" si="824"/>
        <v>8.09293670951991-480.32581303361i</v>
      </c>
      <c r="I2800" t="str">
        <f t="shared" si="825"/>
        <v>-5.84319389860437-3.38420700722774i</v>
      </c>
      <c r="K2800" t="str">
        <f t="shared" si="826"/>
        <v>0.000420816020764842-0.00114689261473596i</v>
      </c>
      <c r="L2800" t="str">
        <f t="shared" si="827"/>
        <v>0.00015-0.00814482350903207i</v>
      </c>
      <c r="M2800" t="str">
        <f t="shared" si="828"/>
        <v>0.0004-0.00143732179571154i</v>
      </c>
      <c r="N2800">
        <f t="shared" si="829"/>
        <v>104.04195539462798</v>
      </c>
      <c r="O2800">
        <f t="shared" si="830"/>
        <v>1.0002036823128191</v>
      </c>
      <c r="P2800" s="3">
        <f t="shared" si="831"/>
        <v>-1.0002036823128191</v>
      </c>
      <c r="Q2800" s="3">
        <f t="shared" si="832"/>
        <v>-75.958044605372024</v>
      </c>
      <c r="R2800">
        <f t="shared" si="833"/>
        <v>104.04195539462798</v>
      </c>
      <c r="S2800">
        <f t="shared" si="834"/>
        <v>34.646498490511597</v>
      </c>
      <c r="T2800">
        <f t="shared" si="817"/>
        <v>-1.0002036823128191</v>
      </c>
    </row>
    <row r="2801" spans="1:20" x14ac:dyDescent="0.25">
      <c r="A2801">
        <f t="shared" si="818"/>
        <v>218517.59366779326</v>
      </c>
      <c r="B2801">
        <f t="shared" si="835"/>
        <v>34778.155184775547</v>
      </c>
      <c r="C2801" t="str">
        <f t="shared" si="819"/>
        <v>0.215796178888014-0.862717607787759i</v>
      </c>
      <c r="D2801" t="str">
        <f t="shared" si="820"/>
        <v>3.4701959174983-0.623506931440161i</v>
      </c>
      <c r="E2801" t="str">
        <f t="shared" si="821"/>
        <v>206.663611158503+14.6610066372608i</v>
      </c>
      <c r="F2801" t="str">
        <f t="shared" si="822"/>
        <v>2.42418409521583-4.33694511226836i</v>
      </c>
      <c r="G2801" t="str">
        <f t="shared" si="823"/>
        <v>0.999694493754638-0.0174760668142565i</v>
      </c>
      <c r="H2801" t="str">
        <f t="shared" si="824"/>
        <v>8.00710007911631-478.346971770998i</v>
      </c>
      <c r="I2801" t="str">
        <f t="shared" si="825"/>
        <v>-5.79767471710267-3.36924756924729i</v>
      </c>
      <c r="K2801" t="str">
        <f t="shared" si="826"/>
        <v>0.000419806127817339-0.00114274567855291i</v>
      </c>
      <c r="L2801" t="str">
        <f t="shared" si="827"/>
        <v>0.00015-0.00811399034571834i</v>
      </c>
      <c r="M2801" t="str">
        <f t="shared" si="828"/>
        <v>0.0004-0.00143188064924441i</v>
      </c>
      <c r="N2801">
        <f t="shared" si="829"/>
        <v>104.04354255076481</v>
      </c>
      <c r="O2801">
        <f t="shared" si="830"/>
        <v>1.0190606686738803</v>
      </c>
      <c r="P2801" s="3">
        <f t="shared" si="831"/>
        <v>-1.0190606686738803</v>
      </c>
      <c r="Q2801" s="3">
        <f t="shared" si="832"/>
        <v>-75.956457449235188</v>
      </c>
      <c r="R2801">
        <f t="shared" si="833"/>
        <v>104.04354255076481</v>
      </c>
      <c r="S2801">
        <f t="shared" si="834"/>
        <v>34.778155184775549</v>
      </c>
      <c r="T2801">
        <f t="shared" si="817"/>
        <v>-1.0190606686738803</v>
      </c>
    </row>
    <row r="2802" spans="1:20" x14ac:dyDescent="0.25">
      <c r="A2802">
        <f t="shared" si="818"/>
        <v>219347.96052373087</v>
      </c>
      <c r="B2802">
        <f t="shared" si="835"/>
        <v>34910.312174477694</v>
      </c>
      <c r="C2802" t="str">
        <f t="shared" si="819"/>
        <v>0.215346077520145-0.86084787541077i</v>
      </c>
      <c r="D2802" t="str">
        <f t="shared" si="820"/>
        <v>3.47013568065906-0.622401969799354i</v>
      </c>
      <c r="E2802" t="str">
        <f t="shared" si="821"/>
        <v>206.959720537582+14.5395182565289i</v>
      </c>
      <c r="F2802" t="str">
        <f t="shared" si="822"/>
        <v>2.42417845594893-4.3208484746124i</v>
      </c>
      <c r="G2802" t="str">
        <f t="shared" si="823"/>
        <v>0.999692168211759-0.0175424350599037i</v>
      </c>
      <c r="H2802" t="str">
        <f t="shared" si="824"/>
        <v>7.92230805904223-476.377497956512i</v>
      </c>
      <c r="I2802" t="str">
        <f t="shared" si="825"/>
        <v>-5.75252682364069-3.35437415071248i</v>
      </c>
      <c r="K2802" t="str">
        <f t="shared" si="826"/>
        <v>0.000418803592840096-0.00113861340500864i</v>
      </c>
      <c r="L2802" t="str">
        <f t="shared" si="827"/>
        <v>0.00015-0.00808327390487978i</v>
      </c>
      <c r="M2802" t="str">
        <f t="shared" si="828"/>
        <v>0.0004-0.00142646010086113i</v>
      </c>
      <c r="N2802">
        <f t="shared" si="829"/>
        <v>104.04464402732145</v>
      </c>
      <c r="O2802">
        <f t="shared" si="830"/>
        <v>1.0378638987616653</v>
      </c>
      <c r="P2802" s="3">
        <f t="shared" si="831"/>
        <v>-1.0378638987616653</v>
      </c>
      <c r="Q2802" s="3">
        <f t="shared" si="832"/>
        <v>-75.955355972678547</v>
      </c>
      <c r="R2802">
        <f t="shared" si="833"/>
        <v>104.04464402732145</v>
      </c>
      <c r="S2802">
        <f t="shared" si="834"/>
        <v>34.910312174477696</v>
      </c>
      <c r="T2802">
        <f t="shared" si="817"/>
        <v>-1.0378638987616653</v>
      </c>
    </row>
    <row r="2803" spans="1:20" x14ac:dyDescent="0.25">
      <c r="A2803">
        <f t="shared" si="818"/>
        <v>220181.48277372107</v>
      </c>
      <c r="B2803">
        <f t="shared" si="835"/>
        <v>35042.97136074071</v>
      </c>
      <c r="C2803" t="str">
        <f t="shared" si="819"/>
        <v>0.214890888057609-0.85898933161302i</v>
      </c>
      <c r="D2803" t="str">
        <f t="shared" si="820"/>
        <v>3.47007498726516-0.621305917705275i</v>
      </c>
      <c r="E2803" t="str">
        <f t="shared" si="821"/>
        <v>207.257194528596+14.4155714172462i</v>
      </c>
      <c r="F2803" t="str">
        <f t="shared" si="822"/>
        <v>2.42417277376873-4.30481399230582i</v>
      </c>
      <c r="G2803" t="str">
        <f t="shared" si="823"/>
        <v>0.999689824972117-0.017609055038093i</v>
      </c>
      <c r="H2803" t="str">
        <f t="shared" si="824"/>
        <v>7.83854619567522-474.417333782942i</v>
      </c>
      <c r="I2803" t="str">
        <f t="shared" si="825"/>
        <v>-5.70774698918259-3.33958598840634i</v>
      </c>
      <c r="K2803" t="str">
        <f t="shared" si="826"/>
        <v>0.000417808362819413-0.00113449575412263i</v>
      </c>
      <c r="L2803" t="str">
        <f t="shared" si="827"/>
        <v>0.00015-0.00805267374465008i</v>
      </c>
      <c r="M2803" t="str">
        <f t="shared" si="828"/>
        <v>0.0004-0.00142106007258531i</v>
      </c>
      <c r="N2803">
        <f t="shared" si="829"/>
        <v>104.04525518676081</v>
      </c>
      <c r="O2803">
        <f t="shared" si="830"/>
        <v>1.0566135592172723</v>
      </c>
      <c r="P2803" s="3">
        <f t="shared" si="831"/>
        <v>-1.0566135592172723</v>
      </c>
      <c r="Q2803" s="3">
        <f t="shared" si="832"/>
        <v>-75.954744813239188</v>
      </c>
      <c r="R2803">
        <f t="shared" si="833"/>
        <v>104.04525518676081</v>
      </c>
      <c r="S2803">
        <f t="shared" si="834"/>
        <v>35.042971360740708</v>
      </c>
      <c r="T2803">
        <f t="shared" si="817"/>
        <v>-1.0566135592172723</v>
      </c>
    </row>
    <row r="2804" spans="1:20" x14ac:dyDescent="0.25">
      <c r="A2804">
        <f t="shared" si="818"/>
        <v>221018.17240826119</v>
      </c>
      <c r="B2804">
        <f t="shared" si="835"/>
        <v>35176.134651911525</v>
      </c>
      <c r="C2804" t="str">
        <f t="shared" si="819"/>
        <v>0.214430573323414-0.857141920010313i</v>
      </c>
      <c r="D2804" t="str">
        <f t="shared" si="820"/>
        <v>3.4700138338724-0.620218758890643i</v>
      </c>
      <c r="E2804" t="str">
        <f t="shared" si="821"/>
        <v>207.556027606143+14.2891366889155i</v>
      </c>
      <c r="F2804" t="str">
        <f t="shared" si="822"/>
        <v>2.42416704834884-4.28884143466998i</v>
      </c>
      <c r="G2804" t="str">
        <f t="shared" si="823"/>
        <v>0.999687463901129-0.0176759277000702i</v>
      </c>
      <c r="H2804" t="str">
        <f t="shared" si="824"/>
        <v>7.75580025758484-472.466421935147i</v>
      </c>
      <c r="I2804" t="str">
        <f t="shared" si="825"/>
        <v>-5.6633320157259-3.32488232910986i</v>
      </c>
      <c r="K2804" t="str">
        <f t="shared" si="826"/>
        <v>0.000416820385093613-0.00113039268591356i</v>
      </c>
      <c r="L2804" t="str">
        <f t="shared" si="827"/>
        <v>0.00015-0.00802218942483574i</v>
      </c>
      <c r="M2804" t="str">
        <f t="shared" si="828"/>
        <v>0.0004-0.00141568048673571i</v>
      </c>
      <c r="N2804">
        <f t="shared" si="829"/>
        <v>104.04537137221951</v>
      </c>
      <c r="O2804">
        <f t="shared" si="830"/>
        <v>1.0753098431675066</v>
      </c>
      <c r="P2804" s="3">
        <f t="shared" si="831"/>
        <v>-1.0753098431675066</v>
      </c>
      <c r="Q2804" s="3">
        <f t="shared" si="832"/>
        <v>-75.954628627780494</v>
      </c>
      <c r="R2804">
        <f t="shared" si="833"/>
        <v>104.04537137221951</v>
      </c>
      <c r="S2804">
        <f t="shared" si="834"/>
        <v>35.176134651911525</v>
      </c>
      <c r="T2804">
        <f t="shared" si="817"/>
        <v>-1.0753098431675066</v>
      </c>
    </row>
    <row r="2805" spans="1:20" x14ac:dyDescent="0.25">
      <c r="A2805">
        <f t="shared" si="818"/>
        <v>221858.04146341261</v>
      </c>
      <c r="B2805">
        <f t="shared" si="835"/>
        <v>35309.803963588791</v>
      </c>
      <c r="C2805" t="str">
        <f t="shared" si="819"/>
        <v>0.213965095872897-0.855305583849275i</v>
      </c>
      <c r="D2805" t="str">
        <f t="shared" si="820"/>
        <v>3.46995221701086-0.619140477210429i</v>
      </c>
      <c r="E2805" t="str">
        <f t="shared" si="821"/>
        <v>207.856213928693+14.1601843958011i</v>
      </c>
      <c r="F2805" t="str">
        <f t="shared" si="822"/>
        <v>2.42416127936042-4.27293057191682i</v>
      </c>
      <c r="G2805" t="str">
        <f t="shared" si="823"/>
        <v>0.999685084863187-0.0177430540006346i</v>
      </c>
      <c r="H2805" t="str">
        <f t="shared" si="824"/>
        <v>7.67405623181001-470.524705584735i</v>
      </c>
      <c r="I2805" t="str">
        <f t="shared" si="825"/>
        <v>-5.61927873596168-3.31026242943793i</v>
      </c>
      <c r="K2805" t="str">
        <f t="shared" si="826"/>
        <v>0.00041583960735099-0.00112630416040105i</v>
      </c>
      <c r="L2805" t="str">
        <f t="shared" si="827"/>
        <v>0.00015-0.00799182050690945i</v>
      </c>
      <c r="M2805" t="str">
        <f t="shared" si="828"/>
        <v>0.0004-0.0014103212659252i</v>
      </c>
      <c r="N2805">
        <f t="shared" si="829"/>
        <v>104.04498790774811</v>
      </c>
      <c r="O2805">
        <f t="shared" si="830"/>
        <v>1.0939529503034375</v>
      </c>
      <c r="P2805" s="3">
        <f t="shared" si="831"/>
        <v>-1.0939529503034375</v>
      </c>
      <c r="Q2805" s="3">
        <f t="shared" si="832"/>
        <v>-75.955012092251891</v>
      </c>
      <c r="R2805">
        <f t="shared" si="833"/>
        <v>104.04498790774811</v>
      </c>
      <c r="S2805">
        <f t="shared" si="834"/>
        <v>35.309803963588791</v>
      </c>
      <c r="T2805">
        <f t="shared" si="817"/>
        <v>-1.0939529503034375</v>
      </c>
    </row>
    <row r="2806" spans="1:20" x14ac:dyDescent="0.25">
      <c r="A2806">
        <f t="shared" si="818"/>
        <v>222701.10202097357</v>
      </c>
      <c r="B2806">
        <f t="shared" si="835"/>
        <v>35443.981218650428</v>
      </c>
      <c r="C2806" t="str">
        <f t="shared" si="819"/>
        <v>0.213494417996292-0.85348026599752i</v>
      </c>
      <c r="D2806" t="str">
        <f t="shared" si="820"/>
        <v>3.4698901331847-0.618071056641574i</v>
      </c>
      <c r="E2806" t="str">
        <f t="shared" si="821"/>
        <v>208.157747331972+14.0286846173652i</v>
      </c>
      <c r="F2806" t="str">
        <f t="shared" si="822"/>
        <v>2.42415546647218-4.25708117514565i</v>
      </c>
      <c r="G2806" t="str">
        <f t="shared" si="823"/>
        <v>0.999682687721657-0.0178104348981522i</v>
      </c>
      <c r="H2806" t="str">
        <f t="shared" si="824"/>
        <v>7.59330032020451-468.592128384814i</v>
      </c>
      <c r="I2806" t="str">
        <f t="shared" si="825"/>
        <v>-5.57558401293921-3.29572555567825i</v>
      </c>
      <c r="K2806" t="str">
        <f t="shared" si="826"/>
        <v>0.000414865977627794-0.00112223013760716i</v>
      </c>
      <c r="L2806" t="str">
        <f t="shared" si="827"/>
        <v>0.00015-0.00796156655400425i</v>
      </c>
      <c r="M2806" t="str">
        <f t="shared" si="828"/>
        <v>0.0004-0.00140498233305957i</v>
      </c>
      <c r="N2806">
        <f t="shared" si="829"/>
        <v>104.04410009856602</v>
      </c>
      <c r="O2806">
        <f t="shared" si="830"/>
        <v>1.1125430869608985</v>
      </c>
      <c r="P2806" s="3">
        <f t="shared" si="831"/>
        <v>-1.1125430869608985</v>
      </c>
      <c r="Q2806" s="3">
        <f t="shared" si="832"/>
        <v>-75.95589990143398</v>
      </c>
      <c r="R2806">
        <f t="shared" si="833"/>
        <v>104.04410009856602</v>
      </c>
      <c r="S2806">
        <f t="shared" si="834"/>
        <v>35.443981218650428</v>
      </c>
      <c r="T2806">
        <f t="shared" si="817"/>
        <v>-1.1125430869608985</v>
      </c>
    </row>
    <row r="2807" spans="1:20" x14ac:dyDescent="0.25">
      <c r="A2807">
        <f t="shared" si="818"/>
        <v>223547.36620865329</v>
      </c>
      <c r="B2807">
        <f t="shared" si="835"/>
        <v>35578.668347281302</v>
      </c>
      <c r="C2807" t="str">
        <f t="shared" si="819"/>
        <v>0.213018501721412-0.851665908933824i</v>
      </c>
      <c r="D2807" t="str">
        <f t="shared" si="820"/>
        <v>3.46982757887197-0.61701048128267i</v>
      </c>
      <c r="E2807" t="str">
        <f t="shared" si="821"/>
        <v>208.460621322255+13.8946071887985i</v>
      </c>
      <c r="F2807" t="str">
        <f t="shared" si="822"/>
        <v>2.42414960935025-4.24129301633976i</v>
      </c>
      <c r="G2807" t="str">
        <f t="shared" si="823"/>
        <v>0.999680272338864-0.0178780713545682i</v>
      </c>
      <c r="H2807" t="str">
        <f t="shared" si="824"/>
        <v>7.51351893584713-466.6686344648i</v>
      </c>
      <c r="I2807" t="str">
        <f t="shared" si="825"/>
        <v>-5.53224473973451-3.28127098363301i</v>
      </c>
      <c r="K2807" t="str">
        <f t="shared" si="826"/>
        <v>0.000413899444306186-0.00111817057755801i</v>
      </c>
      <c r="L2807" t="str">
        <f t="shared" si="827"/>
        <v>0.00015-0.00793142713090683i</v>
      </c>
      <c r="M2807" t="str">
        <f t="shared" si="828"/>
        <v>0.0004-0.00139966361133649i</v>
      </c>
      <c r="N2807">
        <f t="shared" si="829"/>
        <v>104.04270323132019</v>
      </c>
      <c r="O2807">
        <f t="shared" si="830"/>
        <v>1.1310804662004739</v>
      </c>
      <c r="P2807" s="3">
        <f t="shared" si="831"/>
        <v>-1.1310804662004739</v>
      </c>
      <c r="Q2807" s="3">
        <f t="shared" si="832"/>
        <v>-75.957296768679811</v>
      </c>
      <c r="R2807">
        <f t="shared" si="833"/>
        <v>104.04270323132019</v>
      </c>
      <c r="S2807">
        <f t="shared" si="834"/>
        <v>35.578668347281301</v>
      </c>
      <c r="T2807">
        <f t="shared" si="817"/>
        <v>-1.1310804662004739</v>
      </c>
    </row>
    <row r="2808" spans="1:20" x14ac:dyDescent="0.25">
      <c r="A2808">
        <f t="shared" si="818"/>
        <v>224396.84620024616</v>
      </c>
      <c r="B2808">
        <f t="shared" si="835"/>
        <v>35713.867287000969</v>
      </c>
      <c r="C2808" t="str">
        <f t="shared" si="819"/>
        <v>0.212537308816499-0.849862454738156i</v>
      </c>
      <c r="D2808" t="str">
        <f t="shared" si="820"/>
        <v>3.46976455052438-0.615958735353675i</v>
      </c>
      <c r="E2808" t="str">
        <f t="shared" si="821"/>
        <v>208.764829069564+13.7579217016437i</v>
      </c>
      <c r="F2808" t="str">
        <f t="shared" si="822"/>
        <v>2.42414370765824-4.2255658683631i</v>
      </c>
      <c r="G2808" t="str">
        <f t="shared" si="823"/>
        <v>0.999677838576089-0.0179459643354203i</v>
      </c>
      <c r="H2808" t="str">
        <f t="shared" si="824"/>
        <v>7.43469869951788-464.754168425298i</v>
      </c>
      <c r="I2808" t="str">
        <f t="shared" si="825"/>
        <v>-5.48925783912316-3.26689799846387i</v>
      </c>
      <c r="K2808" t="str">
        <f t="shared" si="826"/>
        <v>0.000412939956112226-0.00111412544028535i</v>
      </c>
      <c r="L2808" t="str">
        <f t="shared" si="827"/>
        <v>0.00015-0.0079014018040514i</v>
      </c>
      <c r="M2808" t="str">
        <f t="shared" si="828"/>
        <v>0.0004-0.00139436502424437i</v>
      </c>
      <c r="N2808">
        <f t="shared" si="829"/>
        <v>104.04079257435349</v>
      </c>
      <c r="O2808">
        <f t="shared" si="830"/>
        <v>1.1495653078883343</v>
      </c>
      <c r="P2808" s="3">
        <f t="shared" si="831"/>
        <v>-1.1495653078883343</v>
      </c>
      <c r="Q2808" s="3">
        <f t="shared" si="832"/>
        <v>-75.959207425646511</v>
      </c>
      <c r="R2808">
        <f t="shared" si="833"/>
        <v>104.04079257435349</v>
      </c>
      <c r="S2808">
        <f t="shared" si="834"/>
        <v>35.713867287000966</v>
      </c>
      <c r="T2808">
        <f t="shared" si="817"/>
        <v>-1.1495653078883343</v>
      </c>
    </row>
    <row r="2809" spans="1:20" x14ac:dyDescent="0.25">
      <c r="A2809">
        <f t="shared" si="818"/>
        <v>225249.55421580712</v>
      </c>
      <c r="B2809">
        <f t="shared" si="835"/>
        <v>35849.579982691575</v>
      </c>
      <c r="C2809" t="str">
        <f t="shared" si="819"/>
        <v>0.212050800793228-0.848069845081594i</v>
      </c>
      <c r="D2809" t="str">
        <f t="shared" si="820"/>
        <v>3.46970104456717-0.614915803195624i</v>
      </c>
      <c r="E2809" t="str">
        <f t="shared" si="821"/>
        <v>209.070363400772+13.6185975045191i</v>
      </c>
      <c r="F2809" t="str">
        <f t="shared" si="822"/>
        <v>2.42413776105721-4.20989950495717i</v>
      </c>
      <c r="G2809" t="str">
        <f t="shared" si="823"/>
        <v>0.999675386293559-0.0180141148098511i</v>
      </c>
      <c r="H2809" t="str">
        <f t="shared" si="824"/>
        <v>7.35682643623623-462.84867533303i</v>
      </c>
      <c r="I2809" t="str">
        <f t="shared" si="825"/>
        <v>-5.44662026325733-3.2526058945395i</v>
      </c>
      <c r="K2809" t="str">
        <f t="shared" si="826"/>
        <v>0.000411987462113842-0.00111009468582805i</v>
      </c>
      <c r="L2809" t="str">
        <f t="shared" si="827"/>
        <v>0.00015-0.00787149014151367i</v>
      </c>
      <c r="M2809" t="str">
        <f t="shared" si="828"/>
        <v>0.0004-0.00138908649556123i</v>
      </c>
      <c r="N2809">
        <f t="shared" si="829"/>
        <v>104.03836337798161</v>
      </c>
      <c r="O2809">
        <f t="shared" si="830"/>
        <v>1.1679978387776428</v>
      </c>
      <c r="P2809" s="3">
        <f t="shared" si="831"/>
        <v>-1.1679978387776428</v>
      </c>
      <c r="Q2809" s="3">
        <f t="shared" si="832"/>
        <v>-75.961636622018389</v>
      </c>
      <c r="R2809">
        <f t="shared" si="833"/>
        <v>104.03836337798161</v>
      </c>
      <c r="S2809">
        <f t="shared" si="834"/>
        <v>35.849579982691573</v>
      </c>
      <c r="T2809">
        <f t="shared" si="817"/>
        <v>-1.1679978387776428</v>
      </c>
    </row>
    <row r="2810" spans="1:20" x14ac:dyDescent="0.25">
      <c r="A2810">
        <f t="shared" si="818"/>
        <v>226105.50252182718</v>
      </c>
      <c r="B2810">
        <f t="shared" si="835"/>
        <v>35985.808386625802</v>
      </c>
      <c r="C2810" t="str">
        <f t="shared" si="819"/>
        <v>0.211558938909899-0.846288021216188i</v>
      </c>
      <c r="D2810" t="str">
        <f t="shared" si="820"/>
        <v>3.4696370573989-0.613881669270337i</v>
      </c>
      <c r="E2810" t="str">
        <f t="shared" si="821"/>
        <v>209.377216792615+13.4766037039464i</v>
      </c>
      <c r="F2810" t="str">
        <f t="shared" si="822"/>
        <v>2.42413176920565-4.19429370073761i</v>
      </c>
      <c r="G2810" t="str">
        <f t="shared" si="823"/>
        <v>0.99967291535044-0.0180825237506217i</v>
      </c>
      <c r="H2810" t="str">
        <f t="shared" si="824"/>
        <v>7.27988917186334-460.952100715849i</v>
      </c>
      <c r="I2810" t="str">
        <f t="shared" si="825"/>
        <v>-5.40432899334667-3.23839397528624i</v>
      </c>
      <c r="K2810" t="str">
        <f t="shared" si="826"/>
        <v>0.000411041911718839-0.00110607827423366i</v>
      </c>
      <c r="L2810" t="str">
        <f t="shared" si="827"/>
        <v>0.00015-0.00784169171300421i</v>
      </c>
      <c r="M2810" t="str">
        <f t="shared" si="828"/>
        <v>0.0004-0.00138382794935369i</v>
      </c>
      <c r="N2810">
        <f t="shared" si="829"/>
        <v>104.03541087477886</v>
      </c>
      <c r="O2810">
        <f t="shared" si="830"/>
        <v>1.1863782925899036</v>
      </c>
      <c r="P2810" s="3">
        <f t="shared" si="831"/>
        <v>-1.1863782925899036</v>
      </c>
      <c r="Q2810" s="3">
        <f t="shared" si="832"/>
        <v>-75.964589125221138</v>
      </c>
      <c r="R2810">
        <f t="shared" si="833"/>
        <v>104.03541087477886</v>
      </c>
      <c r="S2810">
        <f t="shared" si="834"/>
        <v>35.985808386625806</v>
      </c>
      <c r="T2810">
        <f t="shared" si="817"/>
        <v>-1.1863782925899036</v>
      </c>
    </row>
    <row r="2811" spans="1:20" x14ac:dyDescent="0.25">
      <c r="A2811">
        <f t="shared" si="818"/>
        <v>226964.70343141013</v>
      </c>
      <c r="B2811">
        <f t="shared" si="835"/>
        <v>36122.554458494982</v>
      </c>
      <c r="C2811" t="str">
        <f t="shared" si="819"/>
        <v>0.211061684174769-0.844516923964663i</v>
      </c>
      <c r="D2811" t="str">
        <f t="shared" si="820"/>
        <v>3.46957258539122-0.612856318160119i</v>
      </c>
      <c r="E2811" t="str">
        <f t="shared" si="821"/>
        <v>209.685381364614+13.3319091652794i</v>
      </c>
      <c r="F2811" t="str">
        <f t="shared" si="822"/>
        <v>2.42412573175946-4.17874823119104i</v>
      </c>
      <c r="G2811" t="str">
        <f t="shared" si="823"/>
        <v>0.999670425604828-0.0181511921341241i</v>
      </c>
      <c r="H2811" t="str">
        <f t="shared" si="824"/>
        <v>7.20387412976335-459.06439055778i</v>
      </c>
      <c r="I2811" t="str">
        <f t="shared" si="825"/>
        <v>-5.36238103934306-3.22426155304121i</v>
      </c>
      <c r="K2811" t="str">
        <f t="shared" si="826"/>
        <v>0.000410103254672882-0.00110207616555985i</v>
      </c>
      <c r="L2811" t="str">
        <f t="shared" si="827"/>
        <v>0.00015-0.00781200608986278i</v>
      </c>
      <c r="M2811" t="str">
        <f t="shared" si="828"/>
        <v>0.0004-0.00137858930997578i</v>
      </c>
      <c r="N2811">
        <f t="shared" si="829"/>
        <v>104.03193027987223</v>
      </c>
      <c r="O2811">
        <f t="shared" si="830"/>
        <v>1.2047069100973926</v>
      </c>
      <c r="P2811" s="3">
        <f t="shared" si="831"/>
        <v>-1.2047069100973926</v>
      </c>
      <c r="Q2811" s="3">
        <f t="shared" si="832"/>
        <v>-75.968069720127772</v>
      </c>
      <c r="R2811">
        <f t="shared" si="833"/>
        <v>104.03193027987223</v>
      </c>
      <c r="S2811">
        <f t="shared" si="834"/>
        <v>36.122554458494982</v>
      </c>
      <c r="T2811">
        <f t="shared" si="817"/>
        <v>-1.2047069100973926</v>
      </c>
    </row>
    <row r="2812" spans="1:20" x14ac:dyDescent="0.25">
      <c r="A2812">
        <f t="shared" si="818"/>
        <v>227827.16930444946</v>
      </c>
      <c r="B2812">
        <f t="shared" si="835"/>
        <v>36259.820165437261</v>
      </c>
      <c r="C2812" t="str">
        <f t="shared" si="819"/>
        <v>0.210558997349584-0.84275649371007i</v>
      </c>
      <c r="D2812" t="str">
        <f t="shared" si="820"/>
        <v>3.46950762488871-0.611839734567478i</v>
      </c>
      <c r="E2812" t="str">
        <f t="shared" si="821"/>
        <v>209.994848871893+13.1844825137471i</v>
      </c>
      <c r="F2812" t="str">
        <f t="shared" si="822"/>
        <v>2.42411964837191-4.1632628726718i</v>
      </c>
      <c r="G2812" t="str">
        <f t="shared" si="823"/>
        <v>0.999667916913741-0.0182201209403947i</v>
      </c>
      <c r="H2812" t="str">
        <f t="shared" si="824"/>
        <v>7.12876872752646-457.185491294166i</v>
      </c>
      <c r="I2812" t="str">
        <f t="shared" si="825"/>
        <v>-5.32077343962972-3.2102079489084i</v>
      </c>
      <c r="K2812" t="str">
        <f t="shared" si="826"/>
        <v>0.000409171441057508-0.00109808831987593i</v>
      </c>
      <c r="L2812" t="str">
        <f t="shared" si="827"/>
        <v>0.00015-0.00778243284505159i</v>
      </c>
      <c r="M2812" t="str">
        <f t="shared" si="828"/>
        <v>0.0004-0.00137337050206792i</v>
      </c>
      <c r="N2812">
        <f t="shared" si="829"/>
        <v>104.02791679124496</v>
      </c>
      <c r="O2812">
        <f t="shared" si="830"/>
        <v>1.2229839392054744</v>
      </c>
      <c r="P2812" s="3">
        <f t="shared" si="831"/>
        <v>-1.2229839392054744</v>
      </c>
      <c r="Q2812" s="3">
        <f t="shared" si="832"/>
        <v>-75.972083208755038</v>
      </c>
      <c r="R2812">
        <f t="shared" si="833"/>
        <v>104.02791679124496</v>
      </c>
      <c r="S2812">
        <f t="shared" si="834"/>
        <v>36.259820165437262</v>
      </c>
      <c r="T2812">
        <f t="shared" si="817"/>
        <v>-1.2229839392054744</v>
      </c>
    </row>
    <row r="2813" spans="1:20" x14ac:dyDescent="0.25">
      <c r="A2813">
        <f t="shared" si="818"/>
        <v>228692.91254780637</v>
      </c>
      <c r="B2813">
        <f t="shared" si="835"/>
        <v>36397.60748206592</v>
      </c>
      <c r="C2813" t="str">
        <f t="shared" si="819"/>
        <v>0.210050838953272-0.841006670385338i</v>
      </c>
      <c r="D2813" t="str">
        <f t="shared" si="820"/>
        <v>3.46944217220865-0.610831903314829i</v>
      </c>
      <c r="E2813" t="str">
        <f t="shared" si="821"/>
        <v>210.305610697919+13.0342921356053i</v>
      </c>
      <c r="F2813" t="str">
        <f t="shared" si="822"/>
        <v>2.42411351869366-4.1478374023987i</v>
      </c>
      <c r="G2813" t="str">
        <f t="shared" si="823"/>
        <v>0.999665389133112-0.018289311153127i</v>
      </c>
      <c r="H2813" t="str">
        <f t="shared" si="824"/>
        <v>7.05456057374895-455.31534980683i</v>
      </c>
      <c r="I2813" t="str">
        <f t="shared" si="825"/>
        <v>-5.27950326071358-3.19623249261724i</v>
      </c>
      <c r="K2813" t="str">
        <f t="shared" si="826"/>
        <v>0.000408246421288124-0.00109411469726429i</v>
      </c>
      <c r="L2813" t="str">
        <f t="shared" si="827"/>
        <v>0.00015-0.00775297155314958i</v>
      </c>
      <c r="M2813" t="str">
        <f t="shared" si="828"/>
        <v>0.0004-0.00136817145055581i</v>
      </c>
      <c r="N2813">
        <f t="shared" si="829"/>
        <v>104.02336559004826</v>
      </c>
      <c r="O2813">
        <f t="shared" si="830"/>
        <v>1.2412096350354023</v>
      </c>
      <c r="P2813" s="3">
        <f t="shared" si="831"/>
        <v>-1.2412096350354023</v>
      </c>
      <c r="Q2813" s="3">
        <f t="shared" si="832"/>
        <v>-75.976634409951743</v>
      </c>
      <c r="R2813">
        <f t="shared" si="833"/>
        <v>104.02336559004826</v>
      </c>
      <c r="S2813">
        <f t="shared" si="834"/>
        <v>36.397607482065922</v>
      </c>
      <c r="T2813">
        <f t="shared" si="817"/>
        <v>-1.2412096350354023</v>
      </c>
    </row>
    <row r="2814" spans="1:20" x14ac:dyDescent="0.25">
      <c r="A2814">
        <f t="shared" si="818"/>
        <v>229561.94561548802</v>
      </c>
      <c r="B2814">
        <f t="shared" si="835"/>
        <v>36535.918390497769</v>
      </c>
      <c r="C2814" t="str">
        <f t="shared" si="819"/>
        <v>0.209537169265842-0.839267393462678i</v>
      </c>
      <c r="D2814" t="str">
        <f t="shared" si="820"/>
        <v>3.46937622364086-0.609832809344211i</v>
      </c>
      <c r="E2814" t="str">
        <f t="shared" si="821"/>
        <v>210.617657847135+12.881306179403i</v>
      </c>
      <c r="F2814" t="str">
        <f t="shared" si="822"/>
        <v>2.42410734237269-4.13247159845188i</v>
      </c>
      <c r="G2814" t="str">
        <f t="shared" si="823"/>
        <v>0.999662842117778-0.0183587637596852i</v>
      </c>
      <c r="H2814" t="str">
        <f t="shared" si="824"/>
        <v>6.98123746487234-453.45391341933i</v>
      </c>
      <c r="I2814" t="str">
        <f t="shared" si="825"/>
        <v>-5.23856759692203-3.18233452238386i</v>
      </c>
      <c r="K2814" t="str">
        <f t="shared" si="826"/>
        <v>0.000407328146112044-0.00109015525782179i</v>
      </c>
      <c r="L2814" t="str">
        <f t="shared" si="827"/>
        <v>0.00015-0.00772362179034629i</v>
      </c>
      <c r="M2814" t="str">
        <f t="shared" si="828"/>
        <v>0.0004-0.00136299208064934i</v>
      </c>
      <c r="N2814">
        <f t="shared" si="829"/>
        <v>104.01827184092438</v>
      </c>
      <c r="O2814">
        <f t="shared" si="830"/>
        <v>1.2593842600079428</v>
      </c>
      <c r="P2814" s="3">
        <f t="shared" si="831"/>
        <v>-1.2593842600079428</v>
      </c>
      <c r="Q2814" s="3">
        <f t="shared" si="832"/>
        <v>-75.981728159075615</v>
      </c>
      <c r="R2814">
        <f t="shared" si="833"/>
        <v>104.01827184092438</v>
      </c>
      <c r="S2814">
        <f t="shared" si="834"/>
        <v>36.53591839049777</v>
      </c>
      <c r="T2814">
        <f t="shared" si="817"/>
        <v>-1.2593842600079428</v>
      </c>
    </row>
    <row r="2815" spans="1:20" x14ac:dyDescent="0.25">
      <c r="A2815">
        <f t="shared" si="818"/>
        <v>230434.28100882689</v>
      </c>
      <c r="B2815">
        <f t="shared" si="835"/>
        <v>36674.754880381661</v>
      </c>
      <c r="C2815" t="str">
        <f t="shared" si="819"/>
        <v>0.209017948332438-0.837538601942982i</v>
      </c>
      <c r="D2815" t="str">
        <f t="shared" si="820"/>
        <v>3.46930977544747-0.608842437716999i</v>
      </c>
      <c r="E2815" t="str">
        <f t="shared" si="821"/>
        <v>210.930980937508+12.7254925573691i</v>
      </c>
      <c r="F2815" t="str">
        <f t="shared" si="822"/>
        <v>2.42410111905433-4.11716523976958i</v>
      </c>
      <c r="G2815" t="str">
        <f t="shared" si="823"/>
        <v>0.999660275721477-0.0184284797511172i</v>
      </c>
      <c r="H2815" t="str">
        <f t="shared" si="824"/>
        <v>6.9087873820777-451.601129892246i</v>
      </c>
      <c r="I2815" t="str">
        <f t="shared" si="825"/>
        <v>-5.197963570103-3.16851338477488i</v>
      </c>
      <c r="K2815" t="str">
        <f t="shared" si="826"/>
        <v>0.000406416566606491-0.00108620996166125i</v>
      </c>
      <c r="L2815" t="str">
        <f t="shared" si="827"/>
        <v>0.00015-0.00769438313443545i</v>
      </c>
      <c r="M2815" t="str">
        <f t="shared" si="828"/>
        <v>0.0004-0.00135783231784155i</v>
      </c>
      <c r="N2815">
        <f t="shared" si="829"/>
        <v>104.01263069233572</v>
      </c>
      <c r="O2815">
        <f t="shared" si="830"/>
        <v>1.2775080839265773</v>
      </c>
      <c r="P2815" s="3">
        <f t="shared" si="831"/>
        <v>-1.2775080839265773</v>
      </c>
      <c r="Q2815" s="3">
        <f t="shared" si="832"/>
        <v>-75.987369307664281</v>
      </c>
      <c r="R2815">
        <f t="shared" si="833"/>
        <v>104.01263069233572</v>
      </c>
      <c r="S2815">
        <f t="shared" si="834"/>
        <v>36.674754880381663</v>
      </c>
      <c r="T2815">
        <f t="shared" si="817"/>
        <v>-1.2775080839265773</v>
      </c>
    </row>
    <row r="2816" spans="1:20" x14ac:dyDescent="0.25">
      <c r="A2816">
        <f t="shared" si="818"/>
        <v>231309.93127666044</v>
      </c>
      <c r="B2816">
        <f t="shared" si="835"/>
        <v>36814.118948927113</v>
      </c>
      <c r="C2816" t="str">
        <f t="shared" si="819"/>
        <v>0.208493135967628-0.835820234345011i</v>
      </c>
      <c r="D2816" t="str">
        <f t="shared" si="820"/>
        <v>3.46924282386275-0.607860773613617i</v>
      </c>
      <c r="E2816" t="str">
        <f t="shared" si="821"/>
        <v>211.245570192978+12.5668189469235i</v>
      </c>
      <c r="F2816" t="str">
        <f t="shared" si="822"/>
        <v>2.42409484838121-4.10191810614494i</v>
      </c>
      <c r="G2816" t="str">
        <f t="shared" si="823"/>
        <v>0.999657689796833-0.0184984601221672i</v>
      </c>
      <c r="H2816" t="str">
        <f t="shared" si="824"/>
        <v>6.83719848823597-449.756947418539i</v>
      </c>
      <c r="I2816" t="str">
        <f t="shared" si="825"/>
        <v>-5.15768832932891-3.15476843457361i</v>
      </c>
      <c r="K2816" t="str">
        <f t="shared" si="826"/>
        <v>0.000405511634176642-0.00108227876891276i</v>
      </c>
      <c r="L2816" t="str">
        <f t="shared" si="827"/>
        <v>0.00015-0.00766525516480918i</v>
      </c>
      <c r="M2816" t="str">
        <f t="shared" si="828"/>
        <v>0.0004-0.0013526920879075i</v>
      </c>
      <c r="N2816">
        <f t="shared" si="829"/>
        <v>104.00643727690779</v>
      </c>
      <c r="O2816">
        <f t="shared" si="830"/>
        <v>1.295581384062142</v>
      </c>
      <c r="P2816" s="3">
        <f t="shared" si="831"/>
        <v>-1.295581384062142</v>
      </c>
      <c r="Q2816" s="3">
        <f t="shared" si="832"/>
        <v>-75.993562723092211</v>
      </c>
      <c r="R2816">
        <f t="shared" si="833"/>
        <v>104.00643727690779</v>
      </c>
      <c r="S2816">
        <f t="shared" si="834"/>
        <v>36.81411894892711</v>
      </c>
      <c r="T2816">
        <f t="shared" si="817"/>
        <v>-1.295581384062142</v>
      </c>
    </row>
    <row r="2817" spans="1:20" x14ac:dyDescent="0.25">
      <c r="A2817">
        <f t="shared" si="818"/>
        <v>232188.90901551172</v>
      </c>
      <c r="B2817">
        <f t="shared" si="835"/>
        <v>36954.012600933034</v>
      </c>
      <c r="C2817" t="str">
        <f t="shared" si="819"/>
        <v>0.207962691759853-0.834112228694597i</v>
      </c>
      <c r="D2817" t="str">
        <f t="shared" si="820"/>
        <v>3.46917536509281-0.606887802333242i</v>
      </c>
      <c r="E2817" t="str">
        <f t="shared" si="821"/>
        <v>211.561415435825+12.4052527923113i</v>
      </c>
      <c r="F2817" t="str">
        <f t="shared" si="822"/>
        <v>2.42408852999323-4.08672997822282i</v>
      </c>
      <c r="G2817" t="str">
        <f t="shared" si="823"/>
        <v>0.999655084195353-0.0185687058712902i</v>
      </c>
      <c r="H2817" t="str">
        <f t="shared" si="824"/>
        <v>6.76645912491287-447.921314618972i</v>
      </c>
      <c r="I2817" t="str">
        <f t="shared" si="825"/>
        <v>-5.11773905060432-3.14109903464888i</v>
      </c>
      <c r="K2817" t="str">
        <f t="shared" si="826"/>
        <v>0.000404613300553656-0.00107836163972511i</v>
      </c>
      <c r="L2817" t="str">
        <f t="shared" si="827"/>
        <v>0.00015-0.00763623746245181i</v>
      </c>
      <c r="M2817" t="str">
        <f t="shared" si="828"/>
        <v>0.0004-0.00134757131690327i</v>
      </c>
      <c r="N2817">
        <f t="shared" si="829"/>
        <v>103.99968671177794</v>
      </c>
      <c r="O2817">
        <f t="shared" si="830"/>
        <v>1.313604445236833</v>
      </c>
      <c r="P2817" s="3">
        <f t="shared" si="831"/>
        <v>-1.313604445236833</v>
      </c>
      <c r="Q2817" s="3">
        <f t="shared" si="832"/>
        <v>-76.00031328822206</v>
      </c>
      <c r="R2817">
        <f t="shared" si="833"/>
        <v>103.99968671177794</v>
      </c>
      <c r="S2817">
        <f t="shared" si="834"/>
        <v>36.954012600933034</v>
      </c>
      <c r="T2817">
        <f t="shared" si="817"/>
        <v>-1.313604445236833</v>
      </c>
    </row>
    <row r="2818" spans="1:20" x14ac:dyDescent="0.25">
      <c r="A2818">
        <f t="shared" si="818"/>
        <v>233071.22686977067</v>
      </c>
      <c r="B2818">
        <f t="shared" si="835"/>
        <v>37094.437848816582</v>
      </c>
      <c r="C2818" t="str">
        <f t="shared" si="819"/>
        <v>0.20742657507612-0.832414522513709i</v>
      </c>
      <c r="D2818" t="str">
        <f t="shared" si="820"/>
        <v>3.46910739531556-0.605923509293542i</v>
      </c>
      <c r="E2818" t="str">
        <f t="shared" si="821"/>
        <v>211.878506078934+12.240761306367i</v>
      </c>
      <c r="F2818" t="str">
        <f t="shared" si="822"/>
        <v>2.42408216352759-4.07160063749675i</v>
      </c>
      <c r="G2818" t="str">
        <f t="shared" si="823"/>
        <v>0.999652458767415-0.0186392180006644i</v>
      </c>
      <c r="H2818" t="str">
        <f t="shared" si="824"/>
        <v>6.69655780942632-446.094180537566i</v>
      </c>
      <c r="I2818" t="str">
        <f t="shared" si="825"/>
        <v>-5.07811293657713-3.12750455582609i</v>
      </c>
      <c r="K2818" t="str">
        <f t="shared" si="826"/>
        <v>0.000403721517792728-0.00107445853426711i</v>
      </c>
      <c r="L2818" t="str">
        <f t="shared" si="827"/>
        <v>0.00015-0.00760732960993406i</v>
      </c>
      <c r="M2818" t="str">
        <f t="shared" si="828"/>
        <v>0.0004-0.00134246993116484i</v>
      </c>
      <c r="N2818">
        <f t="shared" si="829"/>
        <v>103.99237409895724</v>
      </c>
      <c r="O2818">
        <f t="shared" si="830"/>
        <v>1.3315775599089361</v>
      </c>
      <c r="P2818" s="3">
        <f t="shared" si="831"/>
        <v>-1.3315775599089361</v>
      </c>
      <c r="Q2818" s="3">
        <f t="shared" si="832"/>
        <v>-76.007625901042758</v>
      </c>
      <c r="R2818">
        <f t="shared" si="833"/>
        <v>103.99237409895724</v>
      </c>
      <c r="S2818">
        <f t="shared" si="834"/>
        <v>37.094437848816582</v>
      </c>
      <c r="T2818">
        <f t="shared" si="817"/>
        <v>-1.3315775599089361</v>
      </c>
    </row>
    <row r="2819" spans="1:20" x14ac:dyDescent="0.25">
      <c r="A2819">
        <f t="shared" si="818"/>
        <v>233956.89753187579</v>
      </c>
      <c r="B2819">
        <f t="shared" si="835"/>
        <v>37235.396712642083</v>
      </c>
      <c r="C2819" t="str">
        <f t="shared" si="819"/>
        <v>0.206884745066861-0.830727052809418i</v>
      </c>
      <c r="D2819" t="str">
        <f t="shared" si="820"/>
        <v>3.46903891068036-0.604967880030369i</v>
      </c>
      <c r="E2819" t="str">
        <f t="shared" si="821"/>
        <v>212.19683111797+12.0733114724146i</v>
      </c>
      <c r="F2819" t="str">
        <f t="shared" si="822"/>
        <v>2.4240757486187-4.05652986630562i</v>
      </c>
      <c r="G2819" t="str">
        <f t="shared" si="823"/>
        <v>0.999649813362262-0.0187099975162043i</v>
      </c>
      <c r="H2819" t="str">
        <f t="shared" si="824"/>
        <v>6.62748323195682-444.275494637134i</v>
      </c>
      <c r="I2819" t="str">
        <f t="shared" si="825"/>
        <v>-5.03880721625325-3.11398437676069i</v>
      </c>
      <c r="K2819" t="str">
        <f t="shared" si="826"/>
        <v>0.000402836238271134-0.00107056941272896i</v>
      </c>
      <c r="L2819" t="str">
        <f t="shared" si="827"/>
        <v>0.00015-0.00757853119140674i</v>
      </c>
      <c r="M2819" t="str">
        <f t="shared" si="828"/>
        <v>0.0004-0.00133738785730707i</v>
      </c>
      <c r="N2819">
        <f t="shared" si="829"/>
        <v>103.98449452569993</v>
      </c>
      <c r="O2819">
        <f t="shared" si="830"/>
        <v>1.3495010282580537</v>
      </c>
      <c r="P2819" s="3">
        <f t="shared" si="831"/>
        <v>-1.3495010282580537</v>
      </c>
      <c r="Q2819" s="3">
        <f t="shared" si="832"/>
        <v>-76.01550547430007</v>
      </c>
      <c r="R2819">
        <f t="shared" si="833"/>
        <v>103.98449452569993</v>
      </c>
      <c r="S2819">
        <f t="shared" si="834"/>
        <v>37.235396712642086</v>
      </c>
      <c r="T2819">
        <f t="shared" si="817"/>
        <v>-1.3495010282580537</v>
      </c>
    </row>
    <row r="2820" spans="1:20" x14ac:dyDescent="0.25">
      <c r="A2820">
        <f t="shared" si="818"/>
        <v>234845.93374249694</v>
      </c>
      <c r="B2820">
        <f t="shared" si="835"/>
        <v>37376.891220150123</v>
      </c>
      <c r="C2820" t="str">
        <f t="shared" si="819"/>
        <v>0.206337160671039-0.829049756062789i</v>
      </c>
      <c r="D2820" t="str">
        <f t="shared" si="820"/>
        <v>3.46896990730787-0.604020900197488i</v>
      </c>
      <c r="E2820" t="str">
        <f t="shared" si="821"/>
        <v>212.516379123466+11.9028700463034i</v>
      </c>
      <c r="F2820" t="str">
        <f t="shared" si="822"/>
        <v>2.42406928489821-4.04151744783067i</v>
      </c>
      <c r="G2820" t="str">
        <f t="shared" si="823"/>
        <v>0.999647147827992-0.0187810454275751i</v>
      </c>
      <c r="H2820" t="str">
        <f t="shared" si="824"/>
        <v>6.55922425270843-442.465206794847i</v>
      </c>
      <c r="I2820" t="str">
        <f t="shared" si="825"/>
        <v>-4.99981914471485-3.10053788381392i</v>
      </c>
      <c r="K2820" t="str">
        <f t="shared" si="826"/>
        <v>0.000401957414686289-0.00106669423532354i</v>
      </c>
      <c r="L2820" t="str">
        <f t="shared" si="827"/>
        <v>0.00015-0.00754984179259489i</v>
      </c>
      <c r="M2820" t="str">
        <f t="shared" si="828"/>
        <v>0.0004-0.00133232502222263i</v>
      </c>
      <c r="N2820">
        <f t="shared" si="829"/>
        <v>103.97604306488502</v>
      </c>
      <c r="O2820">
        <f t="shared" si="830"/>
        <v>1.3673751582704732</v>
      </c>
      <c r="P2820" s="3">
        <f t="shared" si="831"/>
        <v>-1.3673751582704732</v>
      </c>
      <c r="Q2820" s="3">
        <f t="shared" si="832"/>
        <v>-76.023956935114981</v>
      </c>
      <c r="R2820">
        <f t="shared" si="833"/>
        <v>103.97604306488502</v>
      </c>
      <c r="S2820">
        <f t="shared" si="834"/>
        <v>37.376891220150121</v>
      </c>
      <c r="T2820">
        <f t="shared" si="817"/>
        <v>-1.3673751582704732</v>
      </c>
    </row>
    <row r="2821" spans="1:20" x14ac:dyDescent="0.25">
      <c r="A2821">
        <f t="shared" si="818"/>
        <v>235738.34829071842</v>
      </c>
      <c r="B2821">
        <f t="shared" si="835"/>
        <v>37518.923406786693</v>
      </c>
      <c r="C2821" t="str">
        <f t="shared" si="819"/>
        <v>0.205783780621465-0.827382568217673i</v>
      </c>
      <c r="D2821" t="str">
        <f t="shared" si="820"/>
        <v>3.46890038128985-0.603082555566294i</v>
      </c>
      <c r="E2821" t="str">
        <f t="shared" si="821"/>
        <v>212.83713823282+11.7294035585853i</v>
      </c>
      <c r="F2821" t="str">
        <f t="shared" si="822"/>
        <v>2.42406277199498-4.02656316609233i</v>
      </c>
      <c r="G2821" t="str">
        <f t="shared" si="823"/>
        <v>0.999644462011549-0.0188523627482053i</v>
      </c>
      <c r="H2821" t="str">
        <f t="shared" si="824"/>
        <v>6.49176989912079-440.663267297881i</v>
      </c>
      <c r="I2821" t="str">
        <f t="shared" si="825"/>
        <v>-4.96114600284218-3.08716447093094i</v>
      </c>
      <c r="K2821" t="str">
        <f t="shared" si="826"/>
        <v>0.000401085000053813-0.00106283296228769i</v>
      </c>
      <c r="L2821" t="str">
        <f t="shared" si="827"/>
        <v>0.00015-0.00752126100079188i</v>
      </c>
      <c r="M2821" t="str">
        <f t="shared" si="828"/>
        <v>0.0004-0.00132728135308092i</v>
      </c>
      <c r="N2821">
        <f t="shared" si="829"/>
        <v>103.96701477540795</v>
      </c>
      <c r="O2821">
        <f t="shared" si="830"/>
        <v>1.3852002658249343</v>
      </c>
      <c r="P2821" s="3">
        <f t="shared" si="831"/>
        <v>-1.3852002658249343</v>
      </c>
      <c r="Q2821" s="3">
        <f t="shared" si="832"/>
        <v>-76.032985224592053</v>
      </c>
      <c r="R2821">
        <f t="shared" si="833"/>
        <v>103.96701477540795</v>
      </c>
      <c r="S2821">
        <f t="shared" si="834"/>
        <v>37.518923406786691</v>
      </c>
      <c r="T2821">
        <f t="shared" si="817"/>
        <v>-1.3852002658249343</v>
      </c>
    </row>
    <row r="2822" spans="1:20" x14ac:dyDescent="0.25">
      <c r="A2822">
        <f t="shared" si="818"/>
        <v>236634.15401422317</v>
      </c>
      <c r="B2822">
        <f t="shared" si="835"/>
        <v>37661.495315732485</v>
      </c>
      <c r="C2822" t="str">
        <f t="shared" si="819"/>
        <v>0.205224563450323-0.825725424669434i</v>
      </c>
      <c r="D2822" t="str">
        <f t="shared" si="820"/>
        <v>3.4688303286889-0.602152832025522i</v>
      </c>
      <c r="E2822" t="str">
        <f t="shared" si="821"/>
        <v>213.159096142197+11.5528783168366i</v>
      </c>
      <c r="F2822" t="str">
        <f t="shared" si="822"/>
        <v>2.42405620953502-4.01166680594706i</v>
      </c>
      <c r="G2822" t="str">
        <f t="shared" si="823"/>
        <v>0.999641755758715-0.0189239504953005i</v>
      </c>
      <c r="H2822" t="str">
        <f t="shared" si="824"/>
        <v>6.42510936312973-438.869626839087i</v>
      </c>
      <c r="I2822" t="str">
        <f t="shared" si="825"/>
        <v>-4.92278509703843-3.07386353952091i</v>
      </c>
      <c r="K2822" t="str">
        <f t="shared" si="826"/>
        <v>0.000400218947705608-0.00105898555388353i</v>
      </c>
      <c r="L2822" t="str">
        <f t="shared" si="827"/>
        <v>0.00015-0.00749278840485342i</v>
      </c>
      <c r="M2822" t="str">
        <f t="shared" si="828"/>
        <v>0.0004-0.00132225677732708i</v>
      </c>
      <c r="N2822">
        <f t="shared" si="829"/>
        <v>103.95740470258175</v>
      </c>
      <c r="O2822">
        <f t="shared" si="830"/>
        <v>1.4029766747785775</v>
      </c>
      <c r="P2822" s="3">
        <f t="shared" si="831"/>
        <v>-1.4029766747785775</v>
      </c>
      <c r="Q2822" s="3">
        <f t="shared" si="832"/>
        <v>-76.042595297418245</v>
      </c>
      <c r="R2822">
        <f t="shared" si="833"/>
        <v>103.95740470258175</v>
      </c>
      <c r="S2822">
        <f t="shared" si="834"/>
        <v>37.661495315732488</v>
      </c>
      <c r="T2822">
        <f t="shared" si="817"/>
        <v>-1.4029766747785775</v>
      </c>
    </row>
    <row r="2823" spans="1:20" x14ac:dyDescent="0.25">
      <c r="A2823">
        <f t="shared" si="818"/>
        <v>237533.36379947723</v>
      </c>
      <c r="B2823">
        <f t="shared" si="835"/>
        <v>37804.608997932271</v>
      </c>
      <c r="C2823" t="str">
        <f t="shared" si="819"/>
        <v>0.204659467494953-0.824078260253604i</v>
      </c>
      <c r="D2823" t="str">
        <f t="shared" si="820"/>
        <v>3.46875974553831-0.601231715580985i</v>
      </c>
      <c r="E2823" t="str">
        <f t="shared" si="821"/>
        <v>213.482240098351+11.3732604081307i</v>
      </c>
      <c r="F2823" t="str">
        <f t="shared" si="822"/>
        <v>2.42404959714156-3.99682815308437i</v>
      </c>
      <c r="G2823" t="str">
        <f t="shared" si="823"/>
        <v>0.999639028914102-0.0189958096898568i</v>
      </c>
      <c r="H2823" t="str">
        <f t="shared" si="824"/>
        <v>6.35923199847686-437.084236512742i</v>
      </c>
      <c r="I2823" t="str">
        <f t="shared" si="825"/>
        <v>-4.88473375895852-3.06063449833962i</v>
      </c>
      <c r="K2823" t="str">
        <f t="shared" si="826"/>
        <v>0.000399359211287931-0.0010551519703997i</v>
      </c>
      <c r="L2823" t="str">
        <f t="shared" si="827"/>
        <v>0.00015-0.0074644235951917i</v>
      </c>
      <c r="M2823" t="str">
        <f t="shared" si="828"/>
        <v>0.0004-0.00131725122268089i</v>
      </c>
      <c r="N2823">
        <f t="shared" si="829"/>
        <v>103.94720787855032</v>
      </c>
      <c r="O2823">
        <f t="shared" si="830"/>
        <v>1.4207047170529736</v>
      </c>
      <c r="P2823" s="3">
        <f t="shared" si="831"/>
        <v>-1.4207047170529736</v>
      </c>
      <c r="Q2823" s="3">
        <f t="shared" si="832"/>
        <v>-76.052792121449684</v>
      </c>
      <c r="R2823">
        <f t="shared" si="833"/>
        <v>103.94720787855032</v>
      </c>
      <c r="S2823">
        <f t="shared" si="834"/>
        <v>37.80460899793227</v>
      </c>
      <c r="T2823">
        <f t="shared" si="817"/>
        <v>-1.4207047170529736</v>
      </c>
    </row>
    <row r="2824" spans="1:20" x14ac:dyDescent="0.25">
      <c r="A2824">
        <f t="shared" si="818"/>
        <v>238435.99058191525</v>
      </c>
      <c r="B2824">
        <f t="shared" si="835"/>
        <v>37948.266512124414</v>
      </c>
      <c r="C2824" t="str">
        <f t="shared" si="819"/>
        <v>0.20408845090386-0.822441009234404i</v>
      </c>
      <c r="D2824" t="str">
        <f t="shared" si="820"/>
        <v>3.46868862784182-0.600319192355275i</v>
      </c>
      <c r="E2824" t="str">
        <f t="shared" si="821"/>
        <v>213.806556890349+11.1905157016659i</v>
      </c>
      <c r="F2824" t="str">
        <f t="shared" si="822"/>
        <v>2.4240429344349-3.98204699402363i</v>
      </c>
      <c r="G2824" t="str">
        <f t="shared" si="823"/>
        <v>0.999636281321141-0.0190679413566743i</v>
      </c>
      <c r="H2824" t="str">
        <f t="shared" si="824"/>
        <v>6.29412731806614-435.307047810325i</v>
      </c>
      <c r="I2824" t="str">
        <f t="shared" si="825"/>
        <v>-4.8469893452406-3.04747676337373i</v>
      </c>
      <c r="K2824" t="str">
        <f t="shared" si="826"/>
        <v>0.000398505744759488-0.0010513321721526i</v>
      </c>
      <c r="L2824" t="str">
        <f t="shared" si="827"/>
        <v>0.00015-0.00743616616376938i</v>
      </c>
      <c r="M2824" t="str">
        <f t="shared" si="828"/>
        <v>0.0004-0.00131226461713577i</v>
      </c>
      <c r="N2824">
        <f t="shared" si="829"/>
        <v>103.93641932271319</v>
      </c>
      <c r="O2824">
        <f t="shared" si="830"/>
        <v>1.4383847327209596</v>
      </c>
      <c r="P2824" s="3">
        <f t="shared" si="831"/>
        <v>-1.4383847327209596</v>
      </c>
      <c r="Q2824" s="3">
        <f t="shared" si="832"/>
        <v>-76.063580677286808</v>
      </c>
      <c r="R2824">
        <f t="shared" si="833"/>
        <v>103.93641932271319</v>
      </c>
      <c r="S2824">
        <f t="shared" si="834"/>
        <v>37.948266512124412</v>
      </c>
      <c r="T2824">
        <f t="shared" si="817"/>
        <v>-1.4383847327209596</v>
      </c>
    </row>
    <row r="2825" spans="1:20" x14ac:dyDescent="0.25">
      <c r="A2825">
        <f t="shared" si="818"/>
        <v>239342.04734612652</v>
      </c>
      <c r="B2825">
        <f t="shared" si="835"/>
        <v>38092.469924870486</v>
      </c>
      <c r="C2825" t="str">
        <f t="shared" si="819"/>
        <v>0.20351147164294-0.82081360529324i</v>
      </c>
      <c r="D2825" t="str">
        <f t="shared" si="820"/>
        <v>3.46861697157337-0.599415248587491i</v>
      </c>
      <c r="E2825" t="str">
        <f t="shared" si="821"/>
        <v>214.132032841219+11.0046098515414i</v>
      </c>
      <c r="F2825" t="str">
        <f t="shared" si="822"/>
        <v>2.4240362210325-3.96732311611099i</v>
      </c>
      <c r="G2825" t="str">
        <f t="shared" si="823"/>
        <v>0.999633512822075-0.0191403465243709i</v>
      </c>
      <c r="H2825" t="str">
        <f t="shared" si="824"/>
        <v>6.22978499136728-433.538012616362i</v>
      </c>
      <c r="I2825" t="str">
        <f t="shared" si="825"/>
        <v>-4.80954923724112-3.03438975772764i</v>
      </c>
      <c r="K2825" t="str">
        <f t="shared" si="826"/>
        <v>0.000397658502389524-0.00104752611948761i</v>
      </c>
      <c r="L2825" t="str">
        <f t="shared" si="827"/>
        <v>0.00015-0.00740801570409384i</v>
      </c>
      <c r="M2825" t="str">
        <f t="shared" si="828"/>
        <v>0.0004-0.00130729688895773i</v>
      </c>
      <c r="N2825">
        <f t="shared" si="829"/>
        <v>103.92503404215906</v>
      </c>
      <c r="O2825">
        <f t="shared" si="830"/>
        <v>1.4560170700932584</v>
      </c>
      <c r="P2825" s="3">
        <f t="shared" si="831"/>
        <v>-1.4560170700932584</v>
      </c>
      <c r="Q2825" s="3">
        <f t="shared" si="832"/>
        <v>-76.074965957840945</v>
      </c>
      <c r="R2825">
        <f t="shared" si="833"/>
        <v>103.92503404215906</v>
      </c>
      <c r="S2825">
        <f t="shared" si="834"/>
        <v>38.092469924870485</v>
      </c>
      <c r="T2825">
        <f t="shared" si="817"/>
        <v>-1.4560170700932584</v>
      </c>
    </row>
    <row r="2826" spans="1:20" x14ac:dyDescent="0.25">
      <c r="A2826">
        <f t="shared" si="818"/>
        <v>240251.54712604181</v>
      </c>
      <c r="B2826">
        <f t="shared" si="835"/>
        <v>38237.221310584995</v>
      </c>
      <c r="C2826" t="str">
        <f t="shared" si="819"/>
        <v>0.202928487501994-0.819195981517113i</v>
      </c>
      <c r="D2826" t="str">
        <f t="shared" si="820"/>
        <v>3.46854477267697-0.598519870632972i</v>
      </c>
      <c r="E2826" t="str">
        <f t="shared" si="821"/>
        <v>214.458653799501+10.8155082997096i</v>
      </c>
      <c r="F2826" t="str">
        <f t="shared" si="822"/>
        <v>2.42402945654893-3.95265630751646i</v>
      </c>
      <c r="G2826" t="str">
        <f t="shared" si="823"/>
        <v>0.99963072325795-0.0192130262253957i</v>
      </c>
      <c r="H2826" t="str">
        <f t="shared" si="824"/>
        <v>6.16619484186488-431.77708320432i</v>
      </c>
      <c r="I2826" t="str">
        <f t="shared" si="825"/>
        <v>-4.77241084077333-3.02137291151205i</v>
      </c>
      <c r="K2826" t="str">
        <f t="shared" si="826"/>
        <v>0.000396817438755921-0.00104373377278031i</v>
      </c>
      <c r="L2826" t="str">
        <f t="shared" si="827"/>
        <v>0.00015-0.00737997181121119i</v>
      </c>
      <c r="M2826" t="str">
        <f t="shared" si="828"/>
        <v>0.0004-0.00130234796668433i</v>
      </c>
      <c r="N2826">
        <f t="shared" si="829"/>
        <v>103.91304703211338</v>
      </c>
      <c r="O2826">
        <f t="shared" si="830"/>
        <v>1.4736020858053021</v>
      </c>
      <c r="P2826" s="3">
        <f t="shared" si="831"/>
        <v>-1.4736020858053021</v>
      </c>
      <c r="Q2826" s="3">
        <f t="shared" si="832"/>
        <v>-76.086952967886617</v>
      </c>
      <c r="R2826">
        <f t="shared" si="833"/>
        <v>103.91304703211338</v>
      </c>
      <c r="S2826">
        <f t="shared" si="834"/>
        <v>38.237221310584992</v>
      </c>
      <c r="T2826">
        <f t="shared" si="817"/>
        <v>-1.4736020858053021</v>
      </c>
    </row>
    <row r="2827" spans="1:20" x14ac:dyDescent="0.25">
      <c r="A2827">
        <f t="shared" si="818"/>
        <v>241164.50300512079</v>
      </c>
      <c r="B2827">
        <f t="shared" si="835"/>
        <v>38382.522751565222</v>
      </c>
      <c r="C2827" t="str">
        <f t="shared" si="819"/>
        <v>0.202339456101459-0.817588070386944i</v>
      </c>
      <c r="D2827" t="str">
        <f t="shared" si="820"/>
        <v>3.46847202706639-0.597633044962997i</v>
      </c>
      <c r="E2827" t="str">
        <f t="shared" si="821"/>
        <v>214.786405130722+10.6231762790805i</v>
      </c>
      <c r="F2827" t="str">
        <f t="shared" si="822"/>
        <v>2.42402264059579-3.93804635723066i</v>
      </c>
      <c r="G2827" t="str">
        <f t="shared" si="823"/>
        <v>0.999627912468603-0.019285981496043i</v>
      </c>
      <c r="H2827" t="str">
        <f t="shared" si="824"/>
        <v>6.10334684455217-430.02421223254i</v>
      </c>
      <c r="I2827" t="str">
        <f t="shared" si="825"/>
        <v>-4.73557158584838-3.00842566173455i</v>
      </c>
      <c r="K2827" t="str">
        <f t="shared" si="826"/>
        <v>0.000395982508743317-0.00103995509243768i</v>
      </c>
      <c r="L2827" t="str">
        <f t="shared" si="827"/>
        <v>0.00015-0.00735203408170076i</v>
      </c>
      <c r="M2827" t="str">
        <f t="shared" si="828"/>
        <v>0.0004-0.00129741777912366i</v>
      </c>
      <c r="N2827">
        <f t="shared" si="829"/>
        <v>103.90045327639551</v>
      </c>
      <c r="O2827">
        <f t="shared" si="830"/>
        <v>1.4911401449045014</v>
      </c>
      <c r="P2827" s="3">
        <f t="shared" si="831"/>
        <v>-1.4911401449045014</v>
      </c>
      <c r="Q2827" s="3">
        <f t="shared" si="832"/>
        <v>-76.09954672360449</v>
      </c>
      <c r="R2827">
        <f t="shared" si="833"/>
        <v>103.90045327639551</v>
      </c>
      <c r="S2827">
        <f t="shared" si="834"/>
        <v>38.382522751565219</v>
      </c>
      <c r="T2827">
        <f t="shared" si="817"/>
        <v>-1.4911401449045014</v>
      </c>
    </row>
    <row r="2828" spans="1:20" x14ac:dyDescent="0.25">
      <c r="A2828">
        <f t="shared" si="818"/>
        <v>242080.92811654022</v>
      </c>
      <c r="B2828">
        <f t="shared" si="835"/>
        <v>38528.376338021168</v>
      </c>
      <c r="C2828" t="str">
        <f t="shared" si="819"/>
        <v>0.201744334899429-0.815989803765819i</v>
      </c>
      <c r="D2828" t="str">
        <f t="shared" si="820"/>
        <v>3.46839873062497-0.596754758164529i</v>
      </c>
      <c r="E2828" t="str">
        <f t="shared" si="821"/>
        <v>215.115271708787+10.427578816807i</v>
      </c>
      <c r="F2828" t="str">
        <f t="shared" si="822"/>
        <v>2.42401577278174-3.92349305506193i</v>
      </c>
      <c r="G2828" t="str">
        <f t="shared" si="823"/>
        <v>0.999625080292657-0.0193592133764654i</v>
      </c>
      <c r="H2828" t="str">
        <f t="shared" si="824"/>
        <v>6.04123112346892-428.27935274023i</v>
      </c>
      <c r="I2828" t="str">
        <f t="shared" si="825"/>
        <v>-4.69902892642019-2.99554745219232i</v>
      </c>
      <c r="K2828" t="str">
        <f t="shared" si="826"/>
        <v>0.000395153667541215-0.00103619003889922i</v>
      </c>
      <c r="L2828" t="str">
        <f t="shared" si="827"/>
        <v>0.00015-0.00732420211366879i</v>
      </c>
      <c r="M2828" t="str">
        <f t="shared" si="828"/>
        <v>0.0004-0.00129250625535332i</v>
      </c>
      <c r="N2828">
        <f t="shared" si="829"/>
        <v>103.8872477478899</v>
      </c>
      <c r="O2828">
        <f t="shared" si="830"/>
        <v>1.5086316209376753</v>
      </c>
      <c r="P2828" s="3">
        <f t="shared" si="831"/>
        <v>-1.5086316209376753</v>
      </c>
      <c r="Q2828" s="3">
        <f t="shared" si="832"/>
        <v>-76.112752252110099</v>
      </c>
      <c r="R2828">
        <f t="shared" si="833"/>
        <v>103.8872477478899</v>
      </c>
      <c r="S2828">
        <f t="shared" si="834"/>
        <v>38.528376338021168</v>
      </c>
      <c r="T2828">
        <f t="shared" si="817"/>
        <v>-1.5086316209376753</v>
      </c>
    </row>
    <row r="2829" spans="1:20" x14ac:dyDescent="0.25">
      <c r="A2829">
        <f t="shared" si="818"/>
        <v>243000.83564338312</v>
      </c>
      <c r="B2829">
        <f t="shared" si="835"/>
        <v>38674.784168105652</v>
      </c>
      <c r="C2829" t="str">
        <f t="shared" si="819"/>
        <v>0.201143081198904-0.814401112887198i</v>
      </c>
      <c r="D2829" t="str">
        <f t="shared" si="820"/>
        <v>3.46832487920543-0.595884996939928i</v>
      </c>
      <c r="E2829" t="str">
        <f t="shared" si="821"/>
        <v>215.445237907279+10.2286807377363i</v>
      </c>
      <c r="F2829" t="str">
        <f t="shared" si="822"/>
        <v>2.42400885271251-3.90899619163323i</v>
      </c>
      <c r="G2829" t="str">
        <f t="shared" si="823"/>
        <v>0.99962222656751-0.0194327229106883i</v>
      </c>
      <c r="H2829" t="str">
        <f t="shared" si="824"/>
        <v>5.97983794928234-426.542458143499i</v>
      </c>
      <c r="I2829" t="str">
        <f t="shared" si="825"/>
        <v>-4.6627803401329-2.98273773336668i</v>
      </c>
      <c r="K2829" t="str">
        <f t="shared" si="826"/>
        <v>0.000394330870642107-0.00103243857263815i</v>
      </c>
      <c r="L2829" t="str">
        <f t="shared" si="827"/>
        <v>0.00015-0.00729647550674319i</v>
      </c>
      <c r="M2829" t="str">
        <f t="shared" si="828"/>
        <v>0.0004-0.00128761332471939i</v>
      </c>
      <c r="N2829">
        <f t="shared" si="829"/>
        <v>103.87342540902628</v>
      </c>
      <c r="O2829">
        <f t="shared" si="830"/>
        <v>1.526076896038463</v>
      </c>
      <c r="P2829" s="3">
        <f t="shared" si="831"/>
        <v>-1.526076896038463</v>
      </c>
      <c r="Q2829" s="3">
        <f t="shared" si="832"/>
        <v>-76.126574590973718</v>
      </c>
      <c r="R2829">
        <f t="shared" si="833"/>
        <v>103.87342540902628</v>
      </c>
      <c r="S2829">
        <f t="shared" si="834"/>
        <v>38.674784168105653</v>
      </c>
      <c r="T2829">
        <f t="shared" si="817"/>
        <v>-1.526076896038463</v>
      </c>
    </row>
    <row r="2830" spans="1:20" x14ac:dyDescent="0.25">
      <c r="A2830">
        <f t="shared" si="818"/>
        <v>243924.23881882799</v>
      </c>
      <c r="B2830">
        <f t="shared" si="835"/>
        <v>38821.748347944456</v>
      </c>
      <c r="C2830" t="str">
        <f t="shared" si="819"/>
        <v>0.200535652155344-0.812821928343074i</v>
      </c>
      <c r="D2830" t="str">
        <f t="shared" si="820"/>
        <v>3.46825046862962-0.59502374810668i</v>
      </c>
      <c r="E2830" t="str">
        <f t="shared" si="821"/>
        <v>215.776287590692+10.0264466680484i</v>
      </c>
      <c r="F2830" t="str">
        <f t="shared" si="822"/>
        <v>2.42400187999078-3.89455555837917i</v>
      </c>
      <c r="G2830" t="str">
        <f t="shared" si="823"/>
        <v>0.999619351129324-0.0195065111466232i</v>
      </c>
      <c r="H2830" t="str">
        <f t="shared" si="824"/>
        <v>5.91915773691057-424.813482231449i</v>
      </c>
      <c r="I2830" t="str">
        <f t="shared" si="825"/>
        <v>-4.62682332807181-2.96999596231945i</v>
      </c>
      <c r="K2830" t="str">
        <f t="shared" si="826"/>
        <v>0.000393514073839608-0.00102870065416256i</v>
      </c>
      <c r="L2830" t="str">
        <f t="shared" si="827"/>
        <v>0.00015-0.00726885386206733i</v>
      </c>
      <c r="M2830" t="str">
        <f t="shared" si="828"/>
        <v>0.0004-0.00128273891683541i</v>
      </c>
      <c r="N2830">
        <f t="shared" si="829"/>
        <v>103.85898121227405</v>
      </c>
      <c r="O2830">
        <f t="shared" si="830"/>
        <v>1.5434763610146103</v>
      </c>
      <c r="P2830" s="3">
        <f t="shared" si="831"/>
        <v>-1.5434763610146103</v>
      </c>
      <c r="Q2830" s="3">
        <f t="shared" si="832"/>
        <v>-76.141018787725955</v>
      </c>
      <c r="R2830">
        <f t="shared" si="833"/>
        <v>103.85898121227405</v>
      </c>
      <c r="S2830">
        <f t="shared" si="834"/>
        <v>38.821748347944457</v>
      </c>
      <c r="T2830">
        <f t="shared" si="817"/>
        <v>-1.5434763610146103</v>
      </c>
    </row>
    <row r="2831" spans="1:20" x14ac:dyDescent="0.25">
      <c r="A2831">
        <f t="shared" si="818"/>
        <v>244851.15092633953</v>
      </c>
      <c r="B2831">
        <f t="shared" si="835"/>
        <v>38969.270991666643</v>
      </c>
      <c r="C2831" t="str">
        <f t="shared" si="819"/>
        <v>0.199922004784475-0.811252180071992i</v>
      </c>
      <c r="D2831" t="str">
        <f t="shared" si="820"/>
        <v>3.46817549468828-0.594170998597122i</v>
      </c>
      <c r="E2831" t="str">
        <f t="shared" si="821"/>
        <v>216.108404105576+9.82084103907203i</v>
      </c>
      <c r="F2831" t="str">
        <f t="shared" si="822"/>
        <v>2.42399485421625-3.88017094754297i</v>
      </c>
      <c r="G2831" t="str">
        <f t="shared" si="823"/>
        <v>0.999616453813018-0.0195805791360819i</v>
      </c>
      <c r="H2831" t="str">
        <f t="shared" si="824"/>
        <v>5.85918104318725-423.092379162293i</v>
      </c>
      <c r="I2831" t="str">
        <f t="shared" si="825"/>
        <v>-4.59115541451686-2.95732160259124i</v>
      </c>
      <c r="K2831" t="str">
        <f t="shared" si="826"/>
        <v>0.000392703233226592-0.00102497624401648i</v>
      </c>
      <c r="L2831" t="str">
        <f t="shared" si="827"/>
        <v>0.00015-0.00724133678229463i</v>
      </c>
      <c r="M2831" t="str">
        <f t="shared" si="828"/>
        <v>0.0004-0.0012778829615814i</v>
      </c>
      <c r="N2831">
        <f t="shared" si="829"/>
        <v>103.84391010064871</v>
      </c>
      <c r="O2831">
        <f t="shared" si="830"/>
        <v>1.560830415436278</v>
      </c>
      <c r="P2831" s="3">
        <f t="shared" si="831"/>
        <v>-1.560830415436278</v>
      </c>
      <c r="Q2831" s="3">
        <f t="shared" si="832"/>
        <v>-76.156089899351286</v>
      </c>
      <c r="R2831">
        <f t="shared" si="833"/>
        <v>103.84391010064871</v>
      </c>
      <c r="S2831">
        <f t="shared" si="834"/>
        <v>38.96927099166664</v>
      </c>
      <c r="T2831">
        <f t="shared" si="817"/>
        <v>-1.560830415436278</v>
      </c>
    </row>
    <row r="2832" spans="1:20" x14ac:dyDescent="0.25">
      <c r="A2832">
        <f t="shared" si="818"/>
        <v>245781.58529985964</v>
      </c>
      <c r="B2832">
        <f t="shared" si="835"/>
        <v>39117.35422143498</v>
      </c>
      <c r="C2832" t="str">
        <f t="shared" si="819"/>
        <v>0.199302095970381-0.809691797347113i</v>
      </c>
      <c r="D2832" t="str">
        <f t="shared" si="820"/>
        <v>3.46809995314087-0.593326735458173i</v>
      </c>
      <c r="E2832" t="str">
        <f t="shared" si="821"/>
        <v>216.441570271606+9.61182809129108i</v>
      </c>
      <c r="F2832" t="str">
        <f t="shared" si="822"/>
        <v>2.42398777498558-3.86584215217349i</v>
      </c>
      <c r="G2832" t="str">
        <f t="shared" si="823"/>
        <v>0.999613534452259-0.0196549279347898i</v>
      </c>
      <c r="H2832" t="str">
        <f t="shared" si="824"/>
        <v>5.79989856456725-421.379103459544i</v>
      </c>
      <c r="I2832" t="str">
        <f t="shared" si="825"/>
        <v>-4.55577414669948-2.94471412410157i</v>
      </c>
      <c r="K2832" t="str">
        <f t="shared" si="826"/>
        <v>0.000391898305193341-0.00102126530278103i</v>
      </c>
      <c r="L2832" t="str">
        <f t="shared" si="827"/>
        <v>0.00015-0.00721392387158259i</v>
      </c>
      <c r="M2832" t="str">
        <f t="shared" si="828"/>
        <v>0.0004-0.00127304538910281i</v>
      </c>
      <c r="N2832">
        <f t="shared" si="829"/>
        <v>103.8282070082296</v>
      </c>
      <c r="O2832">
        <f t="shared" si="830"/>
        <v>1.5781394677233642</v>
      </c>
      <c r="P2832" s="3">
        <f t="shared" si="831"/>
        <v>-1.5781394677233642</v>
      </c>
      <c r="Q2832" s="3">
        <f t="shared" si="832"/>
        <v>-76.171792991770403</v>
      </c>
      <c r="R2832">
        <f t="shared" si="833"/>
        <v>103.8282070082296</v>
      </c>
      <c r="S2832">
        <f t="shared" si="834"/>
        <v>39.117354221434979</v>
      </c>
      <c r="T2832">
        <f t="shared" si="817"/>
        <v>-1.5781394677233642</v>
      </c>
    </row>
    <row r="2833" spans="1:20" x14ac:dyDescent="0.25">
      <c r="A2833">
        <f t="shared" si="818"/>
        <v>246715.55532399911</v>
      </c>
      <c r="B2833">
        <f t="shared" si="835"/>
        <v>39266.000167476435</v>
      </c>
      <c r="C2833" t="str">
        <f t="shared" si="819"/>
        <v>0.198675882473911-0.808140708764142i</v>
      </c>
      <c r="D2833" t="str">
        <f t="shared" si="820"/>
        <v>3.4680238397153-0.592490945851052i</v>
      </c>
      <c r="E2833" t="str">
        <f t="shared" si="821"/>
        <v>216.775768372582+9.39937187854802i</v>
      </c>
      <c r="F2833" t="str">
        <f t="shared" si="822"/>
        <v>2.42398064189236-3.85156896612225i</v>
      </c>
      <c r="G2833" t="str">
        <f t="shared" si="823"/>
        <v>0.999610592879449-0.0197295586024004i</v>
      </c>
      <c r="H2833" t="str">
        <f t="shared" si="824"/>
        <v>5.74130113487264-419.673610008246i</v>
      </c>
      <c r="I2833" t="str">
        <f t="shared" si="825"/>
        <v>-4.52067709456228-2.93217300305073i</v>
      </c>
      <c r="K2833" t="str">
        <f t="shared" si="826"/>
        <v>0.000391099246425699-0.00101756779107546i</v>
      </c>
      <c r="L2833" t="str">
        <f t="shared" si="827"/>
        <v>0.00015-0.00718661473558739i</v>
      </c>
      <c r="M2833" t="str">
        <f t="shared" si="828"/>
        <v>0.0004-0.00126822612980953i</v>
      </c>
      <c r="N2833">
        <f t="shared" si="829"/>
        <v>103.81186686069316</v>
      </c>
      <c r="O2833">
        <f t="shared" si="830"/>
        <v>1.5954039352337004</v>
      </c>
      <c r="P2833" s="3">
        <f t="shared" si="831"/>
        <v>-1.5954039352337004</v>
      </c>
      <c r="Q2833" s="3">
        <f t="shared" si="832"/>
        <v>-76.188133139306842</v>
      </c>
      <c r="R2833">
        <f t="shared" si="833"/>
        <v>103.81186686069316</v>
      </c>
      <c r="S2833">
        <f t="shared" si="834"/>
        <v>39.266000167476435</v>
      </c>
      <c r="T2833">
        <f t="shared" si="817"/>
        <v>-1.5954039352337004</v>
      </c>
    </row>
    <row r="2834" spans="1:20" x14ac:dyDescent="0.25">
      <c r="A2834">
        <f t="shared" si="818"/>
        <v>247653.07443423034</v>
      </c>
      <c r="B2834">
        <f t="shared" si="835"/>
        <v>39415.21096811285</v>
      </c>
      <c r="C2834" t="str">
        <f t="shared" si="819"/>
        <v>0.198043320941321-0.806598842229279i</v>
      </c>
      <c r="D2834" t="str">
        <f t="shared" si="820"/>
        <v>3.46794715010766-0.591663617051007i</v>
      </c>
      <c r="E2834" t="str">
        <f t="shared" si="821"/>
        <v>217.110980147349+9.18343627243623i</v>
      </c>
      <c r="F2834" t="str">
        <f t="shared" si="822"/>
        <v>2.42397345452709-3.83735118404045i</v>
      </c>
      <c r="G2834" t="str">
        <f t="shared" si="823"/>
        <v>0.99960762892572-0.0198044722025092i</v>
      </c>
      <c r="H2834" t="str">
        <f t="shared" si="824"/>
        <v>5.68337972307681-417.975854051223i</v>
      </c>
      <c r="I2834" t="str">
        <f t="shared" si="825"/>
        <v>-4.48586185052135-2.91969772182331i</v>
      </c>
      <c r="K2834" t="str">
        <f t="shared" si="826"/>
        <v>0.000390306013903227-0.00101388366955829i</v>
      </c>
      <c r="L2834" t="str">
        <f t="shared" si="827"/>
        <v>0.00015-0.00715940898145782i</v>
      </c>
      <c r="M2834" t="str">
        <f t="shared" si="828"/>
        <v>0.0004-0.00126342511437491i</v>
      </c>
      <c r="N2834">
        <f t="shared" si="829"/>
        <v>103.79488457585438</v>
      </c>
      <c r="O2834">
        <f t="shared" si="830"/>
        <v>1.6126242443506973</v>
      </c>
      <c r="P2834" s="3">
        <f t="shared" si="831"/>
        <v>-1.6126242443506973</v>
      </c>
      <c r="Q2834" s="3">
        <f t="shared" si="832"/>
        <v>-76.205115424145617</v>
      </c>
      <c r="R2834">
        <f t="shared" si="833"/>
        <v>103.79488457585438</v>
      </c>
      <c r="S2834">
        <f t="shared" si="834"/>
        <v>39.415210968112852</v>
      </c>
      <c r="T2834">
        <f t="shared" si="817"/>
        <v>-1.6126242443506973</v>
      </c>
    </row>
    <row r="2835" spans="1:20" x14ac:dyDescent="0.25">
      <c r="A2835">
        <f t="shared" si="818"/>
        <v>248594.15611708042</v>
      </c>
      <c r="B2835">
        <f t="shared" si="835"/>
        <v>39564.988769791678</v>
      </c>
      <c r="C2835" t="str">
        <f t="shared" si="819"/>
        <v>0.197404367913282-0.805066124947058i</v>
      </c>
      <c r="D2835" t="str">
        <f t="shared" si="820"/>
        <v>3.4678698799821-0.590844736447051i</v>
      </c>
      <c r="E2835" t="str">
        <f t="shared" si="821"/>
        <v>217.447186780649+8.96398496690346i</v>
      </c>
      <c r="F2835" t="str">
        <f t="shared" si="822"/>
        <v>2.42396621247716-3.82318860137599i</v>
      </c>
      <c r="G2835" t="str">
        <f t="shared" si="823"/>
        <v>0.999604642420922-0.0198796698026676i</v>
      </c>
      <c r="H2835" t="str">
        <f t="shared" si="824"/>
        <v>5.62612543112845-416.285791185412i</v>
      </c>
      <c r="I2835" t="str">
        <f t="shared" si="825"/>
        <v>-4.45132602923174-2.90728776889357i</v>
      </c>
      <c r="K2835" t="str">
        <f t="shared" si="826"/>
        <v>0.00038951856489738-0.00101021289892829i</v>
      </c>
      <c r="L2835" t="str">
        <f t="shared" si="827"/>
        <v>0.00015-0.00713230621783008i</v>
      </c>
      <c r="M2835" t="str">
        <f t="shared" si="828"/>
        <v>0.0004-0.00125864227373472i</v>
      </c>
      <c r="N2835">
        <f t="shared" si="829"/>
        <v>103.77725506422651</v>
      </c>
      <c r="O2835">
        <f t="shared" si="830"/>
        <v>1.6298008305715181</v>
      </c>
      <c r="P2835" s="3">
        <f t="shared" si="831"/>
        <v>-1.6298008305715181</v>
      </c>
      <c r="Q2835" s="3">
        <f t="shared" si="832"/>
        <v>-76.222744935773491</v>
      </c>
      <c r="R2835">
        <f t="shared" si="833"/>
        <v>103.77725506422651</v>
      </c>
      <c r="S2835">
        <f t="shared" si="834"/>
        <v>39.564988769791675</v>
      </c>
      <c r="T2835">
        <f t="shared" si="817"/>
        <v>-1.6298008305715181</v>
      </c>
    </row>
    <row r="2836" spans="1:20" x14ac:dyDescent="0.25">
      <c r="A2836">
        <f t="shared" si="818"/>
        <v>249538.81391032532</v>
      </c>
      <c r="B2836">
        <f t="shared" si="835"/>
        <v>39715.335727116886</v>
      </c>
      <c r="C2836" t="str">
        <f t="shared" si="819"/>
        <v>0.196758979834152-0.803542483408185i</v>
      </c>
      <c r="D2836" t="str">
        <f t="shared" si="820"/>
        <v>3.4677920249705-0.59003429154169i</v>
      </c>
      <c r="E2836" t="str">
        <f t="shared" si="821"/>
        <v>217.784368893904+8.7409814830571i</v>
      </c>
      <c r="F2836" t="str">
        <f t="shared" si="822"/>
        <v>2.42395891532686-3.8090810143706i</v>
      </c>
      <c r="G2836" t="str">
        <f t="shared" si="823"/>
        <v>0.999601633193611-0.0199551524743966i</v>
      </c>
      <c r="H2836" t="str">
        <f t="shared" si="824"/>
        <v>5.56952949181245-414.603377358211i</v>
      </c>
      <c r="I2836" t="str">
        <f t="shared" si="825"/>
        <v>-4.41706726735566-2.89494263873244i</v>
      </c>
      <c r="K2836" t="str">
        <f t="shared" si="826"/>
        <v>0.00038873685696968-0.00100655543992555i</v>
      </c>
      <c r="L2836" t="str">
        <f t="shared" si="827"/>
        <v>0.00015-0.00710530605482177i</v>
      </c>
      <c r="M2836" t="str">
        <f t="shared" si="828"/>
        <v>0.0004-0.00125387753908619i</v>
      </c>
      <c r="N2836">
        <f t="shared" si="829"/>
        <v>103.75897322959091</v>
      </c>
      <c r="O2836">
        <f t="shared" si="830"/>
        <v>1.6469341385949647</v>
      </c>
      <c r="P2836" s="3">
        <f t="shared" si="831"/>
        <v>-1.6469341385949647</v>
      </c>
      <c r="Q2836" s="3">
        <f t="shared" si="832"/>
        <v>-76.241026770409093</v>
      </c>
      <c r="R2836">
        <f t="shared" si="833"/>
        <v>103.75897322959091</v>
      </c>
      <c r="S2836">
        <f t="shared" si="834"/>
        <v>39.715335727116887</v>
      </c>
      <c r="T2836">
        <f t="shared" si="817"/>
        <v>-1.6469341385949647</v>
      </c>
    </row>
    <row r="2837" spans="1:20" x14ac:dyDescent="0.25">
      <c r="A2837">
        <f t="shared" si="818"/>
        <v>250487.06140318458</v>
      </c>
      <c r="B2837">
        <f t="shared" si="835"/>
        <v>39866.254002879934</v>
      </c>
      <c r="C2837" t="str">
        <f t="shared" si="819"/>
        <v>0.196107113061564-0.802027843377384i</v>
      </c>
      <c r="D2837" t="str">
        <f t="shared" si="820"/>
        <v>3.46771358067227-0.58923226995064i</v>
      </c>
      <c r="E2837" t="str">
        <f t="shared" si="821"/>
        <v>218.122506535937+8.51438917418313i</v>
      </c>
      <c r="F2837" t="str">
        <f t="shared" si="822"/>
        <v>2.42395156265726-3.79502822005681i</v>
      </c>
      <c r="G2837" t="str">
        <f t="shared" si="823"/>
        <v>0.999598601071045-0.0200309212932017i</v>
      </c>
      <c r="H2837" t="str">
        <f t="shared" si="824"/>
        <v>5.51358326664829-412.928568863892i</v>
      </c>
      <c r="I2837" t="str">
        <f t="shared" si="825"/>
        <v>-4.38308322333336-2.8826618317161i</v>
      </c>
      <c r="K2837" t="str">
        <f t="shared" si="826"/>
        <v>0.000387960847969898-0.00100291125333255i</v>
      </c>
      <c r="L2837" t="str">
        <f t="shared" si="827"/>
        <v>0.00015-0.00707840810402645i</v>
      </c>
      <c r="M2837" t="str">
        <f t="shared" si="828"/>
        <v>0.0004-0.00124913084188702i</v>
      </c>
      <c r="N2837">
        <f t="shared" si="829"/>
        <v>103.74003396957957</v>
      </c>
      <c r="O2837">
        <f t="shared" si="830"/>
        <v>1.6640246224088675</v>
      </c>
      <c r="P2837" s="3">
        <f t="shared" si="831"/>
        <v>-1.6640246224088675</v>
      </c>
      <c r="Q2837" s="3">
        <f t="shared" si="832"/>
        <v>-76.259966030420429</v>
      </c>
      <c r="R2837">
        <f t="shared" si="833"/>
        <v>103.74003396957957</v>
      </c>
      <c r="S2837">
        <f t="shared" si="834"/>
        <v>39.866254002879934</v>
      </c>
      <c r="T2837">
        <f t="shared" si="817"/>
        <v>-1.6640246224088675</v>
      </c>
    </row>
    <row r="2838" spans="1:20" x14ac:dyDescent="0.25">
      <c r="A2838">
        <f t="shared" si="818"/>
        <v>251438.91223651665</v>
      </c>
      <c r="B2838">
        <f t="shared" si="835"/>
        <v>40017.745768090877</v>
      </c>
      <c r="C2838" t="str">
        <f t="shared" si="819"/>
        <v>0.195448723876358-0.800522129881088i</v>
      </c>
      <c r="D2838" t="str">
        <f t="shared" si="820"/>
        <v>3.46763454265416-0.588438659402579i</v>
      </c>
      <c r="E2838" t="str">
        <f t="shared" si="821"/>
        <v>218.46157917362+8.28417123098244i</v>
      </c>
      <c r="F2838" t="str">
        <f t="shared" si="822"/>
        <v>2.42394415404633-3.78103001625514i</v>
      </c>
      <c r="G2838" t="str">
        <f t="shared" si="823"/>
        <v>0.99959554587917-0.020106977338586i</v>
      </c>
      <c r="H2838" t="str">
        <f t="shared" si="824"/>
        <v>5.45827824382439-411.261322340028i</v>
      </c>
      <c r="I2838" t="str">
        <f t="shared" si="825"/>
        <v>-4.34937157715683-2.87044485403623i</v>
      </c>
      <c r="K2838" t="str">
        <f t="shared" si="826"/>
        <v>0.000387190496034251-0.000999280299975072i</v>
      </c>
      <c r="L2838" t="str">
        <f t="shared" si="827"/>
        <v>0.00015-0.00705161197850813i</v>
      </c>
      <c r="M2838" t="str">
        <f t="shared" si="828"/>
        <v>0.0004-0.00124440211385437i</v>
      </c>
      <c r="N2838">
        <f t="shared" si="829"/>
        <v>103.72043217627542</v>
      </c>
      <c r="O2838">
        <f t="shared" si="830"/>
        <v>1.681072745378585</v>
      </c>
      <c r="P2838" s="3">
        <f t="shared" si="831"/>
        <v>-1.681072745378585</v>
      </c>
      <c r="Q2838" s="3">
        <f t="shared" si="832"/>
        <v>-76.279567823724577</v>
      </c>
      <c r="R2838">
        <f t="shared" si="833"/>
        <v>103.72043217627542</v>
      </c>
      <c r="S2838">
        <f t="shared" si="834"/>
        <v>40.017745768090876</v>
      </c>
      <c r="T2838">
        <f t="shared" si="817"/>
        <v>-1.681072745378585</v>
      </c>
    </row>
    <row r="2839" spans="1:20" x14ac:dyDescent="0.25">
      <c r="A2839">
        <f t="shared" si="818"/>
        <v>252394.38010301543</v>
      </c>
      <c r="B2839">
        <f t="shared" si="835"/>
        <v>40169.813202009624</v>
      </c>
      <c r="C2839" t="str">
        <f t="shared" si="819"/>
        <v>0.194783768492809-0.79902526719524i</v>
      </c>
      <c r="D2839" t="str">
        <f t="shared" si="820"/>
        <v>3.46755490644994-0.587653447738861i</v>
      </c>
      <c r="E2839" t="str">
        <f t="shared" si="821"/>
        <v>218.801565682473+8.0502906870294i</v>
      </c>
      <c r="F2839" t="str">
        <f t="shared" si="822"/>
        <v>2.42393668906879-3.76708620157107i</v>
      </c>
      <c r="G2839" t="str">
        <f t="shared" si="823"/>
        <v>0.999592467442609-0.0201833216940656i</v>
      </c>
      <c r="H2839" t="str">
        <f t="shared" si="824"/>
        <v>5.40360603616892-409.601594764003i</v>
      </c>
      <c r="I2839" t="str">
        <f t="shared" si="825"/>
        <v>-4.31593003014616-2.85829121761186i</v>
      </c>
      <c r="K2839" t="str">
        <f t="shared" si="826"/>
        <v>0.000386425759583596-0.000995662540723275i</v>
      </c>
      <c r="L2839" t="str">
        <f t="shared" si="827"/>
        <v>0.00015-0.00702491729279547i</v>
      </c>
      <c r="M2839" t="str">
        <f t="shared" si="828"/>
        <v>0.0004-0.00123969128696391i</v>
      </c>
      <c r="N2839">
        <f t="shared" si="829"/>
        <v>103.70016273682205</v>
      </c>
      <c r="O2839">
        <f t="shared" si="830"/>
        <v>1.6980789803341323</v>
      </c>
      <c r="P2839" s="3">
        <f t="shared" si="831"/>
        <v>-1.6980789803341323</v>
      </c>
      <c r="Q2839" s="3">
        <f t="shared" si="832"/>
        <v>-76.299837263177949</v>
      </c>
      <c r="R2839">
        <f t="shared" si="833"/>
        <v>103.70016273682205</v>
      </c>
      <c r="S2839">
        <f t="shared" si="834"/>
        <v>40.169813202009621</v>
      </c>
      <c r="T2839">
        <f t="shared" si="817"/>
        <v>-1.6980789803341323</v>
      </c>
    </row>
    <row r="2840" spans="1:20" x14ac:dyDescent="0.25">
      <c r="A2840">
        <f t="shared" si="818"/>
        <v>253353.47874740692</v>
      </c>
      <c r="B2840">
        <f t="shared" si="835"/>
        <v>40322.458492177262</v>
      </c>
      <c r="C2840" t="str">
        <f t="shared" si="819"/>
        <v>0.194112203069193-0.797537178832966i</v>
      </c>
      <c r="D2840" t="str">
        <f t="shared" si="820"/>
        <v>3.46747466756018-0.586876622913242i</v>
      </c>
      <c r="E2840" t="str">
        <f t="shared" si="821"/>
        <v>219.142444337192+7.81271042445467i</v>
      </c>
      <c r="F2840" t="str">
        <f t="shared" si="822"/>
        <v>2.42392916729612-3.75319657539217i</v>
      </c>
      <c r="G2840" t="str">
        <f t="shared" si="823"/>
        <v>0.999589365584655-0.0202599554471829i</v>
      </c>
      <c r="H2840" t="str">
        <f t="shared" si="824"/>
        <v>5.34955837915482-407.94934344952i</v>
      </c>
      <c r="I2840" t="str">
        <f t="shared" si="825"/>
        <v>-4.28275630472848-2.84620044000262i</v>
      </c>
      <c r="K2840" t="str">
        <f t="shared" si="826"/>
        <v>0.000385666597321642-0.000992057936492625i</v>
      </c>
      <c r="L2840" t="str">
        <f t="shared" si="827"/>
        <v>0.00015-0.00699832366287658i</v>
      </c>
      <c r="M2840" t="str">
        <f t="shared" si="828"/>
        <v>0.0004-0.0012349982934488i</v>
      </c>
      <c r="N2840">
        <f t="shared" si="829"/>
        <v>103.67922053404988</v>
      </c>
      <c r="O2840">
        <f t="shared" si="830"/>
        <v>1.7150438096582323</v>
      </c>
      <c r="P2840" s="3">
        <f t="shared" si="831"/>
        <v>-1.7150438096582323</v>
      </c>
      <c r="Q2840" s="3">
        <f t="shared" si="832"/>
        <v>-76.320779465950125</v>
      </c>
      <c r="R2840">
        <f t="shared" si="833"/>
        <v>103.67922053404988</v>
      </c>
      <c r="S2840">
        <f t="shared" si="834"/>
        <v>40.322458492177262</v>
      </c>
      <c r="T2840">
        <f t="shared" si="817"/>
        <v>-1.7150438096582323</v>
      </c>
    </row>
    <row r="2841" spans="1:20" x14ac:dyDescent="0.25">
      <c r="A2841">
        <f t="shared" si="818"/>
        <v>254316.22196664708</v>
      </c>
      <c r="B2841">
        <f t="shared" si="835"/>
        <v>40475.68383444754</v>
      </c>
      <c r="C2841" t="str">
        <f t="shared" si="819"/>
        <v>0.193433983718712-0.796057787532354i</v>
      </c>
      <c r="D2841" t="str">
        <f t="shared" si="820"/>
        <v>3.46739382145209-0.586108172991641i</v>
      </c>
      <c r="E2841" t="str">
        <f t="shared" si="821"/>
        <v>219.48419280214+7.57139317986452i</v>
      </c>
      <c r="F2841" t="str">
        <f t="shared" si="822"/>
        <v>2.42392158829659-3.73936093788531i</v>
      </c>
      <c r="G2841" t="str">
        <f t="shared" si="823"/>
        <v>0.999586240127262-0.0203368796895209i</v>
      </c>
      <c r="H2841" t="str">
        <f t="shared" si="824"/>
        <v>5.29612712893997-406.304526043191i</v>
      </c>
      <c r="I2841" t="str">
        <f t="shared" si="825"/>
        <v>-4.24984814421987-2.8341720443238i</v>
      </c>
      <c r="K2841" t="str">
        <f t="shared" si="826"/>
        <v>0.000384912968233161-0.000988466448244884i</v>
      </c>
      <c r="L2841" t="str">
        <f t="shared" si="827"/>
        <v>0.00015-0.00697183070619302i</v>
      </c>
      <c r="M2841" t="str">
        <f t="shared" si="828"/>
        <v>0.0004-0.00123032306579877i</v>
      </c>
      <c r="N2841">
        <f t="shared" si="829"/>
        <v>103.65760044711605</v>
      </c>
      <c r="O2841">
        <f t="shared" si="830"/>
        <v>1.7319677253729151</v>
      </c>
      <c r="P2841" s="3">
        <f t="shared" si="831"/>
        <v>-1.7319677253729151</v>
      </c>
      <c r="Q2841" s="3">
        <f t="shared" si="832"/>
        <v>-76.342399552883947</v>
      </c>
      <c r="R2841">
        <f t="shared" si="833"/>
        <v>103.65760044711605</v>
      </c>
      <c r="S2841">
        <f t="shared" si="834"/>
        <v>40.475683834447537</v>
      </c>
      <c r="T2841">
        <f t="shared" si="817"/>
        <v>-1.7319677253729151</v>
      </c>
    </row>
    <row r="2842" spans="1:20" x14ac:dyDescent="0.25">
      <c r="A2842">
        <f t="shared" si="818"/>
        <v>255282.62361012032</v>
      </c>
      <c r="B2842">
        <f t="shared" si="835"/>
        <v>40629.49143301844</v>
      </c>
      <c r="C2842" t="str">
        <f t="shared" si="819"/>
        <v>0.192749066520728-0.794587015244063i</v>
      </c>
      <c r="D2842" t="str">
        <f t="shared" si="820"/>
        <v>3.46731236355919-0.585348086151841i</v>
      </c>
      <c r="E2842" t="str">
        <f t="shared" si="821"/>
        <v>219.826788121763+7.32630155049197i</v>
      </c>
      <c r="F2842" t="str">
        <f t="shared" si="822"/>
        <v>2.42391395163516-3.72557908999365i</v>
      </c>
      <c r="G2842" t="str">
        <f t="shared" si="823"/>
        <v>0.999583090891029-0.020414095516718i</v>
      </c>
      <c r="H2842" t="str">
        <f t="shared" si="824"/>
        <v>5.24330426044051-404.667100521131i</v>
      </c>
      <c r="I2842" t="str">
        <f t="shared" si="825"/>
        <v>-4.21720331260931-2.82220555916252i</v>
      </c>
      <c r="K2842" t="str">
        <f t="shared" si="826"/>
        <v>0.000384164831582215-0.000984888036989023i</v>
      </c>
      <c r="L2842" t="str">
        <f t="shared" si="827"/>
        <v>0.00015-0.00694543804163481i</v>
      </c>
      <c r="M2842" t="str">
        <f t="shared" si="828"/>
        <v>0.0004-0.00122566553675908i</v>
      </c>
      <c r="N2842">
        <f t="shared" si="829"/>
        <v>103.63529735215913</v>
      </c>
      <c r="O2842">
        <f t="shared" si="830"/>
        <v>1.7488512292276706</v>
      </c>
      <c r="P2842" s="3">
        <f t="shared" si="831"/>
        <v>-1.7488512292276706</v>
      </c>
      <c r="Q2842" s="3">
        <f t="shared" si="832"/>
        <v>-76.364702647840872</v>
      </c>
      <c r="R2842">
        <f t="shared" si="833"/>
        <v>103.63529735215913</v>
      </c>
      <c r="S2842">
        <f t="shared" si="834"/>
        <v>40.629491433018437</v>
      </c>
      <c r="T2842">
        <f t="shared" si="817"/>
        <v>-1.7488512292276706</v>
      </c>
    </row>
    <row r="2843" spans="1:20" x14ac:dyDescent="0.25">
      <c r="A2843">
        <f t="shared" si="818"/>
        <v>256252.6975798388</v>
      </c>
      <c r="B2843">
        <f t="shared" si="835"/>
        <v>40783.883500463911</v>
      </c>
      <c r="C2843" t="str">
        <f t="shared" si="819"/>
        <v>0.19205740753237-0.793124783119107i</v>
      </c>
      <c r="D2843" t="str">
        <f t="shared" si="820"/>
        <v>3.46723028928108-0.584596350683238i</v>
      </c>
      <c r="E2843" t="str">
        <f t="shared" si="821"/>
        <v>220.170206710983+7.07739800059446i</v>
      </c>
      <c r="F2843" t="str">
        <f t="shared" si="822"/>
        <v>2.42390625687349-3.71185083343384i</v>
      </c>
      <c r="G2843" t="str">
        <f t="shared" si="823"/>
        <v>0.999579917695197-0.0204916040284822i</v>
      </c>
      <c r="H2843" t="str">
        <f t="shared" si="824"/>
        <v>5.19108186543786-403.037025185624i</v>
      </c>
      <c r="I2843" t="str">
        <f t="shared" si="825"/>
        <v>-4.18481959434566-2.81030051849569i</v>
      </c>
      <c r="K2843" t="str">
        <f t="shared" si="826"/>
        <v>0.000383422146910381-0.000981322663782201i</v>
      </c>
      <c r="L2843" t="str">
        <f t="shared" si="827"/>
        <v>0.00015-0.00691914528953458i</v>
      </c>
      <c r="M2843" t="str">
        <f t="shared" si="828"/>
        <v>0.0004-0.00122102563932963i</v>
      </c>
      <c r="N2843">
        <f t="shared" si="829"/>
        <v>103.61230612296698</v>
      </c>
      <c r="O2843">
        <f t="shared" si="830"/>
        <v>1.7656948327854693</v>
      </c>
      <c r="P2843" s="3">
        <f t="shared" si="831"/>
        <v>-1.7656948327854693</v>
      </c>
      <c r="Q2843" s="3">
        <f t="shared" si="832"/>
        <v>-76.387693877033016</v>
      </c>
      <c r="R2843">
        <f t="shared" si="833"/>
        <v>103.61230612296698</v>
      </c>
      <c r="S2843">
        <f t="shared" si="834"/>
        <v>40.783883500463908</v>
      </c>
      <c r="T2843">
        <f t="shared" si="817"/>
        <v>-1.7656948327854693</v>
      </c>
    </row>
    <row r="2844" spans="1:20" x14ac:dyDescent="0.25">
      <c r="A2844">
        <f t="shared" si="818"/>
        <v>257226.4578306422</v>
      </c>
      <c r="B2844">
        <f t="shared" si="835"/>
        <v>40938.862257765679</v>
      </c>
      <c r="C2844" t="str">
        <f t="shared" si="819"/>
        <v>0.191358962800481-0.791671011496489i</v>
      </c>
      <c r="D2844" t="str">
        <f t="shared" si="820"/>
        <v>3.46714759398325-0.583852954986578i</v>
      </c>
      <c r="E2844" t="str">
        <f t="shared" si="821"/>
        <v>220.514424345523+6.82464486809351i</v>
      </c>
      <c r="F2844" t="str">
        <f t="shared" si="822"/>
        <v>2.42389850356994-3.69817597069316i</v>
      </c>
      <c r="G2844" t="str">
        <f t="shared" si="823"/>
        <v>0.999576720357633-0.0205694063286052i</v>
      </c>
      <c r="H2844" t="str">
        <f t="shared" si="824"/>
        <v>5.13945215071787-401.414258661809i</v>
      </c>
      <c r="I2844" t="str">
        <f t="shared" si="825"/>
        <v>-4.15269479412696-2.7984564616093i</v>
      </c>
      <c r="K2844" t="str">
        <f t="shared" si="826"/>
        <v>0.000382684874034993-0.000977770289730634i</v>
      </c>
      <c r="L2844" t="str">
        <f t="shared" si="827"/>
        <v>0.00015-0.00689295207166227i</v>
      </c>
      <c r="M2844" t="str">
        <f t="shared" si="828"/>
        <v>0.0004-0.00121640330676393i</v>
      </c>
      <c r="N2844">
        <f t="shared" si="829"/>
        <v>103.58862163166107</v>
      </c>
      <c r="O2844">
        <f t="shared" si="830"/>
        <v>1.7824990575101336</v>
      </c>
      <c r="P2844" s="3">
        <f t="shared" si="831"/>
        <v>-1.7824990575101336</v>
      </c>
      <c r="Q2844" s="3">
        <f t="shared" si="832"/>
        <v>-76.41137836833893</v>
      </c>
      <c r="R2844">
        <f t="shared" si="833"/>
        <v>103.58862163166107</v>
      </c>
      <c r="S2844">
        <f t="shared" si="834"/>
        <v>40.938862257765678</v>
      </c>
      <c r="T2844">
        <f t="shared" si="817"/>
        <v>-1.7824990575101336</v>
      </c>
    </row>
    <row r="2845" spans="1:20" x14ac:dyDescent="0.25">
      <c r="A2845">
        <f t="shared" si="818"/>
        <v>258203.91837039869</v>
      </c>
      <c r="B2845">
        <f t="shared" si="835"/>
        <v>41094.429934345193</v>
      </c>
      <c r="C2845" t="str">
        <f t="shared" si="819"/>
        <v>0.190653688373968-0.790225619890944i</v>
      </c>
      <c r="D2845" t="str">
        <f t="shared" si="820"/>
        <v>3.46706427299675-0.583117887573676i</v>
      </c>
      <c r="E2845" t="str">
        <f t="shared" si="821"/>
        <v>220.859416152212+6.5680043714768i</v>
      </c>
      <c r="F2845" t="str">
        <f t="shared" si="822"/>
        <v>2.42389069127948-3.68455430502665i</v>
      </c>
      <c r="G2845" t="str">
        <f t="shared" si="823"/>
        <v>0.999573498694823-0.0206475035249769i</v>
      </c>
      <c r="H2845" t="str">
        <f t="shared" si="824"/>
        <v>5.08840743624218-399.798759894409i</v>
      </c>
      <c r="I2845" t="str">
        <f t="shared" si="825"/>
        <v>-4.12082673669216-2.7866729330189i</v>
      </c>
      <c r="K2845" t="str">
        <f t="shared" si="826"/>
        <v>0.000381952973047391-0.000974230875990522i</v>
      </c>
      <c r="L2845" t="str">
        <f t="shared" si="827"/>
        <v>0.00015-0.00686685801121962i</v>
      </c>
      <c r="M2845" t="str">
        <f t="shared" si="828"/>
        <v>0.0004-0.00121179847256817i</v>
      </c>
      <c r="N2845">
        <f t="shared" si="829"/>
        <v>103.56423874939675</v>
      </c>
      <c r="O2845">
        <f t="shared" si="830"/>
        <v>1.7992644348523001</v>
      </c>
      <c r="P2845" s="3">
        <f t="shared" si="831"/>
        <v>-1.7992644348523001</v>
      </c>
      <c r="Q2845" s="3">
        <f t="shared" si="832"/>
        <v>-76.43576125060325</v>
      </c>
      <c r="R2845">
        <f t="shared" si="833"/>
        <v>103.56423874939675</v>
      </c>
      <c r="S2845">
        <f t="shared" si="834"/>
        <v>41.094429934345193</v>
      </c>
      <c r="T2845">
        <f t="shared" si="817"/>
        <v>-1.7992644348523001</v>
      </c>
    </row>
    <row r="2846" spans="1:20" x14ac:dyDescent="0.25">
      <c r="A2846">
        <f t="shared" si="818"/>
        <v>259185.09326020622</v>
      </c>
      <c r="B2846">
        <f t="shared" si="835"/>
        <v>41250.588768095709</v>
      </c>
      <c r="C2846" t="str">
        <f t="shared" si="819"/>
        <v>0.189941540316445-0.788788526980677i</v>
      </c>
      <c r="D2846" t="str">
        <f t="shared" si="820"/>
        <v>3.46698032161804-0.582391137067171i</v>
      </c>
      <c r="E2846" t="str">
        <f t="shared" si="821"/>
        <v>221.205156599236+6.30743861694305i</v>
      </c>
      <c r="F2846" t="str">
        <f t="shared" si="822"/>
        <v>2.42388281955376-3.67098564045434i</v>
      </c>
      <c r="G2846" t="str">
        <f t="shared" si="823"/>
        <v>0.999570252521859-0.0207258967296005i</v>
      </c>
      <c r="H2846" t="str">
        <f t="shared" si="824"/>
        <v>5.0379401533505-398.190488144502i</v>
      </c>
      <c r="I2846" t="str">
        <f t="shared" si="825"/>
        <v>-4.08921326661549-2.77494948239188i</v>
      </c>
      <c r="K2846" t="str">
        <f t="shared" si="826"/>
        <v>0.000381226404311164-0.000970704383768942i</v>
      </c>
      <c r="L2846" t="str">
        <f t="shared" si="827"/>
        <v>0.00015-0.00684086273283487i</v>
      </c>
      <c r="M2846" t="str">
        <f t="shared" si="828"/>
        <v>0.0004-0.00120721107050027i</v>
      </c>
      <c r="N2846">
        <f t="shared" si="829"/>
        <v>103.53915234707418</v>
      </c>
      <c r="O2846">
        <f t="shared" si="830"/>
        <v>1.8159915063354091</v>
      </c>
      <c r="P2846" s="3">
        <f t="shared" si="831"/>
        <v>-1.8159915063354091</v>
      </c>
      <c r="Q2846" s="3">
        <f t="shared" si="832"/>
        <v>-76.460847652925821</v>
      </c>
      <c r="R2846">
        <f t="shared" si="833"/>
        <v>103.53915234707418</v>
      </c>
      <c r="S2846">
        <f t="shared" si="834"/>
        <v>41.25058876809571</v>
      </c>
      <c r="T2846">
        <f t="shared" si="817"/>
        <v>-1.8159915063354091</v>
      </c>
    </row>
    <row r="2847" spans="1:20" x14ac:dyDescent="0.25">
      <c r="A2847">
        <f t="shared" si="818"/>
        <v>260169.99661459503</v>
      </c>
      <c r="B2847">
        <f t="shared" si="835"/>
        <v>41407.341005414477</v>
      </c>
      <c r="C2847" t="str">
        <f t="shared" si="819"/>
        <v>0.189222474719326-0.787359650595071i</v>
      </c>
      <c r="D2847" t="str">
        <f t="shared" si="820"/>
        <v>3.46689573510863-0.58167269220024i</v>
      </c>
      <c r="E2847" t="str">
        <f t="shared" si="821"/>
        <v>221.551619486366+6.04290960582305i</v>
      </c>
      <c r="F2847" t="str">
        <f t="shared" si="822"/>
        <v>2.42387488794095-3.65746978175832i</v>
      </c>
      <c r="G2847" t="str">
        <f t="shared" si="823"/>
        <v>0.999566981652432-0.0208045870586059i</v>
      </c>
      <c r="H2847" t="str">
        <f t="shared" si="824"/>
        <v>4.98804284299443-396.589402986332i</v>
      </c>
      <c r="I2847" t="str">
        <f t="shared" si="825"/>
        <v>-4.05785224810304-2.76328566447065i</v>
      </c>
      <c r="K2847" t="str">
        <f t="shared" si="826"/>
        <v>0.000380505128460425-0.000967190774324701i</v>
      </c>
      <c r="L2847" t="str">
        <f t="shared" si="827"/>
        <v>0.00015-0.00681496586255712i</v>
      </c>
      <c r="M2847" t="str">
        <f t="shared" si="828"/>
        <v>0.0004-0.00120264103456891i</v>
      </c>
      <c r="N2847">
        <f t="shared" si="829"/>
        <v>103.51335729607057</v>
      </c>
      <c r="O2847">
        <f t="shared" si="830"/>
        <v>1.8326808236417278</v>
      </c>
      <c r="P2847" s="3">
        <f t="shared" si="831"/>
        <v>-1.8326808236417278</v>
      </c>
      <c r="Q2847" s="3">
        <f t="shared" si="832"/>
        <v>-76.486642703929434</v>
      </c>
      <c r="R2847">
        <f t="shared" si="833"/>
        <v>103.51335729607057</v>
      </c>
      <c r="S2847">
        <f t="shared" si="834"/>
        <v>41.40734100541448</v>
      </c>
      <c r="T2847">
        <f t="shared" si="817"/>
        <v>-1.8326808236417278</v>
      </c>
    </row>
    <row r="2848" spans="1:20" x14ac:dyDescent="0.25">
      <c r="A2848">
        <f t="shared" si="818"/>
        <v>261158.64260173051</v>
      </c>
      <c r="B2848">
        <f t="shared" si="835"/>
        <v>41564.688901235051</v>
      </c>
      <c r="C2848" t="str">
        <f t="shared" si="819"/>
        <v>0.188496447715267-0.785938907702523i</v>
      </c>
      <c r="D2848" t="str">
        <f t="shared" si="820"/>
        <v>3.46681050869492-0.580962541816352i</v>
      </c>
      <c r="E2848" t="str">
        <f t="shared" si="821"/>
        <v>221.898777935159+5.77437924226338i</v>
      </c>
      <c r="F2848" t="str">
        <f t="shared" si="822"/>
        <v>2.42386689598586-3.64400653448001i</v>
      </c>
      <c r="G2848" t="str">
        <f t="shared" si="823"/>
        <v>0.999563685898817-0.0208835756322654i</v>
      </c>
      <c r="H2848" t="str">
        <f t="shared" si="824"/>
        <v>4.93870815400067-394.995464304151i</v>
      </c>
      <c r="I2848" t="str">
        <f t="shared" si="825"/>
        <v>-4.02674156479189-2.75168103899752i</v>
      </c>
      <c r="K2848" t="str">
        <f t="shared" si="826"/>
        <v>0.000379789106398071-0.000963690008969209i</v>
      </c>
      <c r="L2848" t="str">
        <f t="shared" si="827"/>
        <v>0.00015-0.0067891670278513i</v>
      </c>
      <c r="M2848" t="str">
        <f t="shared" si="828"/>
        <v>0.0004-0.00119808829903258i</v>
      </c>
      <c r="N2848">
        <f t="shared" si="829"/>
        <v>103.48684846898421</v>
      </c>
      <c r="O2848">
        <f t="shared" si="830"/>
        <v>1.8493329486969809</v>
      </c>
      <c r="P2848" s="3">
        <f t="shared" si="831"/>
        <v>-1.8493329486969809</v>
      </c>
      <c r="Q2848" s="3">
        <f t="shared" si="832"/>
        <v>-76.513151531015794</v>
      </c>
      <c r="R2848">
        <f t="shared" si="833"/>
        <v>103.48684846898421</v>
      </c>
      <c r="S2848">
        <f t="shared" si="834"/>
        <v>41.564688901235051</v>
      </c>
      <c r="T2848">
        <f t="shared" si="817"/>
        <v>-1.8493329486969809</v>
      </c>
    </row>
    <row r="2849" spans="1:20" x14ac:dyDescent="0.25">
      <c r="A2849">
        <f t="shared" si="818"/>
        <v>262151.0454436171</v>
      </c>
      <c r="B2849">
        <f t="shared" si="835"/>
        <v>41722.634719059744</v>
      </c>
      <c r="C2849" t="str">
        <f t="shared" si="819"/>
        <v>0.187763415491979-0.784526214398239i</v>
      </c>
      <c r="D2849" t="str">
        <f t="shared" si="820"/>
        <v>3.46672463756791-0.580260674868995i</v>
      </c>
      <c r="E2849" t="str">
        <f t="shared" si="821"/>
        <v>222.246604379122+5.50180934118002i</v>
      </c>
      <c r="F2849" t="str">
        <f t="shared" si="822"/>
        <v>2.42385884322983-3.63059570491738i</v>
      </c>
      <c r="G2849" t="str">
        <f t="shared" si="823"/>
        <v>0.999560365071866-0.0209628635750075i</v>
      </c>
      <c r="H2849" t="str">
        <f t="shared" si="824"/>
        <v>4.88992884136443-393.408632289105i</v>
      </c>
      <c r="I2849" t="str">
        <f t="shared" si="825"/>
        <v>-3.99587911955157-2.74013517064065i</v>
      </c>
      <c r="K2849" t="str">
        <f t="shared" si="826"/>
        <v>0.000379078299294066-0.000960202049067338i</v>
      </c>
      <c r="L2849" t="str">
        <f t="shared" si="827"/>
        <v>0.00015-0.00676346585759245i</v>
      </c>
      <c r="M2849" t="str">
        <f t="shared" si="828"/>
        <v>0.0004-0.00119355279839867i</v>
      </c>
      <c r="N2849">
        <f t="shared" si="829"/>
        <v>103.4596207403946</v>
      </c>
      <c r="O2849">
        <f t="shared" si="830"/>
        <v>1.8659484537554196</v>
      </c>
      <c r="P2849" s="3">
        <f t="shared" si="831"/>
        <v>-1.8659484537554196</v>
      </c>
      <c r="Q2849" s="3">
        <f t="shared" si="832"/>
        <v>-76.540379259605402</v>
      </c>
      <c r="R2849">
        <f t="shared" si="833"/>
        <v>103.4596207403946</v>
      </c>
      <c r="S2849">
        <f t="shared" si="834"/>
        <v>41.722634719059741</v>
      </c>
      <c r="T2849">
        <f t="shared" si="817"/>
        <v>-1.8659484537554196</v>
      </c>
    </row>
    <row r="2850" spans="1:20" x14ac:dyDescent="0.25">
      <c r="A2850">
        <f t="shared" si="818"/>
        <v>263147.2194163028</v>
      </c>
      <c r="B2850">
        <f t="shared" si="835"/>
        <v>41881.180730992171</v>
      </c>
      <c r="C2850" t="str">
        <f t="shared" si="819"/>
        <v>0.187023334306474-0.783121485892088i</v>
      </c>
      <c r="D2850" t="str">
        <f t="shared" si="820"/>
        <v>3.46663811688291-0.57956708042141i</v>
      </c>
      <c r="E2850" t="str">
        <f t="shared" si="821"/>
        <v>222.595070553875+5.22516163649936i</v>
      </c>
      <c r="F2850" t="str">
        <f t="shared" si="822"/>
        <v>2.42385072921067-3.61723710012205i</v>
      </c>
      <c r="G2850" t="str">
        <f t="shared" si="823"/>
        <v>0.999557018980995-0.0210424520154318i</v>
      </c>
      <c r="H2850" t="str">
        <f t="shared" si="824"/>
        <v>4.8416977645717-391.828867436154i</v>
      </c>
      <c r="I2850" t="str">
        <f t="shared" si="825"/>
        <v>-3.96526283428775-2.72864762892131i</v>
      </c>
      <c r="K2850" t="str">
        <f t="shared" si="826"/>
        <v>0.000378372668583721-0.000956726856038213i</v>
      </c>
      <c r="L2850" t="str">
        <f t="shared" si="827"/>
        <v>0.00015-0.00673786198206061i</v>
      </c>
      <c r="M2850" t="str">
        <f t="shared" si="828"/>
        <v>0.0004-0.00118903446742246i</v>
      </c>
      <c r="N2850">
        <f t="shared" si="829"/>
        <v>103.43166898764102</v>
      </c>
      <c r="O2850">
        <f t="shared" si="830"/>
        <v>1.8825279214841286</v>
      </c>
      <c r="P2850" s="3">
        <f t="shared" si="831"/>
        <v>-1.8825279214841286</v>
      </c>
      <c r="Q2850" s="3">
        <f t="shared" si="832"/>
        <v>-76.568331012358982</v>
      </c>
      <c r="R2850">
        <f t="shared" si="833"/>
        <v>103.43166898764102</v>
      </c>
      <c r="S2850">
        <f t="shared" si="834"/>
        <v>41.88118073099217</v>
      </c>
      <c r="T2850">
        <f t="shared" si="817"/>
        <v>-1.8825279214841286</v>
      </c>
    </row>
    <row r="2851" spans="1:20" x14ac:dyDescent="0.25">
      <c r="A2851">
        <f t="shared" si="818"/>
        <v>264147.17885008478</v>
      </c>
      <c r="B2851">
        <f t="shared" si="835"/>
        <v>42040.32921776994</v>
      </c>
      <c r="C2851" t="str">
        <f t="shared" si="819"/>
        <v>0.186276160499668-0.78172463649657i</v>
      </c>
      <c r="D2851" t="str">
        <f t="shared" si="820"/>
        <v>3.46655094175937-0.578881747646337i</v>
      </c>
      <c r="E2851" t="str">
        <f t="shared" si="821"/>
        <v>222.944147487284+4.94439778967163i</v>
      </c>
      <c r="F2851" t="str">
        <f t="shared" si="822"/>
        <v>2.42384255346275-3.60393052789664i</v>
      </c>
      <c r="G2851" t="str">
        <f t="shared" si="823"/>
        <v>0.999553647434175-0.021122342086324i</v>
      </c>
      <c r="H2851" t="str">
        <f t="shared" si="824"/>
        <v>4.79400788595002-390.256130541019i</v>
      </c>
      <c r="I2851" t="str">
        <f t="shared" si="825"/>
        <v>-3.93489064974828-2.71721798814248i</v>
      </c>
      <c r="K2851" t="str">
        <f t="shared" si="826"/>
        <v>0.000377672175965991-0.00095326439135608i</v>
      </c>
      <c r="L2851" t="str">
        <f t="shared" si="827"/>
        <v>0.00015-0.00671235503293546i</v>
      </c>
      <c r="M2851" t="str">
        <f t="shared" si="828"/>
        <v>0.0004-0.00118453324110626i</v>
      </c>
      <c r="N2851">
        <f t="shared" si="829"/>
        <v>103.4029880916133</v>
      </c>
      <c r="O2851">
        <f t="shared" si="830"/>
        <v>1.8990719450462676</v>
      </c>
      <c r="P2851" s="3">
        <f t="shared" si="831"/>
        <v>-1.8990719450462676</v>
      </c>
      <c r="Q2851" s="3">
        <f t="shared" si="832"/>
        <v>-76.597011908386705</v>
      </c>
      <c r="R2851">
        <f t="shared" si="833"/>
        <v>103.4029880916133</v>
      </c>
      <c r="S2851">
        <f t="shared" si="834"/>
        <v>42.040329217769937</v>
      </c>
      <c r="T2851">
        <f t="shared" si="817"/>
        <v>-1.8990719450462676</v>
      </c>
    </row>
    <row r="2852" spans="1:20" x14ac:dyDescent="0.25">
      <c r="A2852">
        <f t="shared" si="818"/>
        <v>265150.9381297151</v>
      </c>
      <c r="B2852">
        <f t="shared" si="835"/>
        <v>42200.082468797467</v>
      </c>
      <c r="C2852" t="str">
        <f t="shared" si="819"/>
        <v>0.185521850511427-0.780335579614759i</v>
      </c>
      <c r="D2852" t="str">
        <f t="shared" si="820"/>
        <v>3.46646310728054-0.578204665825747i</v>
      </c>
      <c r="E2852" t="str">
        <f t="shared" si="821"/>
        <v>223.293805489595+4.65947939848462i</v>
      </c>
      <c r="F2852" t="str">
        <f t="shared" si="822"/>
        <v>2.42383431551688-3.5906757967919i</v>
      </c>
      <c r="G2852" t="str">
        <f t="shared" si="823"/>
        <v>0.99955025023792-0.0212025349246701i</v>
      </c>
      <c r="H2852" t="str">
        <f t="shared" si="824"/>
        <v>4.74685226904775-388.690382697191i</v>
      </c>
      <c r="I2852" t="str">
        <f t="shared" si="825"/>
        <v>-3.90476052533159-2.70584582731866i</v>
      </c>
      <c r="K2852" t="str">
        <f t="shared" si="826"/>
        <v>0.000376976783401773-0.000949814616551068i</v>
      </c>
      <c r="L2852" t="str">
        <f t="shared" si="827"/>
        <v>0.00015-0.00668694464329097i</v>
      </c>
      <c r="M2852" t="str">
        <f t="shared" si="828"/>
        <v>0.0004-0.00118004905469841i</v>
      </c>
      <c r="N2852">
        <f t="shared" si="829"/>
        <v>103.3735729375632</v>
      </c>
      <c r="O2852">
        <f t="shared" si="830"/>
        <v>1.91558112818457</v>
      </c>
      <c r="P2852" s="3">
        <f t="shared" si="831"/>
        <v>-1.91558112818457</v>
      </c>
      <c r="Q2852" s="3">
        <f t="shared" si="832"/>
        <v>-76.626427062436804</v>
      </c>
      <c r="R2852">
        <f t="shared" si="833"/>
        <v>103.3735729375632</v>
      </c>
      <c r="S2852">
        <f t="shared" si="834"/>
        <v>42.200082468797468</v>
      </c>
      <c r="T2852">
        <f t="shared" si="817"/>
        <v>-1.91558112818457</v>
      </c>
    </row>
    <row r="2853" spans="1:20" x14ac:dyDescent="0.25">
      <c r="A2853">
        <f t="shared" si="818"/>
        <v>266158.51169460802</v>
      </c>
      <c r="B2853">
        <f t="shared" si="835"/>
        <v>42360.4427821789</v>
      </c>
      <c r="C2853" t="str">
        <f t="shared" si="819"/>
        <v>0.184760360896002-0.778954227728391i</v>
      </c>
      <c r="D2853" t="str">
        <f t="shared" si="820"/>
        <v>3.46637460849324-0.577535824350576i</v>
      </c>
      <c r="E2853" t="str">
        <f t="shared" si="821"/>
        <v>223.644014143561+4.37036800616265i</v>
      </c>
      <c r="F2853" t="str">
        <f t="shared" si="822"/>
        <v>2.42382601490029-3.577472716104i</v>
      </c>
      <c r="G2853" t="str">
        <f t="shared" si="823"/>
        <v>0.999546827197273-0.0212830316716715i</v>
      </c>
      <c r="H2853" t="str">
        <f t="shared" si="824"/>
        <v>4.70022407704031-387.131585292939i</v>
      </c>
      <c r="I2853" t="str">
        <f t="shared" si="825"/>
        <v>-3.87487043889708-2.69453073010668i</v>
      </c>
      <c r="K2853" t="str">
        <f t="shared" si="826"/>
        <v>0.00037628645311222-0.000946377493209994i</v>
      </c>
      <c r="L2853" t="str">
        <f t="shared" si="827"/>
        <v>0.00015-0.00666163044759011i</v>
      </c>
      <c r="M2853" t="str">
        <f t="shared" si="828"/>
        <v>0.0004-0.00117558184369237i</v>
      </c>
      <c r="N2853">
        <f t="shared" si="829"/>
        <v>103.34341841592928</v>
      </c>
      <c r="O2853">
        <f t="shared" si="830"/>
        <v>1.9320560853034574</v>
      </c>
      <c r="P2853" s="3">
        <f t="shared" si="831"/>
        <v>-1.9320560853034574</v>
      </c>
      <c r="Q2853" s="3">
        <f t="shared" si="832"/>
        <v>-76.656581584070722</v>
      </c>
      <c r="R2853">
        <f t="shared" si="833"/>
        <v>103.34341841592928</v>
      </c>
      <c r="S2853">
        <f t="shared" si="834"/>
        <v>42.3604427821789</v>
      </c>
      <c r="T2853">
        <f t="shared" si="817"/>
        <v>-1.9320560853034574</v>
      </c>
    </row>
    <row r="2854" spans="1:20" x14ac:dyDescent="0.25">
      <c r="A2854">
        <f t="shared" si="818"/>
        <v>267169.91403904749</v>
      </c>
      <c r="B2854">
        <f t="shared" si="835"/>
        <v>42521.412464751178</v>
      </c>
      <c r="C2854" t="str">
        <f t="shared" si="819"/>
        <v>0.183991648337884-0.777580492386007i</v>
      </c>
      <c r="D2854" t="str">
        <f t="shared" si="820"/>
        <v>3.46628544040761-0.576875212720473i</v>
      </c>
      <c r="E2854" t="str">
        <f t="shared" si="821"/>
        <v>223.994742294563+4.07702511077312i</v>
      </c>
      <c r="F2854" t="str">
        <f t="shared" si="822"/>
        <v>2.42381765113667-3.5643210958718i</v>
      </c>
      <c r="G2854" t="str">
        <f t="shared" si="823"/>
        <v>0.999543378115803-0.0213638334727599i</v>
      </c>
      <c r="H2854" t="str">
        <f t="shared" si="824"/>
        <v>4.65411657116397-385.579700008393i</v>
      </c>
      <c r="I2854" t="str">
        <f t="shared" si="825"/>
        <v>-3.84521838657814-2.68327228473812i</v>
      </c>
      <c r="K2854" t="str">
        <f t="shared" si="826"/>
        <v>0.000375601147577051-0.000942952982977181i</v>
      </c>
      <c r="L2854" t="str">
        <f t="shared" si="827"/>
        <v>0.00015-0.00663641208167973i</v>
      </c>
      <c r="M2854" t="str">
        <f t="shared" si="828"/>
        <v>0.0004-0.00117113154382584i</v>
      </c>
      <c r="N2854">
        <f t="shared" si="829"/>
        <v>103.31251942317935</v>
      </c>
      <c r="O2854">
        <f t="shared" si="830"/>
        <v>1.9484974415507315</v>
      </c>
      <c r="P2854" s="3">
        <f t="shared" si="831"/>
        <v>-1.9484974415507315</v>
      </c>
      <c r="Q2854" s="3">
        <f t="shared" si="832"/>
        <v>-76.687480576820647</v>
      </c>
      <c r="R2854">
        <f t="shared" si="833"/>
        <v>103.31251942317935</v>
      </c>
      <c r="S2854">
        <f t="shared" si="834"/>
        <v>42.52141246475118</v>
      </c>
      <c r="T2854">
        <f t="shared" si="817"/>
        <v>-1.9484974415507315</v>
      </c>
    </row>
    <row r="2855" spans="1:20" x14ac:dyDescent="0.25">
      <c r="A2855">
        <f t="shared" si="818"/>
        <v>268185.15971239586</v>
      </c>
      <c r="B2855">
        <f t="shared" si="835"/>
        <v>42682.99383211723</v>
      </c>
      <c r="C2855" t="str">
        <f t="shared" si="819"/>
        <v>0.183215669668082-0.776214284191157i</v>
      </c>
      <c r="D2855" t="str">
        <f t="shared" si="820"/>
        <v>3.46619559799682-0.576222820543528i</v>
      </c>
      <c r="E2855" t="str">
        <f t="shared" si="821"/>
        <v>224.345958040757+3.77941217492684i</v>
      </c>
      <c r="F2855" t="str">
        <f t="shared" si="822"/>
        <v>2.42380922374605-3.55122074687403i</v>
      </c>
      <c r="G2855" t="str">
        <f t="shared" si="823"/>
        <v>0.999539902795584-0.0214449414776117i</v>
      </c>
      <c r="H2855" t="str">
        <f t="shared" si="824"/>
        <v>4.60852310917563-384.034688812619i</v>
      </c>
      <c r="I2855" t="str">
        <f t="shared" si="825"/>
        <v>-3.81580238259668-2.67207008395235i</v>
      </c>
      <c r="K2855" t="str">
        <f t="shared" si="826"/>
        <v>0.000374920829532877-0.000939541047555138i</v>
      </c>
      <c r="L2855" t="str">
        <f t="shared" si="827"/>
        <v>0.00015-0.00661128918278516i</v>
      </c>
      <c r="M2855" t="str">
        <f t="shared" si="828"/>
        <v>0.0004-0.00116669809107973i</v>
      </c>
      <c r="N2855">
        <f t="shared" si="829"/>
        <v>103.28087086267013</v>
      </c>
      <c r="O2855">
        <f t="shared" si="830"/>
        <v>1.9649058328988533</v>
      </c>
      <c r="P2855" s="3">
        <f t="shared" si="831"/>
        <v>-1.9649058328988533</v>
      </c>
      <c r="Q2855" s="3">
        <f t="shared" si="832"/>
        <v>-76.719129137329872</v>
      </c>
      <c r="R2855">
        <f t="shared" si="833"/>
        <v>103.28087086267013</v>
      </c>
      <c r="S2855">
        <f t="shared" si="834"/>
        <v>42.682993832117234</v>
      </c>
      <c r="T2855">
        <f t="shared" si="817"/>
        <v>-1.9649058328988533</v>
      </c>
    </row>
    <row r="2856" spans="1:20" x14ac:dyDescent="0.25">
      <c r="A2856">
        <f t="shared" si="818"/>
        <v>269204.26331930299</v>
      </c>
      <c r="B2856">
        <f t="shared" si="835"/>
        <v>42845.18920867928</v>
      </c>
      <c r="C2856" t="str">
        <f t="shared" si="819"/>
        <v>0.182432381880852-0.774855512790773i</v>
      </c>
      <c r="D2856" t="str">
        <f t="shared" si="820"/>
        <v>3.46610507619683-0.575578637536023i</v>
      </c>
      <c r="E2856" t="str">
        <f t="shared" si="821"/>
        <v>224.697628723213+3.47749063580429i</v>
      </c>
      <c r="F2856" t="str">
        <f t="shared" si="822"/>
        <v>2.42380073224484-3.53817148062671i</v>
      </c>
      <c r="G2856" t="str">
        <f t="shared" si="823"/>
        <v>0.999536401037192-0.0215263568401635i</v>
      </c>
      <c r="H2856" t="str">
        <f t="shared" si="824"/>
        <v>4.56343714383939-382.496513960768i</v>
      </c>
      <c r="I2856" t="str">
        <f t="shared" si="825"/>
        <v>-3.78662045908065-2.66092372493117i</v>
      </c>
      <c r="K2856" t="str">
        <f t="shared" si="826"/>
        <v>0.000374245461971537-0.000936141648705403i</v>
      </c>
      <c r="L2856" t="str">
        <f t="shared" si="827"/>
        <v>0.00015-0.00658626138950503i</v>
      </c>
      <c r="M2856" t="str">
        <f t="shared" si="828"/>
        <v>0.0004-0.00116228142167736i</v>
      </c>
      <c r="N2856">
        <f t="shared" si="829"/>
        <v>103.24846764552439</v>
      </c>
      <c r="O2856">
        <f t="shared" si="830"/>
        <v>1.9812819062246187</v>
      </c>
      <c r="P2856" s="3">
        <f t="shared" si="831"/>
        <v>-1.9812819062246187</v>
      </c>
      <c r="Q2856" s="3">
        <f t="shared" si="832"/>
        <v>-76.751532354475614</v>
      </c>
      <c r="R2856">
        <f t="shared" si="833"/>
        <v>103.24846764552439</v>
      </c>
      <c r="S2856">
        <f t="shared" si="834"/>
        <v>42.84518920867928</v>
      </c>
      <c r="T2856">
        <f t="shared" si="817"/>
        <v>-1.9812819062246187</v>
      </c>
    </row>
    <row r="2857" spans="1:20" x14ac:dyDescent="0.25">
      <c r="A2857">
        <f t="shared" si="818"/>
        <v>270227.23951991636</v>
      </c>
      <c r="B2857">
        <f t="shared" si="835"/>
        <v>43008.000927672263</v>
      </c>
      <c r="C2857" t="str">
        <f t="shared" si="819"/>
        <v>0.181641742150825-0.773504086863586i</v>
      </c>
      <c r="D2857" t="str">
        <f t="shared" si="820"/>
        <v>3.4660138699061-0.574942653522158i</v>
      </c>
      <c r="E2857" t="str">
        <f t="shared" si="821"/>
        <v>225.049720916093+3.17122191547863i</v>
      </c>
      <c r="F2857" t="str">
        <f t="shared" si="822"/>
        <v>2.42379217614579-3.52517310938027i</v>
      </c>
      <c r="G2857" t="str">
        <f t="shared" si="823"/>
        <v>0.999532872639686-0.0216080807186268i</v>
      </c>
      <c r="H2857" t="str">
        <f t="shared" si="824"/>
        <v>4.51885222143806-380.965137991231i</v>
      </c>
      <c r="I2857" t="str">
        <f t="shared" si="825"/>
        <v>-3.75767066588287-2.64983280923433i</v>
      </c>
      <c r="K2857" t="str">
        <f t="shared" si="826"/>
        <v>0.000373575008138438-0.000932754748249213i</v>
      </c>
      <c r="L2857" t="str">
        <f t="shared" si="827"/>
        <v>0.00015-0.00656132834180616i</v>
      </c>
      <c r="M2857" t="str">
        <f t="shared" si="828"/>
        <v>0.0004-0.00115788147208344i</v>
      </c>
      <c r="N2857">
        <f t="shared" si="829"/>
        <v>103.21530469152401</v>
      </c>
      <c r="O2857">
        <f t="shared" si="830"/>
        <v>1.9976263193888024</v>
      </c>
      <c r="P2857" s="3">
        <f t="shared" si="831"/>
        <v>-1.9976263193888024</v>
      </c>
      <c r="Q2857" s="3">
        <f t="shared" si="832"/>
        <v>-76.784695308475989</v>
      </c>
      <c r="R2857">
        <f t="shared" si="833"/>
        <v>103.21530469152401</v>
      </c>
      <c r="S2857">
        <f t="shared" si="834"/>
        <v>43.008000927672263</v>
      </c>
      <c r="T2857">
        <f t="shared" si="817"/>
        <v>-1.9976263193888024</v>
      </c>
    </row>
    <row r="2858" spans="1:20" x14ac:dyDescent="0.25">
      <c r="A2858">
        <f t="shared" si="818"/>
        <v>271254.10303009208</v>
      </c>
      <c r="B2858">
        <f t="shared" si="835"/>
        <v>43171.431331197418</v>
      </c>
      <c r="C2858" t="str">
        <f t="shared" si="819"/>
        <v>0.180843707850595-0.772159914108704i</v>
      </c>
      <c r="D2858" t="str">
        <f t="shared" si="820"/>
        <v>3.46592197398534-0.574314858433799i</v>
      </c>
      <c r="E2858" t="str">
        <f t="shared" si="821"/>
        <v>225.402200416839+2.86056743157416i</v>
      </c>
      <c r="F2858" t="str">
        <f t="shared" si="822"/>
        <v>2.42378355495793-3.51222544611695i</v>
      </c>
      <c r="G2858" t="str">
        <f t="shared" si="823"/>
        <v>0.999529317400606-0.0216901142755026i</v>
      </c>
      <c r="H2858" t="str">
        <f t="shared" si="824"/>
        <v>4.47476198031014-379.440523722839i</v>
      </c>
      <c r="I2858" t="str">
        <f t="shared" si="825"/>
        <v>-3.72895107040249-2.63879694273616i</v>
      </c>
      <c r="K2858" t="str">
        <f t="shared" si="826"/>
        <v>0.000372909431530896-0.000929380308068278i</v>
      </c>
      <c r="L2858" t="str">
        <f t="shared" si="827"/>
        <v>0.00015-0.0065364896810183i</v>
      </c>
      <c r="M2858" t="str">
        <f t="shared" si="828"/>
        <v>0.0004-0.00115349817900323i</v>
      </c>
      <c r="N2858">
        <f t="shared" si="829"/>
        <v>103.1813769300211</v>
      </c>
      <c r="O2858">
        <f t="shared" si="830"/>
        <v>2.0139397413144025</v>
      </c>
      <c r="P2858" s="3">
        <f t="shared" si="831"/>
        <v>-2.0139397413144025</v>
      </c>
      <c r="Q2858" s="3">
        <f t="shared" si="832"/>
        <v>-76.818623069978898</v>
      </c>
      <c r="R2858">
        <f t="shared" si="833"/>
        <v>103.1813769300211</v>
      </c>
      <c r="S2858">
        <f t="shared" si="834"/>
        <v>43.171431331197418</v>
      </c>
      <c r="T2858">
        <f t="shared" si="817"/>
        <v>-2.0139397413144025</v>
      </c>
    </row>
    <row r="2859" spans="1:20" x14ac:dyDescent="0.25">
      <c r="A2859">
        <f t="shared" si="818"/>
        <v>272284.86862160644</v>
      </c>
      <c r="B2859">
        <f t="shared" si="835"/>
        <v>43335.482770255971</v>
      </c>
      <c r="C2859" t="str">
        <f t="shared" si="819"/>
        <v>0.180038236568752-0.770822901234296i</v>
      </c>
      <c r="D2859" t="str">
        <f t="shared" si="820"/>
        <v>3.46582938325723-0.573695242310218i</v>
      </c>
      <c r="E2859" t="str">
        <f t="shared" si="821"/>
        <v>225.755032236406+2.54548860823967i</v>
      </c>
      <c r="F2859" t="str">
        <f t="shared" si="822"/>
        <v>2.42377486818658-3.49932830454809i</v>
      </c>
      <c r="G2859" t="str">
        <f t="shared" si="823"/>
        <v>0.999525735115952-0.0217724586775969i</v>
      </c>
      <c r="H2859" t="str">
        <f t="shared" si="824"/>
        <v>4.43116014941132-377.922634252088i</v>
      </c>
      <c r="I2859" t="str">
        <f t="shared" si="825"/>
        <v>-3.70045975740825-2.62781573556331i</v>
      </c>
      <c r="K2859" t="str">
        <f t="shared" si="826"/>
        <v>0.0003722486958965-0.00092601829010546i</v>
      </c>
      <c r="L2859" t="str">
        <f t="shared" si="827"/>
        <v>0.00015-0.00651174504982895i</v>
      </c>
      <c r="M2859" t="str">
        <f t="shared" si="828"/>
        <v>0.0004-0.00114913147938158i</v>
      </c>
      <c r="N2859">
        <f t="shared" si="829"/>
        <v>103.14667930086704</v>
      </c>
      <c r="O2859">
        <f t="shared" si="830"/>
        <v>2.0302228520642034</v>
      </c>
      <c r="P2859" s="3">
        <f t="shared" si="831"/>
        <v>-2.0302228520642034</v>
      </c>
      <c r="Q2859" s="3">
        <f t="shared" si="832"/>
        <v>-76.853320699132965</v>
      </c>
      <c r="R2859">
        <f t="shared" si="833"/>
        <v>103.14667930086704</v>
      </c>
      <c r="S2859">
        <f t="shared" si="834"/>
        <v>43.335482770255972</v>
      </c>
      <c r="T2859">
        <f t="shared" si="817"/>
        <v>-2.0302228520642034</v>
      </c>
    </row>
    <row r="2860" spans="1:20" x14ac:dyDescent="0.25">
      <c r="A2860">
        <f t="shared" si="818"/>
        <v>273319.55112236855</v>
      </c>
      <c r="B2860">
        <f t="shared" si="835"/>
        <v>43500.157604782944</v>
      </c>
      <c r="C2860" t="str">
        <f t="shared" si="819"/>
        <v>0.179225286128378-0.769492953946441i</v>
      </c>
      <c r="D2860" t="str">
        <f t="shared" si="820"/>
        <v>3.46573609250612-0.573083795297824i</v>
      </c>
      <c r="E2860" t="str">
        <f t="shared" si="821"/>
        <v>226.108180589531+2.22594688746271i</v>
      </c>
      <c r="F2860" t="str">
        <f t="shared" si="822"/>
        <v>2.42376611533331-3.4864814991114i</v>
      </c>
      <c r="G2860" t="str">
        <f t="shared" si="823"/>
        <v>0.999522125580178-0.021855115096036i</v>
      </c>
      <c r="H2860" t="str">
        <f t="shared" si="824"/>
        <v>4.3880405469005-376.411432950415i</v>
      </c>
      <c r="I2860" t="str">
        <f t="shared" si="825"/>
        <v>-3.67219482886397-2.61688880203361i</v>
      </c>
      <c r="K2860" t="str">
        <f t="shared" si="826"/>
        <v>0.000371592765231472-0.000922668656365496i</v>
      </c>
      <c r="L2860" t="str">
        <f t="shared" si="827"/>
        <v>0.00015-0.00648709409227828i</v>
      </c>
      <c r="M2860" t="str">
        <f t="shared" si="828"/>
        <v>0.0004-0.00114478131040205i</v>
      </c>
      <c r="N2860">
        <f t="shared" si="829"/>
        <v>103.11120675535982</v>
      </c>
      <c r="O2860">
        <f t="shared" si="830"/>
        <v>2.046476342917062</v>
      </c>
      <c r="P2860" s="3">
        <f t="shared" si="831"/>
        <v>-2.046476342917062</v>
      </c>
      <c r="Q2860" s="3">
        <f t="shared" si="832"/>
        <v>-76.888793244640183</v>
      </c>
      <c r="R2860">
        <f t="shared" si="833"/>
        <v>103.11120675535982</v>
      </c>
      <c r="S2860">
        <f t="shared" si="834"/>
        <v>43.500157604782942</v>
      </c>
      <c r="T2860">
        <f t="shared" ref="T2860:T2923" si="836">P2860</f>
        <v>-2.046476342917062</v>
      </c>
    </row>
    <row r="2861" spans="1:20" x14ac:dyDescent="0.25">
      <c r="A2861">
        <f t="shared" ref="A2861:A2924" si="837">2*PI()*B2861</f>
        <v>274358.16541663354</v>
      </c>
      <c r="B2861">
        <f t="shared" si="835"/>
        <v>43665.458203681119</v>
      </c>
      <c r="C2861" t="str">
        <f t="shared" ref="C2861:C2924" si="838">IMPRODUCT(D2861,E2861,$C$40,,K2861,$C$41)</f>
        <v>0.178404814605962-0.768169976938137i</v>
      </c>
      <c r="D2861" t="str">
        <f t="shared" ref="D2861:D2924" si="839">IMDIV(IMPRODUCT($C$37,$C$38,COMPLEX(1,A2861/$C$38)),IMSUM(-1*A2861*A2861/$C$39,COMPLEX(0,1*A2861)))</f>
        <v>3.46564209647783-0.572480507649919i</v>
      </c>
      <c r="E2861" t="str">
        <f t="shared" ref="E2861:E2924" si="840">IMDIV(IMPRODUCT(IMSUM(F2861,G2861),$C$29,H2861),IMSUM(1,I2861))</f>
        <v>226.461608885048+1.90190374070514i</v>
      </c>
      <c r="F2861" t="str">
        <f t="shared" ref="F2861:F2924" si="841">IMDIV(IMPRODUCT($C$14,$C$15,COMPLEX(1,A2861/$C$15)),IMSUM(-1*A2861*A2861/$C$16,COMPLEX(0,A2861)))</f>
        <v>2.42375729589591-3.47368484496837i</v>
      </c>
      <c r="G2861" t="str">
        <f t="shared" ref="G2861:G2924" si="842">IMDIV(1,COMPLEX(1,A2861*$C$9*$C$10))</f>
        <v>0.999518488586178-0.0219380847062808i</v>
      </c>
      <c r="H2861" t="str">
        <f t="shared" ref="H2861:H2924" si="843">IMDIV($C$3,IMSUM(K2861,COMPLEX(0,$C$28*A2861)))</f>
        <v>4.34539707874924-374.90688346148i</v>
      </c>
      <c r="I2861" t="str">
        <f t="shared" ref="I2861:I2924" si="844">IMPRODUCT(F2861,$C$29,H2861,$C$31)</f>
        <v>-3.64415440375584-2.60601576059582i</v>
      </c>
      <c r="K2861" t="str">
        <f t="shared" ref="K2861:K2924" si="845">IF($C$26&lt;=0,IMDIV(1,IMSUM(IMDIV(1,L2861),1/$C$18)),IMDIV(1,IMSUM(IMDIV(1,L2861),1/$C$18,IMDIV(1,M2861))))</f>
        <v>0.000370941603779042-0.000919331368915686i</v>
      </c>
      <c r="L2861" t="str">
        <f t="shared" ref="L2861:L2924" si="846">IMSUM($C$21/$C$22,IMDIV(1,COMPLEX(0,$C$20*$C$22*A2861)))</f>
        <v>0.00015-0.00646253645375404i</v>
      </c>
      <c r="M2861" t="str">
        <f t="shared" ref="M2861:M2924" si="847">IMSUM($C$25/$C$26,IMDIV(1,COMPLEX(0,$C$24*$C$26*A2861)))</f>
        <v>0.0004-0.001140447609486i</v>
      </c>
      <c r="N2861">
        <f t="shared" ref="N2861:N2924" si="848">ABS(R2861)</f>
        <v>103.07495425720647</v>
      </c>
      <c r="O2861">
        <f t="shared" ref="O2861:O2924" si="849">ABS(P2861)</f>
        <v>2.062700916443144</v>
      </c>
      <c r="P2861" s="3">
        <f t="shared" ref="P2861:P2924" si="850">20*LOG10(IMABS(C2861))</f>
        <v>-2.062700916443144</v>
      </c>
      <c r="Q2861" s="3">
        <f t="shared" ref="Q2861:Q2924" si="851">IMARGUMENT(C2861)*180/PI()</f>
        <v>-76.925045742793529</v>
      </c>
      <c r="R2861">
        <f t="shared" ref="R2861:R2924" si="852">IF(Q2861&lt;0,Q2861+180,Q2861-180)</f>
        <v>103.07495425720647</v>
      </c>
      <c r="S2861">
        <f t="shared" ref="S2861:S2924" si="853">B2861/1000</f>
        <v>43.665458203681119</v>
      </c>
      <c r="T2861">
        <f t="shared" si="836"/>
        <v>-2.062700916443144</v>
      </c>
    </row>
    <row r="2862" spans="1:20" x14ac:dyDescent="0.25">
      <c r="A2862">
        <f t="shared" si="837"/>
        <v>275400.72644521674</v>
      </c>
      <c r="B2862">
        <f t="shared" ref="B2862:B2925" si="854">B2861*(1+B$42)</f>
        <v>43831.386944855105</v>
      </c>
      <c r="C2862" t="str">
        <f t="shared" si="838"/>
        <v>0.177576780350812-0.76685387387844i</v>
      </c>
      <c r="D2862" t="str">
        <f t="shared" si="839"/>
        <v>3.4655473898793-0.571885369726425i</v>
      </c>
      <c r="E2862" t="str">
        <f t="shared" si="840"/>
        <v>226.81527971626+1.5733206808916i</v>
      </c>
      <c r="F2862" t="str">
        <f t="shared" si="841"/>
        <v>2.42374840936835-3.46093815800152i</v>
      </c>
      <c r="G2862" t="str">
        <f t="shared" si="842"/>
        <v>0.999514823925277-0.0220213686881427i</v>
      </c>
      <c r="H2862" t="str">
        <f t="shared" si="843"/>
        <v>4.30322373737472-373.408949698496i</v>
      </c>
      <c r="I2862" t="str">
        <f t="shared" si="844"/>
        <v>-3.61633661792182-2.59519623377051i</v>
      </c>
      <c r="K2862" t="str">
        <f t="shared" si="845"/>
        <v>0.000370295176027822-0.000916006389886571i</v>
      </c>
      <c r="L2862" t="str">
        <f t="shared" si="846"/>
        <v>0.00015-0.00643807178098629i</v>
      </c>
      <c r="M2862" t="str">
        <f t="shared" si="847"/>
        <v>0.0004-0.0011361303142917i</v>
      </c>
      <c r="N2862">
        <f t="shared" si="848"/>
        <v>103.03791678350676</v>
      </c>
      <c r="O2862">
        <f t="shared" si="849"/>
        <v>2.0788972865783002</v>
      </c>
      <c r="P2862" s="3">
        <f t="shared" si="850"/>
        <v>-2.0788972865783002</v>
      </c>
      <c r="Q2862" s="3">
        <f t="shared" si="851"/>
        <v>-76.962083216493241</v>
      </c>
      <c r="R2862">
        <f t="shared" si="852"/>
        <v>103.03791678350676</v>
      </c>
      <c r="S2862">
        <f t="shared" si="853"/>
        <v>43.831386944855105</v>
      </c>
      <c r="T2862">
        <f t="shared" si="836"/>
        <v>-2.0788972865783002</v>
      </c>
    </row>
    <row r="2863" spans="1:20" x14ac:dyDescent="0.25">
      <c r="A2863">
        <f t="shared" si="837"/>
        <v>276447.24920570856</v>
      </c>
      <c r="B2863">
        <f t="shared" si="854"/>
        <v>43997.946215245553</v>
      </c>
      <c r="C2863" t="str">
        <f t="shared" si="838"/>
        <v>0.17674114200492-0.765544547401786i</v>
      </c>
      <c r="D2863" t="str">
        <f t="shared" si="839"/>
        <v>3.46545196737833-0.571298371993626i</v>
      </c>
      <c r="E2863" t="str">
        <f t="shared" si="840"/>
        <v>227.169154851372+1.24015927473615i</v>
      </c>
      <c r="F2863" t="str">
        <f t="shared" si="841"/>
        <v>2.42373945524077-3.44824125481178i</v>
      </c>
      <c r="G2863" t="str">
        <f t="shared" si="842"/>
        <v>0.999511131387216-0.0221049682257985i</v>
      </c>
      <c r="H2863" t="str">
        <f t="shared" si="843"/>
        <v>4.26151460029573-371.917595841588i</v>
      </c>
      <c r="I2863" t="str">
        <f t="shared" si="844"/>
        <v>-3.58873962388294-2.58442984809186i</v>
      </c>
      <c r="K2863" t="str">
        <f t="shared" si="845"/>
        <v>0.000369653446710197-0.000912693681472565i</v>
      </c>
      <c r="L2863" t="str">
        <f t="shared" si="846"/>
        <v>0.00015-0.0064136997220425i</v>
      </c>
      <c r="M2863" t="str">
        <f t="shared" si="847"/>
        <v>0.0004-0.00113182936271338i</v>
      </c>
      <c r="N2863">
        <f t="shared" si="848"/>
        <v>103.00008932575385</v>
      </c>
      <c r="O2863">
        <f t="shared" si="849"/>
        <v>2.0950661786972411</v>
      </c>
      <c r="P2863" s="3">
        <f t="shared" si="850"/>
        <v>-2.0950661786972411</v>
      </c>
      <c r="Q2863" s="3">
        <f t="shared" si="851"/>
        <v>-76.999910674246152</v>
      </c>
      <c r="R2863">
        <f t="shared" si="852"/>
        <v>103.00008932575385</v>
      </c>
      <c r="S2863">
        <f t="shared" si="853"/>
        <v>43.997946215245555</v>
      </c>
      <c r="T2863">
        <f t="shared" si="836"/>
        <v>-2.0950661786972411</v>
      </c>
    </row>
    <row r="2864" spans="1:20" x14ac:dyDescent="0.25">
      <c r="A2864">
        <f t="shared" si="837"/>
        <v>277497.74875269027</v>
      </c>
      <c r="B2864">
        <f t="shared" si="854"/>
        <v>44165.138410863488</v>
      </c>
      <c r="C2864" t="str">
        <f t="shared" si="838"/>
        <v>0.175897858523299-0.764241899097586i</v>
      </c>
      <c r="D2864" t="str">
        <f t="shared" si="839"/>
        <v>3.46535582360333-0.570719505023922i</v>
      </c>
      <c r="E2864" t="str">
        <f t="shared" si="840"/>
        <v>227.523195223999+0.902381155423192i</v>
      </c>
      <c r="F2864" t="str">
        <f t="shared" si="841"/>
        <v>2.42373043299944-3.43559395271589i</v>
      </c>
      <c r="G2864" t="str">
        <f t="shared" si="842"/>
        <v>0.99950741076014-0.0221888845078055i</v>
      </c>
      <c r="H2864" t="str">
        <f t="shared" si="843"/>
        <v>4.22026382881113-370.432786335179i</v>
      </c>
      <c r="I2864" t="str">
        <f t="shared" si="844"/>
        <v>-3.56136159067665-2.57371623405051i</v>
      </c>
      <c r="K2864" t="str">
        <f t="shared" si="845"/>
        <v>0.000369016380800723-0.000909393205932681i</v>
      </c>
      <c r="L2864" t="str">
        <f t="shared" si="846"/>
        <v>0.00015-0.0063894199263225i</v>
      </c>
      <c r="M2864" t="str">
        <f t="shared" si="847"/>
        <v>0.0004-0.00112754469288044i</v>
      </c>
      <c r="N2864">
        <f t="shared" si="848"/>
        <v>102.96146689085236</v>
      </c>
      <c r="O2864">
        <f t="shared" si="849"/>
        <v>2.1112083296845623</v>
      </c>
      <c r="P2864" s="3">
        <f t="shared" si="850"/>
        <v>-2.1112083296845623</v>
      </c>
      <c r="Q2864" s="3">
        <f t="shared" si="851"/>
        <v>-77.038533109147636</v>
      </c>
      <c r="R2864">
        <f t="shared" si="852"/>
        <v>102.96146689085236</v>
      </c>
      <c r="S2864">
        <f t="shared" si="853"/>
        <v>44.165138410863491</v>
      </c>
      <c r="T2864">
        <f t="shared" si="836"/>
        <v>-2.1112083296845623</v>
      </c>
    </row>
    <row r="2865" spans="1:20" x14ac:dyDescent="0.25">
      <c r="A2865">
        <f t="shared" si="837"/>
        <v>278552.24019795051</v>
      </c>
      <c r="B2865">
        <f t="shared" si="854"/>
        <v>44332.965936824774</v>
      </c>
      <c r="C2865" t="str">
        <f t="shared" si="838"/>
        <v>0.17504688919479-0.762945829499867i</v>
      </c>
      <c r="D2865" t="str">
        <f t="shared" si="839"/>
        <v>3.46525895314296-0.570148759495544i</v>
      </c>
      <c r="E2865" t="str">
        <f t="shared" si="840"/>
        <v>227.877360923747+0.559948035636764i</v>
      </c>
      <c r="F2865" t="str">
        <f t="shared" si="841"/>
        <v>2.42372134212672-3.42299606974368i</v>
      </c>
      <c r="G2865" t="str">
        <f t="shared" si="842"/>
        <v>0.999503661830589-0.0222731187271172i</v>
      </c>
      <c r="H2865" t="str">
        <f t="shared" si="843"/>
        <v>4.17946566670035-368.954485885407i</v>
      </c>
      <c r="I2865" t="str">
        <f t="shared" si="844"/>
        <v>-3.53420070369183-2.56305502603727i</v>
      </c>
      <c r="K2865" t="str">
        <f t="shared" si="845"/>
        <v>0.000368383943514525-0.000906104925591089i</v>
      </c>
      <c r="L2865" t="str">
        <f t="shared" si="846"/>
        <v>0.00015-0.00636523204455319i</v>
      </c>
      <c r="M2865" t="str">
        <f t="shared" si="847"/>
        <v>0.0004-0.00112327624315644i</v>
      </c>
      <c r="N2865">
        <f t="shared" si="848"/>
        <v>102.92204450215682</v>
      </c>
      <c r="O2865">
        <f t="shared" si="849"/>
        <v>2.1273244880061277</v>
      </c>
      <c r="P2865" s="3">
        <f t="shared" si="850"/>
        <v>-2.1273244880061277</v>
      </c>
      <c r="Q2865" s="3">
        <f t="shared" si="851"/>
        <v>-77.077955497843178</v>
      </c>
      <c r="R2865">
        <f t="shared" si="852"/>
        <v>102.92204450215682</v>
      </c>
      <c r="S2865">
        <f t="shared" si="853"/>
        <v>44.332965936824777</v>
      </c>
      <c r="T2865">
        <f t="shared" si="836"/>
        <v>-2.1273244880061277</v>
      </c>
    </row>
    <row r="2866" spans="1:20" x14ac:dyDescent="0.25">
      <c r="A2866">
        <f t="shared" si="837"/>
        <v>279610.73871070275</v>
      </c>
      <c r="B2866">
        <f t="shared" si="854"/>
        <v>44501.43120738471</v>
      </c>
      <c r="C2866" t="str">
        <f t="shared" si="838"/>
        <v>0.174188193663349-0.761656238077311i</v>
      </c>
      <c r="D2866" t="str">
        <f t="shared" si="839"/>
        <v>3.465161350546-0.569586126192331i</v>
      </c>
      <c r="E2866" t="str">
        <f t="shared" si="840"/>
        <v>228.231611186883+0.212821720953985i</v>
      </c>
      <c r="F2866" t="str">
        <f t="shared" si="841"/>
        <v>2.42371218210109-3.41044742463553i</v>
      </c>
      <c r="G2866" t="str">
        <f t="shared" si="842"/>
        <v>0.999499884383484-0.0223576720810982i</v>
      </c>
      <c r="H2866" t="str">
        <f t="shared" si="843"/>
        <v>4.13911443894587-367.482659457582i</v>
      </c>
      <c r="I2866" t="str">
        <f t="shared" si="844"/>
        <v>-3.50725516450605-2.552445862288i</v>
      </c>
      <c r="K2866" t="str">
        <f t="shared" si="845"/>
        <v>0.000367756100305713-0.000902828802837818i</v>
      </c>
      <c r="L2866" t="str">
        <f t="shared" si="846"/>
        <v>0.00015-0.00634113572878382i</v>
      </c>
      <c r="M2866" t="str">
        <f t="shared" si="847"/>
        <v>0.0004-0.00111902395213832i</v>
      </c>
      <c r="N2866">
        <f t="shared" si="848"/>
        <v>102.88181720052596</v>
      </c>
      <c r="O2866">
        <f t="shared" si="849"/>
        <v>2.1434154137771113</v>
      </c>
      <c r="P2866" s="3">
        <f t="shared" si="850"/>
        <v>-2.1434154137771113</v>
      </c>
      <c r="Q2866" s="3">
        <f t="shared" si="851"/>
        <v>-77.118182799474042</v>
      </c>
      <c r="R2866">
        <f t="shared" si="852"/>
        <v>102.88181720052596</v>
      </c>
      <c r="S2866">
        <f t="shared" si="853"/>
        <v>44.501431207384712</v>
      </c>
      <c r="T2866">
        <f t="shared" si="836"/>
        <v>-2.1434154137771113</v>
      </c>
    </row>
    <row r="2867" spans="1:20" x14ac:dyDescent="0.25">
      <c r="A2867">
        <f t="shared" si="837"/>
        <v>280673.25951780338</v>
      </c>
      <c r="B2867">
        <f t="shared" si="854"/>
        <v>44670.536645972774</v>
      </c>
      <c r="C2867" t="str">
        <f t="shared" si="838"/>
        <v>0.173321731949829-0.760373023223367i</v>
      </c>
      <c r="D2867" t="str">
        <f t="shared" si="839"/>
        <v>3.46506301032087-0.569031596003442i</v>
      </c>
      <c r="E2867" t="str">
        <f t="shared" si="840"/>
        <v>228.585904387112-0.139035876398361i</v>
      </c>
      <c r="F2867" t="str">
        <f t="shared" si="841"/>
        <v>2.42370295239702-3.39794783683973i</v>
      </c>
      <c r="G2867" t="str">
        <f t="shared" si="842"/>
        <v>0.999496078202114-0.0224425457715399i</v>
      </c>
      <c r="H2867" t="str">
        <f t="shared" si="843"/>
        <v>4.0992045504766-366.017272273647i</v>
      </c>
      <c r="I2867" t="str">
        <f t="shared" si="844"/>
        <v>-3.48052319072424-2.54188838482897i</v>
      </c>
      <c r="K2867" t="str">
        <f t="shared" si="845"/>
        <v>0.000367132816865795-0.00089956480012932i</v>
      </c>
      <c r="L2867" t="str">
        <f t="shared" si="846"/>
        <v>0.00015-0.00631713063238077i</v>
      </c>
      <c r="M2867" t="str">
        <f t="shared" si="847"/>
        <v>0.0004-0.00111478775865543i</v>
      </c>
      <c r="N2867">
        <f t="shared" si="848"/>
        <v>102.840780045399</v>
      </c>
      <c r="O2867">
        <f t="shared" si="849"/>
        <v>2.1594818788302468</v>
      </c>
      <c r="P2867" s="3">
        <f t="shared" si="850"/>
        <v>-2.1594818788302468</v>
      </c>
      <c r="Q2867" s="3">
        <f t="shared" si="851"/>
        <v>-77.159219954600999</v>
      </c>
      <c r="R2867">
        <f t="shared" si="852"/>
        <v>102.840780045399</v>
      </c>
      <c r="S2867">
        <f t="shared" si="853"/>
        <v>44.670536645972774</v>
      </c>
      <c r="T2867">
        <f t="shared" si="836"/>
        <v>-2.1594818788302468</v>
      </c>
    </row>
    <row r="2868" spans="1:20" x14ac:dyDescent="0.25">
      <c r="A2868">
        <f t="shared" si="837"/>
        <v>281739.81790397107</v>
      </c>
      <c r="B2868">
        <f t="shared" si="854"/>
        <v>44840.284685227474</v>
      </c>
      <c r="C2868" t="str">
        <f t="shared" si="838"/>
        <v>0.172447464474228-0.7590960822467i</v>
      </c>
      <c r="D2868" t="str">
        <f t="shared" si="839"/>
        <v>3.46496392693547-0.568485159923104i</v>
      </c>
      <c r="E2868" t="str">
        <f t="shared" si="840"/>
        <v>228.94019802644-0.495662723423891i</v>
      </c>
      <c r="F2868" t="str">
        <f t="shared" si="841"/>
        <v>2.42369365248502-3.38549712650982i</v>
      </c>
      <c r="G2868" t="str">
        <f t="shared" si="842"/>
        <v>0.999492243068124-0.0225277410046756i</v>
      </c>
      <c r="H2868" t="str">
        <f t="shared" si="843"/>
        <v>4.05973048493276-364.558289809703i</v>
      </c>
      <c r="I2868" t="str">
        <f t="shared" si="844"/>
        <v>-3.45400301581958-2.53138223942366i</v>
      </c>
      <c r="K2868" t="str">
        <f t="shared" si="845"/>
        <v>0.00036651405912211-0.000896312879989114i</v>
      </c>
      <c r="L2868" t="str">
        <f t="shared" si="846"/>
        <v>0.00015-0.00629321641002266i</v>
      </c>
      <c r="M2868" t="str">
        <f t="shared" si="847"/>
        <v>0.0004-0.00111056760176871i</v>
      </c>
      <c r="N2868">
        <f t="shared" si="848"/>
        <v>102.7989281158879</v>
      </c>
      <c r="O2868">
        <f t="shared" si="849"/>
        <v>2.1755246667815791</v>
      </c>
      <c r="P2868" s="3">
        <f t="shared" si="850"/>
        <v>-2.1755246667815791</v>
      </c>
      <c r="Q2868" s="3">
        <f t="shared" si="851"/>
        <v>-77.201071884112096</v>
      </c>
      <c r="R2868">
        <f t="shared" si="852"/>
        <v>102.7989281158879</v>
      </c>
      <c r="S2868">
        <f t="shared" si="853"/>
        <v>44.840284685227473</v>
      </c>
      <c r="T2868">
        <f t="shared" si="836"/>
        <v>-2.1755246667815791</v>
      </c>
    </row>
    <row r="2869" spans="1:20" x14ac:dyDescent="0.25">
      <c r="A2869">
        <f t="shared" si="837"/>
        <v>282810.42921200616</v>
      </c>
      <c r="B2869">
        <f t="shared" si="854"/>
        <v>45010.677767031339</v>
      </c>
      <c r="C2869" t="str">
        <f t="shared" si="838"/>
        <v>0.171565352078455-0.757825311361867i</v>
      </c>
      <c r="D2869" t="str">
        <f t="shared" si="839"/>
        <v>3.46486409481688-0.567946809050368i</v>
      </c>
      <c r="E2869" t="str">
        <f t="shared" si="840"/>
        <v>229.294448726169-0.857096651856541i</v>
      </c>
      <c r="F2869" t="str">
        <f t="shared" si="841"/>
        <v>2.42368428183158-3.37309511450214i</v>
      </c>
      <c r="G2869" t="str">
        <f t="shared" si="842"/>
        <v>0.999488378761505-0.0226132589911963i</v>
      </c>
      <c r="H2869" t="str">
        <f t="shared" si="843"/>
        <v>4.02068680345095-363.105677793533i</v>
      </c>
      <c r="I2869" t="str">
        <f t="shared" si="844"/>
        <v>-3.42769288897606-2.52092707552005i</v>
      </c>
      <c r="K2869" t="str">
        <f t="shared" si="845"/>
        <v>0.00036589979323626-0.00089307300500836i</v>
      </c>
      <c r="L2869" t="str">
        <f t="shared" si="846"/>
        <v>0.00015-0.00626939271769545i</v>
      </c>
      <c r="M2869" t="str">
        <f t="shared" si="847"/>
        <v>0.0004-0.00110636342076978i</v>
      </c>
      <c r="N2869">
        <f t="shared" si="848"/>
        <v>102.75625651189085</v>
      </c>
      <c r="O2869">
        <f t="shared" si="849"/>
        <v>2.1915445730948919</v>
      </c>
      <c r="P2869" s="3">
        <f t="shared" si="850"/>
        <v>-2.1915445730948919</v>
      </c>
      <c r="Q2869" s="3">
        <f t="shared" si="851"/>
        <v>-77.243743488109146</v>
      </c>
      <c r="R2869">
        <f t="shared" si="852"/>
        <v>102.75625651189085</v>
      </c>
      <c r="S2869">
        <f t="shared" si="853"/>
        <v>45.010677767031339</v>
      </c>
      <c r="T2869">
        <f t="shared" si="836"/>
        <v>-2.1915445730948919</v>
      </c>
    </row>
    <row r="2870" spans="1:20" x14ac:dyDescent="0.25">
      <c r="A2870">
        <f t="shared" si="837"/>
        <v>283885.10884301184</v>
      </c>
      <c r="B2870">
        <f t="shared" si="854"/>
        <v>45181.718342546061</v>
      </c>
      <c r="C2870" t="str">
        <f t="shared" si="838"/>
        <v>0.170675356049548-0.7565606056803i</v>
      </c>
      <c r="D2870" t="str">
        <f t="shared" si="839"/>
        <v>3.46476350835102-0.56741653458883i</v>
      </c>
      <c r="E2870" t="str">
        <f t="shared" si="840"/>
        <v>229.648612218015-1.22337534329764i</v>
      </c>
      <c r="F2870" t="str">
        <f t="shared" si="841"/>
        <v>2.42367483989915-3.36074162237307i</v>
      </c>
      <c r="G2870" t="str">
        <f t="shared" si="842"/>
        <v>0.999484485060579-0.0226991009462659i</v>
      </c>
      <c r="H2870" t="str">
        <f t="shared" si="843"/>
        <v>3.98206814346953-361.659402202167i</v>
      </c>
      <c r="I2870" t="str">
        <f t="shared" si="844"/>
        <v>-3.40159107493261-2.51052254619896i</v>
      </c>
      <c r="K2870" t="str">
        <f t="shared" si="845"/>
        <v>0.000365289985602551-0.000889845137846471i</v>
      </c>
      <c r="L2870" t="str">
        <f t="shared" si="846"/>
        <v>0.00015-0.00624565921268721i</v>
      </c>
      <c r="M2870" t="str">
        <f t="shared" si="847"/>
        <v>0.0004-0.0011021751551801i</v>
      </c>
      <c r="N2870">
        <f t="shared" si="848"/>
        <v>102.71276035522135</v>
      </c>
      <c r="O2870">
        <f t="shared" si="849"/>
        <v>2.2075424051441823</v>
      </c>
      <c r="P2870" s="3">
        <f t="shared" si="850"/>
        <v>-2.2075424051441823</v>
      </c>
      <c r="Q2870" s="3">
        <f t="shared" si="851"/>
        <v>-77.287239644778651</v>
      </c>
      <c r="R2870">
        <f t="shared" si="852"/>
        <v>102.71276035522135</v>
      </c>
      <c r="S2870">
        <f t="shared" si="853"/>
        <v>45.181718342546063</v>
      </c>
      <c r="T2870">
        <f t="shared" si="836"/>
        <v>-2.2075424051441823</v>
      </c>
    </row>
    <row r="2871" spans="1:20" x14ac:dyDescent="0.25">
      <c r="A2871">
        <f t="shared" si="837"/>
        <v>284963.87225661526</v>
      </c>
      <c r="B2871">
        <f t="shared" si="854"/>
        <v>45353.408872247739</v>
      </c>
      <c r="C2871" t="str">
        <f t="shared" si="838"/>
        <v>0.169777438143443-0.755301859201485i</v>
      </c>
      <c r="D2871" t="str">
        <f t="shared" si="839"/>
        <v>3.46466216188238-0.566894327846392i</v>
      </c>
      <c r="E2871" t="str">
        <f t="shared" si="840"/>
        <v>230.002643335348-1.59453631395513i</v>
      </c>
      <c r="F2871" t="str">
        <f t="shared" si="841"/>
        <v>2.4236653261461-3.34843647237661i</v>
      </c>
      <c r="G2871" t="str">
        <f t="shared" si="842"/>
        <v>0.999480561741984-0.022785268089537i</v>
      </c>
      <c r="H2871" t="str">
        <f t="shared" si="843"/>
        <v>3.94386921755405-360.219429259481i</v>
      </c>
      <c r="I2871" t="str">
        <f t="shared" si="844"/>
        <v>-3.37569585382947-2.50016830812323i</v>
      </c>
      <c r="K2871" t="str">
        <f t="shared" si="845"/>
        <v>0.000364684602846447-0.000886629241231651i</v>
      </c>
      <c r="L2871" t="str">
        <f t="shared" si="846"/>
        <v>0.00015-0.0062220155535836i</v>
      </c>
      <c r="M2871" t="str">
        <f t="shared" si="847"/>
        <v>0.0004-0.00109800274475005i</v>
      </c>
      <c r="N2871">
        <f t="shared" si="848"/>
        <v>102.66843479076179</v>
      </c>
      <c r="O2871">
        <f t="shared" si="849"/>
        <v>2.2235189822752623</v>
      </c>
      <c r="P2871" s="3">
        <f t="shared" si="850"/>
        <v>-2.2235189822752623</v>
      </c>
      <c r="Q2871" s="3">
        <f t="shared" si="851"/>
        <v>-77.331565209238207</v>
      </c>
      <c r="R2871">
        <f t="shared" si="852"/>
        <v>102.66843479076179</v>
      </c>
      <c r="S2871">
        <f t="shared" si="853"/>
        <v>45.353408872247741</v>
      </c>
      <c r="T2871">
        <f t="shared" si="836"/>
        <v>-2.2235189822752623</v>
      </c>
    </row>
    <row r="2872" spans="1:20" x14ac:dyDescent="0.25">
      <c r="A2872">
        <f t="shared" si="837"/>
        <v>286046.7349711904</v>
      </c>
      <c r="B2872">
        <f t="shared" si="854"/>
        <v>45525.751825962281</v>
      </c>
      <c r="C2872" t="str">
        <f t="shared" si="838"/>
        <v>0.168871560609199-0.754048964804565i</v>
      </c>
      <c r="D2872" t="str">
        <f t="shared" si="839"/>
        <v>3.46456004971376-0.566380180234991i</v>
      </c>
      <c r="E2872" t="str">
        <f t="shared" si="840"/>
        <v>230.356496004595-1.9706168990149i</v>
      </c>
      <c r="F2872" t="str">
        <f t="shared" si="841"/>
        <v>2.4236557400267-3.33617948746173i</v>
      </c>
      <c r="G2872" t="str">
        <f t="shared" si="842"/>
        <v>0.999476608580669-0.0228717616451663i</v>
      </c>
      <c r="H2872" t="str">
        <f t="shared" si="843"/>
        <v>3.90608481224192-358.785725433813i</v>
      </c>
      <c r="I2872" t="str">
        <f t="shared" si="844"/>
        <v>-3.35000552105584-2.48986402148772i</v>
      </c>
      <c r="K2872" t="str">
        <f t="shared" si="845"/>
        <v>0.000364083611823024-0.000883425277961487i</v>
      </c>
      <c r="L2872" t="str">
        <f t="shared" si="846"/>
        <v>0.00015-0.00619846140026262i</v>
      </c>
      <c r="M2872" t="str">
        <f t="shared" si="847"/>
        <v>0.0004-0.00109384612945811i</v>
      </c>
      <c r="N2872">
        <f t="shared" si="848"/>
        <v>102.62327498763116</v>
      </c>
      <c r="O2872">
        <f t="shared" si="849"/>
        <v>2.2394751358642968</v>
      </c>
      <c r="P2872" s="3">
        <f t="shared" si="850"/>
        <v>-2.2394751358642968</v>
      </c>
      <c r="Q2872" s="3">
        <f t="shared" si="851"/>
        <v>-77.376725012368837</v>
      </c>
      <c r="R2872">
        <f t="shared" si="852"/>
        <v>102.62327498763116</v>
      </c>
      <c r="S2872">
        <f t="shared" si="853"/>
        <v>45.525751825962281</v>
      </c>
      <c r="T2872">
        <f t="shared" si="836"/>
        <v>-2.2394751358642968</v>
      </c>
    </row>
    <row r="2873" spans="1:20" x14ac:dyDescent="0.25">
      <c r="A2873">
        <f t="shared" si="837"/>
        <v>287133.71256408095</v>
      </c>
      <c r="B2873">
        <f t="shared" si="854"/>
        <v>45698.74968290094</v>
      </c>
      <c r="C2873" t="str">
        <f t="shared" si="838"/>
        <v>0.167957686213725-0.752801814240158i</v>
      </c>
      <c r="D2873" t="str">
        <f t="shared" si="839"/>
        <v>3.46445716610585-0.565874083270338i</v>
      </c>
      <c r="E2873" t="str">
        <f t="shared" si="840"/>
        <v>230.710123236785-2.35165423661993i</v>
      </c>
      <c r="F2873" t="str">
        <f t="shared" si="841"/>
        <v>2.42364608099106-3.32397049126984i</v>
      </c>
      <c r="G2873" t="str">
        <f t="shared" si="842"/>
        <v>0.999472625349873-0.0229585828418303i</v>
      </c>
      <c r="H2873" t="str">
        <f t="shared" si="843"/>
        <v>3.86870978690628-357.358257435607i</v>
      </c>
      <c r="I2873" t="str">
        <f t="shared" si="844"/>
        <v>-3.32451838709944-2.47960934997011i</v>
      </c>
      <c r="K2873" t="str">
        <f t="shared" si="845"/>
        <v>0.000363486979615438-0.000880233210903488i</v>
      </c>
      <c r="L2873" t="str">
        <f t="shared" si="846"/>
        <v>0.00015-0.00617499641388981i</v>
      </c>
      <c r="M2873" t="str">
        <f t="shared" si="847"/>
        <v>0.0004-0.00108970524950997i</v>
      </c>
      <c r="N2873">
        <f t="shared" si="848"/>
        <v>102.5772761403737</v>
      </c>
      <c r="O2873">
        <f t="shared" si="849"/>
        <v>2.2554117093756134</v>
      </c>
      <c r="P2873" s="3">
        <f t="shared" si="850"/>
        <v>-2.2554117093756134</v>
      </c>
      <c r="Q2873" s="3">
        <f t="shared" si="851"/>
        <v>-77.422723859626302</v>
      </c>
      <c r="R2873">
        <f t="shared" si="852"/>
        <v>102.5772761403737</v>
      </c>
      <c r="S2873">
        <f t="shared" si="853"/>
        <v>45.698749682900939</v>
      </c>
      <c r="T2873">
        <f t="shared" si="836"/>
        <v>-2.2554117093756134</v>
      </c>
    </row>
    <row r="2874" spans="1:20" x14ac:dyDescent="0.25">
      <c r="A2874">
        <f t="shared" si="837"/>
        <v>288224.82067182445</v>
      </c>
      <c r="B2874">
        <f t="shared" si="854"/>
        <v>45872.404931695964</v>
      </c>
      <c r="C2874" t="str">
        <f t="shared" si="838"/>
        <v>0.167035778267059-0.751560298122615i</v>
      </c>
      <c r="D2874" t="str">
        <f t="shared" si="839"/>
        <v>3.46435350527719-0.565376028571683i</v>
      </c>
      <c r="E2874" t="str">
        <f t="shared" si="840"/>
        <v>231.063477119267-2.73768525145232i</v>
      </c>
      <c r="F2874" t="str">
        <f t="shared" si="841"/>
        <v>2.42363634848515-3.31180930813229i</v>
      </c>
      <c r="G2874" t="str">
        <f t="shared" si="842"/>
        <v>0.999468611821118-0.0230457329127408i</v>
      </c>
      <c r="H2874" t="str">
        <f t="shared" si="843"/>
        <v>3.83173907263897-355.936992215093i</v>
      </c>
      <c r="I2874" t="str">
        <f t="shared" si="844"/>
        <v>-3.29923277739787-2.46940396068259i</v>
      </c>
      <c r="K2874" t="str">
        <f t="shared" si="845"/>
        <v>0.000362894673533402-0.000877053002995643i</v>
      </c>
      <c r="L2874" t="str">
        <f t="shared" si="846"/>
        <v>0.00015-0.00615162025691355i</v>
      </c>
      <c r="M2874" t="str">
        <f t="shared" si="847"/>
        <v>0.0004-0.00108558004533769i</v>
      </c>
      <c r="N2874">
        <f t="shared" si="848"/>
        <v>102.5304334701688</v>
      </c>
      <c r="O2874">
        <f t="shared" si="849"/>
        <v>2.271329558416217</v>
      </c>
      <c r="P2874" s="3">
        <f t="shared" si="850"/>
        <v>-2.271329558416217</v>
      </c>
      <c r="Q2874" s="3">
        <f t="shared" si="851"/>
        <v>-77.469566529831198</v>
      </c>
      <c r="R2874">
        <f t="shared" si="852"/>
        <v>102.5304334701688</v>
      </c>
      <c r="S2874">
        <f t="shared" si="853"/>
        <v>45.872404931695968</v>
      </c>
      <c r="T2874">
        <f t="shared" si="836"/>
        <v>-2.271329558416217</v>
      </c>
    </row>
    <row r="2875" spans="1:20" x14ac:dyDescent="0.25">
      <c r="A2875">
        <f t="shared" si="837"/>
        <v>289320.07499037741</v>
      </c>
      <c r="B2875">
        <f t="shared" si="854"/>
        <v>46046.720070436408</v>
      </c>
      <c r="C2875" t="str">
        <f t="shared" si="838"/>
        <v>0.166105800648073-0.750324305922483i</v>
      </c>
      <c r="D2875" t="str">
        <f t="shared" si="839"/>
        <v>3.46424906140348-0.564886007861524i</v>
      </c>
      <c r="E2875" t="str">
        <f t="shared" si="840"/>
        <v>231.41650880761-3.12874663793366i</v>
      </c>
      <c r="F2875" t="str">
        <f t="shared" si="841"/>
        <v>2.42362654195071-3.29969576306774i</v>
      </c>
      <c r="G2875" t="str">
        <f t="shared" si="842"/>
        <v>0.999464567764192-0.0231332130956609i</v>
      </c>
      <c r="H2875" t="str">
        <f t="shared" si="843"/>
        <v>3.79516767115159-354.521896959984i</v>
      </c>
      <c r="I2875" t="str">
        <f t="shared" si="844"/>
        <v>-3.27414703219134-2.45924752412424i</v>
      </c>
      <c r="K2875" t="str">
        <f t="shared" si="845"/>
        <v>0.00036230666111166-0.00087388461724692i</v>
      </c>
      <c r="L2875" t="str">
        <f t="shared" si="846"/>
        <v>0.00015-0.00612833259305992i</v>
      </c>
      <c r="M2875" t="str">
        <f t="shared" si="847"/>
        <v>0.0004-0.00108147045759881i</v>
      </c>
      <c r="N2875">
        <f t="shared" si="848"/>
        <v>102.48274222605681</v>
      </c>
      <c r="O2875">
        <f t="shared" si="849"/>
        <v>2.2872295507900677</v>
      </c>
      <c r="P2875" s="3">
        <f t="shared" si="850"/>
        <v>-2.2872295507900677</v>
      </c>
      <c r="Q2875" s="3">
        <f t="shared" si="851"/>
        <v>-77.517257773943186</v>
      </c>
      <c r="R2875">
        <f t="shared" si="852"/>
        <v>102.48274222605681</v>
      </c>
      <c r="S2875">
        <f t="shared" si="853"/>
        <v>46.046720070436407</v>
      </c>
      <c r="T2875">
        <f t="shared" si="836"/>
        <v>-2.2872295507900677</v>
      </c>
    </row>
    <row r="2876" spans="1:20" x14ac:dyDescent="0.25">
      <c r="A2876">
        <f t="shared" si="837"/>
        <v>290419.49127534084</v>
      </c>
      <c r="B2876">
        <f t="shared" si="854"/>
        <v>46221.697606704067</v>
      </c>
      <c r="C2876" t="str">
        <f t="shared" si="838"/>
        <v>0.16516771783078-0.749093725959511i</v>
      </c>
      <c r="D2876" t="str">
        <f t="shared" si="839"/>
        <v>3.46414382861767-0.564404012965374i</v>
      </c>
      <c r="E2876" t="str">
        <f t="shared" si="840"/>
        <v>231.76916851768-3.5248748430134i</v>
      </c>
      <c r="F2876" t="str">
        <f t="shared" si="841"/>
        <v>2.42361666082526-3.28762968177975i</v>
      </c>
      <c r="G2876" t="str">
        <f t="shared" si="842"/>
        <v>0.999460492947137-0.0232210246329208i</v>
      </c>
      <c r="H2876" t="str">
        <f t="shared" si="843"/>
        <v>3.75899065369499-353.112939093207i</v>
      </c>
      <c r="I2876" t="str">
        <f t="shared" si="844"/>
        <v>-3.24925950637745-2.44913971413428i</v>
      </c>
      <c r="K2876" t="str">
        <f t="shared" si="845"/>
        <v>0.000361722910108486-0.000870728016737832i</v>
      </c>
      <c r="L2876" t="str">
        <f t="shared" si="846"/>
        <v>0.00015-0.00610513308732809i</v>
      </c>
      <c r="M2876" t="str">
        <f t="shared" si="847"/>
        <v>0.0004-0.00107737642717554i</v>
      </c>
      <c r="N2876">
        <f t="shared" si="848"/>
        <v>102.43419768618853</v>
      </c>
      <c r="O2876">
        <f t="shared" si="849"/>
        <v>2.3031125665480481</v>
      </c>
      <c r="P2876" s="3">
        <f t="shared" si="850"/>
        <v>-2.3031125665480481</v>
      </c>
      <c r="Q2876" s="3">
        <f t="shared" si="851"/>
        <v>-77.565802313811474</v>
      </c>
      <c r="R2876">
        <f t="shared" si="852"/>
        <v>102.43419768618853</v>
      </c>
      <c r="S2876">
        <f t="shared" si="853"/>
        <v>46.221697606704069</v>
      </c>
      <c r="T2876">
        <f t="shared" si="836"/>
        <v>-2.3031125665480481</v>
      </c>
    </row>
    <row r="2877" spans="1:20" x14ac:dyDescent="0.25">
      <c r="A2877">
        <f t="shared" si="837"/>
        <v>291523.08534218714</v>
      </c>
      <c r="B2877">
        <f t="shared" si="854"/>
        <v>46397.340057609545</v>
      </c>
      <c r="C2877" t="str">
        <f t="shared" si="838"/>
        <v>0.164221494911042-0.747868445395904i</v>
      </c>
      <c r="D2877" t="str">
        <f t="shared" si="839"/>
        <v>3.46403780100945-0.5639300358115i</v>
      </c>
      <c r="E2877" t="str">
        <f t="shared" si="840"/>
        <v>232.12140551793-3.92610604857729i</v>
      </c>
      <c r="F2877" t="str">
        <f t="shared" si="841"/>
        <v>2.42360670454208-3.27561089065419i</v>
      </c>
      <c r="G2877" t="str">
        <f t="shared" si="842"/>
        <v>0.999456387136239-0.023309168771433i</v>
      </c>
      <c r="H2877" t="str">
        <f t="shared" si="843"/>
        <v>3.72320315999642-351.710086270652i</v>
      </c>
      <c r="I2877" t="str">
        <f t="shared" si="844"/>
        <v>-3.22456856936721-2.43908020784611i</v>
      </c>
      <c r="K2877" t="str">
        <f t="shared" si="845"/>
        <v>0.000361143388504168-0.000867583164620912i</v>
      </c>
      <c r="L2877" t="str">
        <f t="shared" si="846"/>
        <v>0.00015-0.00608202140598531i</v>
      </c>
      <c r="M2877" t="str">
        <f t="shared" si="847"/>
        <v>0.0004-0.00107329789517388i</v>
      </c>
      <c r="N2877">
        <f t="shared" si="848"/>
        <v>102.38479515908853</v>
      </c>
      <c r="O2877">
        <f t="shared" si="849"/>
        <v>2.3189794980374718</v>
      </c>
      <c r="P2877" s="3">
        <f t="shared" si="850"/>
        <v>-2.3189794980374718</v>
      </c>
      <c r="Q2877" s="3">
        <f t="shared" si="851"/>
        <v>-77.615204840911474</v>
      </c>
      <c r="R2877">
        <f t="shared" si="852"/>
        <v>102.38479515908853</v>
      </c>
      <c r="S2877">
        <f t="shared" si="853"/>
        <v>46.397340057609547</v>
      </c>
      <c r="T2877">
        <f t="shared" si="836"/>
        <v>-2.3189794980374718</v>
      </c>
    </row>
    <row r="2878" spans="1:20" x14ac:dyDescent="0.25">
      <c r="A2878">
        <f t="shared" si="837"/>
        <v>292630.87306648749</v>
      </c>
      <c r="B2878">
        <f t="shared" si="854"/>
        <v>46573.649949828461</v>
      </c>
      <c r="C2878" t="str">
        <f t="shared" si="838"/>
        <v>0.163267097633876-0.746648350230013i</v>
      </c>
      <c r="D2878" t="str">
        <f t="shared" si="839"/>
        <v>3.46393097262486-0.563464068430646i</v>
      </c>
      <c r="E2878" t="str">
        <f t="shared" si="840"/>
        <v>232.473168121898-4.33247615343308i</v>
      </c>
      <c r="F2878" t="str">
        <f t="shared" si="841"/>
        <v>2.42359667253012-3.26363921675679i</v>
      </c>
      <c r="G2878" t="str">
        <f t="shared" si="842"/>
        <v>0.99945225009601-0.0233976467627089i</v>
      </c>
      <c r="H2878" t="str">
        <f t="shared" si="843"/>
        <v>3.68780039721445-350.313306378955i</v>
      </c>
      <c r="I2878" t="str">
        <f t="shared" si="844"/>
        <v>-3.20007260494298-2.42906868564192i</v>
      </c>
      <c r="K2878" t="str">
        <f t="shared" si="845"/>
        <v>0.000360568064499529-0.000864450024121233i</v>
      </c>
      <c r="L2878" t="str">
        <f t="shared" si="846"/>
        <v>0.00015-0.00605899721656239i</v>
      </c>
      <c r="M2878" t="str">
        <f t="shared" si="847"/>
        <v>0.0004-0.00106923480292278i</v>
      </c>
      <c r="N2878">
        <f t="shared" si="848"/>
        <v>102.33452998494415</v>
      </c>
      <c r="O2878">
        <f t="shared" si="849"/>
        <v>2.3348312499487065</v>
      </c>
      <c r="P2878" s="3">
        <f t="shared" si="850"/>
        <v>-2.3348312499487065</v>
      </c>
      <c r="Q2878" s="3">
        <f t="shared" si="851"/>
        <v>-77.665470015055845</v>
      </c>
      <c r="R2878">
        <f t="shared" si="852"/>
        <v>102.33452998494415</v>
      </c>
      <c r="S2878">
        <f t="shared" si="853"/>
        <v>46.573649949828464</v>
      </c>
      <c r="T2878">
        <f t="shared" si="836"/>
        <v>-2.3348312499487065</v>
      </c>
    </row>
    <row r="2879" spans="1:20" x14ac:dyDescent="0.25">
      <c r="A2879">
        <f t="shared" si="837"/>
        <v>293742.87038414011</v>
      </c>
      <c r="B2879">
        <f t="shared" si="854"/>
        <v>46750.629819637812</v>
      </c>
      <c r="C2879" t="str">
        <f t="shared" si="838"/>
        <v>0.162304492421231-0.745433325290504i</v>
      </c>
      <c r="D2879" t="str">
        <f t="shared" si="839"/>
        <v>3.46382333746618-0.563006102955791i</v>
      </c>
      <c r="E2879" t="str">
        <f t="shared" si="840"/>
        <v>232.824403680935-4.74402075490665i</v>
      </c>
      <c r="F2879" t="str">
        <f t="shared" si="841"/>
        <v>2.423586564214-3.25171448783057i</v>
      </c>
      <c r="G2879" t="str">
        <f t="shared" si="842"/>
        <v>0.999448081589177-0.0234864598628742i</v>
      </c>
      <c r="H2879" t="str">
        <f t="shared" si="843"/>
        <v>3.65277763891077-348.9225675333i</v>
      </c>
      <c r="I2879" t="str">
        <f t="shared" si="844"/>
        <v>-3.17577001111775-2.41910483110828i</v>
      </c>
      <c r="K2879" t="str">
        <f t="shared" si="845"/>
        <v>0.000359996906514427-0.000861328558536882i</v>
      </c>
      <c r="L2879" t="str">
        <f t="shared" si="846"/>
        <v>0.00015-0.00603606018784857i</v>
      </c>
      <c r="M2879" t="str">
        <f t="shared" si="847"/>
        <v>0.0004-0.00106518709197328i</v>
      </c>
      <c r="N2879">
        <f t="shared" si="848"/>
        <v>102.28339753691026</v>
      </c>
      <c r="O2879">
        <f t="shared" si="849"/>
        <v>2.350668739358813</v>
      </c>
      <c r="P2879" s="3">
        <f t="shared" si="850"/>
        <v>-2.350668739358813</v>
      </c>
      <c r="Q2879" s="3">
        <f t="shared" si="851"/>
        <v>-77.716602463089743</v>
      </c>
      <c r="R2879">
        <f t="shared" si="852"/>
        <v>102.28339753691026</v>
      </c>
      <c r="S2879">
        <f t="shared" si="853"/>
        <v>46.750629819637815</v>
      </c>
      <c r="T2879">
        <f t="shared" si="836"/>
        <v>-2.350668739358813</v>
      </c>
    </row>
    <row r="2880" spans="1:20" x14ac:dyDescent="0.25">
      <c r="A2880">
        <f t="shared" si="837"/>
        <v>294859.09329159989</v>
      </c>
      <c r="B2880">
        <f t="shared" si="854"/>
        <v>46928.282212952436</v>
      </c>
      <c r="C2880" t="str">
        <f t="shared" si="838"/>
        <v>0.161333646400254-0.744223254230907i</v>
      </c>
      <c r="D2880" t="str">
        <f t="shared" si="839"/>
        <v>3.46371488949157-0.562556131621898i</v>
      </c>
      <c r="E2880" t="str">
        <f t="shared" si="840"/>
        <v>233.17505857716-5.16077513002599i</v>
      </c>
      <c r="F2880" t="str">
        <f t="shared" si="841"/>
        <v>2.423576379014-3.23983653229347i</v>
      </c>
      <c r="G2880" t="str">
        <f t="shared" si="842"/>
        <v>0.999443881376669-0.023575609332685i</v>
      </c>
      <c r="H2880" t="str">
        <f t="shared" si="843"/>
        <v>3.61813022403911-347.537838075248i</v>
      </c>
      <c r="I2880" t="str">
        <f t="shared" si="844"/>
        <v>-3.15165919999623-2.40918833099227i</v>
      </c>
      <c r="K2880" t="str">
        <f t="shared" si="845"/>
        <v>0.000359429883186279-0.000858218731239465i</v>
      </c>
      <c r="L2880" t="str">
        <f t="shared" si="846"/>
        <v>0.00015-0.00601320998988701i</v>
      </c>
      <c r="M2880" t="str">
        <f t="shared" si="847"/>
        <v>0.0004-0.00106115470409771i</v>
      </c>
      <c r="N2880">
        <f t="shared" si="848"/>
        <v>102.23139322243323</v>
      </c>
      <c r="O2880">
        <f t="shared" si="849"/>
        <v>2.3664928957734315</v>
      </c>
      <c r="P2880" s="3">
        <f t="shared" si="850"/>
        <v>-2.3664928957734315</v>
      </c>
      <c r="Q2880" s="3">
        <f t="shared" si="851"/>
        <v>-77.768606777566774</v>
      </c>
      <c r="R2880">
        <f t="shared" si="852"/>
        <v>102.23139322243323</v>
      </c>
      <c r="S2880">
        <f t="shared" si="853"/>
        <v>46.928282212952439</v>
      </c>
      <c r="T2880">
        <f t="shared" si="836"/>
        <v>-2.3664928957734315</v>
      </c>
    </row>
    <row r="2881" spans="1:20" x14ac:dyDescent="0.25">
      <c r="A2881">
        <f t="shared" si="837"/>
        <v>295979.55784610793</v>
      </c>
      <c r="B2881">
        <f t="shared" si="854"/>
        <v>47106.609685361655</v>
      </c>
      <c r="C2881" t="str">
        <f t="shared" si="838"/>
        <v>0.160354527432111-0.743018019524629i</v>
      </c>
      <c r="D2881" t="str">
        <f t="shared" si="839"/>
        <v>3.46360562261466-0.562114146765636i</v>
      </c>
      <c r="E2881" t="str">
        <f t="shared" si="840"/>
        <v>233.525078216685-5.58277421629572i</v>
      </c>
      <c r="F2881" t="str">
        <f t="shared" si="841"/>
        <v>2.42356611634599-3.22800517923578i</v>
      </c>
      <c r="G2881" t="str">
        <f t="shared" si="842"/>
        <v>0.999439649217602-0.0236650964375436i</v>
      </c>
      <c r="H2881" t="str">
        <f t="shared" si="843"/>
        <v>3.58385355595085-346.159086570597i</v>
      </c>
      <c r="I2881" t="str">
        <f t="shared" si="844"/>
        <v>-3.12773859763732-2.39931887515849i</v>
      </c>
      <c r="K2881" t="str">
        <f t="shared" si="845"/>
        <v>0.000358866963368592-0.000855120505674556i</v>
      </c>
      <c r="L2881" t="str">
        <f t="shared" si="846"/>
        <v>0.00015-0.00599044629396991i</v>
      </c>
      <c r="M2881" t="str">
        <f t="shared" si="847"/>
        <v>0.0004-0.00105713758128881i</v>
      </c>
      <c r="N2881">
        <f t="shared" si="848"/>
        <v>102.1785124845978</v>
      </c>
      <c r="O2881">
        <f t="shared" si="849"/>
        <v>2.3823046611658478</v>
      </c>
      <c r="P2881" s="3">
        <f t="shared" si="850"/>
        <v>-2.3823046611658478</v>
      </c>
      <c r="Q2881" s="3">
        <f t="shared" si="851"/>
        <v>-77.821487515402197</v>
      </c>
      <c r="R2881">
        <f t="shared" si="852"/>
        <v>102.1785124845978</v>
      </c>
      <c r="S2881">
        <f t="shared" si="853"/>
        <v>47.106609685361654</v>
      </c>
      <c r="T2881">
        <f t="shared" si="836"/>
        <v>-2.3823046611658478</v>
      </c>
    </row>
    <row r="2882" spans="1:20" x14ac:dyDescent="0.25">
      <c r="A2882">
        <f t="shared" si="837"/>
        <v>297104.28016592312</v>
      </c>
      <c r="B2882">
        <f t="shared" si="854"/>
        <v>47285.614802166026</v>
      </c>
      <c r="C2882" t="str">
        <f t="shared" si="838"/>
        <v>0.159367104141239-0.74181750246046i</v>
      </c>
      <c r="D2882" t="str">
        <f t="shared" si="839"/>
        <v>3.46349553070427-0.561680140825131i</v>
      </c>
      <c r="E2882" t="str">
        <f t="shared" si="840"/>
        <v>233.874407023087-6.01005259207224i</v>
      </c>
      <c r="F2882" t="str">
        <f t="shared" si="841"/>
        <v>2.42355577562142-3.2162202584177i</v>
      </c>
      <c r="G2882" t="str">
        <f t="shared" si="842"/>
        <v>0.999435384869267-0.0237549224475149i</v>
      </c>
      <c r="H2882" t="str">
        <f t="shared" si="843"/>
        <v>3.54994310141664-344.786281807248i</v>
      </c>
      <c r="I2882" t="str">
        <f t="shared" si="844"/>
        <v>-3.10400664391804-2.38949615654655i</v>
      </c>
      <c r="K2882" t="str">
        <f t="shared" si="845"/>
        <v>0.000358308116129494-0.000852033845362174i</v>
      </c>
      <c r="L2882" t="str">
        <f t="shared" si="846"/>
        <v>0.00015-0.00596776877263389i</v>
      </c>
      <c r="M2882" t="str">
        <f t="shared" si="847"/>
        <v>0.0004-0.00105313566575892i</v>
      </c>
      <c r="N2882">
        <f t="shared" si="848"/>
        <v>102.12475080348779</v>
      </c>
      <c r="O2882">
        <f t="shared" si="849"/>
        <v>2.3981049900134472</v>
      </c>
      <c r="P2882" s="3">
        <f t="shared" si="850"/>
        <v>-2.3981049900134472</v>
      </c>
      <c r="Q2882" s="3">
        <f t="shared" si="851"/>
        <v>-77.875249196512215</v>
      </c>
      <c r="R2882">
        <f t="shared" si="852"/>
        <v>102.12475080348779</v>
      </c>
      <c r="S2882">
        <f t="shared" si="853"/>
        <v>47.285614802166023</v>
      </c>
      <c r="T2882">
        <f t="shared" si="836"/>
        <v>-2.3981049900134472</v>
      </c>
    </row>
    <row r="2883" spans="1:20" x14ac:dyDescent="0.25">
      <c r="A2883">
        <f t="shared" si="837"/>
        <v>298233.27643055364</v>
      </c>
      <c r="B2883">
        <f t="shared" si="854"/>
        <v>47465.300138414255</v>
      </c>
      <c r="C2883" t="str">
        <f t="shared" si="838"/>
        <v>0.158371345945202-0.740621583138582i</v>
      </c>
      <c r="D2883" t="str">
        <f t="shared" si="839"/>
        <v>3.46338460758417-0.561254106339704i</v>
      </c>
      <c r="E2883" t="str">
        <f t="shared" si="840"/>
        <v>234.222988431168-6.44264445650935i</v>
      </c>
      <c r="F2883" t="str">
        <f t="shared" si="841"/>
        <v>2.42354535624728-3.20448160026692i</v>
      </c>
      <c r="G2883" t="str">
        <f t="shared" si="842"/>
        <v>0.999431088087113-0.0238450886373418i</v>
      </c>
      <c r="H2883" t="str">
        <f t="shared" si="843"/>
        <v>3.51639438966446-343.419392793126i</v>
      </c>
      <c r="I2883" t="str">
        <f t="shared" si="844"/>
        <v>-3.08046179239932-2.3797198711295i</v>
      </c>
      <c r="K2883" t="str">
        <f t="shared" si="845"/>
        <v>0.000357753310750284-0.000848958713897242i</v>
      </c>
      <c r="L2883" t="str">
        <f t="shared" si="846"/>
        <v>0.00015-0.00594517709965522i</v>
      </c>
      <c r="M2883" t="str">
        <f t="shared" si="847"/>
        <v>0.0004-0.00104914889993916i</v>
      </c>
      <c r="N2883">
        <f t="shared" si="848"/>
        <v>102.07010369757333</v>
      </c>
      <c r="O2883">
        <f t="shared" si="849"/>
        <v>2.4138948493310082</v>
      </c>
      <c r="P2883" s="3">
        <f t="shared" si="850"/>
        <v>-2.4138948493310082</v>
      </c>
      <c r="Q2883" s="3">
        <f t="shared" si="851"/>
        <v>-77.92989630242667</v>
      </c>
      <c r="R2883">
        <f t="shared" si="852"/>
        <v>102.07010369757333</v>
      </c>
      <c r="S2883">
        <f t="shared" si="853"/>
        <v>47.465300138414257</v>
      </c>
      <c r="T2883">
        <f t="shared" si="836"/>
        <v>-2.4138948493310082</v>
      </c>
    </row>
    <row r="2884" spans="1:20" x14ac:dyDescent="0.25">
      <c r="A2884">
        <f t="shared" si="837"/>
        <v>299366.56288098975</v>
      </c>
      <c r="B2884">
        <f t="shared" si="854"/>
        <v>47645.668278940233</v>
      </c>
      <c r="C2884" t="str">
        <f t="shared" si="838"/>
        <v>0.157367223084947-0.73943014046704i</v>
      </c>
      <c r="D2884" t="str">
        <f t="shared" si="839"/>
        <v>3.46327284703266-0.560836035949621i</v>
      </c>
      <c r="E2884" t="str">
        <f t="shared" si="840"/>
        <v>234.570764881007-6.88058360911503i</v>
      </c>
      <c r="F2884" t="str">
        <f t="shared" si="841"/>
        <v>2.42353485762605-3.19278903587614i</v>
      </c>
      <c r="G2884" t="str">
        <f t="shared" si="842"/>
        <v>0.999426758624737-0.0239355962864621i</v>
      </c>
      <c r="H2884" t="str">
        <f t="shared" si="843"/>
        <v>3.48320301143296-342.058388754087i</v>
      </c>
      <c r="I2884" t="str">
        <f t="shared" si="844"/>
        <v>-3.05710251019281-2.3699897178727i</v>
      </c>
      <c r="K2884" t="str">
        <f t="shared" si="845"/>
        <v>0.000357202516723969-0.000845895074949981i</v>
      </c>
      <c r="L2884" t="str">
        <f t="shared" si="846"/>
        <v>0.00015-0.00592267095004505i</v>
      </c>
      <c r="M2884" t="str">
        <f t="shared" si="847"/>
        <v>0.0004-0.00104517722647854i</v>
      </c>
      <c r="N2884">
        <f t="shared" si="848"/>
        <v>102.01456672511122</v>
      </c>
      <c r="O2884">
        <f t="shared" si="849"/>
        <v>2.4296752187020427</v>
      </c>
      <c r="P2884" s="3">
        <f t="shared" si="850"/>
        <v>-2.4296752187020427</v>
      </c>
      <c r="Q2884" s="3">
        <f t="shared" si="851"/>
        <v>-77.985433274888777</v>
      </c>
      <c r="R2884">
        <f t="shared" si="852"/>
        <v>102.01456672511122</v>
      </c>
      <c r="S2884">
        <f t="shared" si="853"/>
        <v>47.645668278940235</v>
      </c>
      <c r="T2884">
        <f t="shared" si="836"/>
        <v>-2.4296752187020427</v>
      </c>
    </row>
    <row r="2885" spans="1:20" x14ac:dyDescent="0.25">
      <c r="A2885">
        <f t="shared" si="837"/>
        <v>300504.15581993753</v>
      </c>
      <c r="B2885">
        <f t="shared" si="854"/>
        <v>47826.721818400205</v>
      </c>
      <c r="C2885" t="str">
        <f t="shared" si="838"/>
        <v>0.156354706655638-0.738243052158837i</v>
      </c>
      <c r="D2885" t="str">
        <f t="shared" si="839"/>
        <v>3.46316024278236-0.560425922395823i</v>
      </c>
      <c r="E2885" t="str">
        <f t="shared" si="840"/>
        <v>234.917677812307-7.32390342887768i</v>
      </c>
      <c r="F2885" t="str">
        <f t="shared" si="841"/>
        <v>2.4235242791557-3.18114239700066i</v>
      </c>
      <c r="G2885" t="str">
        <f t="shared" si="842"/>
        <v>0.999422396233869-0.0240264466790238i</v>
      </c>
      <c r="H2885" t="str">
        <f t="shared" si="843"/>
        <v>3.45036461804087-340.703239131883i</v>
      </c>
      <c r="I2885" t="str">
        <f t="shared" si="844"/>
        <v>-3.03392727782959-2.36030539869355i</v>
      </c>
      <c r="K2885" t="str">
        <f t="shared" si="845"/>
        <v>0.000356655703753853-0.000842842892266422i</v>
      </c>
      <c r="L2885" t="str">
        <f t="shared" si="846"/>
        <v>0.00015-0.00590025000004487i</v>
      </c>
      <c r="M2885" t="str">
        <f t="shared" si="847"/>
        <v>0.0004-0.00104122058824321i</v>
      </c>
      <c r="N2885">
        <f t="shared" si="848"/>
        <v>101.95813548556877</v>
      </c>
      <c r="O2885">
        <f t="shared" si="849"/>
        <v>2.4454470903059482</v>
      </c>
      <c r="P2885" s="3">
        <f t="shared" si="850"/>
        <v>-2.4454470903059482</v>
      </c>
      <c r="Q2885" s="3">
        <f t="shared" si="851"/>
        <v>-78.041864514431225</v>
      </c>
      <c r="R2885">
        <f t="shared" si="852"/>
        <v>101.95813548556877</v>
      </c>
      <c r="S2885">
        <f t="shared" si="853"/>
        <v>47.826721818400202</v>
      </c>
      <c r="T2885">
        <f t="shared" si="836"/>
        <v>-2.4454470903059482</v>
      </c>
    </row>
    <row r="2886" spans="1:20" x14ac:dyDescent="0.25">
      <c r="A2886">
        <f t="shared" si="837"/>
        <v>301646.07161205326</v>
      </c>
      <c r="B2886">
        <f t="shared" si="854"/>
        <v>48008.463361310125</v>
      </c>
      <c r="C2886" t="str">
        <f t="shared" si="838"/>
        <v>0.155333768637916-0.737060194729503i</v>
      </c>
      <c r="D2886" t="str">
        <f t="shared" si="839"/>
        <v>3.46304678851976-0.560023758519672i</v>
      </c>
      <c r="E2886" t="str">
        <f t="shared" si="840"/>
        <v>235.263667659087-7.77263685299215i</v>
      </c>
      <c r="F2886" t="str">
        <f t="shared" si="841"/>
        <v>2.42351362022963-3.16954151605592i</v>
      </c>
      <c r="G2886" t="str">
        <f t="shared" si="842"/>
        <v>0.999418000664357-0.0241176411039021i</v>
      </c>
      <c r="H2886" t="str">
        <f t="shared" si="843"/>
        <v>3.41787492047083-339.353913582128i</v>
      </c>
      <c r="I2886" t="str">
        <f t="shared" si="844"/>
        <v>-3.01093458913-2.35066661842172i</v>
      </c>
      <c r="K2886" t="str">
        <f t="shared" si="845"/>
        <v>0.000356112841752055-0.000839802129668757i</v>
      </c>
      <c r="L2886" t="str">
        <f t="shared" si="846"/>
        <v>0.00015-0.00587791392712181i</v>
      </c>
      <c r="M2886" t="str">
        <f t="shared" si="847"/>
        <v>0.0004-0.00103727892831561i</v>
      </c>
      <c r="N2886">
        <f t="shared" si="848"/>
        <v>101.9008056210633</v>
      </c>
      <c r="O2886">
        <f t="shared" si="849"/>
        <v>2.4612114689432101</v>
      </c>
      <c r="P2886" s="3">
        <f t="shared" si="850"/>
        <v>-2.4612114689432101</v>
      </c>
      <c r="Q2886" s="3">
        <f t="shared" si="851"/>
        <v>-78.099194378936701</v>
      </c>
      <c r="R2886">
        <f t="shared" si="852"/>
        <v>101.9008056210633</v>
      </c>
      <c r="S2886">
        <f t="shared" si="853"/>
        <v>48.008463361310127</v>
      </c>
      <c r="T2886">
        <f t="shared" si="836"/>
        <v>-2.4612114689432101</v>
      </c>
    </row>
    <row r="2887" spans="1:20" x14ac:dyDescent="0.25">
      <c r="A2887">
        <f t="shared" si="837"/>
        <v>302792.32668417908</v>
      </c>
      <c r="B2887">
        <f t="shared" si="854"/>
        <v>48190.895522083105</v>
      </c>
      <c r="C2887" t="str">
        <f t="shared" si="838"/>
        <v>0.154304381929701-0.735881443495276i</v>
      </c>
      <c r="D2887" t="str">
        <f t="shared" si="839"/>
        <v>3.46293247788493-0.559629537262683i</v>
      </c>
      <c r="E2887" t="str">
        <f t="shared" si="840"/>
        <v>235.608673844682-8.22681635517229i</v>
      </c>
      <c r="F2887" t="str">
        <f t="shared" si="841"/>
        <v>2.42350288023664-3.1579862261151i</v>
      </c>
      <c r="G2887" t="str">
        <f t="shared" si="842"/>
        <v>0.999413571664151-0.0242091808547147i</v>
      </c>
      <c r="H2887" t="str">
        <f t="shared" si="843"/>
        <v>3.38572968846895-338.010381972293i</v>
      </c>
      <c r="I2887" t="str">
        <f t="shared" si="844"/>
        <v>-2.98812295107507-2.34107308476009i</v>
      </c>
      <c r="K2887" t="str">
        <f t="shared" si="845"/>
        <v>0.000355573900838129-0.000836772751055801i</v>
      </c>
      <c r="L2887" t="str">
        <f t="shared" si="846"/>
        <v>0.00015-0.00585566240996395i</v>
      </c>
      <c r="M2887" t="str">
        <f t="shared" si="847"/>
        <v>0.0004-0.00103335218999364i</v>
      </c>
      <c r="N2887">
        <f t="shared" si="848"/>
        <v>101.84257281782396</v>
      </c>
      <c r="O2887">
        <f t="shared" si="849"/>
        <v>2.476969372056907</v>
      </c>
      <c r="P2887" s="3">
        <f t="shared" si="850"/>
        <v>-2.476969372056907</v>
      </c>
      <c r="Q2887" s="3">
        <f t="shared" si="851"/>
        <v>-78.157427182176036</v>
      </c>
      <c r="R2887">
        <f t="shared" si="852"/>
        <v>101.84257281782396</v>
      </c>
      <c r="S2887">
        <f t="shared" si="853"/>
        <v>48.190895522083103</v>
      </c>
      <c r="T2887">
        <f t="shared" si="836"/>
        <v>-2.476969372056907</v>
      </c>
    </row>
    <row r="2888" spans="1:20" x14ac:dyDescent="0.25">
      <c r="A2888">
        <f t="shared" si="837"/>
        <v>303942.93752557895</v>
      </c>
      <c r="B2888">
        <f t="shared" si="854"/>
        <v>48374.020925067023</v>
      </c>
      <c r="C2888" t="str">
        <f t="shared" si="838"/>
        <v>0.15326652037848-0.734706672571877i</v>
      </c>
      <c r="D2888" t="str">
        <f t="shared" si="839"/>
        <v>3.46281730447127-0.559243251666277i</v>
      </c>
      <c r="E2888" t="str">
        <f t="shared" si="840"/>
        <v>235.952634777106-8.686473923544i</v>
      </c>
      <c r="F2888" t="str">
        <f t="shared" si="841"/>
        <v>2.4234920585609-3.14647636090674i</v>
      </c>
      <c r="G2888" t="str">
        <f t="shared" si="842"/>
        <v>0.999409108979293-0.024301067229839i</v>
      </c>
      <c r="H2888" t="str">
        <f t="shared" si="843"/>
        <v>3.35392474965874-336.672614379732i</v>
      </c>
      <c r="I2888" t="str">
        <f t="shared" si="844"/>
        <v>-2.96549088367946-2.33152450824635i</v>
      </c>
      <c r="K2888" t="str">
        <f t="shared" si="845"/>
        <v>0.00035503885133763-0.000833754720403375i</v>
      </c>
      <c r="L2888" t="str">
        <f t="shared" si="846"/>
        <v>0.00015-0.00583349512847572i</v>
      </c>
      <c r="M2888" t="str">
        <f t="shared" si="847"/>
        <v>0.0004-0.00102944031678984i</v>
      </c>
      <c r="N2888">
        <f t="shared" si="848"/>
        <v>101.78343280767263</v>
      </c>
      <c r="O2888">
        <f t="shared" si="849"/>
        <v>2.4927218297510119</v>
      </c>
      <c r="P2888" s="3">
        <f t="shared" si="850"/>
        <v>-2.4927218297510119</v>
      </c>
      <c r="Q2888" s="3">
        <f t="shared" si="851"/>
        <v>-78.216567192327375</v>
      </c>
      <c r="R2888">
        <f t="shared" si="852"/>
        <v>101.78343280767263</v>
      </c>
      <c r="S2888">
        <f t="shared" si="853"/>
        <v>48.374020925067022</v>
      </c>
      <c r="T2888">
        <f t="shared" si="836"/>
        <v>-2.4927218297510119</v>
      </c>
    </row>
    <row r="2889" spans="1:20" x14ac:dyDescent="0.25">
      <c r="A2889">
        <f t="shared" si="837"/>
        <v>305097.92068817618</v>
      </c>
      <c r="B2889">
        <f t="shared" si="854"/>
        <v>48557.842204582281</v>
      </c>
      <c r="C2889" t="str">
        <f t="shared" si="838"/>
        <v>0.152220158814025-0.73353575487393i</v>
      </c>
      <c r="D2889" t="str">
        <f t="shared" si="839"/>
        <v>3.46270126182513-0.558864894871514i</v>
      </c>
      <c r="E2889" t="str">
        <f t="shared" si="840"/>
        <v>236.29548784479-9.15164103814422i</v>
      </c>
      <c r="F2889" t="str">
        <f t="shared" si="841"/>
        <v>2.4234811545819-3.1350117548123i</v>
      </c>
      <c r="G2889" t="str">
        <f t="shared" si="842"/>
        <v>0.999404612353899-0.0243933015324278i</v>
      </c>
      <c r="H2889" t="str">
        <f t="shared" si="843"/>
        <v>3.3224559886692-335.340581089713i</v>
      </c>
      <c r="I2889" t="str">
        <f t="shared" si="844"/>
        <v>-2.94303691986549-2.32202060221511i</v>
      </c>
      <c r="K2889" t="str">
        <f t="shared" si="845"/>
        <v>0.000354507663780698-0.000830748001764715i</v>
      </c>
      <c r="L2889" t="str">
        <f t="shared" si="846"/>
        <v>0.00015-0.00581141176377341i</v>
      </c>
      <c r="M2889" t="str">
        <f t="shared" si="847"/>
        <v>0.0004-0.0010255432524306i</v>
      </c>
      <c r="N2889">
        <f t="shared" si="848"/>
        <v>101.72338136951952</v>
      </c>
      <c r="O2889">
        <f t="shared" si="849"/>
        <v>2.5084698848051397</v>
      </c>
      <c r="P2889" s="3">
        <f t="shared" si="850"/>
        <v>-2.5084698848051397</v>
      </c>
      <c r="Q2889" s="3">
        <f t="shared" si="851"/>
        <v>-78.276618630480485</v>
      </c>
      <c r="R2889">
        <f t="shared" si="852"/>
        <v>101.72338136951952</v>
      </c>
      <c r="S2889">
        <f t="shared" si="853"/>
        <v>48.557842204582279</v>
      </c>
      <c r="T2889">
        <f t="shared" si="836"/>
        <v>-2.5084698848051397</v>
      </c>
    </row>
    <row r="2890" spans="1:20" x14ac:dyDescent="0.25">
      <c r="A2890">
        <f t="shared" si="837"/>
        <v>306257.29278679128</v>
      </c>
      <c r="B2890">
        <f t="shared" si="854"/>
        <v>48742.362004959694</v>
      </c>
      <c r="C2890" t="str">
        <f t="shared" si="838"/>
        <v>0.151165273081625-0.73236856211493i</v>
      </c>
      <c r="D2890" t="str">
        <f t="shared" si="839"/>
        <v>3.46258434344541-0.558494460118828i</v>
      </c>
      <c r="E2890" t="str">
        <f t="shared" si="840"/>
        <v>236.637169412682-9.62234864799461i</v>
      </c>
      <c r="F2890" t="str">
        <f t="shared" si="841"/>
        <v>2.42347016767446-3.12359224286381i</v>
      </c>
      <c r="G2890" t="str">
        <f t="shared" si="842"/>
        <v>0.999400081530147-0.0244858850704257i</v>
      </c>
      <c r="H2890" t="str">
        <f t="shared" si="843"/>
        <v>3.29131934627724-334.01425259349i</v>
      </c>
      <c r="I2890" t="str">
        <f t="shared" si="844"/>
        <v>-2.92075960533892-2.31256108276074i</v>
      </c>
      <c r="K2890" t="str">
        <f t="shared" si="845"/>
        <v>0.000353980308900642-0.000827752559270845i</v>
      </c>
      <c r="L2890" t="str">
        <f t="shared" si="846"/>
        <v>0.00015-0.00578941199818032i</v>
      </c>
      <c r="M2890" t="str">
        <f t="shared" si="847"/>
        <v>0.0004-0.00102166094085535i</v>
      </c>
      <c r="N2890">
        <f t="shared" si="848"/>
        <v>101.66241433088196</v>
      </c>
      <c r="O2890">
        <f t="shared" si="849"/>
        <v>2.5242145926867767</v>
      </c>
      <c r="P2890" s="3">
        <f t="shared" si="850"/>
        <v>-2.5242145926867767</v>
      </c>
      <c r="Q2890" s="3">
        <f t="shared" si="851"/>
        <v>-78.337585669118042</v>
      </c>
      <c r="R2890">
        <f t="shared" si="852"/>
        <v>101.66241433088196</v>
      </c>
      <c r="S2890">
        <f t="shared" si="853"/>
        <v>48.742362004959695</v>
      </c>
      <c r="T2890">
        <f t="shared" si="836"/>
        <v>-2.5242145926867767</v>
      </c>
    </row>
    <row r="2891" spans="1:20" x14ac:dyDescent="0.25">
      <c r="A2891">
        <f t="shared" si="837"/>
        <v>307421.07049938105</v>
      </c>
      <c r="B2891">
        <f t="shared" si="854"/>
        <v>48927.58298057854</v>
      </c>
      <c r="C2891" t="str">
        <f t="shared" si="838"/>
        <v>0.150101840075803-0.731204964808004i</v>
      </c>
      <c r="D2891" t="str">
        <f t="shared" si="839"/>
        <v>3.46246654278336-0.558131940747775i</v>
      </c>
      <c r="E2891" t="str">
        <f t="shared" si="840"/>
        <v>236.977614818758-10.0986271477809i</v>
      </c>
      <c r="F2891" t="str">
        <f t="shared" si="841"/>
        <v>2.42345909720862-3.11221766074145i</v>
      </c>
      <c r="G2891" t="str">
        <f t="shared" si="842"/>
        <v>0.999395516248262-0.0245788191565858i</v>
      </c>
      <c r="H2891" t="str">
        <f t="shared" si="843"/>
        <v>3.26051081856455-332.693599586386i</v>
      </c>
      <c r="I2891" t="str">
        <f t="shared" si="844"/>
        <v>-2.89865749846582-2.30314566870069i</v>
      </c>
      <c r="K2891" t="str">
        <f t="shared" si="845"/>
        <v>0.00035345675763258-0.00082476835713098i</v>
      </c>
      <c r="L2891" t="str">
        <f t="shared" si="846"/>
        <v>0.00015-0.00576749551522247i</v>
      </c>
      <c r="M2891" t="str">
        <f t="shared" si="847"/>
        <v>0.0004-0.00101779332621573i</v>
      </c>
      <c r="N2891">
        <f t="shared" si="848"/>
        <v>101.60052756942088</v>
      </c>
      <c r="O2891">
        <f t="shared" si="849"/>
        <v>2.5399570215584175</v>
      </c>
      <c r="P2891" s="3">
        <f t="shared" si="850"/>
        <v>-2.5399570215584175</v>
      </c>
      <c r="Q2891" s="3">
        <f t="shared" si="851"/>
        <v>-78.399472430579124</v>
      </c>
      <c r="R2891">
        <f t="shared" si="852"/>
        <v>101.60052756942088</v>
      </c>
      <c r="S2891">
        <f t="shared" si="853"/>
        <v>48.927582980578542</v>
      </c>
      <c r="T2891">
        <f t="shared" si="836"/>
        <v>-2.5399570215584175</v>
      </c>
    </row>
    <row r="2892" spans="1:20" x14ac:dyDescent="0.25">
      <c r="A2892">
        <f t="shared" si="837"/>
        <v>308589.27056727873</v>
      </c>
      <c r="B2892">
        <f t="shared" si="854"/>
        <v>49113.507795904741</v>
      </c>
      <c r="C2892" t="str">
        <f t="shared" si="838"/>
        <v>0.149029837774438-0.730044832267257i</v>
      </c>
      <c r="D2892" t="str">
        <f t="shared" si="839"/>
        <v>3.46234785324218-0.557777330196766i</v>
      </c>
      <c r="E2892" t="str">
        <f t="shared" si="840"/>
        <v>237.316758370943-10.580506354127i</v>
      </c>
      <c r="F2892" t="str">
        <f t="shared" si="841"/>
        <v>2.42344794254969-3.10088784477121i</v>
      </c>
      <c r="G2892" t="str">
        <f t="shared" si="842"/>
        <v>0.999390916246497-0.0246721051084857i</v>
      </c>
      <c r="H2892" t="str">
        <f t="shared" si="843"/>
        <v>3.23002645608722-331.378592965893i</v>
      </c>
      <c r="I2892" t="str">
        <f t="shared" si="844"/>
        <v>-2.87672917015087-2.29377408153951i</v>
      </c>
      <c r="K2892" t="str">
        <f t="shared" si="845"/>
        <v>0.000352936981112022-0.000821795359632877i</v>
      </c>
      <c r="L2892" t="str">
        <f t="shared" si="846"/>
        <v>0.00015-0.0057456619996239i</v>
      </c>
      <c r="M2892" t="str">
        <f t="shared" si="847"/>
        <v>0.0004-0.00101394035287481i</v>
      </c>
      <c r="N2892">
        <f t="shared" si="848"/>
        <v>101.53771701449315</v>
      </c>
      <c r="O2892">
        <f t="shared" si="849"/>
        <v>2.5556982522822831</v>
      </c>
      <c r="P2892" s="3">
        <f t="shared" si="850"/>
        <v>-2.5556982522822831</v>
      </c>
      <c r="Q2892" s="3">
        <f t="shared" si="851"/>
        <v>-78.462282985506846</v>
      </c>
      <c r="R2892">
        <f t="shared" si="852"/>
        <v>101.53771701449315</v>
      </c>
      <c r="S2892">
        <f t="shared" si="853"/>
        <v>49.113507795904738</v>
      </c>
      <c r="T2892">
        <f t="shared" si="836"/>
        <v>-2.5556982522822831</v>
      </c>
    </row>
    <row r="2893" spans="1:20" x14ac:dyDescent="0.25">
      <c r="A2893">
        <f t="shared" si="837"/>
        <v>309761.90979543439</v>
      </c>
      <c r="B2893">
        <f t="shared" si="854"/>
        <v>49300.139125529182</v>
      </c>
      <c r="C2893" t="str">
        <f t="shared" si="838"/>
        <v>0.147949245273384-0.728888032609812i</v>
      </c>
      <c r="D2893" t="str">
        <f t="shared" si="839"/>
        <v>3.46222826817656-0.557430622002803i</v>
      </c>
      <c r="E2893" t="str">
        <f t="shared" si="840"/>
        <v>237.654533344458-11.0680154814587i</v>
      </c>
      <c r="F2893" t="str">
        <f t="shared" si="841"/>
        <v>2.42343670305814-3.08960263192254i</v>
      </c>
      <c r="G2893" t="str">
        <f t="shared" si="842"/>
        <v>0.999386281261125-0.0247657442485443i</v>
      </c>
      <c r="H2893" t="str">
        <f t="shared" si="843"/>
        <v>3.19986236305951-330.069203829808i</v>
      </c>
      <c r="I2893" t="str">
        <f t="shared" si="844"/>
        <v>-2.85497320371707-2.28444604543329i</v>
      </c>
      <c r="K2893" t="str">
        <f t="shared" si="845"/>
        <v>0.000352420950673497-0.000818833531143194i</v>
      </c>
      <c r="L2893" t="str">
        <f t="shared" si="846"/>
        <v>0.00015-0.00572391113730215i</v>
      </c>
      <c r="M2893" t="str">
        <f t="shared" si="847"/>
        <v>0.0004-0.00101010196540626i</v>
      </c>
      <c r="N2893">
        <f t="shared" si="848"/>
        <v>101.47397864872556</v>
      </c>
      <c r="O2893">
        <f t="shared" si="849"/>
        <v>2.5714393784212506</v>
      </c>
      <c r="P2893" s="3">
        <f t="shared" si="850"/>
        <v>-2.5714393784212506</v>
      </c>
      <c r="Q2893" s="3">
        <f t="shared" si="851"/>
        <v>-78.526021351274437</v>
      </c>
      <c r="R2893">
        <f t="shared" si="852"/>
        <v>101.47397864872556</v>
      </c>
      <c r="S2893">
        <f t="shared" si="853"/>
        <v>49.300139125529185</v>
      </c>
      <c r="T2893">
        <f t="shared" si="836"/>
        <v>-2.5714393784212506</v>
      </c>
    </row>
    <row r="2894" spans="1:20" x14ac:dyDescent="0.25">
      <c r="A2894">
        <f t="shared" si="837"/>
        <v>310939.0050526571</v>
      </c>
      <c r="B2894">
        <f t="shared" si="854"/>
        <v>49487.479654206196</v>
      </c>
      <c r="C2894" t="str">
        <f t="shared" si="838"/>
        <v>0.146860042821514-0.727734432758701i</v>
      </c>
      <c r="D2894" t="str">
        <f t="shared" si="839"/>
        <v>3.46210778089256-0.557091809801222i</v>
      </c>
      <c r="E2894" t="str">
        <f t="shared" si="840"/>
        <v>237.990871979618-11.5611831174829i</v>
      </c>
      <c r="F2894" t="str">
        <f t="shared" si="841"/>
        <v>2.42342537808959-3.07836185980593i</v>
      </c>
      <c r="G2894" t="str">
        <f t="shared" si="842"/>
        <v>0.99938161102642-0.0248597379040382i</v>
      </c>
      <c r="H2894" t="str">
        <f t="shared" si="843"/>
        <v>3.17001469655062-328.765403474377i</v>
      </c>
      <c r="I2894" t="str">
        <f t="shared" si="844"/>
        <v>-2.83338819478661-2.27516128715484i</v>
      </c>
      <c r="K2894" t="str">
        <f t="shared" si="845"/>
        <v>0.000351908637849182-0.00081588283610788i</v>
      </c>
      <c r="L2894" t="str">
        <f t="shared" si="846"/>
        <v>0.00015-0.00570224261536375i</v>
      </c>
      <c r="M2894" t="str">
        <f t="shared" si="847"/>
        <v>0.0004-0.00100627810859361i</v>
      </c>
      <c r="N2894">
        <f t="shared" si="848"/>
        <v>101.40930850960348</v>
      </c>
      <c r="O2894">
        <f t="shared" si="849"/>
        <v>2.5871815062345735</v>
      </c>
      <c r="P2894" s="3">
        <f t="shared" si="850"/>
        <v>-2.5871815062345735</v>
      </c>
      <c r="Q2894" s="3">
        <f t="shared" si="851"/>
        <v>-78.590691490396523</v>
      </c>
      <c r="R2894">
        <f t="shared" si="852"/>
        <v>101.40930850960348</v>
      </c>
      <c r="S2894">
        <f t="shared" si="853"/>
        <v>49.487479654206197</v>
      </c>
      <c r="T2894">
        <f t="shared" si="836"/>
        <v>-2.5871815062345735</v>
      </c>
    </row>
    <row r="2895" spans="1:20" x14ac:dyDescent="0.25">
      <c r="A2895">
        <f t="shared" si="837"/>
        <v>312120.57327185717</v>
      </c>
      <c r="B2895">
        <f t="shared" si="854"/>
        <v>49675.532076892181</v>
      </c>
      <c r="C2895" t="str">
        <f t="shared" si="838"/>
        <v>0.145762211856224-0.726583898446347i</v>
      </c>
      <c r="D2895" t="str">
        <f t="shared" si="839"/>
        <v>3.46198638464714-0.556760887325429i</v>
      </c>
      <c r="E2895" t="str">
        <f t="shared" si="840"/>
        <v>238.325705480088-12.0600371982594i</v>
      </c>
      <c r="F2895" t="str">
        <f t="shared" si="841"/>
        <v>2.42341396699481-3.06716536667068i</v>
      </c>
      <c r="G2895" t="str">
        <f t="shared" si="842"/>
        <v>0.999376905274641-0.0249540874071181i</v>
      </c>
      <c r="H2895" t="str">
        <f t="shared" si="843"/>
        <v>3.14047966569444-327.467163392469i</v>
      </c>
      <c r="I2895" t="str">
        <f t="shared" si="844"/>
        <v>-2.81197275116326-2.26591953605932i</v>
      </c>
      <c r="K2895" t="str">
        <f t="shared" si="845"/>
        <v>0.00035140001436754-0.000812943239052464i</v>
      </c>
      <c r="L2895" t="str">
        <f t="shared" si="846"/>
        <v>0.00015-0.0056806561220998i</v>
      </c>
      <c r="M2895" t="str">
        <f t="shared" si="847"/>
        <v>0.0004-0.00100246872742937i</v>
      </c>
      <c r="N2895">
        <f t="shared" si="848"/>
        <v>101.34370269108153</v>
      </c>
      <c r="O2895">
        <f t="shared" si="849"/>
        <v>2.6029257546713325</v>
      </c>
      <c r="P2895" s="3">
        <f t="shared" si="850"/>
        <v>-2.6029257546713325</v>
      </c>
      <c r="Q2895" s="3">
        <f t="shared" si="851"/>
        <v>-78.656297308918468</v>
      </c>
      <c r="R2895">
        <f t="shared" si="852"/>
        <v>101.34370269108153</v>
      </c>
      <c r="S2895">
        <f t="shared" si="853"/>
        <v>49.675532076892182</v>
      </c>
      <c r="T2895">
        <f t="shared" si="836"/>
        <v>-2.6029257546713325</v>
      </c>
    </row>
    <row r="2896" spans="1:20" x14ac:dyDescent="0.25">
      <c r="A2896">
        <f t="shared" si="837"/>
        <v>313306.63145029027</v>
      </c>
      <c r="B2896">
        <f t="shared" si="854"/>
        <v>49864.299098784373</v>
      </c>
      <c r="C2896" t="str">
        <f t="shared" si="838"/>
        <v>0.144655735039301-0.725436294218938i</v>
      </c>
      <c r="D2896" t="str">
        <f t="shared" si="839"/>
        <v>3.46186407264783-0.556437848406635i</v>
      </c>
      <c r="E2896" t="str">
        <f t="shared" si="840"/>
        <v>238.658964011623-12.564604982896i</v>
      </c>
      <c r="F2896" t="str">
        <f t="shared" si="841"/>
        <v>2.42340246911963-3.05601299140246i</v>
      </c>
      <c r="G2896" t="str">
        <f t="shared" si="842"/>
        <v>0.999372163736021-0.0250487940948256i</v>
      </c>
      <c r="H2896" t="str">
        <f t="shared" si="843"/>
        <v>3.11125353091189-326.174455271758i</v>
      </c>
      <c r="I2896" t="str">
        <f t="shared" si="844"/>
        <v>-2.79072549271573-2.25672052405037i</v>
      </c>
      <c r="K2896" t="str">
        <f t="shared" si="845"/>
        <v>0.000350895052151947-0.00081001470458245i</v>
      </c>
      <c r="L2896" t="str">
        <f t="shared" si="846"/>
        <v>0.00015-0.00565915134698125i</v>
      </c>
      <c r="M2896" t="str">
        <f t="shared" si="847"/>
        <v>0.0004-0.000998673767114337i</v>
      </c>
      <c r="N2896">
        <f t="shared" si="848"/>
        <v>101.27715734520567</v>
      </c>
      <c r="O2896">
        <f t="shared" si="849"/>
        <v>2.6186732553585692</v>
      </c>
      <c r="P2896" s="3">
        <f t="shared" si="850"/>
        <v>-2.6186732553585692</v>
      </c>
      <c r="Q2896" s="3">
        <f t="shared" si="851"/>
        <v>-78.722842654794334</v>
      </c>
      <c r="R2896">
        <f t="shared" si="852"/>
        <v>101.27715734520567</v>
      </c>
      <c r="S2896">
        <f t="shared" si="853"/>
        <v>49.864299098784372</v>
      </c>
      <c r="T2896">
        <f t="shared" si="836"/>
        <v>-2.6186732553585692</v>
      </c>
    </row>
    <row r="2897" spans="1:20" x14ac:dyDescent="0.25">
      <c r="A2897">
        <f t="shared" si="837"/>
        <v>314497.19664980139</v>
      </c>
      <c r="B2897">
        <f t="shared" si="854"/>
        <v>50053.783435359757</v>
      </c>
      <c r="C2897" t="str">
        <f t="shared" si="838"/>
        <v>0.14354059629326-0.724291483441508i</v>
      </c>
      <c r="D2897" t="str">
        <f t="shared" si="839"/>
        <v>3.46174083805231-0.556122686973589i</v>
      </c>
      <c r="E2897" t="str">
        <f t="shared" si="840"/>
        <v>238.990576701301-13.0749130278509i</v>
      </c>
      <c r="F2897" t="str">
        <f t="shared" si="841"/>
        <v>2.42339088380492-3.04490457352105i</v>
      </c>
      <c r="G2897" t="str">
        <f t="shared" si="842"/>
        <v>0.999367386138746-0.02514385930911i</v>
      </c>
      <c r="H2897" t="str">
        <f t="shared" si="843"/>
        <v>3.08233260314613-324.887250992938i</v>
      </c>
      <c r="I2897" t="str">
        <f t="shared" si="844"/>
        <v>-2.76964505126256-2.24756398554689i</v>
      </c>
      <c r="K2897" t="str">
        <f t="shared" si="845"/>
        <v>0.000350393723319357-0.000807097197383601i</v>
      </c>
      <c r="L2897" t="str">
        <f t="shared" si="846"/>
        <v>0.00015-0.00563772798065477i</v>
      </c>
      <c r="M2897" t="str">
        <f t="shared" si="847"/>
        <v>0.0004-0.00099489317305672i</v>
      </c>
      <c r="N2897">
        <f t="shared" si="848"/>
        <v>101.20966868375767</v>
      </c>
      <c r="O2897">
        <f t="shared" si="849"/>
        <v>2.6344251525860756</v>
      </c>
      <c r="P2897" s="3">
        <f t="shared" si="850"/>
        <v>-2.6344251525860756</v>
      </c>
      <c r="Q2897" s="3">
        <f t="shared" si="851"/>
        <v>-78.79033131624233</v>
      </c>
      <c r="R2897">
        <f t="shared" si="852"/>
        <v>101.20966868375767</v>
      </c>
      <c r="S2897">
        <f t="shared" si="853"/>
        <v>50.053783435359755</v>
      </c>
      <c r="T2897">
        <f t="shared" si="836"/>
        <v>-2.6344251525860756</v>
      </c>
    </row>
    <row r="2898" spans="1:20" x14ac:dyDescent="0.25">
      <c r="A2898">
        <f t="shared" si="837"/>
        <v>315692.2859970706</v>
      </c>
      <c r="B2898">
        <f t="shared" si="854"/>
        <v>50243.987812414125</v>
      </c>
      <c r="C2898" t="str">
        <f t="shared" si="838"/>
        <v>0.14241678083808-0.723149328303947i</v>
      </c>
      <c r="D2898" t="str">
        <f t="shared" si="839"/>
        <v>3.46161667396829-0.555815397052328i</v>
      </c>
      <c r="E2898" t="str">
        <f t="shared" si="840"/>
        <v>239.320471637275-13.5909871608558i</v>
      </c>
      <c r="F2898" t="str">
        <f t="shared" si="841"/>
        <v>2.42337921038655-3.033839953178i</v>
      </c>
      <c r="G2898" t="str">
        <f t="shared" si="842"/>
        <v>0.999362572208946-0.0252392843968443i</v>
      </c>
      <c r="H2898" t="str">
        <f t="shared" si="843"/>
        <v>3.05371324310998-323.605522627958i</v>
      </c>
      <c r="I2898" t="str">
        <f t="shared" si="844"/>
        <v>-2.74873007045821-2.23844965745029i</v>
      </c>
      <c r="K2898" t="str">
        <f t="shared" si="845"/>
        <v>0.000349896000178954-0.000804190682222293i</v>
      </c>
      <c r="L2898" t="str">
        <f t="shared" si="846"/>
        <v>0.00015-0.005616385714938i</v>
      </c>
      <c r="M2898" t="str">
        <f t="shared" si="847"/>
        <v>0.0004-0.000991126890871411i</v>
      </c>
      <c r="N2898">
        <f t="shared" si="848"/>
        <v>101.14123297991495</v>
      </c>
      <c r="O2898">
        <f t="shared" si="849"/>
        <v>2.6501826032856086</v>
      </c>
      <c r="P2898" s="3">
        <f t="shared" si="850"/>
        <v>-2.6501826032856086</v>
      </c>
      <c r="Q2898" s="3">
        <f t="shared" si="851"/>
        <v>-78.858767020085054</v>
      </c>
      <c r="R2898">
        <f t="shared" si="852"/>
        <v>101.14123297991495</v>
      </c>
      <c r="S2898">
        <f t="shared" si="853"/>
        <v>50.243987812414126</v>
      </c>
      <c r="T2898">
        <f t="shared" si="836"/>
        <v>-2.6501826032856086</v>
      </c>
    </row>
    <row r="2899" spans="1:20" x14ac:dyDescent="0.25">
      <c r="A2899">
        <f t="shared" si="837"/>
        <v>316891.91668385948</v>
      </c>
      <c r="B2899">
        <f t="shared" si="854"/>
        <v>50434.9149661013</v>
      </c>
      <c r="C2899" t="str">
        <f t="shared" si="838"/>
        <v>0.141284275228282-0.722009689827696i</v>
      </c>
      <c r="D2899" t="str">
        <f t="shared" si="839"/>
        <v>3.46149157345289-0.555515972765897i</v>
      </c>
      <c r="E2899" t="str">
        <f t="shared" si="840"/>
        <v>239.648575869048-14.1128524544682i</v>
      </c>
      <c r="F2899" t="str">
        <f t="shared" si="841"/>
        <v>2.42336744819541-3.02281897115435i</v>
      </c>
      <c r="G2899" t="str">
        <f t="shared" si="842"/>
        <v>0.999357721670675-0.0253350707098429i</v>
      </c>
      <c r="H2899" t="str">
        <f t="shared" si="843"/>
        <v>3.0253918605452-322.329242438262i</v>
      </c>
      <c r="I2899" t="str">
        <f t="shared" si="844"/>
        <v>-2.72797920568029-2.22937727911224i</v>
      </c>
      <c r="K2899" t="str">
        <f t="shared" si="845"/>
        <v>0.000349401855230808-0.000801295123945804i</v>
      </c>
      <c r="L2899" t="str">
        <f t="shared" si="846"/>
        <v>0.00015-0.0055951242428153i</v>
      </c>
      <c r="M2899" t="str">
        <f t="shared" si="847"/>
        <v>0.0004-0.000987374866379177i</v>
      </c>
      <c r="N2899">
        <f t="shared" si="848"/>
        <v>101.07184656992573</v>
      </c>
      <c r="O2899">
        <f t="shared" si="849"/>
        <v>2.6659467770075369</v>
      </c>
      <c r="P2899" s="3">
        <f t="shared" si="850"/>
        <v>-2.6659467770075369</v>
      </c>
      <c r="Q2899" s="3">
        <f t="shared" si="851"/>
        <v>-78.928153430074275</v>
      </c>
      <c r="R2899">
        <f t="shared" si="852"/>
        <v>101.07184656992573</v>
      </c>
      <c r="S2899">
        <f t="shared" si="853"/>
        <v>50.434914966101303</v>
      </c>
      <c r="T2899">
        <f t="shared" si="836"/>
        <v>-2.6659467770075369</v>
      </c>
    </row>
    <row r="2900" spans="1:20" x14ac:dyDescent="0.25">
      <c r="A2900">
        <f t="shared" si="837"/>
        <v>318096.10596725816</v>
      </c>
      <c r="B2900">
        <f t="shared" si="854"/>
        <v>50626.567642972484</v>
      </c>
      <c r="C2900" t="str">
        <f t="shared" si="838"/>
        <v>0.140143067390412-0.720872427873452i</v>
      </c>
      <c r="D2900" t="str">
        <f t="shared" si="839"/>
        <v>3.46136552951239-0.555224408334084i</v>
      </c>
      <c r="E2900" t="str">
        <f t="shared" si="840"/>
        <v>239.974815408313-14.6405331992631i</v>
      </c>
      <c r="F2900" t="str">
        <f t="shared" si="841"/>
        <v>2.42335559655724-3.01184146885826i</v>
      </c>
      <c r="G2900" t="str">
        <f t="shared" si="842"/>
        <v>0.999352834245895-0.025431219604877i</v>
      </c>
      <c r="H2900" t="str">
        <f t="shared" si="843"/>
        <v>2.99736491349396-321.058382873062i</v>
      </c>
      <c r="I2900" t="str">
        <f t="shared" si="844"/>
        <v>-2.70739112391797-2.2203465923029i</v>
      </c>
      <c r="K2900" t="str">
        <f t="shared" si="845"/>
        <v>0.000348911261164554-0.00079841048748262i</v>
      </c>
      <c r="L2900" t="str">
        <f t="shared" si="846"/>
        <v>0.00015-0.00557394325843325i</v>
      </c>
      <c r="M2900" t="str">
        <f t="shared" si="847"/>
        <v>0.0004-0.000983637045605867i</v>
      </c>
      <c r="N2900">
        <f t="shared" si="848"/>
        <v>101.00150585480054</v>
      </c>
      <c r="O2900">
        <f t="shared" si="849"/>
        <v>2.6817188558912255</v>
      </c>
      <c r="P2900" s="3">
        <f t="shared" si="850"/>
        <v>-2.6817188558912255</v>
      </c>
      <c r="Q2900" s="3">
        <f t="shared" si="851"/>
        <v>-78.998494145199459</v>
      </c>
      <c r="R2900">
        <f t="shared" si="852"/>
        <v>101.00150585480054</v>
      </c>
      <c r="S2900">
        <f t="shared" si="853"/>
        <v>50.626567642972482</v>
      </c>
      <c r="T2900">
        <f t="shared" si="836"/>
        <v>-2.6817188558912255</v>
      </c>
    </row>
    <row r="2901" spans="1:20" x14ac:dyDescent="0.25">
      <c r="A2901">
        <f t="shared" si="837"/>
        <v>319304.87116993376</v>
      </c>
      <c r="B2901">
        <f t="shared" si="854"/>
        <v>50818.948600015778</v>
      </c>
      <c r="C2901" t="str">
        <f t="shared" si="838"/>
        <v>0.138993146660904-0.719737401149715i</v>
      </c>
      <c r="D2901" t="str">
        <f t="shared" si="839"/>
        <v>3.46123853510199-0.55494069807317i</v>
      </c>
      <c r="E2901" t="str">
        <f t="shared" si="840"/>
        <v>240.299115230341-15.1740528766501i</v>
      </c>
      <c r="F2901" t="str">
        <f t="shared" si="841"/>
        <v>2.42334365479273-3.00090728832283i</v>
      </c>
      <c r="G2901" t="str">
        <f t="shared" si="842"/>
        <v>0.999347909654464-0.0255277324436929i</v>
      </c>
      <c r="H2901" t="str">
        <f t="shared" si="843"/>
        <v>2.96962890758214-319.792916567631i</v>
      </c>
      <c r="I2901" t="str">
        <f t="shared" si="844"/>
        <v>-2.68696450366187-2.21135734117975i</v>
      </c>
      <c r="K2901" t="str">
        <f t="shared" si="845"/>
        <v>0.000348424190858077-0.000795536737842773i</v>
      </c>
      <c r="L2901" t="str">
        <f t="shared" si="846"/>
        <v>0.00015-0.00555284245709628i</v>
      </c>
      <c r="M2901" t="str">
        <f t="shared" si="847"/>
        <v>0.0004-0.000979913374781697i</v>
      </c>
      <c r="N2901">
        <f t="shared" si="848"/>
        <v>100.93020730202173</v>
      </c>
      <c r="O2901">
        <f t="shared" si="849"/>
        <v>2.6975000346311928</v>
      </c>
      <c r="P2901" s="3">
        <f t="shared" si="850"/>
        <v>-2.6975000346311928</v>
      </c>
      <c r="Q2901" s="3">
        <f t="shared" si="851"/>
        <v>-79.069792697978272</v>
      </c>
      <c r="R2901">
        <f t="shared" si="852"/>
        <v>100.93020730202173</v>
      </c>
      <c r="S2901">
        <f t="shared" si="853"/>
        <v>50.81894860001578</v>
      </c>
      <c r="T2901">
        <f t="shared" si="836"/>
        <v>-2.6975000346311928</v>
      </c>
    </row>
    <row r="2902" spans="1:20" x14ac:dyDescent="0.25">
      <c r="A2902">
        <f t="shared" si="837"/>
        <v>320518.2296803795</v>
      </c>
      <c r="B2902">
        <f t="shared" si="854"/>
        <v>51012.060604695842</v>
      </c>
      <c r="C2902" t="str">
        <f t="shared" si="838"/>
        <v>0.137834503824227-0.718604467222181i</v>
      </c>
      <c r="D2902" t="str">
        <f t="shared" si="839"/>
        <v>3.46111058312524-0.554664836395646i</v>
      </c>
      <c r="E2902" t="str">
        <f t="shared" si="840"/>
        <v>240.621399275973-15.7134341313559i</v>
      </c>
      <c r="F2902" t="str">
        <f t="shared" si="841"/>
        <v>2.42333162221742-2.99001627220375i</v>
      </c>
      <c r="G2902" t="str">
        <f t="shared" si="842"/>
        <v>0.999342947614118-0.025624610593028i</v>
      </c>
      <c r="H2902" t="str">
        <f t="shared" si="843"/>
        <v>2.94218039531347-318.532816341604i</v>
      </c>
      <c r="I2902" t="str">
        <f t="shared" si="844"/>
        <v>-2.66669803479481-2.20240927225682i</v>
      </c>
      <c r="K2902" t="str">
        <f t="shared" si="845"/>
        <v>0.000347940617376176-0.000792673840118076i</v>
      </c>
      <c r="L2902" t="str">
        <f t="shared" si="846"/>
        <v>0.00015-0.0055318215352623i</v>
      </c>
      <c r="M2902" t="str">
        <f t="shared" si="847"/>
        <v>0.0004-0.000976203800340408i</v>
      </c>
      <c r="N2902">
        <f t="shared" si="848"/>
        <v>100.85794744726498</v>
      </c>
      <c r="O2902">
        <f t="shared" si="849"/>
        <v>2.7132915204394008</v>
      </c>
      <c r="P2902" s="3">
        <f t="shared" si="850"/>
        <v>-2.7132915204394008</v>
      </c>
      <c r="Q2902" s="3">
        <f t="shared" si="851"/>
        <v>-79.142052552735024</v>
      </c>
      <c r="R2902">
        <f t="shared" si="852"/>
        <v>100.85794744726498</v>
      </c>
      <c r="S2902">
        <f t="shared" si="853"/>
        <v>51.01206060469584</v>
      </c>
      <c r="T2902">
        <f t="shared" si="836"/>
        <v>-2.7132915204394008</v>
      </c>
    </row>
    <row r="2903" spans="1:20" x14ac:dyDescent="0.25">
      <c r="A2903">
        <f t="shared" si="837"/>
        <v>321736.19895316497</v>
      </c>
      <c r="B2903">
        <f t="shared" si="854"/>
        <v>51205.906434993689</v>
      </c>
      <c r="C2903" t="str">
        <f t="shared" si="838"/>
        <v>0.136667131151423-0.717473482524137i</v>
      </c>
      <c r="D2903" t="str">
        <f t="shared" si="839"/>
        <v>3.46098166643384-0.554396817809955i</v>
      </c>
      <c r="E2903" t="str">
        <f t="shared" si="840"/>
        <v>240.941590454196-16.2586987435531i</v>
      </c>
      <c r="F2903" t="str">
        <f t="shared" si="841"/>
        <v>2.42331949814164-2.97916826377704i</v>
      </c>
      <c r="G2903" t="str">
        <f t="shared" si="842"/>
        <v>0.999337947840453-0.0257218554246275i</v>
      </c>
      <c r="H2903" t="str">
        <f t="shared" si="843"/>
        <v>2.91501597537584-317.278055197306i</v>
      </c>
      <c r="I2903" t="str">
        <f t="shared" si="844"/>
        <v>-2.64659041848392-2.19350213437439i</v>
      </c>
      <c r="K2903" t="str">
        <f t="shared" si="845"/>
        <v>0.000347460513969283-0.00078982175948243i</v>
      </c>
      <c r="L2903" t="str">
        <f t="shared" si="846"/>
        <v>0.00015-0.00551088019053825i</v>
      </c>
      <c r="M2903" t="str">
        <f t="shared" si="847"/>
        <v>0.0004-0.000972508268918511i</v>
      </c>
      <c r="N2903">
        <f t="shared" si="848"/>
        <v>100.78472289613936</v>
      </c>
      <c r="O2903">
        <f t="shared" si="849"/>
        <v>2.729094533001712</v>
      </c>
      <c r="P2903" s="3">
        <f t="shared" si="850"/>
        <v>-2.729094533001712</v>
      </c>
      <c r="Q2903" s="3">
        <f t="shared" si="851"/>
        <v>-79.215277103860643</v>
      </c>
      <c r="R2903">
        <f t="shared" si="852"/>
        <v>100.78472289613936</v>
      </c>
      <c r="S2903">
        <f t="shared" si="853"/>
        <v>51.205906434993686</v>
      </c>
      <c r="T2903">
        <f t="shared" si="836"/>
        <v>-2.729094533001712</v>
      </c>
    </row>
    <row r="2904" spans="1:20" x14ac:dyDescent="0.25">
      <c r="A2904">
        <f t="shared" si="837"/>
        <v>322958.79650918703</v>
      </c>
      <c r="B2904">
        <f t="shared" si="854"/>
        <v>51400.488879446668</v>
      </c>
      <c r="C2904" t="str">
        <f t="shared" si="838"/>
        <v>0.135491022438911-0.716344302367833i</v>
      </c>
      <c r="D2904" t="str">
        <f t="shared" si="839"/>
        <v>3.46085177782718-0.554136636920214i</v>
      </c>
      <c r="E2904" t="str">
        <f t="shared" si="840"/>
        <v>241.259610645362-16.8098676006591i</v>
      </c>
      <c r="F2904" t="str">
        <f t="shared" si="841"/>
        <v>2.42330728187051-2.96836310693678i</v>
      </c>
      <c r="G2904" t="str">
        <f t="shared" si="842"/>
        <v>0.999332910046912-0.025819468315262i</v>
      </c>
      <c r="H2904" t="str">
        <f t="shared" si="843"/>
        <v>2.88813229195816-316.028606318102i</v>
      </c>
      <c r="I2904" t="str">
        <f t="shared" si="844"/>
        <v>-2.62664036707386-2.18463567866925i</v>
      </c>
      <c r="K2904" t="str">
        <f t="shared" si="845"/>
        <v>0.000346983854072152-0.000786980461192125i</v>
      </c>
      <c r="L2904" t="str">
        <f t="shared" si="846"/>
        <v>0.00015-0.0054900181216759i</v>
      </c>
      <c r="M2904" t="str">
        <f t="shared" si="847"/>
        <v>0.0004-0.000968826727354569i</v>
      </c>
      <c r="N2904">
        <f t="shared" si="848"/>
        <v>100.71053032593849</v>
      </c>
      <c r="O2904">
        <f t="shared" si="849"/>
        <v>2.7449103044291965</v>
      </c>
      <c r="P2904" s="3">
        <f t="shared" si="850"/>
        <v>-2.7449103044291965</v>
      </c>
      <c r="Q2904" s="3">
        <f t="shared" si="851"/>
        <v>-79.289469674061507</v>
      </c>
      <c r="R2904">
        <f t="shared" si="852"/>
        <v>100.71053032593849</v>
      </c>
      <c r="S2904">
        <f t="shared" si="853"/>
        <v>51.400488879446669</v>
      </c>
      <c r="T2904">
        <f t="shared" si="836"/>
        <v>-2.7449103044291965</v>
      </c>
    </row>
    <row r="2905" spans="1:20" x14ac:dyDescent="0.25">
      <c r="A2905">
        <f t="shared" si="837"/>
        <v>324186.0399359219</v>
      </c>
      <c r="B2905">
        <f t="shared" si="854"/>
        <v>51595.810737188564</v>
      </c>
      <c r="C2905" t="str">
        <f t="shared" si="838"/>
        <v>0.134306173047598-0.715216780956757i</v>
      </c>
      <c r="D2905" t="str">
        <f t="shared" si="839"/>
        <v>3.46072091005211-0.553884288425967i</v>
      </c>
      <c r="E2905" t="str">
        <f t="shared" si="840"/>
        <v>241.575380705033-17.3669606688138i</v>
      </c>
      <c r="F2905" t="str">
        <f t="shared" si="841"/>
        <v>2.4232949727039-2.9576006461929i</v>
      </c>
      <c r="G2905" t="str">
        <f t="shared" si="842"/>
        <v>0.999327833944768-0.0259174506467438i</v>
      </c>
      <c r="H2905" t="str">
        <f t="shared" si="843"/>
        <v>2.86152603407803-314.78444306675i</v>
      </c>
      <c r="I2905" t="str">
        <f t="shared" si="844"/>
        <v>-2.60684660398118-2.17580965854532i</v>
      </c>
      <c r="K2905" t="str">
        <f t="shared" si="845"/>
        <v>0.000346510611302556-0.000784149910586044i</v>
      </c>
      <c r="L2905" t="str">
        <f t="shared" si="846"/>
        <v>0.00015-0.00546923502856733i</v>
      </c>
      <c r="M2905" t="str">
        <f t="shared" si="847"/>
        <v>0.0004-0.000965159122688349i</v>
      </c>
      <c r="N2905">
        <f t="shared" si="848"/>
        <v>100.63536648740801</v>
      </c>
      <c r="O2905">
        <f t="shared" si="849"/>
        <v>2.7607400792051799</v>
      </c>
      <c r="P2905" s="3">
        <f t="shared" si="850"/>
        <v>-2.7607400792051799</v>
      </c>
      <c r="Q2905" s="3">
        <f t="shared" si="851"/>
        <v>-79.364633512591993</v>
      </c>
      <c r="R2905">
        <f t="shared" si="852"/>
        <v>100.63536648740801</v>
      </c>
      <c r="S2905">
        <f t="shared" si="853"/>
        <v>51.595810737188565</v>
      </c>
      <c r="T2905">
        <f t="shared" si="836"/>
        <v>-2.7607400792051799</v>
      </c>
    </row>
    <row r="2906" spans="1:20" x14ac:dyDescent="0.25">
      <c r="A2906">
        <f t="shared" si="837"/>
        <v>325417.94688767847</v>
      </c>
      <c r="B2906">
        <f t="shared" si="854"/>
        <v>51791.874817989883</v>
      </c>
      <c r="C2906" t="str">
        <f t="shared" si="838"/>
        <v>0.133112579942245-0.714090771398943i</v>
      </c>
      <c r="D2906" t="str">
        <f t="shared" si="839"/>
        <v>3.46058905580233-0.553639767121887i</v>
      </c>
      <c r="E2906" t="str">
        <f t="shared" si="840"/>
        <v>241.888820468481-17.9299969640407i</v>
      </c>
      <c r="F2906" t="str">
        <f t="shared" si="841"/>
        <v>2.42328256993637-2.9468807266689i</v>
      </c>
      <c r="G2906" t="str">
        <f t="shared" si="842"/>
        <v>0.999322719243107-0.0260158038059443i</v>
      </c>
      <c r="H2906" t="str">
        <f t="shared" si="843"/>
        <v>2.83519393492073-313.545538983792i</v>
      </c>
      <c r="I2906" t="str">
        <f t="shared" si="844"/>
        <v>-2.58720786358985-2.16702382964485i</v>
      </c>
      <c r="K2906" t="str">
        <f t="shared" si="845"/>
        <v>0.000346040759460016-0.000781330073085993i</v>
      </c>
      <c r="L2906" t="str">
        <f t="shared" si="846"/>
        <v>0.00015-0.0054485306122408i</v>
      </c>
      <c r="M2906" t="str">
        <f t="shared" si="847"/>
        <v>0.0004-0.000961505402160144i</v>
      </c>
      <c r="N2906">
        <f t="shared" si="848"/>
        <v>100.55922820652466</v>
      </c>
      <c r="O2906">
        <f t="shared" si="849"/>
        <v>2.7765851141267439</v>
      </c>
      <c r="P2906" s="3">
        <f t="shared" si="850"/>
        <v>-2.7765851141267439</v>
      </c>
      <c r="Q2906" s="3">
        <f t="shared" si="851"/>
        <v>-79.440771793475335</v>
      </c>
      <c r="R2906">
        <f t="shared" si="852"/>
        <v>100.55922820652466</v>
      </c>
      <c r="S2906">
        <f t="shared" si="853"/>
        <v>51.791874817989886</v>
      </c>
      <c r="T2906">
        <f t="shared" si="836"/>
        <v>-2.7765851141267439</v>
      </c>
    </row>
    <row r="2907" spans="1:20" x14ac:dyDescent="0.25">
      <c r="A2907">
        <f t="shared" si="837"/>
        <v>326654.53508585162</v>
      </c>
      <c r="B2907">
        <f t="shared" si="854"/>
        <v>51988.683942298245</v>
      </c>
      <c r="C2907" t="str">
        <f t="shared" si="838"/>
        <v>0.131910241731144-0.712966125721366i</v>
      </c>
      <c r="D2907" t="str">
        <f t="shared" si="839"/>
        <v>3.4604562077183-0.55340306789753i</v>
      </c>
      <c r="E2907" t="str">
        <f t="shared" si="840"/>
        <v>242.199848755881-18.4989945231039i</v>
      </c>
      <c r="F2907" t="str">
        <f t="shared" si="841"/>
        <v>2.4232700728571-2.9362031940996i</v>
      </c>
      <c r="G2907" t="str">
        <f t="shared" si="842"/>
        <v>0.999317565648812-0.026114529184811i</v>
      </c>
      <c r="H2907" t="str">
        <f t="shared" si="843"/>
        <v>2.80913277118823-312.311867785945i</v>
      </c>
      <c r="I2907" t="str">
        <f t="shared" si="844"/>
        <v>-2.56772289114782-2.15827794981982i</v>
      </c>
      <c r="K2907" t="str">
        <f t="shared" si="845"/>
        <v>0.000345574272524528-0.000778520914196906i</v>
      </c>
      <c r="L2907" t="str">
        <f t="shared" si="846"/>
        <v>0.00015-0.00542790457485637i</v>
      </c>
      <c r="M2907" t="str">
        <f t="shared" si="847"/>
        <v>0.0004-0.000957865513209947i</v>
      </c>
      <c r="N2907">
        <f t="shared" si="848"/>
        <v>100.48211238629243</v>
      </c>
      <c r="O2907">
        <f t="shared" si="849"/>
        <v>2.7924466782400312</v>
      </c>
      <c r="P2907" s="3">
        <f t="shared" si="850"/>
        <v>-2.7924466782400312</v>
      </c>
      <c r="Q2907" s="3">
        <f t="shared" si="851"/>
        <v>-79.517887613707572</v>
      </c>
      <c r="R2907">
        <f t="shared" si="852"/>
        <v>100.48211238629243</v>
      </c>
      <c r="S2907">
        <f t="shared" si="853"/>
        <v>51.988683942298245</v>
      </c>
      <c r="T2907">
        <f t="shared" si="836"/>
        <v>-2.7924466782400312</v>
      </c>
    </row>
    <row r="2908" spans="1:20" x14ac:dyDescent="0.25">
      <c r="A2908">
        <f t="shared" si="837"/>
        <v>327895.82231917785</v>
      </c>
      <c r="B2908">
        <f t="shared" si="854"/>
        <v>52186.240941278978</v>
      </c>
      <c r="C2908" t="str">
        <f t="shared" si="838"/>
        <v>0.130699158705927-0.711842694885286i</v>
      </c>
      <c r="D2908" t="str">
        <f t="shared" si="839"/>
        <v>3.46032235838668-0.553174185737053i</v>
      </c>
      <c r="E2908" t="str">
        <f t="shared" si="840"/>
        <v>242.508383378181-19.0739703740854i</v>
      </c>
      <c r="F2908" t="str">
        <f t="shared" si="841"/>
        <v>2.42325748074996-2.92556789482897i</v>
      </c>
      <c r="G2908" t="str">
        <f t="shared" si="842"/>
        <v>0.999312372866546-0.0262136281803844i</v>
      </c>
      <c r="H2908" t="str">
        <f t="shared" si="843"/>
        <v>2.7833393624588-311.083403364524i</v>
      </c>
      <c r="I2908" t="str">
        <f t="shared" si="844"/>
        <v>-2.54839044266479-2.1495717791042i</v>
      </c>
      <c r="K2908" t="str">
        <f t="shared" si="845"/>
        <v>0.000345111124655278-0.000775722399507114i</v>
      </c>
      <c r="L2908" t="str">
        <f t="shared" si="846"/>
        <v>0.00015-0.0054073566197015i</v>
      </c>
      <c r="M2908" t="str">
        <f t="shared" si="847"/>
        <v>0.0004-0.000954239403476736i</v>
      </c>
      <c r="N2908">
        <f t="shared" si="848"/>
        <v>100.40401600854463</v>
      </c>
      <c r="O2908">
        <f t="shared" si="849"/>
        <v>2.8083260527714531</v>
      </c>
      <c r="P2908" s="3">
        <f t="shared" si="850"/>
        <v>-2.8083260527714531</v>
      </c>
      <c r="Q2908" s="3">
        <f t="shared" si="851"/>
        <v>-79.59598399145537</v>
      </c>
      <c r="R2908">
        <f t="shared" si="852"/>
        <v>100.40401600854463</v>
      </c>
      <c r="S2908">
        <f t="shared" si="853"/>
        <v>52.186240941278982</v>
      </c>
      <c r="T2908">
        <f t="shared" si="836"/>
        <v>-2.8083260527714531</v>
      </c>
    </row>
    <row r="2909" spans="1:20" x14ac:dyDescent="0.25">
      <c r="A2909">
        <f t="shared" si="837"/>
        <v>329141.82644399075</v>
      </c>
      <c r="B2909">
        <f t="shared" si="854"/>
        <v>52384.548656855841</v>
      </c>
      <c r="C2909" t="str">
        <f t="shared" si="838"/>
        <v>0.129479332881664-0.71072032880273i</v>
      </c>
      <c r="D2909" t="str">
        <f t="shared" si="839"/>
        <v>3.46018750034002-0.552953115718947i</v>
      </c>
      <c r="E2909" t="str">
        <f t="shared" si="840"/>
        <v>242.8143411437-19.6549405066721i</v>
      </c>
      <c r="F2909" t="str">
        <f t="shared" si="841"/>
        <v>2.42324479289333-2.91497467580786i</v>
      </c>
      <c r="G2909" t="str">
        <f t="shared" si="842"/>
        <v>0.999307140598735-0.0263131021948152i</v>
      </c>
      <c r="H2909" t="str">
        <f t="shared" si="843"/>
        <v>2.75781057055661-309.860119783871i</v>
      </c>
      <c r="I2909" t="str">
        <f t="shared" si="844"/>
        <v>-2.52920928481102-2.14090507968615i</v>
      </c>
      <c r="K2909" t="str">
        <f t="shared" si="845"/>
        <v>0.000344651290189376-0.000772934494688574i</v>
      </c>
      <c r="L2909" t="str">
        <f t="shared" si="846"/>
        <v>0.00015-0.00538688645118698i</v>
      </c>
      <c r="M2909" t="str">
        <f t="shared" si="847"/>
        <v>0.0004-0.000950627020797707i</v>
      </c>
      <c r="N2909">
        <f t="shared" si="848"/>
        <v>100.32493613576338</v>
      </c>
      <c r="O2909">
        <f t="shared" si="849"/>
        <v>2.8242245310523604</v>
      </c>
      <c r="P2909" s="3">
        <f t="shared" si="850"/>
        <v>-2.8242245310523604</v>
      </c>
      <c r="Q2909" s="3">
        <f t="shared" si="851"/>
        <v>-79.67506386423662</v>
      </c>
      <c r="R2909">
        <f t="shared" si="852"/>
        <v>100.32493613576338</v>
      </c>
      <c r="S2909">
        <f t="shared" si="853"/>
        <v>52.384548656855841</v>
      </c>
      <c r="T2909">
        <f t="shared" si="836"/>
        <v>-2.8242245310523604</v>
      </c>
    </row>
    <row r="2910" spans="1:20" x14ac:dyDescent="0.25">
      <c r="A2910">
        <f t="shared" si="837"/>
        <v>330392.5653844779</v>
      </c>
      <c r="B2910">
        <f t="shared" si="854"/>
        <v>52583.609941751893</v>
      </c>
      <c r="C2910" t="str">
        <f t="shared" si="838"/>
        <v>0.128250768037114-0.709598876354033i</v>
      </c>
      <c r="D2910" t="str">
        <f t="shared" si="839"/>
        <v>3.46005162605634-0.55273985301576i</v>
      </c>
      <c r="E2910" t="str">
        <f t="shared" si="840"/>
        <v>243.117637865445-20.2419198421897i</v>
      </c>
      <c r="F2910" t="str">
        <f t="shared" si="841"/>
        <v>2.42323200856016-2.90442338459182i</v>
      </c>
      <c r="G2910" t="str">
        <f t="shared" si="842"/>
        <v>0.999301868545553-0.0264129526353814i</v>
      </c>
      <c r="H2910" t="str">
        <f t="shared" si="843"/>
        <v>2.73254329893178-308.64199127981i</v>
      </c>
      <c r="I2910" t="str">
        <f t="shared" si="844"/>
        <v>-2.51017819481718-2.13227761588104i</v>
      </c>
      <c r="K2910" t="str">
        <f t="shared" si="845"/>
        <v>0.00034419474364062-0.000770157165497102i</v>
      </c>
      <c r="L2910" t="str">
        <f t="shared" si="846"/>
        <v>0.00015-0.00536649377484257i</v>
      </c>
      <c r="M2910" t="str">
        <f t="shared" si="847"/>
        <v>0.0004-0.000947028313207515i</v>
      </c>
      <c r="N2910">
        <f t="shared" si="848"/>
        <v>100.24486991290841</v>
      </c>
      <c r="O2910">
        <f t="shared" si="849"/>
        <v>2.8401434184384842</v>
      </c>
      <c r="P2910" s="3">
        <f t="shared" si="850"/>
        <v>-2.8401434184384842</v>
      </c>
      <c r="Q2910" s="3">
        <f t="shared" si="851"/>
        <v>-79.755130087091587</v>
      </c>
      <c r="R2910">
        <f t="shared" si="852"/>
        <v>100.24486991290841</v>
      </c>
      <c r="S2910">
        <f t="shared" si="853"/>
        <v>52.583609941751895</v>
      </c>
      <c r="T2910">
        <f t="shared" si="836"/>
        <v>-2.8401434184384842</v>
      </c>
    </row>
    <row r="2911" spans="1:20" x14ac:dyDescent="0.25">
      <c r="A2911">
        <f t="shared" si="837"/>
        <v>331648.05713293893</v>
      </c>
      <c r="B2911">
        <f t="shared" si="854"/>
        <v>52783.427659530549</v>
      </c>
      <c r="C2911" t="str">
        <f t="shared" si="838"/>
        <v>0.127013469755126-0.708478185406555i</v>
      </c>
      <c r="D2911" t="str">
        <f t="shared" si="839"/>
        <v>3.45991472795887-0.552534392893829i</v>
      </c>
      <c r="E2911" t="str">
        <f t="shared" si="840"/>
        <v>243.41818836919-20.8349222033859i</v>
      </c>
      <c r="F2911" t="str">
        <f t="shared" si="841"/>
        <v>2.42321912701789-2.89391386933887i</v>
      </c>
      <c r="G2911" t="str">
        <f t="shared" si="842"/>
        <v>0.999296556404903-0.0265131809145058i</v>
      </c>
      <c r="H2911" t="str">
        <f t="shared" si="843"/>
        <v>2.70753449204971-307.428992258109i</v>
      </c>
      <c r="I2911" t="str">
        <f t="shared" si="844"/>
        <v>-2.49129596037529-2.12368915410466i</v>
      </c>
      <c r="K2911" t="str">
        <f t="shared" si="845"/>
        <v>0.00034374145969823-0.000767390377772614i</v>
      </c>
      <c r="L2911" t="str">
        <f t="shared" si="846"/>
        <v>0.00015-0.00534617829731278i</v>
      </c>
      <c r="M2911" t="str">
        <f t="shared" si="847"/>
        <v>0.0004-0.000943443228937554i</v>
      </c>
      <c r="N2911">
        <f t="shared" si="848"/>
        <v>100.16381456925475</v>
      </c>
      <c r="O2911">
        <f t="shared" si="849"/>
        <v>2.8560840322228742</v>
      </c>
      <c r="P2911" s="3">
        <f t="shared" si="850"/>
        <v>-2.8560840322228742</v>
      </c>
      <c r="Q2911" s="3">
        <f t="shared" si="851"/>
        <v>-79.836185430745246</v>
      </c>
      <c r="R2911">
        <f t="shared" si="852"/>
        <v>100.16381456925475</v>
      </c>
      <c r="S2911">
        <f t="shared" si="853"/>
        <v>52.783427659530552</v>
      </c>
      <c r="T2911">
        <f t="shared" si="836"/>
        <v>-2.8560840322228742</v>
      </c>
    </row>
    <row r="2912" spans="1:20" x14ac:dyDescent="0.25">
      <c r="A2912">
        <f t="shared" si="837"/>
        <v>332908.31975004415</v>
      </c>
      <c r="B2912">
        <f t="shared" si="854"/>
        <v>52984.00468463677</v>
      </c>
      <c r="C2912" t="str">
        <f t="shared" si="838"/>
        <v>0.125767445463194-0.707358102834411i</v>
      </c>
      <c r="D2912" t="str">
        <f t="shared" si="839"/>
        <v>3.45977679841545-0.552336730713i</v>
      </c>
      <c r="E2912" t="str">
        <f t="shared" si="840"/>
        <v>243.715906502315-21.4339602839713i</v>
      </c>
      <c r="F2912" t="str">
        <f t="shared" si="841"/>
        <v>2.42320614752842-2.88344597880735i</v>
      </c>
      <c r="G2912" t="str">
        <f t="shared" si="842"/>
        <v>0.9992912038724-0.0266137884497727i</v>
      </c>
      <c r="H2912" t="str">
        <f t="shared" si="843"/>
        <v>2.68278113479056-306.221097292976i</v>
      </c>
      <c r="I2912" t="str">
        <f t="shared" si="844"/>
        <v>-2.47256137954082-2.11513946284697i</v>
      </c>
      <c r="K2912" t="str">
        <f t="shared" si="845"/>
        <v>0.000343291413225605-0.000764634097439312i</v>
      </c>
      <c r="L2912" t="str">
        <f t="shared" si="846"/>
        <v>0.00015-0.00532593972635265i</v>
      </c>
      <c r="M2912" t="str">
        <f t="shared" si="847"/>
        <v>0.0004-0.000939871716415175i</v>
      </c>
      <c r="N2912">
        <f t="shared" si="848"/>
        <v>100.08176742024379</v>
      </c>
      <c r="O2912">
        <f t="shared" si="849"/>
        <v>2.872047701544322</v>
      </c>
      <c r="P2912" s="3">
        <f t="shared" si="850"/>
        <v>-2.872047701544322</v>
      </c>
      <c r="Q2912" s="3">
        <f t="shared" si="851"/>
        <v>-79.918232579756207</v>
      </c>
      <c r="R2912">
        <f t="shared" si="852"/>
        <v>100.08176742024379</v>
      </c>
      <c r="S2912">
        <f t="shared" si="853"/>
        <v>52.984004684636773</v>
      </c>
      <c r="T2912">
        <f t="shared" si="836"/>
        <v>-2.872047701544322</v>
      </c>
    </row>
    <row r="2913" spans="1:20" x14ac:dyDescent="0.25">
      <c r="A2913">
        <f t="shared" si="837"/>
        <v>334173.37136509432</v>
      </c>
      <c r="B2913">
        <f t="shared" si="854"/>
        <v>53185.343902438392</v>
      </c>
      <c r="C2913" t="str">
        <f t="shared" si="838"/>
        <v>0.124512704474108-0.706238474539527i</v>
      </c>
      <c r="D2913" t="str">
        <f t="shared" si="839"/>
        <v>3.45963782973844-0.552146861926365i</v>
      </c>
      <c r="E2913" t="str">
        <f t="shared" si="840"/>
        <v>244.010705143431-22.0390456179571i</v>
      </c>
      <c r="F2913" t="str">
        <f t="shared" si="841"/>
        <v>2.42319306934803-2.8730195623537i</v>
      </c>
      <c r="G2913" t="str">
        <f t="shared" si="842"/>
        <v>0.999285810641356-0.0267147766639458i</v>
      </c>
      <c r="H2913" t="str">
        <f t="shared" si="843"/>
        <v>2.65828025185805-305.018281125549i</v>
      </c>
      <c r="I2913" t="str">
        <f t="shared" si="844"/>
        <v>-2.4539732606356-2.10662831264611i</v>
      </c>
      <c r="K2913" t="str">
        <f t="shared" si="845"/>
        <v>0.000342844579259107-0.000761888290505935i</v>
      </c>
      <c r="L2913" t="str">
        <f t="shared" si="846"/>
        <v>0.00015-0.00530577777082353i</v>
      </c>
      <c r="M2913" t="str">
        <f t="shared" si="847"/>
        <v>0.0004-0.000936313724262976i</v>
      </c>
      <c r="N2913">
        <f t="shared" si="848"/>
        <v>99.998725869340291</v>
      </c>
      <c r="O2913">
        <f t="shared" si="849"/>
        <v>2.8880357672878039</v>
      </c>
      <c r="P2913" s="3">
        <f t="shared" si="850"/>
        <v>-2.8880357672878039</v>
      </c>
      <c r="Q2913" s="3">
        <f t="shared" si="851"/>
        <v>-80.001274130659709</v>
      </c>
      <c r="R2913">
        <f t="shared" si="852"/>
        <v>99.998725869340291</v>
      </c>
      <c r="S2913">
        <f t="shared" si="853"/>
        <v>53.18534390243839</v>
      </c>
      <c r="T2913">
        <f t="shared" si="836"/>
        <v>-2.8880357672878039</v>
      </c>
    </row>
    <row r="2914" spans="1:20" x14ac:dyDescent="0.25">
      <c r="A2914">
        <f t="shared" si="837"/>
        <v>335443.23017628165</v>
      </c>
      <c r="B2914">
        <f t="shared" si="854"/>
        <v>53387.448209267655</v>
      </c>
      <c r="C2914" t="str">
        <f t="shared" si="838"/>
        <v>0.123249258026675-0.705119145473696i</v>
      </c>
      <c r="D2914" t="str">
        <f t="shared" si="839"/>
        <v>3.45949781418403-0.551964782079971i</v>
      </c>
      <c r="E2914" t="str">
        <f t="shared" si="840"/>
        <v>244.302496212818-22.6501885487739i</v>
      </c>
      <c r="F2914" t="str">
        <f t="shared" si="841"/>
        <v>2.42317989172741-2.86263446993031i</v>
      </c>
      <c r="G2914" t="str">
        <f t="shared" si="842"/>
        <v>0.999280376402758-0.0268161469849849i</v>
      </c>
      <c r="H2914" t="str">
        <f t="shared" si="843"/>
        <v>2.63402890719742-303.820518662418i</v>
      </c>
      <c r="I2914" t="str">
        <f t="shared" si="844"/>
        <v>-2.43553042215197-2.09815547606295i</v>
      </c>
      <c r="K2914" t="str">
        <f t="shared" si="845"/>
        <v>0.000342400933006798-0.000759152923065921i</v>
      </c>
      <c r="L2914" t="str">
        <f t="shared" si="846"/>
        <v>0.00015-0.0052856921406889i</v>
      </c>
      <c r="M2914" t="str">
        <f t="shared" si="847"/>
        <v>0.0004-0.000932769201298039i</v>
      </c>
      <c r="N2914">
        <f t="shared" si="848"/>
        <v>99.914687409899685</v>
      </c>
      <c r="O2914">
        <f t="shared" si="849"/>
        <v>2.904049581980892</v>
      </c>
      <c r="P2914" s="3">
        <f t="shared" si="850"/>
        <v>-2.904049581980892</v>
      </c>
      <c r="Q2914" s="3">
        <f t="shared" si="851"/>
        <v>-80.085312590100315</v>
      </c>
      <c r="R2914">
        <f t="shared" si="852"/>
        <v>99.914687409899685</v>
      </c>
      <c r="S2914">
        <f t="shared" si="853"/>
        <v>53.387448209267653</v>
      </c>
      <c r="T2914">
        <f t="shared" si="836"/>
        <v>-2.904049581980892</v>
      </c>
    </row>
    <row r="2915" spans="1:20" x14ac:dyDescent="0.25">
      <c r="A2915">
        <f t="shared" si="837"/>
        <v>336717.9144509515</v>
      </c>
      <c r="B2915">
        <f t="shared" si="854"/>
        <v>53590.320512462873</v>
      </c>
      <c r="C2915" t="str">
        <f t="shared" si="838"/>
        <v>0.121977119326507-0.703999959662003i</v>
      </c>
      <c r="D2915" t="str">
        <f t="shared" si="839"/>
        <v>3.45935674395206-0.551790486812554i</v>
      </c>
      <c r="E2915" t="str">
        <f t="shared" si="840"/>
        <v>244.591190683677-23.2673981982239i</v>
      </c>
      <c r="F2915" t="str">
        <f t="shared" si="841"/>
        <v>2.42316661391154-2.85229055208334i</v>
      </c>
      <c r="G2915" t="str">
        <f t="shared" si="842"/>
        <v>0.999274900845257-0.0269179008460637i</v>
      </c>
      <c r="H2915" t="str">
        <f t="shared" si="843"/>
        <v>2.61002420342308-302.627784974162i</v>
      </c>
      <c r="I2915" t="str">
        <f t="shared" si="844"/>
        <v>-2.41723169265782-2.08972072765596i</v>
      </c>
      <c r="K2915" t="str">
        <f t="shared" si="845"/>
        <v>0.000341960449847254-0.00075642796129765i</v>
      </c>
      <c r="L2915" t="str">
        <f t="shared" si="846"/>
        <v>0.00015-0.00526568254701026i</v>
      </c>
      <c r="M2915" t="str">
        <f t="shared" si="847"/>
        <v>0.0004-0.000929238096531224i</v>
      </c>
      <c r="N2915">
        <f t="shared" si="848"/>
        <v>99.829649627042059</v>
      </c>
      <c r="O2915">
        <f t="shared" si="849"/>
        <v>2.9200905096819008</v>
      </c>
      <c r="P2915" s="3">
        <f t="shared" si="850"/>
        <v>-2.9200905096819008</v>
      </c>
      <c r="Q2915" s="3">
        <f t="shared" si="851"/>
        <v>-80.170350372957941</v>
      </c>
      <c r="R2915">
        <f t="shared" si="852"/>
        <v>99.829649627042059</v>
      </c>
      <c r="S2915">
        <f t="shared" si="853"/>
        <v>53.590320512462874</v>
      </c>
      <c r="T2915">
        <f t="shared" si="836"/>
        <v>-2.9200905096819008</v>
      </c>
    </row>
    <row r="2916" spans="1:20" x14ac:dyDescent="0.25">
      <c r="A2916">
        <f t="shared" si="837"/>
        <v>337997.44252586516</v>
      </c>
      <c r="B2916">
        <f t="shared" si="854"/>
        <v>53793.963730410236</v>
      </c>
      <c r="C2916" t="str">
        <f t="shared" si="838"/>
        <v>0.120696303586826-0.702880760227338i</v>
      </c>
      <c r="D2916" t="str">
        <f t="shared" si="839"/>
        <v>3.45921461118559-0.551623971855262i</v>
      </c>
      <c r="E2916" t="str">
        <f t="shared" si="840"/>
        <v>244.876698594219-23.8906824352552i</v>
      </c>
      <c r="F2916" t="str">
        <f t="shared" si="841"/>
        <v>2.42315323513973-2.84198765995058i</v>
      </c>
      <c r="G2916" t="str">
        <f t="shared" si="842"/>
        <v>0.999269383655146-0.0270200396855869i</v>
      </c>
      <c r="H2916" t="str">
        <f t="shared" si="843"/>
        <v>2.58626328125494-301.440055293895i</v>
      </c>
      <c r="I2916" t="str">
        <f t="shared" si="844"/>
        <v>-2.39907591070269-2.08132384395649i</v>
      </c>
      <c r="K2916" t="str">
        <f t="shared" si="845"/>
        <v>0.000341523105328338-0.000753713371464598i</v>
      </c>
      <c r="L2916" t="str">
        <f t="shared" si="846"/>
        <v>0.00015-0.00524574870194288i</v>
      </c>
      <c r="M2916" t="str">
        <f t="shared" si="847"/>
        <v>0.0004-0.000925720359166387i</v>
      </c>
      <c r="N2916">
        <f t="shared" si="848"/>
        <v>99.743610199534771</v>
      </c>
      <c r="O2916">
        <f t="shared" si="849"/>
        <v>2.9361599258631879</v>
      </c>
      <c r="P2916" s="3">
        <f t="shared" si="850"/>
        <v>-2.9361599258631879</v>
      </c>
      <c r="Q2916" s="3">
        <f t="shared" si="851"/>
        <v>-80.256389800465229</v>
      </c>
      <c r="R2916">
        <f t="shared" si="852"/>
        <v>99.743610199534771</v>
      </c>
      <c r="S2916">
        <f t="shared" si="853"/>
        <v>53.793963730410233</v>
      </c>
      <c r="T2916">
        <f t="shared" si="836"/>
        <v>-2.9361599258631879</v>
      </c>
    </row>
    <row r="2917" spans="1:20" x14ac:dyDescent="0.25">
      <c r="A2917">
        <f t="shared" si="837"/>
        <v>339281.83280746348</v>
      </c>
      <c r="B2917">
        <f t="shared" si="854"/>
        <v>53998.380792585798</v>
      </c>
      <c r="C2917" t="str">
        <f t="shared" si="838"/>
        <v>0.119406828069233-0.701761389416218i</v>
      </c>
      <c r="D2917" t="str">
        <f t="shared" si="839"/>
        <v>3.45907140797039-0.551465233031363i</v>
      </c>
      <c r="E2917" t="str">
        <f t="shared" si="840"/>
        <v>245.158929060625-24.5200478445947i</v>
      </c>
      <c r="F2917" t="str">
        <f t="shared" si="841"/>
        <v>2.42313975464549-2.83172564525926i</v>
      </c>
      <c r="G2917" t="str">
        <f t="shared" si="842"/>
        <v>0.999263824516342-0.027122564947208i</v>
      </c>
      <c r="H2917" t="str">
        <f t="shared" si="843"/>
        <v>2.56274331896354-300.257305015833i</v>
      </c>
      <c r="I2917" t="str">
        <f t="shared" si="844"/>
        <v>-2.3810619247248-2.07296460344432i</v>
      </c>
      <c r="K2917" t="str">
        <f t="shared" si="845"/>
        <v>0.000341088875165981-0.000751009119915553i</v>
      </c>
      <c r="L2917" t="str">
        <f t="shared" si="846"/>
        <v>0.00015-0.00522589031873171i</v>
      </c>
      <c r="M2917" t="str">
        <f t="shared" si="847"/>
        <v>0.0004-0.000922215938599715i</v>
      </c>
      <c r="N2917">
        <f t="shared" si="848"/>
        <v>99.656566901678104</v>
      </c>
      <c r="O2917">
        <f t="shared" si="849"/>
        <v>2.9522592172872351</v>
      </c>
      <c r="P2917" s="3">
        <f t="shared" si="850"/>
        <v>-2.9522592172872351</v>
      </c>
      <c r="Q2917" s="3">
        <f t="shared" si="851"/>
        <v>-80.343433098321896</v>
      </c>
      <c r="R2917">
        <f t="shared" si="852"/>
        <v>99.656566901678104</v>
      </c>
      <c r="S2917">
        <f t="shared" si="853"/>
        <v>53.998380792585799</v>
      </c>
      <c r="T2917">
        <f t="shared" si="836"/>
        <v>-2.9522592172872351</v>
      </c>
    </row>
    <row r="2918" spans="1:20" x14ac:dyDescent="0.25">
      <c r="A2918">
        <f t="shared" si="837"/>
        <v>340571.10377213184</v>
      </c>
      <c r="B2918">
        <f t="shared" si="854"/>
        <v>54203.574639597624</v>
      </c>
      <c r="C2918" t="str">
        <f t="shared" si="838"/>
        <v>0.118108712124472-0.700641688625849i</v>
      </c>
      <c r="D2918" t="str">
        <f t="shared" si="839"/>
        <v>3.45892712633472-0.551314266255983i</v>
      </c>
      <c r="E2918" t="str">
        <f t="shared" si="840"/>
        <v>245.437790290864-25.1554996952569i</v>
      </c>
      <c r="F2918" t="str">
        <f t="shared" si="841"/>
        <v>2.42312617165652-2.82150436032394i</v>
      </c>
      <c r="G2918" t="str">
        <f t="shared" si="842"/>
        <v>0.99925822311037-0.0272254780798462i</v>
      </c>
      <c r="H2918" t="str">
        <f t="shared" si="843"/>
        <v>2.53946153182428-299.079509693875i</v>
      </c>
      <c r="I2918" t="str">
        <f t="shared" si="844"/>
        <v>-2.36318859295911-2.06464278652375i</v>
      </c>
      <c r="K2918" t="str">
        <f t="shared" si="845"/>
        <v>0.000340657735243-0.000748315173084763i</v>
      </c>
      <c r="L2918" t="str">
        <f t="shared" si="846"/>
        <v>0.00015-0.00520610711170722i</v>
      </c>
      <c r="M2918" t="str">
        <f t="shared" si="847"/>
        <v>0.0004-0.000918724784418923i</v>
      </c>
      <c r="N2918">
        <f t="shared" si="848"/>
        <v>99.568517605199588</v>
      </c>
      <c r="O2918">
        <f t="shared" si="849"/>
        <v>2.9683897818762599</v>
      </c>
      <c r="P2918" s="3">
        <f t="shared" si="850"/>
        <v>-2.9683897818762599</v>
      </c>
      <c r="Q2918" s="3">
        <f t="shared" si="851"/>
        <v>-80.431482394800412</v>
      </c>
      <c r="R2918">
        <f t="shared" si="852"/>
        <v>99.568517605199588</v>
      </c>
      <c r="S2918">
        <f t="shared" si="853"/>
        <v>54.203574639597626</v>
      </c>
      <c r="T2918">
        <f t="shared" si="836"/>
        <v>-2.9683897818762599</v>
      </c>
    </row>
    <row r="2919" spans="1:20" x14ac:dyDescent="0.25">
      <c r="A2919">
        <f t="shared" si="837"/>
        <v>341865.27396646596</v>
      </c>
      <c r="B2919">
        <f t="shared" si="854"/>
        <v>54409.548223228099</v>
      </c>
      <c r="C2919" t="str">
        <f t="shared" si="838"/>
        <v>0.116801977233072-0.699521498432446i</v>
      </c>
      <c r="D2919" t="str">
        <f t="shared" si="839"/>
        <v>3.45878175824879-0.551171067535817i</v>
      </c>
      <c r="E2919" t="str">
        <f t="shared" si="840"/>
        <v>245.713189599409-25.7970419089436i</v>
      </c>
      <c r="F2919" t="str">
        <f t="shared" si="841"/>
        <v>2.42311248539474-2.81132365804439i</v>
      </c>
      <c r="G2919" t="str">
        <f t="shared" si="842"/>
        <v>0.999252579116345-0.0273287805377046i</v>
      </c>
      <c r="H2919" t="str">
        <f t="shared" si="843"/>
        <v>2.51641517157992-297.906645040201i</v>
      </c>
      <c r="I2919" t="str">
        <f t="shared" si="844"/>
        <v>-2.34545478334636-2.05635817549999i</v>
      </c>
      <c r="K2919" t="str">
        <f t="shared" si="845"/>
        <v>0.000340229661607885-0.00074563149749213i</v>
      </c>
      <c r="L2919" t="str">
        <f t="shared" si="846"/>
        <v>0.00015-0.00518639879628134i</v>
      </c>
      <c r="M2919" t="str">
        <f t="shared" si="847"/>
        <v>0.0004-0.000915246846402586i</v>
      </c>
      <c r="N2919">
        <f t="shared" si="848"/>
        <v>99.4794602811494</v>
      </c>
      <c r="O2919">
        <f t="shared" si="849"/>
        <v>2.9845530285754447</v>
      </c>
      <c r="P2919" s="3">
        <f t="shared" si="850"/>
        <v>-2.9845530285754447</v>
      </c>
      <c r="Q2919" s="3">
        <f t="shared" si="851"/>
        <v>-80.5205397188506</v>
      </c>
      <c r="R2919">
        <f t="shared" si="852"/>
        <v>99.4794602811494</v>
      </c>
      <c r="S2919">
        <f t="shared" si="853"/>
        <v>54.4095482232281</v>
      </c>
      <c r="T2919">
        <f t="shared" si="836"/>
        <v>-2.9845530285754447</v>
      </c>
    </row>
    <row r="2920" spans="1:20" x14ac:dyDescent="0.25">
      <c r="A2920">
        <f t="shared" si="837"/>
        <v>343164.3620075385</v>
      </c>
      <c r="B2920">
        <f t="shared" si="854"/>
        <v>54616.304506476365</v>
      </c>
      <c r="C2920" t="str">
        <f t="shared" si="838"/>
        <v>0.115486647045923-0.698400658620914i</v>
      </c>
      <c r="D2920" t="str">
        <f t="shared" si="839"/>
        <v>3.45863529562442-0.551035632968842i</v>
      </c>
      <c r="E2920" t="str">
        <f t="shared" si="840"/>
        <v>245.985033422866-26.444677028363i</v>
      </c>
      <c r="F2920" t="str">
        <f t="shared" si="841"/>
        <v>2.42309869507611-2.80118339190345i</v>
      </c>
      <c r="G2920" t="str">
        <f t="shared" si="842"/>
        <v>0.999246892210952-0.027432473780287i</v>
      </c>
      <c r="H2920" t="str">
        <f t="shared" si="843"/>
        <v>2.49360152591183-296.738686923884i</v>
      </c>
      <c r="I2920" t="str">
        <f t="shared" si="844"/>
        <v>-2.327859373443-2.04811055455577i</v>
      </c>
      <c r="K2920" t="str">
        <f t="shared" si="845"/>
        <v>0.000339804630473636-0.00074295805974339i</v>
      </c>
      <c r="L2920" t="str">
        <f t="shared" si="846"/>
        <v>0.00015-0.00516676508894335i</v>
      </c>
      <c r="M2920" t="str">
        <f t="shared" si="847"/>
        <v>0.0004-0.000911782074519419i</v>
      </c>
      <c r="N2920">
        <f t="shared" si="848"/>
        <v>99.389393001801835</v>
      </c>
      <c r="O2920">
        <f t="shared" si="849"/>
        <v>3.0007503772085005</v>
      </c>
      <c r="P2920" s="3">
        <f t="shared" si="850"/>
        <v>-3.0007503772085005</v>
      </c>
      <c r="Q2920" s="3">
        <f t="shared" si="851"/>
        <v>-80.610606998198165</v>
      </c>
      <c r="R2920">
        <f t="shared" si="852"/>
        <v>99.389393001801835</v>
      </c>
      <c r="S2920">
        <f t="shared" si="853"/>
        <v>54.616304506476368</v>
      </c>
      <c r="T2920">
        <f t="shared" si="836"/>
        <v>-3.0007503772085005</v>
      </c>
    </row>
    <row r="2921" spans="1:20" x14ac:dyDescent="0.25">
      <c r="A2921">
        <f t="shared" si="837"/>
        <v>344468.38658316719</v>
      </c>
      <c r="B2921">
        <f t="shared" si="854"/>
        <v>54823.846463600974</v>
      </c>
      <c r="C2921" t="str">
        <f t="shared" si="838"/>
        <v>0.11416274742467-0.697279008215732i</v>
      </c>
      <c r="D2921" t="str">
        <f t="shared" si="839"/>
        <v>3.45848773031468-0.550907958744047i</v>
      </c>
      <c r="E2921" t="str">
        <f t="shared" si="840"/>
        <v>246.253227336514-27.0984061854867i</v>
      </c>
      <c r="F2921" t="str">
        <f t="shared" si="841"/>
        <v>2.42308479991068-2.79108341596489i</v>
      </c>
      <c r="G2921" t="str">
        <f t="shared" si="842"/>
        <v>0.99924116206843-0.0275365592724161i</v>
      </c>
      <c r="H2921" t="str">
        <f t="shared" si="843"/>
        <v>2.47101791791917-295.575611369512i</v>
      </c>
      <c r="I2921" t="str">
        <f t="shared" si="844"/>
        <v>-2.31040125033206-2.03989970972849i</v>
      </c>
      <c r="K2921" t="str">
        <f t="shared" si="845"/>
        <v>0.000339382618216564-0.000740294826530231i</v>
      </c>
      <c r="L2921" t="str">
        <f t="shared" si="846"/>
        <v>0.00015-0.00514720570725579i</v>
      </c>
      <c r="M2921" t="str">
        <f t="shared" si="847"/>
        <v>0.0004-0.000908330418927494i</v>
      </c>
      <c r="N2921">
        <f t="shared" si="848"/>
        <v>99.29831394255811</v>
      </c>
      <c r="O2921">
        <f t="shared" si="849"/>
        <v>3.0169832583276621</v>
      </c>
      <c r="P2921" s="3">
        <f t="shared" si="850"/>
        <v>-3.0169832583276621</v>
      </c>
      <c r="Q2921" s="3">
        <f t="shared" si="851"/>
        <v>-80.70168605744189</v>
      </c>
      <c r="R2921">
        <f t="shared" si="852"/>
        <v>99.29831394255811</v>
      </c>
      <c r="S2921">
        <f t="shared" si="853"/>
        <v>54.823846463600972</v>
      </c>
      <c r="T2921">
        <f t="shared" si="836"/>
        <v>-3.0169832583276621</v>
      </c>
    </row>
    <row r="2922" spans="1:20" x14ac:dyDescent="0.25">
      <c r="A2922">
        <f t="shared" si="837"/>
        <v>345777.36645218323</v>
      </c>
      <c r="B2922">
        <f t="shared" si="854"/>
        <v>55032.177080162663</v>
      </c>
      <c r="C2922" t="str">
        <f t="shared" si="838"/>
        <v>0.11283030648193-0.696156385513232i</v>
      </c>
      <c r="D2922" t="str">
        <f t="shared" si="839"/>
        <v>3.45833905411331-0.550788041141131i</v>
      </c>
      <c r="E2922" t="str">
        <f t="shared" si="840"/>
        <v>246.517676071793-27.7582290697699i</v>
      </c>
      <c r="F2922" t="str">
        <f t="shared" si="841"/>
        <v>2.42307079910254-2.78102358487135i</v>
      </c>
      <c r="G2922" t="str">
        <f t="shared" si="842"/>
        <v>0.999235388360553-0.027641038484251i</v>
      </c>
      <c r="H2922" t="str">
        <f t="shared" si="843"/>
        <v>2.44866170560658-294.41739455584i</v>
      </c>
      <c r="I2922" t="str">
        <f t="shared" si="844"/>
        <v>-2.29307931053508-2.03172542888768i</v>
      </c>
      <c r="K2922" t="str">
        <f t="shared" si="845"/>
        <v>0.000338963601375122-0.000737641764630482i</v>
      </c>
      <c r="L2922" t="str">
        <f t="shared" si="846"/>
        <v>0.00015-0.00512772036985036i</v>
      </c>
      <c r="M2922" t="str">
        <f t="shared" si="847"/>
        <v>0.0004-0.00090489182997359i</v>
      </c>
      <c r="N2922">
        <f t="shared" si="848"/>
        <v>99.206221383850263</v>
      </c>
      <c r="O2922">
        <f t="shared" si="849"/>
        <v>3.0332531130558751</v>
      </c>
      <c r="P2922" s="3">
        <f t="shared" si="850"/>
        <v>-3.0332531130558751</v>
      </c>
      <c r="Q2922" s="3">
        <f t="shared" si="851"/>
        <v>-80.793778616149737</v>
      </c>
      <c r="R2922">
        <f t="shared" si="852"/>
        <v>99.206221383850263</v>
      </c>
      <c r="S2922">
        <f t="shared" si="853"/>
        <v>55.032177080162661</v>
      </c>
      <c r="T2922">
        <f t="shared" si="836"/>
        <v>-3.0332531130558751</v>
      </c>
    </row>
    <row r="2923" spans="1:20" x14ac:dyDescent="0.25">
      <c r="A2923">
        <f t="shared" si="837"/>
        <v>347091.32044470153</v>
      </c>
      <c r="B2923">
        <f t="shared" si="854"/>
        <v>55241.299353067283</v>
      </c>
      <c r="C2923" t="str">
        <f t="shared" si="838"/>
        <v>0.111489354621279-0.695032628115267i</v>
      </c>
      <c r="D2923" t="str">
        <f t="shared" si="839"/>
        <v>3.45818925875459-0.550675876530238i</v>
      </c>
      <c r="E2923" t="str">
        <f t="shared" si="840"/>
        <v>246.778283534744-28.4241438963669i</v>
      </c>
      <c r="F2923" t="str">
        <f t="shared" si="841"/>
        <v>2.42305669184973-2.77100375384218i</v>
      </c>
      <c r="G2923" t="str">
        <f t="shared" si="842"/>
        <v>0.999229570756609-0.0277459128913043i</v>
      </c>
      <c r="H2923" t="str">
        <f t="shared" si="843"/>
        <v>2.42653028137969-293.264012814433i</v>
      </c>
      <c r="I2923" t="str">
        <f t="shared" si="844"/>
        <v>-2.27589245992471-2.02358750171266i</v>
      </c>
      <c r="K2923" t="str">
        <f t="shared" si="845"/>
        <v>0.000338547556648745-0.000734998840908262i</v>
      </c>
      <c r="L2923" t="str">
        <f t="shared" si="846"/>
        <v>0.00015-0.00510830879642394i</v>
      </c>
      <c r="M2923" t="str">
        <f t="shared" si="847"/>
        <v>0.0004-0.000901466258192458i</v>
      </c>
      <c r="N2923">
        <f t="shared" si="848"/>
        <v>99.113113713044427</v>
      </c>
      <c r="O2923">
        <f t="shared" si="849"/>
        <v>3.0495613929213405</v>
      </c>
      <c r="P2923" s="3">
        <f t="shared" si="850"/>
        <v>-3.0495613929213405</v>
      </c>
      <c r="Q2923" s="3">
        <f t="shared" si="851"/>
        <v>-80.886886286955573</v>
      </c>
      <c r="R2923">
        <f t="shared" si="852"/>
        <v>99.113113713044427</v>
      </c>
      <c r="S2923">
        <f t="shared" si="853"/>
        <v>55.241299353067284</v>
      </c>
      <c r="T2923">
        <f t="shared" si="836"/>
        <v>-3.0495613929213405</v>
      </c>
    </row>
    <row r="2924" spans="1:20" x14ac:dyDescent="0.25">
      <c r="A2924">
        <f t="shared" si="837"/>
        <v>348410.26746239141</v>
      </c>
      <c r="B2924">
        <f t="shared" si="854"/>
        <v>55451.216290608943</v>
      </c>
      <c r="C2924" t="str">
        <f t="shared" si="838"/>
        <v>0.110139924577011-0.693907572964094i</v>
      </c>
      <c r="D2924" t="str">
        <f t="shared" si="839"/>
        <v>3.45803833591264-0.550571461371657i</v>
      </c>
      <c r="E2924" t="str">
        <f t="shared" si="840"/>
        <v>247.034952825417-29.0961473743393i</v>
      </c>
      <c r="F2924" t="str">
        <f t="shared" si="841"/>
        <v>2.42304247734425-2.76102377867145i</v>
      </c>
      <c r="G2924" t="str">
        <f t="shared" si="842"/>
        <v>0.999223708923385-0.0278511839744607i</v>
      </c>
      <c r="H2924" t="str">
        <f t="shared" si="843"/>
        <v>2.40462107154865-292.115442628349i</v>
      </c>
      <c r="I2924" t="str">
        <f t="shared" si="844"/>
        <v>-2.25883961363858-2.0154857196707i</v>
      </c>
      <c r="K2924" t="str">
        <f t="shared" si="845"/>
        <v>0.000338134460896686-0.000732366022314104i</v>
      </c>
      <c r="L2924" t="str">
        <f t="shared" si="846"/>
        <v>0.00015-0.00508897070773455i</v>
      </c>
      <c r="M2924" t="str">
        <f t="shared" si="847"/>
        <v>0.0004-0.0008980536543061i</v>
      </c>
      <c r="N2924">
        <f t="shared" si="848"/>
        <v>99.018989426348085</v>
      </c>
      <c r="O2924">
        <f t="shared" si="849"/>
        <v>3.0659095596864971</v>
      </c>
      <c r="P2924" s="3">
        <f t="shared" si="850"/>
        <v>-3.0659095596864971</v>
      </c>
      <c r="Q2924" s="3">
        <f t="shared" si="851"/>
        <v>-80.981010573651915</v>
      </c>
      <c r="R2924">
        <f t="shared" si="852"/>
        <v>99.018989426348085</v>
      </c>
      <c r="S2924">
        <f t="shared" si="853"/>
        <v>55.45121629060894</v>
      </c>
      <c r="T2924">
        <f t="shared" ref="T2924:T2987" si="855">P2924</f>
        <v>-3.0659095596864971</v>
      </c>
    </row>
    <row r="2925" spans="1:20" x14ac:dyDescent="0.25">
      <c r="A2925">
        <f t="shared" ref="A2925:A2988" si="856">2*PI()*B2925</f>
        <v>349734.22647874849</v>
      </c>
      <c r="B2925">
        <f t="shared" si="854"/>
        <v>55661.930912513257</v>
      </c>
      <c r="C2925" t="str">
        <f t="shared" ref="C2925:C2988" si="857">IMPRODUCT(D2925,E2925,$C$40,,K2925,$C$41)</f>
        <v>0.108782051453547-0.692781056378776i</v>
      </c>
      <c r="D2925" t="str">
        <f t="shared" ref="D2925:D2988" si="858">IMDIV(IMPRODUCT($C$37,$C$38,COMPLEX(1,A2925/$C$38)),IMSUM(-1*A2925*A2925/$C$39,COMPLEX(0,1*A2925)))</f>
        <v>3.45788627720123-0.550474792215536i</v>
      </c>
      <c r="E2925" t="str">
        <f t="shared" ref="E2925:E2988" si="859">IMDIV(IMPRODUCT(IMSUM(F2925,G2925),$C$29,H2925),IMSUM(1,I2925))</f>
        <v>247.287586258265-29.7742346749312i</v>
      </c>
      <c r="F2925" t="str">
        <f t="shared" ref="F2925:F2988" si="860">IMDIV(IMPRODUCT($C$14,$C$15,COMPLEX(1,A2925/$C$15)),IMSUM(-1*A2925*A2925/$C$16,COMPLEX(0,A2925)))</f>
        <v>2.42302815477194-2.75108351572573i</v>
      </c>
      <c r="G2925" t="str">
        <f t="shared" ref="G2925:G2988" si="861">IMDIV(1,COMPLEX(1,A2925*$C$9*$C$10))</f>
        <v>0.999217802525146-0.0279568532199942i</v>
      </c>
      <c r="H2925" t="str">
        <f t="shared" ref="H2925:H2988" si="862">IMDIV($C$3,IMSUM(K2925,COMPLEX(0,$C$28*A2925)))</f>
        <v>2.38293153583943-290.971660630817i</v>
      </c>
      <c r="I2925" t="str">
        <f t="shared" ref="I2925:I2988" si="863">IMPRODUCT(F2925,$C$29,H2925,$C$31)</f>
        <v>-2.24191969599363-2.0074198759954i</v>
      </c>
      <c r="K2925" t="str">
        <f t="shared" ref="K2925:K2988" si="864">IF($C$26&lt;=0,IMDIV(1,IMSUM(IMDIV(1,L2925),1/$C$18)),IMDIV(1,IMSUM(IMDIV(1,L2925),1/$C$18,IMDIV(1,M2925))))</f>
        <v>0.00033772429113687-0.000729743275885101i</v>
      </c>
      <c r="L2925" t="str">
        <f t="shared" ref="L2925:L2988" si="865">IMSUM($C$21/$C$22,IMDIV(1,COMPLEX(0,$C$20*$C$22*A2925)))</f>
        <v>0.00015-0.00506970582559729i</v>
      </c>
      <c r="M2925" t="str">
        <f t="shared" ref="M2925:M2988" si="866">IMSUM($C$25/$C$26,IMDIV(1,COMPLEX(0,$C$24*$C$26*A2925)))</f>
        <v>0.0004-0.00089465396922305i</v>
      </c>
      <c r="N2925">
        <f t="shared" ref="N2925:N2988" si="867">ABS(R2925)</f>
        <v>98.923847130709831</v>
      </c>
      <c r="O2925">
        <f t="shared" ref="O2925:O2988" si="868">ABS(P2925)</f>
        <v>3.0822990851680228</v>
      </c>
      <c r="P2925" s="3">
        <f t="shared" ref="P2925:P2988" si="869">20*LOG10(IMABS(C2925))</f>
        <v>-3.0822990851680228</v>
      </c>
      <c r="Q2925" s="3">
        <f t="shared" ref="Q2925:Q2988" si="870">IMARGUMENT(C2925)*180/PI()</f>
        <v>-81.076152869290169</v>
      </c>
      <c r="R2925">
        <f t="shared" ref="R2925:R2988" si="871">IF(Q2925&lt;0,Q2925+180,Q2925-180)</f>
        <v>98.923847130709831</v>
      </c>
      <c r="S2925">
        <f t="shared" ref="S2925:S2988" si="872">B2925/1000</f>
        <v>55.661930912513256</v>
      </c>
      <c r="T2925">
        <f t="shared" si="855"/>
        <v>-3.0822990851680228</v>
      </c>
    </row>
    <row r="2926" spans="1:20" x14ac:dyDescent="0.25">
      <c r="A2926">
        <f t="shared" si="856"/>
        <v>351063.21653936774</v>
      </c>
      <c r="B2926">
        <f t="shared" ref="B2926:B2989" si="873">B2925*(1+B$42)</f>
        <v>55873.446249980807</v>
      </c>
      <c r="C2926" t="str">
        <f t="shared" si="857"/>
        <v>0.107415772764517-0.691652914092854i</v>
      </c>
      <c r="D2926" t="str">
        <f t="shared" si="858"/>
        <v>3.45773307417322-0.550385865701596i</v>
      </c>
      <c r="E2926" t="str">
        <f t="shared" si="859"/>
        <v>247.536085383529-30.458399399886i</v>
      </c>
      <c r="F2926" t="str">
        <f t="shared" si="860"/>
        <v>2.42301372331252-2.74118282194211i</v>
      </c>
      <c r="G2926" t="str">
        <f t="shared" si="861"/>
        <v>0.999211851223616-0.0280629221195855i</v>
      </c>
      <c r="H2926" t="str">
        <f t="shared" si="862"/>
        <v>2.36145916691243-289.832643603939i</v>
      </c>
      <c r="I2926" t="str">
        <f t="shared" si="863"/>
        <v>-2.22513164040172-1.99938976566546i</v>
      </c>
      <c r="K2926" t="str">
        <f t="shared" si="864"/>
        <v>0.000337317024544728-0.000727130568745039i</v>
      </c>
      <c r="L2926" t="str">
        <f t="shared" si="865"/>
        <v>0.00015-0.00505051387288035i</v>
      </c>
      <c r="M2926" t="str">
        <f t="shared" si="866"/>
        <v>0.0004-0.000891267154037706i</v>
      </c>
      <c r="N2926">
        <f t="shared" si="867"/>
        <v>98.827685545719248</v>
      </c>
      <c r="O2926">
        <f t="shared" si="868"/>
        <v>3.0987314510507931</v>
      </c>
      <c r="P2926" s="3">
        <f t="shared" si="869"/>
        <v>-3.0987314510507931</v>
      </c>
      <c r="Q2926" s="3">
        <f t="shared" si="870"/>
        <v>-81.172314454280752</v>
      </c>
      <c r="R2926">
        <f t="shared" si="871"/>
        <v>98.827685545719248</v>
      </c>
      <c r="S2926">
        <f t="shared" si="872"/>
        <v>55.873446249980809</v>
      </c>
      <c r="T2926">
        <f t="shared" si="855"/>
        <v>-3.0987314510507931</v>
      </c>
    </row>
    <row r="2927" spans="1:20" x14ac:dyDescent="0.25">
      <c r="A2927">
        <f t="shared" si="856"/>
        <v>352397.25676221738</v>
      </c>
      <c r="B2927">
        <f t="shared" si="873"/>
        <v>56085.765345730739</v>
      </c>
      <c r="C2927" t="str">
        <f t="shared" si="857"/>
        <v>0.106041128471479-0.690522981293477i</v>
      </c>
      <c r="D2927" t="str">
        <f t="shared" si="858"/>
        <v>3.45757871832022-0.550304678558843i</v>
      </c>
      <c r="E2927" t="str">
        <f t="shared" si="859"/>
        <v>247.780351009638-31.1486335498698i</v>
      </c>
      <c r="F2927" t="str">
        <f t="shared" si="860"/>
        <v>2.4229991821395-2.73132155482615i</v>
      </c>
      <c r="G2927" t="str">
        <f t="shared" si="861"/>
        <v>0.999205854677961-0.0281693921703408i</v>
      </c>
      <c r="H2927" t="str">
        <f t="shared" si="862"/>
        <v>2.34020148988919-288.698368477402i</v>
      </c>
      <c r="I2927" t="str">
        <f t="shared" si="863"/>
        <v>-2.20847438928592-1.99139518538372i</v>
      </c>
      <c r="K2927" t="str">
        <f t="shared" si="864"/>
        <v>0.00033691263845208-0.000724527868104517i</v>
      </c>
      <c r="L2927" t="str">
        <f t="shared" si="865"/>
        <v>0.00015-0.00503139457350102i</v>
      </c>
      <c r="M2927" t="str">
        <f t="shared" si="866"/>
        <v>0.0004-0.000887893160029592i</v>
      </c>
      <c r="N2927">
        <f t="shared" si="867"/>
        <v>98.730503505503833</v>
      </c>
      <c r="O2927">
        <f t="shared" si="868"/>
        <v>3.115208148693565</v>
      </c>
      <c r="P2927" s="3">
        <f t="shared" si="869"/>
        <v>-3.115208148693565</v>
      </c>
      <c r="Q2927" s="3">
        <f t="shared" si="870"/>
        <v>-81.269496494496167</v>
      </c>
      <c r="R2927">
        <f t="shared" si="871"/>
        <v>98.730503505503833</v>
      </c>
      <c r="S2927">
        <f t="shared" si="872"/>
        <v>56.085765345730742</v>
      </c>
      <c r="T2927">
        <f t="shared" si="855"/>
        <v>-3.115208148693565</v>
      </c>
    </row>
    <row r="2928" spans="1:20" x14ac:dyDescent="0.25">
      <c r="A2928">
        <f t="shared" si="856"/>
        <v>353736.36633791379</v>
      </c>
      <c r="B2928">
        <f t="shared" si="873"/>
        <v>56298.891254044516</v>
      </c>
      <c r="C2928" t="str">
        <f t="shared" si="857"/>
        <v>0.104658161022173-0.689391092661945i</v>
      </c>
      <c r="D2928" t="str">
        <f t="shared" si="858"/>
        <v>3.45742320107215-0.550231227605267i</v>
      </c>
      <c r="E2928" t="str">
        <f t="shared" si="859"/>
        <v>248.020283226635-31.8449274930213i</v>
      </c>
      <c r="F2928" t="str">
        <f t="shared" si="860"/>
        <v>2.42298453042011-2.72149957244971i</v>
      </c>
      <c r="G2928" t="str">
        <f t="shared" si="861"/>
        <v>0.999199812544766-0.0282762648748088i</v>
      </c>
      <c r="H2928" t="str">
        <f t="shared" si="862"/>
        <v>2.31915606188603-287.568812327207i</v>
      </c>
      <c r="I2928" t="str">
        <f t="shared" si="863"/>
        <v>-2.19194689399763-1.98343593355652i</v>
      </c>
      <c r="K2928" t="str">
        <f t="shared" si="864"/>
        <v>0.000336511110346-0.00072193514126109i</v>
      </c>
      <c r="L2928" t="str">
        <f t="shared" si="865"/>
        <v>0.00015-0.00501234765242184i</v>
      </c>
      <c r="M2928" t="str">
        <f t="shared" si="866"/>
        <v>0.0004-0.000884531938662678i</v>
      </c>
      <c r="N2928">
        <f t="shared" si="867"/>
        <v>98.632299960617871</v>
      </c>
      <c r="O2928">
        <f t="shared" si="868"/>
        <v>3.1317306789270543</v>
      </c>
      <c r="P2928" s="3">
        <f t="shared" si="869"/>
        <v>-3.1317306789270543</v>
      </c>
      <c r="Q2928" s="3">
        <f t="shared" si="870"/>
        <v>-81.367700039382129</v>
      </c>
      <c r="R2928">
        <f t="shared" si="871"/>
        <v>98.632299960617871</v>
      </c>
      <c r="S2928">
        <f t="shared" si="872"/>
        <v>56.298891254044513</v>
      </c>
      <c r="T2928">
        <f t="shared" si="855"/>
        <v>-3.1317306789270543</v>
      </c>
    </row>
    <row r="2929" spans="1:20" x14ac:dyDescent="0.25">
      <c r="A2929">
        <f t="shared" si="856"/>
        <v>355080.56452999788</v>
      </c>
      <c r="B2929">
        <f t="shared" si="873"/>
        <v>56512.827040809883</v>
      </c>
      <c r="C2929" t="str">
        <f t="shared" si="857"/>
        <v>0.103266915388304-0.688257082415542i</v>
      </c>
      <c r="D2929" t="str">
        <f t="shared" si="858"/>
        <v>3.45726651379678-0.55016550974756i</v>
      </c>
      <c r="E2929" t="str">
        <f t="shared" si="859"/>
        <v>248.255781430618-32.5472699336444i</v>
      </c>
      <c r="F2929" t="str">
        <f t="shared" si="860"/>
        <v>2.42296976731531-2.71171673344904i</v>
      </c>
      <c r="G2929" t="str">
        <f t="shared" si="861"/>
        <v>0.99919372447802-0.0283835417409989i</v>
      </c>
      <c r="H2929" t="str">
        <f t="shared" si="862"/>
        <v>2.29832047155491-286.443952374407i</v>
      </c>
      <c r="I2929" t="str">
        <f t="shared" si="863"/>
        <v>-2.17554811473471-1.9755118102734i</v>
      </c>
      <c r="K2929" t="str">
        <f t="shared" si="864"/>
        <v>0.000336112417867668-0.000719352355599335i</v>
      </c>
      <c r="L2929" t="str">
        <f t="shared" si="865"/>
        <v>0.00015-0.00499337283564637i</v>
      </c>
      <c r="M2929" t="str">
        <f t="shared" si="866"/>
        <v>0.0004-0.000881183441584657i</v>
      </c>
      <c r="N2929">
        <f t="shared" si="867"/>
        <v>98.533073979926854</v>
      </c>
      <c r="O2929">
        <f t="shared" si="868"/>
        <v>3.1483005518459044</v>
      </c>
      <c r="P2929" s="3">
        <f t="shared" si="869"/>
        <v>-3.1483005518459044</v>
      </c>
      <c r="Q2929" s="3">
        <f t="shared" si="870"/>
        <v>-81.466926020073146</v>
      </c>
      <c r="R2929">
        <f t="shared" si="871"/>
        <v>98.533073979926854</v>
      </c>
      <c r="S2929">
        <f t="shared" si="872"/>
        <v>56.512827040809881</v>
      </c>
      <c r="T2929">
        <f t="shared" si="855"/>
        <v>-3.1483005518459044</v>
      </c>
    </row>
    <row r="2930" spans="1:20" x14ac:dyDescent="0.25">
      <c r="A2930">
        <f t="shared" si="856"/>
        <v>356429.87067521189</v>
      </c>
      <c r="B2930">
        <f t="shared" si="873"/>
        <v>56727.575783564964</v>
      </c>
      <c r="C2930" t="str">
        <f t="shared" si="857"/>
        <v>0.101867439102846-0.687120784350985i</v>
      </c>
      <c r="D2930" t="str">
        <f t="shared" si="858"/>
        <v>3.45710864779938-0.550107521980814i</v>
      </c>
      <c r="E2930" t="str">
        <f t="shared" si="859"/>
        <v>248.486744349254-33.2556478810927i</v>
      </c>
      <c r="F2930" t="str">
        <f t="shared" si="860"/>
        <v>2.4229548919797-2.70197289702261i</v>
      </c>
      <c r="G2930" t="str">
        <f t="shared" si="861"/>
        <v>0.999187590129092-0.0284912242823991i</v>
      </c>
      <c r="H2930" t="str">
        <f t="shared" si="862"/>
        <v>2.27769233863191-285.323765983863i</v>
      </c>
      <c r="I2930" t="str">
        <f t="shared" si="863"/>
        <v>-2.1592770204603-1.96762261728705i</v>
      </c>
      <c r="K2930" t="str">
        <f t="shared" si="864"/>
        <v>0.000335716538811286-0.000716779478591009i</v>
      </c>
      <c r="L2930" t="str">
        <f t="shared" si="865"/>
        <v>0.00015-0.00497446985021557i</v>
      </c>
      <c r="M2930" t="str">
        <f t="shared" si="866"/>
        <v>0.0004-0.000877847620626272i</v>
      </c>
      <c r="N2930">
        <f t="shared" si="867"/>
        <v>98.432824752485132</v>
      </c>
      <c r="O2930">
        <f t="shared" si="868"/>
        <v>3.1649192865905036</v>
      </c>
      <c r="P2930" s="3">
        <f t="shared" si="869"/>
        <v>-3.1649192865905036</v>
      </c>
      <c r="Q2930" s="3">
        <f t="shared" si="870"/>
        <v>-81.567175247514868</v>
      </c>
      <c r="R2930">
        <f t="shared" si="871"/>
        <v>98.432824752485132</v>
      </c>
      <c r="S2930">
        <f t="shared" si="872"/>
        <v>56.727575783564966</v>
      </c>
      <c r="T2930">
        <f t="shared" si="855"/>
        <v>-3.1649192865905036</v>
      </c>
    </row>
    <row r="2931" spans="1:20" x14ac:dyDescent="0.25">
      <c r="A2931">
        <f t="shared" si="856"/>
        <v>357784.30418377771</v>
      </c>
      <c r="B2931">
        <f t="shared" si="873"/>
        <v>56943.140571542513</v>
      </c>
      <c r="C2931" t="str">
        <f t="shared" si="857"/>
        <v>0.100459782296711-0.685982031889138i</v>
      </c>
      <c r="D2931" t="str">
        <f t="shared" si="858"/>
        <v>3.45694959432221-0.55005726138823i</v>
      </c>
      <c r="E2931" t="str">
        <f t="shared" si="859"/>
        <v>248.713070068329-33.9700466188617i</v>
      </c>
      <c r="F2931" t="str">
        <f t="shared" si="860"/>
        <v>2.42293990356148-2.69226792292916i</v>
      </c>
      <c r="G2931" t="str">
        <f t="shared" si="861"/>
        <v>0.999181409146715-0.0285993140179939i</v>
      </c>
      <c r="H2931" t="str">
        <f t="shared" si="862"/>
        <v>2.25726931349206-284.208230663012i</v>
      </c>
      <c r="I2931" t="str">
        <f t="shared" si="863"/>
        <v>-2.14313258882261-1.95976815799356i</v>
      </c>
      <c r="K2931" t="str">
        <f t="shared" si="864"/>
        <v>0.000335323451122922-0.000714216477795136i</v>
      </c>
      <c r="L2931" t="str">
        <f t="shared" si="865"/>
        <v>0.00015-0.00495563842420357i</v>
      </c>
      <c r="M2931" t="str">
        <f t="shared" si="866"/>
        <v>0.0004-0.000874524427800635i</v>
      </c>
      <c r="N2931">
        <f t="shared" si="867"/>
        <v>98.331551589401229</v>
      </c>
      <c r="O2931">
        <f t="shared" si="868"/>
        <v>3.1815884111231263</v>
      </c>
      <c r="P2931" s="3">
        <f t="shared" si="869"/>
        <v>-3.1815884111231263</v>
      </c>
      <c r="Q2931" s="3">
        <f t="shared" si="870"/>
        <v>-81.668448410598771</v>
      </c>
      <c r="R2931">
        <f t="shared" si="871"/>
        <v>98.331551589401229</v>
      </c>
      <c r="S2931">
        <f t="shared" si="872"/>
        <v>56.943140571542514</v>
      </c>
      <c r="T2931">
        <f t="shared" si="855"/>
        <v>-3.1815884111231263</v>
      </c>
    </row>
    <row r="2932" spans="1:20" x14ac:dyDescent="0.25">
      <c r="A2932">
        <f t="shared" si="856"/>
        <v>359143.88453967607</v>
      </c>
      <c r="B2932">
        <f t="shared" si="873"/>
        <v>57159.524505714377</v>
      </c>
      <c r="C2932" t="str">
        <f t="shared" si="857"/>
        <v>0.0990439977348564-0.684840658121195i</v>
      </c>
      <c r="D2932" t="str">
        <f t="shared" si="858"/>
        <v>3.45678934454415-0.550014725140818i</v>
      </c>
      <c r="E2932" t="str">
        <f t="shared" si="859"/>
        <v>248.934656059358-34.6904496739423i</v>
      </c>
      <c r="F2932" t="str">
        <f t="shared" si="860"/>
        <v>2.4229248012024-2.68260167148565i</v>
      </c>
      <c r="G2932" t="str">
        <f t="shared" si="861"/>
        <v>0.999175181176965-0.0287078124722824i</v>
      </c>
      <c r="H2932" t="str">
        <f t="shared" si="862"/>
        <v>2.23704907671168-283.097324060646i</v>
      </c>
      <c r="I2932" t="str">
        <f t="shared" si="863"/>
        <v>-2.12711380607543-1.95194823741304i</v>
      </c>
      <c r="K2932" t="str">
        <f t="shared" si="864"/>
        <v>0.00033493313289944-0.000711663320858083i</v>
      </c>
      <c r="L2932" t="str">
        <f t="shared" si="865"/>
        <v>0.00015-0.00493687828671407i</v>
      </c>
      <c r="M2932" t="str">
        <f t="shared" si="866"/>
        <v>0.0004-0.000871213815302486i</v>
      </c>
      <c r="N2932">
        <f t="shared" si="867"/>
        <v>98.229253925696895</v>
      </c>
      <c r="O2932">
        <f t="shared" si="868"/>
        <v>3.198309461995704</v>
      </c>
      <c r="P2932" s="3">
        <f t="shared" si="869"/>
        <v>-3.198309461995704</v>
      </c>
      <c r="Q2932" s="3">
        <f t="shared" si="870"/>
        <v>-81.770746074303105</v>
      </c>
      <c r="R2932">
        <f t="shared" si="871"/>
        <v>98.229253925696895</v>
      </c>
      <c r="S2932">
        <f t="shared" si="872"/>
        <v>57.15952450571438</v>
      </c>
      <c r="T2932">
        <f t="shared" si="855"/>
        <v>-3.198309461995704</v>
      </c>
    </row>
    <row r="2933" spans="1:20" x14ac:dyDescent="0.25">
      <c r="A2933">
        <f t="shared" si="856"/>
        <v>360508.63130092685</v>
      </c>
      <c r="B2933">
        <f t="shared" si="873"/>
        <v>57376.730698836094</v>
      </c>
      <c r="C2933" t="str">
        <f t="shared" si="857"/>
        <v>0.0976201408517165-0.683696495856345i</v>
      </c>
      <c r="D2933" t="str">
        <f t="shared" si="858"/>
        <v>3.45662788958017-0.549979910497092i</v>
      </c>
      <c r="E2933" t="str">
        <f t="shared" si="859"/>
        <v>249.151399208285-35.4168387864367i</v>
      </c>
      <c r="F2933" t="str">
        <f t="shared" si="860"/>
        <v>2.42290958403774-2.67297400356523i</v>
      </c>
      <c r="G2933" t="str">
        <f t="shared" si="861"/>
        <v>0.999168905863241-0.0288167211752961i</v>
      </c>
      <c r="H2933" t="str">
        <f t="shared" si="862"/>
        <v>2.21702933863717-281.991023965704i</v>
      </c>
      <c r="I2933" t="str">
        <f t="shared" si="863"/>
        <v>-2.1112196669995-1.94416266217041i</v>
      </c>
      <c r="K2933" t="str">
        <f t="shared" si="864"/>
        <v>0.000334545562387391-0.000709119975513692i</v>
      </c>
      <c r="L2933" t="str">
        <f t="shared" si="865"/>
        <v>0.00015-0.00491818916787613i</v>
      </c>
      <c r="M2933" t="str">
        <f t="shared" si="866"/>
        <v>0.0004-0.000867915735507555i</v>
      </c>
      <c r="N2933">
        <f t="shared" si="867"/>
        <v>98.125931322152823</v>
      </c>
      <c r="O2933">
        <f t="shared" si="868"/>
        <v>3.2150839841091705</v>
      </c>
      <c r="P2933" s="3">
        <f t="shared" si="869"/>
        <v>-3.2150839841091705</v>
      </c>
      <c r="Q2933" s="3">
        <f t="shared" si="870"/>
        <v>-81.874068677847177</v>
      </c>
      <c r="R2933">
        <f t="shared" si="871"/>
        <v>98.125931322152823</v>
      </c>
      <c r="S2933">
        <f t="shared" si="872"/>
        <v>57.376730698836091</v>
      </c>
      <c r="T2933">
        <f t="shared" si="855"/>
        <v>-3.2150839841091705</v>
      </c>
    </row>
    <row r="2934" spans="1:20" x14ac:dyDescent="0.25">
      <c r="A2934">
        <f t="shared" si="856"/>
        <v>361878.56409987039</v>
      </c>
      <c r="B2934">
        <f t="shared" si="873"/>
        <v>57594.762275491674</v>
      </c>
      <c r="C2934" t="str">
        <f t="shared" si="857"/>
        <v>0.0961882697859066-0.682549377670862i</v>
      </c>
      <c r="D2934" t="str">
        <f t="shared" si="858"/>
        <v>3.45646522048112-0.549952814802793i</v>
      </c>
      <c r="E2934" t="str">
        <f t="shared" si="859"/>
        <v>249.363195845257-36.1491938795041i</v>
      </c>
      <c r="F2934" t="str">
        <f t="shared" si="860"/>
        <v>2.42289425119622-2.66338478059522i</v>
      </c>
      <c r="G2934" t="str">
        <f t="shared" si="861"/>
        <v>0.999162582846243-0.0289260416626173i</v>
      </c>
      <c r="H2934" t="str">
        <f t="shared" si="862"/>
        <v>2.19720783896049-280.889308306083i</v>
      </c>
      <c r="I2934" t="str">
        <f t="shared" si="863"/>
        <v>-2.09544917482468-1.93641124047653i</v>
      </c>
      <c r="K2934" t="str">
        <f t="shared" si="864"/>
        <v>0.000334160717981903-0.000706586409583337i</v>
      </c>
      <c r="L2934" t="str">
        <f t="shared" si="865"/>
        <v>0.00015-0.00489957079884054i</v>
      </c>
      <c r="M2934" t="str">
        <f t="shared" si="866"/>
        <v>0.0004-0.000864630140971858i</v>
      </c>
      <c r="N2934">
        <f t="shared" si="867"/>
        <v>98.021583467140687</v>
      </c>
      <c r="O2934">
        <f t="shared" si="868"/>
        <v>3.2319135304650075</v>
      </c>
      <c r="P2934" s="3">
        <f t="shared" si="869"/>
        <v>-3.2319135304650075</v>
      </c>
      <c r="Q2934" s="3">
        <f t="shared" si="870"/>
        <v>-81.978416532859313</v>
      </c>
      <c r="R2934">
        <f t="shared" si="871"/>
        <v>98.021583467140687</v>
      </c>
      <c r="S2934">
        <f t="shared" si="872"/>
        <v>57.594762275491675</v>
      </c>
      <c r="T2934">
        <f t="shared" si="855"/>
        <v>-3.2319135304650075</v>
      </c>
    </row>
    <row r="2935" spans="1:20" x14ac:dyDescent="0.25">
      <c r="A2935">
        <f t="shared" si="856"/>
        <v>363253.70264344994</v>
      </c>
      <c r="B2935">
        <f t="shared" si="873"/>
        <v>57813.622372138547</v>
      </c>
      <c r="C2935" t="str">
        <f t="shared" si="857"/>
        <v>0.0947484454141692-0.681399135958537i</v>
      </c>
      <c r="D2935" t="str">
        <f t="shared" si="858"/>
        <v>3.45630132823293-0.549933435490549i</v>
      </c>
      <c r="E2935" t="str">
        <f t="shared" si="859"/>
        <v>249.569941775472-36.8874930296477i</v>
      </c>
      <c r="F2935" t="str">
        <f t="shared" si="860"/>
        <v>2.42287880179998-2.65383386455515i</v>
      </c>
      <c r="G2935" t="str">
        <f t="shared" si="861"/>
        <v>0.999156211763955-0.0290357754753968i</v>
      </c>
      <c r="H2935" t="str">
        <f t="shared" si="862"/>
        <v>2.17758234630136-279.792155147453i</v>
      </c>
      <c r="I2935" t="str">
        <f t="shared" si="863"/>
        <v>-2.07980134115297-1.92869378210964i</v>
      </c>
      <c r="K2935" t="str">
        <f t="shared" si="864"/>
        <v>0.000333778578225614-0.000704062590976027i</v>
      </c>
      <c r="L2935" t="str">
        <f t="shared" si="865"/>
        <v>0.00015-0.00488102291177579i</v>
      </c>
      <c r="M2935" t="str">
        <f t="shared" si="866"/>
        <v>0.0004-0.00086135698443102i</v>
      </c>
      <c r="N2935">
        <f t="shared" si="867"/>
        <v>97.916210178442213</v>
      </c>
      <c r="O2935">
        <f t="shared" si="868"/>
        <v>3.2487996619100059</v>
      </c>
      <c r="P2935" s="3">
        <f t="shared" si="869"/>
        <v>-3.2487996619100059</v>
      </c>
      <c r="Q2935" s="3">
        <f t="shared" si="870"/>
        <v>-82.083789821557787</v>
      </c>
      <c r="R2935">
        <f t="shared" si="871"/>
        <v>97.916210178442213</v>
      </c>
      <c r="S2935">
        <f t="shared" si="872"/>
        <v>57.813622372138546</v>
      </c>
      <c r="T2935">
        <f t="shared" si="855"/>
        <v>-3.2487996619100059</v>
      </c>
    </row>
    <row r="2936" spans="1:20" x14ac:dyDescent="0.25">
      <c r="A2936">
        <f t="shared" si="856"/>
        <v>364634.06671349506</v>
      </c>
      <c r="B2936">
        <f t="shared" si="873"/>
        <v>58033.314137152673</v>
      </c>
      <c r="C2936" t="str">
        <f t="shared" si="857"/>
        <v>0.0933007313845233-0.680245602982707i</v>
      </c>
      <c r="D2936" t="str">
        <f t="shared" si="858"/>
        <v>3.45613620375659-0.549921770079614i</v>
      </c>
      <c r="E2936" t="str">
        <f t="shared" si="859"/>
        <v>249.771532311138-37.6317124373908i</v>
      </c>
      <c r="F2936" t="str">
        <f t="shared" si="860"/>
        <v>2.42286323496452-2.64432111797473i</v>
      </c>
      <c r="G2936" t="str">
        <f t="shared" si="861"/>
        <v>0.999149792251622-0.0291459241603722i</v>
      </c>
      <c r="H2936" t="str">
        <f t="shared" si="862"/>
        <v>2.1581506577958-278.699542692092i</v>
      </c>
      <c r="I2936" t="str">
        <f t="shared" si="863"/>
        <v>-2.06427518588222-1.92101009839701i</v>
      </c>
      <c r="K2936" t="str">
        <f t="shared" si="864"/>
        <v>0.00033339912180758-0.000701548487688467i</v>
      </c>
      <c r="L2936" t="str">
        <f t="shared" si="865"/>
        <v>0.00015-0.00486254523986432i</v>
      </c>
      <c r="M2936" t="str">
        <f t="shared" si="866"/>
        <v>0.0004-0.000858096218799584i</v>
      </c>
      <c r="N2936">
        <f t="shared" si="867"/>
        <v>97.809811405052315</v>
      </c>
      <c r="O2936">
        <f t="shared" si="868"/>
        <v>3.2657439468709426</v>
      </c>
      <c r="P2936" s="3">
        <f t="shared" si="869"/>
        <v>-3.2657439468709426</v>
      </c>
      <c r="Q2936" s="3">
        <f t="shared" si="870"/>
        <v>-82.190188594947685</v>
      </c>
      <c r="R2936">
        <f t="shared" si="871"/>
        <v>97.809811405052315</v>
      </c>
      <c r="S2936">
        <f t="shared" si="872"/>
        <v>58.033314137152672</v>
      </c>
      <c r="T2936">
        <f t="shared" si="855"/>
        <v>-3.2657439468709426</v>
      </c>
    </row>
    <row r="2937" spans="1:20" x14ac:dyDescent="0.25">
      <c r="A2937">
        <f t="shared" si="856"/>
        <v>366019.67616700631</v>
      </c>
      <c r="B2937">
        <f t="shared" si="873"/>
        <v>58253.840730873853</v>
      </c>
      <c r="C2937" t="str">
        <f t="shared" si="857"/>
        <v>0.0918451941485086-0.679088610929542i</v>
      </c>
      <c r="D2937" t="str">
        <f t="shared" si="858"/>
        <v>3.45596983790733-0.54991781617553i</v>
      </c>
      <c r="E2937" t="str">
        <f t="shared" si="859"/>
        <v>249.967862304513-38.3818263983742i</v>
      </c>
      <c r="F2937" t="str">
        <f t="shared" si="860"/>
        <v>2.42284754979865-2.63484640393185i</v>
      </c>
      <c r="G2937" t="str">
        <f t="shared" si="861"/>
        <v>0.999143323941732-0.0292564892698863i</v>
      </c>
      <c r="H2937" t="str">
        <f t="shared" si="862"/>
        <v>2.13891059869096-277.611449277725i</v>
      </c>
      <c r="I2937" t="str">
        <f t="shared" si="863"/>
        <v>-2.04886973713067-1.91336000219689i</v>
      </c>
      <c r="K2937" t="str">
        <f t="shared" si="864"/>
        <v>0.000333022327562204-0.000699044067805141i</v>
      </c>
      <c r="L2937" t="str">
        <f t="shared" si="865"/>
        <v>0.00015-0.00484413751729857i</v>
      </c>
      <c r="M2937" t="str">
        <f t="shared" si="866"/>
        <v>0.0004-0.000854847797170339i</v>
      </c>
      <c r="N2937">
        <f t="shared" si="867"/>
        <v>97.702387228963531</v>
      </c>
      <c r="O2937">
        <f t="shared" si="868"/>
        <v>3.2827479610834436</v>
      </c>
      <c r="P2937" s="3">
        <f t="shared" si="869"/>
        <v>-3.2827479610834436</v>
      </c>
      <c r="Q2937" s="3">
        <f t="shared" si="870"/>
        <v>-82.297612771036469</v>
      </c>
      <c r="R2937">
        <f t="shared" si="871"/>
        <v>97.702387228963531</v>
      </c>
      <c r="S2937">
        <f t="shared" si="872"/>
        <v>58.253840730873854</v>
      </c>
      <c r="T2937">
        <f t="shared" si="855"/>
        <v>-3.2827479610834436</v>
      </c>
    </row>
    <row r="2938" spans="1:20" x14ac:dyDescent="0.25">
      <c r="A2938">
        <f t="shared" si="856"/>
        <v>367410.550936441</v>
      </c>
      <c r="B2938">
        <f t="shared" si="873"/>
        <v>58475.205325651179</v>
      </c>
      <c r="C2938" t="str">
        <f t="shared" si="857"/>
        <v>0.0903819029925633-0.67792799196291i</v>
      </c>
      <c r="D2938" t="str">
        <f t="shared" si="858"/>
        <v>3.4558022214744-0.549921571469834i</v>
      </c>
      <c r="E2938" t="str">
        <f t="shared" si="859"/>
        <v>250.158826182062-39.1378072749081i</v>
      </c>
      <c r="F2938" t="str">
        <f t="shared" si="860"/>
        <v>2.42283174540443-2.62540958605065i</v>
      </c>
      <c r="G2938" t="str">
        <f t="shared" si="861"/>
        <v>0.999136806463992-0.0293674723619049i</v>
      </c>
      <c r="H2938" t="str">
        <f t="shared" si="862"/>
        <v>2.11986002194645-276.527853376385i</v>
      </c>
      <c r="I2938" t="str">
        <f t="shared" si="863"/>
        <v>-2.03358403116227-1.90574330788068i</v>
      </c>
      <c r="K2938" t="str">
        <f t="shared" si="864"/>
        <v>0.000332648174468169-0.000696549299498368i</v>
      </c>
      <c r="L2938" t="str">
        <f t="shared" si="865"/>
        <v>0.00015-0.00482579947927732i</v>
      </c>
      <c r="M2938" t="str">
        <f t="shared" si="866"/>
        <v>0.0004-0.000851611672813642i</v>
      </c>
      <c r="N2938">
        <f t="shared" si="867"/>
        <v>97.593937866934766</v>
      </c>
      <c r="O2938">
        <f t="shared" si="868"/>
        <v>3.2998132873107879</v>
      </c>
      <c r="P2938" s="3">
        <f t="shared" si="869"/>
        <v>-3.2998132873107879</v>
      </c>
      <c r="Q2938" s="3">
        <f t="shared" si="870"/>
        <v>-82.406062133065234</v>
      </c>
      <c r="R2938">
        <f t="shared" si="871"/>
        <v>97.593937866934766</v>
      </c>
      <c r="S2938">
        <f t="shared" si="872"/>
        <v>58.475205325651181</v>
      </c>
      <c r="T2938">
        <f t="shared" si="855"/>
        <v>-3.2998132873107879</v>
      </c>
    </row>
    <row r="2939" spans="1:20" x14ac:dyDescent="0.25">
      <c r="A2939">
        <f t="shared" si="856"/>
        <v>368806.71102999948</v>
      </c>
      <c r="B2939">
        <f t="shared" si="873"/>
        <v>58697.411105888656</v>
      </c>
      <c r="C2939" t="str">
        <f t="shared" si="857"/>
        <v>0.0889109300683795-0.676763578280594i</v>
      </c>
      <c r="D2939" t="str">
        <f t="shared" si="858"/>
        <v>3.45563334518057-0.549933033739757i</v>
      </c>
      <c r="E2939" t="str">
        <f t="shared" si="859"/>
        <v>250.3443179797-39.8996254680249i</v>
      </c>
      <c r="F2939" t="str">
        <f t="shared" si="860"/>
        <v>2.42281582087714-2.61601052849949i</v>
      </c>
      <c r="G2939" t="str">
        <f t="shared" si="861"/>
        <v>0.99913023944531-0.0294788750000353i</v>
      </c>
      <c r="H2939" t="str">
        <f t="shared" si="862"/>
        <v>2.10099680784149-275.448733593278i</v>
      </c>
      <c r="I2939" t="str">
        <f t="shared" si="863"/>
        <v>-2.01841711231275-1.89815983131543i</v>
      </c>
      <c r="K2939" t="str">
        <f t="shared" si="864"/>
        <v>0.000332276641647378-0.000694064151028394i</v>
      </c>
      <c r="L2939" t="str">
        <f t="shared" si="865"/>
        <v>0.00015-0.00480753086200171i</v>
      </c>
      <c r="M2939" t="str">
        <f t="shared" si="866"/>
        <v>0.0004-0.000848387799176772i</v>
      </c>
      <c r="N2939">
        <f t="shared" si="867"/>
        <v>97.484463672236274</v>
      </c>
      <c r="O2939">
        <f t="shared" si="868"/>
        <v>3.3169415150555128</v>
      </c>
      <c r="P2939" s="3">
        <f t="shared" si="869"/>
        <v>-3.3169415150555128</v>
      </c>
      <c r="Q2939" s="3">
        <f t="shared" si="870"/>
        <v>-82.515536327763726</v>
      </c>
      <c r="R2939">
        <f t="shared" si="871"/>
        <v>97.484463672236274</v>
      </c>
      <c r="S2939">
        <f t="shared" si="872"/>
        <v>58.697411105888655</v>
      </c>
      <c r="T2939">
        <f t="shared" si="855"/>
        <v>-3.3169415150555128</v>
      </c>
    </row>
    <row r="2940" spans="1:20" x14ac:dyDescent="0.25">
      <c r="A2940">
        <f t="shared" si="856"/>
        <v>370208.17653191352</v>
      </c>
      <c r="B2940">
        <f t="shared" si="873"/>
        <v>58920.461268091036</v>
      </c>
      <c r="C2940" t="str">
        <f t="shared" si="857"/>
        <v>0.0874323504222583-0.675595202171868i</v>
      </c>
      <c r="D2940" t="str">
        <f t="shared" si="858"/>
        <v>3.45546319968159-0.549952200847887i</v>
      </c>
      <c r="E2940" t="str">
        <f t="shared" si="859"/>
        <v>250.524231379145-40.6672493900631i</v>
      </c>
      <c r="F2940" t="str">
        <f t="shared" si="860"/>
        <v>2.42279977530522-2.60664909598903i</v>
      </c>
      <c r="G2940" t="str">
        <f t="shared" si="861"/>
        <v>0.999123622509772-0.0295906987535442i</v>
      </c>
      <c r="H2940" t="str">
        <f t="shared" si="862"/>
        <v>2.08231886358831-274.374068665665i</v>
      </c>
      <c r="I2940" t="str">
        <f t="shared" si="863"/>
        <v>-2.00336803291644-1.89060938984656i</v>
      </c>
      <c r="K2940" t="str">
        <f t="shared" si="864"/>
        <v>0.000331907708363887-0.000691588590743405i</v>
      </c>
      <c r="L2940" t="str">
        <f t="shared" si="865"/>
        <v>0.00015-0.00478933140267157i</v>
      </c>
      <c r="M2940" t="str">
        <f t="shared" si="866"/>
        <v>0.0004-0.000845176129883214i</v>
      </c>
      <c r="N2940">
        <f t="shared" si="867"/>
        <v>97.373965136375844</v>
      </c>
      <c r="O2940">
        <f t="shared" si="868"/>
        <v>3.3341342402635377</v>
      </c>
      <c r="P2940" s="3">
        <f t="shared" si="869"/>
        <v>-3.3341342402635377</v>
      </c>
      <c r="Q2940" s="3">
        <f t="shared" si="870"/>
        <v>-82.626034863624156</v>
      </c>
      <c r="R2940">
        <f t="shared" si="871"/>
        <v>97.373965136375844</v>
      </c>
      <c r="S2940">
        <f t="shared" si="872"/>
        <v>58.920461268091039</v>
      </c>
      <c r="T2940">
        <f t="shared" si="855"/>
        <v>-3.3341342402635377</v>
      </c>
    </row>
    <row r="2941" spans="1:20" x14ac:dyDescent="0.25">
      <c r="A2941">
        <f t="shared" si="856"/>
        <v>371614.96760273475</v>
      </c>
      <c r="B2941">
        <f t="shared" si="873"/>
        <v>59144.359020909782</v>
      </c>
      <c r="C2941" t="str">
        <f t="shared" si="857"/>
        <v>0.0859462420233809-0.674422696076627i</v>
      </c>
      <c r="D2941" t="str">
        <f t="shared" si="858"/>
        <v>3.45529177556588-0.549979070741895i</v>
      </c>
      <c r="E2941" t="str">
        <f t="shared" si="859"/>
        <v>250.69845974538-41.4406454378302i</v>
      </c>
      <c r="F2941" t="str">
        <f t="shared" si="860"/>
        <v>2.42278360777023-2.59732515377027i</v>
      </c>
      <c r="G2941" t="str">
        <f t="shared" si="861"/>
        <v>0.999116955278622-0.0297029451973767i</v>
      </c>
      <c r="H2941" t="str">
        <f t="shared" si="862"/>
        <v>2.06382412295149-273.303837461752i</v>
      </c>
      <c r="I2941" t="str">
        <f t="shared" si="863"/>
        <v>-1.98843585323383-1.8830918022808i</v>
      </c>
      <c r="K2941" t="str">
        <f t="shared" si="864"/>
        <v>0.000331541354022878-0.000689122587079626i</v>
      </c>
      <c r="L2941" t="str">
        <f t="shared" si="865"/>
        <v>0.00015-0.00477120083948154i</v>
      </c>
      <c r="M2941" t="str">
        <f t="shared" si="866"/>
        <v>0.0004-0.000841976618732036i</v>
      </c>
      <c r="N2941">
        <f t="shared" si="867"/>
        <v>97.262442890799534</v>
      </c>
      <c r="O2941">
        <f t="shared" si="868"/>
        <v>3.3513930650182204</v>
      </c>
      <c r="P2941" s="3">
        <f t="shared" si="869"/>
        <v>-3.3513930650182204</v>
      </c>
      <c r="Q2941" s="3">
        <f t="shared" si="870"/>
        <v>-82.737557109200466</v>
      </c>
      <c r="R2941">
        <f t="shared" si="871"/>
        <v>97.262442890799534</v>
      </c>
      <c r="S2941">
        <f t="shared" si="872"/>
        <v>59.144359020909782</v>
      </c>
      <c r="T2941">
        <f t="shared" si="855"/>
        <v>-3.3513930650182204</v>
      </c>
    </row>
    <row r="2942" spans="1:20" x14ac:dyDescent="0.25">
      <c r="A2942">
        <f t="shared" si="856"/>
        <v>373027.10447962512</v>
      </c>
      <c r="B2942">
        <f t="shared" si="873"/>
        <v>59369.107585189238</v>
      </c>
      <c r="C2942" t="str">
        <f t="shared" si="857"/>
        <v>0.0844526857909515-0.673245892645745i</v>
      </c>
      <c r="D2942" t="str">
        <f t="shared" si="858"/>
        <v>3.45511906335402-0.550013641454193i</v>
      </c>
      <c r="E2942" t="str">
        <f t="shared" si="859"/>
        <v>250.866896165205-42.2197779663662i</v>
      </c>
      <c r="F2942" t="str">
        <f t="shared" si="860"/>
        <v>2.42276731734675-2.58803856763257i</v>
      </c>
      <c r="G2942" t="str">
        <f t="shared" si="861"/>
        <v>0.99911023737024-0.0298156159121737i</v>
      </c>
      <c r="H2942" t="str">
        <f t="shared" si="862"/>
        <v>2.04551054587302-272.238018979596i</v>
      </c>
      <c r="I2942" t="str">
        <f t="shared" si="863"/>
        <v>-1.97361964137988-1.87560688886941i</v>
      </c>
      <c r="K2942" t="str">
        <f t="shared" si="864"/>
        <v>0.000331177558169594-0.000686666108561331i</v>
      </c>
      <c r="L2942" t="str">
        <f t="shared" si="865"/>
        <v>0.00015-0.00475313891161738i</v>
      </c>
      <c r="M2942" t="str">
        <f t="shared" si="866"/>
        <v>0.0004-0.000838789219697187i</v>
      </c>
      <c r="N2942">
        <f t="shared" si="867"/>
        <v>97.149897708570407</v>
      </c>
      <c r="O2942">
        <f t="shared" si="868"/>
        <v>3.3687195972282806</v>
      </c>
      <c r="P2942" s="3">
        <f t="shared" si="869"/>
        <v>-3.3687195972282806</v>
      </c>
      <c r="Q2942" s="3">
        <f t="shared" si="870"/>
        <v>-82.850102291429593</v>
      </c>
      <c r="R2942">
        <f t="shared" si="871"/>
        <v>97.149897708570407</v>
      </c>
      <c r="S2942">
        <f t="shared" si="872"/>
        <v>59.369107585189241</v>
      </c>
      <c r="T2942">
        <f t="shared" si="855"/>
        <v>-3.3687195972282806</v>
      </c>
    </row>
    <row r="2943" spans="1:20" x14ac:dyDescent="0.25">
      <c r="A2943">
        <f t="shared" si="856"/>
        <v>374444.60747664771</v>
      </c>
      <c r="B2943">
        <f t="shared" si="873"/>
        <v>59594.710194012958</v>
      </c>
      <c r="C2943" t="str">
        <f t="shared" si="857"/>
        <v>0.0829517656200976-0.672064624802911i</v>
      </c>
      <c r="D2943" t="str">
        <f t="shared" si="858"/>
        <v>3.45494505349817-0.550055911101624i</v>
      </c>
      <c r="E2943" t="str">
        <f t="shared" si="859"/>
        <v>251.0294334869-43.0046092633851i</v>
      </c>
      <c r="F2943" t="str">
        <f t="shared" si="860"/>
        <v>2.4227509031024-2.57878920390171i</v>
      </c>
      <c r="G2943" t="str">
        <f t="shared" si="861"/>
        <v>0.999103468400123-0.0299287124842913i</v>
      </c>
      <c r="H2943" t="str">
        <f t="shared" si="862"/>
        <v>2.02737611810318-271.17659234602i</v>
      </c>
      <c r="I2943" t="str">
        <f t="shared" si="863"/>
        <v>-1.95891847325298-1.86815447129166i</v>
      </c>
      <c r="K2943" t="str">
        <f t="shared" si="864"/>
        <v>0.000330816300488313-0.000684219123800909i</v>
      </c>
      <c r="L2943" t="str">
        <f t="shared" si="865"/>
        <v>0.00015-0.00473514535925224i</v>
      </c>
      <c r="M2943" t="str">
        <f t="shared" si="866"/>
        <v>0.0004-0.000835613886926861i</v>
      </c>
      <c r="N2943">
        <f t="shared" si="867"/>
        <v>97.036330506014849</v>
      </c>
      <c r="O2943">
        <f t="shared" si="868"/>
        <v>3.3861154503063458</v>
      </c>
      <c r="P2943" s="3">
        <f t="shared" si="869"/>
        <v>-3.3861154503063458</v>
      </c>
      <c r="Q2943" s="3">
        <f t="shared" si="870"/>
        <v>-82.963669493985151</v>
      </c>
      <c r="R2943">
        <f t="shared" si="871"/>
        <v>97.036330506014849</v>
      </c>
      <c r="S2943">
        <f t="shared" si="872"/>
        <v>59.594710194012961</v>
      </c>
      <c r="T2943">
        <f t="shared" si="855"/>
        <v>-3.3861154503063458</v>
      </c>
    </row>
    <row r="2944" spans="1:20" x14ac:dyDescent="0.25">
      <c r="A2944">
        <f t="shared" si="856"/>
        <v>375867.496985059</v>
      </c>
      <c r="B2944">
        <f t="shared" si="873"/>
        <v>59821.17009275021</v>
      </c>
      <c r="C2944" t="str">
        <f t="shared" si="857"/>
        <v>0.0814435684066122-0.670878725807808i</v>
      </c>
      <c r="D2944" t="str">
        <f t="shared" si="858"/>
        <v>3.45476973638181-0.550105877885155i</v>
      </c>
      <c r="E2944" t="str">
        <f t="shared" si="859"/>
        <v>251.185964360973-43.7950995243781i</v>
      </c>
      <c r="F2944" t="str">
        <f t="shared" si="860"/>
        <v>2.42273436409773-2.56957692943802i</v>
      </c>
      <c r="G2944" t="str">
        <f t="shared" si="861"/>
        <v>0.999096647980858-0.0300422365058182i</v>
      </c>
      <c r="H2944" t="str">
        <f t="shared" si="862"/>
        <v>2.00941885083712-270.119536815533i</v>
      </c>
      <c r="I2944" t="str">
        <f t="shared" si="863"/>
        <v>-1.94433143246479-1.86073437263845i</v>
      </c>
      <c r="K2944" t="str">
        <f t="shared" si="864"/>
        <v>0.000330457560801319-0.000681781601498904i</v>
      </c>
      <c r="L2944" t="str">
        <f t="shared" si="865"/>
        <v>0.00015-0.00471721992354277i</v>
      </c>
      <c r="M2944" t="str">
        <f t="shared" si="866"/>
        <v>0.0004-0.00083245057474284i</v>
      </c>
      <c r="N2944">
        <f t="shared" si="867"/>
        <v>96.921742344349028</v>
      </c>
      <c r="O2944">
        <f t="shared" si="868"/>
        <v>3.403582242839414</v>
      </c>
      <c r="P2944" s="3">
        <f t="shared" si="869"/>
        <v>-3.403582242839414</v>
      </c>
      <c r="Q2944" s="3">
        <f t="shared" si="870"/>
        <v>-83.078257655650972</v>
      </c>
      <c r="R2944">
        <f t="shared" si="871"/>
        <v>96.921742344349028</v>
      </c>
      <c r="S2944">
        <f t="shared" si="872"/>
        <v>59.821170092750208</v>
      </c>
      <c r="T2944">
        <f t="shared" si="855"/>
        <v>-3.403582242839414</v>
      </c>
    </row>
    <row r="2945" spans="1:20" x14ac:dyDescent="0.25">
      <c r="A2945">
        <f t="shared" si="856"/>
        <v>377295.79347360221</v>
      </c>
      <c r="B2945">
        <f t="shared" si="873"/>
        <v>60048.490539102662</v>
      </c>
      <c r="C2945" t="str">
        <f t="shared" si="857"/>
        <v>0.0799281840703092-0.669688029320603i</v>
      </c>
      <c r="D2945" t="str">
        <f t="shared" si="858"/>
        <v>3.45459310231912-0.550163540089542i</v>
      </c>
      <c r="E2945" t="str">
        <f t="shared" si="859"/>
        <v>251.336381282001-44.5912068284797i</v>
      </c>
      <c r="F2945" t="str">
        <f t="shared" si="860"/>
        <v>2.4227176993862-2.56040161163437i</v>
      </c>
      <c r="G2945" t="str">
        <f t="shared" si="861"/>
        <v>0.999089775722105-0.0301561895745948i</v>
      </c>
      <c r="H2945" t="str">
        <f t="shared" si="862"/>
        <v>1.99163678035694-269.066831769279i</v>
      </c>
      <c r="I2945" t="str">
        <f t="shared" si="863"/>
        <v>-1.92985761027062-1.85334641739635i</v>
      </c>
      <c r="K2945" t="str">
        <f t="shared" si="864"/>
        <v>0.000330101319067875-0.00067935351044404i</v>
      </c>
      <c r="L2945" t="str">
        <f t="shared" si="865"/>
        <v>0.00015-0.00469936234662558i</v>
      </c>
      <c r="M2945" t="str">
        <f t="shared" si="866"/>
        <v>0.0004-0.000829299237639812i</v>
      </c>
      <c r="N2945">
        <f t="shared" si="867"/>
        <v>96.806134431268461</v>
      </c>
      <c r="O2945">
        <f t="shared" si="868"/>
        <v>3.4211215982516983</v>
      </c>
      <c r="P2945" s="3">
        <f t="shared" si="869"/>
        <v>-3.4211215982516983</v>
      </c>
      <c r="Q2945" s="3">
        <f t="shared" si="870"/>
        <v>-83.193865568731539</v>
      </c>
      <c r="R2945">
        <f t="shared" si="871"/>
        <v>96.806134431268461</v>
      </c>
      <c r="S2945">
        <f t="shared" si="872"/>
        <v>60.048490539102666</v>
      </c>
      <c r="T2945">
        <f t="shared" si="855"/>
        <v>-3.4211215982516983</v>
      </c>
    </row>
    <row r="2946" spans="1:20" x14ac:dyDescent="0.25">
      <c r="A2946">
        <f t="shared" si="856"/>
        <v>378729.51748880197</v>
      </c>
      <c r="B2946">
        <f t="shared" si="873"/>
        <v>60276.674803151254</v>
      </c>
      <c r="C2946" t="str">
        <f t="shared" si="857"/>
        <v>0.0784057055770523-0.668492369467785i</v>
      </c>
      <c r="D2946" t="str">
        <f t="shared" si="858"/>
        <v>3.45441514155459-0.550228896083025i</v>
      </c>
      <c r="E2946" t="str">
        <f t="shared" si="859"/>
        <v>251.480576631554-45.3928871151i</v>
      </c>
      <c r="F2946" t="str">
        <f t="shared" si="860"/>
        <v>2.42270090801408-2.5512631184143i</v>
      </c>
      <c r="G2946" t="str">
        <f t="shared" si="861"/>
        <v>0.999082851230573-0.0302705732942314i</v>
      </c>
      <c r="H2946" t="str">
        <f t="shared" si="862"/>
        <v>1.97402796767923-268.018456713976i</v>
      </c>
      <c r="I2946" t="str">
        <f t="shared" si="863"/>
        <v>-1.91549610550059-1.84599043143164i</v>
      </c>
      <c r="K2946" t="str">
        <f t="shared" si="864"/>
        <v>0.000329747555383201-0.000676934819513244i</v>
      </c>
      <c r="L2946" t="str">
        <f t="shared" si="865"/>
        <v>0.00015-0.00468157237161346i</v>
      </c>
      <c r="M2946" t="str">
        <f t="shared" si="866"/>
        <v>0.0004-0.000826159830284728i</v>
      </c>
      <c r="N2946">
        <f t="shared" si="867"/>
        <v>96.689508122508997</v>
      </c>
      <c r="O2946">
        <f t="shared" si="868"/>
        <v>3.438735144458934</v>
      </c>
      <c r="P2946" s="3">
        <f t="shared" si="869"/>
        <v>-3.438735144458934</v>
      </c>
      <c r="Q2946" s="3">
        <f t="shared" si="870"/>
        <v>-83.310491877491003</v>
      </c>
      <c r="R2946">
        <f t="shared" si="871"/>
        <v>96.689508122508997</v>
      </c>
      <c r="S2946">
        <f t="shared" si="872"/>
        <v>60.276674803151252</v>
      </c>
      <c r="T2946">
        <f t="shared" si="855"/>
        <v>-3.438735144458934</v>
      </c>
    </row>
    <row r="2947" spans="1:20" x14ac:dyDescent="0.25">
      <c r="A2947">
        <f t="shared" si="856"/>
        <v>380168.68965525937</v>
      </c>
      <c r="B2947">
        <f t="shared" si="873"/>
        <v>60505.726167403227</v>
      </c>
      <c r="C2947" t="str">
        <f t="shared" si="857"/>
        <v>0.0768762289593812-0.66729158090932i</v>
      </c>
      <c r="D2947" t="str">
        <f t="shared" si="858"/>
        <v>3.4542358442625-0.550301944316997i</v>
      </c>
      <c r="E2947" t="str">
        <f t="shared" si="859"/>
        <v>251.618442722194-46.2000941613694i</v>
      </c>
      <c r="F2947" t="str">
        <f t="shared" si="860"/>
        <v>2.42268398902049-2.54216131823012i</v>
      </c>
      <c r="G2947" t="str">
        <f t="shared" si="861"/>
        <v>0.999075874109999-0.0303853892741266i</v>
      </c>
      <c r="H2947" t="str">
        <f t="shared" si="862"/>
        <v>1.95659049820805-266.974391280879i</v>
      </c>
      <c r="I2947" t="str">
        <f t="shared" si="863"/>
        <v>-1.90124602449151-1.83866624197476i</v>
      </c>
      <c r="K2947" t="str">
        <f t="shared" si="864"/>
        <v>0.000329396249977468-0.000674525497671698i</v>
      </c>
      <c r="L2947" t="str">
        <f t="shared" si="865"/>
        <v>0.00015-0.00466384974259162i</v>
      </c>
      <c r="M2947" t="str">
        <f t="shared" si="866"/>
        <v>0.0004-0.000823032307516166i</v>
      </c>
      <c r="N2947">
        <f t="shared" si="867"/>
        <v>96.571864923375571</v>
      </c>
      <c r="O2947">
        <f t="shared" si="868"/>
        <v>3.4564245135143272</v>
      </c>
      <c r="P2947" s="3">
        <f t="shared" si="869"/>
        <v>-3.4564245135143272</v>
      </c>
      <c r="Q2947" s="3">
        <f t="shared" si="870"/>
        <v>-83.428135076624429</v>
      </c>
      <c r="R2947">
        <f t="shared" si="871"/>
        <v>96.571864923375571</v>
      </c>
      <c r="S2947">
        <f t="shared" si="872"/>
        <v>60.505726167403225</v>
      </c>
      <c r="T2947">
        <f t="shared" si="855"/>
        <v>-3.4564245135143272</v>
      </c>
    </row>
    <row r="2948" spans="1:20" x14ac:dyDescent="0.25">
      <c r="A2948">
        <f t="shared" si="856"/>
        <v>381613.33067594934</v>
      </c>
      <c r="B2948">
        <f t="shared" si="873"/>
        <v>60735.64792683936</v>
      </c>
      <c r="C2948" t="str">
        <f t="shared" si="857"/>
        <v>0.0753398533356211-0.666085498907028i</v>
      </c>
      <c r="D2948" t="str">
        <f t="shared" si="858"/>
        <v>3.4540552005465-0.55038268332567i</v>
      </c>
      <c r="E2948" t="str">
        <f t="shared" si="859"/>
        <v>251.749871842525-47.0127795604614i</v>
      </c>
      <c r="F2948" t="str">
        <f t="shared" si="860"/>
        <v>2.42266694143726-2.53309608006093i</v>
      </c>
      <c r="G2948" t="str">
        <f t="shared" si="861"/>
        <v>0.999068843961124-0.0305006391294859i</v>
      </c>
      <c r="H2948" t="str">
        <f t="shared" si="862"/>
        <v>1.93932248139312-265.934615224753i</v>
      </c>
      <c r="I2948" t="str">
        <f t="shared" si="863"/>
        <v>-1.88710648101933-1.83137367760491i</v>
      </c>
      <c r="K2948" t="str">
        <f t="shared" si="864"/>
        <v>0.000329047383214786-0.000672125513972834i</v>
      </c>
      <c r="L2948" t="str">
        <f t="shared" si="865"/>
        <v>0.00015-0.00464619420461409i</v>
      </c>
      <c r="M2948" t="str">
        <f t="shared" si="866"/>
        <v>0.0004-0.000819916624343663i</v>
      </c>
      <c r="N2948">
        <f t="shared" si="867"/>
        <v>96.453206490232958</v>
      </c>
      <c r="O2948">
        <f t="shared" si="868"/>
        <v>3.4741913412471721</v>
      </c>
      <c r="P2948" s="3">
        <f t="shared" si="869"/>
        <v>-3.4741913412471721</v>
      </c>
      <c r="Q2948" s="3">
        <f t="shared" si="870"/>
        <v>-83.546793509767042</v>
      </c>
      <c r="R2948">
        <f t="shared" si="871"/>
        <v>96.453206490232958</v>
      </c>
      <c r="S2948">
        <f t="shared" si="872"/>
        <v>60.735647926839363</v>
      </c>
      <c r="T2948">
        <f t="shared" si="855"/>
        <v>-3.4741913412471721</v>
      </c>
    </row>
    <row r="2949" spans="1:20" x14ac:dyDescent="0.25">
      <c r="A2949">
        <f t="shared" si="856"/>
        <v>383063.46133251797</v>
      </c>
      <c r="B2949">
        <f t="shared" si="873"/>
        <v>60966.44338896135</v>
      </c>
      <c r="C2949" t="str">
        <f t="shared" si="857"/>
        <v>0.0737966809275231-0.664873959394268i</v>
      </c>
      <c r="D2949" t="str">
        <f t="shared" si="858"/>
        <v>3.4538732004391-0.550471111725767i</v>
      </c>
      <c r="E2949" t="str">
        <f t="shared" si="859"/>
        <v>251.874756303315-47.8308927008009i</v>
      </c>
      <c r="F2949" t="str">
        <f t="shared" si="860"/>
        <v>2.42264976428889-2.52406727341084i</v>
      </c>
      <c r="G2949" t="str">
        <f t="shared" si="861"/>
        <v>0.999061760381672-0.0306163244813409i</v>
      </c>
      <c r="H2949" t="str">
        <f t="shared" si="862"/>
        <v>1.92222205039341-264.899108422849i</v>
      </c>
      <c r="I2949" t="str">
        <f t="shared" si="863"/>
        <v>-1.87307659623245-1.82411256823483i</v>
      </c>
      <c r="K2949" t="str">
        <f t="shared" si="864"/>
        <v>0.000328700935592219-0.000669734837558363i</v>
      </c>
      <c r="L2949" t="str">
        <f t="shared" si="865"/>
        <v>0.00015-0.00462860550370002i</v>
      </c>
      <c r="M2949" t="str">
        <f t="shared" si="866"/>
        <v>0.0004-0.00081681273594706i</v>
      </c>
      <c r="N2949">
        <f t="shared" si="867"/>
        <v>96.333534631964554</v>
      </c>
      <c r="O2949">
        <f t="shared" si="868"/>
        <v>3.4920372668925554</v>
      </c>
      <c r="P2949" s="3">
        <f t="shared" si="869"/>
        <v>-3.4920372668925554</v>
      </c>
      <c r="Q2949" s="3">
        <f t="shared" si="870"/>
        <v>-83.666465368035446</v>
      </c>
      <c r="R2949">
        <f t="shared" si="871"/>
        <v>96.333534631964554</v>
      </c>
      <c r="S2949">
        <f t="shared" si="872"/>
        <v>60.966443388961352</v>
      </c>
      <c r="T2949">
        <f t="shared" si="855"/>
        <v>-3.4920372668925554</v>
      </c>
    </row>
    <row r="2950" spans="1:20" x14ac:dyDescent="0.25">
      <c r="A2950">
        <f t="shared" si="856"/>
        <v>384519.10248558159</v>
      </c>
      <c r="B2950">
        <f t="shared" si="873"/>
        <v>61198.115873839408</v>
      </c>
      <c r="C2950" t="str">
        <f t="shared" si="857"/>
        <v>0.0722468170762372-0.663656799046809i</v>
      </c>
      <c r="D2950" t="str">
        <f t="shared" si="858"/>
        <v>3.45368983390121-0.55056722821618i</v>
      </c>
      <c r="E2950" t="str">
        <f t="shared" si="859"/>
        <v>251.992988484637-48.6543807462367i</v>
      </c>
      <c r="F2950" t="str">
        <f t="shared" si="860"/>
        <v>2.42263245659252-2.51507476830698i</v>
      </c>
      <c r="G2950" t="str">
        <f t="shared" si="861"/>
        <v>0.999054622966326-0.0307324469565666i</v>
      </c>
      <c r="H2950" t="str">
        <f t="shared" si="862"/>
        <v>1.9052873617455-263.867850873902i</v>
      </c>
      <c r="I2950" t="str">
        <f t="shared" si="863"/>
        <v>-1.85915549858552-1.8168827450959i</v>
      </c>
      <c r="K2950" t="str">
        <f t="shared" si="864"/>
        <v>0.000328356887738771-0.000667353437658297i</v>
      </c>
      <c r="L2950" t="str">
        <f t="shared" si="865"/>
        <v>0.00015-0.00461108338683006i</v>
      </c>
      <c r="M2950" t="str">
        <f t="shared" si="866"/>
        <v>0.0004-0.000813720597675892i</v>
      </c>
      <c r="N2950">
        <f t="shared" si="867"/>
        <v>96.212851311386359</v>
      </c>
      <c r="O2950">
        <f t="shared" si="868"/>
        <v>3.5099639327136156</v>
      </c>
      <c r="P2950" s="3">
        <f t="shared" si="869"/>
        <v>-3.5099639327136156</v>
      </c>
      <c r="Q2950" s="3">
        <f t="shared" si="870"/>
        <v>-83.787148688613641</v>
      </c>
      <c r="R2950">
        <f t="shared" si="871"/>
        <v>96.212851311386359</v>
      </c>
      <c r="S2950">
        <f t="shared" si="872"/>
        <v>61.198115873839406</v>
      </c>
      <c r="T2950">
        <f t="shared" si="855"/>
        <v>-3.5099639327136156</v>
      </c>
    </row>
    <row r="2951" spans="1:20" x14ac:dyDescent="0.25">
      <c r="A2951">
        <f t="shared" si="856"/>
        <v>385980.27507502679</v>
      </c>
      <c r="B2951">
        <f t="shared" si="873"/>
        <v>61430.668714159998</v>
      </c>
      <c r="C2951" t="str">
        <f t="shared" si="857"/>
        <v>0.0706903702567011-0.662433855354844i</v>
      </c>
      <c r="D2951" t="str">
        <f t="shared" si="858"/>
        <v>3.45350509082157-0.550671031577636i</v>
      </c>
      <c r="E2951" t="str">
        <f t="shared" si="859"/>
        <v>252.104460884039-49.4831886171923i</v>
      </c>
      <c r="F2951" t="str">
        <f t="shared" si="860"/>
        <v>2.42261501735785-2.50611843529768i</v>
      </c>
      <c r="G2951" t="str">
        <f t="shared" si="861"/>
        <v>0.999047431306707-0.0308490081879009i</v>
      </c>
      <c r="H2951" t="str">
        <f t="shared" si="862"/>
        <v>1.88851659503735-262.840822697128i</v>
      </c>
      <c r="I2951" t="str">
        <f t="shared" si="863"/>
        <v>-1.84534232377398-1.80968404072334i</v>
      </c>
      <c r="K2951" t="str">
        <f t="shared" si="864"/>
        <v>0.000328015220414403-0.000664981283590927i</v>
      </c>
      <c r="L2951" t="str">
        <f t="shared" si="865"/>
        <v>0.00015-0.00459362760194268i</v>
      </c>
      <c r="M2951" t="str">
        <f t="shared" si="866"/>
        <v>0.0004-0.000810640165048705i</v>
      </c>
      <c r="N2951">
        <f t="shared" si="867"/>
        <v>96.091158646626269</v>
      </c>
      <c r="O2951">
        <f t="shared" si="868"/>
        <v>3.5279729836163436</v>
      </c>
      <c r="P2951" s="3">
        <f t="shared" si="869"/>
        <v>-3.5279729836163436</v>
      </c>
      <c r="Q2951" s="3">
        <f t="shared" si="870"/>
        <v>-83.908841353373731</v>
      </c>
      <c r="R2951">
        <f t="shared" si="871"/>
        <v>96.091158646626269</v>
      </c>
      <c r="S2951">
        <f t="shared" si="872"/>
        <v>61.430668714159999</v>
      </c>
      <c r="T2951">
        <f t="shared" si="855"/>
        <v>-3.5279729836163436</v>
      </c>
    </row>
    <row r="2952" spans="1:20" x14ac:dyDescent="0.25">
      <c r="A2952">
        <f t="shared" si="856"/>
        <v>387447.00012031186</v>
      </c>
      <c r="B2952">
        <f t="shared" si="873"/>
        <v>61664.105255273804</v>
      </c>
      <c r="C2952" t="str">
        <f t="shared" si="857"/>
        <v>0.0691274520903329-0.661204966696306i</v>
      </c>
      <c r="D2952" t="str">
        <f t="shared" si="858"/>
        <v>3.45331896101648-0.550782520672376i</v>
      </c>
      <c r="E2952" t="str">
        <f t="shared" si="859"/>
        <v>252.209066165732-50.3172589728522i</v>
      </c>
      <c r="F2952" t="str">
        <f t="shared" si="860"/>
        <v>2.42259744558713-2.49719814545055i</v>
      </c>
      <c r="G2952" t="str">
        <f t="shared" si="861"/>
        <v>0.999040184991351-0.0309660098139633i</v>
      </c>
      <c r="H2952" t="str">
        <f t="shared" si="862"/>
        <v>1.87190795258682-261.818004131239i</v>
      </c>
      <c r="I2952" t="str">
        <f t="shared" si="863"/>
        <v>-1.83163621466928-1.80251628894169i</v>
      </c>
      <c r="K2952" t="str">
        <f t="shared" si="864"/>
        <v>0.000327675914509068-0.00066261834476287i</v>
      </c>
      <c r="L2952" t="str">
        <f t="shared" si="865"/>
        <v>0.00015-0.00457623789793054i</v>
      </c>
      <c r="M2952" t="str">
        <f t="shared" si="866"/>
        <v>0.0004-0.000807571393752447i</v>
      </c>
      <c r="N2952">
        <f t="shared" si="867"/>
        <v>95.968458912460406</v>
      </c>
      <c r="O2952">
        <f t="shared" si="868"/>
        <v>3.54606606675457</v>
      </c>
      <c r="P2952" s="3">
        <f t="shared" si="869"/>
        <v>-3.54606606675457</v>
      </c>
      <c r="Q2952" s="3">
        <f t="shared" si="870"/>
        <v>-84.031541087539594</v>
      </c>
      <c r="R2952">
        <f t="shared" si="871"/>
        <v>95.968458912460406</v>
      </c>
      <c r="S2952">
        <f t="shared" si="872"/>
        <v>61.664105255273803</v>
      </c>
      <c r="T2952">
        <f t="shared" si="855"/>
        <v>-3.54606606675457</v>
      </c>
    </row>
    <row r="2953" spans="1:20" x14ac:dyDescent="0.25">
      <c r="A2953">
        <f t="shared" si="856"/>
        <v>388919.29872076906</v>
      </c>
      <c r="B2953">
        <f t="shared" si="873"/>
        <v>61898.428855243845</v>
      </c>
      <c r="C2953" t="str">
        <f t="shared" si="857"/>
        <v>0.0675581773559057-0.659969972411081i</v>
      </c>
      <c r="D2953" t="str">
        <f t="shared" si="858"/>
        <v>3.45313143422905-0.550901694443805i</v>
      </c>
      <c r="E2953" t="str">
        <f t="shared" si="859"/>
        <v>252.306697210745-51.1565321944304i</v>
      </c>
      <c r="F2953" t="str">
        <f t="shared" si="860"/>
        <v>2.42257974027504-2.48831377035066i</v>
      </c>
      <c r="G2953" t="str">
        <f t="shared" si="861"/>
        <v>0.999032883605682-0.0310834534792727i</v>
      </c>
      <c r="H2953" t="str">
        <f t="shared" si="862"/>
        <v>1.85545965912507-260.799375533466i</v>
      </c>
      <c r="I2953" t="str">
        <f t="shared" si="863"/>
        <v>-1.8180363212547-1.79537932485048i</v>
      </c>
      <c r="K2953" t="str">
        <f t="shared" si="864"/>
        <v>0.000327338951041706-0.000660264590669023i</v>
      </c>
      <c r="L2953" t="str">
        <f t="shared" si="865"/>
        <v>0.00015-0.00455891402463692i</v>
      </c>
      <c r="M2953" t="str">
        <f t="shared" si="866"/>
        <v>0.0004-0.000804514239641809i</v>
      </c>
      <c r="N2953">
        <f t="shared" si="867"/>
        <v>95.844754541602569</v>
      </c>
      <c r="O2953">
        <f t="shared" si="868"/>
        <v>3.5642448311301096</v>
      </c>
      <c r="P2953" s="3">
        <f t="shared" si="869"/>
        <v>-3.5642448311301096</v>
      </c>
      <c r="Q2953" s="3">
        <f t="shared" si="870"/>
        <v>-84.155245458397431</v>
      </c>
      <c r="R2953">
        <f t="shared" si="871"/>
        <v>95.844754541602569</v>
      </c>
      <c r="S2953">
        <f t="shared" si="872"/>
        <v>61.898428855243843</v>
      </c>
      <c r="T2953">
        <f t="shared" si="855"/>
        <v>-3.5642448311301096</v>
      </c>
    </row>
    <row r="2954" spans="1:20" x14ac:dyDescent="0.25">
      <c r="A2954">
        <f t="shared" si="856"/>
        <v>390397.19205590797</v>
      </c>
      <c r="B2954">
        <f t="shared" si="873"/>
        <v>62133.642884893772</v>
      </c>
      <c r="C2954" t="str">
        <f t="shared" si="857"/>
        <v>0.0659826639986893-0.658728712876511i</v>
      </c>
      <c r="D2954" t="str">
        <f t="shared" si="858"/>
        <v>3.45294250012891-0.551028551916164i</v>
      </c>
      <c r="E2954" t="str">
        <f t="shared" si="859"/>
        <v>252.397247168065-52.0009463695482i</v>
      </c>
      <c r="F2954" t="str">
        <f t="shared" si="860"/>
        <v>2.42256190040867-2.47946518209865i</v>
      </c>
      <c r="G2954" t="str">
        <f t="shared" si="861"/>
        <v>0.999025526731994-0.0312013408342675i</v>
      </c>
      <c r="H2954" t="str">
        <f t="shared" si="862"/>
        <v>1.8391699614849-259.784917378592i</v>
      </c>
      <c r="I2954" t="str">
        <f t="shared" si="863"/>
        <v>-1.80454180056185-1.78827298481008i</v>
      </c>
      <c r="K2954" t="str">
        <f t="shared" si="864"/>
        <v>0.000327004311159304-0.000657919990892605i</v>
      </c>
      <c r="L2954" t="str">
        <f t="shared" si="865"/>
        <v>0.00015-0.00454165573285209i</v>
      </c>
      <c r="M2954" t="str">
        <f t="shared" si="866"/>
        <v>0.0004-0.000801468658738605i</v>
      </c>
      <c r="N2954">
        <f t="shared" si="867"/>
        <v>95.720048125952886</v>
      </c>
      <c r="O2954">
        <f t="shared" si="868"/>
        <v>3.5825109271823186</v>
      </c>
      <c r="P2954" s="3">
        <f t="shared" si="869"/>
        <v>-3.5825109271823186</v>
      </c>
      <c r="Q2954" s="3">
        <f t="shared" si="870"/>
        <v>-84.279951874047114</v>
      </c>
      <c r="R2954">
        <f t="shared" si="871"/>
        <v>95.720048125952886</v>
      </c>
      <c r="S2954">
        <f t="shared" si="872"/>
        <v>62.133642884893774</v>
      </c>
      <c r="T2954">
        <f t="shared" si="855"/>
        <v>-3.5825109271823186</v>
      </c>
    </row>
    <row r="2955" spans="1:20" x14ac:dyDescent="0.25">
      <c r="A2955">
        <f t="shared" si="856"/>
        <v>391880.70138572046</v>
      </c>
      <c r="B2955">
        <f t="shared" si="873"/>
        <v>62369.750727856372</v>
      </c>
      <c r="C2955" t="str">
        <f t="shared" si="857"/>
        <v>0.0644010331376534-0.657481029583758i</v>
      </c>
      <c r="D2955" t="str">
        <f t="shared" si="858"/>
        <v>3.4527521483116-0.551163092194187i</v>
      </c>
      <c r="E2955" t="str">
        <f t="shared" si="859"/>
        <v>252.480609506709-52.8504372777868i</v>
      </c>
      <c r="F2955" t="str">
        <f t="shared" si="860"/>
        <v>2.42254392496745-2.47065225330889i</v>
      </c>
      <c r="G2955" t="str">
        <f t="shared" si="861"/>
        <v>0.999018113949425-0.0313196735353232i</v>
      </c>
      <c r="H2955" t="str">
        <f t="shared" si="862"/>
        <v>1.82303712829361-258.774610257993i</v>
      </c>
      <c r="I2955" t="str">
        <f t="shared" si="863"/>
        <v>-1.79115181660773-1.78119710642777i</v>
      </c>
      <c r="K2955" t="str">
        <f t="shared" si="864"/>
        <v>0.000326671976135908-0.000655584515105109i</v>
      </c>
      <c r="L2955" t="str">
        <f t="shared" si="865"/>
        <v>0.00015-0.00452446277430971i</v>
      </c>
      <c r="M2955" t="str">
        <f t="shared" si="866"/>
        <v>0.0004-0.000798434607231127i</v>
      </c>
      <c r="N2955">
        <f t="shared" si="867"/>
        <v>95.594342417794678</v>
      </c>
      <c r="O2955">
        <f t="shared" si="868"/>
        <v>3.6008660063724021</v>
      </c>
      <c r="P2955" s="3">
        <f t="shared" si="869"/>
        <v>-3.6008660063724021</v>
      </c>
      <c r="Q2955" s="3">
        <f t="shared" si="870"/>
        <v>-84.405657582205322</v>
      </c>
      <c r="R2955">
        <f t="shared" si="871"/>
        <v>95.594342417794678</v>
      </c>
      <c r="S2955">
        <f t="shared" si="872"/>
        <v>62.369750727856371</v>
      </c>
      <c r="T2955">
        <f t="shared" si="855"/>
        <v>-3.6008660063724021</v>
      </c>
    </row>
    <row r="2956" spans="1:20" x14ac:dyDescent="0.25">
      <c r="A2956">
        <f t="shared" si="856"/>
        <v>393369.84805098618</v>
      </c>
      <c r="B2956">
        <f t="shared" si="873"/>
        <v>62606.755780622225</v>
      </c>
      <c r="C2956" t="str">
        <f t="shared" si="857"/>
        <v>0.0628134090708023-0.656226765215299i</v>
      </c>
      <c r="D2956" t="str">
        <f t="shared" si="858"/>
        <v>3.45256036829814-0.551305314462754i</v>
      </c>
      <c r="E2956" t="str">
        <f t="shared" si="859"/>
        <v>252.556678068736-53.704938377436i</v>
      </c>
      <c r="F2956" t="str">
        <f t="shared" si="860"/>
        <v>2.42252581292313-2.46187485710762i</v>
      </c>
      <c r="G2956" t="str">
        <f t="shared" si="861"/>
        <v>0.999010644833932-0.0314384532447713i</v>
      </c>
      <c r="H2956" t="str">
        <f t="shared" si="862"/>
        <v>1.80705944967062-257.768434878692i</v>
      </c>
      <c r="I2956" t="str">
        <f t="shared" si="863"/>
        <v>-1.7778655403325-1.774151528544i</v>
      </c>
      <c r="K2956" t="str">
        <f t="shared" si="864"/>
        <v>0.000326341927371673-0.000653258133066316i</v>
      </c>
      <c r="L2956" t="str">
        <f t="shared" si="865"/>
        <v>0.00015-0.00450733490168332i</v>
      </c>
      <c r="M2956" t="str">
        <f t="shared" si="866"/>
        <v>0.0004-0.000795412041473527i</v>
      </c>
      <c r="N2956">
        <f t="shared" si="867"/>
        <v>95.467640330945486</v>
      </c>
      <c r="O2956">
        <f t="shared" si="868"/>
        <v>3.6193117207583598</v>
      </c>
      <c r="P2956" s="3">
        <f t="shared" si="869"/>
        <v>-3.6193117207583598</v>
      </c>
      <c r="Q2956" s="3">
        <f t="shared" si="870"/>
        <v>-84.532359669054514</v>
      </c>
      <c r="R2956">
        <f t="shared" si="871"/>
        <v>95.467640330945486</v>
      </c>
      <c r="S2956">
        <f t="shared" si="872"/>
        <v>62.606755780622223</v>
      </c>
      <c r="T2956">
        <f t="shared" si="855"/>
        <v>-3.6193117207583598</v>
      </c>
    </row>
    <row r="2957" spans="1:20" x14ac:dyDescent="0.25">
      <c r="A2957">
        <f t="shared" si="856"/>
        <v>394864.65347357991</v>
      </c>
      <c r="B2957">
        <f t="shared" si="873"/>
        <v>62844.661452588589</v>
      </c>
      <c r="C2957" t="str">
        <f t="shared" si="857"/>
        <v>0.0612199192785121-0.654965763723274i</v>
      </c>
      <c r="D2957" t="str">
        <f t="shared" si="858"/>
        <v>3.45236714953452-0.551455217986553i</v>
      </c>
      <c r="E2957" t="str">
        <f t="shared" si="859"/>
        <v>252.625347123133-54.5643807934959i</v>
      </c>
      <c r="F2957" t="str">
        <f t="shared" si="860"/>
        <v>2.42250756323966-2.45313286713113i</v>
      </c>
      <c r="G2957" t="str">
        <f t="shared" si="861"/>
        <v>0.99900311895827-0.0315576816309186i</v>
      </c>
      <c r="H2957" t="str">
        <f t="shared" si="862"/>
        <v>1.79123523692976-256.766372062424i</v>
      </c>
      <c r="I2957" t="str">
        <f t="shared" si="863"/>
        <v>-1.76468214953784-1.76713609121886i</v>
      </c>
      <c r="K2957" t="str">
        <f t="shared" si="864"/>
        <v>0.000326014146391921-0.000650940814624275i</v>
      </c>
      <c r="L2957" t="str">
        <f t="shared" si="865"/>
        <v>0.00015-0.0044902718685827i</v>
      </c>
      <c r="M2957" t="str">
        <f t="shared" si="866"/>
        <v>0.0004-0.000792400917985183i</v>
      </c>
      <c r="N2957">
        <f t="shared" si="867"/>
        <v>95.339944941855933</v>
      </c>
      <c r="O2957">
        <f t="shared" si="868"/>
        <v>3.637849722563733</v>
      </c>
      <c r="P2957" s="3">
        <f t="shared" si="869"/>
        <v>-3.637849722563733</v>
      </c>
      <c r="Q2957" s="3">
        <f t="shared" si="870"/>
        <v>-84.660055058144067</v>
      </c>
      <c r="R2957">
        <f t="shared" si="871"/>
        <v>95.339944941855933</v>
      </c>
      <c r="S2957">
        <f t="shared" si="872"/>
        <v>62.844661452588589</v>
      </c>
      <c r="T2957">
        <f t="shared" si="855"/>
        <v>-3.637849722563733</v>
      </c>
    </row>
    <row r="2958" spans="1:20" x14ac:dyDescent="0.25">
      <c r="A2958">
        <f t="shared" si="856"/>
        <v>396365.13915677957</v>
      </c>
      <c r="B2958">
        <f t="shared" si="873"/>
        <v>63083.471166108429</v>
      </c>
      <c r="C2958" t="str">
        <f t="shared" si="857"/>
        <v>0.0596206944248333-0.653697870408747i</v>
      </c>
      <c r="D2958" t="str">
        <f t="shared" si="858"/>
        <v>3.45217248139118-0.551612802109728i</v>
      </c>
      <c r="E2958" t="str">
        <f t="shared" si="859"/>
        <v>252.686511420587-55.4286933069679i</v>
      </c>
      <c r="F2958" t="str">
        <f t="shared" si="860"/>
        <v>2.42248917487316-2.44442615752394i</v>
      </c>
      <c r="G2958" t="str">
        <f t="shared" si="861"/>
        <v>0.998995535891967-0.0316773603680657i</v>
      </c>
      <c r="H2958" t="str">
        <f t="shared" si="862"/>
        <v>1.77556282228574-255.768402744703i</v>
      </c>
      <c r="I2958" t="str">
        <f t="shared" si="863"/>
        <v>-1.75160082882588-1.76015063571868i</v>
      </c>
      <c r="K2958" t="str">
        <f t="shared" si="864"/>
        <v>0.000325688614846168-0.000648632529715267i</v>
      </c>
      <c r="L2958" t="str">
        <f t="shared" si="865"/>
        <v>0.00015-0.0044732734295504i</v>
      </c>
      <c r="M2958" t="str">
        <f t="shared" si="866"/>
        <v>0.0004-0.00078940119345007i</v>
      </c>
      <c r="N2958">
        <f t="shared" si="867"/>
        <v>95.211259490655223</v>
      </c>
      <c r="O2958">
        <f t="shared" si="868"/>
        <v>3.6564816637389197</v>
      </c>
      <c r="P2958" s="3">
        <f t="shared" si="869"/>
        <v>-3.6564816637389197</v>
      </c>
      <c r="Q2958" s="3">
        <f t="shared" si="870"/>
        <v>-84.788740509344777</v>
      </c>
      <c r="R2958">
        <f t="shared" si="871"/>
        <v>95.211259490655223</v>
      </c>
      <c r="S2958">
        <f t="shared" si="872"/>
        <v>63.083471166108431</v>
      </c>
      <c r="T2958">
        <f t="shared" si="855"/>
        <v>-3.6564816637389197</v>
      </c>
    </row>
    <row r="2959" spans="1:20" x14ac:dyDescent="0.25">
      <c r="A2959">
        <f t="shared" si="856"/>
        <v>397871.3266855753</v>
      </c>
      <c r="B2959">
        <f t="shared" si="873"/>
        <v>63323.188356539642</v>
      </c>
      <c r="C2959" t="str">
        <f t="shared" si="857"/>
        <v>0.0580158683567399-0.65242293200186i</v>
      </c>
      <c r="D2959" t="str">
        <f t="shared" si="858"/>
        <v>3.45197635316251-0.551778066255532i</v>
      </c>
      <c r="E2959" t="str">
        <f t="shared" si="859"/>
        <v>252.740066249091-56.2978023454789i</v>
      </c>
      <c r="F2959" t="str">
        <f t="shared" si="860"/>
        <v>2.42247064677191-2.43575460293694i</v>
      </c>
      <c r="G2959" t="str">
        <f t="shared" si="861"/>
        <v>0.998987895201299-0.0317974911365257i</v>
      </c>
      <c r="H2959" t="str">
        <f t="shared" si="862"/>
        <v>1.7600405585654-254.774507973907i</v>
      </c>
      <c r="I2959" t="str">
        <f t="shared" si="863"/>
        <v>-1.73862076953878-1.75319500450291i</v>
      </c>
      <c r="K2959" t="str">
        <f t="shared" si="864"/>
        <v>0.000325365314507213-0.000646333248363815i</v>
      </c>
      <c r="L2959" t="str">
        <f t="shared" si="865"/>
        <v>0.00015-0.00445633934005819i</v>
      </c>
      <c r="M2959" t="str">
        <f t="shared" si="866"/>
        <v>0.0004-0.000786412824716149i</v>
      </c>
      <c r="N2959">
        <f t="shared" si="867"/>
        <v>95.081587382143738</v>
      </c>
      <c r="O2959">
        <f t="shared" si="868"/>
        <v>3.6752091955146544</v>
      </c>
      <c r="P2959" s="3">
        <f t="shared" si="869"/>
        <v>-3.6752091955146544</v>
      </c>
      <c r="Q2959" s="3">
        <f t="shared" si="870"/>
        <v>-84.918412617856262</v>
      </c>
      <c r="R2959">
        <f t="shared" si="871"/>
        <v>95.081587382143738</v>
      </c>
      <c r="S2959">
        <f t="shared" si="872"/>
        <v>63.323188356539639</v>
      </c>
      <c r="T2959">
        <f t="shared" si="855"/>
        <v>-3.6752091955146544</v>
      </c>
    </row>
    <row r="2960" spans="1:20" x14ac:dyDescent="0.25">
      <c r="A2960">
        <f t="shared" si="856"/>
        <v>399383.23772698053</v>
      </c>
      <c r="B2960">
        <f t="shared" si="873"/>
        <v>63563.816472294493</v>
      </c>
      <c r="C2960" t="str">
        <f t="shared" si="857"/>
        <v>0.0564055781012394-0.651140796742702i</v>
      </c>
      <c r="D2960" t="str">
        <f t="shared" si="858"/>
        <v>3.45177875406636-0.551951009925969i</v>
      </c>
      <c r="E2960" t="str">
        <f t="shared" si="859"/>
        <v>252.785907490358-57.1716319752768i</v>
      </c>
      <c r="F2960" t="str">
        <f t="shared" si="860"/>
        <v>2.42245197787623-2.42711807852559i</v>
      </c>
      <c r="G2960" t="str">
        <f t="shared" si="861"/>
        <v>0.998980196449265-0.0319180756226434i</v>
      </c>
      <c r="H2960" t="str">
        <f t="shared" si="862"/>
        <v>1.74466681892309-253.78466891037i</v>
      </c>
      <c r="I2960" t="str">
        <f t="shared" si="863"/>
        <v>-1.7257411696989-1.74626904121109i</v>
      </c>
      <c r="K2960" t="str">
        <f t="shared" si="864"/>
        <v>0.000325044227270181-0.000644042940682618i</v>
      </c>
      <c r="L2960" t="str">
        <f t="shared" si="865"/>
        <v>0.00015-0.00443946935650347i</v>
      </c>
      <c r="M2960" t="str">
        <f t="shared" si="866"/>
        <v>0.0004-0.00078343576879473i</v>
      </c>
      <c r="N2960">
        <f t="shared" si="867"/>
        <v>94.950932186729204</v>
      </c>
      <c r="O2960">
        <f t="shared" si="868"/>
        <v>3.6940339679495211</v>
      </c>
      <c r="P2960" s="3">
        <f t="shared" si="869"/>
        <v>-3.6940339679495211</v>
      </c>
      <c r="Q2960" s="3">
        <f t="shared" si="870"/>
        <v>-85.049067813270796</v>
      </c>
      <c r="R2960">
        <f t="shared" si="871"/>
        <v>94.950932186729204</v>
      </c>
      <c r="S2960">
        <f t="shared" si="872"/>
        <v>63.563816472294491</v>
      </c>
      <c r="T2960">
        <f t="shared" si="855"/>
        <v>-3.6940339679495211</v>
      </c>
    </row>
    <row r="2961" spans="1:20" x14ac:dyDescent="0.25">
      <c r="A2961">
        <f t="shared" si="856"/>
        <v>400900.89403034304</v>
      </c>
      <c r="B2961">
        <f t="shared" si="873"/>
        <v>63805.358974889212</v>
      </c>
      <c r="C2961" t="str">
        <f t="shared" si="857"/>
        <v>0.054789963860284-0.649851314462982i</v>
      </c>
      <c r="D2961" t="str">
        <f t="shared" si="858"/>
        <v>3.45157967324353-0.55213163270145i</v>
      </c>
      <c r="E2961" t="str">
        <f t="shared" si="859"/>
        <v>252.823931677011-58.0501038946505i</v>
      </c>
      <c r="F2961" t="str">
        <f t="shared" si="860"/>
        <v>2.42243316711836-2.41851645994814i</v>
      </c>
      <c r="G2961" t="str">
        <f t="shared" si="861"/>
        <v>0.998972439195565-0.0320391155188139i</v>
      </c>
      <c r="H2961" t="str">
        <f t="shared" si="862"/>
        <v>1.72943999656041-252.798866825477i</v>
      </c>
      <c r="I2961" t="str">
        <f t="shared" si="863"/>
        <v>-1.71296123394954-1.73937259064999i</v>
      </c>
      <c r="K2961" t="str">
        <f t="shared" si="864"/>
        <v>0.000324725335151605-0.000641761576872549i</v>
      </c>
      <c r="L2961" t="str">
        <f t="shared" si="865"/>
        <v>0.00015-0.0044226632362059i</v>
      </c>
      <c r="M2961" t="str">
        <f t="shared" si="866"/>
        <v>0.0004-0.000780469982859861i</v>
      </c>
      <c r="N2961">
        <f t="shared" si="867"/>
        <v>94.819297641302384</v>
      </c>
      <c r="O2961">
        <f t="shared" si="868"/>
        <v>3.7129576294697286</v>
      </c>
      <c r="P2961" s="3">
        <f t="shared" si="869"/>
        <v>-3.7129576294697286</v>
      </c>
      <c r="Q2961" s="3">
        <f t="shared" si="870"/>
        <v>-85.180702358697616</v>
      </c>
      <c r="R2961">
        <f t="shared" si="871"/>
        <v>94.819297641302384</v>
      </c>
      <c r="S2961">
        <f t="shared" si="872"/>
        <v>63.805358974889209</v>
      </c>
      <c r="T2961">
        <f t="shared" si="855"/>
        <v>-3.7129576294697286</v>
      </c>
    </row>
    <row r="2962" spans="1:20" x14ac:dyDescent="0.25">
      <c r="A2962">
        <f t="shared" si="856"/>
        <v>402424.31742765836</v>
      </c>
      <c r="B2962">
        <f t="shared" si="873"/>
        <v>64047.819338993795</v>
      </c>
      <c r="C2962" t="str">
        <f t="shared" si="857"/>
        <v>0.0531691690034854-0.648554336668303i</v>
      </c>
      <c r="D2962" t="str">
        <f t="shared" si="858"/>
        <v>3.45137909975722-0.552319934240422i</v>
      </c>
      <c r="E2962" t="str">
        <f t="shared" si="859"/>
        <v>252.854036050509-58.9331374287913i</v>
      </c>
      <c r="F2962" t="str">
        <f t="shared" si="860"/>
        <v>2.42241421342261-2.40994962336378i</v>
      </c>
      <c r="G2962" t="str">
        <f t="shared" si="861"/>
        <v>0.998964622996574-0.032160612523502i</v>
      </c>
      <c r="H2962" t="str">
        <f t="shared" si="862"/>
        <v>1.71435850445006-251.817083100782i</v>
      </c>
      <c r="I2962" t="str">
        <f t="shared" si="863"/>
        <v>-1.7002801734963-1.73250549878115i</v>
      </c>
      <c r="K2962" t="str">
        <f t="shared" si="864"/>
        <v>0.000324408620288489-0.000639489127222606i</v>
      </c>
      <c r="L2962" t="str">
        <f t="shared" si="865"/>
        <v>0.00015-0.00440592073740376i</v>
      </c>
      <c r="M2962" t="str">
        <f t="shared" si="866"/>
        <v>0.0004-0.000777515424247719i</v>
      </c>
      <c r="N2962">
        <f t="shared" si="867"/>
        <v>94.686687650056044</v>
      </c>
      <c r="O2962">
        <f t="shared" si="868"/>
        <v>3.7319818264031768</v>
      </c>
      <c r="P2962" s="3">
        <f t="shared" si="869"/>
        <v>-3.7319818264031768</v>
      </c>
      <c r="Q2962" s="3">
        <f t="shared" si="870"/>
        <v>-85.313312349943956</v>
      </c>
      <c r="R2962">
        <f t="shared" si="871"/>
        <v>94.686687650056044</v>
      </c>
      <c r="S2962">
        <f t="shared" si="872"/>
        <v>64.04781933899379</v>
      </c>
      <c r="T2962">
        <f t="shared" si="855"/>
        <v>-3.7319818264031768</v>
      </c>
    </row>
    <row r="2963" spans="1:20" x14ac:dyDescent="0.25">
      <c r="A2963">
        <f t="shared" si="856"/>
        <v>403953.52983388345</v>
      </c>
      <c r="B2963">
        <f t="shared" si="873"/>
        <v>64291.201052481971</v>
      </c>
      <c r="C2963" t="str">
        <f t="shared" si="857"/>
        <v>0.051543340058549-0.647249716621128i</v>
      </c>
      <c r="D2963" t="str">
        <f t="shared" si="858"/>
        <v>3.4511770225926-0.552515914279019i</v>
      </c>
      <c r="E2963" t="str">
        <f t="shared" si="859"/>
        <v>252.876118619783-59.8206495261618i</v>
      </c>
      <c r="F2963" t="str">
        <f t="shared" si="860"/>
        <v>2.42239511570509-2.40141744543089i</v>
      </c>
      <c r="G2963" t="str">
        <f t="shared" si="861"/>
        <v>0.998956747405315-0.0322825683412602i</v>
      </c>
      <c r="H2963" t="str">
        <f t="shared" si="862"/>
        <v>1.69942077506404-250.839299227118i</v>
      </c>
      <c r="I2963" t="str">
        <f t="shared" si="863"/>
        <v>-1.68769720604897-1.72566761270826i</v>
      </c>
      <c r="K2963" t="str">
        <f t="shared" si="864"/>
        <v>0.000324094064937406-0.000637225562109882i</v>
      </c>
      <c r="L2963" t="str">
        <f t="shared" si="865"/>
        <v>0.00015-0.00438924161925061i</v>
      </c>
      <c r="M2963" t="str">
        <f t="shared" si="866"/>
        <v>0.0004-0.000774572050455989i</v>
      </c>
      <c r="N2963">
        <f t="shared" si="867"/>
        <v>94.553106285241043</v>
      </c>
      <c r="O2963">
        <f t="shared" si="868"/>
        <v>3.7511082025059577</v>
      </c>
      <c r="P2963" s="3">
        <f t="shared" si="869"/>
        <v>-3.7511082025059577</v>
      </c>
      <c r="Q2963" s="3">
        <f t="shared" si="870"/>
        <v>-85.446893714758957</v>
      </c>
      <c r="R2963">
        <f t="shared" si="871"/>
        <v>94.553106285241043</v>
      </c>
      <c r="S2963">
        <f t="shared" si="872"/>
        <v>64.291201052481966</v>
      </c>
      <c r="T2963">
        <f t="shared" si="855"/>
        <v>-3.7511082025059577</v>
      </c>
    </row>
    <row r="2964" spans="1:20" x14ac:dyDescent="0.25">
      <c r="A2964">
        <f t="shared" si="856"/>
        <v>405488.55324725225</v>
      </c>
      <c r="B2964">
        <f t="shared" si="873"/>
        <v>64535.507616481402</v>
      </c>
      <c r="C2964" t="str">
        <f t="shared" si="857"/>
        <v>0.0499126266993793-0.645937309424238i</v>
      </c>
      <c r="D2964" t="str">
        <f t="shared" si="858"/>
        <v>3.45097343065618-0.552719572630692i</v>
      </c>
      <c r="E2964" t="str">
        <f t="shared" si="859"/>
        <v>252.890078220545-60.712554756396i</v>
      </c>
      <c r="F2964" t="str">
        <f t="shared" si="860"/>
        <v>2.42237587287369-2.39291980330521i</v>
      </c>
      <c r="G2964" t="str">
        <f t="shared" si="861"/>
        <v>0.998948811971439-0.0324049846827488i</v>
      </c>
      <c r="H2964" t="str">
        <f t="shared" si="862"/>
        <v>1.68462526010566-249.865496803727i</v>
      </c>
      <c r="I2964" t="str">
        <f t="shared" si="863"/>
        <v>-1.675211555764-1.71885878066485i</v>
      </c>
      <c r="K2964" t="str">
        <f t="shared" si="864"/>
        <v>0.000323781651473565-0.000634970851999507i</v>
      </c>
      <c r="L2964" t="str">
        <f t="shared" si="865"/>
        <v>0.00015-0.00437262564181172i</v>
      </c>
      <c r="M2964" t="str">
        <f t="shared" si="866"/>
        <v>0.0004-0.000771639819143243i</v>
      </c>
      <c r="N2964">
        <f t="shared" si="867"/>
        <v>94.418557787858475</v>
      </c>
      <c r="O2964">
        <f t="shared" si="868"/>
        <v>3.7703383984833576</v>
      </c>
      <c r="P2964" s="3">
        <f t="shared" si="869"/>
        <v>-3.7703383984833576</v>
      </c>
      <c r="Q2964" s="3">
        <f t="shared" si="870"/>
        <v>-85.581442212141525</v>
      </c>
      <c r="R2964">
        <f t="shared" si="871"/>
        <v>94.418557787858475</v>
      </c>
      <c r="S2964">
        <f t="shared" si="872"/>
        <v>64.535507616481397</v>
      </c>
      <c r="T2964">
        <f t="shared" si="855"/>
        <v>-3.7703383984833576</v>
      </c>
    </row>
    <row r="2965" spans="1:20" x14ac:dyDescent="0.25">
      <c r="A2965">
        <f t="shared" si="856"/>
        <v>407029.40974959178</v>
      </c>
      <c r="B2965">
        <f t="shared" si="873"/>
        <v>64780.742545424029</v>
      </c>
      <c r="C2965" t="str">
        <f t="shared" si="857"/>
        <v>0.0482771817318614-0.644616972104704i</v>
      </c>
      <c r="D2965" t="str">
        <f t="shared" si="858"/>
        <v>3.45076831277538-0.552930909185851i</v>
      </c>
      <c r="E2965" t="str">
        <f t="shared" si="859"/>
        <v>252.895814575195-61.6087653097606i</v>
      </c>
      <c r="F2965" t="str">
        <f t="shared" si="860"/>
        <v>2.42235648382812-2.38445657463809i</v>
      </c>
      <c r="G2965" t="str">
        <f t="shared" si="861"/>
        <v>0.998940816241195-0.0325278632647543i</v>
      </c>
      <c r="H2965" t="str">
        <f t="shared" si="862"/>
        <v>1.66997043024594-248.895657537402i</v>
      </c>
      <c r="I2965" t="str">
        <f t="shared" si="863"/>
        <v>-1.66282245318762-1.71207885200234i</v>
      </c>
      <c r="K2965" t="str">
        <f t="shared" si="864"/>
        <v>0.000323471362389936-0.000632724967444639i</v>
      </c>
      <c r="L2965" t="str">
        <f t="shared" si="865"/>
        <v>0.00015-0.00435607256606068i</v>
      </c>
      <c r="M2965" t="str">
        <f t="shared" si="866"/>
        <v>0.0004-0.000768718688128354i</v>
      </c>
      <c r="N2965">
        <f t="shared" si="867"/>
        <v>94.28304656828962</v>
      </c>
      <c r="O2965">
        <f t="shared" si="868"/>
        <v>3.7896740515042779</v>
      </c>
      <c r="P2965" s="3">
        <f t="shared" si="869"/>
        <v>-3.7896740515042779</v>
      </c>
      <c r="Q2965" s="3">
        <f t="shared" si="870"/>
        <v>-85.71695343171038</v>
      </c>
      <c r="R2965">
        <f t="shared" si="871"/>
        <v>94.28304656828962</v>
      </c>
      <c r="S2965">
        <f t="shared" si="872"/>
        <v>64.780742545424033</v>
      </c>
      <c r="T2965">
        <f t="shared" si="855"/>
        <v>-3.7896740515042779</v>
      </c>
    </row>
    <row r="2966" spans="1:20" x14ac:dyDescent="0.25">
      <c r="A2966">
        <f t="shared" si="856"/>
        <v>408576.12150664022</v>
      </c>
      <c r="B2966">
        <f t="shared" si="873"/>
        <v>65026.909367096639</v>
      </c>
      <c r="C2966" t="str">
        <f t="shared" si="857"/>
        <v>0.0466371610771695-0.643288563698241i</v>
      </c>
      <c r="D2966" t="str">
        <f t="shared" si="858"/>
        <v>3.450561657698-0.553149923911492i</v>
      </c>
      <c r="E2966" t="str">
        <f t="shared" si="859"/>
        <v>252.893228353335-62.5091909982484i</v>
      </c>
      <c r="F2966" t="str">
        <f t="shared" si="860"/>
        <v>2.42233694745977-2.37602763757472i</v>
      </c>
      <c r="G2966" t="str">
        <f t="shared" si="861"/>
        <v>0.998932759757404-0.0326512058102083i</v>
      </c>
      <c r="H2966" t="str">
        <f t="shared" si="862"/>
        <v>1.65545477486341-247.929763241625i</v>
      </c>
      <c r="I2966" t="str">
        <f t="shared" si="863"/>
        <v>-1.65052913519937-1.70532767717796i</v>
      </c>
      <c r="K2966" t="str">
        <f t="shared" si="864"/>
        <v>0.000323163180296305-0.000630487879086372i</v>
      </c>
      <c r="L2966" t="str">
        <f t="shared" si="865"/>
        <v>0.00015-0.00433958215387596i</v>
      </c>
      <c r="M2966" t="str">
        <f t="shared" si="866"/>
        <v>0.0004-0.000765808615389876i</v>
      </c>
      <c r="N2966">
        <f t="shared" si="867"/>
        <v>94.146577206853166</v>
      </c>
      <c r="O2966">
        <f t="shared" si="868"/>
        <v>3.8091167947102593</v>
      </c>
      <c r="P2966" s="3">
        <f t="shared" si="869"/>
        <v>-3.8091167947102593</v>
      </c>
      <c r="Q2966" s="3">
        <f t="shared" si="870"/>
        <v>-85.853422793146834</v>
      </c>
      <c r="R2966">
        <f t="shared" si="871"/>
        <v>94.146577206853166</v>
      </c>
      <c r="S2966">
        <f t="shared" si="872"/>
        <v>65.026909367096636</v>
      </c>
      <c r="T2966">
        <f t="shared" si="855"/>
        <v>-3.8091167947102593</v>
      </c>
    </row>
    <row r="2967" spans="1:20" x14ac:dyDescent="0.25">
      <c r="A2967">
        <f t="shared" si="856"/>
        <v>410128.71076836548</v>
      </c>
      <c r="B2967">
        <f t="shared" si="873"/>
        <v>65274.011622691607</v>
      </c>
      <c r="C2967" t="str">
        <f t="shared" si="857"/>
        <v>0.0449927237527291-0.641951945333921i</v>
      </c>
      <c r="D2967" t="str">
        <f t="shared" si="858"/>
        <v>3.45035345409161-0.553376616850823i</v>
      </c>
      <c r="E2967" t="str">
        <f t="shared" si="859"/>
        <v>252.88222123281-63.4137392582897i</v>
      </c>
      <c r="F2967" t="str">
        <f t="shared" si="860"/>
        <v>2.42231726265166-2.36763287075232i</v>
      </c>
      <c r="G2967" t="str">
        <f t="shared" si="861"/>
        <v>0.998924642059439-0.0327750140482071i</v>
      </c>
      <c r="H2967" t="str">
        <f t="shared" si="862"/>
        <v>1.6410768017883-246.967795835723i</v>
      </c>
      <c r="I2967" t="str">
        <f t="shared" si="863"/>
        <v>-1.63833084495629-1.698605107743i</v>
      </c>
      <c r="K2967" t="str">
        <f t="shared" si="864"/>
        <v>0.00032285708791841-0.000628259557653704i</v>
      </c>
      <c r="L2967" t="str">
        <f t="shared" si="865"/>
        <v>0.00015-0.00432315416803742i</v>
      </c>
      <c r="M2967" t="str">
        <f t="shared" si="866"/>
        <v>0.0004-0.000762909559065424i</v>
      </c>
      <c r="N2967">
        <f t="shared" si="867"/>
        <v>94.009154454301992</v>
      </c>
      <c r="O2967">
        <f t="shared" si="868"/>
        <v>3.8286682567184851</v>
      </c>
      <c r="P2967" s="3">
        <f t="shared" si="869"/>
        <v>-3.8286682567184851</v>
      </c>
      <c r="Q2967" s="3">
        <f t="shared" si="870"/>
        <v>-85.990845545698008</v>
      </c>
      <c r="R2967">
        <f t="shared" si="871"/>
        <v>94.009154454301992</v>
      </c>
      <c r="S2967">
        <f t="shared" si="872"/>
        <v>65.274011622691603</v>
      </c>
      <c r="T2967">
        <f t="shared" si="855"/>
        <v>-3.8286682567184851</v>
      </c>
    </row>
    <row r="2968" spans="1:20" x14ac:dyDescent="0.25">
      <c r="A2968">
        <f t="shared" si="856"/>
        <v>411687.19986928522</v>
      </c>
      <c r="B2968">
        <f t="shared" si="873"/>
        <v>65522.052866857834</v>
      </c>
      <c r="C2968" t="str">
        <f t="shared" si="857"/>
        <v>0.0433440318506256-0.64060698031919i</v>
      </c>
      <c r="D2968" t="str">
        <f t="shared" si="858"/>
        <v>3.45014369054312-0.553610988122896i</v>
      </c>
      <c r="E2968" t="str">
        <f t="shared" si="859"/>
        <v>252.862695961244-64.3223151551653i</v>
      </c>
      <c r="F2968" t="str">
        <f t="shared" si="860"/>
        <v>2.42229742827834-2.35927215329843i</v>
      </c>
      <c r="G2968" t="str">
        <f t="shared" si="861"/>
        <v>0.998916462683195-0.0328992897140301i</v>
      </c>
      <c r="H2968" t="str">
        <f t="shared" si="862"/>
        <v>1.62683503705039-246.009737344032i</v>
      </c>
      <c r="I2968" t="str">
        <f t="shared" si="863"/>
        <v>-1.62622683183763-1.69191099633116i</v>
      </c>
      <c r="K2968" t="str">
        <f t="shared" si="864"/>
        <v>0.00032255306809704-0.000626039973963493i</v>
      </c>
      <c r="L2968" t="str">
        <f t="shared" si="865"/>
        <v>0.00015-0.00430678837222297i</v>
      </c>
      <c r="M2968" t="str">
        <f t="shared" si="866"/>
        <v>0.0004-0.00076002147745111i</v>
      </c>
      <c r="N2968">
        <f t="shared" si="867"/>
        <v>93.870783232243085</v>
      </c>
      <c r="O2968">
        <f t="shared" si="868"/>
        <v>3.848330061118963</v>
      </c>
      <c r="P2968" s="3">
        <f t="shared" si="869"/>
        <v>-3.848330061118963</v>
      </c>
      <c r="Q2968" s="3">
        <f t="shared" si="870"/>
        <v>-86.129216767756915</v>
      </c>
      <c r="R2968">
        <f t="shared" si="871"/>
        <v>93.870783232243085</v>
      </c>
      <c r="S2968">
        <f t="shared" si="872"/>
        <v>65.522052866857834</v>
      </c>
      <c r="T2968">
        <f t="shared" si="855"/>
        <v>-3.848330061118963</v>
      </c>
    </row>
    <row r="2969" spans="1:20" x14ac:dyDescent="0.25">
      <c r="A2969">
        <f t="shared" si="856"/>
        <v>413251.6112287885</v>
      </c>
      <c r="B2969">
        <f t="shared" si="873"/>
        <v>65771.03666775189</v>
      </c>
      <c r="C2969" t="str">
        <f t="shared" si="857"/>
        <v>0.0416912505135446-0.639253534225032i</v>
      </c>
      <c r="D2969" t="str">
        <f t="shared" si="858"/>
        <v>3.44993235555821-0.553853037922231i</v>
      </c>
      <c r="E2969" t="str">
        <f t="shared" si="859"/>
        <v>252.834556418019-65.2348213891204i</v>
      </c>
      <c r="F2969" t="str">
        <f t="shared" si="860"/>
        <v>2.42227744320587-2.35094536482914i</v>
      </c>
      <c r="G2969" t="str">
        <f t="shared" si="861"/>
        <v>0.998908221161063-0.0330240345491594i</v>
      </c>
      <c r="H2969" t="str">
        <f t="shared" si="862"/>
        <v>1.61272802463045-245.055569895066i</v>
      </c>
      <c r="I2969" t="str">
        <f t="shared" si="863"/>
        <v>-1.61421635139009-1.68524519664707i</v>
      </c>
      <c r="K2969" t="str">
        <f t="shared" si="864"/>
        <v>0.000322251103787148-0.000623829098920378i</v>
      </c>
      <c r="L2969" t="str">
        <f t="shared" si="865"/>
        <v>0.00015-0.00429048453100514i</v>
      </c>
      <c r="M2969" t="str">
        <f t="shared" si="866"/>
        <v>0.0004-0.000757144329000908i</v>
      </c>
      <c r="N2969">
        <f t="shared" si="867"/>
        <v>93.73146863348984</v>
      </c>
      <c r="O2969">
        <f t="shared" si="868"/>
        <v>3.8681038259670504</v>
      </c>
      <c r="P2969" s="3">
        <f t="shared" si="869"/>
        <v>-3.8681038259670504</v>
      </c>
      <c r="Q2969" s="3">
        <f t="shared" si="870"/>
        <v>-86.26853136651016</v>
      </c>
      <c r="R2969">
        <f t="shared" si="871"/>
        <v>93.73146863348984</v>
      </c>
      <c r="S2969">
        <f t="shared" si="872"/>
        <v>65.771036667751886</v>
      </c>
      <c r="T2969">
        <f t="shared" si="855"/>
        <v>-3.8681038259670504</v>
      </c>
    </row>
    <row r="2970" spans="1:20" x14ac:dyDescent="0.25">
      <c r="A2970">
        <f t="shared" si="856"/>
        <v>414821.96735145786</v>
      </c>
      <c r="B2970">
        <f t="shared" si="873"/>
        <v>66020.966607089344</v>
      </c>
      <c r="C2970" t="str">
        <f t="shared" si="857"/>
        <v>0.040034547908144-0.637891474971222i</v>
      </c>
      <c r="D2970" t="str">
        <f t="shared" si="858"/>
        <v>3.44971943756079-0.554102766518434i</v>
      </c>
      <c r="E2970" t="str">
        <f t="shared" si="859"/>
        <v>252.797707676633-66.1511583032255i</v>
      </c>
      <c r="F2970" t="str">
        <f t="shared" si="860"/>
        <v>2.42225730629184-2.34265238544733i</v>
      </c>
      <c r="G2970" t="str">
        <f t="shared" si="861"/>
        <v>0.998899917021903-0.0331492503012987i</v>
      </c>
      <c r="H2970" t="str">
        <f t="shared" si="862"/>
        <v>1.59875432621561-244.105275720698i</v>
      </c>
      <c r="I2970" t="str">
        <f t="shared" si="863"/>
        <v>-1.6022986652736-1.67860756345512i</v>
      </c>
      <c r="K2970" t="str">
        <f t="shared" si="864"/>
        <v>0.000321951178056969-0.000621626903516721i</v>
      </c>
      <c r="L2970" t="str">
        <f t="shared" si="865"/>
        <v>0.00015-0.00427424240984773i</v>
      </c>
      <c r="M2970" t="str">
        <f t="shared" si="866"/>
        <v>0.0004-0.000754278072326069i</v>
      </c>
      <c r="N2970">
        <f t="shared" si="867"/>
        <v>93.591215922339245</v>
      </c>
      <c r="O2970">
        <f t="shared" si="868"/>
        <v>3.8879911632713782</v>
      </c>
      <c r="P2970" s="3">
        <f t="shared" si="869"/>
        <v>-3.8879911632713782</v>
      </c>
      <c r="Q2970" s="3">
        <f t="shared" si="870"/>
        <v>-86.408784077660755</v>
      </c>
      <c r="R2970">
        <f t="shared" si="871"/>
        <v>93.591215922339245</v>
      </c>
      <c r="S2970">
        <f t="shared" si="872"/>
        <v>66.020966607089349</v>
      </c>
      <c r="T2970">
        <f t="shared" si="855"/>
        <v>-3.8879911632713782</v>
      </c>
    </row>
    <row r="2971" spans="1:20" x14ac:dyDescent="0.25">
      <c r="A2971">
        <f t="shared" si="856"/>
        <v>416398.29082739342</v>
      </c>
      <c r="B2971">
        <f t="shared" si="873"/>
        <v>66271.846280196289</v>
      </c>
      <c r="C2971" t="str">
        <f t="shared" si="857"/>
        <v>0.0383740951958805-0.636520672911743i</v>
      </c>
      <c r="D2971" t="str">
        <f t="shared" si="858"/>
        <v>3.4495049248925-0.554360174255816i</v>
      </c>
      <c r="E2971" t="str">
        <f t="shared" si="859"/>
        <v>252.752056067433-67.0712238930173i</v>
      </c>
      <c r="F2971" t="str">
        <f t="shared" si="860"/>
        <v>2.42223701638515-2.33439309574095i</v>
      </c>
      <c r="G2971" t="str">
        <f t="shared" si="861"/>
        <v>0.998891549791022-0.0332749387243927i</v>
      </c>
      <c r="H2971" t="str">
        <f t="shared" si="862"/>
        <v>1.5849125209583-243.158837155345i</v>
      </c>
      <c r="I2971" t="str">
        <f t="shared" si="863"/>
        <v>-1.59047304120762-1.67199795256809i</v>
      </c>
      <c r="K2971" t="str">
        <f t="shared" si="864"/>
        <v>0.000321653274087161-0.000619433358832558i</v>
      </c>
      <c r="L2971" t="str">
        <f t="shared" si="865"/>
        <v>0.00015-0.00425806177510234i</v>
      </c>
      <c r="M2971" t="str">
        <f t="shared" si="866"/>
        <v>0.0004-0.00075142266619453i</v>
      </c>
      <c r="N2971">
        <f t="shared" si="867"/>
        <v>93.450030534775905</v>
      </c>
      <c r="O2971">
        <f t="shared" si="868"/>
        <v>3.9079936784753317</v>
      </c>
      <c r="P2971" s="3">
        <f t="shared" si="869"/>
        <v>-3.9079936784753317</v>
      </c>
      <c r="Q2971" s="3">
        <f t="shared" si="870"/>
        <v>-86.549969465224095</v>
      </c>
      <c r="R2971">
        <f t="shared" si="871"/>
        <v>93.450030534775905</v>
      </c>
      <c r="S2971">
        <f t="shared" si="872"/>
        <v>66.271846280196286</v>
      </c>
      <c r="T2971">
        <f t="shared" si="855"/>
        <v>-3.9079936784753317</v>
      </c>
    </row>
    <row r="2972" spans="1:20" x14ac:dyDescent="0.25">
      <c r="A2972">
        <f t="shared" si="856"/>
        <v>417980.60433253751</v>
      </c>
      <c r="B2972">
        <f t="shared" si="873"/>
        <v>66523.679296061033</v>
      </c>
      <c r="C2972" t="str">
        <f t="shared" si="857"/>
        <v>0.0367100665011817-0.635141000919991i</v>
      </c>
      <c r="D2972" t="str">
        <f t="shared" si="858"/>
        <v>3.44928880581205-0.554625261552996i</v>
      </c>
      <c r="E2972" t="str">
        <f t="shared" si="859"/>
        <v>252.697509240605-67.9949138179475i</v>
      </c>
      <c r="F2972" t="str">
        <f t="shared" si="860"/>
        <v>2.42221657232594-2.32616737678125i</v>
      </c>
      <c r="G2972" t="str">
        <f t="shared" si="861"/>
        <v>0.998883118990143-0.0334011015786456i</v>
      </c>
      <c r="H2972" t="str">
        <f t="shared" si="862"/>
        <v>1.5712012052387-242.216236635165i</v>
      </c>
      <c r="I2972" t="str">
        <f t="shared" si="863"/>
        <v>-1.57873875291796-1.66541622083622i</v>
      </c>
      <c r="K2972" t="str">
        <f t="shared" si="864"/>
        <v>0.000321357375169915-0.000617248436035508i</v>
      </c>
      <c r="L2972" t="str">
        <f t="shared" si="865"/>
        <v>0.00015-0.00424194239400512i</v>
      </c>
      <c r="M2972" t="str">
        <f t="shared" si="866"/>
        <v>0.0004-0.000748578069530315i</v>
      </c>
      <c r="N2972">
        <f t="shared" si="867"/>
        <v>93.307918078596359</v>
      </c>
      <c r="O2972">
        <f t="shared" si="868"/>
        <v>3.9281129699363109</v>
      </c>
      <c r="P2972" s="3">
        <f t="shared" si="869"/>
        <v>-3.9281129699363109</v>
      </c>
      <c r="Q2972" s="3">
        <f t="shared" si="870"/>
        <v>-86.692081921403641</v>
      </c>
      <c r="R2972">
        <f t="shared" si="871"/>
        <v>93.307918078596359</v>
      </c>
      <c r="S2972">
        <f t="shared" si="872"/>
        <v>66.523679296061033</v>
      </c>
      <c r="T2972">
        <f t="shared" si="855"/>
        <v>-3.9281129699363109</v>
      </c>
    </row>
    <row r="2973" spans="1:20" x14ac:dyDescent="0.25">
      <c r="A2973">
        <f t="shared" si="856"/>
        <v>419568.93062900123</v>
      </c>
      <c r="B2973">
        <f t="shared" si="873"/>
        <v>66776.469277386073</v>
      </c>
      <c r="C2973" t="str">
        <f t="shared" si="857"/>
        <v>0.0350426388770562-0.633752334473964i</v>
      </c>
      <c r="D2973" t="str">
        <f t="shared" si="858"/>
        <v>3.44907106849488-0.554898028902539i</v>
      </c>
      <c r="E2973" t="str">
        <f t="shared" si="859"/>
        <v>252.63397622941-68.9221214146461i</v>
      </c>
      <c r="F2973" t="str">
        <f t="shared" si="860"/>
        <v>2.42219597294574-2.31797511012115i</v>
      </c>
      <c r="G2973" t="str">
        <f t="shared" si="861"/>
        <v>0.998874624137379-0.0335277406305413i</v>
      </c>
      <c r="H2973" t="str">
        <f t="shared" si="862"/>
        <v>1.55761899243076-241.277456697261i</v>
      </c>
      <c r="I2973" t="str">
        <f t="shared" si="863"/>
        <v>-1.56709508008417-1.65886222613645i</v>
      </c>
      <c r="K2973" t="str">
        <f t="shared" si="864"/>
        <v>0.000321063464708089-0.000615072106380705i</v>
      </c>
      <c r="L2973" t="str">
        <f t="shared" si="865"/>
        <v>0.00015-0.00422588403467335i</v>
      </c>
      <c r="M2973" t="str">
        <f t="shared" si="866"/>
        <v>0.0004-0.000745744241412945i</v>
      </c>
      <c r="N2973">
        <f t="shared" si="867"/>
        <v>93.164884333460364</v>
      </c>
      <c r="O2973">
        <f t="shared" si="868"/>
        <v>3.9483506283992909</v>
      </c>
      <c r="P2973" s="3">
        <f t="shared" si="869"/>
        <v>-3.9483506283992909</v>
      </c>
      <c r="Q2973" s="3">
        <f t="shared" si="870"/>
        <v>-86.835115666539636</v>
      </c>
      <c r="R2973">
        <f t="shared" si="871"/>
        <v>93.164884333460364</v>
      </c>
      <c r="S2973">
        <f t="shared" si="872"/>
        <v>66.77646927738607</v>
      </c>
      <c r="T2973">
        <f t="shared" si="855"/>
        <v>-3.9483506283992909</v>
      </c>
    </row>
    <row r="2974" spans="1:20" x14ac:dyDescent="0.25">
      <c r="A2974">
        <f t="shared" si="856"/>
        <v>421163.2925653914</v>
      </c>
      <c r="B2974">
        <f t="shared" si="873"/>
        <v>67030.219860640136</v>
      </c>
      <c r="C2974" t="str">
        <f t="shared" si="857"/>
        <v>0.033371992267995-0.632354551741215i</v>
      </c>
      <c r="D2974" t="str">
        <f t="shared" si="858"/>
        <v>3.44885170103245-0.55517847687054i</v>
      </c>
      <c r="E2974" t="str">
        <f t="shared" si="859"/>
        <v>252.561367513598-69.8527377120763i</v>
      </c>
      <c r="F2974" t="str">
        <f t="shared" si="860"/>
        <v>2.42217521706718-2.30981617779338i</v>
      </c>
      <c r="G2974" t="str">
        <f t="shared" si="861"/>
        <v>0.998866064747208-0.0336548576528616i</v>
      </c>
      <c r="H2974" t="str">
        <f t="shared" si="862"/>
        <v>1.54416451267178-240.342479978891i</v>
      </c>
      <c r="I2974" t="str">
        <f t="shared" si="863"/>
        <v>-1.5555413082873-1.65233582736158i</v>
      </c>
      <c r="K2974" t="str">
        <f t="shared" si="864"/>
        <v>0.00032077152621438-0.000612904341210743i</v>
      </c>
      <c r="L2974" t="str">
        <f t="shared" si="865"/>
        <v>0.00015-0.00420988646610217i</v>
      </c>
      <c r="M2974" t="str">
        <f t="shared" si="866"/>
        <v>0.0004-0.000742921141076854i</v>
      </c>
      <c r="N2974">
        <f t="shared" si="867"/>
        <v>93.020935250858059</v>
      </c>
      <c r="O2974">
        <f t="shared" si="868"/>
        <v>3.9687082364667452</v>
      </c>
      <c r="P2974" s="3">
        <f t="shared" si="869"/>
        <v>-3.9687082364667452</v>
      </c>
      <c r="Q2974" s="3">
        <f t="shared" si="870"/>
        <v>-86.979064749141941</v>
      </c>
      <c r="R2974">
        <f t="shared" si="871"/>
        <v>93.020935250858059</v>
      </c>
      <c r="S2974">
        <f t="shared" si="872"/>
        <v>67.03021986064013</v>
      </c>
      <c r="T2974">
        <f t="shared" si="855"/>
        <v>-3.9687082364667452</v>
      </c>
    </row>
    <row r="2975" spans="1:20" x14ac:dyDescent="0.25">
      <c r="A2975">
        <f t="shared" si="856"/>
        <v>422763.71307713992</v>
      </c>
      <c r="B2975">
        <f t="shared" si="873"/>
        <v>67284.934696110577</v>
      </c>
      <c r="C2975" t="str">
        <f t="shared" si="857"/>
        <v>0.0316983094702656-0.630947533663471i</v>
      </c>
      <c r="D2975" t="str">
        <f t="shared" si="858"/>
        <v>3.44863069143171-0.555466606096233i</v>
      </c>
      <c r="E2975" t="str">
        <f t="shared" si="859"/>
        <v>252.479595082946-70.7866514485349i</v>
      </c>
      <c r="F2975" t="str">
        <f t="shared" si="860"/>
        <v>2.42215430350401-2.30169046230887i</v>
      </c>
      <c r="G2975" t="str">
        <f t="shared" si="861"/>
        <v>0.998857440330444-0.0337824544247061i</v>
      </c>
      <c r="H2975" t="str">
        <f t="shared" si="862"/>
        <v>1.53083641263536-239.411289216691i</v>
      </c>
      <c r="I2975" t="str">
        <f t="shared" si="863"/>
        <v>-1.54407672895838-1.64583688440975i</v>
      </c>
      <c r="K2975" t="str">
        <f t="shared" si="864"/>
        <v>0.000320481543310447-0.000610745111955578i</v>
      </c>
      <c r="L2975" t="str">
        <f t="shared" si="865"/>
        <v>0.00015-0.00419394945816116i</v>
      </c>
      <c r="M2975" t="str">
        <f t="shared" si="866"/>
        <v>0.0004-0.000740108727910792i</v>
      </c>
      <c r="N2975">
        <f t="shared" si="867"/>
        <v>92.876076954002045</v>
      </c>
      <c r="O2975">
        <f t="shared" si="868"/>
        <v>3.9891873680654006</v>
      </c>
      <c r="P2975" s="3">
        <f t="shared" si="869"/>
        <v>-3.9891873680654006</v>
      </c>
      <c r="Q2975" s="3">
        <f t="shared" si="870"/>
        <v>-87.123923045997955</v>
      </c>
      <c r="R2975">
        <f t="shared" si="871"/>
        <v>92.876076954002045</v>
      </c>
      <c r="S2975">
        <f t="shared" si="872"/>
        <v>67.284934696110582</v>
      </c>
      <c r="T2975">
        <f t="shared" si="855"/>
        <v>-3.9891873680654006</v>
      </c>
    </row>
    <row r="2976" spans="1:20" x14ac:dyDescent="0.25">
      <c r="A2976">
        <f t="shared" si="856"/>
        <v>424370.21518683305</v>
      </c>
      <c r="B2976">
        <f t="shared" si="873"/>
        <v>67540.617447955796</v>
      </c>
      <c r="C2976" t="str">
        <f t="shared" si="857"/>
        <v>0.0300217760894428-0.629531164040872i</v>
      </c>
      <c r="D2976" t="str">
        <f t="shared" si="858"/>
        <v>3.44840802761465-0.555762417291608i</v>
      </c>
      <c r="E2976" t="str">
        <f t="shared" si="859"/>
        <v>252.38857250084-71.7237490905884i</v>
      </c>
      <c r="F2976" t="str">
        <f t="shared" si="860"/>
        <v>2.42213323106103-2.29359784665504i</v>
      </c>
      <c r="G2976" t="str">
        <f t="shared" si="861"/>
        <v>0.99884875039421-0.0339105327315112i</v>
      </c>
      <c r="H2976" t="str">
        <f t="shared" si="862"/>
        <v>1.51763335530744-238.483867245898i</v>
      </c>
      <c r="I2976" t="str">
        <f t="shared" si="863"/>
        <v>-1.53270063932718-1.63936525817401i</v>
      </c>
      <c r="K2976" t="str">
        <f t="shared" si="864"/>
        <v>0.000320193499726047-0.000608594390132442i</v>
      </c>
      <c r="L2976" t="str">
        <f t="shared" si="865"/>
        <v>0.00015-0.00417807278159111i</v>
      </c>
      <c r="M2976" t="str">
        <f t="shared" si="866"/>
        <v>0.0004-0.000737306961457254i</v>
      </c>
      <c r="N2976">
        <f t="shared" si="867"/>
        <v>92.730315737630235</v>
      </c>
      <c r="O2976">
        <f t="shared" si="868"/>
        <v>4.0097895879095642</v>
      </c>
      <c r="P2976" s="3">
        <f t="shared" si="869"/>
        <v>-4.0097895879095642</v>
      </c>
      <c r="Q2976" s="3">
        <f t="shared" si="870"/>
        <v>-87.269684262369765</v>
      </c>
      <c r="R2976">
        <f t="shared" si="871"/>
        <v>92.730315737630235</v>
      </c>
      <c r="S2976">
        <f t="shared" si="872"/>
        <v>67.540617447955796</v>
      </c>
      <c r="T2976">
        <f t="shared" si="855"/>
        <v>-4.0097895879095642</v>
      </c>
    </row>
    <row r="2977" spans="1:20" x14ac:dyDescent="0.25">
      <c r="A2977">
        <f t="shared" si="856"/>
        <v>425982.82200454309</v>
      </c>
      <c r="B2977">
        <f t="shared" si="873"/>
        <v>67797.271794258035</v>
      </c>
      <c r="C2977" t="str">
        <f t="shared" si="857"/>
        <v>0.028342580495329-0.628105329615761i</v>
      </c>
      <c r="D2977" t="str">
        <f t="shared" si="858"/>
        <v>3.4481836974176-0.556065911240992i</v>
      </c>
      <c r="E2977" t="str">
        <f t="shared" si="859"/>
        <v>252.288214967869-72.6639148539175i</v>
      </c>
      <c r="F2977" t="str">
        <f t="shared" si="860"/>
        <v>2.42211199853405-2.28553821429405i</v>
      </c>
      <c r="G2977" t="str">
        <f t="shared" si="861"/>
        <v>0.998839994441911-0.0340390943650693i</v>
      </c>
      <c r="H2977" t="str">
        <f t="shared" si="862"/>
        <v>1.50455401976627-237.560196999589i</v>
      </c>
      <c r="I2977" t="str">
        <f t="shared" si="863"/>
        <v>-1.52141234237161-1.63292081053205i</v>
      </c>
      <c r="K2977" t="str">
        <f t="shared" si="864"/>
        <v>0.000319907379298244-0.00060645214734579i</v>
      </c>
      <c r="L2977" t="str">
        <f t="shared" si="865"/>
        <v>0.00015-0.00416225620800072i</v>
      </c>
      <c r="M2977" t="str">
        <f t="shared" si="866"/>
        <v>0.0004-0.00073451580141189i</v>
      </c>
      <c r="N2977">
        <f t="shared" si="867"/>
        <v>92.58365806773331</v>
      </c>
      <c r="O2977">
        <f t="shared" si="868"/>
        <v>4.0305164509609641</v>
      </c>
      <c r="P2977" s="3">
        <f t="shared" si="869"/>
        <v>-4.0305164509609641</v>
      </c>
      <c r="Q2977" s="3">
        <f t="shared" si="870"/>
        <v>-87.41634193226669</v>
      </c>
      <c r="R2977">
        <f t="shared" si="871"/>
        <v>92.58365806773331</v>
      </c>
      <c r="S2977">
        <f t="shared" si="872"/>
        <v>67.797271794258037</v>
      </c>
      <c r="T2977">
        <f t="shared" si="855"/>
        <v>-4.0305164509609641</v>
      </c>
    </row>
    <row r="2978" spans="1:20" x14ac:dyDescent="0.25">
      <c r="A2978">
        <f t="shared" si="856"/>
        <v>427601.5567281603</v>
      </c>
      <c r="B2978">
        <f t="shared" si="873"/>
        <v>68054.901427076213</v>
      </c>
      <c r="C2978" t="str">
        <f t="shared" si="857"/>
        <v>0.026660913774095-0.626669920155833i</v>
      </c>
      <c r="D2978" t="str">
        <f t="shared" si="858"/>
        <v>3.44795768859083-0.556377088800658i</v>
      </c>
      <c r="E2978" t="str">
        <f t="shared" si="859"/>
        <v>252.178439385348-73.6070307261085i</v>
      </c>
      <c r="F2978" t="str">
        <f t="shared" si="860"/>
        <v>2.4220906047098-2.27751144916114i</v>
      </c>
      <c r="G2978" t="str">
        <f t="shared" si="861"/>
        <v>0.998831171973205-0.0341681411235484i</v>
      </c>
      <c r="H2978" t="str">
        <f t="shared" si="862"/>
        <v>1.4915971009649-236.64026150792i</v>
      </c>
      <c r="I2978" t="str">
        <f t="shared" si="863"/>
        <v>-1.51021114676755-1.62650340433605i</v>
      </c>
      <c r="K2978" t="str">
        <f t="shared" si="864"/>
        <v>0.000319623165970507-0.000604318355287167i</v>
      </c>
      <c r="L2978" t="str">
        <f t="shared" si="865"/>
        <v>0.00015-0.00414649950986324i</v>
      </c>
      <c r="M2978" t="str">
        <f t="shared" si="866"/>
        <v>0.0004-0.000731735207622923i</v>
      </c>
      <c r="N2978">
        <f t="shared" si="867"/>
        <v>92.436110581191414</v>
      </c>
      <c r="O2978">
        <f t="shared" si="868"/>
        <v>4.0513695018868914</v>
      </c>
      <c r="P2978" s="3">
        <f t="shared" si="869"/>
        <v>-4.0513695018868914</v>
      </c>
      <c r="Q2978" s="3">
        <f t="shared" si="870"/>
        <v>-87.563889418808586</v>
      </c>
      <c r="R2978">
        <f t="shared" si="871"/>
        <v>92.436110581191414</v>
      </c>
      <c r="S2978">
        <f t="shared" si="872"/>
        <v>68.054901427076217</v>
      </c>
      <c r="T2978">
        <f t="shared" si="855"/>
        <v>-4.0513695018868914</v>
      </c>
    </row>
    <row r="2979" spans="1:20" x14ac:dyDescent="0.25">
      <c r="A2979">
        <f t="shared" si="856"/>
        <v>429226.44264372729</v>
      </c>
      <c r="B2979">
        <f t="shared" si="873"/>
        <v>68313.510052499099</v>
      </c>
      <c r="C2979" t="str">
        <f t="shared" si="857"/>
        <v>0.0249769696777549-0.625224828536695i</v>
      </c>
      <c r="D2979" t="str">
        <f t="shared" si="858"/>
        <v>3.44772998879789-0.556695950898409i</v>
      </c>
      <c r="E2979" t="str">
        <f t="shared" si="859"/>
        <v>252.059164418715-74.5529764914104i</v>
      </c>
      <c r="F2979" t="str">
        <f t="shared" si="860"/>
        <v>2.4220690483658-2.26951743566295i</v>
      </c>
      <c r="G2979" t="str">
        <f t="shared" si="861"/>
        <v>0.998822282483976-0.0342976748115108i</v>
      </c>
      <c r="H2979" t="str">
        <f t="shared" si="862"/>
        <v>1.47876130951747-235.724043897377i</v>
      </c>
      <c r="I2979" t="str">
        <f t="shared" si="863"/>
        <v>-1.49909636683916-1.62011290340259i</v>
      </c>
      <c r="K2979" t="str">
        <f t="shared" si="864"/>
        <v>0.000319340843791935-0.00060219298573516i</v>
      </c>
      <c r="L2979" t="str">
        <f t="shared" si="865"/>
        <v>0.00015-0.00413080246051328i</v>
      </c>
      <c r="M2979" t="str">
        <f t="shared" si="866"/>
        <v>0.0004-0.00072896514009058i</v>
      </c>
      <c r="N2979">
        <f t="shared" si="867"/>
        <v>92.287680085329214</v>
      </c>
      <c r="O2979">
        <f t="shared" si="868"/>
        <v>4.0723502745148901</v>
      </c>
      <c r="P2979" s="3">
        <f t="shared" si="869"/>
        <v>-4.0723502745148901</v>
      </c>
      <c r="Q2979" s="3">
        <f t="shared" si="870"/>
        <v>-87.712319914670786</v>
      </c>
      <c r="R2979">
        <f t="shared" si="871"/>
        <v>92.287680085329214</v>
      </c>
      <c r="S2979">
        <f t="shared" si="872"/>
        <v>68.313510052499097</v>
      </c>
      <c r="T2979">
        <f t="shared" si="855"/>
        <v>-4.0723502745148901</v>
      </c>
    </row>
    <row r="2980" spans="1:20" x14ac:dyDescent="0.25">
      <c r="A2980">
        <f t="shared" si="856"/>
        <v>430857.50312577351</v>
      </c>
      <c r="B2980">
        <f t="shared" si="873"/>
        <v>68573.101390698605</v>
      </c>
      <c r="C2980" t="str">
        <f t="shared" si="857"/>
        <v>0.0232909445708875-0.62376995082358i</v>
      </c>
      <c r="D2980" t="str">
        <f t="shared" si="858"/>
        <v>3.447500585615-0.557022498533165i</v>
      </c>
      <c r="E2980" t="str">
        <f t="shared" si="859"/>
        <v>251.930310560735-75.5016297574582i</v>
      </c>
      <c r="F2980" t="str">
        <f t="shared" si="860"/>
        <v>2.42204732827039-2.2615560586758i</v>
      </c>
      <c r="G2980" t="str">
        <f t="shared" si="861"/>
        <v>0.998813325466307-0.0344276972399331i</v>
      </c>
      <c r="H2980" t="str">
        <f t="shared" si="862"/>
        <v>1.46604537148827-234.811527390038i</v>
      </c>
      <c r="I2980" t="str">
        <f t="shared" si="863"/>
        <v>-1.48806732250969-1.61374917250287i</v>
      </c>
      <c r="K2980" t="str">
        <f t="shared" si="864"/>
        <v>0.000319060396916386-0.000600076010555276i</v>
      </c>
      <c r="L2980" t="str">
        <f t="shared" si="865"/>
        <v>0.00015-0.00411516483414354i</v>
      </c>
      <c r="M2980" t="str">
        <f t="shared" si="866"/>
        <v>0.0004-0.000726205558966507i</v>
      </c>
      <c r="N2980">
        <f t="shared" si="867"/>
        <v>92.138373557381087</v>
      </c>
      <c r="O2980">
        <f t="shared" si="868"/>
        <v>4.0934602912866493</v>
      </c>
      <c r="P2980" s="3">
        <f t="shared" si="869"/>
        <v>-4.0934602912866493</v>
      </c>
      <c r="Q2980" s="3">
        <f t="shared" si="870"/>
        <v>-87.861626442618913</v>
      </c>
      <c r="R2980">
        <f t="shared" si="871"/>
        <v>92.138373557381087</v>
      </c>
      <c r="S2980">
        <f t="shared" si="872"/>
        <v>68.573101390698611</v>
      </c>
      <c r="T2980">
        <f t="shared" si="855"/>
        <v>-4.0934602912866493</v>
      </c>
    </row>
    <row r="2981" spans="1:20" x14ac:dyDescent="0.25">
      <c r="A2981">
        <f t="shared" si="856"/>
        <v>432494.76163765142</v>
      </c>
      <c r="B2981">
        <f t="shared" si="873"/>
        <v>68833.679175983256</v>
      </c>
      <c r="C2981" t="str">
        <f t="shared" si="857"/>
        <v>0.0216030373746873-0.622305186352272i</v>
      </c>
      <c r="D2981" t="str">
        <f t="shared" si="858"/>
        <v>3.44726946653065-0.557356732774563i</v>
      </c>
      <c r="E2981" t="str">
        <f t="shared" si="859"/>
        <v>251.791800194435-76.4528659839776i</v>
      </c>
      <c r="F2981" t="str">
        <f t="shared" si="860"/>
        <v>2.42202544318265-2.25362720354411i</v>
      </c>
      <c r="G2981" t="str">
        <f t="shared" si="861"/>
        <v>0.998804300408447-0.034558210226225i</v>
      </c>
      <c r="H2981" t="str">
        <f t="shared" si="862"/>
        <v>1.45344802818416-233.902695302831i</v>
      </c>
      <c r="I2981" t="str">
        <f t="shared" si="863"/>
        <v>-1.4771233392528-1.60741207735293i</v>
      </c>
      <c r="K2981" t="str">
        <f t="shared" si="864"/>
        <v>0.000318781809601684-0.000597967401699865i</v>
      </c>
      <c r="L2981" t="str">
        <f t="shared" si="865"/>
        <v>0.00015-0.0040995864058015i</v>
      </c>
      <c r="M2981" t="str">
        <f t="shared" si="866"/>
        <v>0.0004-0.000723456424553206i</v>
      </c>
      <c r="N2981">
        <f t="shared" si="867"/>
        <v>91.988198143872751</v>
      </c>
      <c r="O2981">
        <f t="shared" si="868"/>
        <v>4.1147010627092513</v>
      </c>
      <c r="P2981" s="3">
        <f t="shared" si="869"/>
        <v>-4.1147010627092513</v>
      </c>
      <c r="Q2981" s="3">
        <f t="shared" si="870"/>
        <v>-88.011801856127249</v>
      </c>
      <c r="R2981">
        <f t="shared" si="871"/>
        <v>91.988198143872751</v>
      </c>
      <c r="S2981">
        <f t="shared" si="872"/>
        <v>68.833679175983249</v>
      </c>
      <c r="T2981">
        <f t="shared" si="855"/>
        <v>-4.1147010627092513</v>
      </c>
    </row>
    <row r="2982" spans="1:20" x14ac:dyDescent="0.25">
      <c r="A2982">
        <f t="shared" si="856"/>
        <v>434138.24173187453</v>
      </c>
      <c r="B2982">
        <f t="shared" si="873"/>
        <v>69095.247156851998</v>
      </c>
      <c r="C2982" t="str">
        <f t="shared" si="857"/>
        <v>0.0199134495082473-0.620830437809035i</v>
      </c>
      <c r="D2982" t="str">
        <f t="shared" si="858"/>
        <v>3.44703661894488-0.557698654762519i</v>
      </c>
      <c r="E2982" t="str">
        <f t="shared" si="859"/>
        <v>251.643557655726-77.406558513503i</v>
      </c>
      <c r="F2982" t="str">
        <f t="shared" si="860"/>
        <v>2.42200339185221-2.24573075607861i</v>
      </c>
      <c r="G2982" t="str">
        <f t="shared" si="861"/>
        <v>0.998795206794789-0.0346892155942491i</v>
      </c>
      <c r="H2982" t="str">
        <f t="shared" si="862"/>
        <v>1.44096803594989-232.997531046813i</v>
      </c>
      <c r="I2982" t="str">
        <f t="shared" si="863"/>
        <v>-1.46626374804421-1.60110148460397i</v>
      </c>
      <c r="K2982" t="str">
        <f t="shared" si="864"/>
        <v>0.000318505066208792-0.000595867131208009i</v>
      </c>
      <c r="L2982" t="str">
        <f t="shared" si="865"/>
        <v>0.00015-0.00408406695138622i</v>
      </c>
      <c r="M2982" t="str">
        <f t="shared" si="866"/>
        <v>0.0004-0.000720717697303451i</v>
      </c>
      <c r="N2982">
        <f t="shared" si="867"/>
        <v>91.837161159908732</v>
      </c>
      <c r="O2982">
        <f t="shared" si="868"/>
        <v>4.136074086805773</v>
      </c>
      <c r="P2982" s="3">
        <f t="shared" si="869"/>
        <v>-4.136074086805773</v>
      </c>
      <c r="Q2982" s="3">
        <f t="shared" si="870"/>
        <v>-88.162838840091268</v>
      </c>
      <c r="R2982">
        <f t="shared" si="871"/>
        <v>91.837161159908732</v>
      </c>
      <c r="S2982">
        <f t="shared" si="872"/>
        <v>69.095247156851997</v>
      </c>
      <c r="T2982">
        <f t="shared" si="855"/>
        <v>-4.136074086805773</v>
      </c>
    </row>
    <row r="2983" spans="1:20" x14ac:dyDescent="0.25">
      <c r="A2983">
        <f t="shared" si="856"/>
        <v>435787.96705045569</v>
      </c>
      <c r="B2983">
        <f t="shared" si="873"/>
        <v>69357.809096048033</v>
      </c>
      <c r="C2983" t="str">
        <f t="shared" si="857"/>
        <v>0.0182223848271738-0.61934561130948i</v>
      </c>
      <c r="D2983" t="str">
        <f t="shared" si="858"/>
        <v>3.44680203016877-0.558048265706825i</v>
      </c>
      <c r="E2983" t="str">
        <f t="shared" si="859"/>
        <v>251.485509295611-78.3625786040725i</v>
      </c>
      <c r="F2983" t="str">
        <f t="shared" si="860"/>
        <v>2.4219811730194-2.23786660255477i</v>
      </c>
      <c r="G2983" t="str">
        <f t="shared" si="861"/>
        <v>0.998786044105834-0.0348207151743399i</v>
      </c>
      <c r="H2983" t="str">
        <f t="shared" si="862"/>
        <v>1.42860416596642-232.096018126443i</v>
      </c>
      <c r="I2983" t="str">
        <f t="shared" si="863"/>
        <v>-1.45548788531395-1.59481726183298i</v>
      </c>
      <c r="K2983" t="str">
        <f t="shared" si="864"/>
        <v>0.000318230151200994-0.000593775171205425i</v>
      </c>
      <c r="L2983" t="str">
        <f t="shared" si="865"/>
        <v>0.00015-0.00406860624764517i</v>
      </c>
      <c r="M2983" t="str">
        <f t="shared" si="866"/>
        <v>0.0004-0.000717989337819734i</v>
      </c>
      <c r="N2983">
        <f t="shared" si="867"/>
        <v>91.685270088373755</v>
      </c>
      <c r="O2983">
        <f t="shared" si="868"/>
        <v>4.1575808485650363</v>
      </c>
      <c r="P2983" s="3">
        <f t="shared" si="869"/>
        <v>-4.1575808485650363</v>
      </c>
      <c r="Q2983" s="3">
        <f t="shared" si="870"/>
        <v>-88.314729911626245</v>
      </c>
      <c r="R2983">
        <f t="shared" si="871"/>
        <v>91.685270088373755</v>
      </c>
      <c r="S2983">
        <f t="shared" si="872"/>
        <v>69.35780909604803</v>
      </c>
      <c r="T2983">
        <f t="shared" si="855"/>
        <v>-4.1575808485650363</v>
      </c>
    </row>
    <row r="2984" spans="1:20" x14ac:dyDescent="0.25">
      <c r="A2984">
        <f t="shared" si="856"/>
        <v>437443.96132524736</v>
      </c>
      <c r="B2984">
        <f t="shared" si="873"/>
        <v>69621.368770613015</v>
      </c>
      <c r="C2984" t="str">
        <f t="shared" si="857"/>
        <v>0.0165300495595103-0.617850616476318i</v>
      </c>
      <c r="D2984" t="str">
        <f t="shared" si="858"/>
        <v>3.44656568742392-0.558405566886714i</v>
      </c>
      <c r="E2984" t="str">
        <f t="shared" si="859"/>
        <v>251.317583541944-79.3207954639363i</v>
      </c>
      <c r="F2984" t="str">
        <f t="shared" si="860"/>
        <v>2.42195878541494-2.23003462971114i</v>
      </c>
      <c r="G2984" t="str">
        <f t="shared" si="861"/>
        <v>0.998776811818171-0.0349527108033234i</v>
      </c>
      <c r="H2984" t="str">
        <f t="shared" si="862"/>
        <v>1.41635520405226-231.198140138874i</v>
      </c>
      <c r="I2984" t="str">
        <f t="shared" si="863"/>
        <v>-1.44479509289908-1.58855927753323i</v>
      </c>
      <c r="K2984" t="str">
        <f t="shared" si="864"/>
        <v>0.000317957049143082-0.000591691493904358i</v>
      </c>
      <c r="L2984" t="str">
        <f t="shared" si="865"/>
        <v>0.00015-0.00405320407217093i</v>
      </c>
      <c r="M2984" t="str">
        <f t="shared" si="866"/>
        <v>0.0004-0.000715271306853692i</v>
      </c>
      <c r="N2984">
        <f t="shared" si="867"/>
        <v>91.532532579043632</v>
      </c>
      <c r="O2984">
        <f t="shared" si="868"/>
        <v>4.17922281939037</v>
      </c>
      <c r="P2984" s="3">
        <f t="shared" si="869"/>
        <v>-4.17922281939037</v>
      </c>
      <c r="Q2984" s="3">
        <f t="shared" si="870"/>
        <v>-88.467467420956368</v>
      </c>
      <c r="R2984">
        <f t="shared" si="871"/>
        <v>91.532532579043632</v>
      </c>
      <c r="S2984">
        <f t="shared" si="872"/>
        <v>69.621368770613017</v>
      </c>
      <c r="T2984">
        <f t="shared" si="855"/>
        <v>-4.17922281939037</v>
      </c>
    </row>
    <row r="2985" spans="1:20" x14ac:dyDescent="0.25">
      <c r="A2985">
        <f t="shared" si="856"/>
        <v>439106.24837828329</v>
      </c>
      <c r="B2985">
        <f t="shared" si="873"/>
        <v>69885.929971941339</v>
      </c>
      <c r="C2985" t="str">
        <f t="shared" si="857"/>
        <v>0.0148366522389571-0.616345366515818i</v>
      </c>
      <c r="D2985" t="str">
        <f t="shared" si="858"/>
        <v>3.44632757784168-0.558770559650421i</v>
      </c>
      <c r="E2985" t="str">
        <f t="shared" si="859"/>
        <v>251.139710960641-80.2810762882888i</v>
      </c>
      <c r="F2985" t="str">
        <f t="shared" si="860"/>
        <v>2.42193622776002-2.22223472474763i</v>
      </c>
      <c r="G2985" t="str">
        <f t="shared" si="861"/>
        <v>0.998767509404437-0.0350852043245364i</v>
      </c>
      <c r="H2985" t="str">
        <f t="shared" si="862"/>
        <v>1.40421995046785-230.303880773245i</v>
      </c>
      <c r="I2985" t="str">
        <f t="shared" si="863"/>
        <v>-1.43418471799667-1.58232740110512i</v>
      </c>
      <c r="K2985" t="str">
        <f t="shared" si="864"/>
        <v>0.000317685744700585-0.000589616071603476i</v>
      </c>
      <c r="L2985" t="str">
        <f t="shared" si="865"/>
        <v>0.00015-0.004037860203398i</v>
      </c>
      <c r="M2985" t="str">
        <f t="shared" si="866"/>
        <v>0.0004-0.000712563565305532i</v>
      </c>
      <c r="N2985">
        <f t="shared" si="867"/>
        <v>91.378956447602548</v>
      </c>
      <c r="O2985">
        <f t="shared" si="868"/>
        <v>4.201001456548795</v>
      </c>
      <c r="P2985" s="3">
        <f t="shared" si="869"/>
        <v>-4.201001456548795</v>
      </c>
      <c r="Q2985" s="3">
        <f t="shared" si="870"/>
        <v>-88.621043552397452</v>
      </c>
      <c r="R2985">
        <f t="shared" si="871"/>
        <v>91.378956447602548</v>
      </c>
      <c r="S2985">
        <f t="shared" si="872"/>
        <v>69.885929971941337</v>
      </c>
      <c r="T2985">
        <f t="shared" si="855"/>
        <v>-4.201001456548795</v>
      </c>
    </row>
    <row r="2986" spans="1:20" x14ac:dyDescent="0.25">
      <c r="A2986">
        <f t="shared" si="856"/>
        <v>440774.85212212079</v>
      </c>
      <c r="B2986">
        <f t="shared" si="873"/>
        <v>70151.496505834715</v>
      </c>
      <c r="C2986" t="str">
        <f t="shared" si="857"/>
        <v>0.0131424036354655-0.614829778292964i</v>
      </c>
      <c r="D2986" t="str">
        <f t="shared" si="858"/>
        <v>3.44608768846282-0.559143245414775i</v>
      </c>
      <c r="E2986" t="str">
        <f t="shared" si="859"/>
        <v>250.951824316288-81.2432862979758i</v>
      </c>
      <c r="F2986" t="str">
        <f t="shared" si="860"/>
        <v>2.42191349876617-2.21446677532398i</v>
      </c>
      <c r="G2986" t="str">
        <f t="shared" si="861"/>
        <v>0.998758136333297-0.0352181975878459i</v>
      </c>
      <c r="H2986" t="str">
        <f t="shared" si="862"/>
        <v>1.39219721972251-229.413223809978i</v>
      </c>
      <c r="I2986" t="str">
        <f t="shared" si="863"/>
        <v>-1.42365611311748-1.576121502847i</v>
      </c>
      <c r="K2986" t="str">
        <f t="shared" si="864"/>
        <v>0.000317416222638947-0.000587548876687762i</v>
      </c>
      <c r="L2986" t="str">
        <f t="shared" si="865"/>
        <v>0.00015-0.00402257442059973i</v>
      </c>
      <c r="M2986" t="str">
        <f t="shared" si="866"/>
        <v>0.0004-0.00070986607422348i</v>
      </c>
      <c r="N2986">
        <f t="shared" si="867"/>
        <v>91.224549674571136</v>
      </c>
      <c r="O2986">
        <f t="shared" si="868"/>
        <v>4.2229182026198213</v>
      </c>
      <c r="P2986" s="3">
        <f t="shared" si="869"/>
        <v>-4.2229182026198213</v>
      </c>
      <c r="Q2986" s="3">
        <f t="shared" si="870"/>
        <v>-88.775450325428864</v>
      </c>
      <c r="R2986">
        <f t="shared" si="871"/>
        <v>91.224549674571136</v>
      </c>
      <c r="S2986">
        <f t="shared" si="872"/>
        <v>70.151496505834714</v>
      </c>
      <c r="T2986">
        <f t="shared" si="855"/>
        <v>-4.2229182026198213</v>
      </c>
    </row>
    <row r="2987" spans="1:20" x14ac:dyDescent="0.25">
      <c r="A2987">
        <f t="shared" si="856"/>
        <v>442449.79656018486</v>
      </c>
      <c r="B2987">
        <f t="shared" si="873"/>
        <v>70418.072192556894</v>
      </c>
      <c r="C2987" t="str">
        <f t="shared" si="857"/>
        <v>0.0114475166831603-0.613303772405096i</v>
      </c>
      <c r="D2987" t="str">
        <f t="shared" si="858"/>
        <v>3.44584600623682-0.559523625664751i</v>
      </c>
      <c r="E2987" t="str">
        <f t="shared" si="859"/>
        <v>250.753858632066-82.2072887802225i</v>
      </c>
      <c r="F2987" t="str">
        <f t="shared" si="860"/>
        <v>2.42189059713527-2.20673066955805i</v>
      </c>
      <c r="G2987" t="str">
        <f t="shared" si="861"/>
        <v>0.998748692069407-0.0353516924496688i</v>
      </c>
      <c r="H2987" t="str">
        <f t="shared" si="862"/>
        <v>1.38028584038439-228.52615312009i</v>
      </c>
      <c r="I2987" t="str">
        <f t="shared" si="863"/>
        <v>-1.41320863603991-1.56994145394625i</v>
      </c>
      <c r="K2987" t="str">
        <f t="shared" si="864"/>
        <v>0.000317148467822723-0.000585489881628394i</v>
      </c>
      <c r="L2987" t="str">
        <f t="shared" si="865"/>
        <v>0.00015-0.00400734650388497i</v>
      </c>
      <c r="M2987" t="str">
        <f t="shared" si="866"/>
        <v>0.0004-0.00070717879480323i</v>
      </c>
      <c r="N2987">
        <f t="shared" si="867"/>
        <v>91.069320404138836</v>
      </c>
      <c r="O2987">
        <f t="shared" si="868"/>
        <v>4.2449744849457867</v>
      </c>
      <c r="P2987" s="3">
        <f t="shared" si="869"/>
        <v>-4.2449744849457867</v>
      </c>
      <c r="Q2987" s="3">
        <f t="shared" si="870"/>
        <v>-88.930679595861164</v>
      </c>
      <c r="R2987">
        <f t="shared" si="871"/>
        <v>91.069320404138836</v>
      </c>
      <c r="S2987">
        <f t="shared" si="872"/>
        <v>70.418072192556892</v>
      </c>
      <c r="T2987">
        <f t="shared" si="855"/>
        <v>-4.2449744849457867</v>
      </c>
    </row>
    <row r="2988" spans="1:20" x14ac:dyDescent="0.25">
      <c r="A2988">
        <f t="shared" si="856"/>
        <v>444131.1057871136</v>
      </c>
      <c r="B2988">
        <f t="shared" si="873"/>
        <v>70685.660866888618</v>
      </c>
      <c r="C2988" t="str">
        <f t="shared" si="857"/>
        <v>0.00975220640569421-0.611767273254053i</v>
      </c>
      <c r="D2988" t="str">
        <f t="shared" si="858"/>
        <v>3.44560251802123-0.559911701953018i</v>
      </c>
      <c r="E2988" t="str">
        <f t="shared" si="859"/>
        <v>250.545751248933-83.172945131357i</v>
      </c>
      <c r="F2988" t="str">
        <f t="shared" si="860"/>
        <v>2.42186752155934-2.19902629602421i</v>
      </c>
      <c r="G2988" t="str">
        <f t="shared" si="861"/>
        <v>0.99873917607339-0.0354856907729908i</v>
      </c>
      <c r="H2988" t="str">
        <f t="shared" si="862"/>
        <v>1.36848465489327-227.642652664506i</v>
      </c>
      <c r="I2988" t="str">
        <f t="shared" si="863"/>
        <v>-1.40284164976446-1.56378712647029i</v>
      </c>
      <c r="K2988" t="str">
        <f t="shared" si="864"/>
        <v>0.000316882465214823-0.000583439058982632i</v>
      </c>
      <c r="L2988" t="str">
        <f t="shared" si="865"/>
        <v>0.00015-0.00399217623419503i</v>
      </c>
      <c r="M2988" t="str">
        <f t="shared" si="866"/>
        <v>0.0004-0.000704501688387355i</v>
      </c>
      <c r="N2988">
        <f t="shared" si="867"/>
        <v>90.913276942906734</v>
      </c>
      <c r="O2988">
        <f t="shared" si="868"/>
        <v>4.2671717150825641</v>
      </c>
      <c r="P2988" s="3">
        <f t="shared" si="869"/>
        <v>-4.2671717150825641</v>
      </c>
      <c r="Q2988" s="3">
        <f t="shared" si="870"/>
        <v>-89.086723057093266</v>
      </c>
      <c r="R2988">
        <f t="shared" si="871"/>
        <v>90.913276942906734</v>
      </c>
      <c r="S2988">
        <f t="shared" si="872"/>
        <v>70.685660866888625</v>
      </c>
      <c r="T2988">
        <f t="shared" ref="T2988:T3051" si="874">P2988</f>
        <v>-4.2671717150825641</v>
      </c>
    </row>
    <row r="2989" spans="1:20" x14ac:dyDescent="0.25">
      <c r="A2989">
        <f t="shared" ref="A2989:A3052" si="875">2*PI()*B2989</f>
        <v>445818.80398910469</v>
      </c>
      <c r="B2989">
        <f t="shared" si="873"/>
        <v>70954.266378182801</v>
      </c>
      <c r="C2989" t="str">
        <f t="shared" ref="C2989:C3052" si="876">IMPRODUCT(D2989,E2989,$C$40,,K2989,$C$41)</f>
        <v>0.00805668983898178-0.610220209116679i</v>
      </c>
      <c r="D2989" t="str">
        <f t="shared" ref="D2989:D3052" si="877">IMDIV(IMPRODUCT($C$37,$C$38,COMPLEX(1,A2989/$C$38)),IMSUM(-1*A2989*A2989/$C$39,COMPLEX(0,1*A2989)))</f>
        <v>3.4453572105812-0.560307475899517i</v>
      </c>
      <c r="E2989" t="str">
        <f t="shared" ref="E2989:E3052" si="878">IMDIV(IMPRODUCT(IMSUM(F2989,G2989),$C$29,H2989),IMSUM(1,I2989))</f>
        <v>250.327441883973-84.1401149015173i</v>
      </c>
      <c r="F2989" t="str">
        <f t="shared" ref="F2989:F3052" si="879">IMDIV(IMPRODUCT($C$14,$C$15,COMPLEX(1,A2989/$C$15)),IMSUM(-1*A2989*A2989/$C$16,COMPLEX(0,A2989)))</f>
        <v>2.4218442707206-2.19135354375172i</v>
      </c>
      <c r="G2989" t="str">
        <f t="shared" ref="G2989:G3052" si="880">IMDIV(1,COMPLEX(1,A2989*$C$9*$C$10))</f>
        <v>0.998729587801802-0.0356201944273865i</v>
      </c>
      <c r="H2989" t="str">
        <f t="shared" ref="H2989:H3052" si="881">IMDIV($C$3,IMSUM(K2989,COMPLEX(0,$C$28*A2989)))</f>
        <v>1.35679251937595-226.762706493377i</v>
      </c>
      <c r="I2989" t="str">
        <f t="shared" ref="I2989:I3052" si="882">IMPRODUCT(F2989,$C$29,H2989,$C$31)</f>
        <v>-1.39255452246854-1.55765839335787i</v>
      </c>
      <c r="K2989" t="str">
        <f t="shared" ref="K2989:K3052" si="883">IF($C$26&lt;=0,IMDIV(1,IMSUM(IMDIV(1,L2989),1/$C$18)),IMDIV(1,IMSUM(IMDIV(1,L2989),1/$C$18,IMDIV(1,M2989))))</f>
        <v>0.000316618199875718-0.000581396381393717i</v>
      </c>
      <c r="L2989" t="str">
        <f t="shared" ref="L2989:L3052" si="884">IMSUM($C$21/$C$22,IMDIV(1,COMPLEX(0,$C$20*$C$22*A2989)))</f>
        <v>0.00015-0.00397706339330048i</v>
      </c>
      <c r="M2989" t="str">
        <f t="shared" ref="M2989:M3052" si="885">IMSUM($C$25/$C$26,IMDIV(1,COMPLEX(0,$C$24*$C$26*A2989)))</f>
        <v>0.0004-0.00070183471646479i</v>
      </c>
      <c r="N2989">
        <f t="shared" ref="N2989:N3052" si="886">ABS(R2989)</f>
        <v>90.756427758532652</v>
      </c>
      <c r="O2989">
        <f t="shared" ref="O2989:O3052" si="887">ABS(P2989)</f>
        <v>4.2895112882515374</v>
      </c>
      <c r="P2989" s="3">
        <f t="shared" ref="P2989:P3052" si="888">20*LOG10(IMABS(C2989))</f>
        <v>-4.2895112882515374</v>
      </c>
      <c r="Q2989" s="3">
        <f t="shared" ref="Q2989:Q3052" si="889">IMARGUMENT(C2989)*180/PI()</f>
        <v>-89.243572241467348</v>
      </c>
      <c r="R2989">
        <f t="shared" ref="R2989:R3052" si="890">IF(Q2989&lt;0,Q2989+180,Q2989-180)</f>
        <v>90.756427758532652</v>
      </c>
      <c r="S2989">
        <f t="shared" ref="S2989:S3052" si="891">B2989/1000</f>
        <v>70.954266378182808</v>
      </c>
      <c r="T2989">
        <f t="shared" si="874"/>
        <v>-4.2895112882515374</v>
      </c>
    </row>
    <row r="2990" spans="1:20" x14ac:dyDescent="0.25">
      <c r="A2990">
        <f t="shared" si="875"/>
        <v>447512.91544426332</v>
      </c>
      <c r="B2990">
        <f t="shared" ref="B2990:B3053" si="892">B2989*(1+B$42)</f>
        <v>71223.892590419899</v>
      </c>
      <c r="C2990" t="str">
        <f t="shared" si="876"/>
        <v>0.00636118595144186-0.608662512213485i</v>
      </c>
      <c r="D2990" t="str">
        <f t="shared" si="877"/>
        <v>3.44511007058881-0.560710949190996i</v>
      </c>
      <c r="E2990" t="str">
        <f t="shared" si="878"/>
        <v>250.098872687852-85.1086558413165i</v>
      </c>
      <c r="F2990" t="str">
        <f t="shared" si="879"/>
        <v>2.42182084329126-2.18371230222314i</v>
      </c>
      <c r="G2990" t="str">
        <f t="shared" si="880"/>
        <v>0.998719926707103-0.0357552052890382i</v>
      </c>
      <c r="H2990" t="str">
        <f t="shared" si="881"/>
        <v>1.34520830346433-225.886298745415i</v>
      </c>
      <c r="I2990" t="str">
        <f t="shared" si="882"/>
        <v>-1.38234662746191-1.5515551284104i</v>
      </c>
      <c r="K2990" t="str">
        <f t="shared" si="883"/>
        <v>0.000316355656962639-0.000579361821590714i</v>
      </c>
      <c r="L2990" t="str">
        <f t="shared" si="884"/>
        <v>0.00015-0.00396200776379806i</v>
      </c>
      <c r="M2990" t="str">
        <f t="shared" si="885"/>
        <v>0.0004-0.000699177840670242i</v>
      </c>
      <c r="N2990">
        <f t="shared" si="886"/>
        <v>90.598781478287137</v>
      </c>
      <c r="O2990">
        <f t="shared" si="887"/>
        <v>4.311994582794858</v>
      </c>
      <c r="P2990" s="3">
        <f t="shared" si="888"/>
        <v>-4.311994582794858</v>
      </c>
      <c r="Q2990" s="3">
        <f t="shared" si="889"/>
        <v>-89.401218521712863</v>
      </c>
      <c r="R2990">
        <f t="shared" si="890"/>
        <v>90.598781478287137</v>
      </c>
      <c r="S2990">
        <f t="shared" si="891"/>
        <v>71.223892590419894</v>
      </c>
      <c r="T2990">
        <f t="shared" si="874"/>
        <v>-4.311994582794858</v>
      </c>
    </row>
    <row r="2991" spans="1:20" x14ac:dyDescent="0.25">
      <c r="A2991">
        <f t="shared" si="875"/>
        <v>449213.46452295152</v>
      </c>
      <c r="B2991">
        <f t="shared" si="892"/>
        <v>71494.543382263495</v>
      </c>
      <c r="C2991" t="str">
        <f t="shared" si="876"/>
        <v>0.00466591556168783-0.607094118775614i</v>
      </c>
      <c r="D2991" t="str">
        <f t="shared" si="877"/>
        <v>3.44486108462254-0.561122123580568i</v>
      </c>
      <c r="E2991" t="str">
        <f t="shared" si="878"/>
        <v>249.859988301303-86.0784239504989i</v>
      </c>
      <c r="F2991" t="str">
        <f t="shared" si="879"/>
        <v>2.42179723793359-2.17610246137266i</v>
      </c>
      <c r="G2991" t="str">
        <f t="shared" si="880"/>
        <v>0.998710192237629-0.0358907252407558i</v>
      </c>
      <c r="H2991" t="str">
        <f t="shared" si="881"/>
        <v>1.33373089011634-225.013413647215i</v>
      </c>
      <c r="I2991" t="str">
        <f t="shared" si="882"/>
        <v>-1.37221734314223-1.5454772062834i</v>
      </c>
      <c r="K2991" t="str">
        <f t="shared" si="883"/>
        <v>0.000316094821728849-0.000577335352388432i</v>
      </c>
      <c r="L2991" t="str">
        <f t="shared" si="884"/>
        <v>0.00015-0.00394700912910744i</v>
      </c>
      <c r="M2991" t="str">
        <f t="shared" si="885"/>
        <v>0.0004-0.000696531022783667i</v>
      </c>
      <c r="N2991">
        <f t="shared" si="886"/>
        <v>90.440346887510444</v>
      </c>
      <c r="O2991">
        <f t="shared" si="887"/>
        <v>4.3346229596308552</v>
      </c>
      <c r="P2991" s="3">
        <f t="shared" si="888"/>
        <v>-4.3346229596308552</v>
      </c>
      <c r="Q2991" s="3">
        <f t="shared" si="889"/>
        <v>-89.559653112489556</v>
      </c>
      <c r="R2991">
        <f t="shared" si="890"/>
        <v>90.440346887510444</v>
      </c>
      <c r="S2991">
        <f t="shared" si="891"/>
        <v>71.494543382263501</v>
      </c>
      <c r="T2991">
        <f t="shared" si="874"/>
        <v>-4.3346229596308552</v>
      </c>
    </row>
    <row r="2992" spans="1:20" x14ac:dyDescent="0.25">
      <c r="A2992">
        <f t="shared" si="875"/>
        <v>450920.47568813874</v>
      </c>
      <c r="B2992">
        <f t="shared" si="892"/>
        <v>71766.222647116098</v>
      </c>
      <c r="C2992" t="str">
        <f t="shared" si="876"/>
        <v>0.00297110125381089-0.605514969109694i</v>
      </c>
      <c r="D2992" t="str">
        <f t="shared" si="877"/>
        <v>3.44461023916659-0.561541000887254i</v>
      </c>
      <c r="E2992" t="str">
        <f t="shared" si="878"/>
        <v>249.610735910569-87.0492735284968i</v>
      </c>
      <c r="F2992" t="str">
        <f t="shared" si="879"/>
        <v>2.42177345329978-2.16852391158459i</v>
      </c>
      <c r="G2992" t="str">
        <f t="shared" si="880"/>
        <v>0.998700383837554-0.0360267561719965i</v>
      </c>
      <c r="H2992" t="str">
        <f t="shared" si="881"/>
        <v>1.32235917543917-224.144035512609i</v>
      </c>
      <c r="I2992" t="str">
        <f t="shared" si="882"/>
        <v>-1.36216605295138-1.53942450247812i</v>
      </c>
      <c r="K2992" t="str">
        <f t="shared" si="883"/>
        <v>0.000315835679522833-0.000575316946687257i</v>
      </c>
      <c r="L2992" t="str">
        <f t="shared" si="884"/>
        <v>0.00015-0.00393206727346826i</v>
      </c>
      <c r="M2992" t="str">
        <f t="shared" si="885"/>
        <v>0.0004-0.000693894224729694i</v>
      </c>
      <c r="N2992">
        <f t="shared" si="886"/>
        <v>90.281132927980067</v>
      </c>
      <c r="O2992">
        <f t="shared" si="887"/>
        <v>4.3573977617145818</v>
      </c>
      <c r="P2992" s="3">
        <f t="shared" si="888"/>
        <v>-4.3573977617145818</v>
      </c>
      <c r="Q2992" s="3">
        <f t="shared" si="889"/>
        <v>-89.718867072019933</v>
      </c>
      <c r="R2992">
        <f t="shared" si="890"/>
        <v>90.281132927980067</v>
      </c>
      <c r="S2992">
        <f t="shared" si="891"/>
        <v>71.766222647116095</v>
      </c>
      <c r="T2992">
        <f t="shared" si="874"/>
        <v>-4.3573977617145818</v>
      </c>
    </row>
    <row r="2993" spans="1:20" x14ac:dyDescent="0.25">
      <c r="A2993">
        <f t="shared" si="875"/>
        <v>452633.97349575371</v>
      </c>
      <c r="B2993">
        <f t="shared" si="892"/>
        <v>72038.934293175145</v>
      </c>
      <c r="C2993" t="str">
        <f t="shared" si="876"/>
        <v>0.00127696729018817-0.603925007660806i</v>
      </c>
      <c r="D2993" t="str">
        <f t="shared" si="877"/>
        <v>3.44435752061033-0.561967582995517i</v>
      </c>
      <c r="E2993" t="str">
        <f t="shared" si="878"/>
        <v>249.35106530173-88.0210572269488i</v>
      </c>
      <c r="F2993" t="str">
        <f t="shared" si="879"/>
        <v>2.42174948803183-2.16097654369167i</v>
      </c>
      <c r="G2993" t="str">
        <f t="shared" si="880"/>
        <v>0.998690500946867-0.0361632999788836i</v>
      </c>
      <c r="H2993" t="str">
        <f t="shared" si="881"/>
        <v>1.31109206851533-223.278148742i</v>
      </c>
      <c r="I2993" t="str">
        <f t="shared" si="882"/>
        <v>-1.35219214533185-1.53339689333309i</v>
      </c>
      <c r="K2993" t="str">
        <f t="shared" si="883"/>
        <v>0.000315578215787563-0.000573306577473059i</v>
      </c>
      <c r="L2993" t="str">
        <f t="shared" si="884"/>
        <v>0.00015-0.0039171819819369i</v>
      </c>
      <c r="M2993" t="str">
        <f t="shared" si="885"/>
        <v>0.0004-0.000691267408577099i</v>
      </c>
      <c r="N2993">
        <f t="shared" si="886"/>
        <v>90.121148696177571</v>
      </c>
      <c r="O2993">
        <f t="shared" si="887"/>
        <v>4.3803203134992961</v>
      </c>
      <c r="P2993" s="3">
        <f t="shared" si="888"/>
        <v>-4.3803203134992961</v>
      </c>
      <c r="Q2993" s="3">
        <f t="shared" si="889"/>
        <v>-89.878851303822429</v>
      </c>
      <c r="R2993">
        <f t="shared" si="890"/>
        <v>90.121148696177571</v>
      </c>
      <c r="S2993">
        <f t="shared" si="891"/>
        <v>72.038934293175146</v>
      </c>
      <c r="T2993">
        <f t="shared" si="874"/>
        <v>-4.3803203134992961</v>
      </c>
    </row>
    <row r="2994" spans="1:20" x14ac:dyDescent="0.25">
      <c r="A2994">
        <f t="shared" si="875"/>
        <v>454353.98259503755</v>
      </c>
      <c r="B2994">
        <f t="shared" si="892"/>
        <v>72312.682243489209</v>
      </c>
      <c r="C2994" t="str">
        <f t="shared" si="876"/>
        <v>-0.000416260477998698-0.602324183073208i</v>
      </c>
      <c r="D2994" t="str">
        <f t="shared" si="877"/>
        <v>3.44410291524771-0.562401871854808i</v>
      </c>
      <c r="E2994" t="str">
        <f t="shared" si="878"/>
        <v>249.080928913843-88.9936261040756i</v>
      </c>
      <c r="F2994" t="str">
        <f t="shared" si="879"/>
        <v>2.42172534076149-2.15346024897355i</v>
      </c>
      <c r="G2994" t="str">
        <f t="shared" si="880"/>
        <v>0.998680543001337-0.0363003585642266i</v>
      </c>
      <c r="H2994" t="str">
        <f t="shared" si="881"/>
        <v>1.29992849123112-222.415737821728i</v>
      </c>
      <c r="I2994" t="str">
        <f t="shared" si="882"/>
        <v>-1.34229501368386-1.52739425601602i</v>
      </c>
      <c r="K2994" t="str">
        <f t="shared" si="883"/>
        <v>0.000315322416059723-0.000571304217817041i</v>
      </c>
      <c r="L2994" t="str">
        <f t="shared" si="884"/>
        <v>0.00015-0.00390235304038345i</v>
      </c>
      <c r="M2994" t="str">
        <f t="shared" si="885"/>
        <v>0.0004-0.000688650536538255i</v>
      </c>
      <c r="N2994">
        <f t="shared" si="886"/>
        <v>89.960403441467719</v>
      </c>
      <c r="O2994">
        <f t="shared" si="887"/>
        <v>4.4033919204030214</v>
      </c>
      <c r="P2994" s="3">
        <f t="shared" si="888"/>
        <v>-4.4033919204030214</v>
      </c>
      <c r="Q2994" s="3">
        <f t="shared" si="889"/>
        <v>-90.039596558532281</v>
      </c>
      <c r="R2994">
        <f t="shared" si="890"/>
        <v>89.960403441467719</v>
      </c>
      <c r="S2994">
        <f t="shared" si="891"/>
        <v>72.312682243489206</v>
      </c>
      <c r="T2994">
        <f t="shared" si="874"/>
        <v>-4.4033919204030214</v>
      </c>
    </row>
    <row r="2995" spans="1:20" x14ac:dyDescent="0.25">
      <c r="A2995">
        <f t="shared" si="875"/>
        <v>456080.52772889868</v>
      </c>
      <c r="B2995">
        <f t="shared" si="892"/>
        <v>72587.470436014468</v>
      </c>
      <c r="C2995" t="str">
        <f t="shared" si="876"/>
        <v>-0.00210835470258103-0.60071244824884i</v>
      </c>
      <c r="D2995" t="str">
        <f t="shared" si="877"/>
        <v>3.44384640927666-0.562843869479094i</v>
      </c>
      <c r="E2995" t="str">
        <f t="shared" si="878"/>
        <v>248.800281890807-89.9668296809377i</v>
      </c>
      <c r="F2995" t="str">
        <f t="shared" si="879"/>
        <v>2.4217010101103-2.14597491915519i</v>
      </c>
      <c r="G2995" t="str">
        <f t="shared" si="880"/>
        <v>0.998670509432482-0.0364379338375404i</v>
      </c>
      <c r="H2995" t="str">
        <f t="shared" si="881"/>
        <v>1.28886737810756-221.556787323419i</v>
      </c>
      <c r="I2995" t="str">
        <f t="shared" si="882"/>
        <v>-1.33247405632267-1.5214164685157i</v>
      </c>
      <c r="K2995" t="str">
        <f t="shared" si="883"/>
        <v>0.000315068265968958-0.000569309840875607i</v>
      </c>
      <c r="L2995" t="str">
        <f t="shared" si="884"/>
        <v>0.00015-0.00388758023548859i</v>
      </c>
      <c r="M2995" t="str">
        <f t="shared" si="885"/>
        <v>0.0004-0.000686043570968574i</v>
      </c>
      <c r="N2995">
        <f t="shared" si="886"/>
        <v>89.798906564180058</v>
      </c>
      <c r="O2995">
        <f t="shared" si="887"/>
        <v>4.4266138682790199</v>
      </c>
      <c r="P2995" s="3">
        <f t="shared" si="888"/>
        <v>-4.4266138682790199</v>
      </c>
      <c r="Q2995" s="3">
        <f t="shared" si="889"/>
        <v>-90.201093435819942</v>
      </c>
      <c r="R2995">
        <f t="shared" si="890"/>
        <v>89.798906564180058</v>
      </c>
      <c r="S2995">
        <f t="shared" si="891"/>
        <v>72.58747043601447</v>
      </c>
      <c r="T2995">
        <f t="shared" si="874"/>
        <v>-4.4266138682790199</v>
      </c>
    </row>
    <row r="2996" spans="1:20" x14ac:dyDescent="0.25">
      <c r="A2996">
        <f t="shared" si="875"/>
        <v>457813.63373426854</v>
      </c>
      <c r="B2996">
        <f t="shared" si="892"/>
        <v>72863.302823671329</v>
      </c>
      <c r="C2996" t="str">
        <f t="shared" si="876"/>
        <v>-0.00379908663248207-0.599089760403573i</v>
      </c>
      <c r="D2996" t="str">
        <f t="shared" si="877"/>
        <v>3.44358798879838-0.563293577946377i</v>
      </c>
      <c r="E2996" t="str">
        <f t="shared" si="878"/>
        <v>248.509082131921-90.9405159995521i</v>
      </c>
      <c r="F2996" t="str">
        <f t="shared" si="879"/>
        <v>2.42167649468929-2.13852044640522i</v>
      </c>
      <c r="G2996" t="str">
        <f t="shared" si="880"/>
        <v>0.998660399667536-0.0365760277150649i</v>
      </c>
      <c r="H2996" t="str">
        <f t="shared" si="881"/>
        <v>1.27790767613392-220.701281903358i</v>
      </c>
      <c r="I2996" t="str">
        <f t="shared" si="882"/>
        <v>-1.32272867643631-1.51546340963386i</v>
      </c>
      <c r="K2996" t="str">
        <f t="shared" si="883"/>
        <v>0.000314815751237143-0.00056732341989024i</v>
      </c>
      <c r="L2996" t="str">
        <f t="shared" si="884"/>
        <v>0.00015-0.00387286335474058i</v>
      </c>
      <c r="M2996" t="str">
        <f t="shared" si="885"/>
        <v>0.0004-0.000683446474365984i</v>
      </c>
      <c r="N2996">
        <f t="shared" si="886"/>
        <v>89.63666761359454</v>
      </c>
      <c r="O2996">
        <f t="shared" si="887"/>
        <v>4.4499874228896603</v>
      </c>
      <c r="P2996" s="3">
        <f t="shared" si="888"/>
        <v>-4.4499874228896603</v>
      </c>
      <c r="Q2996" s="3">
        <f t="shared" si="889"/>
        <v>-90.36333238640546</v>
      </c>
      <c r="R2996">
        <f t="shared" si="890"/>
        <v>89.63666761359454</v>
      </c>
      <c r="S2996">
        <f t="shared" si="891"/>
        <v>72.863302823671333</v>
      </c>
      <c r="T2996">
        <f t="shared" si="874"/>
        <v>-4.4499874228896603</v>
      </c>
    </row>
    <row r="2997" spans="1:20" x14ac:dyDescent="0.25">
      <c r="A2997">
        <f t="shared" si="875"/>
        <v>459553.3255424588</v>
      </c>
      <c r="B2997">
        <f t="shared" si="892"/>
        <v>73140.183374401284</v>
      </c>
      <c r="C2997" t="str">
        <f t="shared" si="876"/>
        <v>-0.00548822620993911-0.597456081120939i</v>
      </c>
      <c r="D2997" t="str">
        <f t="shared" si="877"/>
        <v>3.4433276398169-0.563750999398236i</v>
      </c>
      <c r="E2997" t="str">
        <f t="shared" si="878"/>
        <v>248.207290341007-91.9145316827759i</v>
      </c>
      <c r="F2997" t="str">
        <f t="shared" si="879"/>
        <v>2.42165179309913-2.1310967233345i</v>
      </c>
      <c r="G2997" t="str">
        <f t="shared" si="880"/>
        <v>0.99865021312942-0.0367146421197848i</v>
      </c>
      <c r="H2997" t="str">
        <f t="shared" si="881"/>
        <v>1.2670483446034-219.849206301856i</v>
      </c>
      <c r="I2997" t="str">
        <f t="shared" si="882"/>
        <v>-1.31305828204386-1.50953495897743i</v>
      </c>
      <c r="K2997" t="str">
        <f t="shared" si="883"/>
        <v>0.000314564857677605-0.000565344928187342i</v>
      </c>
      <c r="L2997" t="str">
        <f t="shared" si="884"/>
        <v>0.00015-0.00385820218643213i</v>
      </c>
      <c r="M2997" t="str">
        <f t="shared" si="885"/>
        <v>0.0004-0.000680859209370375i</v>
      </c>
      <c r="N2997">
        <f t="shared" si="886"/>
        <v>89.473696285836823</v>
      </c>
      <c r="O2997">
        <f t="shared" si="887"/>
        <v>4.4735138293867251</v>
      </c>
      <c r="P2997" s="3">
        <f t="shared" si="888"/>
        <v>-4.4735138293867251</v>
      </c>
      <c r="Q2997" s="3">
        <f t="shared" si="889"/>
        <v>-90.526303714163177</v>
      </c>
      <c r="R2997">
        <f t="shared" si="890"/>
        <v>89.473696285836823</v>
      </c>
      <c r="S2997">
        <f t="shared" si="891"/>
        <v>73.140183374401289</v>
      </c>
      <c r="T2997">
        <f t="shared" si="874"/>
        <v>-4.4735138293867251</v>
      </c>
    </row>
    <row r="2998" spans="1:20" x14ac:dyDescent="0.25">
      <c r="A2998">
        <f t="shared" si="875"/>
        <v>461299.62817952014</v>
      </c>
      <c r="B2998">
        <f t="shared" si="892"/>
        <v>73418.116071224009</v>
      </c>
      <c r="C2998" t="str">
        <f t="shared" si="876"/>
        <v>-0.00717554216884536-0.595811376403465i</v>
      </c>
      <c r="D2998" t="str">
        <f t="shared" si="877"/>
        <v>3.44306534823829-0.564216136039329i</v>
      </c>
      <c r="E2998" t="str">
        <f t="shared" si="878"/>
        <v>247.894870074089-92.8887219959901i</v>
      </c>
      <c r="F2998" t="str">
        <f t="shared" si="879"/>
        <v>2.42162690392985-2.12370364299442i</v>
      </c>
      <c r="G2998" t="str">
        <f t="shared" si="880"/>
        <v>0.998639949236708-0.0368537789814486i</v>
      </c>
      <c r="H2998" t="str">
        <f t="shared" si="881"/>
        <v>1.25628835495152-219.000545342632i</v>
      </c>
      <c r="I2998" t="str">
        <f t="shared" si="882"/>
        <v>-1.30346228595394-1.50363099695057i</v>
      </c>
      <c r="K2998" t="str">
        <f t="shared" si="883"/>
        <v>0.000314315571194425-0.000563374339178126i</v>
      </c>
      <c r="L2998" t="str">
        <f t="shared" si="884"/>
        <v>0.00015-0.00384359651965744i</v>
      </c>
      <c r="M2998" t="str">
        <f t="shared" si="885"/>
        <v>0.0004-0.000678281738763075i</v>
      </c>
      <c r="N2998">
        <f t="shared" si="886"/>
        <v>89.310002421679172</v>
      </c>
      <c r="O2998">
        <f t="shared" si="887"/>
        <v>4.4971943117954289</v>
      </c>
      <c r="P2998" s="3">
        <f t="shared" si="888"/>
        <v>-4.4971943117954289</v>
      </c>
      <c r="Q2998" s="3">
        <f t="shared" si="889"/>
        <v>-90.689997578320828</v>
      </c>
      <c r="R2998">
        <f t="shared" si="890"/>
        <v>89.310002421679172</v>
      </c>
      <c r="S2998">
        <f t="shared" si="891"/>
        <v>73.418116071224006</v>
      </c>
      <c r="T2998">
        <f t="shared" si="874"/>
        <v>-4.4971943117954289</v>
      </c>
    </row>
    <row r="2999" spans="1:20" x14ac:dyDescent="0.25">
      <c r="A2999">
        <f t="shared" si="875"/>
        <v>463052.56676660228</v>
      </c>
      <c r="B2999">
        <f t="shared" si="892"/>
        <v>73697.104912294657</v>
      </c>
      <c r="C2999" t="str">
        <f t="shared" si="876"/>
        <v>-0.00886080213515522-0.594155616721282i</v>
      </c>
      <c r="D2999" t="str">
        <f t="shared" si="877"/>
        <v>3.44280109987019-0.564688990136919i</v>
      </c>
      <c r="E2999" t="str">
        <f t="shared" si="878"/>
        <v>247.57178778549-93.8629309104956i</v>
      </c>
      <c r="F2999" t="str">
        <f t="shared" si="879"/>
        <v>2.42160182576098-2.11634109887543i</v>
      </c>
      <c r="G2999" t="str">
        <f t="shared" si="880"/>
        <v>0.998629607403594-0.0369934402365887i</v>
      </c>
      <c r="H2999" t="str">
        <f t="shared" si="881"/>
        <v>1.24562669059648-218.155283932192i</v>
      </c>
      <c r="I2999" t="str">
        <f t="shared" si="882"/>
        <v>-1.29394010572368-1.49775140474715i</v>
      </c>
      <c r="K2999" t="str">
        <f t="shared" si="883"/>
        <v>0.000314067877781661-0.000561411626358438i</v>
      </c>
      <c r="L2999" t="str">
        <f t="shared" si="884"/>
        <v>0.00015-0.00382904614430905i</v>
      </c>
      <c r="M2999" t="str">
        <f t="shared" si="885"/>
        <v>0.0004-0.000675714025466305i</v>
      </c>
      <c r="N2999">
        <f t="shared" si="886"/>
        <v>89.145596004246158</v>
      </c>
      <c r="O2999">
        <f t="shared" si="887"/>
        <v>4.5210300725061376</v>
      </c>
      <c r="P2999" s="3">
        <f t="shared" si="888"/>
        <v>-4.5210300725061376</v>
      </c>
      <c r="Q2999" s="3">
        <f t="shared" si="889"/>
        <v>-90.854403995753842</v>
      </c>
      <c r="R2999">
        <f t="shared" si="890"/>
        <v>89.145596004246158</v>
      </c>
      <c r="S2999">
        <f t="shared" si="891"/>
        <v>73.697104912294662</v>
      </c>
      <c r="T2999">
        <f t="shared" si="874"/>
        <v>-4.5210300725061376</v>
      </c>
    </row>
    <row r="3000" spans="1:20" x14ac:dyDescent="0.25">
      <c r="A3000">
        <f t="shared" si="875"/>
        <v>464812.1665203154</v>
      </c>
      <c r="B3000">
        <f t="shared" si="892"/>
        <v>73977.15391096138</v>
      </c>
      <c r="C3000" t="str">
        <f t="shared" si="876"/>
        <v>-0.0105437727292075-0.592488777058176i</v>
      </c>
      <c r="D3000" t="str">
        <f t="shared" si="877"/>
        <v>3.44253488042107-0.565169564020376i</v>
      </c>
      <c r="E3000" t="str">
        <f t="shared" si="878"/>
        <v>247.238012872358-94.8370011686063i</v>
      </c>
      <c r="F3000" t="str">
        <f t="shared" si="879"/>
        <v>2.42157655716123-2.10900898490544i</v>
      </c>
      <c r="G3000" t="str">
        <f t="shared" si="880"/>
        <v>0.998619187039861-0.0371336278285403i</v>
      </c>
      <c r="H3000" t="str">
        <f t="shared" si="881"/>
        <v>1.23506234678212-217.313407059226i</v>
      </c>
      <c r="I3000" t="str">
        <f t="shared" si="882"/>
        <v>-1.28449116361809-1.49189606434297i</v>
      </c>
      <c r="K3000" t="str">
        <f t="shared" si="883"/>
        <v>0.000313821763522644-0.000559456763308629i</v>
      </c>
      <c r="L3000" t="str">
        <f t="shared" si="884"/>
        <v>0.00015-0.00381455085107497i</v>
      </c>
      <c r="M3000" t="str">
        <f t="shared" si="885"/>
        <v>0.0004-0.000673156032542641i</v>
      </c>
      <c r="N3000">
        <f t="shared" si="886"/>
        <v>88.980487156632179</v>
      </c>
      <c r="O3000">
        <f t="shared" si="887"/>
        <v>4.5450222917705316</v>
      </c>
      <c r="P3000" s="3">
        <f t="shared" si="888"/>
        <v>-4.5450222917705316</v>
      </c>
      <c r="Q3000" s="3">
        <f t="shared" si="889"/>
        <v>-91.019512843367821</v>
      </c>
      <c r="R3000">
        <f t="shared" si="890"/>
        <v>88.980487156632179</v>
      </c>
      <c r="S3000">
        <f t="shared" si="891"/>
        <v>73.977153910961377</v>
      </c>
      <c r="T3000">
        <f t="shared" si="874"/>
        <v>-4.5450222917705316</v>
      </c>
    </row>
    <row r="3001" spans="1:20" x14ac:dyDescent="0.25">
      <c r="A3001">
        <f t="shared" si="875"/>
        <v>466578.45275309257</v>
      </c>
      <c r="B3001">
        <f t="shared" si="892"/>
        <v>74258.26709582303</v>
      </c>
      <c r="C3001" t="str">
        <f t="shared" si="876"/>
        <v>-0.0122242196699656-0.590810836954817i</v>
      </c>
      <c r="D3001" t="str">
        <f t="shared" si="877"/>
        <v>3.44226667549972-0.565657860080691i</v>
      </c>
      <c r="E3001" t="str">
        <f t="shared" si="878"/>
        <v>246.893517717471-95.8107743503768i</v>
      </c>
      <c r="F3001" t="str">
        <f t="shared" si="879"/>
        <v>2.42155109668861-2.1017071954483i</v>
      </c>
      <c r="G3001" t="str">
        <f t="shared" si="880"/>
        <v>0.998608687550847-0.0372743437074616i</v>
      </c>
      <c r="H3001" t="str">
        <f t="shared" si="881"/>
        <v>1.22459433042305-216.474899793995i</v>
      </c>
      <c r="I3001" t="str">
        <f t="shared" si="882"/>
        <v>-1.27511488656976-1.48606485848836i</v>
      </c>
      <c r="K3001" t="str">
        <f t="shared" si="883"/>
        <v>0.000313577214589254-0.000557509723693425i</v>
      </c>
      <c r="L3001" t="str">
        <f t="shared" si="884"/>
        <v>0.00015-0.00380011043143552i</v>
      </c>
      <c r="M3001" t="str">
        <f t="shared" si="885"/>
        <v>0.0004-0.000670607723194505i</v>
      </c>
      <c r="N3001">
        <f t="shared" si="886"/>
        <v>88.814686139424211</v>
      </c>
      <c r="O3001">
        <f t="shared" si="887"/>
        <v>4.5691721272053076</v>
      </c>
      <c r="P3001" s="3">
        <f t="shared" si="888"/>
        <v>-4.5691721272053076</v>
      </c>
      <c r="Q3001" s="3">
        <f t="shared" si="889"/>
        <v>-91.185313860575789</v>
      </c>
      <c r="R3001">
        <f t="shared" si="890"/>
        <v>88.814686139424211</v>
      </c>
      <c r="S3001">
        <f t="shared" si="891"/>
        <v>74.25826709582303</v>
      </c>
      <c r="T3001">
        <f t="shared" si="874"/>
        <v>-4.5691721272053076</v>
      </c>
    </row>
    <row r="3002" spans="1:20" x14ac:dyDescent="0.25">
      <c r="A3002">
        <f t="shared" si="875"/>
        <v>468351.45087355433</v>
      </c>
      <c r="B3002">
        <f t="shared" si="892"/>
        <v>74540.448510787159</v>
      </c>
      <c r="C3002" t="str">
        <f t="shared" si="876"/>
        <v>-0.0139019078810437-0.589121780549121i</v>
      </c>
      <c r="D3002" t="str">
        <f t="shared" si="877"/>
        <v>3.44199647061456-0.566153880769981i</v>
      </c>
      <c r="E3002" t="str">
        <f t="shared" si="878"/>
        <v>246.53827773032-96.7840909419333i</v>
      </c>
      <c r="F3002" t="str">
        <f t="shared" si="879"/>
        <v>2.42152544289028-2.09443562530227i</v>
      </c>
      <c r="G3002" t="str">
        <f t="shared" si="880"/>
        <v>0.998598108337413-0.0374155898303531i</v>
      </c>
      <c r="H3002" t="str">
        <f t="shared" si="881"/>
        <v>1.21422165995191-215.639747287741i</v>
      </c>
      <c r="I3002" t="str">
        <f t="shared" si="882"/>
        <v>-1.26581070613898-1.48025767070076i</v>
      </c>
      <c r="K3002" t="str">
        <f t="shared" si="883"/>
        <v>0.000313334217241183-0.00055557048126174i</v>
      </c>
      <c r="L3002" t="str">
        <f t="shared" si="884"/>
        <v>0.00015-0.0037857246776604i</v>
      </c>
      <c r="M3002" t="str">
        <f t="shared" si="885"/>
        <v>0.0004-0.000668069060763601i</v>
      </c>
      <c r="N3002">
        <f t="shared" si="886"/>
        <v>88.648203348134857</v>
      </c>
      <c r="O3002">
        <f t="shared" si="887"/>
        <v>4.5934807133033226</v>
      </c>
      <c r="P3002" s="3">
        <f t="shared" si="888"/>
        <v>-4.5934807133033226</v>
      </c>
      <c r="Q3002" s="3">
        <f t="shared" si="889"/>
        <v>-91.351796651865143</v>
      </c>
      <c r="R3002">
        <f t="shared" si="890"/>
        <v>88.648203348134857</v>
      </c>
      <c r="S3002">
        <f t="shared" si="891"/>
        <v>74.540448510787158</v>
      </c>
      <c r="T3002">
        <f t="shared" si="874"/>
        <v>-4.5934807133033226</v>
      </c>
    </row>
    <row r="3003" spans="1:20" x14ac:dyDescent="0.25">
      <c r="A3003">
        <f t="shared" si="875"/>
        <v>470131.18638687389</v>
      </c>
      <c r="B3003">
        <f t="shared" si="892"/>
        <v>74823.702215128156</v>
      </c>
      <c r="C3003" t="str">
        <f t="shared" si="876"/>
        <v>-0.0155766015984431-0.58742159661374i</v>
      </c>
      <c r="D3003" t="str">
        <f t="shared" si="877"/>
        <v>3.44172425117296-0.56665762860096i</v>
      </c>
      <c r="E3003" t="str">
        <f t="shared" si="878"/>
        <v>246.172271386377-97.756790405341i</v>
      </c>
      <c r="F3003" t="str">
        <f t="shared" si="879"/>
        <v>2.42149959430238-2.08719416969844i</v>
      </c>
      <c r="G3003" t="str">
        <f t="shared" si="880"/>
        <v>0.998587448795909-0.037557368161077i</v>
      </c>
      <c r="H3003" t="str">
        <f t="shared" si="881"/>
        <v>1.20394336516893-214.807934772088i</v>
      </c>
      <c r="I3003" t="str">
        <f t="shared" si="882"/>
        <v>-1.25657805847419-1.47447438525732i</v>
      </c>
      <c r="K3003" t="str">
        <f t="shared" si="883"/>
        <v>0.000313092757825222-0.000553639009846557i</v>
      </c>
      <c r="L3003" t="str">
        <f t="shared" si="884"/>
        <v>0.00015-0.00377139338280574i</v>
      </c>
      <c r="M3003" t="str">
        <f t="shared" si="885"/>
        <v>0.0004-0.000665540008730425i</v>
      </c>
      <c r="N3003">
        <f t="shared" si="886"/>
        <v>88.481049310545757</v>
      </c>
      <c r="O3003">
        <f t="shared" si="887"/>
        <v>4.6179491609515786</v>
      </c>
      <c r="P3003" s="3">
        <f t="shared" si="888"/>
        <v>-4.6179491609515786</v>
      </c>
      <c r="Q3003" s="3">
        <f t="shared" si="889"/>
        <v>-91.518950689454243</v>
      </c>
      <c r="R3003">
        <f t="shared" si="890"/>
        <v>88.481049310545757</v>
      </c>
      <c r="S3003">
        <f t="shared" si="891"/>
        <v>74.823702215128151</v>
      </c>
      <c r="T3003">
        <f t="shared" si="874"/>
        <v>-4.6179491609515786</v>
      </c>
    </row>
    <row r="3004" spans="1:20" x14ac:dyDescent="0.25">
      <c r="A3004">
        <f t="shared" si="875"/>
        <v>471917.68489514402</v>
      </c>
      <c r="B3004">
        <f t="shared" si="892"/>
        <v>75108.032283545646</v>
      </c>
      <c r="C3004" t="str">
        <f t="shared" si="876"/>
        <v>-0.0172480644799136-0.585710278590539i</v>
      </c>
      <c r="D3004" t="str">
        <f t="shared" si="877"/>
        <v>3.44145000248072-0.567169106146465i</v>
      </c>
      <c r="E3004" t="str">
        <f t="shared" si="878"/>
        <v>245.795480264475-98.7287112499694i</v>
      </c>
      <c r="F3004" t="str">
        <f t="shared" si="879"/>
        <v>2.42147354945014-2.07998272429925i</v>
      </c>
      <c r="G3004" t="str">
        <f t="shared" si="880"/>
        <v>0.99857670831814-0.0376996806703768i</v>
      </c>
      <c r="H3004" t="str">
        <f t="shared" si="881"/>
        <v>1.19375848709368-213.979447558459i</v>
      </c>
      <c r="I3004" t="str">
        <f t="shared" si="882"/>
        <v>-1.24741638427281-1.46871488718778i</v>
      </c>
      <c r="K3004" t="str">
        <f t="shared" si="883"/>
        <v>0.000312852822774563-0.000551715283364764i</v>
      </c>
      <c r="L3004" t="str">
        <f t="shared" si="884"/>
        <v>0.00015-0.00375711634071105i</v>
      </c>
      <c r="M3004" t="str">
        <f t="shared" si="885"/>
        <v>0.0004-0.000663020530713714i</v>
      </c>
      <c r="N3004">
        <f t="shared" si="886"/>
        <v>88.313234683961596</v>
      </c>
      <c r="O3004">
        <f t="shared" si="887"/>
        <v>4.6425785569574094</v>
      </c>
      <c r="P3004" s="3">
        <f t="shared" si="888"/>
        <v>-4.6425785569574094</v>
      </c>
      <c r="Q3004" s="3">
        <f t="shared" si="889"/>
        <v>-91.686765316038404</v>
      </c>
      <c r="R3004">
        <f t="shared" si="890"/>
        <v>88.313234683961596</v>
      </c>
      <c r="S3004">
        <f t="shared" si="891"/>
        <v>75.10803228354564</v>
      </c>
      <c r="T3004">
        <f t="shared" si="874"/>
        <v>-4.6425785569574094</v>
      </c>
    </row>
    <row r="3005" spans="1:20" x14ac:dyDescent="0.25">
      <c r="A3005">
        <f t="shared" si="875"/>
        <v>473710.97209774557</v>
      </c>
      <c r="B3005">
        <f t="shared" si="892"/>
        <v>75393.442806223116</v>
      </c>
      <c r="C3005" t="str">
        <f t="shared" si="876"/>
        <v>-0.0189160597158278-0.583987824621965i</v>
      </c>
      <c r="D3005" t="str">
        <f t="shared" si="877"/>
        <v>3.44117370974139-0.567688316038926i</v>
      </c>
      <c r="E3005" t="str">
        <f t="shared" si="878"/>
        <v>245.407889082262-99.6996911052773i</v>
      </c>
      <c r="F3005" t="str">
        <f t="shared" si="879"/>
        <v>2.42144730684759-2.07280118519693i</v>
      </c>
      <c r="G3005" t="str">
        <f t="shared" si="880"/>
        <v>0.998565886291332-0.0378425293358972i</v>
      </c>
      <c r="H3005" t="str">
        <f t="shared" si="881"/>
        <v>1.18366607781879-213.154271037489i</v>
      </c>
      <c r="I3005" t="str">
        <f t="shared" si="882"/>
        <v>-1.23832512874249-1.46297906226723i</v>
      </c>
      <c r="K3005" t="str">
        <f t="shared" si="883"/>
        <v>0.000312614398608068-0.000549799275816988i</v>
      </c>
      <c r="L3005" t="str">
        <f t="shared" si="884"/>
        <v>0.00015-0.00374289334599625i</v>
      </c>
      <c r="M3005" t="str">
        <f t="shared" si="885"/>
        <v>0.0004-0.00066051059046993i</v>
      </c>
      <c r="N3005">
        <f t="shared" si="886"/>
        <v>88.144770252377612</v>
      </c>
      <c r="O3005">
        <f t="shared" si="887"/>
        <v>4.6673699635836918</v>
      </c>
      <c r="P3005" s="3">
        <f t="shared" si="888"/>
        <v>-4.6673699635836918</v>
      </c>
      <c r="Q3005" s="3">
        <f t="shared" si="889"/>
        <v>-91.855229747622388</v>
      </c>
      <c r="R3005">
        <f t="shared" si="890"/>
        <v>88.144770252377612</v>
      </c>
      <c r="S3005">
        <f t="shared" si="891"/>
        <v>75.393442806223121</v>
      </c>
      <c r="T3005">
        <f t="shared" si="874"/>
        <v>-4.6673699635836918</v>
      </c>
    </row>
    <row r="3006" spans="1:20" x14ac:dyDescent="0.25">
      <c r="A3006">
        <f t="shared" si="875"/>
        <v>475511.073791717</v>
      </c>
      <c r="B3006">
        <f t="shared" si="892"/>
        <v>75679.937888886765</v>
      </c>
      <c r="C3006" t="str">
        <f t="shared" si="876"/>
        <v>-0.0205803501414764-0.582254237579348i</v>
      </c>
      <c r="D3006" t="str">
        <f t="shared" si="877"/>
        <v>3.44089535805562-0.568215260969847i</v>
      </c>
      <c r="E3006" t="str">
        <f t="shared" si="878"/>
        <v>245.009485729663-100.669566794983i</v>
      </c>
      <c r="F3006" t="str">
        <f t="shared" si="879"/>
        <v>2.42142086499764-2.06564944891201i</v>
      </c>
      <c r="G3006" t="str">
        <f t="shared" si="880"/>
        <v>0.998554982098101-0.037985916142203i</v>
      </c>
      <c r="H3006" t="str">
        <f t="shared" si="881"/>
        <v>1.17366520036601-212.332390678458i</v>
      </c>
      <c r="I3006" t="str">
        <f t="shared" si="882"/>
        <v>-1.22930374156266-1.45726679700916i</v>
      </c>
      <c r="K3006" t="str">
        <f t="shared" si="883"/>
        <v>0.000312377471929592-0.000547890961287451i</v>
      </c>
      <c r="L3006" t="str">
        <f t="shared" si="884"/>
        <v>0.00015-0.00372872419405884i</v>
      </c>
      <c r="M3006" t="str">
        <f t="shared" si="885"/>
        <v>0.0004-0.000658010151892734i</v>
      </c>
      <c r="N3006">
        <f t="shared" si="886"/>
        <v>87.97566692356142</v>
      </c>
      <c r="O3006">
        <f t="shared" si="887"/>
        <v>4.6923244180918893</v>
      </c>
      <c r="P3006" s="3">
        <f t="shared" si="888"/>
        <v>-4.6923244180918893</v>
      </c>
      <c r="Q3006" s="3">
        <f t="shared" si="889"/>
        <v>-92.02433307643858</v>
      </c>
      <c r="R3006">
        <f t="shared" si="890"/>
        <v>87.97566692356142</v>
      </c>
      <c r="S3006">
        <f t="shared" si="891"/>
        <v>75.679937888886769</v>
      </c>
      <c r="T3006">
        <f t="shared" si="874"/>
        <v>-4.6923244180918893</v>
      </c>
    </row>
    <row r="3007" spans="1:20" x14ac:dyDescent="0.25">
      <c r="A3007">
        <f t="shared" si="875"/>
        <v>477318.01587212557</v>
      </c>
      <c r="B3007">
        <f t="shared" si="892"/>
        <v>75967.52165286454</v>
      </c>
      <c r="C3007" t="str">
        <f t="shared" si="876"/>
        <v>-0.0222406983507502-0.580509525087934i</v>
      </c>
      <c r="D3007" t="str">
        <f t="shared" si="877"/>
        <v>3.4406149324205-0.568749943689288i</v>
      </c>
      <c r="E3007" t="str">
        <f t="shared" si="878"/>
        <v>244.600261300272-101.638174412552i</v>
      </c>
      <c r="F3007" t="str">
        <f t="shared" si="879"/>
        <v>2.42139422239189-2.05852741239179i</v>
      </c>
      <c r="G3007" t="str">
        <f t="shared" si="880"/>
        <v>0.998543995116413-0.0381298430807993i</v>
      </c>
      <c r="H3007" t="str">
        <f t="shared" si="881"/>
        <v>1.16375492854405-211.513792028711i</v>
      </c>
      <c r="I3007" t="str">
        <f t="shared" si="882"/>
        <v>-1.22035167684641-1.45157797865842i</v>
      </c>
      <c r="K3007" t="str">
        <f t="shared" si="883"/>
        <v>0.000312142029427259-0.000545990313943811i</v>
      </c>
      <c r="L3007" t="str">
        <f t="shared" si="884"/>
        <v>0.00015-0.00371460868107076i</v>
      </c>
      <c r="M3007" t="str">
        <f t="shared" si="885"/>
        <v>0.0004-0.000655519179012489i</v>
      </c>
      <c r="N3007">
        <f t="shared" si="886"/>
        <v>87.805935726043558</v>
      </c>
      <c r="O3007">
        <f t="shared" si="887"/>
        <v>4.7174429322953291</v>
      </c>
      <c r="P3007" s="3">
        <f t="shared" si="888"/>
        <v>-4.7174429322953291</v>
      </c>
      <c r="Q3007" s="3">
        <f t="shared" si="889"/>
        <v>-92.194064273956442</v>
      </c>
      <c r="R3007">
        <f t="shared" si="890"/>
        <v>87.805935726043558</v>
      </c>
      <c r="S3007">
        <f t="shared" si="891"/>
        <v>75.967521652864534</v>
      </c>
      <c r="T3007">
        <f t="shared" si="874"/>
        <v>-4.7174429322953291</v>
      </c>
    </row>
    <row r="3008" spans="1:20" x14ac:dyDescent="0.25">
      <c r="A3008">
        <f t="shared" si="875"/>
        <v>479131.82433243957</v>
      </c>
      <c r="B3008">
        <f t="shared" si="892"/>
        <v>76256.198235145421</v>
      </c>
      <c r="C3008" t="str">
        <f t="shared" si="876"/>
        <v>-0.0238968668109208-0.578753699548701i</v>
      </c>
      <c r="D3008" t="str">
        <f t="shared" si="877"/>
        <v>3.44033241772898-0.56929236700534i</v>
      </c>
      <c r="E3008" t="str">
        <f t="shared" si="878"/>
        <v>244.180210120658-102.605349397905i</v>
      </c>
      <c r="F3008" t="str">
        <f t="shared" si="879"/>
        <v>2.42136737751063-2.05143497300888i</v>
      </c>
      <c r="G3008" t="str">
        <f t="shared" si="880"/>
        <v>0.998532924719554-0.038274312150151i</v>
      </c>
      <c r="H3008" t="str">
        <f t="shared" si="881"/>
        <v>1.15393434680874-210.6984607131i</v>
      </c>
      <c r="I3008" t="str">
        <f t="shared" si="882"/>
        <v>-1.21146839310286-1.4459124951844i</v>
      </c>
      <c r="K3008" t="str">
        <f t="shared" si="883"/>
        <v>0.000311908057872793-0.000544097308036988i</v>
      </c>
      <c r="L3008" t="str">
        <f t="shared" si="884"/>
        <v>0.00015-0.00370054660397566i</v>
      </c>
      <c r="M3008" t="str">
        <f t="shared" si="885"/>
        <v>0.0004-0.000653037635995703i</v>
      </c>
      <c r="N3008">
        <f t="shared" si="886"/>
        <v>87.635587806036696</v>
      </c>
      <c r="O3008">
        <f t="shared" si="887"/>
        <v>4.7427264921215384</v>
      </c>
      <c r="P3008" s="3">
        <f t="shared" si="888"/>
        <v>-4.7427264921215384</v>
      </c>
      <c r="Q3008" s="3">
        <f t="shared" si="889"/>
        <v>-92.364412193963304</v>
      </c>
      <c r="R3008">
        <f t="shared" si="890"/>
        <v>87.635587806036696</v>
      </c>
      <c r="S3008">
        <f t="shared" si="891"/>
        <v>76.256198235145419</v>
      </c>
      <c r="T3008">
        <f t="shared" si="874"/>
        <v>-4.7427264921215384</v>
      </c>
    </row>
    <row r="3009" spans="1:20" x14ac:dyDescent="0.25">
      <c r="A3009">
        <f t="shared" si="875"/>
        <v>480952.52526490286</v>
      </c>
      <c r="B3009">
        <f t="shared" si="892"/>
        <v>76545.971788438968</v>
      </c>
      <c r="C3009" t="str">
        <f t="shared" si="876"/>
        <v>-0.0255486179786801-0.576986778156809i</v>
      </c>
      <c r="D3009" t="str">
        <f t="shared" si="877"/>
        <v>3.44004779876919-0.56984253378359i</v>
      </c>
      <c r="E3009" t="str">
        <f t="shared" si="878"/>
        <v>243.749329777484-103.57092661534i</v>
      </c>
      <c r="F3009" t="str">
        <f t="shared" si="879"/>
        <v>2.42134032882267-2.04437202855962i</v>
      </c>
      <c r="G3009" t="str">
        <f t="shared" si="880"/>
        <v>0.998521770276096-0.0384193253557015i</v>
      </c>
      <c r="H3009" t="str">
        <f t="shared" si="881"/>
        <v>1.14420255012488-209.886382433419i</v>
      </c>
      <c r="I3009" t="str">
        <f t="shared" si="882"/>
        <v>-1.20265335319969-1.44027023527421i</v>
      </c>
      <c r="K3009" t="str">
        <f t="shared" si="883"/>
        <v>0.000311675544120798-0.000542211917901006i</v>
      </c>
      <c r="L3009" t="str">
        <f t="shared" si="884"/>
        <v>0.00015-0.00368653776048582i</v>
      </c>
      <c r="M3009" t="str">
        <f t="shared" si="885"/>
        <v>0.0004-0.000650565487144555i</v>
      </c>
      <c r="N3009">
        <f t="shared" si="886"/>
        <v>87.464634424258179</v>
      </c>
      <c r="O3009">
        <f t="shared" si="887"/>
        <v>4.7681760571853102</v>
      </c>
      <c r="P3009" s="3">
        <f t="shared" si="888"/>
        <v>-4.7681760571853102</v>
      </c>
      <c r="Q3009" s="3">
        <f t="shared" si="889"/>
        <v>-92.535365575741821</v>
      </c>
      <c r="R3009">
        <f t="shared" si="890"/>
        <v>87.464634424258179</v>
      </c>
      <c r="S3009">
        <f t="shared" si="891"/>
        <v>76.545971788438962</v>
      </c>
      <c r="T3009">
        <f t="shared" si="874"/>
        <v>-4.7681760571853102</v>
      </c>
    </row>
    <row r="3010" spans="1:20" x14ac:dyDescent="0.25">
      <c r="A3010">
        <f t="shared" si="875"/>
        <v>482780.1448609095</v>
      </c>
      <c r="B3010">
        <f t="shared" si="892"/>
        <v>76836.846481235043</v>
      </c>
      <c r="C3010" t="str">
        <f t="shared" si="876"/>
        <v>-0.0271957144170677-0.575208782916727i</v>
      </c>
      <c r="D3010" t="str">
        <f t="shared" si="877"/>
        <v>3.43976106022377-0.570400446946582i</v>
      </c>
      <c r="E3010" t="str">
        <f t="shared" si="878"/>
        <v>243.307621142438-104.534740432542i</v>
      </c>
      <c r="F3010" t="str">
        <f t="shared" si="879"/>
        <v>2.42131307478531-2.03733847726267i</v>
      </c>
      <c r="G3010" t="str">
        <f t="shared" si="880"/>
        <v>0.998510531149857-0.0385648847098938i</v>
      </c>
      <c r="H3010" t="str">
        <f t="shared" si="881"/>
        <v>1.13455864383036-209.077542967853i</v>
      </c>
      <c r="I3010" t="str">
        <f t="shared" si="882"/>
        <v>-1.19390602432618-1.43465108832597i</v>
      </c>
      <c r="K3010" t="str">
        <f t="shared" si="883"/>
        <v>0.0003114444751081-0.000540334117952828i</v>
      </c>
      <c r="L3010" t="str">
        <f t="shared" si="884"/>
        <v>0.00015-0.00367258194907931i</v>
      </c>
      <c r="M3010" t="str">
        <f t="shared" si="885"/>
        <v>0.0004-0.000648102696896347i</v>
      </c>
      <c r="N3010">
        <f t="shared" si="886"/>
        <v>87.293086952683979</v>
      </c>
      <c r="O3010">
        <f t="shared" si="887"/>
        <v>4.793792560371557</v>
      </c>
      <c r="P3010" s="3">
        <f t="shared" si="888"/>
        <v>-4.793792560371557</v>
      </c>
      <c r="Q3010" s="3">
        <f t="shared" si="889"/>
        <v>-92.706913047316021</v>
      </c>
      <c r="R3010">
        <f t="shared" si="890"/>
        <v>87.293086952683979</v>
      </c>
      <c r="S3010">
        <f t="shared" si="891"/>
        <v>76.836846481235042</v>
      </c>
      <c r="T3010">
        <f t="shared" si="874"/>
        <v>-4.793792560371557</v>
      </c>
    </row>
    <row r="3011" spans="1:20" x14ac:dyDescent="0.25">
      <c r="A3011">
        <f t="shared" si="875"/>
        <v>484614.70941138105</v>
      </c>
      <c r="B3011">
        <f t="shared" si="892"/>
        <v>77128.826497863745</v>
      </c>
      <c r="C3011" t="str">
        <f t="shared" si="876"/>
        <v>-0.02883791891335-0.573419740653877i</v>
      </c>
      <c r="D3011" t="str">
        <f t="shared" si="877"/>
        <v>3.43947218666928-0.570966109473276i</v>
      </c>
      <c r="E3011" t="str">
        <f t="shared" si="878"/>
        <v>242.855088394874-105.496624800631i</v>
      </c>
      <c r="F3011" t="str">
        <f t="shared" si="879"/>
        <v>2.42128561384427-2.03033421775746i</v>
      </c>
      <c r="G3011" t="str">
        <f t="shared" si="880"/>
        <v>0.99849920669987-0.0387109922321882i</v>
      </c>
      <c r="H3011" t="str">
        <f t="shared" si="881"/>
        <v>1.12500174350202-208.271928170429i</v>
      </c>
      <c r="I3011" t="str">
        <f t="shared" si="882"/>
        <v>-1.1852258779565-1.42905494444229i</v>
      </c>
      <c r="K3011" t="str">
        <f t="shared" si="883"/>
        <v>0.000311214837853047-0.000538463882692192i</v>
      </c>
      <c r="L3011" t="str">
        <f t="shared" si="884"/>
        <v>0.00015-0.00365867896899712i</v>
      </c>
      <c r="M3011" t="str">
        <f t="shared" si="885"/>
        <v>0.0004-0.000645649229823023i</v>
      </c>
      <c r="N3011">
        <f t="shared" si="886"/>
        <v>87.12095687121743</v>
      </c>
      <c r="O3011">
        <f t="shared" si="887"/>
        <v>4.8195769074299699</v>
      </c>
      <c r="P3011" s="3">
        <f t="shared" si="888"/>
        <v>-4.8195769074299699</v>
      </c>
      <c r="Q3011" s="3">
        <f t="shared" si="889"/>
        <v>-92.87904312878257</v>
      </c>
      <c r="R3011">
        <f t="shared" si="890"/>
        <v>87.12095687121743</v>
      </c>
      <c r="S3011">
        <f t="shared" si="891"/>
        <v>77.128826497863741</v>
      </c>
      <c r="T3011">
        <f t="shared" si="874"/>
        <v>-4.8195769074299699</v>
      </c>
    </row>
    <row r="3012" spans="1:20" x14ac:dyDescent="0.25">
      <c r="A3012">
        <f t="shared" si="875"/>
        <v>486456.2453071443</v>
      </c>
      <c r="B3012">
        <f t="shared" si="892"/>
        <v>77421.916038555632</v>
      </c>
      <c r="C3012" t="str">
        <f t="shared" si="876"/>
        <v>-0.0304749945976414-0.57161968302287i</v>
      </c>
      <c r="D3012" t="str">
        <f t="shared" si="877"/>
        <v>3.43918116257549-0.571539524398508i</v>
      </c>
      <c r="E3012" t="str">
        <f t="shared" si="878"/>
        <v>242.391739042187-106.456413335188i</v>
      </c>
      <c r="F3012" t="str">
        <f t="shared" si="879"/>
        <v>2.42125794443357-2.02335914910277i</v>
      </c>
      <c r="G3012" t="str">
        <f t="shared" si="880"/>
        <v>0.998487796280345-0.0388576499490833i</v>
      </c>
      <c r="H3012" t="str">
        <f t="shared" si="881"/>
        <v>1.11553097482349-207.469523970469i</v>
      </c>
      <c r="I3012" t="str">
        <f t="shared" si="882"/>
        <v>-1.17661238981339-1.42348169442358i</v>
      </c>
      <c r="K3012" t="str">
        <f t="shared" si="883"/>
        <v>0.000310986619454845-0.000536601186701426i</v>
      </c>
      <c r="L3012" t="str">
        <f t="shared" si="884"/>
        <v>0.00015-0.00364482862024021i</v>
      </c>
      <c r="M3012" t="str">
        <f t="shared" si="885"/>
        <v>0.0004-0.000643205050630626i</v>
      </c>
      <c r="N3012">
        <f t="shared" si="886"/>
        <v>86.948255764284866</v>
      </c>
      <c r="O3012">
        <f t="shared" si="887"/>
        <v>4.8455299765800905</v>
      </c>
      <c r="P3012" s="3">
        <f t="shared" si="888"/>
        <v>-4.8455299765800905</v>
      </c>
      <c r="Q3012" s="3">
        <f t="shared" si="889"/>
        <v>-93.051744235715134</v>
      </c>
      <c r="R3012">
        <f t="shared" si="890"/>
        <v>86.948255764284866</v>
      </c>
      <c r="S3012">
        <f t="shared" si="891"/>
        <v>77.421916038555636</v>
      </c>
      <c r="T3012">
        <f t="shared" si="874"/>
        <v>-4.8455299765800905</v>
      </c>
    </row>
    <row r="3013" spans="1:20" x14ac:dyDescent="0.25">
      <c r="A3013">
        <f t="shared" si="875"/>
        <v>488304.77903931146</v>
      </c>
      <c r="B3013">
        <f t="shared" si="892"/>
        <v>77716.119319502148</v>
      </c>
      <c r="C3013" t="str">
        <f t="shared" si="876"/>
        <v>-0.0321067050622197-0.569808646512161i</v>
      </c>
      <c r="D3013" t="str">
        <f t="shared" si="877"/>
        <v>3.43888797230471-0.572120694812422i</v>
      </c>
      <c r="E3013" t="str">
        <f t="shared" si="878"/>
        <v>241.917583937793-107.413939398154i</v>
      </c>
      <c r="F3013" t="str">
        <f t="shared" si="879"/>
        <v>2.42123006497542-2.01641317077519i</v>
      </c>
      <c r="G3013" t="str">
        <f t="shared" si="880"/>
        <v>0.998476299240635-0.039004859894135i</v>
      </c>
      <c r="H3013" t="str">
        <f t="shared" si="881"/>
        <v>1.10614547345491-206.670316372053i</v>
      </c>
      <c r="I3013" t="str">
        <f t="shared" si="882"/>
        <v>-1.16806503983211-1.41793122976171i</v>
      </c>
      <c r="K3013" t="str">
        <f t="shared" si="883"/>
        <v>0.000310759807092871-0.000534746004645293i</v>
      </c>
      <c r="L3013" t="str">
        <f t="shared" si="884"/>
        <v>0.00015-0.00363103070356665i</v>
      </c>
      <c r="M3013" t="str">
        <f t="shared" si="885"/>
        <v>0.0004-0.000640770124158821i</v>
      </c>
      <c r="N3013">
        <f t="shared" si="886"/>
        <v>86.774995317352449</v>
      </c>
      <c r="O3013">
        <f t="shared" si="887"/>
        <v>4.871652618129124</v>
      </c>
      <c r="P3013" s="3">
        <f t="shared" si="888"/>
        <v>-4.871652618129124</v>
      </c>
      <c r="Q3013" s="3">
        <f t="shared" si="889"/>
        <v>-93.225004682647551</v>
      </c>
      <c r="R3013">
        <f t="shared" si="890"/>
        <v>86.774995317352449</v>
      </c>
      <c r="S3013">
        <f t="shared" si="891"/>
        <v>77.716119319502141</v>
      </c>
      <c r="T3013">
        <f t="shared" si="874"/>
        <v>-4.871652618129124</v>
      </c>
    </row>
    <row r="3014" spans="1:20" x14ac:dyDescent="0.25">
      <c r="A3014">
        <f t="shared" si="875"/>
        <v>490160.33719966083</v>
      </c>
      <c r="B3014">
        <f t="shared" si="892"/>
        <v>78011.440572916254</v>
      </c>
      <c r="C3014" t="str">
        <f t="shared" si="876"/>
        <v>-0.0337328144813445-0.567986672445238i</v>
      </c>
      <c r="D3014" t="str">
        <f t="shared" si="877"/>
        <v>3.43859260011122-0.572709623859924i</v>
      </c>
      <c r="E3014" t="str">
        <f t="shared" si="878"/>
        <v>241.432637296755-108.36903618055i</v>
      </c>
      <c r="F3014" t="str">
        <f t="shared" si="879"/>
        <v>2.42120197388019-2.00949618266769i</v>
      </c>
      <c r="G3014" t="str">
        <f t="shared" si="880"/>
        <v>0.998464714925199-0.0391526241079759i</v>
      </c>
      <c r="H3014" t="str">
        <f t="shared" si="881"/>
        <v>1.0968443849045-205.874291453486i</v>
      </c>
      <c r="I3014" t="str">
        <f t="shared" si="882"/>
        <v>-1.1595833121248-1.41240344263357i</v>
      </c>
      <c r="K3014" t="str">
        <f t="shared" si="883"/>
        <v>0.000310534388026021-0.00053289831127081i</v>
      </c>
      <c r="L3014" t="str">
        <f t="shared" si="884"/>
        <v>0.00015-0.00361728502048879i</v>
      </c>
      <c r="M3014" t="str">
        <f t="shared" si="885"/>
        <v>0.0004-0.000638344415380374i</v>
      </c>
      <c r="N3014">
        <f t="shared" si="886"/>
        <v>86.601187313373856</v>
      </c>
      <c r="O3014">
        <f t="shared" si="887"/>
        <v>4.897945654100651</v>
      </c>
      <c r="P3014" s="3">
        <f t="shared" si="888"/>
        <v>-4.897945654100651</v>
      </c>
      <c r="Q3014" s="3">
        <f t="shared" si="889"/>
        <v>-93.398812686626144</v>
      </c>
      <c r="R3014">
        <f t="shared" si="890"/>
        <v>86.601187313373856</v>
      </c>
      <c r="S3014">
        <f t="shared" si="891"/>
        <v>78.011440572916257</v>
      </c>
      <c r="T3014">
        <f t="shared" si="874"/>
        <v>-4.897945654100651</v>
      </c>
    </row>
    <row r="3015" spans="1:20" x14ac:dyDescent="0.25">
      <c r="A3015">
        <f t="shared" si="875"/>
        <v>492022.94648101955</v>
      </c>
      <c r="B3015">
        <f t="shared" si="892"/>
        <v>78307.884047093336</v>
      </c>
      <c r="C3015" t="str">
        <f t="shared" si="876"/>
        <v>-0.0353530877315079-0.566153806978166i</v>
      </c>
      <c r="D3015" t="str">
        <f t="shared" si="877"/>
        <v>3.43829503014055-0.573306314740124i</v>
      </c>
      <c r="E3015" t="str">
        <f t="shared" si="878"/>
        <v>240.936916708966-109.321536785913i</v>
      </c>
      <c r="F3015" t="str">
        <f t="shared" si="879"/>
        <v>2.42117366954626-2.00260808508816i</v>
      </c>
      <c r="G3015" t="str">
        <f t="shared" si="880"/>
        <v>0.998453042673565-0.039300944638335i</v>
      </c>
      <c r="H3015" t="str">
        <f t="shared" si="881"/>
        <v>1.08762686440192-205.081435366766i</v>
      </c>
      <c r="I3015" t="str">
        <f t="shared" si="882"/>
        <v>-1.15116669494513-1.40689822589478i</v>
      </c>
      <c r="K3015" t="str">
        <f t="shared" si="883"/>
        <v>0.000310310349592032-0.000531058081407074i</v>
      </c>
      <c r="L3015" t="str">
        <f t="shared" si="884"/>
        <v>0.00015-0.00360359137327037i</v>
      </c>
      <c r="M3015" t="str">
        <f t="shared" si="885"/>
        <v>0.0004-0.000635927889400653i</v>
      </c>
      <c r="N3015">
        <f t="shared" si="886"/>
        <v>86.426843629165404</v>
      </c>
      <c r="O3015">
        <f t="shared" si="887"/>
        <v>4.9244098778768075</v>
      </c>
      <c r="P3015" s="3">
        <f t="shared" si="888"/>
        <v>-4.9244098778768075</v>
      </c>
      <c r="Q3015" s="3">
        <f t="shared" si="889"/>
        <v>-93.573156370834596</v>
      </c>
      <c r="R3015">
        <f t="shared" si="890"/>
        <v>86.426843629165404</v>
      </c>
      <c r="S3015">
        <f t="shared" si="891"/>
        <v>78.307884047093339</v>
      </c>
      <c r="T3015">
        <f t="shared" si="874"/>
        <v>-4.9244098778768075</v>
      </c>
    </row>
    <row r="3016" spans="1:20" x14ac:dyDescent="0.25">
      <c r="A3016">
        <f t="shared" si="875"/>
        <v>493892.63367764745</v>
      </c>
      <c r="B3016">
        <f t="shared" si="892"/>
        <v>78605.454006472297</v>
      </c>
      <c r="C3016" t="str">
        <f t="shared" si="876"/>
        <v>-0.0369672905119652-0.564310101093523i</v>
      </c>
      <c r="D3016" t="str">
        <f t="shared" si="877"/>
        <v>3.4379952464288-0.573910770705747i</v>
      </c>
      <c r="E3016" t="str">
        <f t="shared" si="878"/>
        <v>240.430443149871-110.271274314383i</v>
      </c>
      <c r="F3016" t="str">
        <f t="shared" si="879"/>
        <v>2.42114515036003-1.99574877875793i</v>
      </c>
      <c r="G3016" t="str">
        <f t="shared" si="880"/>
        <v>0.998441281820295-0.0394498235400569i</v>
      </c>
      <c r="H3016" t="str">
        <f t="shared" si="881"/>
        <v>1.07849207677344-204.291734337065i</v>
      </c>
      <c r="I3016" t="str">
        <f t="shared" si="882"/>
        <v>-1.14281468065326-1.40141547307356i</v>
      </c>
      <c r="K3016" t="str">
        <f t="shared" si="883"/>
        <v>0.000310087679206824-0.000529225289965075i</v>
      </c>
      <c r="L3016" t="str">
        <f t="shared" si="884"/>
        <v>0.00015-0.00358994956492366i</v>
      </c>
      <c r="M3016" t="str">
        <f t="shared" si="885"/>
        <v>0.0004-0.000633520511457117i</v>
      </c>
      <c r="N3016">
        <f t="shared" si="886"/>
        <v>86.251976231713925</v>
      </c>
      <c r="O3016">
        <f t="shared" si="887"/>
        <v>4.9510460538533128</v>
      </c>
      <c r="P3016" s="3">
        <f t="shared" si="888"/>
        <v>-4.9510460538533128</v>
      </c>
      <c r="Q3016" s="3">
        <f t="shared" si="889"/>
        <v>-93.748023768286075</v>
      </c>
      <c r="R3016">
        <f t="shared" si="890"/>
        <v>86.251976231713925</v>
      </c>
      <c r="S3016">
        <f t="shared" si="891"/>
        <v>78.6054540064723</v>
      </c>
      <c r="T3016">
        <f t="shared" si="874"/>
        <v>-4.9510460538533128</v>
      </c>
    </row>
    <row r="3017" spans="1:20" x14ac:dyDescent="0.25">
      <c r="A3017">
        <f t="shared" si="875"/>
        <v>495769.42568562255</v>
      </c>
      <c r="B3017">
        <f t="shared" si="892"/>
        <v>78904.154731696894</v>
      </c>
      <c r="C3017" t="str">
        <f t="shared" si="876"/>
        <v>-0.0385751894654547-0.562455610590761i</v>
      </c>
      <c r="D3017" t="str">
        <f t="shared" si="877"/>
        <v>3.43769323290195-0.57452299506257i</v>
      </c>
      <c r="E3017" t="str">
        <f t="shared" si="878"/>
        <v>239.913240988707-111.218081947362i</v>
      </c>
      <c r="F3017" t="str">
        <f t="shared" si="879"/>
        <v>2.42111641469571-1.98891816481032i</v>
      </c>
      <c r="G3017" t="str">
        <f t="shared" si="880"/>
        <v>0.998429431694946-0.0395992628751221i</v>
      </c>
      <c r="H3017" t="str">
        <f t="shared" si="881"/>
        <v>1.06943919631895-203.505174662204i</v>
      </c>
      <c r="I3017" t="str">
        <f t="shared" si="882"/>
        <v>-1.13452676568113-1.39595507836443i</v>
      </c>
      <c r="K3017" t="str">
        <f t="shared" si="883"/>
        <v>0.000309866364363851-0.000527399911937528i</v>
      </c>
      <c r="L3017" t="str">
        <f t="shared" si="884"/>
        <v>0.00015-0.00357635939920668i</v>
      </c>
      <c r="M3017" t="str">
        <f t="shared" si="885"/>
        <v>0.0004-0.000631122246918825i</v>
      </c>
      <c r="N3017">
        <f t="shared" si="886"/>
        <v>86.07659717441642</v>
      </c>
      <c r="O3017">
        <f t="shared" si="887"/>
        <v>4.9778549171068605</v>
      </c>
      <c r="P3017" s="3">
        <f t="shared" si="888"/>
        <v>-4.9778549171068605</v>
      </c>
      <c r="Q3017" s="3">
        <f t="shared" si="889"/>
        <v>-93.92340282558358</v>
      </c>
      <c r="R3017">
        <f t="shared" si="890"/>
        <v>86.07659717441642</v>
      </c>
      <c r="S3017">
        <f t="shared" si="891"/>
        <v>78.904154731696892</v>
      </c>
      <c r="T3017">
        <f t="shared" si="874"/>
        <v>-4.9778549171068605</v>
      </c>
    </row>
    <row r="3018" spans="1:20" x14ac:dyDescent="0.25">
      <c r="A3018">
        <f t="shared" si="875"/>
        <v>497653.34950322798</v>
      </c>
      <c r="B3018">
        <f t="shared" si="892"/>
        <v>79203.990519677347</v>
      </c>
      <c r="C3018" t="str">
        <f t="shared" si="876"/>
        <v>-0.0401765522989179-0.560590396072915i</v>
      </c>
      <c r="D3018" t="str">
        <f t="shared" si="877"/>
        <v>3.43738897337534-0.575142991168857i</v>
      </c>
      <c r="E3018" t="str">
        <f t="shared" si="878"/>
        <v>239.385337994225-112.161793032629i</v>
      </c>
      <c r="F3018" t="str">
        <f t="shared" si="879"/>
        <v>2.4210874609153-1.98211614478921i</v>
      </c>
      <c r="G3018" t="str">
        <f t="shared" si="880"/>
        <v>0.998417491622036-0.0397492647126653i</v>
      </c>
      <c r="H3018" t="str">
        <f t="shared" si="881"/>
        <v>1.06046740669063-202.721742712145i</v>
      </c>
      <c r="I3018" t="str">
        <f t="shared" si="882"/>
        <v>-1.12630245049814-1.39051693662225i</v>
      </c>
      <c r="K3018" t="str">
        <f t="shared" si="883"/>
        <v>0.000309646392633446-0.00052558192239869i</v>
      </c>
      <c r="L3018" t="str">
        <f t="shared" si="884"/>
        <v>0.00015-0.00356282068062031i</v>
      </c>
      <c r="M3018" t="str">
        <f t="shared" si="885"/>
        <v>0.0004-0.000628733061285937i</v>
      </c>
      <c r="N3018">
        <f t="shared" si="886"/>
        <v>85.900718593260308</v>
      </c>
      <c r="O3018">
        <f t="shared" si="887"/>
        <v>5.0048371730761581</v>
      </c>
      <c r="P3018" s="3">
        <f t="shared" si="888"/>
        <v>-5.0048371730761581</v>
      </c>
      <c r="Q3018" s="3">
        <f t="shared" si="889"/>
        <v>-94.099281406739692</v>
      </c>
      <c r="R3018">
        <f t="shared" si="890"/>
        <v>85.900718593260308</v>
      </c>
      <c r="S3018">
        <f t="shared" si="891"/>
        <v>79.203990519677347</v>
      </c>
      <c r="T3018">
        <f t="shared" si="874"/>
        <v>-5.0048371730761581</v>
      </c>
    </row>
    <row r="3019" spans="1:20" x14ac:dyDescent="0.25">
      <c r="A3019">
        <f t="shared" si="875"/>
        <v>499544.43223134021</v>
      </c>
      <c r="B3019">
        <f t="shared" si="892"/>
        <v>79504.965683652117</v>
      </c>
      <c r="C3019" t="str">
        <f t="shared" si="876"/>
        <v>-0.0417711479041934-0.558714522929565i</v>
      </c>
      <c r="D3019" t="str">
        <f t="shared" si="877"/>
        <v>3.43708245155278-0.575770762434745i</v>
      </c>
      <c r="E3019" t="str">
        <f t="shared" si="878"/>
        <v>238.846765337849-113.102241169869i</v>
      </c>
      <c r="F3019" t="str">
        <f t="shared" si="879"/>
        <v>2.4210582873685-1.97534262064759i</v>
      </c>
      <c r="G3019" t="str">
        <f t="shared" si="880"/>
        <v>0.998405460921003-0.0398998311289961i</v>
      </c>
      <c r="H3019" t="str">
        <f t="shared" si="881"/>
        <v>1.05157590077327-201.941424928476i</v>
      </c>
      <c r="I3019" t="str">
        <f t="shared" si="882"/>
        <v>-1.118141239577-1.3851009433562i</v>
      </c>
      <c r="K3019" t="str">
        <f t="shared" si="883"/>
        <v>0.000309427751662166-0.000523771296504172i</v>
      </c>
      <c r="L3019" t="str">
        <f t="shared" si="884"/>
        <v>0.00015-0.00354933321440557i</v>
      </c>
      <c r="M3019" t="str">
        <f t="shared" si="885"/>
        <v>0.0004-0.00062635292018922i</v>
      </c>
      <c r="N3019">
        <f t="shared" si="886"/>
        <v>85.724352702935477</v>
      </c>
      <c r="O3019">
        <f t="shared" si="887"/>
        <v>5.0319934972580969</v>
      </c>
      <c r="P3019" s="3">
        <f t="shared" si="888"/>
        <v>-5.0319934972580969</v>
      </c>
      <c r="Q3019" s="3">
        <f t="shared" si="889"/>
        <v>-94.275647297064523</v>
      </c>
      <c r="R3019">
        <f t="shared" si="890"/>
        <v>85.724352702935477</v>
      </c>
      <c r="S3019">
        <f t="shared" si="891"/>
        <v>79.504965683652117</v>
      </c>
      <c r="T3019">
        <f t="shared" si="874"/>
        <v>-5.0319934972580969</v>
      </c>
    </row>
    <row r="3020" spans="1:20" x14ac:dyDescent="0.25">
      <c r="A3020">
        <f t="shared" si="875"/>
        <v>501442.70107381931</v>
      </c>
      <c r="B3020">
        <f t="shared" si="892"/>
        <v>79807.084553249995</v>
      </c>
      <c r="C3020" t="str">
        <f t="shared" si="876"/>
        <v>-0.0433587464784226-0.55682806131627i</v>
      </c>
      <c r="D3020" t="str">
        <f t="shared" si="877"/>
        <v>3.43677365102607-0.576406312321675i</v>
      </c>
      <c r="E3020" t="str">
        <f t="shared" si="878"/>
        <v>238.297557594306-114.039260296486i</v>
      </c>
      <c r="F3020" t="str">
        <f t="shared" si="879"/>
        <v>2.42102889239257-1.96859749474611i</v>
      </c>
      <c r="G3020" t="str">
        <f t="shared" si="880"/>
        <v>0.99839333890617-0.0400509642076175i</v>
      </c>
      <c r="H3020" t="str">
        <f t="shared" si="881"/>
        <v>1.04276388056648-201.16420782391i</v>
      </c>
      <c r="I3020" t="str">
        <f t="shared" si="882"/>
        <v>-1.11004264136003-1.37970699472382i</v>
      </c>
      <c r="K3020" t="str">
        <f t="shared" si="883"/>
        <v>0.000309210429172159-0.000521968009490752i</v>
      </c>
      <c r="L3020" t="str">
        <f t="shared" si="884"/>
        <v>0.00015-0.00353589680654072i</v>
      </c>
      <c r="M3020" t="str">
        <f t="shared" si="885"/>
        <v>0.0004-0.000623981789389538i</v>
      </c>
      <c r="N3020">
        <f t="shared" si="886"/>
        <v>85.54751179289606</v>
      </c>
      <c r="O3020">
        <f t="shared" si="887"/>
        <v>5.0593245349160698</v>
      </c>
      <c r="P3020" s="3">
        <f t="shared" si="888"/>
        <v>-5.0593245349160698</v>
      </c>
      <c r="Q3020" s="3">
        <f t="shared" si="889"/>
        <v>-94.45248820710394</v>
      </c>
      <c r="R3020">
        <f t="shared" si="890"/>
        <v>85.54751179289606</v>
      </c>
      <c r="S3020">
        <f t="shared" si="891"/>
        <v>79.807084553249993</v>
      </c>
      <c r="T3020">
        <f t="shared" si="874"/>
        <v>-5.0593245349160698</v>
      </c>
    </row>
    <row r="3021" spans="1:20" x14ac:dyDescent="0.25">
      <c r="A3021">
        <f t="shared" si="875"/>
        <v>503348.1833378998</v>
      </c>
      <c r="B3021">
        <f t="shared" si="892"/>
        <v>80110.351474552343</v>
      </c>
      <c r="C3021" t="str">
        <f t="shared" si="876"/>
        <v>-0.0449391196441724-0.554931086130215i</v>
      </c>
      <c r="D3021" t="str">
        <f t="shared" si="877"/>
        <v>3.43646255527417-0.577049644341783i</v>
      </c>
      <c r="E3021" t="str">
        <f t="shared" si="878"/>
        <v>237.737752739639-114.972684773636i</v>
      </c>
      <c r="F3021" t="str">
        <f t="shared" si="879"/>
        <v>2.42099927431235-1.96188066985166i</v>
      </c>
      <c r="G3021" t="str">
        <f t="shared" si="880"/>
        <v>0.998381124886704-0.0402026660392457i</v>
      </c>
      <c r="H3021" t="str">
        <f t="shared" si="881"/>
        <v>1.03403055706838-200.390077981784i</v>
      </c>
      <c r="I3021" t="str">
        <f t="shared" si="882"/>
        <v>-1.10200616822569-1.37433498752523i</v>
      </c>
      <c r="K3021" t="str">
        <f t="shared" si="883"/>
        <v>0.000308994412960518-0.000520172036676199i</v>
      </c>
      <c r="L3021" t="str">
        <f t="shared" si="884"/>
        <v>0.00015-0.00352251126373852i</v>
      </c>
      <c r="M3021" t="str">
        <f t="shared" si="885"/>
        <v>0.0004-0.000621619634777384i</v>
      </c>
      <c r="N3021">
        <f t="shared" si="886"/>
        <v>85.370208223359128</v>
      </c>
      <c r="O3021">
        <f t="shared" si="887"/>
        <v>5.0868309008045181</v>
      </c>
      <c r="P3021" s="3">
        <f t="shared" si="888"/>
        <v>-5.0868309008045181</v>
      </c>
      <c r="Q3021" s="3">
        <f t="shared" si="889"/>
        <v>-94.629791776640872</v>
      </c>
      <c r="R3021">
        <f t="shared" si="890"/>
        <v>85.370208223359128</v>
      </c>
      <c r="S3021">
        <f t="shared" si="891"/>
        <v>80.110351474552346</v>
      </c>
      <c r="T3021">
        <f t="shared" si="874"/>
        <v>-5.0868309008045181</v>
      </c>
    </row>
    <row r="3022" spans="1:20" x14ac:dyDescent="0.25">
      <c r="A3022">
        <f t="shared" si="875"/>
        <v>505260.90643458383</v>
      </c>
      <c r="B3022">
        <f t="shared" si="892"/>
        <v>80414.770810155649</v>
      </c>
      <c r="C3022" t="str">
        <f t="shared" si="876"/>
        <v>-0.0465120405690296-0.553023676982267i</v>
      </c>
      <c r="D3022" t="str">
        <f t="shared" si="877"/>
        <v>3.43614914766264-0.577700762057307i</v>
      </c>
      <c r="E3022" t="str">
        <f t="shared" si="878"/>
        <v>237.16739214665-115.902349472375i</v>
      </c>
      <c r="F3022" t="str">
        <f t="shared" si="879"/>
        <v>2.42096943143999-1.95519204913598i</v>
      </c>
      <c r="G3022" t="str">
        <f t="shared" si="880"/>
        <v>0.998368818166584-0.0403549387218298i</v>
      </c>
      <c r="H3022" t="str">
        <f t="shared" si="881"/>
        <v>1.025375150161-199.619022055563i</v>
      </c>
      <c r="I3022" t="str">
        <f t="shared" si="882"/>
        <v>-1.09403133645548-1.36898481919728i</v>
      </c>
      <c r="K3022" t="str">
        <f t="shared" si="883"/>
        <v>0.000308779690898649-0.000518383353459075i</v>
      </c>
      <c r="L3022" t="str">
        <f t="shared" si="884"/>
        <v>0.00015-0.00350917639344343i</v>
      </c>
      <c r="M3022" t="str">
        <f t="shared" si="885"/>
        <v>0.0004-0.00061926642237237i</v>
      </c>
      <c r="N3022">
        <f t="shared" si="886"/>
        <v>85.192454421256144</v>
      </c>
      <c r="O3022">
        <f t="shared" si="887"/>
        <v>5.1145131789071572</v>
      </c>
      <c r="P3022" s="3">
        <f t="shared" si="888"/>
        <v>-5.1145131789071572</v>
      </c>
      <c r="Q3022" s="3">
        <f t="shared" si="889"/>
        <v>-94.807545578743856</v>
      </c>
      <c r="R3022">
        <f t="shared" si="890"/>
        <v>85.192454421256144</v>
      </c>
      <c r="S3022">
        <f t="shared" si="891"/>
        <v>80.414770810155645</v>
      </c>
      <c r="T3022">
        <f t="shared" si="874"/>
        <v>-5.1145131789071572</v>
      </c>
    </row>
    <row r="3023" spans="1:20" x14ac:dyDescent="0.25">
      <c r="A3023">
        <f t="shared" si="875"/>
        <v>507180.89787903527</v>
      </c>
      <c r="B3023">
        <f t="shared" si="892"/>
        <v>80720.346939234238</v>
      </c>
      <c r="C3023" t="str">
        <f t="shared" si="876"/>
        <v>-0.0480772840846544-0.551105918165347i</v>
      </c>
      <c r="D3023" t="str">
        <f t="shared" si="877"/>
        <v>3.4358334114429-0.578359669079974i</v>
      </c>
      <c r="E3023" t="str">
        <f t="shared" si="878"/>
        <v>236.586520577727-116.828089859862i</v>
      </c>
      <c r="F3023" t="str">
        <f t="shared" si="879"/>
        <v>2.42093936207501-1.94853153617418i</v>
      </c>
      <c r="G3023" t="str">
        <f t="shared" si="880"/>
        <v>0.998356418044553-0.0405077843605707i</v>
      </c>
      <c r="H3023" t="str">
        <f t="shared" si="881"/>
        <v>1.01679688849729-198.85102676835i</v>
      </c>
      <c r="I3023" t="str">
        <f t="shared" si="882"/>
        <v>-1.08611766620103-1.36365638780788i</v>
      </c>
      <c r="K3023" t="str">
        <f t="shared" si="883"/>
        <v>0.000308566250931638-0.000516601935318545i</v>
      </c>
      <c r="L3023" t="str">
        <f t="shared" si="884"/>
        <v>0.00015-0.00349589200382888i</v>
      </c>
      <c r="M3023" t="str">
        <f t="shared" si="885"/>
        <v>0.0004-0.000616922118322742i</v>
      </c>
      <c r="N3023">
        <f t="shared" si="886"/>
        <v>85.014262876127248</v>
      </c>
      <c r="O3023">
        <f t="shared" si="887"/>
        <v>5.1423719221905735</v>
      </c>
      <c r="P3023" s="3">
        <f t="shared" si="888"/>
        <v>-5.1423719221905735</v>
      </c>
      <c r="Q3023" s="3">
        <f t="shared" si="889"/>
        <v>-94.985737123872752</v>
      </c>
      <c r="R3023">
        <f t="shared" si="890"/>
        <v>85.014262876127248</v>
      </c>
      <c r="S3023">
        <f t="shared" si="891"/>
        <v>80.720346939234233</v>
      </c>
      <c r="T3023">
        <f t="shared" si="874"/>
        <v>-5.1423719221905735</v>
      </c>
    </row>
    <row r="3024" spans="1:20" x14ac:dyDescent="0.25">
      <c r="A3024">
        <f t="shared" si="875"/>
        <v>509108.18529097561</v>
      </c>
      <c r="B3024">
        <f t="shared" si="892"/>
        <v>81027.084257603332</v>
      </c>
      <c r="C3024" t="str">
        <f t="shared" si="876"/>
        <v>-0.0496346268050277-0.549177898619176i</v>
      </c>
      <c r="D3024" t="str">
        <f t="shared" si="877"/>
        <v>3.43551532975151-0.579026369070377i</v>
      </c>
      <c r="E3024" t="str">
        <f t="shared" si="878"/>
        <v>235.995186175073-117.749742085469i</v>
      </c>
      <c r="F3024" t="str">
        <f t="shared" si="879"/>
        <v>2.42090906450414-1.94189903494335i</v>
      </c>
      <c r="G3024" t="str">
        <f t="shared" si="880"/>
        <v>0.998343923814089-0.0406612050679411i</v>
      </c>
      <c r="H3024" t="str">
        <f t="shared" si="881"/>
        <v>1.0082950093897-198.086078912399i</v>
      </c>
      <c r="I3024" t="str">
        <f t="shared" si="882"/>
        <v>-1.07826468145163-1.35834959205032i</v>
      </c>
      <c r="K3024" t="str">
        <f t="shared" si="883"/>
        <v>0.000308354081077618-0.000514827757814189i</v>
      </c>
      <c r="L3024" t="str">
        <f t="shared" si="884"/>
        <v>0.00015-0.00348265790379446i</v>
      </c>
      <c r="M3024" t="str">
        <f t="shared" si="885"/>
        <v>0.0004-0.000614586688904904i</v>
      </c>
      <c r="N3024">
        <f t="shared" si="886"/>
        <v>84.83564613597558</v>
      </c>
      <c r="O3024">
        <f t="shared" si="887"/>
        <v>5.1704076523729814</v>
      </c>
      <c r="P3024" s="3">
        <f t="shared" si="888"/>
        <v>-5.1704076523729814</v>
      </c>
      <c r="Q3024" s="3">
        <f t="shared" si="889"/>
        <v>-95.16435386402442</v>
      </c>
      <c r="R3024">
        <f t="shared" si="890"/>
        <v>84.83564613597558</v>
      </c>
      <c r="S3024">
        <f t="shared" si="891"/>
        <v>81.027084257603335</v>
      </c>
      <c r="T3024">
        <f t="shared" si="874"/>
        <v>-5.1704076523729814</v>
      </c>
    </row>
    <row r="3025" spans="1:20" x14ac:dyDescent="0.25">
      <c r="A3025">
        <f t="shared" si="875"/>
        <v>511042.79639508133</v>
      </c>
      <c r="B3025">
        <f t="shared" si="892"/>
        <v>81334.987177782226</v>
      </c>
      <c r="C3025" t="str">
        <f t="shared" si="876"/>
        <v>-0.0511838472438911-0.547239711891375i</v>
      </c>
      <c r="D3025" t="str">
        <f t="shared" si="877"/>
        <v>3.43519488560957-0.579700865737374i</v>
      </c>
      <c r="E3025" t="str">
        <f t="shared" si="878"/>
        <v>235.393440448294-118.667143066765i</v>
      </c>
      <c r="F3025" t="str">
        <f t="shared" si="879"/>
        <v>2.42087853700125-1.93529444982119i</v>
      </c>
      <c r="G3025" t="str">
        <f t="shared" si="880"/>
        <v>0.99833133476336-0.0408152029637041i</v>
      </c>
      <c r="H3025" t="str">
        <f t="shared" si="881"/>
        <v>0.999868758700359-197.324165348636i</v>
      </c>
      <c r="I3025" t="str">
        <f t="shared" si="882"/>
        <v>-1.07047191000195-1.35306433123776i</v>
      </c>
      <c r="K3025" t="str">
        <f t="shared" si="883"/>
        <v>0.000308143169427158-0.000513060796585806i</v>
      </c>
      <c r="L3025" t="str">
        <f t="shared" si="884"/>
        <v>0.00015-0.0034694739029632i</v>
      </c>
      <c r="M3025" t="str">
        <f t="shared" si="885"/>
        <v>0.0004-0.000612260100522918i</v>
      </c>
      <c r="N3025">
        <f t="shared" si="886"/>
        <v>84.656616803071003</v>
      </c>
      <c r="O3025">
        <f t="shared" si="887"/>
        <v>5.1986208597087167</v>
      </c>
      <c r="P3025" s="3">
        <f t="shared" si="888"/>
        <v>-5.1986208597087167</v>
      </c>
      <c r="Q3025" s="3">
        <f t="shared" si="889"/>
        <v>-95.343383196928997</v>
      </c>
      <c r="R3025">
        <f t="shared" si="890"/>
        <v>84.656616803071003</v>
      </c>
      <c r="S3025">
        <f t="shared" si="891"/>
        <v>81.334987177782224</v>
      </c>
      <c r="T3025">
        <f t="shared" si="874"/>
        <v>-5.1986208597087167</v>
      </c>
    </row>
    <row r="3026" spans="1:20" x14ac:dyDescent="0.25">
      <c r="A3026">
        <f t="shared" si="875"/>
        <v>512984.75902138266</v>
      </c>
      <c r="B3026">
        <f t="shared" si="892"/>
        <v>81644.060129057805</v>
      </c>
      <c r="C3026" t="str">
        <f t="shared" si="876"/>
        <v>-0.0527247259311658-0.545291456094984i</v>
      </c>
      <c r="D3026" t="str">
        <f t="shared" si="877"/>
        <v>3.43487206192195-0.58038316283744i</v>
      </c>
      <c r="E3026" t="str">
        <f t="shared" si="878"/>
        <v>234.7813382594-119.580130575245i</v>
      </c>
      <c r="F3026" t="str">
        <f t="shared" si="879"/>
        <v>2.4208477778272-1.92871768558453i</v>
      </c>
      <c r="G3026" t="str">
        <f t="shared" si="880"/>
        <v>0.998318650175184-0.0409697801749335i</v>
      </c>
      <c r="H3026" t="str">
        <f t="shared" si="881"/>
        <v>0.991517390732741-196.565273006176i</v>
      </c>
      <c r="I3026" t="str">
        <f t="shared" si="882"/>
        <v>-1.0627388834201-1.34780050529764i</v>
      </c>
      <c r="K3026" t="str">
        <f t="shared" si="883"/>
        <v>0.000307933504142633-0.000511301027353219i</v>
      </c>
      <c r="L3026" t="str">
        <f t="shared" si="884"/>
        <v>0.00015-0.00345633981167882i</v>
      </c>
      <c r="M3026" t="str">
        <f t="shared" si="885"/>
        <v>0.0004-0.000609942319708027i</v>
      </c>
      <c r="N3026">
        <f t="shared" si="886"/>
        <v>84.477187529715223</v>
      </c>
      <c r="O3026">
        <f t="shared" si="887"/>
        <v>5.2270120027883014</v>
      </c>
      <c r="P3026" s="3">
        <f t="shared" si="888"/>
        <v>-5.2270120027883014</v>
      </c>
      <c r="Q3026" s="3">
        <f t="shared" si="889"/>
        <v>-95.522812470284777</v>
      </c>
      <c r="R3026">
        <f t="shared" si="890"/>
        <v>84.477187529715223</v>
      </c>
      <c r="S3026">
        <f t="shared" si="891"/>
        <v>81.644060129057806</v>
      </c>
      <c r="T3026">
        <f t="shared" si="874"/>
        <v>-5.2270120027883014</v>
      </c>
    </row>
    <row r="3027" spans="1:20" x14ac:dyDescent="0.25">
      <c r="A3027">
        <f t="shared" si="875"/>
        <v>514934.10110566393</v>
      </c>
      <c r="B3027">
        <f t="shared" si="892"/>
        <v>81954.307557548222</v>
      </c>
      <c r="C3027" t="str">
        <f t="shared" si="876"/>
        <v>-0.0542570455282386-0.5433332338624i</v>
      </c>
      <c r="D3027" t="str">
        <f t="shared" si="877"/>
        <v>3.43454684147662-0.581073264174051i</v>
      </c>
      <c r="E3027" t="str">
        <f t="shared" si="878"/>
        <v>234.158937805183-120.488543321715i</v>
      </c>
      <c r="F3027" t="str">
        <f t="shared" si="879"/>
        <v>2.42081678522988-1.92216864740804i</v>
      </c>
      <c r="G3027" t="str">
        <f t="shared" si="880"/>
        <v>0.998305869326995-0.0411249388360324i</v>
      </c>
      <c r="H3027" t="str">
        <f t="shared" si="881"/>
        <v>0.983240168124906-195.809388881856i</v>
      </c>
      <c r="I3027" t="str">
        <f t="shared" si="882"/>
        <v>-1.055065137016-1.34255801476636i</v>
      </c>
      <c r="K3027" t="str">
        <f t="shared" si="883"/>
        <v>0.000307725073457616-0.000509548425916078i</v>
      </c>
      <c r="L3027" t="str">
        <f t="shared" si="884"/>
        <v>0.00015-0.00344325544100301i</v>
      </c>
      <c r="M3027" t="str">
        <f t="shared" si="885"/>
        <v>0.0004-0.000607633313118179i</v>
      </c>
      <c r="N3027">
        <f t="shared" si="886"/>
        <v>84.297371013969595</v>
      </c>
      <c r="O3027">
        <f t="shared" si="887"/>
        <v>5.2555815083546387</v>
      </c>
      <c r="P3027" s="3">
        <f t="shared" si="888"/>
        <v>-5.2555815083546387</v>
      </c>
      <c r="Q3027" s="3">
        <f t="shared" si="889"/>
        <v>-95.702628986030405</v>
      </c>
      <c r="R3027">
        <f t="shared" si="890"/>
        <v>84.297371013969595</v>
      </c>
      <c r="S3027">
        <f t="shared" si="891"/>
        <v>81.954307557548219</v>
      </c>
      <c r="T3027">
        <f t="shared" si="874"/>
        <v>-5.2555815083546387</v>
      </c>
    </row>
    <row r="3028" spans="1:20" x14ac:dyDescent="0.25">
      <c r="A3028">
        <f t="shared" si="875"/>
        <v>516890.85068986547</v>
      </c>
      <c r="B3028">
        <f t="shared" si="892"/>
        <v>82265.733926266912</v>
      </c>
      <c r="C3028" t="str">
        <f t="shared" si="876"/>
        <v>-0.0557805909420634-0.541365152295818i</v>
      </c>
      <c r="D3028" t="str">
        <f t="shared" si="877"/>
        <v>3.43421920694401-0.581771173597039i</v>
      </c>
      <c r="E3028" t="str">
        <f t="shared" si="878"/>
        <v>233.526300597003-121.392221041282i</v>
      </c>
      <c r="F3028" t="str">
        <f t="shared" si="879"/>
        <v>2.4207855574439-1.91564724086271i</v>
      </c>
      <c r="G3028" t="str">
        <f t="shared" si="880"/>
        <v>0.998292991490798-0.0412806810887527i</v>
      </c>
      <c r="H3028" t="str">
        <f t="shared" si="881"/>
        <v>0.975036361744176-195.056500039763i</v>
      </c>
      <c r="I3028" t="str">
        <f t="shared" si="882"/>
        <v>-1.04745020980994-1.33733676078372i</v>
      </c>
      <c r="K3028" t="str">
        <f t="shared" si="883"/>
        <v>0.000307517865676255-0.000507802968153657i</v>
      </c>
      <c r="L3028" t="str">
        <f t="shared" si="884"/>
        <v>0.00015-0.0034302206027127i</v>
      </c>
      <c r="M3028" t="str">
        <f t="shared" si="885"/>
        <v>0.0004-0.000605333047537535i</v>
      </c>
      <c r="N3028">
        <f t="shared" si="886"/>
        <v>84.117179995341218</v>
      </c>
      <c r="O3028">
        <f t="shared" si="887"/>
        <v>5.2843297711346713</v>
      </c>
      <c r="P3028" s="3">
        <f t="shared" si="888"/>
        <v>-5.2843297711346713</v>
      </c>
      <c r="Q3028" s="3">
        <f t="shared" si="889"/>
        <v>-95.882820004658782</v>
      </c>
      <c r="R3028">
        <f t="shared" si="890"/>
        <v>84.117179995341218</v>
      </c>
      <c r="S3028">
        <f t="shared" si="891"/>
        <v>82.265733926266918</v>
      </c>
      <c r="T3028">
        <f t="shared" si="874"/>
        <v>-5.2843297711346713</v>
      </c>
    </row>
    <row r="3029" spans="1:20" x14ac:dyDescent="0.25">
      <c r="A3029">
        <f t="shared" si="875"/>
        <v>518855.03592248698</v>
      </c>
      <c r="B3029">
        <f t="shared" si="892"/>
        <v>82578.343715186726</v>
      </c>
      <c r="C3029" t="str">
        <f t="shared" si="876"/>
        <v>-0.0572951494377827-0.5393873229141i</v>
      </c>
      <c r="D3029" t="str">
        <f t="shared" si="877"/>
        <v>3.43388914087619-0.582476895001936i</v>
      </c>
      <c r="E3029" t="str">
        <f t="shared" si="878"/>
        <v>232.883491437969-122.291004577766i</v>
      </c>
      <c r="F3029" t="str">
        <f t="shared" si="879"/>
        <v>2.4207540926907-1.90915337191456i</v>
      </c>
      <c r="G3029" t="str">
        <f t="shared" si="880"/>
        <v>0.99828001593313-0.0414370090822148i</v>
      </c>
      <c r="H3029" t="str">
        <f t="shared" si="881"/>
        <v>0.96690525058335-194.306593610771i</v>
      </c>
      <c r="I3029" t="str">
        <f t="shared" si="882"/>
        <v>-1.03989364450158-1.3321366450878i</v>
      </c>
      <c r="K3029" t="str">
        <f t="shared" si="883"/>
        <v>0.00030731186917268-0.000506064630024665i</v>
      </c>
      <c r="L3029" t="str">
        <f t="shared" si="884"/>
        <v>0.00015-0.00341723510929737i</v>
      </c>
      <c r="M3029" t="str">
        <f t="shared" si="885"/>
        <v>0.0004-0.000603041489876006i</v>
      </c>
      <c r="N3029">
        <f t="shared" si="886"/>
        <v>83.936627250447046</v>
      </c>
      <c r="O3029">
        <f t="shared" si="887"/>
        <v>5.3132571536887774</v>
      </c>
      <c r="P3029" s="3">
        <f t="shared" si="888"/>
        <v>-5.3132571536887774</v>
      </c>
      <c r="Q3029" s="3">
        <f t="shared" si="889"/>
        <v>-96.063372749552954</v>
      </c>
      <c r="R3029">
        <f t="shared" si="890"/>
        <v>83.936627250447046</v>
      </c>
      <c r="S3029">
        <f t="shared" si="891"/>
        <v>82.578343715186719</v>
      </c>
      <c r="T3029">
        <f t="shared" si="874"/>
        <v>-5.3132571536887774</v>
      </c>
    </row>
    <row r="3030" spans="1:20" x14ac:dyDescent="0.25">
      <c r="A3030">
        <f t="shared" si="875"/>
        <v>520826.68505899241</v>
      </c>
      <c r="B3030">
        <f t="shared" si="892"/>
        <v>82892.141421304434</v>
      </c>
      <c r="C3030" t="str">
        <f t="shared" si="876"/>
        <v>-0.0588005107499584-0.537399861596293i</v>
      </c>
      <c r="D3030" t="str">
        <f t="shared" si="877"/>
        <v>3.43355662570632-0.583190432329349i</v>
      </c>
      <c r="E3030" t="str">
        <f t="shared" si="878"/>
        <v>232.23057839757-123.184735967562i</v>
      </c>
      <c r="F3030" t="str">
        <f t="shared" si="879"/>
        <v>2.42072238917832-1.90268694692325i</v>
      </c>
      <c r="G3030" t="str">
        <f t="shared" si="880"/>
        <v>0.998266941915021-0.0415939249729263i</v>
      </c>
      <c r="H3030" t="str">
        <f t="shared" si="881"/>
        <v>0.958846121658299-193.559656792079i</v>
      </c>
      <c r="I3030" t="str">
        <f t="shared" si="882"/>
        <v>-1.03239498743908-1.32695757000957i</v>
      </c>
      <c r="K3030" t="str">
        <f t="shared" si="883"/>
        <v>0.000307107072390391-0.000504333387567032i</v>
      </c>
      <c r="L3030" t="str">
        <f t="shared" si="884"/>
        <v>0.00015-0.00340429877395633i</v>
      </c>
      <c r="M3030" t="str">
        <f t="shared" si="885"/>
        <v>0.0004-0.000600758607168765i</v>
      </c>
      <c r="N3030">
        <f t="shared" si="886"/>
        <v>83.755725588638626</v>
      </c>
      <c r="O3030">
        <f t="shared" si="887"/>
        <v>5.3423639862748793</v>
      </c>
      <c r="P3030" s="3">
        <f t="shared" si="888"/>
        <v>-5.3423639862748793</v>
      </c>
      <c r="Q3030" s="3">
        <f t="shared" si="889"/>
        <v>-96.244274411361374</v>
      </c>
      <c r="R3030">
        <f t="shared" si="890"/>
        <v>83.755725588638626</v>
      </c>
      <c r="S3030">
        <f t="shared" si="891"/>
        <v>82.89214142130443</v>
      </c>
      <c r="T3030">
        <f t="shared" si="874"/>
        <v>-5.3423639862748793</v>
      </c>
    </row>
    <row r="3031" spans="1:20" x14ac:dyDescent="0.25">
      <c r="A3031">
        <f t="shared" si="875"/>
        <v>522805.82646221662</v>
      </c>
      <c r="B3031">
        <f t="shared" si="892"/>
        <v>83207.131558705398</v>
      </c>
      <c r="C3031" t="str">
        <f t="shared" si="876"/>
        <v>-0.060296467192096-0.535402888521647i</v>
      </c>
      <c r="D3031" t="str">
        <f t="shared" si="877"/>
        <v>3.43322164374784-0.583911789564271i</v>
      </c>
      <c r="E3031" t="str">
        <f t="shared" si="878"/>
        <v>231.567632783726-124.073258522745i</v>
      </c>
      <c r="F3031" t="str">
        <f t="shared" si="879"/>
        <v>2.42069044510137-1.89624787264064i</v>
      </c>
      <c r="G3031" t="str">
        <f t="shared" si="880"/>
        <v>0.99825376869195-0.0417514309248014i</v>
      </c>
      <c r="H3031" t="str">
        <f t="shared" si="881"/>
        <v>0.950858269907048-192.815676846758i</v>
      </c>
      <c r="I3031" t="str">
        <f t="shared" si="882"/>
        <v>-1.02495378858859-1.32179943846779i</v>
      </c>
      <c r="K3031" t="str">
        <f t="shared" si="883"/>
        <v>0.000306903463841659-0.000502609216897712i</v>
      </c>
      <c r="L3031" t="str">
        <f t="shared" si="884"/>
        <v>0.00015-0.00339141141059607i</v>
      </c>
      <c r="M3031" t="str">
        <f t="shared" si="885"/>
        <v>0.0004-0.000598484366575779i</v>
      </c>
      <c r="N3031">
        <f t="shared" si="886"/>
        <v>83.57448784760885</v>
      </c>
      <c r="O3031">
        <f t="shared" si="887"/>
        <v>5.371650566730982</v>
      </c>
      <c r="P3031" s="3">
        <f t="shared" si="888"/>
        <v>-5.371650566730982</v>
      </c>
      <c r="Q3031" s="3">
        <f t="shared" si="889"/>
        <v>-96.42551215239115</v>
      </c>
      <c r="R3031">
        <f t="shared" si="890"/>
        <v>83.57448784760885</v>
      </c>
      <c r="S3031">
        <f t="shared" si="891"/>
        <v>83.207131558705399</v>
      </c>
      <c r="T3031">
        <f t="shared" si="874"/>
        <v>-5.371650566730982</v>
      </c>
    </row>
    <row r="3032" spans="1:20" x14ac:dyDescent="0.25">
      <c r="A3032">
        <f t="shared" si="875"/>
        <v>524792.48860277305</v>
      </c>
      <c r="B3032">
        <f t="shared" si="892"/>
        <v>83523.318658628486</v>
      </c>
      <c r="C3032" t="str">
        <f t="shared" si="876"/>
        <v>-0.0617828137644839-0.533396528106355i</v>
      </c>
      <c r="D3032" t="str">
        <f t="shared" si="877"/>
        <v>3.43288417719377-0.584640970735441i</v>
      </c>
      <c r="E3032" t="str">
        <f t="shared" si="878"/>
        <v>230.894729112332-124.956416913418i</v>
      </c>
      <c r="F3032" t="str">
        <f t="shared" si="879"/>
        <v>2.42065825864084-1.8898360562095i</v>
      </c>
      <c r="G3032" t="str">
        <f t="shared" si="880"/>
        <v>0.99824049551381-0.0419095291091806i</v>
      </c>
      <c r="H3032" t="str">
        <f t="shared" si="881"/>
        <v>0.942940998090193-192.074641103296i</v>
      </c>
      <c r="I3032" t="str">
        <f t="shared" si="882"/>
        <v>-1.01756960150402-1.3166621539638i</v>
      </c>
      <c r="K3032" t="str">
        <f t="shared" si="883"/>
        <v>0.000306701032106924-0.000500892094212469i</v>
      </c>
      <c r="L3032" t="str">
        <f t="shared" si="884"/>
        <v>0.00015-0.00337857283382753i</v>
      </c>
      <c r="M3032" t="str">
        <f t="shared" si="885"/>
        <v>0.0004-0.000596218735381329i</v>
      </c>
      <c r="N3032">
        <f t="shared" si="886"/>
        <v>83.392926888970976</v>
      </c>
      <c r="O3032">
        <f t="shared" si="887"/>
        <v>5.4011171603732686</v>
      </c>
      <c r="P3032" s="3">
        <f t="shared" si="888"/>
        <v>-5.4011171603732686</v>
      </c>
      <c r="Q3032" s="3">
        <f t="shared" si="889"/>
        <v>-96.607073111029024</v>
      </c>
      <c r="R3032">
        <f t="shared" si="890"/>
        <v>83.392926888970976</v>
      </c>
      <c r="S3032">
        <f t="shared" si="891"/>
        <v>83.523318658628483</v>
      </c>
      <c r="T3032">
        <f t="shared" si="874"/>
        <v>-5.4011171603732686</v>
      </c>
    </row>
    <row r="3033" spans="1:20" x14ac:dyDescent="0.25">
      <c r="A3033">
        <f t="shared" si="875"/>
        <v>526786.70005946362</v>
      </c>
      <c r="B3033">
        <f t="shared" si="892"/>
        <v>83840.707269531282</v>
      </c>
      <c r="C3033" t="str">
        <f t="shared" si="876"/>
        <v>-0.0632593482601112-0.531380908936986i</v>
      </c>
      <c r="D3033" t="str">
        <f t="shared" si="877"/>
        <v>3.43254420811602-0.585377979914653i</v>
      </c>
      <c r="E3033" t="str">
        <f t="shared" si="878"/>
        <v>230.211945074282-125.834057249144i</v>
      </c>
      <c r="F3033" t="str">
        <f t="shared" si="879"/>
        <v>2.42062582796419-1.88345140516209i</v>
      </c>
      <c r="G3033" t="str">
        <f t="shared" si="880"/>
        <v>0.998227121624859-0.0420682217048493i</v>
      </c>
      <c r="H3033" t="str">
        <f t="shared" si="881"/>
        <v>0.935093616692803-191.336536955156i</v>
      </c>
      <c r="I3033" t="str">
        <f t="shared" si="882"/>
        <v>-1.01024198329707-1.31154562057659i</v>
      </c>
      <c r="K3033" t="str">
        <f t="shared" si="883"/>
        <v>0.000306499765834217-0.000499181995785683i</v>
      </c>
      <c r="L3033" t="str">
        <f t="shared" si="884"/>
        <v>0.00015-0.00336578285896347i</v>
      </c>
      <c r="M3033" t="str">
        <f t="shared" si="885"/>
        <v>0.0004-0.000593961680993551i</v>
      </c>
      <c r="N3033">
        <f t="shared" si="886"/>
        <v>83.211055593824312</v>
      </c>
      <c r="O3033">
        <f t="shared" si="887"/>
        <v>5.4307639999115755</v>
      </c>
      <c r="P3033" s="3">
        <f t="shared" si="888"/>
        <v>-5.4307639999115755</v>
      </c>
      <c r="Q3033" s="3">
        <f t="shared" si="889"/>
        <v>-96.788944406175688</v>
      </c>
      <c r="R3033">
        <f t="shared" si="890"/>
        <v>83.211055593824312</v>
      </c>
      <c r="S3033">
        <f t="shared" si="891"/>
        <v>83.840707269531279</v>
      </c>
      <c r="T3033">
        <f t="shared" si="874"/>
        <v>-5.4307639999115755</v>
      </c>
    </row>
    <row r="3034" spans="1:20" x14ac:dyDescent="0.25">
      <c r="A3034">
        <f t="shared" si="875"/>
        <v>528788.4895196897</v>
      </c>
      <c r="B3034">
        <f t="shared" si="892"/>
        <v>84159.301957155505</v>
      </c>
      <c r="C3034" t="str">
        <f t="shared" si="876"/>
        <v>-0.0647258713686969-0.529356163700724i</v>
      </c>
      <c r="D3034" t="str">
        <f t="shared" si="877"/>
        <v>3.43220171846477-0.586122821216099i</v>
      </c>
      <c r="E3034" t="str">
        <f t="shared" si="878"/>
        <v>229.519361500025-126.706027159446i</v>
      </c>
      <c r="F3034" t="str">
        <f t="shared" si="879"/>
        <v>2.42059315122499-1.87709382741882i</v>
      </c>
      <c r="G3034" t="str">
        <f t="shared" si="880"/>
        <v>0.998213646263683-0.0422275108980572i</v>
      </c>
      <c r="H3034" t="str">
        <f t="shared" si="881"/>
        <v>0.927315443827582-190.601351860323i</v>
      </c>
      <c r="I3034" t="str">
        <f t="shared" si="882"/>
        <v>-1.00297049460745-1.3064497429576i</v>
      </c>
      <c r="K3034" t="str">
        <f t="shared" si="883"/>
        <v>0.000306299653738559-0.000497478897970138i</v>
      </c>
      <c r="L3034" t="str">
        <f t="shared" si="884"/>
        <v>0.00015-0.0033530413020158i</v>
      </c>
      <c r="M3034" t="str">
        <f t="shared" si="885"/>
        <v>0.0004-0.000591713170943965i</v>
      </c>
      <c r="N3034">
        <f t="shared" si="886"/>
        <v>83.02888685829511</v>
      </c>
      <c r="O3034">
        <f t="shared" si="887"/>
        <v>5.4605912853812164</v>
      </c>
      <c r="P3034" s="3">
        <f t="shared" si="888"/>
        <v>-5.4605912853812164</v>
      </c>
      <c r="Q3034" s="3">
        <f t="shared" si="889"/>
        <v>-96.97111314170489</v>
      </c>
      <c r="R3034">
        <f t="shared" si="890"/>
        <v>83.02888685829511</v>
      </c>
      <c r="S3034">
        <f t="shared" si="891"/>
        <v>84.159301957155506</v>
      </c>
      <c r="T3034">
        <f t="shared" si="874"/>
        <v>-5.4605912853812164</v>
      </c>
    </row>
    <row r="3035" spans="1:20" x14ac:dyDescent="0.25">
      <c r="A3035">
        <f t="shared" si="875"/>
        <v>530797.8857798645</v>
      </c>
      <c r="B3035">
        <f t="shared" si="892"/>
        <v>84479.107304592704</v>
      </c>
      <c r="C3035" t="str">
        <f t="shared" si="876"/>
        <v>-0.0661821867785042-0.527322429112375i</v>
      </c>
      <c r="D3035" t="str">
        <f t="shared" si="877"/>
        <v>3.43185669006759-0.586875498795668i</v>
      </c>
      <c r="E3035" t="str">
        <f t="shared" si="878"/>
        <v>228.817062321681-127.572175873193i</v>
      </c>
      <c r="F3035" t="str">
        <f t="shared" si="879"/>
        <v>2.42056022656305-1.87076323128689i</v>
      </c>
      <c r="G3035" t="str">
        <f t="shared" si="880"/>
        <v>0.998200068663155-0.0423873988825375i</v>
      </c>
      <c r="H3035" t="str">
        <f t="shared" si="881"/>
        <v>0.919605805139466-189.869073340875i</v>
      </c>
      <c r="I3035" t="str">
        <f t="shared" si="882"/>
        <v>-0.995754699573537-1.30137442632597i</v>
      </c>
      <c r="K3035" t="str">
        <f t="shared" si="883"/>
        <v>0.000306100684601382-0.000495782777196802i</v>
      </c>
      <c r="L3035" t="str">
        <f t="shared" si="884"/>
        <v>0.00015-0.00334034797969297i</v>
      </c>
      <c r="M3035" t="str">
        <f t="shared" si="885"/>
        <v>0.0004-0.000589473172886994i</v>
      </c>
      <c r="N3035">
        <f t="shared" si="886"/>
        <v>82.846433589076923</v>
      </c>
      <c r="O3035">
        <f t="shared" si="887"/>
        <v>5.4905991840934441</v>
      </c>
      <c r="P3035" s="3">
        <f t="shared" si="888"/>
        <v>-5.4905991840934441</v>
      </c>
      <c r="Q3035" s="3">
        <f t="shared" si="889"/>
        <v>-97.153566410923077</v>
      </c>
      <c r="R3035">
        <f t="shared" si="890"/>
        <v>82.846433589076923</v>
      </c>
      <c r="S3035">
        <f t="shared" si="891"/>
        <v>84.479107304592702</v>
      </c>
      <c r="T3035">
        <f t="shared" si="874"/>
        <v>-5.4905991840934441</v>
      </c>
    </row>
    <row r="3036" spans="1:20" x14ac:dyDescent="0.25">
      <c r="A3036">
        <f t="shared" si="875"/>
        <v>532814.91774582805</v>
      </c>
      <c r="B3036">
        <f t="shared" si="892"/>
        <v>84800.127912350159</v>
      </c>
      <c r="C3036" t="str">
        <f t="shared" si="876"/>
        <v>-0.0676281012760644-0.525279845838395i</v>
      </c>
      <c r="D3036" t="str">
        <f t="shared" si="877"/>
        <v>3.43150910462882-0.587636016850257i</v>
      </c>
      <c r="E3036" t="str">
        <f t="shared" si="878"/>
        <v>228.10513453275-128.432354296889i</v>
      </c>
      <c r="F3036" t="str">
        <f t="shared" si="879"/>
        <v>2.42052705210417-1.86445952545896i</v>
      </c>
      <c r="G3036" t="str">
        <f t="shared" si="880"/>
        <v>0.99818638805039-0.0425478878595258i</v>
      </c>
      <c r="H3036" t="str">
        <f t="shared" si="881"/>
        <v>0.911964033711462-189.139688982538i</v>
      </c>
      <c r="I3036" t="str">
        <f t="shared" si="882"/>
        <v>-0.988594165803142-1.29631957646351i</v>
      </c>
      <c r="K3036" t="str">
        <f t="shared" si="883"/>
        <v>0.000305902847269952-0.000494093609974631i</v>
      </c>
      <c r="L3036" t="str">
        <f t="shared" si="884"/>
        <v>0.00015-0.00332770270939726i</v>
      </c>
      <c r="M3036" t="str">
        <f t="shared" si="885"/>
        <v>0.0004-0.000587241654599515i</v>
      </c>
      <c r="N3036">
        <f t="shared" si="886"/>
        <v>82.663708698951197</v>
      </c>
      <c r="O3036">
        <f t="shared" si="887"/>
        <v>5.5207878306011757</v>
      </c>
      <c r="P3036" s="3">
        <f t="shared" si="888"/>
        <v>-5.5207878306011757</v>
      </c>
      <c r="Q3036" s="3">
        <f t="shared" si="889"/>
        <v>-97.336291301048803</v>
      </c>
      <c r="R3036">
        <f t="shared" si="890"/>
        <v>82.663708698951197</v>
      </c>
      <c r="S3036">
        <f t="shared" si="891"/>
        <v>84.800127912350163</v>
      </c>
      <c r="T3036">
        <f t="shared" si="874"/>
        <v>-5.5207878306011757</v>
      </c>
    </row>
    <row r="3037" spans="1:20" x14ac:dyDescent="0.25">
      <c r="A3037">
        <f t="shared" si="875"/>
        <v>534839.61443326215</v>
      </c>
      <c r="B3037">
        <f t="shared" si="892"/>
        <v>85122.368398417093</v>
      </c>
      <c r="C3037" t="str">
        <f t="shared" si="876"/>
        <v>-0.069063424843521-0.523228558417866i</v>
      </c>
      <c r="D3037" t="str">
        <f t="shared" si="877"/>
        <v>3.43115894372886-0.588404379617079i</v>
      </c>
      <c r="E3037" t="str">
        <f t="shared" si="878"/>
        <v>227.383668145475-129.286415091701i</v>
      </c>
      <c r="F3037" t="str">
        <f t="shared" si="879"/>
        <v>2.42049362596008-1.85818261901178i</v>
      </c>
      <c r="G3037" t="str">
        <f t="shared" si="880"/>
        <v>0.9981726036467-0.0427089800377798i</v>
      </c>
      <c r="H3037" t="str">
        <f t="shared" si="881"/>
        <v>0.904389469971834-188.413186434264i</v>
      </c>
      <c r="I3037" t="str">
        <f t="shared" si="882"/>
        <v>-0.981488464344632-1.29128509970994i</v>
      </c>
      <c r="K3037" t="str">
        <f t="shared" si="883"/>
        <v>0.000305706130656774-0.000492411372890343i</v>
      </c>
      <c r="L3037" t="str">
        <f t="shared" si="884"/>
        <v>0.00015-0.00331510530922222i</v>
      </c>
      <c r="M3037" t="str">
        <f t="shared" si="885"/>
        <v>0.0004-0.00058501858398039i</v>
      </c>
      <c r="N3037">
        <f t="shared" si="886"/>
        <v>82.480725102308611</v>
      </c>
      <c r="O3037">
        <f t="shared" si="887"/>
        <v>5.5511573266829108</v>
      </c>
      <c r="P3037" s="3">
        <f t="shared" si="888"/>
        <v>-5.5511573266829108</v>
      </c>
      <c r="Q3037" s="3">
        <f t="shared" si="889"/>
        <v>-97.519274897691389</v>
      </c>
      <c r="R3037">
        <f t="shared" si="890"/>
        <v>82.480725102308611</v>
      </c>
      <c r="S3037">
        <f t="shared" si="891"/>
        <v>85.122368398417095</v>
      </c>
      <c r="T3037">
        <f t="shared" si="874"/>
        <v>-5.5511573266829108</v>
      </c>
    </row>
    <row r="3038" spans="1:20" x14ac:dyDescent="0.25">
      <c r="A3038">
        <f t="shared" si="875"/>
        <v>536872.00496810861</v>
      </c>
      <c r="B3038">
        <f t="shared" si="892"/>
        <v>85445.833398331073</v>
      </c>
      <c r="C3038" t="str">
        <f t="shared" si="876"/>
        <v>-0.0704879707535833-0.521168715180551i</v>
      </c>
      <c r="D3038" t="str">
        <f t="shared" si="877"/>
        <v>3.43080618882341-0.589180591372953i</v>
      </c>
      <c r="E3038" t="str">
        <f t="shared" si="878"/>
        <v>226.65275614586-130.134212749186i</v>
      </c>
      <c r="F3038" t="str">
        <f t="shared" si="879"/>
        <v>2.42045994622839-1.85193242140486i</v>
      </c>
      <c r="G3038" t="str">
        <f t="shared" si="880"/>
        <v>0.998158714667561-0.0428706776335971i</v>
      </c>
      <c r="H3038" t="str">
        <f t="shared" si="881"/>
        <v>0.896881461602583-187.689553407791i</v>
      </c>
      <c r="I3038" t="str">
        <f t="shared" si="882"/>
        <v>-0.974437169658227-1.28627090295808i</v>
      </c>
      <c r="K3038" t="str">
        <f t="shared" si="883"/>
        <v>0.000305510523739042-0.000490736042608211i</v>
      </c>
      <c r="L3038" t="str">
        <f t="shared" si="884"/>
        <v>0.00015-0.00330255559795001i</v>
      </c>
      <c r="M3038" t="str">
        <f t="shared" si="885"/>
        <v>0.0004-0.000582803929049999i</v>
      </c>
      <c r="N3038">
        <f t="shared" si="886"/>
        <v>82.297495710665771</v>
      </c>
      <c r="O3038">
        <f t="shared" si="887"/>
        <v>5.5817077413438367</v>
      </c>
      <c r="P3038" s="3">
        <f t="shared" si="888"/>
        <v>-5.5817077413438367</v>
      </c>
      <c r="Q3038" s="3">
        <f t="shared" si="889"/>
        <v>-97.702504289334229</v>
      </c>
      <c r="R3038">
        <f t="shared" si="890"/>
        <v>82.297495710665771</v>
      </c>
      <c r="S3038">
        <f t="shared" si="891"/>
        <v>85.445833398331075</v>
      </c>
      <c r="T3038">
        <f t="shared" si="874"/>
        <v>-5.5817077413438367</v>
      </c>
    </row>
    <row r="3039" spans="1:20" x14ac:dyDescent="0.25">
      <c r="A3039">
        <f t="shared" si="875"/>
        <v>538912.11858698737</v>
      </c>
      <c r="B3039">
        <f t="shared" si="892"/>
        <v>85770.527565244731</v>
      </c>
      <c r="C3039" t="str">
        <f t="shared" si="876"/>
        <v>-0.0719015556619464-0.519100468162176i</v>
      </c>
      <c r="D3039" t="str">
        <f t="shared" si="877"/>
        <v>3.43045082124281-0.589964656433598i</v>
      </c>
      <c r="E3039" t="str">
        <f t="shared" si="878"/>
        <v>225.912494446454-130.975603665618i</v>
      </c>
      <c r="F3039" t="str">
        <f t="shared" si="879"/>
        <v>2.42042601099237-1.84570884247914i</v>
      </c>
      <c r="G3039" t="str">
        <f t="shared" si="880"/>
        <v>0.998144720322557-0.0430329828708356i</v>
      </c>
      <c r="H3039" t="str">
        <f t="shared" si="881"/>
        <v>0.889439363449183-186.968777677232i</v>
      </c>
      <c r="I3039" t="str">
        <f t="shared" si="882"/>
        <v>-0.96743985958767-1.28127689364913i</v>
      </c>
      <c r="K3039" t="str">
        <f t="shared" si="883"/>
        <v>0.00030531601555806-0.000489067595869851i</v>
      </c>
      <c r="L3039" t="str">
        <f t="shared" si="884"/>
        <v>0.00015-0.00329005339504882i</v>
      </c>
      <c r="M3039" t="str">
        <f t="shared" si="885"/>
        <v>0.0004-0.000580597657949793i</v>
      </c>
      <c r="N3039">
        <f t="shared" si="886"/>
        <v>82.114033428185053</v>
      </c>
      <c r="O3039">
        <f t="shared" si="887"/>
        <v>5.6124391108332352</v>
      </c>
      <c r="P3039" s="3">
        <f t="shared" si="888"/>
        <v>-5.6124391108332352</v>
      </c>
      <c r="Q3039" s="3">
        <f t="shared" si="889"/>
        <v>-97.885966571814947</v>
      </c>
      <c r="R3039">
        <f t="shared" si="890"/>
        <v>82.114033428185053</v>
      </c>
      <c r="S3039">
        <f t="shared" si="891"/>
        <v>85.770527565244734</v>
      </c>
      <c r="T3039">
        <f t="shared" si="874"/>
        <v>-5.6124391108332352</v>
      </c>
    </row>
    <row r="3040" spans="1:20" x14ac:dyDescent="0.25">
      <c r="A3040">
        <f t="shared" si="875"/>
        <v>540959.98463761795</v>
      </c>
      <c r="B3040">
        <f t="shared" si="892"/>
        <v>86096.455569992657</v>
      </c>
      <c r="C3040" t="str">
        <f t="shared" si="876"/>
        <v>-0.0733039996970944-0.51702397301685i</v>
      </c>
      <c r="D3040" t="str">
        <f t="shared" si="877"/>
        <v>3.43009282219119-0.590756579152898i</v>
      </c>
      <c r="E3040" t="str">
        <f t="shared" si="878"/>
        <v>225.162981836879-131.810446214833i</v>
      </c>
      <c r="F3040" t="str">
        <f t="shared" si="879"/>
        <v>2.42039181832099-1.83951179245567i</v>
      </c>
      <c r="G3040" t="str">
        <f t="shared" si="880"/>
        <v>0.998130619815346-0.0431958979809316i</v>
      </c>
      <c r="H3040" t="str">
        <f t="shared" si="881"/>
        <v>0.882062537431518-186.250847078646i</v>
      </c>
      <c r="I3040" t="str">
        <f t="shared" si="882"/>
        <v>-0.960496115332047-1.27630297976806i</v>
      </c>
      <c r="K3040" t="str">
        <f t="shared" si="883"/>
        <v>0.000305122595218664-0.000487406009493984i</v>
      </c>
      <c r="L3040" t="str">
        <f t="shared" si="884"/>
        <v>0.00015-0.00327759852067028i</v>
      </c>
      <c r="M3040" t="str">
        <f t="shared" si="885"/>
        <v>0.0004-0.000578399738941812i</v>
      </c>
      <c r="N3040">
        <f t="shared" si="886"/>
        <v>81.930351147197712</v>
      </c>
      <c r="O3040">
        <f t="shared" si="887"/>
        <v>5.6433514386811003</v>
      </c>
      <c r="P3040" s="3">
        <f t="shared" si="888"/>
        <v>-5.6433514386811003</v>
      </c>
      <c r="Q3040" s="3">
        <f t="shared" si="889"/>
        <v>-98.069648852802288</v>
      </c>
      <c r="R3040">
        <f t="shared" si="890"/>
        <v>81.930351147197712</v>
      </c>
      <c r="S3040">
        <f t="shared" si="891"/>
        <v>86.096455569992656</v>
      </c>
      <c r="T3040">
        <f t="shared" si="874"/>
        <v>-5.6433514386811003</v>
      </c>
    </row>
    <row r="3041" spans="1:20" x14ac:dyDescent="0.25">
      <c r="A3041">
        <f t="shared" si="875"/>
        <v>543015.63257924083</v>
      </c>
      <c r="B3041">
        <f t="shared" si="892"/>
        <v>86423.622101158631</v>
      </c>
      <c r="C3041" t="str">
        <f t="shared" si="876"/>
        <v>-0.074695126547439-0.514939388927022i</v>
      </c>
      <c r="D3041" t="str">
        <f t="shared" si="877"/>
        <v>3.42973217274592-0.591556363922199i</v>
      </c>
      <c r="E3041" t="str">
        <f t="shared" si="878"/>
        <v>224.404319932225-132.638600819553i</v>
      </c>
      <c r="F3041" t="str">
        <f t="shared" si="879"/>
        <v>2.42035736626867-1.83334118193426i</v>
      </c>
      <c r="G3041" t="str">
        <f t="shared" si="880"/>
        <v>0.998116412343613-0.0433594252029192i</v>
      </c>
      <c r="H3041" t="str">
        <f t="shared" si="881"/>
        <v>0.874750352456112-185.535749509624i</v>
      </c>
      <c r="I3041" t="str">
        <f t="shared" si="882"/>
        <v>-0.953605521417899-1.27134906983889i</v>
      </c>
      <c r="K3041" t="str">
        <f t="shared" si="883"/>
        <v>0.000304930251888678-0.000485751260376252i</v>
      </c>
      <c r="L3041" t="str">
        <f t="shared" si="884"/>
        <v>0.00015-0.00326519079564682i</v>
      </c>
      <c r="M3041" t="str">
        <f t="shared" si="885"/>
        <v>0.0004-0.000576210140408263i</v>
      </c>
      <c r="N3041">
        <f t="shared" si="886"/>
        <v>81.746461743732652</v>
      </c>
      <c r="O3041">
        <f t="shared" si="887"/>
        <v>5.674444695748817</v>
      </c>
      <c r="P3041" s="3">
        <f t="shared" si="888"/>
        <v>-5.674444695748817</v>
      </c>
      <c r="Q3041" s="3">
        <f t="shared" si="889"/>
        <v>-98.253538256267348</v>
      </c>
      <c r="R3041">
        <f t="shared" si="890"/>
        <v>81.746461743732652</v>
      </c>
      <c r="S3041">
        <f t="shared" si="891"/>
        <v>86.423622101158628</v>
      </c>
      <c r="T3041">
        <f t="shared" si="874"/>
        <v>-5.674444695748817</v>
      </c>
    </row>
    <row r="3042" spans="1:20" x14ac:dyDescent="0.25">
      <c r="A3042">
        <f t="shared" si="875"/>
        <v>545079.09198304208</v>
      </c>
      <c r="B3042">
        <f t="shared" si="892"/>
        <v>86752.031865143043</v>
      </c>
      <c r="C3042" t="str">
        <f t="shared" si="876"/>
        <v>-0.0760747635455672-0.512846878510738i</v>
      </c>
      <c r="D3042" t="str">
        <f t="shared" si="877"/>
        <v>3.42936885385674-0.592364015169555i</v>
      </c>
      <c r="E3042" t="str">
        <f t="shared" si="878"/>
        <v>223.636613119327-133.459930021047i</v>
      </c>
      <c r="F3042" t="str">
        <f t="shared" si="879"/>
        <v>2.42032265287525-1.82719692189219i</v>
      </c>
      <c r="G3042" t="str">
        <f t="shared" si="880"/>
        <v>0.998102097099025-0.0435235667834486i</v>
      </c>
      <c r="H3042" t="str">
        <f t="shared" si="881"/>
        <v>0.86750218432956-184.823472928878i</v>
      </c>
      <c r="I3042" t="str">
        <f t="shared" si="882"/>
        <v>-0.9467676656716-1.26641507292021i</v>
      </c>
      <c r="K3042" t="str">
        <f t="shared" si="883"/>
        <v>0.000304738974798348-0.000484103325488963i</v>
      </c>
      <c r="L3042" t="str">
        <f t="shared" si="884"/>
        <v>0.00015-0.00325283004148915i</v>
      </c>
      <c r="M3042" t="str">
        <f t="shared" si="885"/>
        <v>0.0004-0.000574028830851029i</v>
      </c>
      <c r="N3042">
        <f t="shared" si="886"/>
        <v>81.56237807306411</v>
      </c>
      <c r="O3042">
        <f t="shared" si="887"/>
        <v>5.7057188202996887</v>
      </c>
      <c r="P3042" s="3">
        <f t="shared" si="888"/>
        <v>-5.7057188202996887</v>
      </c>
      <c r="Q3042" s="3">
        <f t="shared" si="889"/>
        <v>-98.43762192693589</v>
      </c>
      <c r="R3042">
        <f t="shared" si="890"/>
        <v>81.56237807306411</v>
      </c>
      <c r="S3042">
        <f t="shared" si="891"/>
        <v>86.752031865143039</v>
      </c>
      <c r="T3042">
        <f t="shared" si="874"/>
        <v>-5.7057188202996887</v>
      </c>
    </row>
    <row r="3043" spans="1:20" x14ac:dyDescent="0.25">
      <c r="A3043">
        <f t="shared" si="875"/>
        <v>547150.39253257762</v>
      </c>
      <c r="B3043">
        <f t="shared" si="892"/>
        <v>87081.689586230583</v>
      </c>
      <c r="C3043" t="str">
        <f t="shared" si="876"/>
        <v>-0.0774427417496766-0.51074660772649i</v>
      </c>
      <c r="D3043" t="str">
        <f t="shared" si="877"/>
        <v>3.42900284634506-0.59317953735899i</v>
      </c>
      <c r="E3043" t="str">
        <f t="shared" si="878"/>
        <v>222.859968500971-134.274298547106i</v>
      </c>
      <c r="F3043" t="str">
        <f t="shared" si="879"/>
        <v>2.42028767616594-1.82107892368287i</v>
      </c>
      <c r="G3043" t="str">
        <f t="shared" si="880"/>
        <v>0.998087673267188-0.0436883249768055i</v>
      </c>
      <c r="H3043" t="str">
        <f t="shared" si="881"/>
        <v>0.860317415673077-184.11400535583i</v>
      </c>
      <c r="I3043" t="str">
        <f t="shared" si="882"/>
        <v>-0.939982139191948-1.26150089860072i</v>
      </c>
      <c r="K3043" t="str">
        <f t="shared" si="883"/>
        <v>0.000304548753239783-0.000482462181880893i</v>
      </c>
      <c r="L3043" t="str">
        <f t="shared" si="884"/>
        <v>0.00015-0.0032405160803837i</v>
      </c>
      <c r="M3043" t="str">
        <f t="shared" si="885"/>
        <v>0.0004-0.00057185577889124i</v>
      </c>
      <c r="N3043">
        <f t="shared" si="886"/>
        <v>81.378112965266595</v>
      </c>
      <c r="O3043">
        <f t="shared" si="887"/>
        <v>5.737173718085752</v>
      </c>
      <c r="P3043" s="3">
        <f t="shared" si="888"/>
        <v>-5.737173718085752</v>
      </c>
      <c r="Q3043" s="3">
        <f t="shared" si="889"/>
        <v>-98.621887034733405</v>
      </c>
      <c r="R3043">
        <f t="shared" si="890"/>
        <v>81.378112965266595</v>
      </c>
      <c r="S3043">
        <f t="shared" si="891"/>
        <v>87.081689586230581</v>
      </c>
      <c r="T3043">
        <f t="shared" si="874"/>
        <v>-5.737173718085752</v>
      </c>
    </row>
    <row r="3044" spans="1:20" x14ac:dyDescent="0.25">
      <c r="A3044">
        <f t="shared" si="875"/>
        <v>549229.56402420136</v>
      </c>
      <c r="B3044">
        <f t="shared" si="892"/>
        <v>87412.600006658264</v>
      </c>
      <c r="C3044" t="str">
        <f t="shared" si="876"/>
        <v>-0.0787988960220368-0.508638745775822i</v>
      </c>
      <c r="D3044" t="str">
        <f t="shared" si="877"/>
        <v>3.42863413090329-0.594002934989764i</v>
      </c>
      <c r="E3044" t="str">
        <f t="shared" si="878"/>
        <v>222.074495838164-135.081573378282i</v>
      </c>
      <c r="F3044" t="str">
        <f t="shared" si="879"/>
        <v>2.42025243415101-1.81498709903458i</v>
      </c>
      <c r="G3044" t="str">
        <f t="shared" si="880"/>
        <v>0.998073140027601-0.04385370204493i</v>
      </c>
      <c r="H3044" t="str">
        <f t="shared" si="881"/>
        <v>0.853195435838337-183.407334870207i</v>
      </c>
      <c r="I3044" t="str">
        <f t="shared" si="882"/>
        <v>-0.933248536323041-1.25660645699459i</v>
      </c>
      <c r="K3044" t="str">
        <f t="shared" si="883"/>
        <v>0.000304359576566412-0.000480827806677056i</v>
      </c>
      <c r="L3044" t="str">
        <f t="shared" si="884"/>
        <v>0.00015-0.00322824873518997i</v>
      </c>
      <c r="M3044" t="str">
        <f t="shared" si="885"/>
        <v>0.0004-0.000569690953268819i</v>
      </c>
      <c r="N3044">
        <f t="shared" si="886"/>
        <v>81.193679220790287</v>
      </c>
      <c r="O3044">
        <f t="shared" si="887"/>
        <v>5.7688092624499445</v>
      </c>
      <c r="P3044" s="3">
        <f t="shared" si="888"/>
        <v>-5.7688092624499445</v>
      </c>
      <c r="Q3044" s="3">
        <f t="shared" si="889"/>
        <v>-98.806320779209713</v>
      </c>
      <c r="R3044">
        <f t="shared" si="890"/>
        <v>81.193679220790287</v>
      </c>
      <c r="S3044">
        <f t="shared" si="891"/>
        <v>87.412600006658266</v>
      </c>
      <c r="T3044">
        <f t="shared" si="874"/>
        <v>-5.7688092624499445</v>
      </c>
    </row>
    <row r="3045" spans="1:20" x14ac:dyDescent="0.25">
      <c r="A3045">
        <f t="shared" si="875"/>
        <v>551316.63636749331</v>
      </c>
      <c r="B3045">
        <f t="shared" si="892"/>
        <v>87744.767886683563</v>
      </c>
      <c r="C3045" t="str">
        <f t="shared" si="876"/>
        <v>-0.08014306510435-0.506523465003543i</v>
      </c>
      <c r="D3045" t="str">
        <f t="shared" si="877"/>
        <v>3.42826268809402-0.594834212595598i</v>
      </c>
      <c r="E3045" t="str">
        <f t="shared" si="878"/>
        <v>221.280307490434-135.881623812235i</v>
      </c>
      <c r="F3045" t="str">
        <f t="shared" si="879"/>
        <v>2.42021692482595-1.80892136004909i</v>
      </c>
      <c r="G3045" t="str">
        <f t="shared" si="880"/>
        <v>0.998058496553613-0.0440197002574349i</v>
      </c>
      <c r="H3045" t="str">
        <f t="shared" si="881"/>
        <v>0.846135640824322-182.703449611642i</v>
      </c>
      <c r="I3045" t="str">
        <f t="shared" si="882"/>
        <v>-0.926566454627346-1.25173165873731i</v>
      </c>
      <c r="K3045" t="str">
        <f t="shared" si="883"/>
        <v>0.000304171434192416-0.00047920017707847i</v>
      </c>
      <c r="L3045" t="str">
        <f t="shared" si="884"/>
        <v>0.00015-0.00321602782943812i</v>
      </c>
      <c r="M3045" t="str">
        <f t="shared" si="885"/>
        <v>0.0004-0.000567534322842019i</v>
      </c>
      <c r="N3045">
        <f t="shared" si="886"/>
        <v>81.009089606061011</v>
      </c>
      <c r="O3045">
        <f t="shared" si="887"/>
        <v>5.8006252944479577</v>
      </c>
      <c r="P3045" s="3">
        <f t="shared" si="888"/>
        <v>-5.8006252944479577</v>
      </c>
      <c r="Q3045" s="3">
        <f t="shared" si="889"/>
        <v>-98.990910393938989</v>
      </c>
      <c r="R3045">
        <f t="shared" si="890"/>
        <v>81.009089606061011</v>
      </c>
      <c r="S3045">
        <f t="shared" si="891"/>
        <v>87.744767886683562</v>
      </c>
      <c r="T3045">
        <f t="shared" si="874"/>
        <v>-5.8006252944479577</v>
      </c>
    </row>
    <row r="3046" spans="1:20" x14ac:dyDescent="0.25">
      <c r="A3046">
        <f t="shared" si="875"/>
        <v>553411.63958568987</v>
      </c>
      <c r="B3046">
        <f t="shared" si="892"/>
        <v>88078.198004652964</v>
      </c>
      <c r="C3046" t="str">
        <f t="shared" si="876"/>
        <v>-0.0814750916900387-0.504400940795982i</v>
      </c>
      <c r="D3046" t="str">
        <f t="shared" si="877"/>
        <v>3.4278884983493-0.595673374743918i</v>
      </c>
      <c r="E3046" t="str">
        <f t="shared" si="878"/>
        <v>220.477518354314-136.67432152623i</v>
      </c>
      <c r="F3046" t="str">
        <f t="shared" si="879"/>
        <v>2.42018114617116-1.80288161920043i</v>
      </c>
      <c r="G3046" t="str">
        <f t="shared" si="880"/>
        <v>0.998043742012376-0.0441863218916245i</v>
      </c>
      <c r="H3046" t="str">
        <f t="shared" si="881"/>
        <v>0.839137433195502-182.002337779269i</v>
      </c>
      <c r="I3046" t="str">
        <f t="shared" si="882"/>
        <v>-0.919935494859032-1.24687641498111i</v>
      </c>
      <c r="K3046" t="str">
        <f t="shared" si="883"/>
        <v>0.00030398431559222-0.000477579270361953i</v>
      </c>
      <c r="L3046" t="str">
        <f t="shared" si="884"/>
        <v>0.00015-0.00320385318732627i</v>
      </c>
      <c r="M3046" t="str">
        <f t="shared" si="885"/>
        <v>0.0004-0.000565385856586991i</v>
      </c>
      <c r="N3046">
        <f t="shared" si="886"/>
        <v>80.824356849103012</v>
      </c>
      <c r="O3046">
        <f t="shared" si="887"/>
        <v>5.8326216229840275</v>
      </c>
      <c r="P3046" s="3">
        <f t="shared" si="888"/>
        <v>-5.8326216229840275</v>
      </c>
      <c r="Q3046" s="3">
        <f t="shared" si="889"/>
        <v>-99.175643150896988</v>
      </c>
      <c r="R3046">
        <f t="shared" si="890"/>
        <v>80.824356849103012</v>
      </c>
      <c r="S3046">
        <f t="shared" si="891"/>
        <v>88.078198004652961</v>
      </c>
      <c r="T3046">
        <f t="shared" si="874"/>
        <v>-5.8326216229840275</v>
      </c>
    </row>
    <row r="3047" spans="1:20" x14ac:dyDescent="0.25">
      <c r="A3047">
        <f t="shared" si="875"/>
        <v>555514.60381611541</v>
      </c>
      <c r="B3047">
        <f t="shared" si="892"/>
        <v>88412.895157070641</v>
      </c>
      <c r="C3047" t="str">
        <f t="shared" si="876"/>
        <v>-0.0827948224933525-0.502271351477141i</v>
      </c>
      <c r="D3047" t="str">
        <f t="shared" si="877"/>
        <v>3.42751154197-0.596520426035091i</v>
      </c>
      <c r="E3047" t="str">
        <f t="shared" si="878"/>
        <v>219.666245800028-137.45954063766i</v>
      </c>
      <c r="F3047" t="str">
        <f t="shared" si="879"/>
        <v>2.42014509615188-1.79686778933357i</v>
      </c>
      <c r="G3047" t="str">
        <f t="shared" si="880"/>
        <v>0.998028875564798-0.0443535692325137i</v>
      </c>
      <c r="H3047" t="str">
        <f t="shared" si="881"/>
        <v>0.832200222000938-181.303987631338i</v>
      </c>
      <c r="I3047" t="str">
        <f t="shared" si="882"/>
        <v>-0.913355260937582-1.24204063739079i</v>
      </c>
      <c r="K3047" t="str">
        <f t="shared" si="883"/>
        <v>0.000303798210299915-0.000475965063879868i</v>
      </c>
      <c r="L3047" t="str">
        <f t="shared" si="884"/>
        <v>0.00015-0.00319172463371815i</v>
      </c>
      <c r="M3047" t="str">
        <f t="shared" si="885"/>
        <v>0.0004-0.000563245523597321i</v>
      </c>
      <c r="N3047">
        <f t="shared" si="886"/>
        <v>80.639493635187279</v>
      </c>
      <c r="O3047">
        <f t="shared" si="887"/>
        <v>5.8647980249649123</v>
      </c>
      <c r="P3047" s="3">
        <f t="shared" si="888"/>
        <v>-5.8647980249649123</v>
      </c>
      <c r="Q3047" s="3">
        <f t="shared" si="889"/>
        <v>-99.360506364812721</v>
      </c>
      <c r="R3047">
        <f t="shared" si="890"/>
        <v>80.639493635187279</v>
      </c>
      <c r="S3047">
        <f t="shared" si="891"/>
        <v>88.412895157070636</v>
      </c>
      <c r="T3047">
        <f t="shared" si="874"/>
        <v>-5.8647980249649123</v>
      </c>
    </row>
    <row r="3048" spans="1:20" x14ac:dyDescent="0.25">
      <c r="A3048">
        <f t="shared" si="875"/>
        <v>557625.55931061669</v>
      </c>
      <c r="B3048">
        <f t="shared" si="892"/>
        <v>88748.864158667508</v>
      </c>
      <c r="C3048" t="str">
        <f t="shared" si="876"/>
        <v>-0.0841021083151747-0.500134878202984i</v>
      </c>
      <c r="D3048" t="str">
        <f t="shared" si="877"/>
        <v>3.42713179912492-0.597375371101633i</v>
      </c>
      <c r="E3048" t="str">
        <f t="shared" si="878"/>
        <v>218.846609606474-138.237157762532i</v>
      </c>
      <c r="F3048" t="str">
        <f t="shared" si="879"/>
        <v>2.42010877271814-1.79087978366312i</v>
      </c>
      <c r="G3048" t="str">
        <f t="shared" si="880"/>
        <v>0.9980138963655-0.0445214445728463i</v>
      </c>
      <c r="H3048" t="str">
        <f t="shared" si="881"/>
        <v>0.825323422694612-180.608387484815i</v>
      </c>
      <c r="I3048" t="str">
        <f t="shared" si="882"/>
        <v>-0.906825359921545-1.23722423813941i</v>
      </c>
      <c r="K3048" t="str">
        <f t="shared" si="883"/>
        <v>0.000303613107908745-0.000474357535059923i</v>
      </c>
      <c r="L3048" t="str">
        <f t="shared" si="884"/>
        <v>0.00015-0.00317964199414041i</v>
      </c>
      <c r="M3048" t="str">
        <f t="shared" si="885"/>
        <v>0.0004-0.000561113293083602i</v>
      </c>
      <c r="N3048">
        <f t="shared" si="886"/>
        <v>80.454512602517113</v>
      </c>
      <c r="O3048">
        <f t="shared" si="887"/>
        <v>5.8971542454699746</v>
      </c>
      <c r="P3048" s="3">
        <f t="shared" si="888"/>
        <v>-5.8971542454699746</v>
      </c>
      <c r="Q3048" s="3">
        <f t="shared" si="889"/>
        <v>-99.545487397482887</v>
      </c>
      <c r="R3048">
        <f t="shared" si="890"/>
        <v>80.454512602517113</v>
      </c>
      <c r="S3048">
        <f t="shared" si="891"/>
        <v>88.748864158667502</v>
      </c>
      <c r="T3048">
        <f t="shared" si="874"/>
        <v>-5.8971542454699746</v>
      </c>
    </row>
    <row r="3049" spans="1:20" x14ac:dyDescent="0.25">
      <c r="A3049">
        <f t="shared" si="875"/>
        <v>559744.536435997</v>
      </c>
      <c r="B3049">
        <f t="shared" si="892"/>
        <v>89086.10984247044</v>
      </c>
      <c r="C3049" t="str">
        <f t="shared" si="876"/>
        <v>-0.0853968041055651-0.497991704853949i</v>
      </c>
      <c r="D3049" t="str">
        <f t="shared" si="877"/>
        <v>3.42674924985012-0.598238214607428i</v>
      </c>
      <c r="E3049" t="str">
        <f t="shared" si="878"/>
        <v>218.01873189457-139.007052071903i</v>
      </c>
      <c r="F3049" t="str">
        <f t="shared" si="879"/>
        <v>2.42007217380463-1.78491751577209i</v>
      </c>
      <c r="G3049" t="str">
        <f t="shared" si="880"/>
        <v>0.997998803562769-0.0446899502131138i</v>
      </c>
      <c r="H3049" t="str">
        <f t="shared" si="881"/>
        <v>0.81850645705681-179.915525715i</v>
      </c>
      <c r="I3049" t="str">
        <f t="shared" si="882"/>
        <v>-0.900345401982625-1.23242712990414i</v>
      </c>
      <c r="K3049" t="str">
        <f t="shared" si="883"/>
        <v>0.000303428998070555-0.000472756661404918i</v>
      </c>
      <c r="L3049" t="str">
        <f t="shared" si="884"/>
        <v>0.00015-0.00316760509478025i</v>
      </c>
      <c r="M3049" t="str">
        <f t="shared" si="885"/>
        <v>0.0004-0.000558989134372983i</v>
      </c>
      <c r="N3049">
        <f t="shared" si="886"/>
        <v>80.269426337943131</v>
      </c>
      <c r="O3049">
        <f t="shared" si="887"/>
        <v>5.9296899979375697</v>
      </c>
      <c r="P3049" s="3">
        <f t="shared" si="888"/>
        <v>-5.9296899979375697</v>
      </c>
      <c r="Q3049" s="3">
        <f t="shared" si="889"/>
        <v>-99.730573662056869</v>
      </c>
      <c r="R3049">
        <f t="shared" si="890"/>
        <v>80.269426337943131</v>
      </c>
      <c r="S3049">
        <f t="shared" si="891"/>
        <v>89.086109842470435</v>
      </c>
      <c r="T3049">
        <f t="shared" si="874"/>
        <v>-5.9296899979375697</v>
      </c>
    </row>
    <row r="3050" spans="1:20" x14ac:dyDescent="0.25">
      <c r="A3050">
        <f t="shared" si="875"/>
        <v>561871.56567445386</v>
      </c>
      <c r="B3050">
        <f t="shared" si="892"/>
        <v>89424.637059871835</v>
      </c>
      <c r="C3050" t="str">
        <f t="shared" si="876"/>
        <v>-0.0866787690229318-0.495842017925866i</v>
      </c>
      <c r="D3050" t="str">
        <f t="shared" si="877"/>
        <v>3.42636387404819-0.599108961246934i</v>
      </c>
      <c r="E3050" t="str">
        <f t="shared" si="878"/>
        <v>217.182737059052-139.769105346189i</v>
      </c>
      <c r="F3050" t="str">
        <f t="shared" si="879"/>
        <v>2.42003529733048-1.77898089961056i</v>
      </c>
      <c r="G3050" t="str">
        <f t="shared" si="880"/>
        <v>0.997983596298509-0.0448590884615732i</v>
      </c>
      <c r="H3050" t="str">
        <f t="shared" si="881"/>
        <v>0.811748753116591-179.225390755138i</v>
      </c>
      <c r="I3050" t="str">
        <f t="shared" si="882"/>
        <v>-0.893915000379906-1.22764922586197i</v>
      </c>
      <c r="K3050" t="str">
        <f t="shared" si="883"/>
        <v>0.000303245870495279-0.000471162420492535i</v>
      </c>
      <c r="L3050" t="str">
        <f t="shared" si="884"/>
        <v>0.00015-0.00315561376248281i</v>
      </c>
      <c r="M3050" t="str">
        <f t="shared" si="885"/>
        <v>0.0004-0.000556873016908733i</v>
      </c>
      <c r="N3050">
        <f t="shared" si="886"/>
        <v>80.084247372717712</v>
      </c>
      <c r="O3050">
        <f t="shared" si="887"/>
        <v>5.9624049643665247</v>
      </c>
      <c r="P3050" s="3">
        <f t="shared" si="888"/>
        <v>-5.9624049643665247</v>
      </c>
      <c r="Q3050" s="3">
        <f t="shared" si="889"/>
        <v>-99.915752627282288</v>
      </c>
      <c r="R3050">
        <f t="shared" si="890"/>
        <v>80.084247372717712</v>
      </c>
      <c r="S3050">
        <f t="shared" si="891"/>
        <v>89.424637059871841</v>
      </c>
      <c r="T3050">
        <f t="shared" si="874"/>
        <v>-5.9624049643665247</v>
      </c>
    </row>
    <row r="3051" spans="1:20" x14ac:dyDescent="0.25">
      <c r="A3051">
        <f t="shared" si="875"/>
        <v>564006.67762401677</v>
      </c>
      <c r="B3051">
        <f t="shared" si="892"/>
        <v>89764.450680699345</v>
      </c>
      <c r="C3051" t="str">
        <f t="shared" si="876"/>
        <v>-0.0879478664897474-0.493686006419251i</v>
      </c>
      <c r="D3051" t="str">
        <f t="shared" si="877"/>
        <v>3.42597565148748-0.59998761574438i</v>
      </c>
      <c r="E3051" t="str">
        <f t="shared" si="878"/>
        <v>216.338751698779-140.523202027275i</v>
      </c>
      <c r="F3051" t="str">
        <f t="shared" si="879"/>
        <v>2.4199981411993-1.77306984949441i</v>
      </c>
      <c r="G3051" t="str">
        <f t="shared" si="880"/>
        <v>0.997968273708197-0.0450288616342668i</v>
      </c>
      <c r="H3051" t="str">
        <f t="shared" si="881"/>
        <v>0.805049745075317-178.537971096045i</v>
      </c>
      <c r="I3051" t="str">
        <f t="shared" si="882"/>
        <v>-0.887533771434381-1.22289043968578i</v>
      </c>
      <c r="K3051" t="str">
        <f t="shared" si="883"/>
        <v>0.000303063714950407-0.000469574789975084i</v>
      </c>
      <c r="L3051" t="str">
        <f t="shared" si="884"/>
        <v>0.00015-0.00314366782474877i</v>
      </c>
      <c r="M3051" t="str">
        <f t="shared" si="885"/>
        <v>0.0004-0.000554764910249781i</v>
      </c>
      <c r="N3051">
        <f t="shared" si="886"/>
        <v>79.898988178293379</v>
      </c>
      <c r="O3051">
        <f t="shared" si="887"/>
        <v>5.9952987955352901</v>
      </c>
      <c r="P3051" s="3">
        <f t="shared" si="888"/>
        <v>-5.9952987955352901</v>
      </c>
      <c r="Q3051" s="3">
        <f t="shared" si="889"/>
        <v>-100.10101182170662</v>
      </c>
      <c r="R3051">
        <f t="shared" si="890"/>
        <v>79.898988178293379</v>
      </c>
      <c r="S3051">
        <f t="shared" si="891"/>
        <v>89.764450680699341</v>
      </c>
      <c r="T3051">
        <f t="shared" si="874"/>
        <v>-5.9952987955352901</v>
      </c>
    </row>
    <row r="3052" spans="1:20" x14ac:dyDescent="0.25">
      <c r="A3052">
        <f t="shared" si="875"/>
        <v>566149.90299898793</v>
      </c>
      <c r="B3052">
        <f t="shared" si="892"/>
        <v>90105.555593286001</v>
      </c>
      <c r="C3052" t="str">
        <f t="shared" si="876"/>
        <v>-0.0892039642448683-0.491523861727272i</v>
      </c>
      <c r="D3052" t="str">
        <f t="shared" si="877"/>
        <v>3.42558456180133-0.600874182852953i</v>
      </c>
      <c r="E3052" t="str">
        <f t="shared" si="878"/>
        <v>215.486904545658-141.269229268428i</v>
      </c>
      <c r="F3052" t="str">
        <f t="shared" si="879"/>
        <v>2.41996070329902-1.76718428010412i</v>
      </c>
      <c r="G3052" t="str">
        <f t="shared" si="880"/>
        <v>0.997952834920833-0.0451992720550395i</v>
      </c>
      <c r="H3052" t="str">
        <f t="shared" si="881"/>
        <v>0.798408873231133-177.853255285721i</v>
      </c>
      <c r="I3052" t="str">
        <f t="shared" si="882"/>
        <v>-0.881201334503665-1.21815068554015i</v>
      </c>
      <c r="K3052" t="str">
        <f t="shared" si="883"/>
        <v>0.000302882521260443-0.000467993747579284i</v>
      </c>
      <c r="L3052" t="str">
        <f t="shared" si="884"/>
        <v>0.00015-0.00313176710973179i</v>
      </c>
      <c r="M3052" t="str">
        <f t="shared" si="885"/>
        <v>0.0004-0.000552664784070314i</v>
      </c>
      <c r="N3052">
        <f t="shared" si="886"/>
        <v>79.713661162159596</v>
      </c>
      <c r="O3052">
        <f t="shared" si="887"/>
        <v>6.0283711112352334</v>
      </c>
      <c r="P3052" s="3">
        <f t="shared" si="888"/>
        <v>-6.0283711112352334</v>
      </c>
      <c r="Q3052" s="3">
        <f t="shared" si="889"/>
        <v>-100.2863388378404</v>
      </c>
      <c r="R3052">
        <f t="shared" si="890"/>
        <v>79.713661162159596</v>
      </c>
      <c r="S3052">
        <f t="shared" si="891"/>
        <v>90.105555593285999</v>
      </c>
      <c r="T3052">
        <f t="shared" ref="T3052:T3115" si="893">P3052</f>
        <v>-6.0283711112352334</v>
      </c>
    </row>
    <row r="3053" spans="1:20" x14ac:dyDescent="0.25">
      <c r="A3053">
        <f t="shared" ref="A3053:A3116" si="894">2*PI()*B3053</f>
        <v>568301.27263038408</v>
      </c>
      <c r="B3053">
        <f t="shared" si="892"/>
        <v>90447.956704540484</v>
      </c>
      <c r="C3053" t="str">
        <f t="shared" ref="C3053:C3116" si="895">IMPRODUCT(D3053,E3053,$C$40,,K3053,$C$41)</f>
        <v>-0.0904469343923238-0.489355777522447i</v>
      </c>
      <c r="D3053" t="str">
        <f t="shared" ref="D3053:D3116" si="896">IMDIV(IMPRODUCT($C$37,$C$38,COMPLEX(1,A3053/$C$38)),IMSUM(-1*A3053*A3053/$C$39,COMPLEX(0,1*A3053)))</f>
        <v>3.42519058448735-0.601768667353978i</v>
      </c>
      <c r="E3053" t="str">
        <f t="shared" ref="E3053:E3116" si="897">IMDIV(IMPRODUCT(IMSUM(F3053,G3053),$C$29,H3053),IMSUM(1,I3053))</f>
        <v>214.627326392245-142.00707698195i</v>
      </c>
      <c r="F3053" t="str">
        <f t="shared" ref="F3053:F3116" si="898">IMDIV(IMPRODUCT($C$14,$C$15,COMPLEX(1,A3053/$C$15)),IMSUM(-1*A3053*A3053/$C$16,COMPLEX(0,A3053)))</f>
        <v>2.41992298150167-1.7613241064834i</v>
      </c>
      <c r="G3053" t="str">
        <f t="shared" ref="G3053:G3116" si="899">IMDIV(1,COMPLEX(1,A3053*$C$9*$C$10))</f>
        <v>0.997937279058894-0.0453703220555578i</v>
      </c>
      <c r="H3053" t="str">
        <f t="shared" ref="H3053:H3116" si="900">IMDIV($C$3,IMSUM(K3053,COMPLEX(0,$C$28*A3053)))</f>
        <v>0.79182558390467-177.171231928985i</v>
      </c>
      <c r="I3053" t="str">
        <f t="shared" ref="I3053:I3116" si="901">IMPRODUCT(F3053,$C$29,H3053,$C$31)</f>
        <v>-0.874917311956936-1.21342987807734i</v>
      </c>
      <c r="K3053" t="str">
        <f t="shared" ref="K3053:K3116" si="902">IF($C$26&lt;=0,IMDIV(1,IMSUM(IMDIV(1,L3053),1/$C$18)),IMDIV(1,IMSUM(IMDIV(1,L3053),1/$C$18,IMDIV(1,M3053))))</f>
        <v>0.000302702279306423-0.000466419271106029i</v>
      </c>
      <c r="L3053" t="str">
        <f t="shared" ref="L3053:L3116" si="903">IMSUM($C$21/$C$22,IMDIV(1,COMPLEX(0,$C$20*$C$22*A3053)))</f>
        <v>0.00015-0.00311991144623608i</v>
      </c>
      <c r="M3053" t="str">
        <f t="shared" ref="M3053:M3116" si="904">IMSUM($C$25/$C$26,IMDIV(1,COMPLEX(0,$C$24*$C$26*A3053)))</f>
        <v>0.0004-0.000550572608159309i</v>
      </c>
      <c r="N3053">
        <f t="shared" ref="N3053:N3116" si="905">ABS(R3053)</f>
        <v>79.528278663730816</v>
      </c>
      <c r="O3053">
        <f t="shared" ref="O3053:O3116" si="906">ABS(P3053)</f>
        <v>6.0616215005193226</v>
      </c>
      <c r="P3053" s="3">
        <f t="shared" ref="P3053:P3116" si="907">20*LOG10(IMABS(C3053))</f>
        <v>-6.0616215005193226</v>
      </c>
      <c r="Q3053" s="3">
        <f t="shared" ref="Q3053:Q3116" si="908">IMARGUMENT(C3053)*180/PI()</f>
        <v>-100.47172133626918</v>
      </c>
      <c r="R3053">
        <f t="shared" ref="R3053:R3116" si="909">IF(Q3053&lt;0,Q3053+180,Q3053-180)</f>
        <v>79.528278663730816</v>
      </c>
      <c r="S3053">
        <f t="shared" ref="S3053:S3116" si="910">B3053/1000</f>
        <v>90.447956704540488</v>
      </c>
      <c r="T3053">
        <f t="shared" si="893"/>
        <v>-6.0616215005193226</v>
      </c>
    </row>
    <row r="3054" spans="1:20" x14ac:dyDescent="0.25">
      <c r="A3054">
        <f t="shared" si="894"/>
        <v>570460.81746637949</v>
      </c>
      <c r="B3054">
        <f t="shared" ref="B3054:B3117" si="911">B3053*(1+B$42)</f>
        <v>90791.658940017733</v>
      </c>
      <c r="C3054" t="str">
        <f t="shared" si="895"/>
        <v>-0.0916766534465767-0.48718194964212i</v>
      </c>
      <c r="D3054" t="str">
        <f t="shared" si="896"/>
        <v>3.4247936989067-0.602671074056099i</v>
      </c>
      <c r="E3054" t="str">
        <f t="shared" si="897"/>
        <v>213.760150018112-142.736637884504i</v>
      </c>
      <c r="F3054" t="str">
        <f t="shared" si="898"/>
        <v>2.41988497366341-1.75548924403803i</v>
      </c>
      <c r="G3054" t="str">
        <f t="shared" si="899"/>
        <v>0.997921605238285-0.0455420139753276i</v>
      </c>
      <c r="H3054" t="str">
        <f t="shared" si="900"/>
        <v>0.785299329365542-176.491889687098i</v>
      </c>
      <c r="I3054" t="str">
        <f t="shared" si="901"/>
        <v>-0.868681329150122-1.2087279324334i</v>
      </c>
      <c r="K3054" t="str">
        <f t="shared" si="902"/>
        <v>0.00030252297902536-0.00046485133843014i</v>
      </c>
      <c r="L3054" t="str">
        <f t="shared" si="903"/>
        <v>0.00015-0.00310810066371398i</v>
      </c>
      <c r="M3054" t="str">
        <f t="shared" si="904"/>
        <v>0.0004-0.000548488352420113i</v>
      </c>
      <c r="N3054">
        <f t="shared" si="905"/>
        <v>79.342852950282705</v>
      </c>
      <c r="O3054">
        <f t="shared" si="906"/>
        <v>6.0950495219671188</v>
      </c>
      <c r="P3054" s="3">
        <f t="shared" si="907"/>
        <v>-6.0950495219671188</v>
      </c>
      <c r="Q3054" s="3">
        <f t="shared" si="908"/>
        <v>-100.6571470497173</v>
      </c>
      <c r="R3054">
        <f t="shared" si="909"/>
        <v>79.342852950282705</v>
      </c>
      <c r="S3054">
        <f t="shared" si="910"/>
        <v>90.791658940017726</v>
      </c>
      <c r="T3054">
        <f t="shared" si="893"/>
        <v>-6.0950495219671188</v>
      </c>
    </row>
    <row r="3055" spans="1:20" x14ac:dyDescent="0.25">
      <c r="A3055">
        <f t="shared" si="894"/>
        <v>572628.56857275171</v>
      </c>
      <c r="B3055">
        <f t="shared" si="911"/>
        <v>91136.667243989796</v>
      </c>
      <c r="C3055" t="str">
        <f t="shared" si="895"/>
        <v>-0.0928930023742367-0.485002575972971i</v>
      </c>
      <c r="D3055" t="str">
        <f t="shared" si="896"/>
        <v>3.42439388428321-0.603581407794425i</v>
      </c>
      <c r="E3055" t="str">
        <f t="shared" si="897"/>
        <v>212.885510115069-143.457807540128i</v>
      </c>
      <c r="F3055" t="str">
        <f t="shared" si="898"/>
        <v>2.41984667762432-1.74967960853454i</v>
      </c>
      <c r="G3055" t="str">
        <f t="shared" si="899"/>
        <v>0.997905812568293-0.0457143501617128i</v>
      </c>
      <c r="H3055" t="str">
        <f t="shared" si="900"/>
        <v>0.778829567759977-175.815217277398i</v>
      </c>
      <c r="I3055" t="str">
        <f t="shared" si="901"/>
        <v>-0.862493014401271-1.20404476422414i</v>
      </c>
      <c r="K3055" t="str">
        <f t="shared" si="902"/>
        <v>0.000302344610409755-0.000463289927500139i</v>
      </c>
      <c r="L3055" t="str">
        <f t="shared" si="903"/>
        <v>0.00015-0.00309633459226337i</v>
      </c>
      <c r="M3055" t="str">
        <f t="shared" si="904"/>
        <v>0.0004-0.000546411986870009i</v>
      </c>
      <c r="N3055">
        <f t="shared" si="905"/>
        <v>79.15739621294118</v>
      </c>
      <c r="O3055">
        <f t="shared" si="906"/>
        <v>6.1286547039636581</v>
      </c>
      <c r="P3055" s="3">
        <f t="shared" si="907"/>
        <v>-6.1286547039636581</v>
      </c>
      <c r="Q3055" s="3">
        <f t="shared" si="908"/>
        <v>-100.84260378705882</v>
      </c>
      <c r="R3055">
        <f t="shared" si="909"/>
        <v>79.15739621294118</v>
      </c>
      <c r="S3055">
        <f t="shared" si="910"/>
        <v>91.136667243989791</v>
      </c>
      <c r="T3055">
        <f t="shared" si="893"/>
        <v>-6.1286547039636581</v>
      </c>
    </row>
    <row r="3056" spans="1:20" x14ac:dyDescent="0.25">
      <c r="A3056">
        <f t="shared" si="894"/>
        <v>574804.55713332829</v>
      </c>
      <c r="B3056">
        <f t="shared" si="911"/>
        <v>91482.986579516961</v>
      </c>
      <c r="C3056" t="str">
        <f t="shared" si="895"/>
        <v>-0.0940958666321976-0.482817856334638i</v>
      </c>
      <c r="D3056" t="str">
        <f t="shared" si="896"/>
        <v>3.42399111970278-0.604499673429712i</v>
      </c>
      <c r="E3056" t="str">
        <f t="shared" si="897"/>
        <v>212.003543211331-144.170484400877i</v>
      </c>
      <c r="F3056" t="str">
        <f t="shared" si="898"/>
        <v>2.4198080912083-1.74389511609899i</v>
      </c>
      <c r="G3056" t="str">
        <f t="shared" si="899"/>
        <v>0.997889900151534-0.0458873329699539i</v>
      </c>
      <c r="H3056" t="str">
        <f t="shared" si="900"/>
        <v>0.772415763039394-175.141203472933i</v>
      </c>
      <c r="I3056" t="str">
        <f t="shared" si="901"/>
        <v>-0.856351998966157-1.19938028954129i</v>
      </c>
      <c r="K3056" t="str">
        <f t="shared" si="902"/>
        <v>0.000302167163507081-0.000461735016338001i</v>
      </c>
      <c r="L3056" t="str">
        <f t="shared" si="903"/>
        <v>0.00015-0.0030846130626254i</v>
      </c>
      <c r="M3056" t="str">
        <f t="shared" si="904"/>
        <v>0.0004-0.000544343481639775i</v>
      </c>
      <c r="N3056">
        <f t="shared" si="905"/>
        <v>78.971920562726439</v>
      </c>
      <c r="O3056">
        <f t="shared" si="906"/>
        <v>6.1624365449927581</v>
      </c>
      <c r="P3056" s="3">
        <f t="shared" si="907"/>
        <v>-6.1624365449927581</v>
      </c>
      <c r="Q3056" s="3">
        <f t="shared" si="908"/>
        <v>-101.02807943727356</v>
      </c>
      <c r="R3056">
        <f t="shared" si="909"/>
        <v>78.971920562726439</v>
      </c>
      <c r="S3056">
        <f t="shared" si="910"/>
        <v>91.482986579516961</v>
      </c>
      <c r="T3056">
        <f t="shared" si="893"/>
        <v>-6.1624365449927581</v>
      </c>
    </row>
    <row r="3057" spans="1:20" x14ac:dyDescent="0.25">
      <c r="A3057">
        <f t="shared" si="894"/>
        <v>576988.81445043499</v>
      </c>
      <c r="B3057">
        <f t="shared" si="911"/>
        <v>91830.621928519133</v>
      </c>
      <c r="C3057" t="str">
        <f t="shared" si="895"/>
        <v>-0.0952851362021539-0.480627992362509i</v>
      </c>
      <c r="D3057" t="str">
        <f t="shared" si="896"/>
        <v>3.4235853841125-0.605425875847483i</v>
      </c>
      <c r="E3057" t="str">
        <f t="shared" si="897"/>
        <v>211.114387594692-144.874569845045i</v>
      </c>
      <c r="F3057" t="str">
        <f t="shared" si="898"/>
        <v>2.41976921222299-1.73813568321571i</v>
      </c>
      <c r="G3057" t="str">
        <f t="shared" si="899"/>
        <v>0.997873867083908-0.0460609647631852i</v>
      </c>
      <c r="H3057" t="str">
        <f t="shared" si="900"/>
        <v>0.766057384889918-174.469837102102i</v>
      </c>
      <c r="I3057" t="str">
        <f t="shared" si="901"/>
        <v>-0.850257917014106-1.19473442494869i</v>
      </c>
      <c r="K3057" t="str">
        <f t="shared" si="902"/>
        <v>0.000301990628419272-0.000460186583038929i</v>
      </c>
      <c r="L3057" t="str">
        <f t="shared" si="903"/>
        <v>0.00015-0.00307293590618191i</v>
      </c>
      <c r="M3057" t="str">
        <f t="shared" si="904"/>
        <v>0.0004-0.000542282806973278i</v>
      </c>
      <c r="N3057">
        <f t="shared" si="905"/>
        <v>78.786438026656427</v>
      </c>
      <c r="O3057">
        <f t="shared" si="906"/>
        <v>6.1963945139457905</v>
      </c>
      <c r="P3057" s="3">
        <f t="shared" si="907"/>
        <v>-6.1963945139457905</v>
      </c>
      <c r="Q3057" s="3">
        <f t="shared" si="908"/>
        <v>-101.21356197334357</v>
      </c>
      <c r="R3057">
        <f t="shared" si="909"/>
        <v>78.786438026656427</v>
      </c>
      <c r="S3057">
        <f t="shared" si="910"/>
        <v>91.830621928519136</v>
      </c>
      <c r="T3057">
        <f t="shared" si="893"/>
        <v>-6.1963945139457905</v>
      </c>
    </row>
    <row r="3058" spans="1:20" x14ac:dyDescent="0.25">
      <c r="A3058">
        <f t="shared" si="894"/>
        <v>579181.37194534659</v>
      </c>
      <c r="B3058">
        <f t="shared" si="911"/>
        <v>92179.578291847502</v>
      </c>
      <c r="C3058" t="str">
        <f t="shared" si="895"/>
        <v>-0.0964607056215239-0.478433187389951i</v>
      </c>
      <c r="D3058" t="str">
        <f t="shared" si="896"/>
        <v>3.42317665631995-0.606360019957188i</v>
      </c>
      <c r="E3058" t="str">
        <f t="shared" si="897"/>
        <v>210.218183234836-145.569968212998i</v>
      </c>
      <c r="F3058" t="str">
        <f t="shared" si="898"/>
        <v>2.41973003845959-1.73240122672609i</v>
      </c>
      <c r="G3058" t="str">
        <f t="shared" si="899"/>
        <v>0.997857712454546-0.0462352479124535i</v>
      </c>
      <c r="H3058" t="str">
        <f t="shared" si="900"/>
        <v>0.759753908662889-173.801107048298i</v>
      </c>
      <c r="I3058" t="str">
        <f t="shared" si="901"/>
        <v>-0.844210405604047-1.19010708747843i</v>
      </c>
      <c r="K3058" t="str">
        <f t="shared" si="902"/>
        <v>0.000301814995302226-0.000458644605771094i</v>
      </c>
      <c r="L3058" t="str">
        <f t="shared" si="903"/>
        <v>0.00015-0.00306130295495309i</v>
      </c>
      <c r="M3058" t="str">
        <f t="shared" si="904"/>
        <v>0.0004-0.000540229933227014i</v>
      </c>
      <c r="N3058">
        <f t="shared" si="905"/>
        <v>78.600960543910816</v>
      </c>
      <c r="O3058">
        <f t="shared" si="906"/>
        <v>6.2305280504430627</v>
      </c>
      <c r="P3058" s="3">
        <f t="shared" si="907"/>
        <v>-6.2305280504430627</v>
      </c>
      <c r="Q3058" s="3">
        <f t="shared" si="908"/>
        <v>-101.39903945608918</v>
      </c>
      <c r="R3058">
        <f t="shared" si="909"/>
        <v>78.600960543910816</v>
      </c>
      <c r="S3058">
        <f t="shared" si="910"/>
        <v>92.179578291847506</v>
      </c>
      <c r="T3058">
        <f t="shared" si="893"/>
        <v>-6.2305280504430627</v>
      </c>
    </row>
    <row r="3059" spans="1:20" x14ac:dyDescent="0.25">
      <c r="A3059">
        <f t="shared" si="894"/>
        <v>581382.26115873898</v>
      </c>
      <c r="B3059">
        <f t="shared" si="911"/>
        <v>92529.86068935653</v>
      </c>
      <c r="C3059" t="str">
        <f t="shared" si="895"/>
        <v>-0.0976224740107637-0.476233646329985i</v>
      </c>
      <c r="D3059" t="str">
        <f t="shared" si="896"/>
        <v>3.42276491499246-0.607302110691328i</v>
      </c>
      <c r="E3059" t="str">
        <f t="shared" si="897"/>
        <v>209.315071704824-146.256586840548i</v>
      </c>
      <c r="F3059" t="str">
        <f t="shared" si="898"/>
        <v>2.41969056769282-1.72669166382729i</v>
      </c>
      <c r="G3059" t="str">
        <f t="shared" si="899"/>
        <v>0.997841435345766-0.0464101847967362i</v>
      </c>
      <c r="H3059" t="str">
        <f t="shared" si="900"/>
        <v>0.753504815306289-173.135002249546i</v>
      </c>
      <c r="I3059" t="str">
        <f t="shared" si="901"/>
        <v>-0.838209104660699-1.18549819462712i</v>
      </c>
      <c r="K3059" t="str">
        <f t="shared" si="902"/>
        <v>0.000301640254365305-0.000457109062775405i</v>
      </c>
      <c r="L3059" t="str">
        <f t="shared" si="903"/>
        <v>0.00015-0.00304971404159502i</v>
      </c>
      <c r="M3059" t="str">
        <f t="shared" si="904"/>
        <v>0.0004-0.00053818483086971i</v>
      </c>
      <c r="N3059">
        <f t="shared" si="905"/>
        <v>78.415499962056089</v>
      </c>
      <c r="O3059">
        <f t="shared" si="906"/>
        <v>6.2648365651695741</v>
      </c>
      <c r="P3059" s="3">
        <f t="shared" si="907"/>
        <v>-6.2648365651695741</v>
      </c>
      <c r="Q3059" s="3">
        <f t="shared" si="908"/>
        <v>-101.58450003794391</v>
      </c>
      <c r="R3059">
        <f t="shared" si="909"/>
        <v>78.415499962056089</v>
      </c>
      <c r="S3059">
        <f t="shared" si="910"/>
        <v>92.529860689356525</v>
      </c>
      <c r="T3059">
        <f t="shared" si="893"/>
        <v>-6.2648365651695741</v>
      </c>
    </row>
    <row r="3060" spans="1:20" x14ac:dyDescent="0.25">
      <c r="A3060">
        <f t="shared" si="894"/>
        <v>583591.51375114219</v>
      </c>
      <c r="B3060">
        <f t="shared" si="911"/>
        <v>92881.474159976089</v>
      </c>
      <c r="C3060" t="str">
        <f t="shared" si="895"/>
        <v>-0.0987703450970298-0.474029575556587i</v>
      </c>
      <c r="D3060" t="str">
        <f t="shared" si="896"/>
        <v>3.42235013865625-0.608252153004565i</v>
      </c>
      <c r="E3060" t="str">
        <f t="shared" si="897"/>
        <v>208.405196101895-146.934336089866i</v>
      </c>
      <c r="F3060" t="str">
        <f t="shared" si="898"/>
        <v>2.41965079768065-1.72100691207107i</v>
      </c>
      <c r="G3060" t="str">
        <f t="shared" si="899"/>
        <v>0.997825034833016-0.0465857778029589i</v>
      </c>
      <c r="H3060" t="str">
        <f t="shared" si="900"/>
        <v>0.747309591297085-172.471511698161i</v>
      </c>
      <c r="I3060" t="str">
        <f t="shared" si="901"/>
        <v>-0.832253656951101-1.18090766435214i</v>
      </c>
      <c r="K3060" t="str">
        <f t="shared" si="902"/>
        <v>0.000301466395870832-0.00045557993236526i</v>
      </c>
      <c r="L3060" t="str">
        <f t="shared" si="903"/>
        <v>0.00015-0.00303816899939731i</v>
      </c>
      <c r="M3060" t="str">
        <f t="shared" si="904"/>
        <v>0.0004-0.000536147470481879i</v>
      </c>
      <c r="N3060">
        <f t="shared" si="905"/>
        <v>78.230068033340174</v>
      </c>
      <c r="O3060">
        <f t="shared" si="906"/>
        <v>6.2993194402240862</v>
      </c>
      <c r="P3060" s="3">
        <f t="shared" si="907"/>
        <v>-6.2993194402240862</v>
      </c>
      <c r="Q3060" s="3">
        <f t="shared" si="908"/>
        <v>-101.76993196665983</v>
      </c>
      <c r="R3060">
        <f t="shared" si="909"/>
        <v>78.230068033340174</v>
      </c>
      <c r="S3060">
        <f t="shared" si="910"/>
        <v>92.881474159976094</v>
      </c>
      <c r="T3060">
        <f t="shared" si="893"/>
        <v>-6.2993194402240862</v>
      </c>
    </row>
    <row r="3061" spans="1:20" x14ac:dyDescent="0.25">
      <c r="A3061">
        <f t="shared" si="894"/>
        <v>585809.16150339646</v>
      </c>
      <c r="B3061">
        <f t="shared" si="911"/>
        <v>93234.423761783997</v>
      </c>
      <c r="C3061" t="str">
        <f t="shared" si="895"/>
        <v>-0.0999042272342484-0.471821182785728i</v>
      </c>
      <c r="D3061" t="str">
        <f t="shared" si="896"/>
        <v>3.42193230569576-0.609210151872851i</v>
      </c>
      <c r="E3061" t="str">
        <f t="shared" si="897"/>
        <v>207.48870096761-147.603129377919i</v>
      </c>
      <c r="F3061" t="str">
        <f t="shared" si="898"/>
        <v>2.41961072616441-1.71534688936252i</v>
      </c>
      <c r="G3061" t="str">
        <f t="shared" si="899"/>
        <v>0.997808509984827-0.0467620293260132i</v>
      </c>
      <c r="H3061" t="str">
        <f t="shared" si="900"/>
        <v>0.741167728574512-171.810624440389i</v>
      </c>
      <c r="I3061" t="str">
        <f t="shared" si="901"/>
        <v>-0.826343708061198-1.17633541506803i</v>
      </c>
      <c r="K3061" t="str">
        <f t="shared" si="902"/>
        <v>0.000301293410133608-0.000454057192926307i</v>
      </c>
      <c r="L3061" t="str">
        <f t="shared" si="903"/>
        <v>0.00015-0.00302666766228064i</v>
      </c>
      <c r="M3061" t="str">
        <f t="shared" si="904"/>
        <v>0.0004-0.000534117822755407i</v>
      </c>
      <c r="N3061">
        <f t="shared" si="905"/>
        <v>78.044676411052237</v>
      </c>
      <c r="O3061">
        <f t="shared" si="906"/>
        <v>6.3339760294811729</v>
      </c>
      <c r="P3061" s="3">
        <f t="shared" si="907"/>
        <v>-6.3339760294811729</v>
      </c>
      <c r="Q3061" s="3">
        <f t="shared" si="908"/>
        <v>-101.95532358894776</v>
      </c>
      <c r="R3061">
        <f t="shared" si="909"/>
        <v>78.044676411052237</v>
      </c>
      <c r="S3061">
        <f t="shared" si="910"/>
        <v>93.234423761784001</v>
      </c>
      <c r="T3061">
        <f t="shared" si="893"/>
        <v>-6.3339760294811729</v>
      </c>
    </row>
    <row r="3062" spans="1:20" x14ac:dyDescent="0.25">
      <c r="A3062">
        <f t="shared" si="894"/>
        <v>588035.23631710943</v>
      </c>
      <c r="B3062">
        <f t="shared" si="911"/>
        <v>93588.714572078781</v>
      </c>
      <c r="C3062" t="str">
        <f t="shared" si="895"/>
        <v>-0.101024033419575-0.469608676956306i</v>
      </c>
      <c r="D3062" t="str">
        <f t="shared" si="896"/>
        <v>3.42151139435284-0.610176112292522i</v>
      </c>
      <c r="E3062" t="str">
        <f t="shared" si="897"/>
        <v>206.565732207493-148.262883202437i</v>
      </c>
      <c r="F3062" t="str">
        <f t="shared" si="898"/>
        <v>2.4195703508684-1.70971151395887i</v>
      </c>
      <c r="G3062" t="str">
        <f t="shared" si="899"/>
        <v>0.997791859862762-0.046938941768775i</v>
      </c>
      <c r="H3062" t="str">
        <f t="shared" si="900"/>
        <v>0.73507872447423-171.152329576068i</v>
      </c>
      <c r="I3062" t="str">
        <f t="shared" si="901"/>
        <v>-0.820478906372761-1.17178136564278i</v>
      </c>
      <c r="K3062" t="str">
        <f t="shared" si="902"/>
        <v>0.000301121287520416-0.000452540822916199i</v>
      </c>
      <c r="L3062" t="str">
        <f t="shared" si="903"/>
        <v>0.00015-0.00301520986479443i</v>
      </c>
      <c r="M3062" t="str">
        <f t="shared" si="904"/>
        <v>0.0004-0.000532095858493135i</v>
      </c>
      <c r="N3062">
        <f t="shared" si="905"/>
        <v>77.859336645953235</v>
      </c>
      <c r="O3062">
        <f t="shared" si="906"/>
        <v>6.3688056589655577</v>
      </c>
      <c r="P3062" s="3">
        <f t="shared" si="907"/>
        <v>-6.3688056589655577</v>
      </c>
      <c r="Q3062" s="3">
        <f t="shared" si="908"/>
        <v>-102.14066335404677</v>
      </c>
      <c r="R3062">
        <f t="shared" si="909"/>
        <v>77.859336645953235</v>
      </c>
      <c r="S3062">
        <f t="shared" si="910"/>
        <v>93.588714572078786</v>
      </c>
      <c r="T3062">
        <f t="shared" si="893"/>
        <v>-6.3688056589655577</v>
      </c>
    </row>
    <row r="3063" spans="1:20" x14ac:dyDescent="0.25">
      <c r="A3063">
        <f t="shared" si="894"/>
        <v>590269.77021511446</v>
      </c>
      <c r="B3063">
        <f t="shared" si="911"/>
        <v>93944.351687452683</v>
      </c>
      <c r="C3063" t="str">
        <f t="shared" si="895"/>
        <v>-0.102129681306218-0.467392268111063i</v>
      </c>
      <c r="D3063" t="str">
        <f t="shared" si="896"/>
        <v>3.42108738272604-0.611150039279398i</v>
      </c>
      <c r="E3063" t="str">
        <f t="shared" si="897"/>
        <v>205.636437010219-148.913517165371i</v>
      </c>
      <c r="F3063" t="str">
        <f t="shared" si="898"/>
        <v>2.41952966950002-1.70410070446824i</v>
      </c>
      <c r="G3063" t="str">
        <f t="shared" si="899"/>
        <v>0.997775083521366-0.0471165175421219i</v>
      </c>
      <c r="H3063" t="str">
        <f t="shared" si="900"/>
        <v>0.729042081663363-170.496616258282i</v>
      </c>
      <c r="I3063" t="str">
        <f t="shared" si="901"/>
        <v>-0.814658903040414-1.1672454353943i</v>
      </c>
      <c r="K3063" t="str">
        <f t="shared" si="902"/>
        <v>0.000300950018449535-0.000451030800864325i</v>
      </c>
      <c r="L3063" t="str">
        <f t="shared" si="903"/>
        <v>0.00015-0.00300379544211439i</v>
      </c>
      <c r="M3063" t="str">
        <f t="shared" si="904"/>
        <v>0.0004-0.000530081548608421i</v>
      </c>
      <c r="N3063">
        <f t="shared" si="905"/>
        <v>77.674060182783222</v>
      </c>
      <c r="O3063">
        <f t="shared" si="906"/>
        <v>6.4038076272390541</v>
      </c>
      <c r="P3063" s="3">
        <f t="shared" si="907"/>
        <v>-6.4038076272390541</v>
      </c>
      <c r="Q3063" s="3">
        <f t="shared" si="908"/>
        <v>-102.32593981721678</v>
      </c>
      <c r="R3063">
        <f t="shared" si="909"/>
        <v>77.674060182783222</v>
      </c>
      <c r="S3063">
        <f t="shared" si="910"/>
        <v>93.944351687452681</v>
      </c>
      <c r="T3063">
        <f t="shared" si="893"/>
        <v>-6.4038076272390541</v>
      </c>
    </row>
    <row r="3064" spans="1:20" x14ac:dyDescent="0.25">
      <c r="A3064">
        <f t="shared" si="894"/>
        <v>592512.79534193187</v>
      </c>
      <c r="B3064">
        <f t="shared" si="911"/>
        <v>94301.340223865001</v>
      </c>
      <c r="C3064" t="str">
        <f t="shared" si="895"/>
        <v>-0.103221093212751-0.465172167277611i</v>
      </c>
      <c r="D3064" t="str">
        <f t="shared" si="896"/>
        <v>3.42066024876971-0.612131937867863i</v>
      </c>
      <c r="E3064" t="str">
        <f t="shared" si="897"/>
        <v>204.700963766427-149.554953993871i</v>
      </c>
      <c r="F3064" t="str">
        <f t="shared" si="898"/>
        <v>2.4194886797494-1.69851437984847i</v>
      </c>
      <c r="G3064" t="str">
        <f t="shared" si="899"/>
        <v>0.997758180008112-0.0472947590649508i</v>
      </c>
      <c r="H3064" t="str">
        <f t="shared" si="900"/>
        <v>0.723057308076431-169.843473693022i</v>
      </c>
      <c r="I3064" t="str">
        <f t="shared" si="901"/>
        <v>-0.808883351968939-1.16272754408679i</v>
      </c>
      <c r="K3064" t="str">
        <f t="shared" si="902"/>
        <v>0.000300779593390257-0.000449527105371599i</v>
      </c>
      <c r="L3064" t="str">
        <f t="shared" si="903"/>
        <v>0.00015-0.00299242423004024i</v>
      </c>
      <c r="M3064" t="str">
        <f t="shared" si="904"/>
        <v>0.0004-0.000528074864124749i</v>
      </c>
      <c r="N3064">
        <f t="shared" si="905"/>
        <v>77.488858356835081</v>
      </c>
      <c r="O3064">
        <f t="shared" si="906"/>
        <v>6.4389812057993954</v>
      </c>
      <c r="P3064" s="3">
        <f t="shared" si="907"/>
        <v>-6.4389812057993954</v>
      </c>
      <c r="Q3064" s="3">
        <f t="shared" si="908"/>
        <v>-102.51114164316492</v>
      </c>
      <c r="R3064">
        <f t="shared" si="909"/>
        <v>77.488858356835081</v>
      </c>
      <c r="S3064">
        <f t="shared" si="910"/>
        <v>94.301340223864997</v>
      </c>
      <c r="T3064">
        <f t="shared" si="893"/>
        <v>-6.4389812057993954</v>
      </c>
    </row>
    <row r="3065" spans="1:20" x14ac:dyDescent="0.25">
      <c r="A3065">
        <f t="shared" si="894"/>
        <v>594764.34396423132</v>
      </c>
      <c r="B3065">
        <f t="shared" si="911"/>
        <v>94659.685316715695</v>
      </c>
      <c r="C3065" t="str">
        <f t="shared" si="895"/>
        <v>-0.104298196128786-0.462948586349726i</v>
      </c>
      <c r="D3065" t="str">
        <f t="shared" si="896"/>
        <v>3.42022997029339-0.613121813109948i</v>
      </c>
      <c r="E3065" t="str">
        <f t="shared" si="897"/>
        <v>203.759461987284-150.187119558758i</v>
      </c>
      <c r="F3065" t="str">
        <f t="shared" si="898"/>
        <v>2.41944737928951-1.69295245940586i</v>
      </c>
      <c r="G3065" t="str">
        <f t="shared" si="899"/>
        <v>0.997741148363351-0.0474736687641958i</v>
      </c>
      <c r="H3065" t="str">
        <f t="shared" si="900"/>
        <v>0.717123916852131-169.192891138847i</v>
      </c>
      <c r="I3065" t="str">
        <f t="shared" si="901"/>
        <v>-0.803151909790697-1.1582276119273i</v>
      </c>
      <c r="K3065" t="str">
        <f t="shared" si="902"/>
        <v>0.00030061000286241-0.000448029715110176i</v>
      </c>
      <c r="L3065" t="str">
        <f t="shared" si="903"/>
        <v>0.00015-0.00298109606499327i</v>
      </c>
      <c r="M3065" t="str">
        <f t="shared" si="904"/>
        <v>0.0004-0.000526075776175283i</v>
      </c>
      <c r="N3065">
        <f t="shared" si="905"/>
        <v>77.303742390614971</v>
      </c>
      <c r="O3065">
        <f t="shared" si="906"/>
        <v>6.4743256394904307</v>
      </c>
      <c r="P3065" s="3">
        <f t="shared" si="907"/>
        <v>-6.4743256394904307</v>
      </c>
      <c r="Q3065" s="3">
        <f t="shared" si="908"/>
        <v>-102.69625760938503</v>
      </c>
      <c r="R3065">
        <f t="shared" si="909"/>
        <v>77.303742390614971</v>
      </c>
      <c r="S3065">
        <f t="shared" si="910"/>
        <v>94.659685316715695</v>
      </c>
      <c r="T3065">
        <f t="shared" si="893"/>
        <v>-6.4743256394904307</v>
      </c>
    </row>
    <row r="3066" spans="1:20" x14ac:dyDescent="0.25">
      <c r="A3066">
        <f t="shared" si="894"/>
        <v>597024.44847129541</v>
      </c>
      <c r="B3066">
        <f t="shared" si="911"/>
        <v>95019.392120919219</v>
      </c>
      <c r="C3066" t="str">
        <f t="shared" si="895"/>
        <v>-0.105360921717193-0.460721737969002i</v>
      </c>
      <c r="D3066" t="str">
        <f t="shared" si="896"/>
        <v>3.41979652496091-0.614119670074387i</v>
      </c>
      <c r="E3066" t="str">
        <f t="shared" si="897"/>
        <v>202.812082222857-150.80994289052i</v>
      </c>
      <c r="F3066" t="str">
        <f t="shared" si="898"/>
        <v>2.41940576577585-1.68741486279402i</v>
      </c>
      <c r="G3066" t="str">
        <f t="shared" si="899"/>
        <v>0.997723987620258-0.0476532490748453i</v>
      </c>
      <c r="H3066" t="str">
        <f t="shared" si="900"/>
        <v>0.711241426270957-168.54485790655i</v>
      </c>
      <c r="I3066" t="str">
        <f t="shared" si="901"/>
        <v>-0.797464235843327-1.15374555956218i</v>
      </c>
      <c r="K3066" t="str">
        <f t="shared" si="902"/>
        <v>0.000300441237435879-0.000446538608823227i</v>
      </c>
      <c r="L3066" t="str">
        <f t="shared" si="903"/>
        <v>0.00015-0.00296981078401401i</v>
      </c>
      <c r="M3066" t="str">
        <f t="shared" si="904"/>
        <v>0.0004-0.000524084256002473i</v>
      </c>
      <c r="N3066">
        <f t="shared" si="905"/>
        <v>77.118723390572185</v>
      </c>
      <c r="O3066">
        <f t="shared" si="906"/>
        <v>6.5098401469232723</v>
      </c>
      <c r="P3066" s="3">
        <f t="shared" si="907"/>
        <v>-6.5098401469232723</v>
      </c>
      <c r="Q3066" s="3">
        <f t="shared" si="908"/>
        <v>-102.88127660942781</v>
      </c>
      <c r="R3066">
        <f t="shared" si="909"/>
        <v>77.118723390572185</v>
      </c>
      <c r="S3066">
        <f t="shared" si="910"/>
        <v>95.019392120919221</v>
      </c>
      <c r="T3066">
        <f t="shared" si="893"/>
        <v>-6.5098401469232723</v>
      </c>
    </row>
    <row r="3067" spans="1:20" x14ac:dyDescent="0.25">
      <c r="A3067">
        <f t="shared" si="894"/>
        <v>599293.14137548627</v>
      </c>
      <c r="B3067">
        <f t="shared" si="911"/>
        <v>95380.465810978712</v>
      </c>
      <c r="C3067" t="str">
        <f t="shared" si="895"/>
        <v>-0.106409206312757-0.45849183540699i</v>
      </c>
      <c r="D3067" t="str">
        <f t="shared" si="896"/>
        <v>3.4193598902897-0.61512551384569i</v>
      </c>
      <c r="E3067" t="str">
        <f t="shared" si="897"/>
        <v>201.858975980396-151.423356192811i</v>
      </c>
      <c r="F3067" t="str">
        <f t="shared" si="898"/>
        <v>2.41936383684644-1.68190151001263i</v>
      </c>
      <c r="G3067" t="str">
        <f t="shared" si="899"/>
        <v>0.997706696804781-0.0478335024399598i</v>
      </c>
      <c r="H3067" t="str">
        <f t="shared" si="900"/>
        <v>0.705409359693674-167.899363358829i</v>
      </c>
      <c r="I3067" t="str">
        <f t="shared" si="901"/>
        <v>-0.79181999214759-1.14928130807368i</v>
      </c>
      <c r="K3067" t="str">
        <f t="shared" si="902"/>
        <v>0.000300273287730135-0.000445053765324674i</v>
      </c>
      <c r="L3067" t="str">
        <f t="shared" si="903"/>
        <v>0.00015-0.00295856822475993i</v>
      </c>
      <c r="M3067" t="str">
        <f t="shared" si="904"/>
        <v>0.0004-0.000522100274957635i</v>
      </c>
      <c r="N3067">
        <f t="shared" si="905"/>
        <v>76.933812343917083</v>
      </c>
      <c r="O3067">
        <f t="shared" si="906"/>
        <v>6.5455239209084173</v>
      </c>
      <c r="P3067" s="3">
        <f t="shared" si="907"/>
        <v>-6.5455239209084173</v>
      </c>
      <c r="Q3067" s="3">
        <f t="shared" si="908"/>
        <v>-103.06618765608292</v>
      </c>
      <c r="R3067">
        <f t="shared" si="909"/>
        <v>76.933812343917083</v>
      </c>
      <c r="S3067">
        <f t="shared" si="910"/>
        <v>95.380465810978706</v>
      </c>
      <c r="T3067">
        <f t="shared" si="893"/>
        <v>-6.5455239209084173</v>
      </c>
    </row>
    <row r="3068" spans="1:20" x14ac:dyDescent="0.25">
      <c r="A3068">
        <f t="shared" si="894"/>
        <v>601570.45531271317</v>
      </c>
      <c r="B3068">
        <f t="shared" si="911"/>
        <v>95742.911581060427</v>
      </c>
      <c r="C3068" t="str">
        <f t="shared" si="895"/>
        <v>-0.107442990917404-0.456259092447924i</v>
      </c>
      <c r="D3068" t="str">
        <f t="shared" si="896"/>
        <v>3.41892004364997-0.61613934952318i</v>
      </c>
      <c r="E3068" t="str">
        <f t="shared" si="897"/>
        <v>200.900295642599-152.027294853486i</v>
      </c>
      <c r="F3068" t="str">
        <f t="shared" si="898"/>
        <v>2.41932159012158-1.67641232140627i</v>
      </c>
      <c r="G3068" t="str">
        <f t="shared" si="899"/>
        <v>0.997689274935588-0.048014431310689i</v>
      </c>
      <c r="H3068" t="str">
        <f t="shared" si="900"/>
        <v>0.699627245500574-167.256396909957i</v>
      </c>
      <c r="I3068" t="str">
        <f t="shared" si="901"/>
        <v>-0.786218843385431-1.14483477897652i</v>
      </c>
      <c r="K3068" t="str">
        <f t="shared" si="902"/>
        <v>0.000300106144413756-0.000443575163498928i</v>
      </c>
      <c r="L3068" t="str">
        <f t="shared" si="903"/>
        <v>0.00015-0.00294736822550302i</v>
      </c>
      <c r="M3068" t="str">
        <f t="shared" si="904"/>
        <v>0.0004-0.000520123804500532i</v>
      </c>
      <c r="N3068">
        <f t="shared" si="905"/>
        <v>76.749020115516615</v>
      </c>
      <c r="O3068">
        <f t="shared" si="906"/>
        <v>6.5813761288983263</v>
      </c>
      <c r="P3068" s="3">
        <f t="shared" si="907"/>
        <v>-6.5813761288983263</v>
      </c>
      <c r="Q3068" s="3">
        <f t="shared" si="908"/>
        <v>-103.25097988448339</v>
      </c>
      <c r="R3068">
        <f t="shared" si="909"/>
        <v>76.749020115516615</v>
      </c>
      <c r="S3068">
        <f t="shared" si="910"/>
        <v>95.742911581060426</v>
      </c>
      <c r="T3068">
        <f t="shared" si="893"/>
        <v>-6.5813761288983263</v>
      </c>
    </row>
    <row r="3069" spans="1:20" x14ac:dyDescent="0.25">
      <c r="A3069">
        <f t="shared" si="894"/>
        <v>603856.42304290144</v>
      </c>
      <c r="B3069">
        <f t="shared" si="911"/>
        <v>96106.734645068456</v>
      </c>
      <c r="C3069" t="str">
        <f t="shared" si="895"/>
        <v>-0.108462221192001-0.454023723272188i</v>
      </c>
      <c r="D3069" t="str">
        <f t="shared" si="896"/>
        <v>3.41847696226394-0.617161182220033i</v>
      </c>
      <c r="E3069" t="str">
        <f t="shared" si="897"/>
        <v>199.936194385952-152.621697453168i</v>
      </c>
      <c r="F3069" t="str">
        <f t="shared" si="898"/>
        <v>2.41927902320387-1.67094721766323i</v>
      </c>
      <c r="G3069" t="str">
        <f t="shared" si="899"/>
        <v>0.997671721024011-0.0481960381462892i</v>
      </c>
      <c r="H3069" t="str">
        <f t="shared" si="900"/>
        <v>0.693894617031611-166.615948025454i</v>
      </c>
      <c r="I3069" t="str">
        <f t="shared" si="901"/>
        <v>-0.780660456878204-1.14040589421458i</v>
      </c>
      <c r="K3069" t="str">
        <f t="shared" si="902"/>
        <v>0.000299939798203976-0.000442102782300665i</v>
      </c>
      <c r="L3069" t="str">
        <f t="shared" si="903"/>
        <v>0.00015-0.00293621062512753i</v>
      </c>
      <c r="M3069" t="str">
        <f t="shared" si="904"/>
        <v>0.0004-0.000518154816198976i</v>
      </c>
      <c r="N3069">
        <f t="shared" si="905"/>
        <v>76.564357444874972</v>
      </c>
      <c r="O3069">
        <f t="shared" si="906"/>
        <v>6.6173959134395268</v>
      </c>
      <c r="P3069" s="3">
        <f t="shared" si="907"/>
        <v>-6.6173959134395268</v>
      </c>
      <c r="Q3069" s="3">
        <f t="shared" si="908"/>
        <v>-103.43564255512503</v>
      </c>
      <c r="R3069">
        <f t="shared" si="909"/>
        <v>76.564357444874972</v>
      </c>
      <c r="S3069">
        <f t="shared" si="910"/>
        <v>96.106734645068457</v>
      </c>
      <c r="T3069">
        <f t="shared" si="893"/>
        <v>-6.6173959134395268</v>
      </c>
    </row>
    <row r="3070" spans="1:20" x14ac:dyDescent="0.25">
      <c r="A3070">
        <f t="shared" si="894"/>
        <v>606151.07745046448</v>
      </c>
      <c r="B3070">
        <f t="shared" si="911"/>
        <v>96471.940236719718</v>
      </c>
      <c r="C3070" t="str">
        <f t="shared" si="895"/>
        <v>-0.109466847444782-0.451785942340615i</v>
      </c>
      <c r="D3070" t="str">
        <f t="shared" si="896"/>
        <v>3.41803062320508-0.618191017062309i</v>
      </c>
      <c r="E3070" t="str">
        <f t="shared" si="897"/>
        <v>198.966826099243-153.206505771394i</v>
      </c>
      <c r="F3070" t="str">
        <f t="shared" si="898"/>
        <v>2.41923613367794-1.66550611981431i</v>
      </c>
      <c r="G3070" t="str">
        <f t="shared" si="899"/>
        <v>0.997654034073998-0.0483783254141405i</v>
      </c>
      <c r="H3070" t="str">
        <f t="shared" si="900"/>
        <v>0.68821101252725-165.978006221766i</v>
      </c>
      <c r="I3070" t="str">
        <f t="shared" si="901"/>
        <v>-0.775144502565116-1.13599457615748i</v>
      </c>
      <c r="K3070" t="str">
        <f t="shared" si="902"/>
        <v>0.000299774239866205-0.000440636600754538i</v>
      </c>
      <c r="L3070" t="str">
        <f t="shared" si="903"/>
        <v>0.00015-0.00292509526312764i</v>
      </c>
      <c r="M3070" t="str">
        <f t="shared" si="904"/>
        <v>0.0004-0.000516193281728409i</v>
      </c>
      <c r="N3070">
        <f t="shared" si="905"/>
        <v>76.37983494319883</v>
      </c>
      <c r="O3070">
        <f t="shared" si="906"/>
        <v>6.6535823926341688</v>
      </c>
      <c r="P3070" s="3">
        <f t="shared" si="907"/>
        <v>-6.6535823926341688</v>
      </c>
      <c r="Q3070" s="3">
        <f t="shared" si="908"/>
        <v>-103.62016505680117</v>
      </c>
      <c r="R3070">
        <f t="shared" si="909"/>
        <v>76.37983494319883</v>
      </c>
      <c r="S3070">
        <f t="shared" si="910"/>
        <v>96.471940236719718</v>
      </c>
      <c r="T3070">
        <f t="shared" si="893"/>
        <v>-6.6535823926341688</v>
      </c>
    </row>
    <row r="3071" spans="1:20" x14ac:dyDescent="0.25">
      <c r="A3071">
        <f t="shared" si="894"/>
        <v>608454.45154477633</v>
      </c>
      <c r="B3071">
        <f t="shared" si="911"/>
        <v>96838.533609619262</v>
      </c>
      <c r="C3071" t="str">
        <f t="shared" si="895"/>
        <v>-0.110456824616427-0.44954596427973i</v>
      </c>
      <c r="D3071" t="str">
        <f t="shared" si="896"/>
        <v>3.41758100339734-0.619228859187975i</v>
      </c>
      <c r="E3071" t="str">
        <f t="shared" si="897"/>
        <v>197.992345302307-153.781664790317i</v>
      </c>
      <c r="F3071" t="str">
        <f t="shared" si="898"/>
        <v>2.41919291911038-1.66008894923165i</v>
      </c>
      <c r="G3071" t="str">
        <f t="shared" si="899"/>
        <v>0.99763621308205-0.0485612955897637i</v>
      </c>
      <c r="H3071" t="str">
        <f t="shared" si="900"/>
        <v>0.682575975070171-165.342561065946i</v>
      </c>
      <c r="I3071" t="str">
        <f t="shared" si="901"/>
        <v>-0.769670652981852-1.13160074759733i</v>
      </c>
      <c r="K3071" t="str">
        <f t="shared" si="902"/>
        <v>0.000299609460213577-0.000439176597954941i</v>
      </c>
      <c r="L3071" t="str">
        <f t="shared" si="903"/>
        <v>0.00015-0.00291402197960514i</v>
      </c>
      <c r="M3071" t="str">
        <f t="shared" si="904"/>
        <v>0.0004-0.000514239172871495i</v>
      </c>
      <c r="N3071">
        <f t="shared" si="905"/>
        <v>76.195463090551527</v>
      </c>
      <c r="O3071">
        <f t="shared" si="906"/>
        <v>6.6899346606106578</v>
      </c>
      <c r="P3071" s="3">
        <f t="shared" si="907"/>
        <v>-6.6899346606106578</v>
      </c>
      <c r="Q3071" s="3">
        <f t="shared" si="908"/>
        <v>-103.80453690944847</v>
      </c>
      <c r="R3071">
        <f t="shared" si="909"/>
        <v>76.195463090551527</v>
      </c>
      <c r="S3071">
        <f t="shared" si="910"/>
        <v>96.838533609619262</v>
      </c>
      <c r="T3071">
        <f t="shared" si="893"/>
        <v>-6.6899346606106578</v>
      </c>
    </row>
    <row r="3072" spans="1:20" x14ac:dyDescent="0.25">
      <c r="A3072">
        <f t="shared" si="894"/>
        <v>610766.57846064644</v>
      </c>
      <c r="B3072">
        <f t="shared" si="911"/>
        <v>97206.520037335824</v>
      </c>
      <c r="C3072" t="str">
        <f t="shared" si="895"/>
        <v>-0.111432112261883-0.447304003768013i</v>
      </c>
      <c r="D3072" t="str">
        <f t="shared" si="896"/>
        <v>3.41712807961432-0.620274713745906i</v>
      </c>
      <c r="E3072" t="str">
        <f t="shared" si="897"/>
        <v>197.012907065085-154.347122696019i</v>
      </c>
      <c r="F3072" t="str">
        <f t="shared" si="898"/>
        <v>2.4191493770496-1.65469562762756i</v>
      </c>
      <c r="G3072" t="str">
        <f t="shared" si="899"/>
        <v>0.997618257037176-0.0487449511568376i</v>
      </c>
      <c r="H3072" t="str">
        <f t="shared" si="900"/>
        <v>0.676989052527737-164.709602175332i</v>
      </c>
      <c r="I3072" t="str">
        <f t="shared" si="901"/>
        <v>-0.764238583239363-1.12722433174548i</v>
      </c>
      <c r="K3072" t="str">
        <f t="shared" si="902"/>
        <v>0.000299445450106495-0.000437722753065747i</v>
      </c>
      <c r="L3072" t="str">
        <f t="shared" si="903"/>
        <v>0.00015-0.00290299061526713i</v>
      </c>
      <c r="M3072" t="str">
        <f t="shared" si="904"/>
        <v>0.0004-0.000512292461517727i</v>
      </c>
      <c r="N3072">
        <f t="shared" si="905"/>
        <v>76.011252233092421</v>
      </c>
      <c r="O3072">
        <f t="shared" si="906"/>
        <v>6.7264517880033958</v>
      </c>
      <c r="P3072" s="3">
        <f t="shared" si="907"/>
        <v>-6.7264517880033958</v>
      </c>
      <c r="Q3072" s="3">
        <f t="shared" si="908"/>
        <v>-103.98874776690758</v>
      </c>
      <c r="R3072">
        <f t="shared" si="909"/>
        <v>76.011252233092421</v>
      </c>
      <c r="S3072">
        <f t="shared" si="910"/>
        <v>97.206520037335821</v>
      </c>
      <c r="T3072">
        <f t="shared" si="893"/>
        <v>-6.7264517880033958</v>
      </c>
    </row>
    <row r="3073" spans="1:20" x14ac:dyDescent="0.25">
      <c r="A3073">
        <f t="shared" si="894"/>
        <v>613087.4914587969</v>
      </c>
      <c r="B3073">
        <f t="shared" si="911"/>
        <v>97575.904813477697</v>
      </c>
      <c r="C3073" t="str">
        <f t="shared" si="895"/>
        <v>-0.112392674528959-0.445060275423357i</v>
      </c>
      <c r="D3073" t="str">
        <f t="shared" si="896"/>
        <v>3.41667182847858-0.621328585894894i</v>
      </c>
      <c r="E3073" t="str">
        <f t="shared" si="897"/>
        <v>196.028666927104-154.902830877452i</v>
      </c>
      <c r="F3073" t="str">
        <f t="shared" si="898"/>
        <v>2.41910550502576-1.64932607705332i</v>
      </c>
      <c r="G3073" t="str">
        <f t="shared" si="899"/>
        <v>0.997600164920833-0.0489292946072157i</v>
      </c>
      <c r="H3073" t="str">
        <f t="shared" si="900"/>
        <v>0.671449797495171-164.079119217236i</v>
      </c>
      <c r="I3073" t="str">
        <f t="shared" si="901"/>
        <v>-0.758847971002866-1.12286525222928i</v>
      </c>
      <c r="K3073" t="str">
        <f t="shared" si="902"/>
        <v>0.000299282200452165-0.000436275045320048i</v>
      </c>
      <c r="L3073" t="str">
        <f t="shared" si="903"/>
        <v>0.00015-0.00289200101142372i</v>
      </c>
      <c r="M3073" t="str">
        <f t="shared" si="904"/>
        <v>0.0004-0.00051035311966301i</v>
      </c>
      <c r="N3073">
        <f t="shared" si="905"/>
        <v>75.82721258040695</v>
      </c>
      <c r="O3073">
        <f t="shared" si="906"/>
        <v>6.7631328224399869</v>
      </c>
      <c r="P3073" s="3">
        <f t="shared" si="907"/>
        <v>-6.7631328224399869</v>
      </c>
      <c r="Q3073" s="3">
        <f t="shared" si="908"/>
        <v>-104.17278741959305</v>
      </c>
      <c r="R3073">
        <f t="shared" si="909"/>
        <v>75.82721258040695</v>
      </c>
      <c r="S3073">
        <f t="shared" si="910"/>
        <v>97.575904813477692</v>
      </c>
      <c r="T3073">
        <f t="shared" si="893"/>
        <v>-6.7631328224399869</v>
      </c>
    </row>
    <row r="3074" spans="1:20" x14ac:dyDescent="0.25">
      <c r="A3074">
        <f t="shared" si="894"/>
        <v>615417.22392634035</v>
      </c>
      <c r="B3074">
        <f t="shared" si="911"/>
        <v>97946.693251768913</v>
      </c>
      <c r="C3074" t="str">
        <f t="shared" si="895"/>
        <v>-0.113338480133768-0.442814993691776i</v>
      </c>
      <c r="D3074" t="str">
        <f t="shared" si="896"/>
        <v>3.41621222646075-0.622390480802631i</v>
      </c>
      <c r="E3074" t="str">
        <f t="shared" si="897"/>
        <v>195.03978081743-155.448743923049i</v>
      </c>
      <c r="F3074" t="str">
        <f t="shared" si="898"/>
        <v>2.41906130055044-1.64398021989806i</v>
      </c>
      <c r="G3074" t="str">
        <f t="shared" si="899"/>
        <v>0.997581935706869-0.0491143284409429i</v>
      </c>
      <c r="H3074" t="str">
        <f t="shared" si="900"/>
        <v>0.665957767239576-163.45110190863i</v>
      </c>
      <c r="I3074" t="str">
        <f t="shared" si="901"/>
        <v>-0.753498496471025-1.11852343308884i</v>
      </c>
      <c r="K3074" t="str">
        <f t="shared" si="902"/>
        <v>0.000299119702204161-0.000434833454019894i</v>
      </c>
      <c r="L3074" t="str">
        <f t="shared" si="903"/>
        <v>0.00015-0.00288105300998577i</v>
      </c>
      <c r="M3074" t="str">
        <f t="shared" si="904"/>
        <v>0.0004-0.000508421119409255i</v>
      </c>
      <c r="N3074">
        <f t="shared" si="905"/>
        <v>75.643354202926474</v>
      </c>
      <c r="O3074">
        <f t="shared" si="906"/>
        <v>6.7999767890363136</v>
      </c>
      <c r="P3074" s="3">
        <f t="shared" si="907"/>
        <v>-6.7999767890363136</v>
      </c>
      <c r="Q3074" s="3">
        <f t="shared" si="908"/>
        <v>-104.35664579707353</v>
      </c>
      <c r="R3074">
        <f t="shared" si="909"/>
        <v>75.643354202926474</v>
      </c>
      <c r="S3074">
        <f t="shared" si="910"/>
        <v>97.946693251768906</v>
      </c>
      <c r="T3074">
        <f t="shared" si="893"/>
        <v>-6.7999767890363136</v>
      </c>
    </row>
    <row r="3075" spans="1:20" x14ac:dyDescent="0.25">
      <c r="A3075">
        <f t="shared" si="894"/>
        <v>617755.80937726051</v>
      </c>
      <c r="B3075">
        <f t="shared" si="911"/>
        <v>98318.89068612564</v>
      </c>
      <c r="C3075" t="str">
        <f t="shared" si="895"/>
        <v>-0.114269502333051-0.440568372737421i</v>
      </c>
      <c r="D3075" t="str">
        <f t="shared" si="896"/>
        <v>3.41574924987883-0.623460403644686i</v>
      </c>
      <c r="E3075" t="str">
        <f t="shared" si="897"/>
        <v>194.046404975167-155.984819614986i</v>
      </c>
      <c r="F3075" t="str">
        <f t="shared" si="898"/>
        <v>2.41901676111678-1.63865797888754i</v>
      </c>
      <c r="G3075" t="str">
        <f t="shared" si="899"/>
        <v>0.997563568361473-0.0493000551662728i</v>
      </c>
      <c r="H3075" t="str">
        <f t="shared" si="900"/>
        <v>0.660512523644597-162.825540015837i</v>
      </c>
      <c r="I3075" t="str">
        <f t="shared" si="901"/>
        <v>-0.748189842355285-1.11419879877401i</v>
      </c>
      <c r="K3075" t="str">
        <f t="shared" si="902"/>
        <v>0.000298957946361956-0.000433397958536038i</v>
      </c>
      <c r="L3075" t="str">
        <f t="shared" si="903"/>
        <v>0.00015-0.00287014645346261i</v>
      </c>
      <c r="M3075" t="str">
        <f t="shared" si="904"/>
        <v>0.0004-0.000506496432963992i</v>
      </c>
      <c r="N3075">
        <f t="shared" si="905"/>
        <v>75.45968702944036</v>
      </c>
      <c r="O3075">
        <f t="shared" si="906"/>
        <v>6.8369826908998741</v>
      </c>
      <c r="P3075" s="3">
        <f t="shared" si="907"/>
        <v>-6.8369826908998741</v>
      </c>
      <c r="Q3075" s="3">
        <f t="shared" si="908"/>
        <v>-104.54031297055964</v>
      </c>
      <c r="R3075">
        <f t="shared" si="909"/>
        <v>75.45968702944036</v>
      </c>
      <c r="S3075">
        <f t="shared" si="910"/>
        <v>98.318890686125641</v>
      </c>
      <c r="T3075">
        <f t="shared" si="893"/>
        <v>-6.8369826908998741</v>
      </c>
    </row>
    <row r="3076" spans="1:20" x14ac:dyDescent="0.25">
      <c r="A3076">
        <f t="shared" si="894"/>
        <v>620103.28145289409</v>
      </c>
      <c r="B3076">
        <f t="shared" si="911"/>
        <v>98692.502470732914</v>
      </c>
      <c r="C3076" t="str">
        <f t="shared" si="895"/>
        <v>-0.115185718893507-0.438320626334151i</v>
      </c>
      <c r="D3076" t="str">
        <f t="shared" si="896"/>
        <v>3.4152828748974-0.624538359603489i</v>
      </c>
      <c r="E3076" t="str">
        <f t="shared" si="897"/>
        <v>193.048695870614-156.511018921225i</v>
      </c>
      <c r="F3076" t="str">
        <f t="shared" si="898"/>
        <v>2.41897188419915-1.63335927708304i</v>
      </c>
      <c r="G3076" t="str">
        <f t="shared" si="899"/>
        <v>0.997545061843114-0.0494864772996836i</v>
      </c>
      <c r="H3076" t="str">
        <f t="shared" si="900"/>
        <v>0.655113633155941-162.202423354223i</v>
      </c>
      <c r="I3076" t="str">
        <f t="shared" si="901"/>
        <v>-0.742921693859416-1.10989127414109i</v>
      </c>
      <c r="K3076" t="str">
        <f t="shared" si="902"/>
        <v>0.000298796923970504-0.000431968538307661i</v>
      </c>
      <c r="L3076" t="str">
        <f t="shared" si="903"/>
        <v>0.00015-0.00285928118495977i</v>
      </c>
      <c r="M3076" t="str">
        <f t="shared" si="904"/>
        <v>0.0004-0.000504579032639959i</v>
      </c>
      <c r="N3076">
        <f t="shared" si="905"/>
        <v>75.276220844699282</v>
      </c>
      <c r="O3076">
        <f t="shared" si="906"/>
        <v>6.8741495096379559</v>
      </c>
      <c r="P3076" s="3">
        <f t="shared" si="907"/>
        <v>-6.8741495096379559</v>
      </c>
      <c r="Q3076" s="3">
        <f t="shared" si="908"/>
        <v>-104.72377915530072</v>
      </c>
      <c r="R3076">
        <f t="shared" si="909"/>
        <v>75.276220844699282</v>
      </c>
      <c r="S3076">
        <f t="shared" si="910"/>
        <v>98.692502470732919</v>
      </c>
      <c r="T3076">
        <f t="shared" si="893"/>
        <v>-6.8741495096379559</v>
      </c>
    </row>
    <row r="3077" spans="1:20" x14ac:dyDescent="0.25">
      <c r="A3077">
        <f t="shared" si="894"/>
        <v>622459.67392241512</v>
      </c>
      <c r="B3077">
        <f t="shared" si="911"/>
        <v>99067.533980121705</v>
      </c>
      <c r="C3077" t="str">
        <f t="shared" si="895"/>
        <v>-0.116087112058165-0.436071967758536i</v>
      </c>
      <c r="D3077" t="str">
        <f t="shared" si="896"/>
        <v>3.41481307752678-0.625624353867266i</v>
      </c>
      <c r="E3077" t="str">
        <f t="shared" si="897"/>
        <v>192.046810127094-157.027305985273i</v>
      </c>
      <c r="F3077" t="str">
        <f t="shared" si="898"/>
        <v>2.41892666725301-1.62808403788019i</v>
      </c>
      <c r="G3077" t="str">
        <f t="shared" si="899"/>
        <v>0.997526415102486-0.0496735973658951i</v>
      </c>
      <c r="H3077" t="str">
        <f t="shared" si="900"/>
        <v>0.649760666727458-161.581741787893i</v>
      </c>
      <c r="I3077" t="str">
        <f t="shared" si="901"/>
        <v>-0.737693738659224-1.10560078444983i</v>
      </c>
      <c r="K3077" t="str">
        <f t="shared" si="902"/>
        <v>0.000298636626119769-0.000430545172842137i</v>
      </c>
      <c r="L3077" t="str">
        <f t="shared" si="903"/>
        <v>0.00015-0.0028484570481767i</v>
      </c>
      <c r="M3077" t="str">
        <f t="shared" si="904"/>
        <v>0.0004-0.000502668890854711i</v>
      </c>
      <c r="N3077">
        <f t="shared" si="905"/>
        <v>75.092965287108171</v>
      </c>
      <c r="O3077">
        <f t="shared" si="906"/>
        <v>6.9114762058742576</v>
      </c>
      <c r="P3077" s="3">
        <f t="shared" si="907"/>
        <v>-6.9114762058742576</v>
      </c>
      <c r="Q3077" s="3">
        <f t="shared" si="908"/>
        <v>-104.90703471289183</v>
      </c>
      <c r="R3077">
        <f t="shared" si="909"/>
        <v>75.092965287108171</v>
      </c>
      <c r="S3077">
        <f t="shared" si="910"/>
        <v>99.067533980121709</v>
      </c>
      <c r="T3077">
        <f t="shared" si="893"/>
        <v>-6.9114762058742576</v>
      </c>
    </row>
    <row r="3078" spans="1:20" x14ac:dyDescent="0.25">
      <c r="A3078">
        <f t="shared" si="894"/>
        <v>624825.02068332036</v>
      </c>
      <c r="B3078">
        <f t="shared" si="911"/>
        <v>99443.990609246175</v>
      </c>
      <c r="C3078" t="str">
        <f t="shared" si="895"/>
        <v>-0.1169736685098-0.433822609684548i</v>
      </c>
      <c r="D3078" t="str">
        <f t="shared" si="896"/>
        <v>3.41433983362233-0.626718391629014i</v>
      </c>
      <c r="E3078" t="str">
        <f t="shared" si="897"/>
        <v>191.040904443581-157.533648113744i</v>
      </c>
      <c r="F3078" t="str">
        <f t="shared" si="898"/>
        <v>2.41888110771497-1.6228321850078i</v>
      </c>
      <c r="G3078" t="str">
        <f t="shared" si="899"/>
        <v>0.997507627082452-0.049861417897885i</v>
      </c>
      <c r="H3078" t="str">
        <f t="shared" si="900"/>
        <v>0.644453199768087-160.963485229387i</v>
      </c>
      <c r="I3078" t="str">
        <f t="shared" si="901"/>
        <v>-0.732505666882412-1.10132725536039i</v>
      </c>
      <c r="K3078" t="str">
        <f t="shared" si="902"/>
        <v>0.000298477043944307-0.000429127841714734i</v>
      </c>
      <c r="L3078" t="str">
        <f t="shared" si="903"/>
        <v>0.00015-0.00283767388740456i</v>
      </c>
      <c r="M3078" t="str">
        <f t="shared" si="904"/>
        <v>0.0004-0.000500765980130217i</v>
      </c>
      <c r="N3078">
        <f t="shared" si="905"/>
        <v>74.909929846522971</v>
      </c>
      <c r="O3078">
        <f t="shared" si="906"/>
        <v>6.9489617197708284</v>
      </c>
      <c r="P3078" s="3">
        <f t="shared" si="907"/>
        <v>-6.9489617197708284</v>
      </c>
      <c r="Q3078" s="3">
        <f t="shared" si="908"/>
        <v>-105.09007015347703</v>
      </c>
      <c r="R3078">
        <f t="shared" si="909"/>
        <v>74.909929846522971</v>
      </c>
      <c r="S3078">
        <f t="shared" si="910"/>
        <v>99.443990609246171</v>
      </c>
      <c r="T3078">
        <f t="shared" si="893"/>
        <v>-6.9489617197708284</v>
      </c>
    </row>
    <row r="3079" spans="1:20" x14ac:dyDescent="0.25">
      <c r="A3079">
        <f t="shared" si="894"/>
        <v>627199.35576191696</v>
      </c>
      <c r="B3079">
        <f t="shared" si="911"/>
        <v>99821.877773561311</v>
      </c>
      <c r="C3079" t="str">
        <f t="shared" si="895"/>
        <v>-0.117845379331675-0.431572764080005i</v>
      </c>
      <c r="D3079" t="str">
        <f t="shared" si="896"/>
        <v>3.41386311888359-0.627820478085417i</v>
      </c>
      <c r="E3079" t="str">
        <f t="shared" si="897"/>
        <v>190.031135518165-158.030015761817i</v>
      </c>
      <c r="F3079" t="str">
        <f t="shared" si="898"/>
        <v>2.41883520300234-1.61760364252673i</v>
      </c>
      <c r="G3079" t="str">
        <f t="shared" si="899"/>
        <v>0.997488696717988-0.0500499414369053i</v>
      </c>
      <c r="H3079" t="str">
        <f t="shared" si="900"/>
        <v>0.639190812089415-160.347643639386i</v>
      </c>
      <c r="I3079" t="str">
        <f t="shared" si="901"/>
        <v>-0.727357171088669-1.09707061293021i</v>
      </c>
      <c r="K3079" t="str">
        <f t="shared" si="902"/>
        <v>0.000298318168622826-0.000427716524568375i</v>
      </c>
      <c r="L3079" t="str">
        <f t="shared" si="903"/>
        <v>0.00015-0.00282693154752397i</v>
      </c>
      <c r="M3079" t="str">
        <f t="shared" si="904"/>
        <v>0.0004-0.000498870273092464i</v>
      </c>
      <c r="N3079">
        <f t="shared" si="905"/>
        <v>74.727123862126319</v>
      </c>
      <c r="O3079">
        <f t="shared" si="906"/>
        <v>6.9866049715542191</v>
      </c>
      <c r="P3079" s="3">
        <f t="shared" si="907"/>
        <v>-6.9866049715542191</v>
      </c>
      <c r="Q3079" s="3">
        <f t="shared" si="908"/>
        <v>-105.27287613787368</v>
      </c>
      <c r="R3079">
        <f t="shared" si="909"/>
        <v>74.727123862126319</v>
      </c>
      <c r="S3079">
        <f t="shared" si="910"/>
        <v>99.821877773561312</v>
      </c>
      <c r="T3079">
        <f t="shared" si="893"/>
        <v>-6.9866049715542191</v>
      </c>
    </row>
    <row r="3080" spans="1:20" x14ac:dyDescent="0.25">
      <c r="A3080">
        <f t="shared" si="894"/>
        <v>629582.71331381227</v>
      </c>
      <c r="B3080">
        <f t="shared" si="911"/>
        <v>100201.20090910085</v>
      </c>
      <c r="C3080" t="str">
        <f t="shared" si="895"/>
        <v>-0.118702239965405-0.429322642104728i</v>
      </c>
      <c r="D3080" t="str">
        <f t="shared" si="896"/>
        <v>3.41338290885354-0.628930618435788i</v>
      </c>
      <c r="E3080" t="str">
        <f t="shared" si="897"/>
        <v>189.017659972417-158.516382516496i</v>
      </c>
      <c r="F3080" t="str">
        <f t="shared" si="898"/>
        <v>2.41878895051327-1.61239833482876i</v>
      </c>
      <c r="G3080" t="str">
        <f t="shared" si="899"/>
        <v>0.997469622936121-0.0502391705324983i</v>
      </c>
      <c r="H3080" t="str">
        <f t="shared" si="900"/>
        <v>0.633973087853933-159.734207026408i</v>
      </c>
      <c r="I3080" t="str">
        <f t="shared" si="901"/>
        <v>-0.72224794624988-1.09283078361115i</v>
      </c>
      <c r="K3080" t="str">
        <f t="shared" si="902"/>
        <v>0.000298159991377749-0.000426311201113369i</v>
      </c>
      <c r="L3080" t="str">
        <f t="shared" si="903"/>
        <v>0.00015-0.00281622987400276i</v>
      </c>
      <c r="M3080" t="str">
        <f t="shared" si="904"/>
        <v>0.0004-0.000496981742471076i</v>
      </c>
      <c r="N3080">
        <f t="shared" si="905"/>
        <v>74.544556520413309</v>
      </c>
      <c r="O3080">
        <f t="shared" si="906"/>
        <v>7.0244048620490549</v>
      </c>
      <c r="P3080" s="3">
        <f t="shared" si="907"/>
        <v>-7.0244048620490549</v>
      </c>
      <c r="Q3080" s="3">
        <f t="shared" si="908"/>
        <v>-105.45544347958669</v>
      </c>
      <c r="R3080">
        <f t="shared" si="909"/>
        <v>74.544556520413309</v>
      </c>
      <c r="S3080">
        <f t="shared" si="910"/>
        <v>100.20120090910085</v>
      </c>
      <c r="T3080">
        <f t="shared" si="893"/>
        <v>-7.0244048620490549</v>
      </c>
    </row>
    <row r="3081" spans="1:20" x14ac:dyDescent="0.25">
      <c r="A3081">
        <f t="shared" si="894"/>
        <v>631975.12762440485</v>
      </c>
      <c r="B3081">
        <f t="shared" si="911"/>
        <v>100581.96547255544</v>
      </c>
      <c r="C3081" t="str">
        <f t="shared" si="895"/>
        <v>-0.119544250166288-0.427072454010645i</v>
      </c>
      <c r="D3081" t="str">
        <f t="shared" si="896"/>
        <v>3.41289917891783-0.630048817880982i</v>
      </c>
      <c r="E3081" t="str">
        <f t="shared" si="897"/>
        <v>188.000634276742-158.992725077887i</v>
      </c>
      <c r="F3081" t="str">
        <f t="shared" si="898"/>
        <v>2.41874234762648-1.60721618663545i</v>
      </c>
      <c r="G3081" t="str">
        <f t="shared" si="899"/>
        <v>0.997450404655875-0.0504291077425129i</v>
      </c>
      <c r="H3081" t="str">
        <f t="shared" si="900"/>
        <v>0.628799615523985-159.123165446518i</v>
      </c>
      <c r="I3081" t="str">
        <f t="shared" si="901"/>
        <v>-0.717177689730537-1.08860769424642i</v>
      </c>
      <c r="K3081" t="str">
        <f t="shared" si="902"/>
        <v>0.000298002503474777-0.000424911851127121i</v>
      </c>
      <c r="L3081" t="str">
        <f t="shared" si="903"/>
        <v>0.00015-0.00280556871289376i</v>
      </c>
      <c r="M3081" t="str">
        <f t="shared" si="904"/>
        <v>0.0004-0.000495100361098898i</v>
      </c>
      <c r="N3081">
        <f t="shared" si="905"/>
        <v>74.3622368532602</v>
      </c>
      <c r="O3081">
        <f t="shared" si="906"/>
        <v>7.0623602732143826</v>
      </c>
      <c r="P3081" s="3">
        <f t="shared" si="907"/>
        <v>-7.0623602732143826</v>
      </c>
      <c r="Q3081" s="3">
        <f t="shared" si="908"/>
        <v>-105.6377631467398</v>
      </c>
      <c r="R3081">
        <f t="shared" si="909"/>
        <v>74.3622368532602</v>
      </c>
      <c r="S3081">
        <f t="shared" si="910"/>
        <v>100.58196547255544</v>
      </c>
      <c r="T3081">
        <f t="shared" si="893"/>
        <v>-7.0623602732143826</v>
      </c>
    </row>
    <row r="3082" spans="1:20" x14ac:dyDescent="0.25">
      <c r="A3082">
        <f t="shared" si="894"/>
        <v>634376.63310937758</v>
      </c>
      <c r="B3082">
        <f t="shared" si="911"/>
        <v>100964.17694135115</v>
      </c>
      <c r="C3082" t="str">
        <f t="shared" si="895"/>
        <v>-0.120371413956021-0.424822409043825i</v>
      </c>
      <c r="D3082" t="str">
        <f t="shared" si="896"/>
        <v>3.41241190430391-0.631175081622293i</v>
      </c>
      <c r="E3082" t="str">
        <f t="shared" si="897"/>
        <v>186.980214676745-159.459023238406i</v>
      </c>
      <c r="F3082" t="str">
        <f t="shared" si="898"/>
        <v>2.41869539170114-1.60205712299696i</v>
      </c>
      <c r="G3082" t="str">
        <f t="shared" si="899"/>
        <v>0.997431040788211-0.0506197556331206i</v>
      </c>
      <c r="H3082" t="str">
        <f t="shared" si="900"/>
        <v>0.623669987811423-158.514509003035i</v>
      </c>
      <c r="I3082" t="str">
        <f t="shared" si="901"/>
        <v>-0.712146101268289-1.08440127206772i</v>
      </c>
      <c r="K3082" t="str">
        <f t="shared" si="902"/>
        <v>0.000297845696222484-0.000423518454453906i</v>
      </c>
      <c r="L3082" t="str">
        <f t="shared" si="903"/>
        <v>0.00015-0.0027949479108326i</v>
      </c>
      <c r="M3082" t="str">
        <f t="shared" si="904"/>
        <v>0.0004-0.000493226101911635i</v>
      </c>
      <c r="N3082">
        <f t="shared" si="905"/>
        <v>74.180173736093764</v>
      </c>
      <c r="O3082">
        <f t="shared" si="906"/>
        <v>7.1004700686848548</v>
      </c>
      <c r="P3082" s="3">
        <f t="shared" si="907"/>
        <v>-7.1004700686848548</v>
      </c>
      <c r="Q3082" s="3">
        <f t="shared" si="908"/>
        <v>-105.81982626390624</v>
      </c>
      <c r="R3082">
        <f t="shared" si="909"/>
        <v>74.180173736093764</v>
      </c>
      <c r="S3082">
        <f t="shared" si="910"/>
        <v>100.96417694135116</v>
      </c>
      <c r="T3082">
        <f t="shared" si="893"/>
        <v>-7.1004700686848548</v>
      </c>
    </row>
    <row r="3083" spans="1:20" x14ac:dyDescent="0.25">
      <c r="A3083">
        <f t="shared" si="894"/>
        <v>636787.26431519317</v>
      </c>
      <c r="B3083">
        <f t="shared" si="911"/>
        <v>101347.84081372828</v>
      </c>
      <c r="C3083" t="str">
        <f t="shared" si="895"/>
        <v>-0.121183739572929-0.422572715348544i</v>
      </c>
      <c r="D3083" t="str">
        <f t="shared" si="896"/>
        <v>3.41192106008039-0.632309414860372i</v>
      </c>
      <c r="E3083" t="str">
        <f t="shared" si="897"/>
        <v>185.956557120724-159.915259860044i</v>
      </c>
      <c r="F3083" t="str">
        <f t="shared" si="898"/>
        <v>2.41864808007671-1.59692106929101i</v>
      </c>
      <c r="G3083" t="str">
        <f t="shared" si="899"/>
        <v>0.997411530235969-0.0508111167788315i</v>
      </c>
      <c r="H3083" t="str">
        <f t="shared" si="900"/>
        <v>0.61858380162785-157.908227846241i</v>
      </c>
      <c r="I3083" t="str">
        <f t="shared" si="901"/>
        <v>-0.707152882954713-1.08021144469226i</v>
      </c>
      <c r="K3083" t="str">
        <f t="shared" si="902"/>
        <v>0.000297689560971875-0.000422130991004557i</v>
      </c>
      <c r="L3083" t="str">
        <f t="shared" si="903"/>
        <v>0.00015-0.00278436731503546i</v>
      </c>
      <c r="M3083" t="str">
        <f t="shared" si="904"/>
        <v>0.0004-0.000491358937947434i</v>
      </c>
      <c r="N3083">
        <f t="shared" si="905"/>
        <v>73.998375886157561</v>
      </c>
      <c r="O3083">
        <f t="shared" si="906"/>
        <v>7.1387330943155209</v>
      </c>
      <c r="P3083" s="3">
        <f t="shared" si="907"/>
        <v>-7.1387330943155209</v>
      </c>
      <c r="Q3083" s="3">
        <f t="shared" si="908"/>
        <v>-106.00162411384244</v>
      </c>
      <c r="R3083">
        <f t="shared" si="909"/>
        <v>73.998375886157561</v>
      </c>
      <c r="S3083">
        <f t="shared" si="910"/>
        <v>101.34784081372828</v>
      </c>
      <c r="T3083">
        <f t="shared" si="893"/>
        <v>-7.1387330943155209</v>
      </c>
    </row>
    <row r="3084" spans="1:20" x14ac:dyDescent="0.25">
      <c r="A3084">
        <f t="shared" si="894"/>
        <v>639207.05591959087</v>
      </c>
      <c r="B3084">
        <f t="shared" si="911"/>
        <v>101732.96260882045</v>
      </c>
      <c r="C3084" t="str">
        <f t="shared" si="895"/>
        <v>-0.121981239419826-0.420323579873394i</v>
      </c>
      <c r="D3084" t="str">
        <f t="shared" si="896"/>
        <v>3.41142662115607-0.63345182279408i</v>
      </c>
      <c r="E3084" t="str">
        <f t="shared" si="897"/>
        <v>184.929817188273-160.361420849705i</v>
      </c>
      <c r="F3084" t="str">
        <f t="shared" si="898"/>
        <v>2.41860041007282-1.59180795122165i</v>
      </c>
      <c r="G3084" t="str">
        <f t="shared" si="899"/>
        <v>0.997391871893806-0.0510031937625096i</v>
      </c>
      <c r="H3084" t="str">
        <f t="shared" si="900"/>
        <v>0.613540658035566-157.304312173096i</v>
      </c>
      <c r="I3084" t="str">
        <f t="shared" si="901"/>
        <v>-0.702197739216174-1.07603814011999i</v>
      </c>
      <c r="K3084" t="str">
        <f t="shared" si="902"/>
        <v>0.000297534089115969-0.000420749440756222i</v>
      </c>
      <c r="L3084" t="str">
        <f t="shared" si="903"/>
        <v>0.00015-0.00277382677329693i</v>
      </c>
      <c r="M3084" t="str">
        <f t="shared" si="904"/>
        <v>0.0004-0.000489498842346518i</v>
      </c>
      <c r="N3084">
        <f t="shared" si="905"/>
        <v>73.816851860868795</v>
      </c>
      <c r="O3084">
        <f t="shared" si="906"/>
        <v>7.1771481787306532</v>
      </c>
      <c r="P3084" s="3">
        <f t="shared" si="907"/>
        <v>-7.1771481787306532</v>
      </c>
      <c r="Q3084" s="3">
        <f t="shared" si="908"/>
        <v>-106.18314813913121</v>
      </c>
      <c r="R3084">
        <f t="shared" si="909"/>
        <v>73.816851860868795</v>
      </c>
      <c r="S3084">
        <f t="shared" si="910"/>
        <v>101.73296260882046</v>
      </c>
      <c r="T3084">
        <f t="shared" si="893"/>
        <v>-7.1771481787306532</v>
      </c>
    </row>
    <row r="3085" spans="1:20" x14ac:dyDescent="0.25">
      <c r="A3085">
        <f t="shared" si="894"/>
        <v>641636.04273208533</v>
      </c>
      <c r="B3085">
        <f t="shared" si="911"/>
        <v>102119.54786673398</v>
      </c>
      <c r="C3085" t="str">
        <f t="shared" si="895"/>
        <v>-0.122763930009568-0.418075208279632i</v>
      </c>
      <c r="D3085" t="str">
        <f t="shared" si="896"/>
        <v>3.41092856227934-0.634602310619389i</v>
      </c>
      <c r="E3085" t="str">
        <f t="shared" si="897"/>
        <v>183.90015002013-160.7974951327i</v>
      </c>
      <c r="F3085" t="str">
        <f t="shared" si="898"/>
        <v>2.41855237898912-1.58671769481824i</v>
      </c>
      <c r="G3085" t="str">
        <f t="shared" si="899"/>
        <v>0.99737206464814-0.0511959891753889i</v>
      </c>
      <c r="H3085" t="str">
        <f t="shared" si="900"/>
        <v>0.608540162199157-156.702752226952i</v>
      </c>
      <c r="I3085" t="str">
        <f t="shared" si="901"/>
        <v>-0.697280376794939-1.07188128673066i</v>
      </c>
      <c r="K3085" t="str">
        <f t="shared" si="902"/>
        <v>0.000297379272089387-0.000419373783752084i</v>
      </c>
      <c r="L3085" t="str">
        <f t="shared" si="903"/>
        <v>0.00015-0.00276332613398778i</v>
      </c>
      <c r="M3085" t="str">
        <f t="shared" si="904"/>
        <v>0.0004-0.000487645788350786i</v>
      </c>
      <c r="N3085">
        <f t="shared" si="905"/>
        <v>73.635610056274629</v>
      </c>
      <c r="O3085">
        <f t="shared" si="906"/>
        <v>7.2157141338737949</v>
      </c>
      <c r="P3085" s="3">
        <f t="shared" si="907"/>
        <v>-7.2157141338737949</v>
      </c>
      <c r="Q3085" s="3">
        <f t="shared" si="908"/>
        <v>-106.36438994372537</v>
      </c>
      <c r="R3085">
        <f t="shared" si="909"/>
        <v>73.635610056274629</v>
      </c>
      <c r="S3085">
        <f t="shared" si="910"/>
        <v>102.11954786673398</v>
      </c>
      <c r="T3085">
        <f t="shared" si="893"/>
        <v>-7.2157141338737949</v>
      </c>
    </row>
    <row r="3086" spans="1:20" x14ac:dyDescent="0.25">
      <c r="A3086">
        <f t="shared" si="894"/>
        <v>644074.2596944673</v>
      </c>
      <c r="B3086">
        <f t="shared" si="911"/>
        <v>102507.60214862757</v>
      </c>
      <c r="C3086" t="str">
        <f t="shared" si="895"/>
        <v>-0.123531831908399-0.415827804851628i</v>
      </c>
      <c r="D3086" t="str">
        <f t="shared" si="896"/>
        <v>3.41042685803726-0.635760883528231i</v>
      </c>
      <c r="E3086" t="str">
        <f t="shared" si="897"/>
        <v>182.867710249239-161.223474624422i</v>
      </c>
      <c r="F3086" t="str">
        <f t="shared" si="898"/>
        <v>2.41850398410511-1.58165022643424i</v>
      </c>
      <c r="G3086" t="str">
        <f t="shared" si="899"/>
        <v>0.997352107377089-0.0513895056170892i</v>
      </c>
      <c r="H3086" t="str">
        <f t="shared" si="900"/>
        <v>0.60358192333768-156.103538297266i</v>
      </c>
      <c r="I3086" t="str">
        <f t="shared" si="901"/>
        <v>-0.692400504730338-1.06774081328104i</v>
      </c>
      <c r="K3086" t="str">
        <f t="shared" si="902"/>
        <v>0.000297225101367931-0.000418004000101091i</v>
      </c>
      <c r="L3086" t="str">
        <f t="shared" si="903"/>
        <v>0.00015-0.00275286524605278i</v>
      </c>
      <c r="M3086" t="str">
        <f t="shared" si="904"/>
        <v>0.0004-0.000485799749303431i</v>
      </c>
      <c r="N3086">
        <f t="shared" si="905"/>
        <v>73.45465870559903</v>
      </c>
      <c r="O3086">
        <f t="shared" si="906"/>
        <v>7.2544297555622892</v>
      </c>
      <c r="P3086" s="3">
        <f t="shared" si="907"/>
        <v>-7.2544297555622892</v>
      </c>
      <c r="Q3086" s="3">
        <f t="shared" si="908"/>
        <v>-106.54534129440097</v>
      </c>
      <c r="R3086">
        <f t="shared" si="909"/>
        <v>73.45465870559903</v>
      </c>
      <c r="S3086">
        <f t="shared" si="910"/>
        <v>102.50760214862757</v>
      </c>
      <c r="T3086">
        <f t="shared" si="893"/>
        <v>-7.2544297555622892</v>
      </c>
    </row>
    <row r="3087" spans="1:20" x14ac:dyDescent="0.25">
      <c r="A3087">
        <f t="shared" si="894"/>
        <v>646521.74188130628</v>
      </c>
      <c r="B3087">
        <f t="shared" si="911"/>
        <v>102897.13103679236</v>
      </c>
      <c r="C3087" t="str">
        <f t="shared" si="895"/>
        <v>-0.124284969677143-0.413581572409679i</v>
      </c>
      <c r="D3087" t="str">
        <f t="shared" si="896"/>
        <v>3.40992148285481-0.636927546707347i</v>
      </c>
      <c r="E3087" t="str">
        <f t="shared" si="897"/>
        <v>181.832651933167-161.63935420028i</v>
      </c>
      <c r="F3087" t="str">
        <f t="shared" si="898"/>
        <v>2.41845522268005-1.57660547274618i</v>
      </c>
      <c r="G3087" t="str">
        <f t="shared" si="899"/>
        <v>0.997331998950408-0.0515837456956306i</v>
      </c>
      <c r="H3087" t="str">
        <f t="shared" si="900"/>
        <v>0.598665554677518-155.50666071933i</v>
      </c>
      <c r="I3087" t="str">
        <f t="shared" si="901"/>
        <v>-0.687557834340242-1.06361664890219i</v>
      </c>
      <c r="K3087" t="str">
        <f t="shared" si="902"/>
        <v>0.000297071568468174-0.000416640069977681i</v>
      </c>
      <c r="L3087" t="str">
        <f t="shared" si="903"/>
        <v>0.00015-0.00274244395900854i</v>
      </c>
      <c r="M3087" t="str">
        <f t="shared" si="904"/>
        <v>0.0004-0.000483960698648568i</v>
      </c>
      <c r="N3087">
        <f t="shared" si="905"/>
        <v>73.274005877892705</v>
      </c>
      <c r="O3087">
        <f t="shared" si="906"/>
        <v>7.2932938240420953</v>
      </c>
      <c r="P3087" s="3">
        <f t="shared" si="907"/>
        <v>-7.2932938240420953</v>
      </c>
      <c r="Q3087" s="3">
        <f t="shared" si="908"/>
        <v>-106.72599412210729</v>
      </c>
      <c r="R3087">
        <f t="shared" si="909"/>
        <v>73.274005877892705</v>
      </c>
      <c r="S3087">
        <f t="shared" si="910"/>
        <v>102.89713103679236</v>
      </c>
      <c r="T3087">
        <f t="shared" si="893"/>
        <v>-7.2932938240420953</v>
      </c>
    </row>
    <row r="3088" spans="1:20" x14ac:dyDescent="0.25">
      <c r="A3088">
        <f t="shared" si="894"/>
        <v>648978.52450045524</v>
      </c>
      <c r="B3088">
        <f t="shared" si="911"/>
        <v>103288.14013473217</v>
      </c>
      <c r="C3088" t="str">
        <f t="shared" si="895"/>
        <v>-0.125023371810415-0.411336712225059i</v>
      </c>
      <c r="D3088" t="str">
        <f t="shared" si="896"/>
        <v>3.40941241099418-0.638102305337137i</v>
      </c>
      <c r="E3088" t="str">
        <f t="shared" si="897"/>
        <v>180.795128487817-162.045131663938i</v>
      </c>
      <c r="F3088" t="str">
        <f t="shared" si="898"/>
        <v>2.41840609195275-1.5715833607525i</v>
      </c>
      <c r="G3088" t="str">
        <f t="shared" si="899"/>
        <v>0.997311738229431-0.0517787120274496i</v>
      </c>
      <c r="H3088" t="str">
        <f t="shared" si="900"/>
        <v>0.593790673405823-154.912109873982i</v>
      </c>
      <c r="I3088" t="str">
        <f t="shared" si="901"/>
        <v>-0.682752079202538-1.05950872309663i</v>
      </c>
      <c r="K3088" t="str">
        <f t="shared" si="902"/>
        <v>0.00029691866494706-0.000415281973621509i</v>
      </c>
      <c r="L3088" t="str">
        <f t="shared" si="903"/>
        <v>0.00015-0.00273206212294137i</v>
      </c>
      <c r="M3088" t="str">
        <f t="shared" si="904"/>
        <v>0.0004-0.000482128609930831i</v>
      </c>
      <c r="N3088">
        <f t="shared" si="905"/>
        <v>73.093659476769076</v>
      </c>
      <c r="O3088">
        <f t="shared" si="906"/>
        <v>7.3323051045453971</v>
      </c>
      <c r="P3088" s="3">
        <f t="shared" si="907"/>
        <v>-7.3323051045453971</v>
      </c>
      <c r="Q3088" s="3">
        <f t="shared" si="908"/>
        <v>-106.90634052323092</v>
      </c>
      <c r="R3088">
        <f t="shared" si="909"/>
        <v>73.093659476769076</v>
      </c>
      <c r="S3088">
        <f t="shared" si="910"/>
        <v>103.28814013473216</v>
      </c>
      <c r="T3088">
        <f t="shared" si="893"/>
        <v>-7.3323051045453971</v>
      </c>
    </row>
    <row r="3089" spans="1:20" x14ac:dyDescent="0.25">
      <c r="A3089">
        <f t="shared" si="894"/>
        <v>651444.64289355697</v>
      </c>
      <c r="B3089">
        <f t="shared" si="911"/>
        <v>103680.63506724415</v>
      </c>
      <c r="C3089" t="str">
        <f t="shared" si="895"/>
        <v>-0.125747070673878-0.409093423937477i</v>
      </c>
      <c r="D3089" t="str">
        <f t="shared" si="896"/>
        <v>3.40889961655386-0.639285164590478i</v>
      </c>
      <c r="E3089" t="str">
        <f t="shared" si="897"/>
        <v>179.755292622589-162.440807713936i</v>
      </c>
      <c r="F3089" t="str">
        <f t="shared" si="898"/>
        <v>2.41835658914148-1.56658381777245i</v>
      </c>
      <c r="G3089" t="str">
        <f t="shared" si="899"/>
        <v>0.997291324067009-0.0519744072374141i</v>
      </c>
      <c r="H3089" t="str">
        <f t="shared" si="900"/>
        <v>0.588956900624552-154.319876187339i</v>
      </c>
      <c r="I3089" t="str">
        <f t="shared" si="901"/>
        <v>-0.677982955136875-1.05541696573567i</v>
      </c>
      <c r="K3089" t="str">
        <f t="shared" si="902"/>
        <v>0.000296766382401478-0.000413929691337175i</v>
      </c>
      <c r="L3089" t="str">
        <f t="shared" si="903"/>
        <v>0.00015-0.00272171958850505i</v>
      </c>
      <c r="M3089" t="str">
        <f t="shared" si="904"/>
        <v>0.0004-0.000480303456795008i</v>
      </c>
      <c r="N3089">
        <f t="shared" si="905"/>
        <v>72.913627239239091</v>
      </c>
      <c r="O3089">
        <f t="shared" si="906"/>
        <v>7.3714623478486043</v>
      </c>
      <c r="P3089" s="3">
        <f t="shared" si="907"/>
        <v>-7.3714623478486043</v>
      </c>
      <c r="Q3089" s="3">
        <f t="shared" si="908"/>
        <v>-107.08637276076091</v>
      </c>
      <c r="R3089">
        <f t="shared" si="909"/>
        <v>72.913627239239091</v>
      </c>
      <c r="S3089">
        <f t="shared" si="910"/>
        <v>103.68063506724415</v>
      </c>
      <c r="T3089">
        <f t="shared" si="893"/>
        <v>-7.3714623478486043</v>
      </c>
    </row>
    <row r="3090" spans="1:20" x14ac:dyDescent="0.25">
      <c r="A3090">
        <f t="shared" si="894"/>
        <v>653920.13253655261</v>
      </c>
      <c r="B3090">
        <f t="shared" si="911"/>
        <v>104074.62148049969</v>
      </c>
      <c r="C3090" t="str">
        <f t="shared" si="895"/>
        <v>-0.126456102439666-0.406851905474915i</v>
      </c>
      <c r="D3090" t="str">
        <f t="shared" si="896"/>
        <v>3.40838307346793-0.640476129631543i</v>
      </c>
      <c r="E3090" t="str">
        <f t="shared" si="897"/>
        <v>178.713296276938-162.826385908736i</v>
      </c>
      <c r="F3090" t="str">
        <f t="shared" si="898"/>
        <v>2.41830671144375-1.56160677144502i</v>
      </c>
      <c r="G3090" t="str">
        <f t="shared" si="899"/>
        <v>0.997270755307448-0.0521708339588379i</v>
      </c>
      <c r="H3090" t="str">
        <f t="shared" si="900"/>
        <v>0.584163861305141-153.729950130515i</v>
      </c>
      <c r="I3090" t="str">
        <f t="shared" si="901"/>
        <v>-0.673250180186512-1.05134130705664i</v>
      </c>
      <c r="K3090" t="str">
        <f t="shared" si="902"/>
        <v>0.000296614712467879-0.000412583203493943i</v>
      </c>
      <c r="L3090" t="str">
        <f t="shared" si="903"/>
        <v>0.00015-0.00271141620691876i</v>
      </c>
      <c r="M3090" t="str">
        <f t="shared" si="904"/>
        <v>0.0004-0.000478485212985664i</v>
      </c>
      <c r="N3090">
        <f t="shared" si="905"/>
        <v>72.733916734638328</v>
      </c>
      <c r="O3090">
        <f t="shared" si="906"/>
        <v>7.410764290831537</v>
      </c>
      <c r="P3090" s="3">
        <f t="shared" si="907"/>
        <v>-7.410764290831537</v>
      </c>
      <c r="Q3090" s="3">
        <f t="shared" si="908"/>
        <v>-107.26608326536167</v>
      </c>
      <c r="R3090">
        <f t="shared" si="909"/>
        <v>72.733916734638328</v>
      </c>
      <c r="S3090">
        <f t="shared" si="910"/>
        <v>104.07462148049969</v>
      </c>
      <c r="T3090">
        <f t="shared" si="893"/>
        <v>-7.410764290831537</v>
      </c>
    </row>
    <row r="3091" spans="1:20" x14ac:dyDescent="0.25">
      <c r="A3091">
        <f t="shared" si="894"/>
        <v>656405.02904019156</v>
      </c>
      <c r="B3091">
        <f t="shared" si="911"/>
        <v>104470.10504212559</v>
      </c>
      <c r="C3091" t="str">
        <f t="shared" si="895"/>
        <v>-0.127150507020048-0.404612352975912i</v>
      </c>
      <c r="D3091" t="str">
        <f t="shared" si="896"/>
        <v>3.40786275550528-0.641675205614614i</v>
      </c>
      <c r="E3091" t="str">
        <f t="shared" si="897"/>
        <v>177.669290558425-163.20187263025i</v>
      </c>
      <c r="F3091" t="str">
        <f t="shared" si="898"/>
        <v>2.41825645603619-1.55665214972781i</v>
      </c>
      <c r="G3091" t="str">
        <f t="shared" si="899"/>
        <v>0.997250030786443-0.0523679948334966i</v>
      </c>
      <c r="H3091" t="str">
        <f t="shared" si="900"/>
        <v>0.57941118424375-153.142322219359i</v>
      </c>
      <c r="I3091" t="str">
        <f t="shared" si="901"/>
        <v>-0.668553474600355-1.04728167766029i</v>
      </c>
      <c r="K3091" t="str">
        <f t="shared" si="902"/>
        <v>0.00029646364682187-0.000411242490525464i</v>
      </c>
      <c r="L3091" t="str">
        <f t="shared" si="903"/>
        <v>0.00015-0.00270115182996489i</v>
      </c>
      <c r="M3091" t="str">
        <f t="shared" si="904"/>
        <v>0.0004-0.000476673852346746i</v>
      </c>
      <c r="N3091">
        <f t="shared" si="905"/>
        <v>72.554535363649805</v>
      </c>
      <c r="O3091">
        <f t="shared" si="906"/>
        <v>7.4502096570369609</v>
      </c>
      <c r="P3091" s="3">
        <f t="shared" si="907"/>
        <v>-7.4502096570369609</v>
      </c>
      <c r="Q3091" s="3">
        <f t="shared" si="908"/>
        <v>-107.4454646363502</v>
      </c>
      <c r="R3091">
        <f t="shared" si="909"/>
        <v>72.554535363649805</v>
      </c>
      <c r="S3091">
        <f t="shared" si="910"/>
        <v>104.4701050421256</v>
      </c>
      <c r="T3091">
        <f t="shared" si="893"/>
        <v>-7.4502096570369609</v>
      </c>
    </row>
    <row r="3092" spans="1:20" x14ac:dyDescent="0.25">
      <c r="A3092">
        <f t="shared" si="894"/>
        <v>658899.36815054435</v>
      </c>
      <c r="B3092">
        <f t="shared" si="911"/>
        <v>104867.09144128568</v>
      </c>
      <c r="C3092" t="str">
        <f t="shared" si="895"/>
        <v>-0.127830327999474-0.402374960714329i</v>
      </c>
      <c r="D3092" t="str">
        <f t="shared" si="896"/>
        <v>3.40733863626881-0.642882397682864i</v>
      </c>
      <c r="E3092" t="str">
        <f t="shared" si="897"/>
        <v>176.623425682279-163.567277045935i</v>
      </c>
      <c r="F3092" t="str">
        <f t="shared" si="898"/>
        <v>2.41820582007448-1.55171988089594i</v>
      </c>
      <c r="G3092" t="str">
        <f t="shared" si="899"/>
        <v>0.997229149331025-0.0525658925116413i</v>
      </c>
      <c r="H3092" t="str">
        <f t="shared" si="900"/>
        <v>0.574698502017059-152.556983014178i</v>
      </c>
      <c r="I3092" t="str">
        <f t="shared" si="901"/>
        <v>-0.6638925608151-1.04323800850813i</v>
      </c>
      <c r="K3092" t="str">
        <f t="shared" si="902"/>
        <v>0.00029631317717781-0.000409907532929505i</v>
      </c>
      <c r="L3092" t="str">
        <f t="shared" si="903"/>
        <v>0.00015-0.00269092630998694i</v>
      </c>
      <c r="M3092" t="str">
        <f t="shared" si="904"/>
        <v>0.0004-0.000474869348821225i</v>
      </c>
      <c r="N3092">
        <f t="shared" si="905"/>
        <v>72.375490357415771</v>
      </c>
      <c r="O3092">
        <f t="shared" si="906"/>
        <v>7.489797157229809</v>
      </c>
      <c r="P3092" s="3">
        <f t="shared" si="907"/>
        <v>-7.489797157229809</v>
      </c>
      <c r="Q3092" s="3">
        <f t="shared" si="908"/>
        <v>-107.62450964258423</v>
      </c>
      <c r="R3092">
        <f t="shared" si="909"/>
        <v>72.375490357415771</v>
      </c>
      <c r="S3092">
        <f t="shared" si="910"/>
        <v>104.86709144128568</v>
      </c>
      <c r="T3092">
        <f t="shared" si="893"/>
        <v>-7.489797157229809</v>
      </c>
    </row>
    <row r="3093" spans="1:20" x14ac:dyDescent="0.25">
      <c r="A3093">
        <f t="shared" si="894"/>
        <v>661403.18574951647</v>
      </c>
      <c r="B3093">
        <f t="shared" si="911"/>
        <v>105265.58638876257</v>
      </c>
      <c r="C3093" t="str">
        <f t="shared" si="895"/>
        <v>-0.12849561256504-0.400139921026602i</v>
      </c>
      <c r="D3093" t="str">
        <f t="shared" si="896"/>
        <v>3.40681068919459-0.644097710967136i</v>
      </c>
      <c r="E3093" t="str">
        <f t="shared" si="897"/>
        <v>175.575850912493-163.922611069497i</v>
      </c>
      <c r="F3093" t="str">
        <f t="shared" si="898"/>
        <v>2.41815480069305-1.54680989354099i</v>
      </c>
      <c r="G3093" t="str">
        <f t="shared" si="899"/>
        <v>0.997208109759487-0.0527645296520142i</v>
      </c>
      <c r="H3093" t="str">
        <f t="shared" si="900"/>
        <v>0.570025450938691-151.973923119477i</v>
      </c>
      <c r="I3093" t="str">
        <f t="shared" si="901"/>
        <v>-0.659267163437601-1.0392102309198i</v>
      </c>
      <c r="K3093" t="str">
        <f t="shared" si="902"/>
        <v>0.000296163295288427-0.000408578311267664i</v>
      </c>
      <c r="L3093" t="str">
        <f t="shared" si="903"/>
        <v>0.00015-0.00268073949988737i</v>
      </c>
      <c r="M3093" t="str">
        <f t="shared" si="904"/>
        <v>0.0004-0.000473071676450713i</v>
      </c>
      <c r="N3093">
        <f t="shared" si="905"/>
        <v>72.196788776744711</v>
      </c>
      <c r="O3093">
        <f t="shared" si="906"/>
        <v>7.5295254899565043</v>
      </c>
      <c r="P3093" s="3">
        <f t="shared" si="907"/>
        <v>-7.5295254899565043</v>
      </c>
      <c r="Q3093" s="3">
        <f t="shared" si="908"/>
        <v>-107.80321122325529</v>
      </c>
      <c r="R3093">
        <f t="shared" si="909"/>
        <v>72.196788776744711</v>
      </c>
      <c r="S3093">
        <f t="shared" si="910"/>
        <v>105.26558638876257</v>
      </c>
      <c r="T3093">
        <f t="shared" si="893"/>
        <v>-7.5295254899565043</v>
      </c>
    </row>
    <row r="3094" spans="1:20" x14ac:dyDescent="0.25">
      <c r="A3094">
        <f t="shared" si="894"/>
        <v>663916.5178553646</v>
      </c>
      <c r="B3094">
        <f t="shared" si="911"/>
        <v>105665.59561703987</v>
      </c>
      <c r="C3094" t="str">
        <f t="shared" si="895"/>
        <v>-0.129146411435534-0.397907424241552i</v>
      </c>
      <c r="D3094" t="str">
        <f t="shared" si="896"/>
        <v>3.40627888755118-0.645321150584733i</v>
      </c>
      <c r="E3094" t="str">
        <f t="shared" si="897"/>
        <v>174.526714504498-164.267889320285i</v>
      </c>
      <c r="F3094" t="str">
        <f t="shared" si="898"/>
        <v>2.41810339500502-1.54192211656988i</v>
      </c>
      <c r="G3094" t="str">
        <f t="shared" si="899"/>
        <v>0.997186910881327-0.0529639089218623i</v>
      </c>
      <c r="H3094" t="str">
        <f t="shared" si="900"/>
        <v>0.565391671016165-151.393133183688i</v>
      </c>
      <c r="I3094" t="str">
        <f t="shared" si="901"/>
        <v>-0.654677009227302-1.03519827657047i</v>
      </c>
      <c r="K3094" t="str">
        <f t="shared" si="902"/>
        <v>0.000296013992944422-0.00040725480616509i</v>
      </c>
      <c r="L3094" t="str">
        <f t="shared" si="903"/>
        <v>0.00015-0.00267059125312549i</v>
      </c>
      <c r="M3094" t="str">
        <f t="shared" si="904"/>
        <v>0.0004-0.000471280809375086i</v>
      </c>
      <c r="N3094">
        <f t="shared" si="905"/>
        <v>72.018437511405594</v>
      </c>
      <c r="O3094">
        <f t="shared" si="906"/>
        <v>7.5693933421027744</v>
      </c>
      <c r="P3094" s="3">
        <f t="shared" si="907"/>
        <v>-7.5693933421027744</v>
      </c>
      <c r="Q3094" s="3">
        <f t="shared" si="908"/>
        <v>-107.98156248859441</v>
      </c>
      <c r="R3094">
        <f t="shared" si="909"/>
        <v>72.018437511405594</v>
      </c>
      <c r="S3094">
        <f t="shared" si="910"/>
        <v>105.66559561703987</v>
      </c>
      <c r="T3094">
        <f t="shared" si="893"/>
        <v>-7.5693933421027744</v>
      </c>
    </row>
    <row r="3095" spans="1:20" x14ac:dyDescent="0.25">
      <c r="A3095">
        <f t="shared" si="894"/>
        <v>666439.40062321501</v>
      </c>
      <c r="B3095">
        <f t="shared" si="911"/>
        <v>106067.12488038462</v>
      </c>
      <c r="C3095" t="str">
        <f t="shared" si="895"/>
        <v>-0.1297827787891-0.395677658612728i</v>
      </c>
      <c r="D3095" t="str">
        <f t="shared" si="896"/>
        <v>3.40574320443878-0.646552721638153i</v>
      </c>
      <c r="E3095" t="str">
        <f t="shared" si="897"/>
        <v>173.47616364944-164.603129081417i</v>
      </c>
      <c r="F3095" t="str">
        <f t="shared" si="898"/>
        <v>2.41805160010203-1.53705647920382i</v>
      </c>
      <c r="G3095" t="str">
        <f t="shared" si="899"/>
        <v>0.997165551497184-0.0531640329969521i</v>
      </c>
      <c r="H3095" t="str">
        <f t="shared" si="900"/>
        <v>0.560796805908387-150.814603898911i</v>
      </c>
      <c r="I3095" t="str">
        <f t="shared" si="901"/>
        <v>-0.650121827078893-1.03120207748828i</v>
      </c>
      <c r="K3095" t="str">
        <f t="shared" si="902"/>
        <v>0.000295865261974073-0.000405936998310211i</v>
      </c>
      <c r="L3095" t="str">
        <f t="shared" si="903"/>
        <v>0.00015-0.00266048142371537i</v>
      </c>
      <c r="M3095" t="str">
        <f t="shared" si="904"/>
        <v>0.0004-0.000469496721832124i</v>
      </c>
      <c r="N3095">
        <f t="shared" si="905"/>
        <v>71.840443279514588</v>
      </c>
      <c r="O3095">
        <f t="shared" si="906"/>
        <v>7.6093993894508518</v>
      </c>
      <c r="P3095" s="3">
        <f t="shared" si="907"/>
        <v>-7.6093993894508518</v>
      </c>
      <c r="Q3095" s="3">
        <f t="shared" si="908"/>
        <v>-108.15955672048541</v>
      </c>
      <c r="R3095">
        <f t="shared" si="909"/>
        <v>71.840443279514588</v>
      </c>
      <c r="S3095">
        <f t="shared" si="910"/>
        <v>106.06712488038463</v>
      </c>
      <c r="T3095">
        <f t="shared" si="893"/>
        <v>-7.6093993894508518</v>
      </c>
    </row>
    <row r="3096" spans="1:20" x14ac:dyDescent="0.25">
      <c r="A3096">
        <f t="shared" si="894"/>
        <v>668971.8703455833</v>
      </c>
      <c r="B3096">
        <f t="shared" si="911"/>
        <v>106470.17995493009</v>
      </c>
      <c r="C3096" t="str">
        <f t="shared" si="895"/>
        <v>-0.130404772189622-0.393450810253345i</v>
      </c>
      <c r="D3096" t="str">
        <f t="shared" si="896"/>
        <v>3.40520361278849-0.647792429213849i</v>
      </c>
      <c r="E3096" t="str">
        <f t="shared" si="897"/>
        <v>172.424344420087-164.928350256716i</v>
      </c>
      <c r="F3096" t="str">
        <f t="shared" si="898"/>
        <v>2.41799941305406-1.53221291097721i</v>
      </c>
      <c r="G3096" t="str">
        <f t="shared" si="899"/>
        <v>0.99714403039877-0.0533649045615839i</v>
      </c>
      <c r="H3096" t="str">
        <f t="shared" si="900"/>
        <v>0.556240502883755-150.238326000654i</v>
      </c>
      <c r="I3096" t="str">
        <f t="shared" si="901"/>
        <v>-0.645601348005075-1.02722156605183i</v>
      </c>
      <c r="K3096" t="str">
        <f t="shared" si="902"/>
        <v>0.000295717094242863-0.000404624868454438i</v>
      </c>
      <c r="L3096" t="str">
        <f t="shared" si="903"/>
        <v>0.00015-0.00265040986622372i</v>
      </c>
      <c r="M3096" t="str">
        <f t="shared" si="904"/>
        <v>0.0004-0.000467719388157128i</v>
      </c>
      <c r="N3096">
        <f t="shared" si="905"/>
        <v>71.662812627014048</v>
      </c>
      <c r="O3096">
        <f t="shared" si="906"/>
        <v>7.6495422972348157</v>
      </c>
      <c r="P3096" s="3">
        <f t="shared" si="907"/>
        <v>-7.6495422972348157</v>
      </c>
      <c r="Q3096" s="3">
        <f t="shared" si="908"/>
        <v>-108.33718737298595</v>
      </c>
      <c r="R3096">
        <f t="shared" si="909"/>
        <v>71.662812627014048</v>
      </c>
      <c r="S3096">
        <f t="shared" si="910"/>
        <v>106.47017995493009</v>
      </c>
      <c r="T3096">
        <f t="shared" si="893"/>
        <v>-7.6495422972348157</v>
      </c>
    </row>
    <row r="3097" spans="1:20" x14ac:dyDescent="0.25">
      <c r="A3097">
        <f t="shared" si="894"/>
        <v>671513.96345289645</v>
      </c>
      <c r="B3097">
        <f t="shared" si="911"/>
        <v>106874.76663875883</v>
      </c>
      <c r="C3097" t="str">
        <f t="shared" si="895"/>
        <v>-0.131012452511979-0.39122706307377i</v>
      </c>
      <c r="D3097" t="str">
        <f t="shared" si="896"/>
        <v>3.40466008536147-0.649040278380952i</v>
      </c>
      <c r="E3097" t="str">
        <f t="shared" si="897"/>
        <v>171.371401718364-165.243575326523i</v>
      </c>
      <c r="F3097" t="str">
        <f t="shared" si="898"/>
        <v>2.41794683090935-1.52739134173656i</v>
      </c>
      <c r="G3097" t="str">
        <f t="shared" si="899"/>
        <v>0.997122346368808-0.0535665263086056i</v>
      </c>
      <c r="H3097" t="str">
        <f t="shared" si="900"/>
        <v>0.551722412778742-149.664290267571i</v>
      </c>
      <c r="I3097" t="str">
        <f t="shared" si="901"/>
        <v>-0.64111530511946-1.02325667498764i</v>
      </c>
      <c r="K3097" t="str">
        <f t="shared" si="902"/>
        <v>0.000295569481653091-0.000403318397411886i</v>
      </c>
      <c r="L3097" t="str">
        <f t="shared" si="903"/>
        <v>0.00015-0.0026403764357678i</v>
      </c>
      <c r="M3097" t="str">
        <f t="shared" si="904"/>
        <v>0.0004-0.000465948782782553i</v>
      </c>
      <c r="N3097">
        <f t="shared" si="905"/>
        <v>71.485551927233033</v>
      </c>
      <c r="O3097">
        <f t="shared" si="906"/>
        <v>7.6898207206945983</v>
      </c>
      <c r="P3097" s="3">
        <f t="shared" si="907"/>
        <v>-7.6898207206945983</v>
      </c>
      <c r="Q3097" s="3">
        <f t="shared" si="908"/>
        <v>-108.51444807276697</v>
      </c>
      <c r="R3097">
        <f t="shared" si="909"/>
        <v>71.485551927233033</v>
      </c>
      <c r="S3097">
        <f t="shared" si="910"/>
        <v>106.87476663875883</v>
      </c>
      <c r="T3097">
        <f t="shared" si="893"/>
        <v>-7.6898207206945983</v>
      </c>
    </row>
    <row r="3098" spans="1:20" x14ac:dyDescent="0.25">
      <c r="A3098">
        <f t="shared" si="894"/>
        <v>674065.71651401743</v>
      </c>
      <c r="B3098">
        <f t="shared" si="911"/>
        <v>107280.89075198611</v>
      </c>
      <c r="C3098" t="str">
        <f t="shared" si="895"/>
        <v>-0.131605883866215-0.389006598721666i</v>
      </c>
      <c r="D3098" t="str">
        <f t="shared" si="896"/>
        <v>3.40411259474819-0.650296274189995i</v>
      </c>
      <c r="E3098" t="str">
        <f t="shared" si="897"/>
        <v>170.317479224583-165.548829302445i</v>
      </c>
      <c r="F3098" t="str">
        <f t="shared" si="898"/>
        <v>2.41789385069408-1.52259170163946i</v>
      </c>
      <c r="G3098" t="str">
        <f t="shared" si="899"/>
        <v>0.997100498180968-0.053768900939427i</v>
      </c>
      <c r="H3098" t="str">
        <f t="shared" si="900"/>
        <v>0.547242189957035-149.09248752121i</v>
      </c>
      <c r="I3098" t="str">
        <f t="shared" si="901"/>
        <v>-0.636663433619674-1.01930733736765i</v>
      </c>
      <c r="K3098" t="str">
        <f t="shared" si="902"/>
        <v>0.000295422416143492-0.000402017566059105i</v>
      </c>
      <c r="L3098" t="str">
        <f t="shared" si="903"/>
        <v>0.00015-0.00263038098801335i</v>
      </c>
      <c r="M3098" t="str">
        <f t="shared" si="904"/>
        <v>0.0004-0.000464184880237651i</v>
      </c>
      <c r="N3098">
        <f t="shared" si="905"/>
        <v>71.308667380538935</v>
      </c>
      <c r="O3098">
        <f t="shared" si="906"/>
        <v>7.7302333056266468</v>
      </c>
      <c r="P3098" s="3">
        <f t="shared" si="907"/>
        <v>-7.7302333056266468</v>
      </c>
      <c r="Q3098" s="3">
        <f t="shared" si="908"/>
        <v>-108.69133261946106</v>
      </c>
      <c r="R3098">
        <f t="shared" si="909"/>
        <v>71.308667380538935</v>
      </c>
      <c r="S3098">
        <f t="shared" si="910"/>
        <v>107.28089075198611</v>
      </c>
      <c r="T3098">
        <f t="shared" si="893"/>
        <v>-7.7302333056266468</v>
      </c>
    </row>
    <row r="3099" spans="1:20" x14ac:dyDescent="0.25">
      <c r="A3099">
        <f t="shared" si="894"/>
        <v>676627.16623677069</v>
      </c>
      <c r="B3099">
        <f t="shared" si="911"/>
        <v>107688.55813684365</v>
      </c>
      <c r="C3099" t="str">
        <f t="shared" si="895"/>
        <v>-0.132185133520714-0.386789596524712i</v>
      </c>
      <c r="D3099" t="str">
        <f t="shared" si="896"/>
        <v>3.40356111336769-0.651560421671629i</v>
      </c>
      <c r="E3099" t="str">
        <f t="shared" si="897"/>
        <v>169.262719348345-165.844139681102i</v>
      </c>
      <c r="F3099" t="str">
        <f t="shared" si="898"/>
        <v>2.41784046941242-1.51781392115348i</v>
      </c>
      <c r="G3099" t="str">
        <f t="shared" si="899"/>
        <v>0.997078484599795-0.0539720311640331i</v>
      </c>
      <c r="H3099" t="str">
        <f t="shared" si="900"/>
        <v>0.542799492269209-148.522908625757i</v>
      </c>
      <c r="I3099" t="str">
        <f t="shared" si="901"/>
        <v>-0.632245470770543-1.0153734866068i</v>
      </c>
      <c r="K3099" t="str">
        <f t="shared" si="902"/>
        <v>0.000295275889688862-0.000400722355334776i</v>
      </c>
      <c r="L3099" t="str">
        <f t="shared" si="903"/>
        <v>0.00015-0.0026204233791725i</v>
      </c>
      <c r="M3099" t="str">
        <f t="shared" si="904"/>
        <v>0.0004-0.000462427655148088i</v>
      </c>
      <c r="N3099">
        <f t="shared" si="905"/>
        <v>71.132165014076065</v>
      </c>
      <c r="O3099">
        <f t="shared" si="906"/>
        <v>7.770778688932765</v>
      </c>
      <c r="P3099" s="3">
        <f t="shared" si="907"/>
        <v>-7.770778688932765</v>
      </c>
      <c r="Q3099" s="3">
        <f t="shared" si="908"/>
        <v>-108.86783498592393</v>
      </c>
      <c r="R3099">
        <f t="shared" si="909"/>
        <v>71.132165014076065</v>
      </c>
      <c r="S3099">
        <f t="shared" si="910"/>
        <v>107.68855813684365</v>
      </c>
      <c r="T3099">
        <f t="shared" si="893"/>
        <v>-7.770778688932765</v>
      </c>
    </row>
    <row r="3100" spans="1:20" x14ac:dyDescent="0.25">
      <c r="A3100">
        <f t="shared" si="894"/>
        <v>679198.34946847043</v>
      </c>
      <c r="B3100">
        <f t="shared" si="911"/>
        <v>108097.77465776366</v>
      </c>
      <c r="C3100" t="str">
        <f t="shared" si="895"/>
        <v>-0.132750271824513-0.38457623343592i</v>
      </c>
      <c r="D3100" t="str">
        <f t="shared" si="896"/>
        <v>3.40300561346675-0.652832725835305i</v>
      </c>
      <c r="E3100" t="str">
        <f t="shared" si="897"/>
        <v>168.207263181133-166.129536396936i</v>
      </c>
      <c r="F3100" t="str">
        <f t="shared" si="898"/>
        <v>2.41778668404618-1.51305793105512i</v>
      </c>
      <c r="G3100" t="str">
        <f t="shared" si="899"/>
        <v>0.997056304380652-0.0541759197009977i</v>
      </c>
      <c r="H3100" t="str">
        <f t="shared" si="900"/>
        <v>0.5383939810129-147.955544487784i</v>
      </c>
      <c r="I3100" t="str">
        <f t="shared" si="901"/>
        <v>-0.627861155887449-1.01145505646055i</v>
      </c>
      <c r="K3100" t="str">
        <f t="shared" si="902"/>
        <v>0.000295129894299683-0.000399432746239437i</v>
      </c>
      <c r="L3100" t="str">
        <f t="shared" si="903"/>
        <v>0.00015-0.00261050346600169i</v>
      </c>
      <c r="M3100" t="str">
        <f t="shared" si="904"/>
        <v>0.0004-0.000460677082235593i</v>
      </c>
      <c r="N3100">
        <f t="shared" si="905"/>
        <v>70.956050681585097</v>
      </c>
      <c r="O3100">
        <f t="shared" si="906"/>
        <v>7.8114554991661356</v>
      </c>
      <c r="P3100" s="3">
        <f t="shared" si="907"/>
        <v>-7.8114554991661356</v>
      </c>
      <c r="Q3100" s="3">
        <f t="shared" si="908"/>
        <v>-109.0439493184149</v>
      </c>
      <c r="R3100">
        <f t="shared" si="909"/>
        <v>70.956050681585097</v>
      </c>
      <c r="S3100">
        <f t="shared" si="910"/>
        <v>108.09777465776365</v>
      </c>
      <c r="T3100">
        <f t="shared" si="893"/>
        <v>-7.8114554991661356</v>
      </c>
    </row>
    <row r="3101" spans="1:20" x14ac:dyDescent="0.25">
      <c r="A3101">
        <f t="shared" si="894"/>
        <v>681779.3031964507</v>
      </c>
      <c r="B3101">
        <f t="shared" si="911"/>
        <v>108508.54620146316</v>
      </c>
      <c r="C3101" t="str">
        <f t="shared" si="895"/>
        <v>-0.133301372128818-0.382366683981591i</v>
      </c>
      <c r="D3101" t="str">
        <f t="shared" si="896"/>
        <v>3.4024460671191-0.654113191667969i</v>
      </c>
      <c r="E3101" t="str">
        <f t="shared" si="897"/>
        <v>167.151250450629-166.405051774158i</v>
      </c>
      <c r="F3101" t="str">
        <f t="shared" si="898"/>
        <v>2.41773249155476-1.50832366242873i</v>
      </c>
      <c r="G3101" t="str">
        <f t="shared" si="899"/>
        <v>0.997033956269645-0.0543805692774976i</v>
      </c>
      <c r="H3101" t="str">
        <f t="shared" si="900"/>
        <v>0.534025320893505-147.390386055997i</v>
      </c>
      <c r="I3101" t="str">
        <f t="shared" si="901"/>
        <v>-0.623510230319811-1.00755198102248i</v>
      </c>
      <c r="K3101" t="str">
        <f t="shared" si="902"/>
        <v>0.000294984422021751-0.000398148719835197i</v>
      </c>
      <c r="L3101" t="str">
        <f t="shared" si="903"/>
        <v>0.00015-0.00260062110579966i</v>
      </c>
      <c r="M3101" t="str">
        <f t="shared" si="904"/>
        <v>0.0004-0.000458933136317585i</v>
      </c>
      <c r="N3101">
        <f t="shared" si="905"/>
        <v>70.780330063307744</v>
      </c>
      <c r="O3101">
        <f t="shared" si="906"/>
        <v>7.852262357073637</v>
      </c>
      <c r="P3101" s="3">
        <f t="shared" si="907"/>
        <v>-7.852262357073637</v>
      </c>
      <c r="Q3101" s="3">
        <f t="shared" si="908"/>
        <v>-109.21966993669226</v>
      </c>
      <c r="R3101">
        <f t="shared" si="909"/>
        <v>70.780330063307744</v>
      </c>
      <c r="S3101">
        <f t="shared" si="910"/>
        <v>108.50854620146316</v>
      </c>
      <c r="T3101">
        <f t="shared" si="893"/>
        <v>-7.852262357073637</v>
      </c>
    </row>
    <row r="3102" spans="1:20" x14ac:dyDescent="0.25">
      <c r="A3102">
        <f t="shared" si="894"/>
        <v>684370.06454859721</v>
      </c>
      <c r="B3102">
        <f t="shared" si="911"/>
        <v>108920.87867702873</v>
      </c>
      <c r="C3102" t="str">
        <f t="shared" si="895"/>
        <v>-0.133838510707788-0.380161120211885i</v>
      </c>
      <c r="D3102" t="str">
        <f t="shared" si="896"/>
        <v>3.40188244622472-0.655401824132723i</v>
      </c>
      <c r="E3102" t="str">
        <f t="shared" si="897"/>
        <v>166.094819476755-166.67072047787i</v>
      </c>
      <c r="F3102" t="str">
        <f t="shared" si="898"/>
        <v>2.417677888875-1.50361104666551i</v>
      </c>
      <c r="G3102" t="str">
        <f t="shared" si="899"/>
        <v>0.997011439003562-0.0545859826293246i</v>
      </c>
      <c r="H3102" t="str">
        <f t="shared" si="900"/>
        <v>0.529693179985387-146.827424320989i</v>
      </c>
      <c r="I3102" t="str">
        <f t="shared" si="901"/>
        <v>-0.619192437434742-1.0036641947219i</v>
      </c>
      <c r="K3102" t="str">
        <f t="shared" si="902"/>
        <v>0.000294839464935814-0.000396870257245435i</v>
      </c>
      <c r="L3102" t="str">
        <f t="shared" si="903"/>
        <v>0.00015-0.00259077615640531i</v>
      </c>
      <c r="M3102" t="str">
        <f t="shared" si="904"/>
        <v>0.0004-0.000457195792306819i</v>
      </c>
      <c r="N3102">
        <f t="shared" si="905"/>
        <v>70.605008665978104</v>
      </c>
      <c r="O3102">
        <f t="shared" si="906"/>
        <v>7.8931978761347201</v>
      </c>
      <c r="P3102" s="3">
        <f t="shared" si="907"/>
        <v>-7.8931978761347201</v>
      </c>
      <c r="Q3102" s="3">
        <f t="shared" si="908"/>
        <v>-109.3949913340219</v>
      </c>
      <c r="R3102">
        <f t="shared" si="909"/>
        <v>70.605008665978104</v>
      </c>
      <c r="S3102">
        <f t="shared" si="910"/>
        <v>108.92087867702872</v>
      </c>
      <c r="T3102">
        <f t="shared" si="893"/>
        <v>-7.8931978761347201</v>
      </c>
    </row>
    <row r="3103" spans="1:20" x14ac:dyDescent="0.25">
      <c r="A3103">
        <f t="shared" si="894"/>
        <v>686970.67079388187</v>
      </c>
      <c r="B3103">
        <f t="shared" si="911"/>
        <v>109334.77801600144</v>
      </c>
      <c r="C3103" t="str">
        <f t="shared" si="895"/>
        <v>-0.134361766678766-0.377959711653968i</v>
      </c>
      <c r="D3103" t="str">
        <f t="shared" si="896"/>
        <v>3.40131472250902-0.656698628167498i</v>
      </c>
      <c r="E3103" t="str">
        <f t="shared" si="897"/>
        <v>165.038107129425-166.926579464459i</v>
      </c>
      <c r="F3103" t="str">
        <f t="shared" si="898"/>
        <v>2.41762287292091-1.4989200154624i</v>
      </c>
      <c r="G3103" t="str">
        <f t="shared" si="899"/>
        <v>0.996988751309801-0.0547921625008998i</v>
      </c>
      <c r="H3103" t="str">
        <f t="shared" si="900"/>
        <v>0.525397229693548-146.266650314998i</v>
      </c>
      <c r="I3103" t="str">
        <f t="shared" si="901"/>
        <v>-0.614907522600814-0.999791632321524i</v>
      </c>
      <c r="K3103" t="str">
        <f t="shared" si="902"/>
        <v>0.000294695015157193-0.000395597339654531i</v>
      </c>
      <c r="L3103" t="str">
        <f t="shared" si="903"/>
        <v>0.00015-0.00258096847619577i</v>
      </c>
      <c r="M3103" t="str">
        <f t="shared" si="904"/>
        <v>0.0004-0.000455465025211017i</v>
      </c>
      <c r="N3103">
        <f t="shared" si="905"/>
        <v>70.430091822885373</v>
      </c>
      <c r="O3103">
        <f t="shared" si="906"/>
        <v>7.9342606630965768</v>
      </c>
      <c r="P3103" s="3">
        <f t="shared" si="907"/>
        <v>-7.9342606630965768</v>
      </c>
      <c r="Q3103" s="3">
        <f t="shared" si="908"/>
        <v>-109.56990817711463</v>
      </c>
      <c r="R3103">
        <f t="shared" si="909"/>
        <v>70.430091822885373</v>
      </c>
      <c r="S3103">
        <f t="shared" si="910"/>
        <v>109.33477801600144</v>
      </c>
      <c r="T3103">
        <f t="shared" si="893"/>
        <v>-7.9342606630965768</v>
      </c>
    </row>
    <row r="3104" spans="1:20" x14ac:dyDescent="0.25">
      <c r="A3104">
        <f t="shared" si="894"/>
        <v>689581.15934289864</v>
      </c>
      <c r="B3104">
        <f t="shared" si="911"/>
        <v>109750.25017246224</v>
      </c>
      <c r="C3104" t="str">
        <f t="shared" si="895"/>
        <v>-0.134871221921947-0.375762625267792i</v>
      </c>
      <c r="D3104" t="str">
        <f t="shared" si="896"/>
        <v>3.40074286752203-0.658003608683679i</v>
      </c>
      <c r="E3104" t="str">
        <f t="shared" si="897"/>
        <v>163.981248788047-167.17266793131i</v>
      </c>
      <c r="F3104" t="str">
        <f t="shared" si="898"/>
        <v>2.4175674405836-1.49425050082107i</v>
      </c>
      <c r="G3104" t="str">
        <f t="shared" si="899"/>
        <v>0.996965891906305-0.0549991116452862i</v>
      </c>
      <c r="H3104" t="str">
        <f t="shared" si="900"/>
        <v>0.521137144715844-145.708055111655i</v>
      </c>
      <c r="I3104" t="str">
        <f t="shared" si="901"/>
        <v>-0.610655233171952-0.995934228915031i</v>
      </c>
      <c r="K3104" t="str">
        <f t="shared" si="902"/>
        <v>0.00029455106483544-0.000394329948307564i</v>
      </c>
      <c r="L3104" t="str">
        <f t="shared" si="903"/>
        <v>0.00015-0.00257119792408425i</v>
      </c>
      <c r="M3104" t="str">
        <f t="shared" si="904"/>
        <v>0.0004-0.000453740810132515i</v>
      </c>
      <c r="N3104">
        <f t="shared" si="905"/>
        <v>70.255584694023412</v>
      </c>
      <c r="O3104">
        <f t="shared" si="906"/>
        <v>7.975449318504678</v>
      </c>
      <c r="P3104" s="3">
        <f t="shared" si="907"/>
        <v>-7.975449318504678</v>
      </c>
      <c r="Q3104" s="3">
        <f t="shared" si="908"/>
        <v>-109.74441530597659</v>
      </c>
      <c r="R3104">
        <f t="shared" si="909"/>
        <v>70.255584694023412</v>
      </c>
      <c r="S3104">
        <f t="shared" si="910"/>
        <v>109.75025017246224</v>
      </c>
      <c r="T3104">
        <f t="shared" si="893"/>
        <v>-7.975449318504678</v>
      </c>
    </row>
    <row r="3105" spans="1:20" x14ac:dyDescent="0.25">
      <c r="A3105">
        <f t="shared" si="894"/>
        <v>692201.56774840166</v>
      </c>
      <c r="B3105">
        <f t="shared" si="911"/>
        <v>110167.30112311761</v>
      </c>
      <c r="C3105" t="str">
        <f t="shared" si="895"/>
        <v>-0.135366960999604-0.373570025404413i</v>
      </c>
      <c r="D3105" t="str">
        <f t="shared" si="896"/>
        <v>3.40016685263769-0.659316770564746i</v>
      </c>
      <c r="E3105" t="str">
        <f t="shared" si="897"/>
        <v>162.924378302751-167.409027265874i</v>
      </c>
      <c r="F3105" t="str">
        <f t="shared" si="898"/>
        <v>2.41751158873109-1.48960243504686i</v>
      </c>
      <c r="G3105" t="str">
        <f t="shared" si="899"/>
        <v>0.996942859501493-0.0552068328242006i</v>
      </c>
      <c r="H3105" t="str">
        <f t="shared" si="900"/>
        <v>0.516912603005625-145.151629825746i</v>
      </c>
      <c r="I3105" t="str">
        <f t="shared" si="901"/>
        <v>-0.606435318471492-0.992091919924828i</v>
      </c>
      <c r="K3105" t="str">
        <f t="shared" si="902"/>
        <v>0.000294407606153962-0.00039306806451002i</v>
      </c>
      <c r="L3105" t="str">
        <f t="shared" si="903"/>
        <v>0.00015-0.00256146435951808i</v>
      </c>
      <c r="M3105" t="str">
        <f t="shared" si="904"/>
        <v>0.0004-0.000452023122267897i</v>
      </c>
      <c r="N3105">
        <f t="shared" si="905"/>
        <v>70.081492266316886</v>
      </c>
      <c r="O3105">
        <f t="shared" si="906"/>
        <v>8.0167624372298363</v>
      </c>
      <c r="P3105" s="3">
        <f t="shared" si="907"/>
        <v>-8.0167624372298363</v>
      </c>
      <c r="Q3105" s="3">
        <f t="shared" si="908"/>
        <v>-109.91850773368311</v>
      </c>
      <c r="R3105">
        <f t="shared" si="909"/>
        <v>70.081492266316886</v>
      </c>
      <c r="S3105">
        <f t="shared" si="910"/>
        <v>110.16730112311761</v>
      </c>
      <c r="T3105">
        <f t="shared" si="893"/>
        <v>-8.0167624372298363</v>
      </c>
    </row>
    <row r="3106" spans="1:20" x14ac:dyDescent="0.25">
      <c r="A3106">
        <f t="shared" si="894"/>
        <v>694831.93370584561</v>
      </c>
      <c r="B3106">
        <f t="shared" si="911"/>
        <v>110585.93686738546</v>
      </c>
      <c r="C3106" t="str">
        <f t="shared" si="895"/>
        <v>-0.13584907107502-0.371382073766926i</v>
      </c>
      <c r="D3106" t="str">
        <f t="shared" si="896"/>
        <v>3.39958664905306-0.660638118664895i</v>
      </c>
      <c r="E3106" t="str">
        <f t="shared" si="897"/>
        <v>161.867627957355-167.635700994212i</v>
      </c>
      <c r="F3106" t="str">
        <f t="shared" si="898"/>
        <v>2.41745531420813-1.48497575074773i</v>
      </c>
      <c r="G3106" t="str">
        <f t="shared" si="899"/>
        <v>0.99691965279419-0.0554153288080278i</v>
      </c>
      <c r="H3106" t="str">
        <f t="shared" si="900"/>
        <v>0.512723285734889-144.597365612972i</v>
      </c>
      <c r="I3106" t="str">
        <f t="shared" si="901"/>
        <v>-0.602247529776355-0.988264641099729i</v>
      </c>
      <c r="K3106" t="str">
        <f t="shared" si="902"/>
        <v>0.000294264631329664-0.000391811669627517i</v>
      </c>
      <c r="L3106" t="str">
        <f t="shared" si="903"/>
        <v>0.00015-0.00255176764247667i</v>
      </c>
      <c r="M3106" t="str">
        <f t="shared" si="904"/>
        <v>0.0004-0.000450311936907648i</v>
      </c>
      <c r="N3106">
        <f t="shared" si="905"/>
        <v>69.907819353918498</v>
      </c>
      <c r="O3106">
        <f t="shared" si="906"/>
        <v>8.0581986089891764</v>
      </c>
      <c r="P3106" s="3">
        <f t="shared" si="907"/>
        <v>-8.0581986089891764</v>
      </c>
      <c r="Q3106" s="3">
        <f t="shared" si="908"/>
        <v>-110.0921806460815</v>
      </c>
      <c r="R3106">
        <f t="shared" si="909"/>
        <v>69.907819353918498</v>
      </c>
      <c r="S3106">
        <f t="shared" si="910"/>
        <v>110.58593686738546</v>
      </c>
      <c r="T3106">
        <f t="shared" si="893"/>
        <v>-8.0581986089891764</v>
      </c>
    </row>
    <row r="3107" spans="1:20" x14ac:dyDescent="0.25">
      <c r="A3107">
        <f t="shared" si="894"/>
        <v>697472.29505392793</v>
      </c>
      <c r="B3107">
        <f t="shared" si="911"/>
        <v>111006.16342748153</v>
      </c>
      <c r="C3107" t="str">
        <f t="shared" si="895"/>
        <v>-0.136317641831074-0.369198929373933i</v>
      </c>
      <c r="D3107" t="str">
        <f t="shared" si="896"/>
        <v>3.39900222778757-0.661967657807644i</v>
      </c>
      <c r="E3107" t="str">
        <f t="shared" si="897"/>
        <v>160.811128434072-167.852734729009i</v>
      </c>
      <c r="F3107" t="str">
        <f t="shared" si="898"/>
        <v>2.41739861383603-1.48037038083327i</v>
      </c>
      <c r="G3107" t="str">
        <f t="shared" si="899"/>
        <v>0.996896270473557-0.0556246023758314i</v>
      </c>
      <c r="H3107" t="str">
        <f t="shared" si="900"/>
        <v>0.508568877257908-144.04525366971i</v>
      </c>
      <c r="I3107" t="str">
        <f t="shared" si="901"/>
        <v>-0.59809162030138-0.984452328512675i</v>
      </c>
      <c r="K3107" t="str">
        <f t="shared" si="902"/>
        <v>0.000294122132612611-0.000390560745085491i</v>
      </c>
      <c r="L3107" t="str">
        <f t="shared" si="903"/>
        <v>0.00015-0.00254210763346949i</v>
      </c>
      <c r="M3107" t="str">
        <f t="shared" si="904"/>
        <v>0.0004-0.000448607229435792i</v>
      </c>
      <c r="N3107">
        <f t="shared" si="905"/>
        <v>69.734570598591603</v>
      </c>
      <c r="O3107">
        <f t="shared" si="906"/>
        <v>8.0997564188630662</v>
      </c>
      <c r="P3107" s="3">
        <f t="shared" si="907"/>
        <v>-8.0997564188630662</v>
      </c>
      <c r="Q3107" s="3">
        <f t="shared" si="908"/>
        <v>-110.2654294014084</v>
      </c>
      <c r="R3107">
        <f t="shared" si="909"/>
        <v>69.734570598591603</v>
      </c>
      <c r="S3107">
        <f t="shared" si="910"/>
        <v>111.00616342748152</v>
      </c>
      <c r="T3107">
        <f t="shared" si="893"/>
        <v>-8.0997564188630662</v>
      </c>
    </row>
    <row r="3108" spans="1:20" x14ac:dyDescent="0.25">
      <c r="A3108">
        <f t="shared" si="894"/>
        <v>700122.68977513281</v>
      </c>
      <c r="B3108">
        <f t="shared" si="911"/>
        <v>111427.98684850596</v>
      </c>
      <c r="C3108" t="str">
        <f t="shared" si="895"/>
        <v>-0.136772765388742-0.367020748525505i</v>
      </c>
      <c r="D3108" t="str">
        <f t="shared" si="896"/>
        <v>3.39841355968219-0.663305392784409i</v>
      </c>
      <c r="E3108" t="str">
        <f t="shared" si="897"/>
        <v>159.755008779924-168.060176117176i</v>
      </c>
      <c r="F3108" t="str">
        <f t="shared" si="898"/>
        <v>2.4173414844125-1.47578625851362i</v>
      </c>
      <c r="G3108" t="str">
        <f t="shared" si="899"/>
        <v>0.996872711219025-0.0558346563153674i</v>
      </c>
      <c r="H3108" t="str">
        <f t="shared" si="900"/>
        <v>0.50444906507527-143.495285232773i</v>
      </c>
      <c r="I3108" t="str">
        <f t="shared" si="901"/>
        <v>-0.593967345183737-0.980654918558464i</v>
      </c>
      <c r="K3108" t="str">
        <f t="shared" si="902"/>
        <v>0.000293980102285654-0.000389315272368926i</v>
      </c>
      <c r="L3108" t="str">
        <f t="shared" si="903"/>
        <v>0.00015-0.00253248419353405i</v>
      </c>
      <c r="M3108" t="str">
        <f t="shared" si="904"/>
        <v>0.0004-0.00044690897532954i</v>
      </c>
      <c r="N3108">
        <f t="shared" si="905"/>
        <v>69.5617504701505</v>
      </c>
      <c r="O3108">
        <f t="shared" si="906"/>
        <v>8.1414344478068479</v>
      </c>
      <c r="P3108" s="3">
        <f t="shared" si="907"/>
        <v>-8.1414344478068479</v>
      </c>
      <c r="Q3108" s="3">
        <f t="shared" si="908"/>
        <v>-110.4382495298495</v>
      </c>
      <c r="R3108">
        <f t="shared" si="909"/>
        <v>69.5617504701505</v>
      </c>
      <c r="S3108">
        <f t="shared" si="910"/>
        <v>111.42798684850595</v>
      </c>
      <c r="T3108">
        <f t="shared" si="893"/>
        <v>-8.1414344478068479</v>
      </c>
    </row>
    <row r="3109" spans="1:20" x14ac:dyDescent="0.25">
      <c r="A3109">
        <f t="shared" si="894"/>
        <v>702783.15599627828</v>
      </c>
      <c r="B3109">
        <f t="shared" si="911"/>
        <v>111851.41319853028</v>
      </c>
      <c r="C3109" t="str">
        <f t="shared" si="895"/>
        <v>-0.137214536225381-0.364847684771731i</v>
      </c>
      <c r="D3109" t="str">
        <f t="shared" si="896"/>
        <v>3.39782061539875-0.664651328353112i</v>
      </c>
      <c r="E3109" t="str">
        <f t="shared" si="897"/>
        <v>158.699396374918-168.258074787046i</v>
      </c>
      <c r="F3109" t="str">
        <f t="shared" si="898"/>
        <v>2.4172839227115-1.47122331729846i</v>
      </c>
      <c r="G3109" t="str">
        <f t="shared" si="899"/>
        <v>0.99684897370022-0.0560454934230954i</v>
      </c>
      <c r="H3109" t="str">
        <f t="shared" si="900"/>
        <v>0.500363539798458-142.947451579182i</v>
      </c>
      <c r="I3109" t="str">
        <f t="shared" si="901"/>
        <v>-0.589874461467539-0.976872347951578i</v>
      </c>
      <c r="K3109" t="str">
        <f t="shared" si="902"/>
        <v>0.000293838532664108-0.000388075233022034i</v>
      </c>
      <c r="L3109" t="str">
        <f t="shared" si="903"/>
        <v>0.00015-0.00252289718423397i</v>
      </c>
      <c r="M3109" t="str">
        <f t="shared" si="904"/>
        <v>0.0004-0.000445217150158934i</v>
      </c>
      <c r="N3109">
        <f t="shared" si="905"/>
        <v>69.389363266992433</v>
      </c>
      <c r="O3109">
        <f t="shared" si="906"/>
        <v>8.1832312731562631</v>
      </c>
      <c r="P3109" s="3">
        <f t="shared" si="907"/>
        <v>-8.1832312731562631</v>
      </c>
      <c r="Q3109" s="3">
        <f t="shared" si="908"/>
        <v>-110.61063673300757</v>
      </c>
      <c r="R3109">
        <f t="shared" si="909"/>
        <v>69.389363266992433</v>
      </c>
      <c r="S3109">
        <f t="shared" si="910"/>
        <v>111.85141319853028</v>
      </c>
      <c r="T3109">
        <f t="shared" si="893"/>
        <v>-8.1832312731562631</v>
      </c>
    </row>
    <row r="3110" spans="1:20" x14ac:dyDescent="0.25">
      <c r="A3110">
        <f t="shared" si="894"/>
        <v>705453.73198906425</v>
      </c>
      <c r="B3110">
        <f t="shared" si="911"/>
        <v>112276.4485686847</v>
      </c>
      <c r="C3110" t="str">
        <f t="shared" si="895"/>
        <v>-0.137643051093123-0.362679888883666i</v>
      </c>
      <c r="D3110" t="str">
        <f t="shared" si="896"/>
        <v>3.39722336541915-0.666005469236713i</v>
      </c>
      <c r="E3110" t="str">
        <f t="shared" si="897"/>
        <v>157.644416901894-168.446482295274i</v>
      </c>
      <c r="F3110" t="str">
        <f t="shared" si="898"/>
        <v>2.41722592548301-1.46668149099597i</v>
      </c>
      <c r="G3110" t="str">
        <f t="shared" si="899"/>
        <v>0.996825056576894-0.0562571165041904i</v>
      </c>
      <c r="H3110" t="str">
        <f t="shared" si="900"/>
        <v>0.496311995114786-142.401744025927i</v>
      </c>
      <c r="I3110" t="str">
        <f t="shared" si="901"/>
        <v>-0.585812728088524-0.973104553723904i</v>
      </c>
      <c r="K3110" t="str">
        <f t="shared" si="902"/>
        <v>0.000293697416095378-0.000386840608647991i</v>
      </c>
      <c r="L3110" t="str">
        <f t="shared" si="903"/>
        <v>0.00015-0.00251334646765687i</v>
      </c>
      <c r="M3110" t="str">
        <f t="shared" si="904"/>
        <v>0.0004-0.000443531729586506i</v>
      </c>
      <c r="N3110">
        <f t="shared" si="905"/>
        <v>69.217413116677079</v>
      </c>
      <c r="O3110">
        <f t="shared" si="906"/>
        <v>8.225145469127888</v>
      </c>
      <c r="P3110" s="3">
        <f t="shared" si="907"/>
        <v>-8.225145469127888</v>
      </c>
      <c r="Q3110" s="3">
        <f t="shared" si="908"/>
        <v>-110.78258688332292</v>
      </c>
      <c r="R3110">
        <f t="shared" si="909"/>
        <v>69.217413116677079</v>
      </c>
      <c r="S3110">
        <f t="shared" si="910"/>
        <v>112.2764485686847</v>
      </c>
      <c r="T3110">
        <f t="shared" si="893"/>
        <v>-8.225145469127888</v>
      </c>
    </row>
    <row r="3111" spans="1:20" x14ac:dyDescent="0.25">
      <c r="A3111">
        <f t="shared" si="894"/>
        <v>708134.45617062273</v>
      </c>
      <c r="B3111">
        <f t="shared" si="911"/>
        <v>112703.09907324571</v>
      </c>
      <c r="C3111" t="str">
        <f t="shared" si="895"/>
        <v>-0.138058408937207-0.360517508826775i</v>
      </c>
      <c r="D3111" t="str">
        <f t="shared" si="896"/>
        <v>3.39662178004456-0.667367820121791i</v>
      </c>
      <c r="E3111" t="str">
        <f t="shared" si="897"/>
        <v>156.590194318104-168.625452073451i</v>
      </c>
      <c r="F3111" t="str">
        <f t="shared" si="898"/>
        <v>2.41716748945293-1.46216071371184i</v>
      </c>
      <c r="G3111" t="str">
        <f t="shared" si="899"/>
        <v>0.996800958498855-0.0564695283725554i</v>
      </c>
      <c r="H3111" t="str">
        <f t="shared" si="900"/>
        <v>0.492294127752857-141.858153929736i</v>
      </c>
      <c r="I3111" t="str">
        <f t="shared" si="901"/>
        <v>-0.581781905858896-0.969351473222584i</v>
      </c>
      <c r="K3111" t="str">
        <f t="shared" si="902"/>
        <v>0.000293556744958641-0.000385611380908612i</v>
      </c>
      <c r="L3111" t="str">
        <f t="shared" si="903"/>
        <v>0.00015-0.0025038319064125i</v>
      </c>
      <c r="M3111" t="str">
        <f t="shared" si="904"/>
        <v>0.0004-0.000441852689366912i</v>
      </c>
      <c r="N3111">
        <f t="shared" si="905"/>
        <v>69.045903976592413</v>
      </c>
      <c r="O3111">
        <f t="shared" si="906"/>
        <v>8.2671756073135896</v>
      </c>
      <c r="P3111" s="3">
        <f t="shared" si="907"/>
        <v>-8.2671756073135896</v>
      </c>
      <c r="Q3111" s="3">
        <f t="shared" si="908"/>
        <v>-110.95409602340759</v>
      </c>
      <c r="R3111">
        <f t="shared" si="909"/>
        <v>69.045903976592413</v>
      </c>
      <c r="S3111">
        <f t="shared" si="910"/>
        <v>112.70309907324571</v>
      </c>
      <c r="T3111">
        <f t="shared" si="893"/>
        <v>-8.2671756073135896</v>
      </c>
    </row>
    <row r="3112" spans="1:20" x14ac:dyDescent="0.25">
      <c r="A3112">
        <f t="shared" si="894"/>
        <v>710825.36710407108</v>
      </c>
      <c r="B3112">
        <f t="shared" si="911"/>
        <v>113131.37084972404</v>
      </c>
      <c r="C3112" t="str">
        <f t="shared" si="895"/>
        <v>-0.138460710814498-0.358360689736801i</v>
      </c>
      <c r="D3112" t="str">
        <f t="shared" si="896"/>
        <v>3.39601582939473-0.66873838565706i</v>
      </c>
      <c r="E3112" t="str">
        <f t="shared" si="897"/>
        <v>155.536850828488-168.795039374513i</v>
      </c>
      <c r="F3112" t="str">
        <f t="shared" si="898"/>
        <v>2.41710861132285-1.45766091984822i</v>
      </c>
      <c r="G3112" t="str">
        <f t="shared" si="899"/>
        <v>0.996776678105894-0.0566827318508319i</v>
      </c>
      <c r="H3112" t="str">
        <f t="shared" si="900"/>
        <v>0.48830963744841-141.316672686852i</v>
      </c>
      <c r="I3112" t="str">
        <f t="shared" si="901"/>
        <v>-0.57778175745231-0.965613044107862i</v>
      </c>
      <c r="K3112" t="str">
        <f t="shared" si="902"/>
        <v>0.000293416511664489-0.000384387531524071i</v>
      </c>
      <c r="L3112" t="str">
        <f t="shared" si="903"/>
        <v>0.00015-0.00249435336363071i</v>
      </c>
      <c r="M3112" t="str">
        <f t="shared" si="904"/>
        <v>0.0004-0.000440180005346595i</v>
      </c>
      <c r="N3112">
        <f t="shared" si="905"/>
        <v>68.874839634679276</v>
      </c>
      <c r="O3112">
        <f t="shared" si="906"/>
        <v>8.3093202571683662</v>
      </c>
      <c r="P3112" s="3">
        <f t="shared" si="907"/>
        <v>-8.3093202571683662</v>
      </c>
      <c r="Q3112" s="3">
        <f t="shared" si="908"/>
        <v>-111.12516036532072</v>
      </c>
      <c r="R3112">
        <f t="shared" si="909"/>
        <v>68.874839634679276</v>
      </c>
      <c r="S3112">
        <f t="shared" si="910"/>
        <v>113.13137084972405</v>
      </c>
      <c r="T3112">
        <f t="shared" si="893"/>
        <v>-8.3093202571683662</v>
      </c>
    </row>
    <row r="3113" spans="1:20" x14ac:dyDescent="0.25">
      <c r="A3113">
        <f t="shared" si="894"/>
        <v>713526.50349906657</v>
      </c>
      <c r="B3113">
        <f t="shared" si="911"/>
        <v>113561.270058953</v>
      </c>
      <c r="C3113" t="str">
        <f t="shared" si="895"/>
        <v>-0.138850059812214-0.356209573898011i</v>
      </c>
      <c r="D3113" t="str">
        <f t="shared" si="896"/>
        <v>3.39540548340716-0.670117170451896i</v>
      </c>
      <c r="E3113" t="str">
        <f t="shared" si="897"/>
        <v>154.484506860609-168.955301219007i</v>
      </c>
      <c r="F3113" t="str">
        <f t="shared" si="898"/>
        <v>2.41704928776989-1.45318204410274i</v>
      </c>
      <c r="G3113" t="str">
        <f t="shared" si="899"/>
        <v>0.996752214027711-0.0568967297704116i</v>
      </c>
      <c r="H3113" t="str">
        <f t="shared" si="900"/>
        <v>0.484358226910629-140.777291732796i</v>
      </c>
      <c r="I3113" t="str">
        <f t="shared" si="901"/>
        <v>-0.573812047388935-0.961889204350885i</v>
      </c>
      <c r="K3113" t="str">
        <f t="shared" si="902"/>
        <v>0.000293276708654606-0.000383169042272604i</v>
      </c>
      <c r="L3113" t="str">
        <f t="shared" si="903"/>
        <v>0.00015-0.00248491070295946i</v>
      </c>
      <c r="M3113" t="str">
        <f t="shared" si="904"/>
        <v>0.0004-0.000438513653463433i</v>
      </c>
      <c r="N3113">
        <f t="shared" si="905"/>
        <v>68.704223710219125</v>
      </c>
      <c r="O3113">
        <f t="shared" si="906"/>
        <v>8.3515779864919768</v>
      </c>
      <c r="P3113" s="3">
        <f t="shared" si="907"/>
        <v>-8.3515779864919768</v>
      </c>
      <c r="Q3113" s="3">
        <f t="shared" si="908"/>
        <v>-111.29577628978087</v>
      </c>
      <c r="R3113">
        <f t="shared" si="909"/>
        <v>68.704223710219125</v>
      </c>
      <c r="S3113">
        <f t="shared" si="910"/>
        <v>113.561270058953</v>
      </c>
      <c r="T3113">
        <f t="shared" si="893"/>
        <v>-8.3515779864919768</v>
      </c>
    </row>
    <row r="3114" spans="1:20" x14ac:dyDescent="0.25">
      <c r="A3114">
        <f t="shared" si="894"/>
        <v>716237.90421236306</v>
      </c>
      <c r="B3114">
        <f t="shared" si="911"/>
        <v>113992.80288517702</v>
      </c>
      <c r="C3114" t="str">
        <f t="shared" si="895"/>
        <v>-0.139226560966899-0.354064300723794i</v>
      </c>
      <c r="D3114" t="str">
        <f t="shared" si="896"/>
        <v>3.39479071183647-0.671504179074869i</v>
      </c>
      <c r="E3114" t="str">
        <f t="shared" si="897"/>
        <v>153.433281041266-169.106296341232i</v>
      </c>
      <c r="F3114" t="str">
        <f t="shared" si="898"/>
        <v>2.41698951544657-1.44872402146744i</v>
      </c>
      <c r="G3114" t="str">
        <f t="shared" si="899"/>
        <v>0.996727564883846-0.0571115249714479i</v>
      </c>
      <c r="H3114" t="str">
        <f t="shared" si="900"/>
        <v>0.480439601788845-140.24000254215i</v>
      </c>
      <c r="I3114" t="str">
        <f t="shared" si="901"/>
        <v>-0.569872542020681-0.958179892231655i</v>
      </c>
      <c r="K3114" t="str">
        <f t="shared" si="902"/>
        <v>0.000293137328401418-0.000381955894990208i</v>
      </c>
      <c r="L3114" t="str">
        <f t="shared" si="903"/>
        <v>0.00015-0.00247550378856292i</v>
      </c>
      <c r="M3114" t="str">
        <f t="shared" si="904"/>
        <v>0.0004-0.000436853609746398i</v>
      </c>
      <c r="N3114">
        <f t="shared" si="905"/>
        <v>68.534059654688477</v>
      </c>
      <c r="O3114">
        <f t="shared" si="906"/>
        <v>8.3939473619043241</v>
      </c>
      <c r="P3114" s="3">
        <f t="shared" si="907"/>
        <v>-8.3939473619043241</v>
      </c>
      <c r="Q3114" s="3">
        <f t="shared" si="908"/>
        <v>-111.46594034531152</v>
      </c>
      <c r="R3114">
        <f t="shared" si="909"/>
        <v>68.534059654688477</v>
      </c>
      <c r="S3114">
        <f t="shared" si="910"/>
        <v>113.99280288517703</v>
      </c>
      <c r="T3114">
        <f t="shared" si="893"/>
        <v>-8.3939473619043241</v>
      </c>
    </row>
    <row r="3115" spans="1:20" x14ac:dyDescent="0.25">
      <c r="A3115">
        <f t="shared" si="894"/>
        <v>718959.60824837</v>
      </c>
      <c r="B3115">
        <f t="shared" si="911"/>
        <v>114425.9755361407</v>
      </c>
      <c r="C3115" t="str">
        <f t="shared" si="895"/>
        <v>-0.139590321183739-0.351925006739585i</v>
      </c>
      <c r="D3115" t="str">
        <f t="shared" si="896"/>
        <v>3.3941714842535-0.6728994160522i</v>
      </c>
      <c r="E3115" t="str">
        <f t="shared" si="897"/>
        <v>152.383290174755-169.248085135353i</v>
      </c>
      <c r="F3115" t="str">
        <f t="shared" si="898"/>
        <v>2.41692929098052-1.44428678722784i</v>
      </c>
      <c r="G3115" t="str">
        <f t="shared" si="899"/>
        <v>0.996702729283603-0.0573271203028657i</v>
      </c>
      <c r="H3115" t="str">
        <f t="shared" si="900"/>
        <v>0.476553470639698-139.704796628327i</v>
      </c>
      <c r="I3115" t="str">
        <f t="shared" si="901"/>
        <v>-0.565963009516548-0.95448504633684i</v>
      </c>
      <c r="K3115" t="str">
        <f t="shared" si="902"/>
        <v>0.000292998363407777-0.000380748071570329i</v>
      </c>
      <c r="L3115" t="str">
        <f t="shared" si="903"/>
        <v>0.00015-0.00246613248511946i</v>
      </c>
      <c r="M3115" t="str">
        <f t="shared" si="904"/>
        <v>0.0004-0.0004351998503152i</v>
      </c>
      <c r="N3115">
        <f t="shared" si="905"/>
        <v>68.364350752674682</v>
      </c>
      <c r="O3115">
        <f t="shared" si="906"/>
        <v>8.4364269493138835</v>
      </c>
      <c r="P3115" s="3">
        <f t="shared" si="907"/>
        <v>-8.4364269493138835</v>
      </c>
      <c r="Q3115" s="3">
        <f t="shared" si="908"/>
        <v>-111.63564924732532</v>
      </c>
      <c r="R3115">
        <f t="shared" si="909"/>
        <v>68.364350752674682</v>
      </c>
      <c r="S3115">
        <f t="shared" si="910"/>
        <v>114.4259755361407</v>
      </c>
      <c r="T3115">
        <f t="shared" si="893"/>
        <v>-8.4364269493138835</v>
      </c>
    </row>
    <row r="3116" spans="1:20" x14ac:dyDescent="0.25">
      <c r="A3116">
        <f t="shared" si="894"/>
        <v>721691.65475971391</v>
      </c>
      <c r="B3116">
        <f t="shared" si="911"/>
        <v>114860.79424317804</v>
      </c>
      <c r="C3116" t="str">
        <f t="shared" si="895"/>
        <v>-0.139941449156318-0.349791825568062i</v>
      </c>
      <c r="D3116" t="str">
        <f t="shared" si="896"/>
        <v>3.39354777004467-0.674302885866276i</v>
      </c>
      <c r="E3116" t="str">
        <f t="shared" si="897"/>
        <v>151.334649222749-169.380729601495i</v>
      </c>
      <c r="F3116" t="str">
        <f t="shared" si="898"/>
        <v>2.41686861097441-1.43987027696185i</v>
      </c>
      <c r="G3116" t="str">
        <f t="shared" si="899"/>
        <v>0.996677705825978-0.0575435186223732i</v>
      </c>
      <c r="H3116" t="str">
        <f t="shared" si="900"/>
        <v>0.472699544894661-139.171665543351i</v>
      </c>
      <c r="I3116" t="str">
        <f t="shared" si="901"/>
        <v>-0.562083219848062-0.950804605557749i</v>
      </c>
      <c r="K3116" t="str">
        <f t="shared" si="902"/>
        <v>0.000292859806206615-0.00037954555396359i</v>
      </c>
      <c r="L3116" t="str">
        <f t="shared" si="903"/>
        <v>0.00015-0.00245679665781975i</v>
      </c>
      <c r="M3116" t="str">
        <f t="shared" si="904"/>
        <v>0.0004-0.000433552351379955i</v>
      </c>
      <c r="N3116">
        <f t="shared" si="905"/>
        <v>68.195100122846171</v>
      </c>
      <c r="O3116">
        <f t="shared" si="906"/>
        <v>8.4790153143790867</v>
      </c>
      <c r="P3116" s="3">
        <f t="shared" si="907"/>
        <v>-8.4790153143790867</v>
      </c>
      <c r="Q3116" s="3">
        <f t="shared" si="908"/>
        <v>-111.80489987715383</v>
      </c>
      <c r="R3116">
        <f t="shared" si="909"/>
        <v>68.195100122846171</v>
      </c>
      <c r="S3116">
        <f t="shared" si="910"/>
        <v>114.86079424317803</v>
      </c>
      <c r="T3116">
        <f t="shared" ref="T3116:T3179" si="912">P3116</f>
        <v>-8.4790153143790867</v>
      </c>
    </row>
    <row r="3117" spans="1:20" x14ac:dyDescent="0.25">
      <c r="A3117">
        <f t="shared" ref="A3117:A3180" si="913">2*PI()*B3117</f>
        <v>724434.08304780081</v>
      </c>
      <c r="B3117">
        <f t="shared" si="911"/>
        <v>115297.26526130212</v>
      </c>
      <c r="C3117" t="str">
        <f t="shared" ref="C3117:C3180" si="914">IMPRODUCT(D3117,E3117,$C$40,,K3117,$C$41)</f>
        <v>-0.140280055286791-0.3476648879166i</v>
      </c>
      <c r="D3117" t="str">
        <f t="shared" ref="D3117:D3180" si="915">IMDIV(IMPRODUCT($C$37,$C$38,COMPLEX(1,A3117/$C$38)),IMSUM(-1*A3117*A3117/$C$39,COMPLEX(0,1*A3117)))</f>
        <v>3.39291953841121-0.675714592954099i</v>
      </c>
      <c r="E3117" t="str">
        <f t="shared" ref="E3117:E3180" si="916">IMDIV(IMPRODUCT(IMSUM(F3117,G3117),$C$29,H3117),IMSUM(1,I3117))</f>
        <v>150.2874712858-169.504293291898i</v>
      </c>
      <c r="F3117" t="str">
        <f t="shared" ref="F3117:F3180" si="917">IMDIV(IMPRODUCT($C$14,$C$15,COMPLEX(1,A3117/$C$15)),IMSUM(-1*A3117*A3117/$C$16,COMPLEX(0,A3117)))</f>
        <v>2.41680747200574-1.43547442653886i</v>
      </c>
      <c r="G3117" t="str">
        <f t="shared" ref="G3117:G3180" si="918">IMDIV(1,COMPLEX(1,A3117*$C$9*$C$10))</f>
        <v>0.996652493099581-0.057760722796472i</v>
      </c>
      <c r="H3117" t="str">
        <f t="shared" ref="H3117:H3180" si="919">IMDIV($C$3,IMSUM(K3117,COMPLEX(0,$C$28*A3117)))</f>
        <v>0.468877538828039-138.640600877638i</v>
      </c>
      <c r="I3117" t="str">
        <f t="shared" ref="I3117:I3180" si="920">IMPRODUCT(F3117,$C$29,H3117,$C$31)</f>
        <v>-0.558232944774905-0.947138509088263i</v>
      </c>
      <c r="K3117" t="str">
        <f t="shared" ref="K3117:K3180" si="921">IF($C$26&lt;=0,IMDIV(1,IMSUM(IMDIV(1,L3117),1/$C$18)),IMDIV(1,IMSUM(IMDIV(1,L3117),1/$C$18,IMDIV(1,M3117))))</f>
        <v>0.000292721649360638-0.000378348324177468i</v>
      </c>
      <c r="L3117" t="str">
        <f t="shared" ref="L3117:L3180" si="922">IMSUM($C$21/$C$22,IMDIV(1,COMPLEX(0,$C$20*$C$22*A3117)))</f>
        <v>0.00015-0.00244749617236476i</v>
      </c>
      <c r="M3117" t="str">
        <f t="shared" ref="M3117:M3180" si="923">IMSUM($C$25/$C$26,IMDIV(1,COMPLEX(0,$C$24*$C$26*A3117)))</f>
        <v>0.0004-0.000431911089240841i</v>
      </c>
      <c r="N3117">
        <f t="shared" ref="N3117:N3180" si="924">ABS(R3117)</f>
        <v>68.026310718988881</v>
      </c>
      <c r="O3117">
        <f t="shared" ref="O3117:O3180" si="925">ABS(P3117)</f>
        <v>8.5217110229627</v>
      </c>
      <c r="P3117" s="3">
        <f t="shared" ref="P3117:P3180" si="926">20*LOG10(IMABS(C3117))</f>
        <v>-8.5217110229627</v>
      </c>
      <c r="Q3117" s="3">
        <f t="shared" ref="Q3117:Q3180" si="927">IMARGUMENT(C3117)*180/PI()</f>
        <v>-111.97368928101112</v>
      </c>
      <c r="R3117">
        <f t="shared" ref="R3117:R3180" si="928">IF(Q3117&lt;0,Q3117+180,Q3117-180)</f>
        <v>68.026310718988881</v>
      </c>
      <c r="S3117">
        <f t="shared" ref="S3117:S3180" si="929">B3117/1000</f>
        <v>115.29726526130212</v>
      </c>
      <c r="T3117">
        <f t="shared" si="912"/>
        <v>-8.5217110229627</v>
      </c>
    </row>
    <row r="3118" spans="1:20" x14ac:dyDescent="0.25">
      <c r="A3118">
        <f t="shared" si="913"/>
        <v>727186.93256338243</v>
      </c>
      <c r="B3118">
        <f t="shared" ref="B3118:B3181" si="930">B3117*(1+B$42)</f>
        <v>115735.39486929507</v>
      </c>
      <c r="C3118" t="str">
        <f t="shared" si="914"/>
        <v>-0.140606251606637-0.34554432156689i</v>
      </c>
      <c r="D3118" t="str">
        <f t="shared" si="915"/>
        <v>3.39228675836844-0.677134541705753i</v>
      </c>
      <c r="E3118" t="str">
        <f t="shared" si="916"/>
        <v>149.241867586407-169.618841257168i</v>
      </c>
      <c r="F3118" t="str">
        <f t="shared" si="917"/>
        <v>2.41674587062665-1.43109917211866i</v>
      </c>
      <c r="G3118" t="str">
        <f t="shared" si="918"/>
        <v>0.996627089682566-0.0579787357004669i</v>
      </c>
      <c r="H3118" t="str">
        <f t="shared" si="919"/>
        <v>0.465087169525315-138.111594259772i</v>
      </c>
      <c r="I3118" t="str">
        <f t="shared" si="920"/>
        <v>-0.554411957830568-0.943486696422758i</v>
      </c>
      <c r="K3118" t="str">
        <f t="shared" si="921"/>
        <v>0.000292583885461993-0.000377156364275988i</v>
      </c>
      <c r="L3118" t="str">
        <f t="shared" si="922"/>
        <v>0.00015-0.0024382308949639i</v>
      </c>
      <c r="M3118" t="str">
        <f t="shared" si="923"/>
        <v>0.0004-0.000430276040287748i</v>
      </c>
      <c r="N3118">
        <f t="shared" si="924"/>
        <v>67.857985331090362</v>
      </c>
      <c r="O3118">
        <f t="shared" si="925"/>
        <v>8.5645126415792525</v>
      </c>
      <c r="P3118" s="3">
        <f t="shared" si="926"/>
        <v>-8.5645126415792525</v>
      </c>
      <c r="Q3118" s="3">
        <f t="shared" si="927"/>
        <v>-112.14201466890964</v>
      </c>
      <c r="R3118">
        <f t="shared" si="928"/>
        <v>67.857985331090362</v>
      </c>
      <c r="S3118">
        <f t="shared" si="929"/>
        <v>115.73539486929506</v>
      </c>
      <c r="T3118">
        <f t="shared" si="912"/>
        <v>-8.5645126415792525</v>
      </c>
    </row>
    <row r="3119" spans="1:20" x14ac:dyDescent="0.25">
      <c r="A3119">
        <f t="shared" si="913"/>
        <v>729950.24290712329</v>
      </c>
      <c r="B3119">
        <f t="shared" si="930"/>
        <v>116175.18936979839</v>
      </c>
      <c r="C3119" t="str">
        <f t="shared" si="914"/>
        <v>-0.140920151697985-0.343430251366727i</v>
      </c>
      <c r="D3119" t="str">
        <f t="shared" si="915"/>
        <v>3.39164939874496-0.678562736462827i</v>
      </c>
      <c r="E3119" t="str">
        <f t="shared" si="916"/>
        <v>148.197947453671-169.724439992664i</v>
      </c>
      <c r="F3119" t="str">
        <f t="shared" si="917"/>
        <v>2.4166838033637-1.4267444501505i</v>
      </c>
      <c r="G3119" t="str">
        <f t="shared" si="918"/>
        <v>0.996601494142554-0.0581975602184768i</v>
      </c>
      <c r="H3119" t="str">
        <f t="shared" si="919"/>
        <v>0.461328156851895-137.584637356294i</v>
      </c>
      <c r="I3119" t="str">
        <f t="shared" si="920"/>
        <v>-0.550620034308219-0.939849107354103i</v>
      </c>
      <c r="K3119" t="str">
        <f t="shared" si="921"/>
        <v>0.000292446507131939-0.000375969656379447i</v>
      </c>
      <c r="L3119" t="str">
        <f t="shared" si="922"/>
        <v>0.00015-0.00242900069233304i</v>
      </c>
      <c r="M3119" t="str">
        <f t="shared" si="923"/>
        <v>0.0004-0.000428647180999947i</v>
      </c>
      <c r="N3119">
        <f t="shared" si="924"/>
        <v>67.690126586481043</v>
      </c>
      <c r="O3119">
        <f t="shared" si="925"/>
        <v>8.6074187378349105</v>
      </c>
      <c r="P3119" s="3">
        <f t="shared" si="926"/>
        <v>-8.6074187378349105</v>
      </c>
      <c r="Q3119" s="3">
        <f t="shared" si="927"/>
        <v>-112.30987341351896</v>
      </c>
      <c r="R3119">
        <f t="shared" si="928"/>
        <v>67.690126586481043</v>
      </c>
      <c r="S3119">
        <f t="shared" si="929"/>
        <v>116.17518936979839</v>
      </c>
      <c r="T3119">
        <f t="shared" si="912"/>
        <v>-8.6074187378349105</v>
      </c>
    </row>
    <row r="3120" spans="1:20" x14ac:dyDescent="0.25">
      <c r="A3120">
        <f t="shared" si="913"/>
        <v>732724.05383017042</v>
      </c>
      <c r="B3120">
        <f t="shared" si="930"/>
        <v>116616.65508940363</v>
      </c>
      <c r="C3120" t="str">
        <f t="shared" si="914"/>
        <v>-0.141221870615583-0.341322799223923i</v>
      </c>
      <c r="D3120" t="str">
        <f t="shared" si="915"/>
        <v>3.39100742818202-0.679999181516844i</v>
      </c>
      <c r="E3120" t="str">
        <f t="shared" si="916"/>
        <v>147.155818309475-169.821157385082i</v>
      </c>
      <c r="F3120" t="str">
        <f t="shared" si="917"/>
        <v>2.41662126671777-1.42241019737208i</v>
      </c>
      <c r="G3120" t="str">
        <f t="shared" si="918"/>
        <v>0.996575705036555-0.0584171992434436i</v>
      </c>
      <c r="H3120" t="str">
        <f t="shared" si="919"/>
        <v>0.457600223422285-137.059721871482i</v>
      </c>
      <c r="I3120" t="str">
        <f t="shared" si="920"/>
        <v>-0.546856951246626-0.936225681971658i</v>
      </c>
      <c r="K3120" t="str">
        <f t="shared" si="921"/>
        <v>0.000292309507020539-0.000374788182664086i</v>
      </c>
      <c r="L3120" t="str">
        <f t="shared" si="922"/>
        <v>0.00015-0.00241980543169261i</v>
      </c>
      <c r="M3120" t="str">
        <f t="shared" si="923"/>
        <v>0.0004-0.000427024487945755i</v>
      </c>
      <c r="N3120">
        <f t="shared" si="924"/>
        <v>67.522736951029785</v>
      </c>
      <c r="O3120">
        <f t="shared" si="925"/>
        <v>8.6504278808595636</v>
      </c>
      <c r="P3120" s="3">
        <f t="shared" si="926"/>
        <v>-8.6504278808595636</v>
      </c>
      <c r="Q3120" s="3">
        <f t="shared" si="927"/>
        <v>-112.47726304897022</v>
      </c>
      <c r="R3120">
        <f t="shared" si="928"/>
        <v>67.522736951029785</v>
      </c>
      <c r="S3120">
        <f t="shared" si="929"/>
        <v>116.61665508940364</v>
      </c>
      <c r="T3120">
        <f t="shared" si="912"/>
        <v>-8.6504278808595636</v>
      </c>
    </row>
    <row r="3121" spans="1:20" x14ac:dyDescent="0.25">
      <c r="A3121">
        <f t="shared" si="913"/>
        <v>735508.4052347251</v>
      </c>
      <c r="B3121">
        <f t="shared" si="930"/>
        <v>117059.79837874338</v>
      </c>
      <c r="C3121" t="str">
        <f t="shared" si="914"/>
        <v>-0.141511524809478-0.339222084102246i</v>
      </c>
      <c r="D3121" t="str">
        <f t="shared" si="915"/>
        <v>3.39036081513271-0.681443881107685i</v>
      </c>
      <c r="E3121" t="str">
        <f t="shared" si="916"/>
        <v>146.115585656178-169.909062659267i</v>
      </c>
      <c r="F3121" t="str">
        <f t="shared" si="917"/>
        <v>2.41655825716381-1.41809635080855i</v>
      </c>
      <c r="G3121" t="str">
        <f t="shared" si="918"/>
        <v>0.996549720910896-0.0586376556771427i</v>
      </c>
      <c r="H3121" t="str">
        <f t="shared" si="919"/>
        <v>0.453903094569625-136.536839547138i</v>
      </c>
      <c r="I3121" t="str">
        <f t="shared" si="920"/>
        <v>-0.543122487416215-0.932616360659266i</v>
      </c>
      <c r="K3121" t="str">
        <f t="shared" si="921"/>
        <v>0.000292172877806352-0.000373611925361789i</v>
      </c>
      <c r="L3121" t="str">
        <f t="shared" si="922"/>
        <v>0.00015-0.00241064498076569i</v>
      </c>
      <c r="M3121" t="str">
        <f t="shared" si="923"/>
        <v>0.0004-0.000425407937782182i</v>
      </c>
      <c r="N3121">
        <f t="shared" si="924"/>
        <v>67.355818730386474</v>
      </c>
      <c r="O3121">
        <f t="shared" si="925"/>
        <v>8.6935386417319691</v>
      </c>
      <c r="P3121" s="3">
        <f t="shared" si="926"/>
        <v>-8.6935386417319691</v>
      </c>
      <c r="Q3121" s="3">
        <f t="shared" si="927"/>
        <v>-112.64418126961353</v>
      </c>
      <c r="R3121">
        <f t="shared" si="928"/>
        <v>67.355818730386474</v>
      </c>
      <c r="S3121">
        <f t="shared" si="929"/>
        <v>117.05979837874338</v>
      </c>
      <c r="T3121">
        <f t="shared" si="912"/>
        <v>-8.6935386417319691</v>
      </c>
    </row>
    <row r="3122" spans="1:20" x14ac:dyDescent="0.25">
      <c r="A3122">
        <f t="shared" si="913"/>
        <v>738303.3371746171</v>
      </c>
      <c r="B3122">
        <f t="shared" si="930"/>
        <v>117504.6256125826</v>
      </c>
      <c r="C3122" t="str">
        <f t="shared" si="914"/>
        <v>-0.141789232048447-0.337128222019413i</v>
      </c>
      <c r="D3122" t="str">
        <f t="shared" si="915"/>
        <v>3.38970952786129-0.682896839421954i</v>
      </c>
      <c r="E3122" t="str">
        <f t="shared" si="916"/>
        <v>145.07735306581-169.988226325297i</v>
      </c>
      <c r="F3122" t="str">
        <f t="shared" si="917"/>
        <v>2.41649477115066-1.41380284777155i</v>
      </c>
      <c r="G3122" t="str">
        <f t="shared" si="918"/>
        <v>0.99652354030114-0.0588589324301917i</v>
      </c>
      <c r="H3122" t="str">
        <f t="shared" si="919"/>
        <v>0.450236498315601-136.015982162379i</v>
      </c>
      <c r="I3122" t="str">
        <f t="shared" si="920"/>
        <v>-0.539416423305272-0.929021084093312i</v>
      </c>
      <c r="K3122" t="str">
        <f t="shared" si="921"/>
        <v>0.000292036612196106-0.000372440866759789i</v>
      </c>
      <c r="L3122" t="str">
        <f t="shared" si="922"/>
        <v>0.00015-0.00240151920777615i</v>
      </c>
      <c r="M3122" t="str">
        <f t="shared" si="923"/>
        <v>0.0004-0.000423797507254613i</v>
      </c>
      <c r="N3122">
        <f t="shared" si="924"/>
        <v>67.189374071276234</v>
      </c>
      <c r="O3122">
        <f t="shared" si="925"/>
        <v>8.7367495938964019</v>
      </c>
      <c r="P3122" s="3">
        <f t="shared" si="926"/>
        <v>-8.7367495938964019</v>
      </c>
      <c r="Q3122" s="3">
        <f t="shared" si="927"/>
        <v>-112.81062592872377</v>
      </c>
      <c r="R3122">
        <f t="shared" si="928"/>
        <v>67.189374071276234</v>
      </c>
      <c r="S3122">
        <f t="shared" si="929"/>
        <v>117.5046256125826</v>
      </c>
      <c r="T3122">
        <f t="shared" si="912"/>
        <v>-8.7367495938964019</v>
      </c>
    </row>
    <row r="3123" spans="1:20" x14ac:dyDescent="0.25">
      <c r="A3123">
        <f t="shared" si="913"/>
        <v>741108.88985588064</v>
      </c>
      <c r="B3123">
        <f t="shared" si="930"/>
        <v>117951.14318991042</v>
      </c>
      <c r="C3123" t="str">
        <f t="shared" si="914"/>
        <v>-0.142055111344245-0.335041326047009i</v>
      </c>
      <c r="D3123" t="str">
        <f t="shared" si="915"/>
        <v>3.38905353444244-0.684358060591387i</v>
      </c>
      <c r="E3123" t="str">
        <f t="shared" si="916"/>
        <v>144.041222170712-170.058720125882i</v>
      </c>
      <c r="F3123" t="str">
        <f t="shared" si="917"/>
        <v>2.41643080510091-1.40952962585821i</v>
      </c>
      <c r="G3123" t="str">
        <f t="shared" si="918"/>
        <v>0.996497161732012-0.0590810324220597i</v>
      </c>
      <c r="H3123" t="str">
        <f t="shared" si="919"/>
        <v>0.446600165340731-135.497141533419i</v>
      </c>
      <c r="I3123" t="str">
        <f t="shared" si="920"/>
        <v>-0.535738541106202-0.925439793240739i</v>
      </c>
      <c r="K3123" t="str">
        <f t="shared" si="921"/>
        <v>0.000291900702924391-0.000371274989200357i</v>
      </c>
      <c r="L3123" t="str">
        <f t="shared" si="922"/>
        <v>0.00015-0.00239242798144665i</v>
      </c>
      <c r="M3123" t="str">
        <f t="shared" si="923"/>
        <v>0.0004-0.000422193173196468i</v>
      </c>
      <c r="N3123">
        <f t="shared" si="924"/>
        <v>67.023404962836196</v>
      </c>
      <c r="O3123">
        <f t="shared" si="925"/>
        <v>8.7800593135721687</v>
      </c>
      <c r="P3123" s="3">
        <f t="shared" si="926"/>
        <v>-8.7800593135721687</v>
      </c>
      <c r="Q3123" s="3">
        <f t="shared" si="927"/>
        <v>-112.9765950371638</v>
      </c>
      <c r="R3123">
        <f t="shared" si="928"/>
        <v>67.023404962836196</v>
      </c>
      <c r="S3123">
        <f t="shared" si="929"/>
        <v>117.95114318991043</v>
      </c>
      <c r="T3123">
        <f t="shared" si="912"/>
        <v>-8.7800593135721687</v>
      </c>
    </row>
    <row r="3124" spans="1:20" x14ac:dyDescent="0.25">
      <c r="A3124">
        <f t="shared" si="913"/>
        <v>743925.10363733303</v>
      </c>
      <c r="B3124">
        <f t="shared" si="930"/>
        <v>118399.35753403208</v>
      </c>
      <c r="C3124" t="str">
        <f t="shared" si="914"/>
        <v>-0.14230928287668-0.33296150631237i</v>
      </c>
      <c r="D3124" t="str">
        <f t="shared" si="915"/>
        <v>3.38839280276057-0.685827548691206i</v>
      </c>
      <c r="E3124" t="str">
        <f t="shared" si="916"/>
        <v>143.007292655621-170.120616984124i</v>
      </c>
      <c r="F3124" t="str">
        <f t="shared" si="917"/>
        <v>2.41636635541062-1.4052766229502i</v>
      </c>
      <c r="G3124" t="str">
        <f t="shared" si="918"/>
        <v>0.996470583717317-0.0593039585810767i</v>
      </c>
      <c r="H3124" t="str">
        <f t="shared" si="919"/>
        <v>0.44299382895506-134.98030951337i</v>
      </c>
      <c r="I3124" t="str">
        <f t="shared" si="920"/>
        <v>-0.532088624701982-0.921872429357149i</v>
      </c>
      <c r="K3124" t="str">
        <f t="shared" si="921"/>
        <v>0.000291765142753369-0.000370114275080485i</v>
      </c>
      <c r="L3124" t="str">
        <f t="shared" si="922"/>
        <v>0.00015-0.00238337117099686i</v>
      </c>
      <c r="M3124" t="str">
        <f t="shared" si="923"/>
        <v>0.0004-0.000420594912528857i</v>
      </c>
      <c r="N3124">
        <f t="shared" si="924"/>
        <v>66.857913238003817</v>
      </c>
      <c r="O3124">
        <f t="shared" si="925"/>
        <v>8.8234663801544642</v>
      </c>
      <c r="P3124" s="3">
        <f t="shared" si="926"/>
        <v>-8.8234663801544642</v>
      </c>
      <c r="Q3124" s="3">
        <f t="shared" si="927"/>
        <v>-113.14208676199618</v>
      </c>
      <c r="R3124">
        <f t="shared" si="928"/>
        <v>66.857913238003817</v>
      </c>
      <c r="S3124">
        <f t="shared" si="929"/>
        <v>118.39935753403208</v>
      </c>
      <c r="T3124">
        <f t="shared" si="912"/>
        <v>-8.8234663801544642</v>
      </c>
    </row>
    <row r="3125" spans="1:20" x14ac:dyDescent="0.25">
      <c r="A3125">
        <f t="shared" si="913"/>
        <v>746752.01903115492</v>
      </c>
      <c r="B3125">
        <f t="shared" si="930"/>
        <v>118849.27509266141</v>
      </c>
      <c r="C3125" t="str">
        <f t="shared" si="914"/>
        <v>-0.142551867919619-0.330888870002257i</v>
      </c>
      <c r="D3125" t="str">
        <f t="shared" si="915"/>
        <v>3.38772730050901-0.687305307738456i</v>
      </c>
      <c r="E3125" t="str">
        <f t="shared" si="916"/>
        <v>141.975662251141-170.17399095165i</v>
      </c>
      <c r="F3125" t="str">
        <f t="shared" si="917"/>
        <v>2.41630141844923-1.4010437772127i</v>
      </c>
      <c r="G3125" t="str">
        <f t="shared" si="918"/>
        <v>0.996443804759868-0.0595277138444414i</v>
      </c>
      <c r="H3125" t="str">
        <f t="shared" si="919"/>
        <v>0.439417225069152-134.465477992024i</v>
      </c>
      <c r="I3125" t="str">
        <f t="shared" si="920"/>
        <v>-0.528466459652625-0.91831893398486i</v>
      </c>
      <c r="K3125" t="str">
        <f t="shared" si="921"/>
        <v>0.000291629924472444-0.000368958706851598i</v>
      </c>
      <c r="L3125" t="str">
        <f t="shared" si="922"/>
        <v>0.00015-0.00237434864614152i</v>
      </c>
      <c r="M3125" t="str">
        <f t="shared" si="923"/>
        <v>0.0004-0.000419002702260269i</v>
      </c>
      <c r="N3125">
        <f t="shared" si="924"/>
        <v>66.692900574938832</v>
      </c>
      <c r="O3125">
        <f t="shared" si="925"/>
        <v>8.8669693766085231</v>
      </c>
      <c r="P3125" s="3">
        <f t="shared" si="926"/>
        <v>-8.8669693766085231</v>
      </c>
      <c r="Q3125" s="3">
        <f t="shared" si="927"/>
        <v>-113.30709942506117</v>
      </c>
      <c r="R3125">
        <f t="shared" si="928"/>
        <v>66.692900574938832</v>
      </c>
      <c r="S3125">
        <f t="shared" si="929"/>
        <v>118.84927509266141</v>
      </c>
      <c r="T3125">
        <f t="shared" si="912"/>
        <v>-8.8669693766085231</v>
      </c>
    </row>
    <row r="3126" spans="1:20" x14ac:dyDescent="0.25">
      <c r="A3126">
        <f t="shared" si="913"/>
        <v>749589.67670347344</v>
      </c>
      <c r="B3126">
        <f t="shared" si="930"/>
        <v>119300.90233801353</v>
      </c>
      <c r="C3126" t="str">
        <f t="shared" si="914"/>
        <v>-0.14278298876789-0.328823521368449i</v>
      </c>
      <c r="D3126" t="str">
        <f t="shared" si="915"/>
        <v>3.38705699518948-0.688791341690365i</v>
      </c>
      <c r="E3126" t="str">
        <f t="shared" si="916"/>
        <v>140.946426728615-170.218917157186i</v>
      </c>
      <c r="F3126" t="str">
        <f t="shared" si="917"/>
        <v>2.41623599055933-1.3968310270935i</v>
      </c>
      <c r="G3126" t="str">
        <f t="shared" si="918"/>
        <v>0.996416823351401-0.0597523011582303i</v>
      </c>
      <c r="H3126" t="str">
        <f t="shared" si="919"/>
        <v>0.435870092165506-133.952638895655i</v>
      </c>
      <c r="I3126" t="str">
        <f t="shared" si="920"/>
        <v>-0.524871833181871-0.914779248951045i</v>
      </c>
      <c r="K3126" t="str">
        <f t="shared" si="921"/>
        <v>0.000291495040897983-0.000367808267019223i</v>
      </c>
      <c r="L3126" t="str">
        <f t="shared" si="922"/>
        <v>0.00015-0.00236536027708859i</v>
      </c>
      <c r="M3126" t="str">
        <f t="shared" si="923"/>
        <v>0.0004-0.000417416519486221i</v>
      </c>
      <c r="N3126">
        <f t="shared" si="924"/>
        <v>66.528368498499276</v>
      </c>
      <c r="O3126">
        <f t="shared" si="925"/>
        <v>8.9105668898538486</v>
      </c>
      <c r="P3126" s="3">
        <f t="shared" si="926"/>
        <v>-8.9105668898538486</v>
      </c>
      <c r="Q3126" s="3">
        <f t="shared" si="927"/>
        <v>-113.47163150150072</v>
      </c>
      <c r="R3126">
        <f t="shared" si="928"/>
        <v>66.528368498499276</v>
      </c>
      <c r="S3126">
        <f t="shared" si="929"/>
        <v>119.30090233801353</v>
      </c>
      <c r="T3126">
        <f t="shared" si="912"/>
        <v>-8.9105668898538486</v>
      </c>
    </row>
    <row r="3127" spans="1:20" x14ac:dyDescent="0.25">
      <c r="A3127">
        <f t="shared" si="913"/>
        <v>752438.11747494666</v>
      </c>
      <c r="B3127">
        <f t="shared" si="930"/>
        <v>119754.24576689799</v>
      </c>
      <c r="C3127" t="str">
        <f t="shared" si="914"/>
        <v>-0.143002768665216-0.326765561735009i</v>
      </c>
      <c r="D3127" t="str">
        <f t="shared" si="915"/>
        <v>3.3863818541112-0.690285654442634i</v>
      </c>
      <c r="E3127" t="str">
        <f t="shared" si="916"/>
        <v>139.919679896308-170.255471755592i</v>
      </c>
      <c r="F3127" t="str">
        <f t="shared" si="917"/>
        <v>2.41617006805644-1.39263831132196i</v>
      </c>
      <c r="G3127" t="str">
        <f t="shared" si="918"/>
        <v>0.996389637972498-0.0599777234774056i</v>
      </c>
      <c r="H3127" t="str">
        <f t="shared" si="919"/>
        <v>0.432352171270301-133.441784186811i</v>
      </c>
      <c r="I3127" t="str">
        <f t="shared" si="920"/>
        <v>-0.521304534163889-0.91125331636582i</v>
      </c>
      <c r="K3127" t="str">
        <f t="shared" si="921"/>
        <v>0.000291360484873014-0.000366662938142698i</v>
      </c>
      <c r="L3127" t="str">
        <f t="shared" si="922"/>
        <v>0.00015-0.00235640593453734i</v>
      </c>
      <c r="M3127" t="str">
        <f t="shared" si="923"/>
        <v>0.0004-0.000415836341388943i</v>
      </c>
      <c r="N3127">
        <f t="shared" si="924"/>
        <v>66.364318381744084</v>
      </c>
      <c r="O3127">
        <f t="shared" si="925"/>
        <v>8.9542575111418063</v>
      </c>
      <c r="P3127" s="3">
        <f t="shared" si="926"/>
        <v>-8.9542575111418063</v>
      </c>
      <c r="Q3127" s="3">
        <f t="shared" si="927"/>
        <v>-113.63568161825592</v>
      </c>
      <c r="R3127">
        <f t="shared" si="928"/>
        <v>66.364318381744084</v>
      </c>
      <c r="S3127">
        <f t="shared" si="929"/>
        <v>119.75424576689799</v>
      </c>
      <c r="T3127">
        <f t="shared" si="912"/>
        <v>-8.9542575111418063</v>
      </c>
    </row>
    <row r="3128" spans="1:20" x14ac:dyDescent="0.25">
      <c r="A3128">
        <f t="shared" si="913"/>
        <v>755297.38232135144</v>
      </c>
      <c r="B3128">
        <f t="shared" si="930"/>
        <v>120209.3119008122</v>
      </c>
      <c r="C3128" t="str">
        <f t="shared" si="914"/>
        <v>-0.143211331733127-0.324715089507297i</v>
      </c>
      <c r="D3128" t="str">
        <f t="shared" si="915"/>
        <v>3.38570184439034-0.691788249827765i</v>
      </c>
      <c r="E3128" t="str">
        <f t="shared" si="916"/>
        <v>138.895513596924-170.283731877377i</v>
      </c>
      <c r="F3128" t="str">
        <f t="shared" si="917"/>
        <v>2.41610364722883-1.3884655689081i</v>
      </c>
      <c r="G3128" t="str">
        <f t="shared" si="918"/>
        <v>0.996362247092509-0.0602039837658233i</v>
      </c>
      <c r="H3128" t="str">
        <f t="shared" si="919"/>
        <v>0.428863205925458-132.932905864113i</v>
      </c>
      <c r="I3128" t="str">
        <f t="shared" si="920"/>
        <v>-0.517764353110163-0.907741078620401i</v>
      </c>
      <c r="K3128" t="str">
        <f t="shared" si="921"/>
        <v>0.000291226249266908-0.000365522702834848i</v>
      </c>
      <c r="L3128" t="str">
        <f t="shared" si="922"/>
        <v>0.00015-0.00234748548967657i</v>
      </c>
      <c r="M3128" t="str">
        <f t="shared" si="923"/>
        <v>0.0004-0.000414262145237042i</v>
      </c>
      <c r="N3128">
        <f t="shared" si="924"/>
        <v>66.200751447481409</v>
      </c>
      <c r="O3128">
        <f t="shared" si="925"/>
        <v>8.9980398364246064</v>
      </c>
      <c r="P3128" s="3">
        <f t="shared" si="926"/>
        <v>-8.9980398364246064</v>
      </c>
      <c r="Q3128" s="3">
        <f t="shared" si="927"/>
        <v>-113.79924855251859</v>
      </c>
      <c r="R3128">
        <f t="shared" si="928"/>
        <v>66.200751447481409</v>
      </c>
      <c r="S3128">
        <f t="shared" si="929"/>
        <v>120.2093119008122</v>
      </c>
      <c r="T3128">
        <f t="shared" si="912"/>
        <v>-8.9980398364246064</v>
      </c>
    </row>
    <row r="3129" spans="1:20" x14ac:dyDescent="0.25">
      <c r="A3129">
        <f t="shared" si="913"/>
        <v>758167.51237417257</v>
      </c>
      <c r="B3129">
        <f t="shared" si="930"/>
        <v>120666.10728603529</v>
      </c>
      <c r="C3129" t="str">
        <f t="shared" si="914"/>
        <v>-0.143408802900945-0.322672200182655i</v>
      </c>
      <c r="D3129" t="str">
        <f t="shared" si="915"/>
        <v>3.38501693294921-0.693299131613333i</v>
      </c>
      <c r="E3129" t="str">
        <f t="shared" si="916"/>
        <v>137.874017706388-170.303775578754i</v>
      </c>
      <c r="F3129" t="str">
        <f t="shared" si="917"/>
        <v>2.41603672433738-1.38431273914163i</v>
      </c>
      <c r="G3129" t="str">
        <f t="shared" si="918"/>
        <v>0.996334649169466-0.0604310849962406i</v>
      </c>
      <c r="H3129" t="str">
        <f t="shared" si="919"/>
        <v>0.425402942161123-132.425995962051i</v>
      </c>
      <c r="I3129" t="str">
        <f t="shared" si="920"/>
        <v>-0.514251082156439-0.904242478385261i</v>
      </c>
      <c r="K3129" t="str">
        <f t="shared" si="921"/>
        <v>0.000291092326975119-0.000364387543761687i</v>
      </c>
      <c r="L3129" t="str">
        <f t="shared" si="922"/>
        <v>0.00015-0.00233859881418268i</v>
      </c>
      <c r="M3129" t="str">
        <f t="shared" si="923"/>
        <v>0.0004-0.000412693908385178i</v>
      </c>
      <c r="N3129">
        <f t="shared" si="924"/>
        <v>66.037668769851095</v>
      </c>
      <c r="O3129">
        <f t="shared" si="925"/>
        <v>9.0419124667155817</v>
      </c>
      <c r="P3129" s="3">
        <f t="shared" si="926"/>
        <v>-9.0419124667155817</v>
      </c>
      <c r="Q3129" s="3">
        <f t="shared" si="927"/>
        <v>-113.96233123014891</v>
      </c>
      <c r="R3129">
        <f t="shared" si="928"/>
        <v>66.037668769851095</v>
      </c>
      <c r="S3129">
        <f t="shared" si="929"/>
        <v>120.66610728603528</v>
      </c>
      <c r="T3129">
        <f t="shared" si="912"/>
        <v>-9.0419124667155817</v>
      </c>
    </row>
    <row r="3130" spans="1:20" x14ac:dyDescent="0.25">
      <c r="A3130">
        <f t="shared" si="913"/>
        <v>761048.54892119439</v>
      </c>
      <c r="B3130">
        <f t="shared" si="930"/>
        <v>121124.63849372222</v>
      </c>
      <c r="C3130" t="str">
        <f t="shared" si="914"/>
        <v>-0.143595307836848-0.320636986362666i</v>
      </c>
      <c r="D3130" t="str">
        <f t="shared" si="915"/>
        <v>3.38432708651564-0.694818303500284i</v>
      </c>
      <c r="E3130" t="str">
        <f t="shared" si="916"/>
        <v>136.855280133876-170.315681792237i</v>
      </c>
      <c r="F3130" t="str">
        <f t="shared" si="917"/>
        <v>2.41596929561526-1.38017976159094i</v>
      </c>
      <c r="G3130" t="str">
        <f t="shared" si="918"/>
        <v>0.99630684265001-0.0606590301503238i</v>
      </c>
      <c r="H3130" t="str">
        <f t="shared" si="919"/>
        <v>0.421971128468433-131.921046550787i</v>
      </c>
      <c r="I3130" t="str">
        <f t="shared" si="920"/>
        <v>-0.510764515049794-0.900757458608281i</v>
      </c>
      <c r="K3130" t="str">
        <f t="shared" si="921"/>
        <v>0.000290958710918879-0.00036325744364209i</v>
      </c>
      <c r="L3130" t="str">
        <f t="shared" si="922"/>
        <v>0.00015-0.00232974578021785i</v>
      </c>
      <c r="M3130" t="str">
        <f t="shared" si="923"/>
        <v>0.0004-0.000411131608273738i</v>
      </c>
      <c r="N3130">
        <f t="shared" si="924"/>
        <v>65.875071275940428</v>
      </c>
      <c r="O3130">
        <f t="shared" si="925"/>
        <v>9.0858740084419676</v>
      </c>
      <c r="P3130" s="3">
        <f t="shared" si="926"/>
        <v>-9.0858740084419676</v>
      </c>
      <c r="Q3130" s="3">
        <f t="shared" si="927"/>
        <v>-114.12492872405957</v>
      </c>
      <c r="R3130">
        <f t="shared" si="928"/>
        <v>65.875071275940428</v>
      </c>
      <c r="S3130">
        <f t="shared" si="929"/>
        <v>121.12463849372222</v>
      </c>
      <c r="T3130">
        <f t="shared" si="912"/>
        <v>-9.0858740084419676</v>
      </c>
    </row>
    <row r="3131" spans="1:20" x14ac:dyDescent="0.25">
      <c r="A3131">
        <f t="shared" si="913"/>
        <v>763940.53340709489</v>
      </c>
      <c r="B3131">
        <f t="shared" si="930"/>
        <v>121584.91211999836</v>
      </c>
      <c r="C3131" t="str">
        <f t="shared" si="914"/>
        <v>-0.143770972880055-0.318609537767009i</v>
      </c>
      <c r="D3131" t="str">
        <f t="shared" si="915"/>
        <v>3.38363227162227-0.696345769121154i</v>
      </c>
      <c r="E3131" t="str">
        <f t="shared" si="916"/>
        <v>135.839386823078-170.319530277827i</v>
      </c>
      <c r="F3131" t="str">
        <f t="shared" si="917"/>
        <v>2.41590135726791-1.37606657610222i</v>
      </c>
      <c r="G3131" t="str">
        <f t="shared" si="918"/>
        <v>0.996278825969303-0.0608878222186547i</v>
      </c>
      <c r="H3131" t="str">
        <f t="shared" si="919"/>
        <v>0.41856751577262-131.418049735956i</v>
      </c>
      <c r="I3131" t="str">
        <f t="shared" si="920"/>
        <v>-0.507304447135842-0.897285962512994i</v>
      </c>
      <c r="K3131" t="str">
        <f t="shared" si="921"/>
        <v>0.000290825394044905-0.000362132385247502i</v>
      </c>
      <c r="L3131" t="str">
        <f t="shared" si="922"/>
        <v>0.00015-0.00232092626042823i</v>
      </c>
      <c r="M3131" t="str">
        <f t="shared" si="923"/>
        <v>0.0004-0.000409575222428509i</v>
      </c>
      <c r="N3131">
        <f t="shared" si="924"/>
        <v>65.712959747435093</v>
      </c>
      <c r="O3131">
        <f t="shared" si="925"/>
        <v>9.1299230737883601</v>
      </c>
      <c r="P3131" s="3">
        <f t="shared" si="926"/>
        <v>-9.1299230737883601</v>
      </c>
      <c r="Q3131" s="3">
        <f t="shared" si="927"/>
        <v>-114.28704025256491</v>
      </c>
      <c r="R3131">
        <f t="shared" si="928"/>
        <v>65.712959747435093</v>
      </c>
      <c r="S3131">
        <f t="shared" si="929"/>
        <v>121.58491211999836</v>
      </c>
      <c r="T3131">
        <f t="shared" si="912"/>
        <v>-9.1299230737883601</v>
      </c>
    </row>
    <row r="3132" spans="1:20" x14ac:dyDescent="0.25">
      <c r="A3132">
        <f t="shared" si="913"/>
        <v>766843.50743404194</v>
      </c>
      <c r="B3132">
        <f t="shared" si="930"/>
        <v>122046.93478605436</v>
      </c>
      <c r="C3132" t="str">
        <f t="shared" si="914"/>
        <v>-0.143935924974165-0.316589941248744i</v>
      </c>
      <c r="D3132" t="str">
        <f t="shared" si="915"/>
        <v>3.38293245460588-0.697881532038335i</v>
      </c>
      <c r="E3132" t="str">
        <f t="shared" si="916"/>
        <v>134.826421754599-170.315401574807i</v>
      </c>
      <c r="F3132" t="str">
        <f t="shared" si="917"/>
        <v>2.41583290547265-1.37197312279844i</v>
      </c>
      <c r="G3132" t="str">
        <f t="shared" si="918"/>
        <v>0.996250597550946-0.0611174642007383i</v>
      </c>
      <c r="H3132" t="str">
        <f t="shared" si="919"/>
        <v>0.415191857406468-130.916997658467i</v>
      </c>
      <c r="I3132" t="str">
        <f t="shared" si="920"/>
        <v>-0.503870675345985-0.893827933596711i</v>
      </c>
      <c r="K3132" t="str">
        <f t="shared" si="921"/>
        <v>0.000290692369325117-0.000361012351401596i</v>
      </c>
      <c r="L3132" t="str">
        <f t="shared" si="922"/>
        <v>0.00015-0.00231214012794204i</v>
      </c>
      <c r="M3132" t="str">
        <f t="shared" si="923"/>
        <v>0.0004-0.00040802472846036i</v>
      </c>
      <c r="N3132">
        <f t="shared" si="924"/>
        <v>65.551334822295289</v>
      </c>
      <c r="O3132">
        <f t="shared" si="925"/>
        <v>9.1740582810333446</v>
      </c>
      <c r="P3132" s="3">
        <f t="shared" si="926"/>
        <v>-9.1740582810333446</v>
      </c>
      <c r="Q3132" s="3">
        <f t="shared" si="927"/>
        <v>-114.44866517770471</v>
      </c>
      <c r="R3132">
        <f t="shared" si="928"/>
        <v>65.551334822295289</v>
      </c>
      <c r="S3132">
        <f t="shared" si="929"/>
        <v>122.04693478605436</v>
      </c>
      <c r="T3132">
        <f t="shared" si="912"/>
        <v>-9.1740582810333446</v>
      </c>
    </row>
    <row r="3133" spans="1:20" x14ac:dyDescent="0.25">
      <c r="A3133">
        <f t="shared" si="913"/>
        <v>769757.51276229136</v>
      </c>
      <c r="B3133">
        <f t="shared" si="930"/>
        <v>122510.71313824138</v>
      </c>
      <c r="C3133" t="str">
        <f t="shared" si="914"/>
        <v>-0.144090291601663-0.314578280811121i</v>
      </c>
      <c r="D3133" t="str">
        <f t="shared" si="915"/>
        <v>3.38222760160668-0.699425595742306i</v>
      </c>
      <c r="E3133" t="str">
        <f t="shared" si="916"/>
        <v>133.816466949547-170.303376954166i</v>
      </c>
      <c r="F3133" t="str">
        <f t="shared" si="917"/>
        <v>2.41576393637859-1.36789934207846i</v>
      </c>
      <c r="G3133" t="str">
        <f t="shared" si="918"/>
        <v>0.996222155806903-0.0613479591050087i</v>
      </c>
      <c r="H3133" t="str">
        <f t="shared" si="919"/>
        <v>0.4118439090841-130.417882494311i</v>
      </c>
      <c r="I3133" t="str">
        <f t="shared" si="920"/>
        <v>-0.500462998184842-0.890383315628809i</v>
      </c>
      <c r="K3133" t="str">
        <f t="shared" si="921"/>
        <v>0.000290559629756367-0.000359897324979988i</v>
      </c>
      <c r="L3133" t="str">
        <f t="shared" si="922"/>
        <v>0.00015-0.00230338725636785i</v>
      </c>
      <c r="M3133" t="str">
        <f t="shared" si="923"/>
        <v>0.0004-0.000406480104064914i</v>
      </c>
      <c r="N3133">
        <f t="shared" si="924"/>
        <v>65.390196996467083</v>
      </c>
      <c r="O3133">
        <f t="shared" si="925"/>
        <v>9.2182782548760436</v>
      </c>
      <c r="P3133" s="3">
        <f t="shared" si="926"/>
        <v>-9.2182782548760436</v>
      </c>
      <c r="Q3133" s="3">
        <f t="shared" si="927"/>
        <v>-114.60980300353292</v>
      </c>
      <c r="R3133">
        <f t="shared" si="928"/>
        <v>65.390196996467083</v>
      </c>
      <c r="S3133">
        <f t="shared" si="929"/>
        <v>122.51071313824139</v>
      </c>
      <c r="T3133">
        <f t="shared" si="912"/>
        <v>-9.2182782548760436</v>
      </c>
    </row>
    <row r="3134" spans="1:20" x14ac:dyDescent="0.25">
      <c r="A3134">
        <f t="shared" si="913"/>
        <v>772682.59131078806</v>
      </c>
      <c r="B3134">
        <f t="shared" si="930"/>
        <v>122976.2538481667</v>
      </c>
      <c r="C3134" t="str">
        <f t="shared" si="914"/>
        <v>-0.144234200719606-0.312574637625744i</v>
      </c>
      <c r="D3134" t="str">
        <f t="shared" si="915"/>
        <v>3.38151767856772-0.700977963649823i</v>
      </c>
      <c r="E3134" t="str">
        <f t="shared" si="916"/>
        <v>132.80960247422-170.28353837168i</v>
      </c>
      <c r="F3134" t="str">
        <f t="shared" si="917"/>
        <v>2.41569444610648-1.36384517461603i</v>
      </c>
      <c r="G3134" t="str">
        <f t="shared" si="918"/>
        <v>0.996193499137408-0.0615793099488364i</v>
      </c>
      <c r="H3134" t="str">
        <f t="shared" si="919"/>
        <v>0.40852342887507-129.920696454367i</v>
      </c>
      <c r="I3134" t="str">
        <f t="shared" si="920"/>
        <v>-0.497081215717724-0.886952052648983i</v>
      </c>
      <c r="K3134" t="str">
        <f t="shared" si="921"/>
        <v>0.000290427168360153-0.000358787288909898i</v>
      </c>
      <c r="L3134" t="str">
        <f t="shared" si="922"/>
        <v>0.00015-0.00229466751979264i</v>
      </c>
      <c r="M3134" t="str">
        <f t="shared" si="923"/>
        <v>0.0004-0.000404941327022229i</v>
      </c>
      <c r="N3134">
        <f t="shared" si="924"/>
        <v>65.229546625621637</v>
      </c>
      <c r="O3134">
        <f t="shared" si="925"/>
        <v>9.2625816267553702</v>
      </c>
      <c r="P3134" s="3">
        <f t="shared" si="926"/>
        <v>-9.2625816267553702</v>
      </c>
      <c r="Q3134" s="3">
        <f t="shared" si="927"/>
        <v>-114.77045337437836</v>
      </c>
      <c r="R3134">
        <f t="shared" si="928"/>
        <v>65.229546625621637</v>
      </c>
      <c r="S3134">
        <f t="shared" si="929"/>
        <v>122.97625384816671</v>
      </c>
      <c r="T3134">
        <f t="shared" si="912"/>
        <v>-9.2625816267553702</v>
      </c>
    </row>
    <row r="3135" spans="1:20" x14ac:dyDescent="0.25">
      <c r="A3135">
        <f t="shared" si="913"/>
        <v>775618.78515776899</v>
      </c>
      <c r="B3135">
        <f t="shared" si="930"/>
        <v>123443.56361278973</v>
      </c>
      <c r="C3135" t="str">
        <f t="shared" si="914"/>
        <v>-0.144367780696588-0.310579090052044i</v>
      </c>
      <c r="D3135" t="str">
        <f t="shared" si="915"/>
        <v>3.38080265123414-0.702538639102131i</v>
      </c>
      <c r="E3135" t="str">
        <f t="shared" si="916"/>
        <v>131.805906445852-170.255968421688i</v>
      </c>
      <c r="F3135" t="str">
        <f t="shared" si="917"/>
        <v>2.41562443074834-1.35981056135887i</v>
      </c>
      <c r="G3135" t="str">
        <f t="shared" si="918"/>
        <v>0.996164625930891-0.0618115197585328i</v>
      </c>
      <c r="H3135" t="str">
        <f t="shared" si="919"/>
        <v>0.405230177178758-129.425431784204i</v>
      </c>
      <c r="I3135" t="str">
        <f t="shared" si="920"/>
        <v>-0.493725129558228-0.883534088965408i</v>
      </c>
      <c r="K3135" t="str">
        <f t="shared" si="921"/>
        <v>0.00029029497818233-0.00035768222616985i</v>
      </c>
      <c r="L3135" t="str">
        <f t="shared" si="922"/>
        <v>0.00015-0.00228598079278007i</v>
      </c>
      <c r="M3135" t="str">
        <f t="shared" si="923"/>
        <v>0.0004-0.000403408375196483i</v>
      </c>
      <c r="N3135">
        <f t="shared" si="924"/>
        <v>65.069383926909452</v>
      </c>
      <c r="O3135">
        <f t="shared" si="925"/>
        <v>9.3069670351609552</v>
      </c>
      <c r="P3135" s="3">
        <f t="shared" si="926"/>
        <v>-9.3069670351609552</v>
      </c>
      <c r="Q3135" s="3">
        <f t="shared" si="927"/>
        <v>-114.93061607309055</v>
      </c>
      <c r="R3135">
        <f t="shared" si="928"/>
        <v>65.069383926909452</v>
      </c>
      <c r="S3135">
        <f t="shared" si="929"/>
        <v>123.44356361278973</v>
      </c>
      <c r="T3135">
        <f t="shared" si="912"/>
        <v>-9.3069670351609552</v>
      </c>
    </row>
    <row r="3136" spans="1:20" x14ac:dyDescent="0.25">
      <c r="A3136">
        <f t="shared" si="913"/>
        <v>778566.13654136856</v>
      </c>
      <c r="B3136">
        <f t="shared" si="930"/>
        <v>123912.64915451834</v>
      </c>
      <c r="C3136" t="str">
        <f t="shared" si="914"/>
        <v>-0.144491160250864-0.3085917136581i</v>
      </c>
      <c r="D3136" t="str">
        <f t="shared" si="915"/>
        <v>3.38008248515256-0.704107625363123i</v>
      </c>
      <c r="E3136" t="str">
        <f t="shared" si="916"/>
        <v>130.805455039432-170.220750291543i</v>
      </c>
      <c r="F3136" t="str">
        <f t="shared" si="917"/>
        <v>2.41555388636739-1.35579544352773i</v>
      </c>
      <c r="G3136" t="str">
        <f t="shared" si="918"/>
        <v>0.996135534563885-0.062044591569358i</v>
      </c>
      <c r="H3136" t="str">
        <f t="shared" si="919"/>
        <v>0.40196391669914-128.932080763899i</v>
      </c>
      <c r="I3136" t="str">
        <f t="shared" si="920"/>
        <v>-0.490394542855968-0.880129369153118i</v>
      </c>
      <c r="K3136" t="str">
        <f t="shared" si="921"/>
        <v>0.000290163052292863-0.000356582119789341i</v>
      </c>
      <c r="L3136" t="str">
        <f t="shared" si="922"/>
        <v>0.00015-0.00227732695036867i</v>
      </c>
      <c r="M3136" t="str">
        <f t="shared" si="923"/>
        <v>0.0004-0.000401881226535648i</v>
      </c>
      <c r="N3136">
        <f t="shared" si="924"/>
        <v>64.909708980755369</v>
      </c>
      <c r="O3136">
        <f t="shared" si="925"/>
        <v>9.3514331259351824</v>
      </c>
      <c r="P3136" s="3">
        <f t="shared" si="926"/>
        <v>-9.3514331259351824</v>
      </c>
      <c r="Q3136" s="3">
        <f t="shared" si="927"/>
        <v>-115.09029101924463</v>
      </c>
      <c r="R3136">
        <f t="shared" si="928"/>
        <v>64.909708980755369</v>
      </c>
      <c r="S3136">
        <f t="shared" si="929"/>
        <v>123.91264915451833</v>
      </c>
      <c r="T3136">
        <f t="shared" si="912"/>
        <v>-9.3514331259351824</v>
      </c>
    </row>
    <row r="3137" spans="1:20" x14ac:dyDescent="0.25">
      <c r="A3137">
        <f t="shared" si="913"/>
        <v>781524.68786022579</v>
      </c>
      <c r="B3137">
        <f t="shared" si="930"/>
        <v>124383.5172213055</v>
      </c>
      <c r="C3137" t="str">
        <f t="shared" si="914"/>
        <v>-0.144604468389813-0.306612581242648i</v>
      </c>
      <c r="D3137" t="str">
        <f t="shared" si="915"/>
        <v>3.37935714567043-0.705684925617525i</v>
      </c>
      <c r="E3137" t="str">
        <f t="shared" si="916"/>
        <v>129.80832249551-170.177967716804i</v>
      </c>
      <c r="F3137" t="str">
        <f t="shared" si="917"/>
        <v>2.41548280899779-1.35179976261546i</v>
      </c>
      <c r="G3137" t="str">
        <f t="shared" si="918"/>
        <v>0.996106223400948-0.0622785284255244i</v>
      </c>
      <c r="H3137" t="str">
        <f t="shared" si="919"/>
        <v>0.398724412419796-128.44063570784i</v>
      </c>
      <c r="I3137" t="str">
        <f t="shared" si="920"/>
        <v>-0.487089260284359-0.87673783805222i</v>
      </c>
      <c r="K3137" t="str">
        <f t="shared" si="921"/>
        <v>0.000290031383785535-0.00035548695284854i</v>
      </c>
      <c r="L3137" t="str">
        <f t="shared" si="922"/>
        <v>0.00015-0.00226870586807i</v>
      </c>
      <c r="M3137" t="str">
        <f t="shared" si="923"/>
        <v>0.0004-0.000400359859071177i</v>
      </c>
      <c r="N3137">
        <f t="shared" si="924"/>
        <v>64.75052173266107</v>
      </c>
      <c r="O3137">
        <f t="shared" si="925"/>
        <v>9.3959785525670334</v>
      </c>
      <c r="P3137" s="3">
        <f t="shared" si="926"/>
        <v>-9.3959785525670334</v>
      </c>
      <c r="Q3137" s="3">
        <f t="shared" si="927"/>
        <v>-115.24947826733893</v>
      </c>
      <c r="R3137">
        <f t="shared" si="928"/>
        <v>64.75052173266107</v>
      </c>
      <c r="S3137">
        <f t="shared" si="929"/>
        <v>124.38351722130551</v>
      </c>
      <c r="T3137">
        <f t="shared" si="912"/>
        <v>-9.3959785525670334</v>
      </c>
    </row>
    <row r="3138" spans="1:20" x14ac:dyDescent="0.25">
      <c r="A3138">
        <f t="shared" si="913"/>
        <v>784494.48167409457</v>
      </c>
      <c r="B3138">
        <f t="shared" si="930"/>
        <v>124856.17458674646</v>
      </c>
      <c r="C3138" t="str">
        <f t="shared" si="914"/>
        <v>-0.144707834350611-0.304641762858271i</v>
      </c>
      <c r="D3138" t="str">
        <f t="shared" si="915"/>
        <v>3.37862659793535-0.707270542969018i</v>
      </c>
      <c r="E3138" t="str">
        <f t="shared" si="916"/>
        <v>128.814581128986-170.12770493715i</v>
      </c>
      <c r="F3138" t="str">
        <f t="shared" si="917"/>
        <v>2.4154111946445-1.34782346038605i</v>
      </c>
      <c r="G3138" t="str">
        <f t="shared" si="918"/>
        <v>0.996076690794574-0.062513333380203i</v>
      </c>
      <c r="H3138" t="str">
        <f t="shared" si="919"/>
        <v>0.395511431579274-127.95108896454i</v>
      </c>
      <c r="I3138" t="str">
        <f t="shared" si="920"/>
        <v>-0.48380908802852-0.873359440766245i</v>
      </c>
      <c r="K3138" t="str">
        <f t="shared" si="921"/>
        <v>0.00028989996577769-0.000354396708477954i</v>
      </c>
      <c r="L3138" t="str">
        <f t="shared" si="922"/>
        <v>0.00015-0.00226011742186691i</v>
      </c>
      <c r="M3138" t="str">
        <f t="shared" si="923"/>
        <v>0.0004-0.000398844250917689i</v>
      </c>
      <c r="N3138">
        <f t="shared" si="924"/>
        <v>64.591821995038572</v>
      </c>
      <c r="O3138">
        <f t="shared" si="925"/>
        <v>9.4406019764782823</v>
      </c>
      <c r="P3138" s="3">
        <f t="shared" si="926"/>
        <v>-9.4406019764782823</v>
      </c>
      <c r="Q3138" s="3">
        <f t="shared" si="927"/>
        <v>-115.40817800496143</v>
      </c>
      <c r="R3138">
        <f t="shared" si="928"/>
        <v>64.591821995038572</v>
      </c>
      <c r="S3138">
        <f t="shared" si="929"/>
        <v>124.85617458674646</v>
      </c>
      <c r="T3138">
        <f t="shared" si="912"/>
        <v>-9.4406019764782823</v>
      </c>
    </row>
    <row r="3139" spans="1:20" x14ac:dyDescent="0.25">
      <c r="A3139">
        <f t="shared" si="913"/>
        <v>787475.56070445618</v>
      </c>
      <c r="B3139">
        <f t="shared" si="930"/>
        <v>125330.62805017611</v>
      </c>
      <c r="C3139" t="str">
        <f t="shared" si="914"/>
        <v>-0.144801387542247-0.302679325835745i</v>
      </c>
      <c r="D3139" t="str">
        <f t="shared" si="915"/>
        <v>3.37789080689448-0.708864480438378i</v>
      </c>
      <c r="E3139" t="str">
        <f t="shared" si="916"/>
        <v>127.824301338845-170.070046653064i</v>
      </c>
      <c r="F3139" t="str">
        <f t="shared" si="917"/>
        <v>2.41533903928296-1.34386647887373i</v>
      </c>
      <c r="G3139" t="str">
        <f t="shared" si="918"/>
        <v>0.996046935085109-0.0627490094955281i</v>
      </c>
      <c r="H3139" t="str">
        <f t="shared" si="919"/>
        <v>0.392324743646708-127.463432916452i</v>
      </c>
      <c r="I3139" t="str">
        <f t="shared" si="920"/>
        <v>-0.480553833773303-0.869994122660427i</v>
      </c>
      <c r="K3139" t="str">
        <f t="shared" si="921"/>
        <v>0.000289768791409952-0.000353311369858117i</v>
      </c>
      <c r="L3139" t="str">
        <f t="shared" si="922"/>
        <v>0.00015-0.0022515614882117i</v>
      </c>
      <c r="M3139" t="str">
        <f t="shared" si="923"/>
        <v>0.0004-0.000397334380272654i</v>
      </c>
      <c r="N3139">
        <f t="shared" si="924"/>
        <v>64.433609449057229</v>
      </c>
      <c r="O3139">
        <f t="shared" si="925"/>
        <v>9.4853020673001733</v>
      </c>
      <c r="P3139" s="3">
        <f t="shared" si="926"/>
        <v>-9.4853020673001733</v>
      </c>
      <c r="Q3139" s="3">
        <f t="shared" si="927"/>
        <v>-115.56639055094277</v>
      </c>
      <c r="R3139">
        <f t="shared" si="928"/>
        <v>64.433609449057229</v>
      </c>
      <c r="S3139">
        <f t="shared" si="929"/>
        <v>125.3306280501761</v>
      </c>
      <c r="T3139">
        <f t="shared" si="912"/>
        <v>-9.4853020673001733</v>
      </c>
    </row>
    <row r="3140" spans="1:20" x14ac:dyDescent="0.25">
      <c r="A3140">
        <f t="shared" si="913"/>
        <v>790467.9678351332</v>
      </c>
      <c r="B3140">
        <f t="shared" si="930"/>
        <v>125806.88443676678</v>
      </c>
      <c r="C3140" t="str">
        <f t="shared" si="914"/>
        <v>-0.144885257488798-0.300725334809425i</v>
      </c>
      <c r="D3140" t="str">
        <f t="shared" si="915"/>
        <v>3.37714973729387-0.710466740961583i</v>
      </c>
      <c r="E3140" t="str">
        <f t="shared" si="916"/>
        <v>126.837551618775-170.005077983265i</v>
      </c>
      <c r="F3140" t="str">
        <f t="shared" si="917"/>
        <v>2.41526633885897-1.33992876038199i</v>
      </c>
      <c r="G3140" t="str">
        <f t="shared" si="918"/>
        <v>0.996016954600661-0.0629855598426018i</v>
      </c>
      <c r="H3140" t="str">
        <f t="shared" si="919"/>
        <v>0.38916412029781-126.977659979781i</v>
      </c>
      <c r="I3140" t="str">
        <f t="shared" si="920"/>
        <v>-0.477323306691364-0.866641829360057i</v>
      </c>
      <c r="K3140" t="str">
        <f t="shared" si="921"/>
        <v>0.000289637853845993-0.000352230920219266i</v>
      </c>
      <c r="L3140" t="str">
        <f t="shared" si="922"/>
        <v>0.00015-0.00224303794402441i</v>
      </c>
      <c r="M3140" t="str">
        <f t="shared" si="923"/>
        <v>0.0004-0.000395830225416072i</v>
      </c>
      <c r="N3140">
        <f t="shared" si="924"/>
        <v>64.275883646512725</v>
      </c>
      <c r="O3140">
        <f t="shared" si="925"/>
        <v>9.5300775031430902</v>
      </c>
      <c r="P3140" s="3">
        <f t="shared" si="926"/>
        <v>-9.5300775031430902</v>
      </c>
      <c r="Q3140" s="3">
        <f t="shared" si="927"/>
        <v>-115.72411635348728</v>
      </c>
      <c r="R3140">
        <f t="shared" si="928"/>
        <v>64.275883646512725</v>
      </c>
      <c r="S3140">
        <f t="shared" si="929"/>
        <v>125.80688443676678</v>
      </c>
      <c r="T3140">
        <f t="shared" si="912"/>
        <v>-9.5300775031430902</v>
      </c>
    </row>
    <row r="3141" spans="1:20" x14ac:dyDescent="0.25">
      <c r="A3141">
        <f t="shared" si="913"/>
        <v>793471.74611290672</v>
      </c>
      <c r="B3141">
        <f t="shared" si="930"/>
        <v>126284.95059762649</v>
      </c>
      <c r="C3141" t="str">
        <f t="shared" si="914"/>
        <v>-0.144959573774057-0.298779851743683i</v>
      </c>
      <c r="D3141" t="str">
        <f t="shared" si="915"/>
        <v>3.37640335367783-0.71207732738792i</v>
      </c>
      <c r="E3141" t="str">
        <f t="shared" si="916"/>
        <v>125.854398568687-169.932884422945i</v>
      </c>
      <c r="F3141" t="str">
        <f t="shared" si="917"/>
        <v>2.4151930892884-1.33601024748272i</v>
      </c>
      <c r="G3141" t="str">
        <f t="shared" si="918"/>
        <v>0.995986747657017-0.0632229875014982i</v>
      </c>
      <c r="H3141" t="str">
        <f t="shared" si="919"/>
        <v>0.386029335391064-126.493762604303i</v>
      </c>
      <c r="I3141" t="str">
        <f t="shared" si="920"/>
        <v>-0.474117317431407-0.863302506748823i</v>
      </c>
      <c r="K3141" t="str">
        <f t="shared" si="921"/>
        <v>0.000289507146272244-0.000351155342841028i</v>
      </c>
      <c r="L3141" t="str">
        <f t="shared" si="922"/>
        <v>0.00015-0.00223454666669099i</v>
      </c>
      <c r="M3141" t="str">
        <f t="shared" si="923"/>
        <v>0.0004-0.000394331764710174i</v>
      </c>
      <c r="N3141">
        <f t="shared" si="924"/>
        <v>64.118644011708213</v>
      </c>
      <c r="O3141">
        <f t="shared" si="925"/>
        <v>9.5749269708569358</v>
      </c>
      <c r="P3141" s="3">
        <f t="shared" si="926"/>
        <v>-9.5749269708569358</v>
      </c>
      <c r="Q3141" s="3">
        <f t="shared" si="927"/>
        <v>-115.88135598829179</v>
      </c>
      <c r="R3141">
        <f t="shared" si="928"/>
        <v>64.118644011708213</v>
      </c>
      <c r="S3141">
        <f t="shared" si="929"/>
        <v>126.28495059762649</v>
      </c>
      <c r="T3141">
        <f t="shared" si="912"/>
        <v>-9.5749269708569358</v>
      </c>
    </row>
    <row r="3142" spans="1:20" x14ac:dyDescent="0.25">
      <c r="A3142">
        <f t="shared" si="913"/>
        <v>796486.9387481357</v>
      </c>
      <c r="B3142">
        <f t="shared" si="930"/>
        <v>126764.83340989747</v>
      </c>
      <c r="C3142" t="str">
        <f t="shared" si="914"/>
        <v>-0.145024465987438-0.29684293596029i</v>
      </c>
      <c r="D3142" t="str">
        <f t="shared" si="915"/>
        <v>3.37565162038839-0.713696242478049i</v>
      </c>
      <c r="E3142" t="str">
        <f t="shared" si="916"/>
        <v>124.874906907044-169.853551802776i</v>
      </c>
      <c r="F3142" t="str">
        <f t="shared" si="917"/>
        <v>2.41511928645713-1.33211088301523i</v>
      </c>
      <c r="G3142" t="str">
        <f t="shared" si="918"/>
        <v>0.995956312557553-0.0634612955612678i</v>
      </c>
      <c r="H3142" t="str">
        <f t="shared" si="919"/>
        <v>0.382920164944263-126.011733273177i</v>
      </c>
      <c r="I3142" t="str">
        <f t="shared" si="920"/>
        <v>-0.47093567810644-0.859976100967189i</v>
      </c>
      <c r="K3142" t="str">
        <f t="shared" si="921"/>
        <v>0.000289376661897647-0.00035008462105208i</v>
      </c>
      <c r="L3142" t="str">
        <f t="shared" si="922"/>
        <v>0.00015-0.00222608753406155i</v>
      </c>
      <c r="M3142" t="str">
        <f t="shared" si="923"/>
        <v>0.0004-0.000392838976599097i</v>
      </c>
      <c r="N3142">
        <f t="shared" si="924"/>
        <v>63.961889843355578</v>
      </c>
      <c r="O3142">
        <f t="shared" si="925"/>
        <v>9.6198491662844532</v>
      </c>
      <c r="P3142" s="3">
        <f t="shared" si="926"/>
        <v>-9.6198491662844532</v>
      </c>
      <c r="Q3142" s="3">
        <f t="shared" si="927"/>
        <v>-116.03811015664442</v>
      </c>
      <c r="R3142">
        <f t="shared" si="928"/>
        <v>63.961889843355578</v>
      </c>
      <c r="S3142">
        <f t="shared" si="929"/>
        <v>126.76483340989748</v>
      </c>
      <c r="T3142">
        <f t="shared" si="912"/>
        <v>-9.6198491662844532</v>
      </c>
    </row>
    <row r="3143" spans="1:20" x14ac:dyDescent="0.25">
      <c r="A3143">
        <f t="shared" si="913"/>
        <v>799513.58911537868</v>
      </c>
      <c r="B3143">
        <f t="shared" si="930"/>
        <v>127246.53977685509</v>
      </c>
      <c r="C3143" t="str">
        <f t="shared" si="914"/>
        <v>-0.145080063671262-0.294914644166756i</v>
      </c>
      <c r="D3143" t="str">
        <f t="shared" si="915"/>
        <v>3.37489450156455-0.715323488902074i</v>
      </c>
      <c r="E3143" t="str">
        <f t="shared" si="916"/>
        <v>123.899139484013-169.767166248752i</v>
      </c>
      <c r="F3143" t="str">
        <f t="shared" si="917"/>
        <v>2.41504492622062-1.32823061008536i</v>
      </c>
      <c r="G3143" t="str">
        <f t="shared" si="918"/>
        <v>0.995925647593147-0.0637004871199404i</v>
      </c>
      <c r="H3143" t="str">
        <f t="shared" si="919"/>
        <v>0.37983638711133-125.531564502771i</v>
      </c>
      <c r="I3143" t="str">
        <f t="shared" si="920"/>
        <v>-0.467778202282216-0.856662558410748i</v>
      </c>
      <c r="K3143" t="str">
        <f t="shared" si="921"/>
        <v>0.000289246393953409-0.000349018738229854i</v>
      </c>
      <c r="L3143" t="str">
        <f t="shared" si="922"/>
        <v>0.00015-0.00221766042444864i</v>
      </c>
      <c r="M3143" t="str">
        <f t="shared" si="923"/>
        <v>0.0004-0.000391351839608585i</v>
      </c>
      <c r="N3143">
        <f t="shared" si="924"/>
        <v>63.805620316484436</v>
      </c>
      <c r="O3143">
        <f t="shared" si="925"/>
        <v>9.664842794505029</v>
      </c>
      <c r="P3143" s="3">
        <f t="shared" si="926"/>
        <v>-9.664842794505029</v>
      </c>
      <c r="Q3143" s="3">
        <f t="shared" si="927"/>
        <v>-116.19437968351556</v>
      </c>
      <c r="R3143">
        <f t="shared" si="928"/>
        <v>63.805620316484436</v>
      </c>
      <c r="S3143">
        <f t="shared" si="929"/>
        <v>127.24653977685509</v>
      </c>
      <c r="T3143">
        <f t="shared" si="912"/>
        <v>-9.664842794505029</v>
      </c>
    </row>
    <row r="3144" spans="1:20" x14ac:dyDescent="0.25">
      <c r="A3144">
        <f t="shared" si="913"/>
        <v>802551.74075401714</v>
      </c>
      <c r="B3144">
        <f t="shared" si="930"/>
        <v>127730.07662800714</v>
      </c>
      <c r="C3144" t="str">
        <f t="shared" si="914"/>
        <v>-0.145126496269328-0.292995030485499i</v>
      </c>
      <c r="D3144" t="str">
        <f t="shared" si="915"/>
        <v>3.37413196114181-0.716959069237581i</v>
      </c>
      <c r="E3144" t="str">
        <f t="shared" si="916"/>
        <v>122.927157295368-169.673814142817i</v>
      </c>
      <c r="F3144" t="str">
        <f t="shared" si="917"/>
        <v>2.41497000440386-1.32436937206455i</v>
      </c>
      <c r="G3144" t="str">
        <f t="shared" si="918"/>
        <v>0.995894751042088-0.0639405652845293i</v>
      </c>
      <c r="H3144" t="str">
        <f t="shared" si="919"/>
        <v>0.376777782159401-125.053248842475i</v>
      </c>
      <c r="I3144" t="str">
        <f t="shared" si="920"/>
        <v>-0.464644704965693-0.853361825728625i</v>
      </c>
      <c r="K3144" t="str">
        <f t="shared" si="921"/>
        <v>0.000289116335692741-0.000347957677800184i</v>
      </c>
      <c r="L3144" t="str">
        <f t="shared" si="922"/>
        <v>0.00015-0.00220926521662547i</v>
      </c>
      <c r="M3144" t="str">
        <f t="shared" si="923"/>
        <v>0.0004-0.000389870332345671i</v>
      </c>
      <c r="N3144">
        <f t="shared" si="924"/>
        <v>63.649834484367744</v>
      </c>
      <c r="O3144">
        <f t="shared" si="925"/>
        <v>9.7099065700719649</v>
      </c>
      <c r="P3144" s="3">
        <f t="shared" si="926"/>
        <v>-9.7099065700719649</v>
      </c>
      <c r="Q3144" s="3">
        <f t="shared" si="927"/>
        <v>-116.35016551563226</v>
      </c>
      <c r="R3144">
        <f t="shared" si="928"/>
        <v>63.649834484367744</v>
      </c>
      <c r="S3144">
        <f t="shared" si="929"/>
        <v>127.73007662800714</v>
      </c>
      <c r="T3144">
        <f t="shared" si="912"/>
        <v>-9.7099065700719649</v>
      </c>
    </row>
    <row r="3145" spans="1:20" x14ac:dyDescent="0.25">
      <c r="A3145">
        <f t="shared" si="913"/>
        <v>805601.43736888235</v>
      </c>
      <c r="B3145">
        <f t="shared" si="930"/>
        <v>128215.45091919356</v>
      </c>
      <c r="C3145" t="str">
        <f t="shared" si="914"/>
        <v>-0.145163893076854-0.291084146483882i</v>
      </c>
      <c r="D3145" t="str">
        <f t="shared" si="915"/>
        <v>3.37336396285151-0.718602985967675i</v>
      </c>
      <c r="E3145" t="str">
        <f t="shared" si="916"/>
        <v>121.959019497145-169.573582084341i</v>
      </c>
      <c r="F3145" t="str">
        <f t="shared" si="917"/>
        <v>2.4148945168011-1.32052711258893i</v>
      </c>
      <c r="G3145" t="str">
        <f t="shared" si="918"/>
        <v>0.99586362116999-0.0641815331710339i</v>
      </c>
      <c r="H3145" t="str">
        <f t="shared" si="919"/>
        <v>0.373744132446202-124.576778874526i</v>
      </c>
      <c r="I3145" t="str">
        <f t="shared" si="920"/>
        <v>-0.461535002593635-0.850073849821887i</v>
      </c>
      <c r="K3145" t="str">
        <f t="shared" si="921"/>
        <v>0.000288986480390617-0.000346901423237004i</v>
      </c>
      <c r="L3145" t="str">
        <f t="shared" si="922"/>
        <v>0.00015-0.00220090178982414i</v>
      </c>
      <c r="M3145" t="str">
        <f t="shared" si="923"/>
        <v>0.0004-0.000388394433498377i</v>
      </c>
      <c r="N3145">
        <f t="shared" si="924"/>
        <v>63.494531280456741</v>
      </c>
      <c r="O3145">
        <f t="shared" si="925"/>
        <v>9.755039217240336</v>
      </c>
      <c r="P3145" s="3">
        <f t="shared" si="926"/>
        <v>-9.755039217240336</v>
      </c>
      <c r="Q3145" s="3">
        <f t="shared" si="927"/>
        <v>-116.50546871954326</v>
      </c>
      <c r="R3145">
        <f t="shared" si="928"/>
        <v>63.494531280456741</v>
      </c>
      <c r="S3145">
        <f t="shared" si="929"/>
        <v>128.21545091919356</v>
      </c>
      <c r="T3145">
        <f t="shared" si="912"/>
        <v>-9.755039217240336</v>
      </c>
    </row>
    <row r="3146" spans="1:20" x14ac:dyDescent="0.25">
      <c r="A3146">
        <f t="shared" si="913"/>
        <v>808662.72283088416</v>
      </c>
      <c r="B3146">
        <f t="shared" si="930"/>
        <v>128702.66963268651</v>
      </c>
      <c r="C3146" t="str">
        <f t="shared" si="914"/>
        <v>-0.145192383191751-0.289182041204986i</v>
      </c>
      <c r="D3146" t="str">
        <f t="shared" si="915"/>
        <v>3.37259047022021-0.720255241478982i</v>
      </c>
      <c r="E3146" t="str">
        <f t="shared" si="916"/>
        <v>120.994783420989-169.466556852415i</v>
      </c>
      <c r="F3146" t="str">
        <f t="shared" si="917"/>
        <v>2.41481845917562-1.3167037755584i</v>
      </c>
      <c r="G3146" t="str">
        <f t="shared" si="918"/>
        <v>0.995832256229698-0.0644233939044424i</v>
      </c>
      <c r="H3146" t="str">
        <f t="shared" si="919"/>
        <v>0.370735222397687-124.10214721383i</v>
      </c>
      <c r="I3146" t="str">
        <f t="shared" si="920"/>
        <v>-0.458448913021294-0.84679857784196i</v>
      </c>
      <c r="K3146" t="str">
        <f t="shared" si="921"/>
        <v>0.000288856821343523-0.000345849958062014i</v>
      </c>
      <c r="L3146" t="str">
        <f t="shared" si="922"/>
        <v>0.00015-0.00219257002373395i</v>
      </c>
      <c r="M3146" t="str">
        <f t="shared" si="923"/>
        <v>0.0004-0.000386924121835402i</v>
      </c>
      <c r="N3146">
        <f t="shared" si="924"/>
        <v>63.339709520322799</v>
      </c>
      <c r="O3146">
        <f t="shared" si="925"/>
        <v>9.800239470187865</v>
      </c>
      <c r="P3146" s="3">
        <f t="shared" si="926"/>
        <v>-9.800239470187865</v>
      </c>
      <c r="Q3146" s="3">
        <f t="shared" si="927"/>
        <v>-116.6602904796772</v>
      </c>
      <c r="R3146">
        <f t="shared" si="928"/>
        <v>63.339709520322799</v>
      </c>
      <c r="S3146">
        <f t="shared" si="929"/>
        <v>128.70266963268651</v>
      </c>
      <c r="T3146">
        <f t="shared" si="912"/>
        <v>-9.800239470187865</v>
      </c>
    </row>
    <row r="3147" spans="1:20" x14ac:dyDescent="0.25">
      <c r="A3147">
        <f t="shared" si="913"/>
        <v>811735.64117764158</v>
      </c>
      <c r="B3147">
        <f t="shared" si="930"/>
        <v>129191.73977729071</v>
      </c>
      <c r="C3147" t="str">
        <f t="shared" si="914"/>
        <v>-0.145212095467226-0.287288761199131i</v>
      </c>
      <c r="D3147" t="str">
        <f t="shared" si="915"/>
        <v>3.37181144656921-0.721915838059652i</v>
      </c>
      <c r="E3147" t="str">
        <f t="shared" si="916"/>
        <v>120.03450459017-169.352825368986i</v>
      </c>
      <c r="F3147" t="str">
        <f t="shared" si="917"/>
        <v>2.41474182725952-1.31289930513571i</v>
      </c>
      <c r="G3147" t="str">
        <f t="shared" si="918"/>
        <v>0.995800654461201-0.0646661506187342i</v>
      </c>
      <c r="H3147" t="str">
        <f t="shared" si="919"/>
        <v>0.367750838485951-123.629346507785i</v>
      </c>
      <c r="I3147" t="str">
        <f t="shared" si="920"/>
        <v>-0.455386255511175-0.843535957189054i</v>
      </c>
      <c r="K3147" t="str">
        <f t="shared" si="921"/>
        <v>0.000288727351869213-0.000344803265844354i</v>
      </c>
      <c r="L3147" t="str">
        <f t="shared" si="922"/>
        <v>0.00015-0.00218426979849965i</v>
      </c>
      <c r="M3147" t="str">
        <f t="shared" si="923"/>
        <v>0.0004-0.000385459376205821i</v>
      </c>
      <c r="N3147">
        <f t="shared" si="924"/>
        <v>63.185367903611677</v>
      </c>
      <c r="O3147">
        <f t="shared" si="925"/>
        <v>9.8455060732275843</v>
      </c>
      <c r="P3147" s="3">
        <f t="shared" si="926"/>
        <v>-9.8455060732275843</v>
      </c>
      <c r="Q3147" s="3">
        <f t="shared" si="927"/>
        <v>-116.81463209638832</v>
      </c>
      <c r="R3147">
        <f t="shared" si="928"/>
        <v>63.185367903611677</v>
      </c>
      <c r="S3147">
        <f t="shared" si="929"/>
        <v>129.19173977729071</v>
      </c>
      <c r="T3147">
        <f t="shared" si="912"/>
        <v>-9.8455060732275843</v>
      </c>
    </row>
    <row r="3148" spans="1:20" x14ac:dyDescent="0.25">
      <c r="A3148">
        <f t="shared" si="913"/>
        <v>814820.23661411658</v>
      </c>
      <c r="B3148">
        <f t="shared" si="930"/>
        <v>129682.66838844442</v>
      </c>
      <c r="C3148" t="str">
        <f t="shared" si="914"/>
        <v>-0.145223158465742-0.285404350556067i</v>
      </c>
      <c r="D3148" t="str">
        <f t="shared" si="915"/>
        <v>3.37102685501385-0.723584777897333i</v>
      </c>
      <c r="E3148" t="str">
        <f t="shared" si="916"/>
        <v>119.07823673624-169.232474662841i</v>
      </c>
      <c r="F3148" t="str">
        <f t="shared" si="917"/>
        <v>2.4146646167535-1.30911364574559i</v>
      </c>
      <c r="G3148" t="str">
        <f t="shared" si="918"/>
        <v>0.995768814091538-0.064909806456882i</v>
      </c>
      <c r="H3148" t="str">
        <f t="shared" si="919"/>
        <v>0.364790769207416-123.158369436106i</v>
      </c>
      <c r="I3148" t="str">
        <f t="shared" si="920"/>
        <v>-0.452346850721917-0.840285935510619i</v>
      </c>
      <c r="K3148" t="str">
        <f t="shared" si="921"/>
        <v>0.000288598065306475-0.000343761330200276i</v>
      </c>
      <c r="L3148" t="str">
        <f t="shared" si="922"/>
        <v>0.00015-0.00217600099471971i</v>
      </c>
      <c r="M3148" t="str">
        <f t="shared" si="923"/>
        <v>0.0004-0.000384000175538773i</v>
      </c>
      <c r="N3148">
        <f t="shared" si="924"/>
        <v>63.031505016000054</v>
      </c>
      <c r="O3148">
        <f t="shared" si="925"/>
        <v>9.8908377810127295</v>
      </c>
      <c r="P3148" s="3">
        <f t="shared" si="926"/>
        <v>-9.8908377810127295</v>
      </c>
      <c r="Q3148" s="3">
        <f t="shared" si="927"/>
        <v>-116.96849498399995</v>
      </c>
      <c r="R3148">
        <f t="shared" si="928"/>
        <v>63.031505016000054</v>
      </c>
      <c r="S3148">
        <f t="shared" si="929"/>
        <v>129.68266838844443</v>
      </c>
      <c r="T3148">
        <f t="shared" si="912"/>
        <v>-9.8908377810127295</v>
      </c>
    </row>
    <row r="3149" spans="1:20" x14ac:dyDescent="0.25">
      <c r="A3149">
        <f t="shared" si="913"/>
        <v>817916.5535132502</v>
      </c>
      <c r="B3149">
        <f t="shared" si="930"/>
        <v>130175.46252832051</v>
      </c>
      <c r="C3149" t="str">
        <f t="shared" si="914"/>
        <v>-0.145225700414305-0.283528850937835i</v>
      </c>
      <c r="D3149" t="str">
        <f t="shared" si="915"/>
        <v>3.37023665846308-0.72526206307712i</v>
      </c>
      <c r="E3149" t="str">
        <f t="shared" si="916"/>
        <v>118.126031816301-169.105591834433i</v>
      </c>
      <c r="F3149" t="str">
        <f t="shared" si="917"/>
        <v>2.41458682332666-1.30534674207381i</v>
      </c>
      <c r="G3149" t="str">
        <f t="shared" si="918"/>
        <v>0.995736733334709-0.0651543645708534i</v>
      </c>
      <c r="H3149" t="str">
        <f t="shared" si="919"/>
        <v>0.361854805061283-122.689208710654i</v>
      </c>
      <c r="I3149" t="str">
        <f t="shared" si="920"/>
        <v>-0.449330520697247-0.837048460699826i</v>
      </c>
      <c r="K3149" t="str">
        <f t="shared" si="921"/>
        <v>0.000288468955014896-0.000342724134792831i</v>
      </c>
      <c r="L3149" t="str">
        <f t="shared" si="922"/>
        <v>0.00015-0.00216776349344463i</v>
      </c>
      <c r="M3149" t="str">
        <f t="shared" si="923"/>
        <v>0.0004-0.000382546498843169i</v>
      </c>
      <c r="N3149">
        <f t="shared" si="924"/>
        <v>62.878119331162893</v>
      </c>
      <c r="O3149">
        <f t="shared" si="925"/>
        <v>9.9362333587331531</v>
      </c>
      <c r="P3149" s="3">
        <f t="shared" si="926"/>
        <v>-9.9362333587331531</v>
      </c>
      <c r="Q3149" s="3">
        <f t="shared" si="927"/>
        <v>-117.12188066883711</v>
      </c>
      <c r="R3149">
        <f t="shared" si="928"/>
        <v>62.878119331162893</v>
      </c>
      <c r="S3149">
        <f t="shared" si="929"/>
        <v>130.17546252832051</v>
      </c>
      <c r="T3149">
        <f t="shared" si="912"/>
        <v>-9.9362333587331531</v>
      </c>
    </row>
    <row r="3150" spans="1:20" x14ac:dyDescent="0.25">
      <c r="A3150">
        <f t="shared" si="913"/>
        <v>821024.63641660055</v>
      </c>
      <c r="B3150">
        <f t="shared" si="930"/>
        <v>130670.12928592812</v>
      </c>
      <c r="C3150" t="str">
        <f t="shared" si="914"/>
        <v>-0.145219849161091-0.281662301612134i</v>
      </c>
      <c r="D3150" t="str">
        <f t="shared" si="915"/>
        <v>3.36944081961877-0.726947695579506i</v>
      </c>
      <c r="E3150" t="str">
        <f t="shared" si="916"/>
        <v>117.177940030821-168.972264021561i</v>
      </c>
      <c r="F3150" t="str">
        <f t="shared" si="917"/>
        <v>2.41450844261621-1.30159853906629i</v>
      </c>
      <c r="G3150" t="str">
        <f t="shared" si="918"/>
        <v>0.99570441039158-0.0653998281216121i</v>
      </c>
      <c r="H3150" t="str">
        <f t="shared" si="919"/>
        <v>0.358942738528208-122.221857075259i</v>
      </c>
      <c r="I3150" t="str">
        <f t="shared" si="920"/>
        <v>-0.446337088855018-0.833823480893988i</v>
      </c>
      <c r="K3150" t="str">
        <f t="shared" si="921"/>
        <v>0.00028834001437461-0.000341691663331517i</v>
      </c>
      <c r="L3150" t="str">
        <f t="shared" si="922"/>
        <v>0.00015-0.00215955717617516i</v>
      </c>
      <c r="M3150" t="str">
        <f t="shared" si="923"/>
        <v>0.0004-0.00038109832520738i</v>
      </c>
      <c r="N3150">
        <f t="shared" si="924"/>
        <v>62.725209212736999</v>
      </c>
      <c r="O3150">
        <f t="shared" si="925"/>
        <v>9.9816915823060253</v>
      </c>
      <c r="P3150" s="3">
        <f t="shared" si="926"/>
        <v>-9.9816915823060253</v>
      </c>
      <c r="Q3150" s="3">
        <f t="shared" si="927"/>
        <v>-117.274790787263</v>
      </c>
      <c r="R3150">
        <f t="shared" si="928"/>
        <v>62.725209212736999</v>
      </c>
      <c r="S3150">
        <f t="shared" si="929"/>
        <v>130.67012928592811</v>
      </c>
      <c r="T3150">
        <f t="shared" si="912"/>
        <v>-9.9816915823060253</v>
      </c>
    </row>
    <row r="3151" spans="1:20" x14ac:dyDescent="0.25">
      <c r="A3151">
        <f t="shared" si="913"/>
        <v>824144.53003498376</v>
      </c>
      <c r="B3151">
        <f t="shared" si="930"/>
        <v>131166.67577721467</v>
      </c>
      <c r="C3151" t="str">
        <f t="shared" si="914"/>
        <v>-0.145205732133391-0.279804739486328i</v>
      </c>
      <c r="D3151" t="str">
        <f t="shared" si="915"/>
        <v>3.36863930097527-0.728641677278314i</v>
      </c>
      <c r="E3151" t="str">
        <f t="shared" si="916"/>
        <v>116.234009842024-168.832578365897i</v>
      </c>
      <c r="F3151" t="str">
        <f t="shared" si="917"/>
        <v>2.41442947022735-1.29786898192818i</v>
      </c>
      <c r="G3151" t="str">
        <f t="shared" si="918"/>
        <v>0.995671843449791-0.0656462002791195i</v>
      </c>
      <c r="H3151" t="str">
        <f t="shared" si="919"/>
        <v>0.356054364049291-121.756307305553i</v>
      </c>
      <c r="I3151" t="str">
        <f t="shared" si="920"/>
        <v>-0.443366379976355-0.830610944473117i</v>
      </c>
      <c r="K3151" t="str">
        <f t="shared" si="921"/>
        <v>0.000288211236786087-0.000340663899571968i</v>
      </c>
      <c r="L3151" t="str">
        <f t="shared" si="922"/>
        <v>0.00015-0.00215138192486069i</v>
      </c>
      <c r="M3151" t="str">
        <f t="shared" si="923"/>
        <v>0.0004-0.000379655633798945i</v>
      </c>
      <c r="N3151">
        <f t="shared" si="924"/>
        <v>62.57277291629741</v>
      </c>
      <c r="O3151">
        <f t="shared" si="925"/>
        <v>10.027211238556845</v>
      </c>
      <c r="P3151" s="3">
        <f t="shared" si="926"/>
        <v>-10.027211238556845</v>
      </c>
      <c r="Q3151" s="3">
        <f t="shared" si="927"/>
        <v>-117.42722708370259</v>
      </c>
      <c r="R3151">
        <f t="shared" si="928"/>
        <v>62.57277291629741</v>
      </c>
      <c r="S3151">
        <f t="shared" si="929"/>
        <v>131.16667577721466</v>
      </c>
      <c r="T3151">
        <f t="shared" si="912"/>
        <v>-10.027211238556845</v>
      </c>
    </row>
    <row r="3152" spans="1:20" x14ac:dyDescent="0.25">
      <c r="A3152">
        <f t="shared" si="913"/>
        <v>827276.27924911678</v>
      </c>
      <c r="B3152">
        <f t="shared" si="930"/>
        <v>131665.1091451681</v>
      </c>
      <c r="C3152" t="str">
        <f t="shared" si="914"/>
        <v>-0.145183476296906-0.277956199141899i</v>
      </c>
      <c r="D3152" t="str">
        <f t="shared" si="915"/>
        <v>3.36783206481884-0.730344009938591i</v>
      </c>
      <c r="E3152" t="str">
        <f t="shared" si="916"/>
        <v>115.294287992766-168.686621980379i</v>
      </c>
      <c r="F3152" t="str">
        <f t="shared" si="917"/>
        <v>2.4143499017329-1.29415801612302i</v>
      </c>
      <c r="G3152" t="str">
        <f t="shared" si="918"/>
        <v>0.995639030683663-0.0658934842223342i</v>
      </c>
      <c r="H3152" t="str">
        <f t="shared" si="919"/>
        <v>0.353189478005268-121.292552208797i</v>
      </c>
      <c r="I3152" t="str">
        <f t="shared" si="920"/>
        <v>-0.440418220194893-0.827410800058351i</v>
      </c>
      <c r="K3152" t="str">
        <f t="shared" si="921"/>
        <v>0.000288082615669893-0.000339640827315624i</v>
      </c>
      <c r="L3152" t="str">
        <f t="shared" si="922"/>
        <v>0.00015-0.00214323762189748i</v>
      </c>
      <c r="M3152" t="str">
        <f t="shared" si="923"/>
        <v>0.0004-0.00037821840386426i</v>
      </c>
      <c r="N3152">
        <f t="shared" si="924"/>
        <v>62.420808591326605</v>
      </c>
      <c r="O3152">
        <f t="shared" si="925"/>
        <v>10.072791125393948</v>
      </c>
      <c r="P3152" s="3">
        <f t="shared" si="926"/>
        <v>-10.072791125393948</v>
      </c>
      <c r="Q3152" s="3">
        <f t="shared" si="927"/>
        <v>-117.5791914086734</v>
      </c>
      <c r="R3152">
        <f t="shared" si="928"/>
        <v>62.420808591326605</v>
      </c>
      <c r="S3152">
        <f t="shared" si="929"/>
        <v>131.66510914516809</v>
      </c>
      <c r="T3152">
        <f t="shared" si="912"/>
        <v>-10.072791125393948</v>
      </c>
    </row>
    <row r="3153" spans="1:20" x14ac:dyDescent="0.25">
      <c r="A3153">
        <f t="shared" si="913"/>
        <v>830419.92911026336</v>
      </c>
      <c r="B3153">
        <f t="shared" si="930"/>
        <v>132165.43655991973</v>
      </c>
      <c r="C3153" t="str">
        <f t="shared" si="914"/>
        <v>-0.145153208116317-0.276116712869371i</v>
      </c>
      <c r="D3153" t="str">
        <f t="shared" si="915"/>
        <v>3.36701907322706-0.7320546952145i</v>
      </c>
      <c r="E3153" t="str">
        <f t="shared" si="916"/>
        <v>114.358819525909-168.534481917444i</v>
      </c>
      <c r="F3153" t="str">
        <f t="shared" si="917"/>
        <v>2.41426973267324-1.29046558737177i</v>
      </c>
      <c r="G3153" t="str">
        <f t="shared" si="918"/>
        <v>0.995605970254104-0.0661416831392135i</v>
      </c>
      <c r="H3153" t="str">
        <f t="shared" si="919"/>
        <v>0.35034787869599-120.830584623716i</v>
      </c>
      <c r="I3153" t="str">
        <f t="shared" si="920"/>
        <v>-0.43749243698608-0.824222996510554i</v>
      </c>
      <c r="K3153" t="str">
        <f t="shared" si="921"/>
        <v>0.000287954144466471-0.000338622430409391i</v>
      </c>
      <c r="L3153" t="str">
        <f t="shared" si="922"/>
        <v>0.00015-0.00213512415012699i</v>
      </c>
      <c r="M3153" t="str">
        <f t="shared" si="923"/>
        <v>0.0004-0.000376786614728294i</v>
      </c>
      <c r="N3153">
        <f t="shared" si="924"/>
        <v>62.269314283192429</v>
      </c>
      <c r="O3153">
        <f t="shared" si="925"/>
        <v>10.118430051975853</v>
      </c>
      <c r="P3153" s="3">
        <f t="shared" si="926"/>
        <v>-10.118430051975853</v>
      </c>
      <c r="Q3153" s="3">
        <f t="shared" si="927"/>
        <v>-117.73068571680757</v>
      </c>
      <c r="R3153">
        <f t="shared" si="928"/>
        <v>62.269314283192429</v>
      </c>
      <c r="S3153">
        <f t="shared" si="929"/>
        <v>132.16543655991973</v>
      </c>
      <c r="T3153">
        <f t="shared" si="912"/>
        <v>-10.118430051975853</v>
      </c>
    </row>
    <row r="3154" spans="1:20" x14ac:dyDescent="0.25">
      <c r="A3154">
        <f t="shared" si="913"/>
        <v>833575.5248408824</v>
      </c>
      <c r="B3154">
        <f t="shared" si="930"/>
        <v>132667.66521884743</v>
      </c>
      <c r="C3154" t="str">
        <f t="shared" si="914"/>
        <v>-0.145115053517205-0.274286310703652i</v>
      </c>
      <c r="D3154" t="str">
        <f t="shared" si="915"/>
        <v>3.36620028806841-0.733773734647196i</v>
      </c>
      <c r="E3154" t="str">
        <f t="shared" si="916"/>
        <v>113.427647804132-168.376245138125i</v>
      </c>
      <c r="F3154" t="str">
        <f t="shared" si="917"/>
        <v>2.41418895855593-1.28679164165196i</v>
      </c>
      <c r="G3154" t="str">
        <f t="shared" si="918"/>
        <v>0.995572660308513-0.0663908002267122i</v>
      </c>
      <c r="H3154" t="str">
        <f t="shared" si="919"/>
        <v>0.347529366320104-120.370397420328i</v>
      </c>
      <c r="I3154" t="str">
        <f t="shared" si="920"/>
        <v>-0.434588859156582-0.821047482928766i</v>
      </c>
      <c r="K3154" t="str">
        <f t="shared" si="921"/>
        <v>0.000287825816635904-0.000337608692745316i</v>
      </c>
      <c r="L3154" t="str">
        <f t="shared" si="922"/>
        <v>0.00015-0.00212704139283422i</v>
      </c>
      <c r="M3154" t="str">
        <f t="shared" si="923"/>
        <v>0.0004-0.000375360245794275i</v>
      </c>
      <c r="N3154">
        <f t="shared" si="924"/>
        <v>62.118287935118403</v>
      </c>
      <c r="O3154">
        <f t="shared" si="925"/>
        <v>10.16412683887083</v>
      </c>
      <c r="P3154" s="3">
        <f t="shared" si="926"/>
        <v>-10.16412683887083</v>
      </c>
      <c r="Q3154" s="3">
        <f t="shared" si="927"/>
        <v>-117.8817120648816</v>
      </c>
      <c r="R3154">
        <f t="shared" si="928"/>
        <v>62.118287935118403</v>
      </c>
      <c r="S3154">
        <f t="shared" si="929"/>
        <v>132.66766521884742</v>
      </c>
      <c r="T3154">
        <f t="shared" si="912"/>
        <v>-10.16412683887083</v>
      </c>
    </row>
    <row r="3155" spans="1:20" x14ac:dyDescent="0.25">
      <c r="A3155">
        <f t="shared" si="913"/>
        <v>836743.11183527787</v>
      </c>
      <c r="B3155">
        <f t="shared" si="930"/>
        <v>133171.80234667906</v>
      </c>
      <c r="C3155" t="str">
        <f t="shared" si="914"/>
        <v>-0.145069137849236-0.272465020459758i</v>
      </c>
      <c r="D3155" t="str">
        <f t="shared" si="915"/>
        <v>3.36537567100168-0.735501129662673i</v>
      </c>
      <c r="E3155" t="str">
        <f t="shared" si="916"/>
        <v>112.500814530169-168.211998481992i</v>
      </c>
      <c r="F3155" t="str">
        <f t="shared" si="917"/>
        <v>2.41410757485556-1.28313612519681i</v>
      </c>
      <c r="G3155" t="str">
        <f t="shared" si="918"/>
        <v>0.995539098980685-0.0666408386907829i</v>
      </c>
      <c r="H3155" t="str">
        <f t="shared" si="919"/>
        <v>0.344733742955044-119.911983499777i</v>
      </c>
      <c r="I3155" t="str">
        <f t="shared" si="920"/>
        <v>-0.431707316833774-0.817884208648768i</v>
      </c>
      <c r="K3155" t="str">
        <f t="shared" si="921"/>
        <v>0.000287697625657721-0.000336599598260257i</v>
      </c>
      <c r="L3155" t="str">
        <f t="shared" si="922"/>
        <v>0.00015-0.00211898923374599i</v>
      </c>
      <c r="M3155" t="str">
        <f t="shared" si="923"/>
        <v>0.0004-0.00037393927654341i</v>
      </c>
      <c r="N3155">
        <f t="shared" si="924"/>
        <v>61.967727390158998</v>
      </c>
      <c r="O3155">
        <f t="shared" si="925"/>
        <v>10.209880318209521</v>
      </c>
      <c r="P3155" s="3">
        <f t="shared" si="926"/>
        <v>-10.209880318209521</v>
      </c>
      <c r="Q3155" s="3">
        <f t="shared" si="927"/>
        <v>-118.032272609841</v>
      </c>
      <c r="R3155">
        <f t="shared" si="928"/>
        <v>61.967727390158998</v>
      </c>
      <c r="S3155">
        <f t="shared" si="929"/>
        <v>133.17180234667907</v>
      </c>
      <c r="T3155">
        <f t="shared" si="912"/>
        <v>-10.209880318209521</v>
      </c>
    </row>
    <row r="3156" spans="1:20" x14ac:dyDescent="0.25">
      <c r="A3156">
        <f t="shared" si="913"/>
        <v>839922.73566025181</v>
      </c>
      <c r="B3156">
        <f t="shared" si="930"/>
        <v>133677.85519559644</v>
      </c>
      <c r="C3156" t="str">
        <f t="shared" si="914"/>
        <v>-0.145015585850657-0.270652867768878i</v>
      </c>
      <c r="D3156" t="str">
        <f t="shared" si="915"/>
        <v>3.36454518347553-0.73723688156961i</v>
      </c>
      <c r="E3156" t="str">
        <f t="shared" si="916"/>
        <v>111.578359767454-168.04182863795i</v>
      </c>
      <c r="F3156" t="str">
        <f t="shared" si="917"/>
        <v>2.41402557701352-1.27949898449432i</v>
      </c>
      <c r="G3156" t="str">
        <f t="shared" si="918"/>
        <v>0.995505284390715-0.066891801746375i</v>
      </c>
      <c r="H3156" t="str">
        <f t="shared" si="919"/>
        <v>0.341960812537169-119.455335794174i</v>
      </c>
      <c r="I3156" t="str">
        <f t="shared" si="920"/>
        <v>-0.428847641455334-0.814733123241678i</v>
      </c>
      <c r="K3156" t="str">
        <f t="shared" si="921"/>
        <v>0.000287569565030645-0.000335595130935547i</v>
      </c>
      <c r="L3156" t="str">
        <f t="shared" si="922"/>
        <v>0.00015-0.00211096755702928i</v>
      </c>
      <c r="M3156" t="str">
        <f t="shared" si="923"/>
        <v>0.0004-0.000372523686534579i</v>
      </c>
      <c r="N3156">
        <f t="shared" si="924"/>
        <v>61.817630393168216</v>
      </c>
      <c r="O3156">
        <f t="shared" si="925"/>
        <v>10.255689333830134</v>
      </c>
      <c r="P3156" s="3">
        <f t="shared" si="926"/>
        <v>-10.255689333830134</v>
      </c>
      <c r="Q3156" s="3">
        <f t="shared" si="927"/>
        <v>-118.18236960683178</v>
      </c>
      <c r="R3156">
        <f t="shared" si="928"/>
        <v>61.817630393168216</v>
      </c>
      <c r="S3156">
        <f t="shared" si="929"/>
        <v>133.67785519559644</v>
      </c>
      <c r="T3156">
        <f t="shared" si="912"/>
        <v>-10.255689333830134</v>
      </c>
    </row>
    <row r="3157" spans="1:20" x14ac:dyDescent="0.25">
      <c r="A3157">
        <f t="shared" si="913"/>
        <v>843114.44205576077</v>
      </c>
      <c r="B3157">
        <f t="shared" si="930"/>
        <v>134185.8310453397</v>
      </c>
      <c r="C3157" t="str">
        <f t="shared" si="914"/>
        <v>-0.144954521614051-0.268849876114708i</v>
      </c>
      <c r="D3157" t="str">
        <f t="shared" si="915"/>
        <v>3.36370878672794-0.738980991557175i</v>
      </c>
      <c r="E3157" t="str">
        <f t="shared" si="916"/>
        <v>110.660321961098-167.865822115874i</v>
      </c>
      <c r="F3157" t="str">
        <f t="shared" si="917"/>
        <v>2.41394296043772-1.27588016628638i</v>
      </c>
      <c r="G3157" t="str">
        <f t="shared" si="918"/>
        <v>0.995471214644903-0.0671436926174327i</v>
      </c>
      <c r="H3157" t="str">
        <f t="shared" si="919"/>
        <v>0.33921038084222-119.000447266423i</v>
      </c>
      <c r="I3157" t="str">
        <f t="shared" si="920"/>
        <v>-0.426009665758865-0.811594176512428i</v>
      </c>
      <c r="K3157" t="str">
        <f t="shared" si="921"/>
        <v>0.000287441628272407-0.000334595274796661i</v>
      </c>
      <c r="L3157" t="str">
        <f t="shared" si="922"/>
        <v>0.00015-0.00210297624728958i</v>
      </c>
      <c r="M3157" t="str">
        <f t="shared" si="923"/>
        <v>0.0004-0.000371113455404044i</v>
      </c>
      <c r="N3157">
        <f t="shared" si="924"/>
        <v>61.66799459276551</v>
      </c>
      <c r="O3157">
        <f t="shared" si="925"/>
        <v>10.301552741417595</v>
      </c>
      <c r="P3157" s="3">
        <f t="shared" si="926"/>
        <v>-10.301552741417595</v>
      </c>
      <c r="Q3157" s="3">
        <f t="shared" si="927"/>
        <v>-118.33200540723449</v>
      </c>
      <c r="R3157">
        <f t="shared" si="928"/>
        <v>61.66799459276551</v>
      </c>
      <c r="S3157">
        <f t="shared" si="929"/>
        <v>134.18583104533971</v>
      </c>
      <c r="T3157">
        <f t="shared" si="912"/>
        <v>-10.301552741417595</v>
      </c>
    </row>
    <row r="3158" spans="1:20" x14ac:dyDescent="0.25">
      <c r="A3158">
        <f t="shared" si="913"/>
        <v>846318.27693557262</v>
      </c>
      <c r="B3158">
        <f t="shared" si="930"/>
        <v>134695.73720331199</v>
      </c>
      <c r="C3158" t="str">
        <f t="shared" si="914"/>
        <v>-0.14488606855337-0.267056066870107i</v>
      </c>
      <c r="D3158" t="str">
        <f t="shared" si="915"/>
        <v>3.36286644178579-0.740733460692836i</v>
      </c>
      <c r="E3158" t="str">
        <f t="shared" si="916"/>
        <v>109.746737959244-167.684065219099i</v>
      </c>
      <c r="F3158" t="str">
        <f t="shared" si="917"/>
        <v>2.41385972050238-1.27227961756792i</v>
      </c>
      <c r="G3158" t="str">
        <f t="shared" si="918"/>
        <v>0.995436887835654-0.0673965145368943i</v>
      </c>
      <c r="H3158" t="str">
        <f t="shared" si="919"/>
        <v>0.336482255465976-118.547310910067i</v>
      </c>
      <c r="I3158" t="str">
        <f t="shared" si="920"/>
        <v>-0.423193223771681-0.808467318498417i</v>
      </c>
      <c r="K3158" t="str">
        <f t="shared" si="921"/>
        <v>0.000287313808919523-0.000333600013912888i</v>
      </c>
      <c r="L3158" t="str">
        <f t="shared" si="922"/>
        <v>0.00015-0.00209501518956922i</v>
      </c>
      <c r="M3158" t="str">
        <f t="shared" si="923"/>
        <v>0.0004-0.000369708562865156i</v>
      </c>
      <c r="N3158">
        <f t="shared" si="924"/>
        <v>61.518817543299932</v>
      </c>
      <c r="O3158">
        <f t="shared" si="925"/>
        <v>10.347469408634179</v>
      </c>
      <c r="P3158" s="3">
        <f t="shared" si="926"/>
        <v>-10.347469408634179</v>
      </c>
      <c r="Q3158" s="3">
        <f t="shared" si="927"/>
        <v>-118.48118245670007</v>
      </c>
      <c r="R3158">
        <f t="shared" si="928"/>
        <v>61.518817543299932</v>
      </c>
      <c r="S3158">
        <f t="shared" si="929"/>
        <v>134.69573720331198</v>
      </c>
      <c r="T3158">
        <f t="shared" si="912"/>
        <v>-10.347469408634179</v>
      </c>
    </row>
    <row r="3159" spans="1:20" x14ac:dyDescent="0.25">
      <c r="A3159">
        <f t="shared" si="913"/>
        <v>849534.28638792795</v>
      </c>
      <c r="B3159">
        <f t="shared" si="930"/>
        <v>135207.58100468459</v>
      </c>
      <c r="C3159" t="str">
        <f t="shared" si="914"/>
        <v>-0.144810349372198-0.265271459333931i</v>
      </c>
      <c r="D3159" t="str">
        <f t="shared" si="915"/>
        <v>3.36201810946435-0.742494289920146i</v>
      </c>
      <c r="E3159" t="str">
        <f t="shared" si="916"/>
        <v>108.837643034713-167.496644017735i</v>
      </c>
      <c r="F3159" t="str">
        <f t="shared" si="917"/>
        <v>2.41377585254779-1.26869728558598i</v>
      </c>
      <c r="G3159" t="str">
        <f t="shared" si="918"/>
        <v>0.995402302041381-0.06765027074669i</v>
      </c>
      <c r="H3159" t="str">
        <f t="shared" si="919"/>
        <v>0.333776245805152-118.095919749128i</v>
      </c>
      <c r="I3159" t="str">
        <f t="shared" si="920"/>
        <v>-0.420398150800633-0.805352499468102i</v>
      </c>
      <c r="K3159" t="str">
        <f t="shared" si="921"/>
        <v>0.000287186100527083-0.000332609332396985i</v>
      </c>
      <c r="L3159" t="str">
        <f t="shared" si="922"/>
        <v>0.00015-0.0020870842693457i</v>
      </c>
      <c r="M3159" t="str">
        <f t="shared" si="923"/>
        <v>0.0004-0.000368308988708065i</v>
      </c>
      <c r="N3159">
        <f t="shared" si="924"/>
        <v>61.370096706808155</v>
      </c>
      <c r="O3159">
        <f t="shared" si="925"/>
        <v>10.393438215244778</v>
      </c>
      <c r="P3159" s="3">
        <f t="shared" si="926"/>
        <v>-10.393438215244778</v>
      </c>
      <c r="Q3159" s="3">
        <f t="shared" si="927"/>
        <v>-118.62990329319184</v>
      </c>
      <c r="R3159">
        <f t="shared" si="928"/>
        <v>61.370096706808155</v>
      </c>
      <c r="S3159">
        <f t="shared" si="929"/>
        <v>135.20758100468458</v>
      </c>
      <c r="T3159">
        <f t="shared" si="912"/>
        <v>-10.393438215244778</v>
      </c>
    </row>
    <row r="3160" spans="1:20" x14ac:dyDescent="0.25">
      <c r="A3160">
        <f t="shared" si="913"/>
        <v>852762.51667620195</v>
      </c>
      <c r="B3160">
        <f t="shared" si="930"/>
        <v>135721.36981250238</v>
      </c>
      <c r="C3160" t="str">
        <f t="shared" si="914"/>
        <v>-0.144727486033275-0.263496070768041i</v>
      </c>
      <c r="D3160" t="str">
        <f t="shared" si="915"/>
        <v>3.36116375036681-0.744263480056491i</v>
      </c>
      <c r="E3160" t="str">
        <f t="shared" si="916"/>
        <v>107.933070906916-167.303644322812i</v>
      </c>
      <c r="F3160" t="str">
        <f t="shared" si="917"/>
        <v>2.4136913518801-1.26513311783889i</v>
      </c>
      <c r="G3160" t="str">
        <f t="shared" si="918"/>
        <v>0.995367455326408-0.0679049644977388i</v>
      </c>
      <c r="H3160" t="str">
        <f t="shared" si="919"/>
        <v>0.331092163038477-117.646266837932i</v>
      </c>
      <c r="I3160" t="str">
        <f t="shared" si="920"/>
        <v>-0.417624283421984-0.80224966991952i</v>
      </c>
      <c r="K3160" t="str">
        <f t="shared" si="921"/>
        <v>0.00028705849666855-0.000331623214404855i</v>
      </c>
      <c r="L3160" t="str">
        <f t="shared" si="922"/>
        <v>0.00015-0.00207918337253009i</v>
      </c>
      <c r="M3160" t="str">
        <f t="shared" si="923"/>
        <v>0.0004-0.000366914712799427i</v>
      </c>
      <c r="N3160">
        <f t="shared" si="924"/>
        <v>61.221829454960755</v>
      </c>
      <c r="O3160">
        <f t="shared" si="925"/>
        <v>10.439458053235626</v>
      </c>
      <c r="P3160" s="3">
        <f t="shared" si="926"/>
        <v>-10.439458053235626</v>
      </c>
      <c r="Q3160" s="3">
        <f t="shared" si="927"/>
        <v>-118.77817054503925</v>
      </c>
      <c r="R3160">
        <f t="shared" si="928"/>
        <v>61.221829454960755</v>
      </c>
      <c r="S3160">
        <f t="shared" si="929"/>
        <v>135.72136981250239</v>
      </c>
      <c r="T3160">
        <f t="shared" si="912"/>
        <v>-10.439458053235626</v>
      </c>
    </row>
    <row r="3161" spans="1:20" x14ac:dyDescent="0.25">
      <c r="A3161">
        <f t="shared" si="913"/>
        <v>856003.01423957164</v>
      </c>
      <c r="B3161">
        <f t="shared" si="930"/>
        <v>136237.1110177899</v>
      </c>
      <c r="C3161" t="str">
        <f t="shared" si="914"/>
        <v>-0.144637599729226-0.261729916434552i</v>
      </c>
      <c r="D3161" t="str">
        <f t="shared" si="915"/>
        <v>3.36030332488389-0.746041031790839i</v>
      </c>
      <c r="E3161" t="str">
        <f t="shared" si="916"/>
        <v>107.033053764073-167.105151661274i</v>
      </c>
      <c r="F3161" t="str">
        <f t="shared" si="917"/>
        <v>2.41360621377103-1.26158706207536i</v>
      </c>
      <c r="G3161" t="str">
        <f t="shared" si="918"/>
        <v>0.99533234574087-0.0681605990499462i</v>
      </c>
      <c r="H3161" t="str">
        <f t="shared" si="919"/>
        <v>0.328429820108065-117.198345260966i</v>
      </c>
      <c r="I3161" t="str">
        <f t="shared" si="920"/>
        <v>-0.414871459471452-0.799158780578989i</v>
      </c>
      <c r="K3161" t="str">
        <f t="shared" si="921"/>
        <v>0.000286930990935556-0.0003306416441352i</v>
      </c>
      <c r="L3161" t="str">
        <f t="shared" si="922"/>
        <v>0.00015-0.00207131238546532i</v>
      </c>
      <c r="M3161" t="str">
        <f t="shared" si="923"/>
        <v>0.0004-0.000365525715082115i</v>
      </c>
      <c r="N3161">
        <f t="shared" si="924"/>
        <v>61.074013071011777</v>
      </c>
      <c r="O3161">
        <f t="shared" si="925"/>
        <v>10.485527826924542</v>
      </c>
      <c r="P3161" s="3">
        <f t="shared" si="926"/>
        <v>-10.485527826924542</v>
      </c>
      <c r="Q3161" s="3">
        <f t="shared" si="927"/>
        <v>-118.92598692898822</v>
      </c>
      <c r="R3161">
        <f t="shared" si="928"/>
        <v>61.074013071011777</v>
      </c>
      <c r="S3161">
        <f t="shared" si="929"/>
        <v>136.23711101778989</v>
      </c>
      <c r="T3161">
        <f t="shared" si="912"/>
        <v>-10.485527826924542</v>
      </c>
    </row>
    <row r="3162" spans="1:20" x14ac:dyDescent="0.25">
      <c r="A3162">
        <f t="shared" si="913"/>
        <v>859255.82569368195</v>
      </c>
      <c r="B3162">
        <f t="shared" si="930"/>
        <v>136754.8120396575</v>
      </c>
      <c r="C3162" t="str">
        <f t="shared" si="914"/>
        <v>-0.144540810854497-0.259973009633107i</v>
      </c>
      <c r="D3162" t="str">
        <f t="shared" si="915"/>
        <v>3.35943679319336-0.747826945681486i</v>
      </c>
      <c r="E3162" t="str">
        <f t="shared" si="916"/>
        <v>106.137622285622-166.901251251761i</v>
      </c>
      <c r="F3162" t="str">
        <f t="shared" si="917"/>
        <v>2.41352043345764-1.25805906629359i</v>
      </c>
      <c r="G3162" t="str">
        <f t="shared" si="918"/>
        <v>0.995296971320611-0.0684171776722011i</v>
      </c>
      <c r="H3162" t="str">
        <f t="shared" si="919"/>
        <v>0.325789031700983-116.752148132713i</v>
      </c>
      <c r="I3162" t="str">
        <f t="shared" si="920"/>
        <v>-0.412139518034262-0.796079782399695i</v>
      </c>
      <c r="K3162" t="str">
        <f t="shared" si="921"/>
        <v>0.000286803576937696-0.000329664605829188i</v>
      </c>
      <c r="L3162" t="str">
        <f t="shared" si="922"/>
        <v>0.00015-0.0020634711949246i</v>
      </c>
      <c r="M3162" t="str">
        <f t="shared" si="923"/>
        <v>0.0004-0.00036414197557493i</v>
      </c>
      <c r="N3162">
        <f t="shared" si="924"/>
        <v>60.92664475173126</v>
      </c>
      <c r="O3162">
        <f t="shared" si="925"/>
        <v>10.531646453067181</v>
      </c>
      <c r="P3162" s="3">
        <f t="shared" si="926"/>
        <v>-10.531646453067181</v>
      </c>
      <c r="Q3162" s="3">
        <f t="shared" si="927"/>
        <v>-119.07335524826874</v>
      </c>
      <c r="R3162">
        <f t="shared" si="928"/>
        <v>60.92664475173126</v>
      </c>
      <c r="S3162">
        <f t="shared" si="929"/>
        <v>136.75481203965751</v>
      </c>
      <c r="T3162">
        <f t="shared" si="912"/>
        <v>-10.531646453067181</v>
      </c>
    </row>
    <row r="3163" spans="1:20" x14ac:dyDescent="0.25">
      <c r="A3163">
        <f t="shared" si="913"/>
        <v>862520.99783131795</v>
      </c>
      <c r="B3163">
        <f t="shared" si="930"/>
        <v>137274.48032540819</v>
      </c>
      <c r="C3163" t="str">
        <f t="shared" si="914"/>
        <v>-0.144437238978494-0.258225361738307i</v>
      </c>
      <c r="D3163" t="str">
        <f t="shared" si="915"/>
        <v>3.35856411525959-0.749621222153738i</v>
      </c>
      <c r="E3163" t="str">
        <f t="shared" si="916"/>
        <v>105.24680566486-166.692027981227i</v>
      </c>
      <c r="F3163" t="str">
        <f t="shared" si="917"/>
        <v>2.41343400614211-1.25454907874043i</v>
      </c>
      <c r="G3163" t="str">
        <f t="shared" si="918"/>
        <v>0.995261330087089-0.0686747036423712i</v>
      </c>
      <c r="H3163" t="str">
        <f t="shared" si="919"/>
        <v>0.323169614231001-116.307668597492i</v>
      </c>
      <c r="I3163" t="str">
        <f t="shared" si="920"/>
        <v>-0.409428299435298-0.793012626560317i</v>
      </c>
      <c r="K3163" t="str">
        <f t="shared" si="921"/>
        <v>0.000286676248302344-0.000328692083770125i</v>
      </c>
      <c r="L3163" t="str">
        <f t="shared" si="922"/>
        <v>0.00015-0.00205565968810979i</v>
      </c>
      <c r="M3163" t="str">
        <f t="shared" si="923"/>
        <v>0.0004-0.000362763474372316i</v>
      </c>
      <c r="N3163">
        <f t="shared" si="924"/>
        <v>60.779721609332995</v>
      </c>
      <c r="O3163">
        <f t="shared" si="925"/>
        <v>10.577812860955135</v>
      </c>
      <c r="P3163" s="3">
        <f t="shared" si="926"/>
        <v>-10.577812860955135</v>
      </c>
      <c r="Q3163" s="3">
        <f t="shared" si="927"/>
        <v>-119.220278390667</v>
      </c>
      <c r="R3163">
        <f t="shared" si="928"/>
        <v>60.779721609332995</v>
      </c>
      <c r="S3163">
        <f t="shared" si="929"/>
        <v>137.27448032540821</v>
      </c>
      <c r="T3163">
        <f t="shared" si="912"/>
        <v>-10.577812860955135</v>
      </c>
    </row>
    <row r="3164" spans="1:20" x14ac:dyDescent="0.25">
      <c r="A3164">
        <f t="shared" si="913"/>
        <v>865798.57762307697</v>
      </c>
      <c r="B3164">
        <f t="shared" si="930"/>
        <v>137796.12335064475</v>
      </c>
      <c r="C3164" t="str">
        <f t="shared" si="914"/>
        <v>-0.144327002819871-0.256486982237178i</v>
      </c>
      <c r="D3164" t="str">
        <f t="shared" si="915"/>
        <v>3.35768525083323-0.751423861497624i</v>
      </c>
      <c r="E3164" t="str">
        <f t="shared" si="916"/>
        <v>104.360631631769-166.47756638235i</v>
      </c>
      <c r="F3164" t="str">
        <f t="shared" si="917"/>
        <v>2.41334692699151-1.25105704791054i</v>
      </c>
      <c r="G3164" t="str">
        <f t="shared" si="918"/>
        <v>0.995225420047268-0.0689331802473004i</v>
      </c>
      <c r="H3164" t="str">
        <f t="shared" si="919"/>
        <v>0.320571385820594-115.864899829307i</v>
      </c>
      <c r="I3164" t="str">
        <f t="shared" si="920"/>
        <v>-0.406737645229373-0.789957264463715i</v>
      </c>
      <c r="K3164" t="str">
        <f t="shared" si="921"/>
        <v>0.000286548998674444-0.000327724062283097i</v>
      </c>
      <c r="L3164" t="str">
        <f t="shared" si="922"/>
        <v>0.00015-0.00204787775264972i</v>
      </c>
      <c r="M3164" t="str">
        <f t="shared" si="923"/>
        <v>0.0004-0.000361390191644069i</v>
      </c>
      <c r="N3164">
        <f t="shared" si="924"/>
        <v>60.633240673394297</v>
      </c>
      <c r="O3164">
        <f t="shared" si="925"/>
        <v>10.624025992508727</v>
      </c>
      <c r="P3164" s="3">
        <f t="shared" si="926"/>
        <v>-10.624025992508727</v>
      </c>
      <c r="Q3164" s="3">
        <f t="shared" si="927"/>
        <v>-119.3667593266057</v>
      </c>
      <c r="R3164">
        <f t="shared" si="928"/>
        <v>60.633240673394297</v>
      </c>
      <c r="S3164">
        <f t="shared" si="929"/>
        <v>137.79612335064473</v>
      </c>
      <c r="T3164">
        <f t="shared" si="912"/>
        <v>-10.624025992508727</v>
      </c>
    </row>
    <row r="3165" spans="1:20" x14ac:dyDescent="0.25">
      <c r="A3165">
        <f t="shared" si="913"/>
        <v>869088.6122180447</v>
      </c>
      <c r="B3165">
        <f t="shared" si="930"/>
        <v>138319.74861937721</v>
      </c>
      <c r="C3165" t="str">
        <f t="shared" si="914"/>
        <v>-0.144210220221991-0.254757878766655i</v>
      </c>
      <c r="D3165" t="str">
        <f t="shared" si="915"/>
        <v>3.35680015945069-0.753234863865543i</v>
      </c>
      <c r="E3165" t="str">
        <f t="shared" si="916"/>
        <v>103.479126475999-166.25795061174i</v>
      </c>
      <c r="F3165" t="str">
        <f t="shared" si="917"/>
        <v>2.41325919113744-1.24758292254542i</v>
      </c>
      <c r="G3165" t="str">
        <f t="shared" si="918"/>
        <v>0.995189239193523-0.0691926107828024i</v>
      </c>
      <c r="H3165" t="str">
        <f t="shared" si="919"/>
        <v>0.31799416628316-115.423835031688i</v>
      </c>
      <c r="I3165" t="str">
        <f t="shared" si="920"/>
        <v>-0.404067398191496-0.786913647735522i</v>
      </c>
      <c r="K3165" t="str">
        <f t="shared" si="921"/>
        <v>0.000286421821716322-0.000326760525734647i</v>
      </c>
      <c r="L3165" t="str">
        <f t="shared" si="922"/>
        <v>0.00015-0.00204012527659865i</v>
      </c>
      <c r="M3165" t="str">
        <f t="shared" si="923"/>
        <v>0.0004-0.000360022107635055i</v>
      </c>
      <c r="N3165">
        <f t="shared" si="924"/>
        <v>60.487198892761867</v>
      </c>
      <c r="O3165">
        <f t="shared" si="925"/>
        <v>10.670284802363781</v>
      </c>
      <c r="P3165" s="3">
        <f t="shared" si="926"/>
        <v>-10.670284802363781</v>
      </c>
      <c r="Q3165" s="3">
        <f t="shared" si="927"/>
        <v>-119.51280110723813</v>
      </c>
      <c r="R3165">
        <f t="shared" si="928"/>
        <v>60.487198892761867</v>
      </c>
      <c r="S3165">
        <f t="shared" si="929"/>
        <v>138.31974861937721</v>
      </c>
      <c r="T3165">
        <f t="shared" si="912"/>
        <v>-10.670284802363781</v>
      </c>
    </row>
    <row r="3166" spans="1:20" x14ac:dyDescent="0.25">
      <c r="A3166">
        <f t="shared" si="913"/>
        <v>872391.14894447336</v>
      </c>
      <c r="B3166">
        <f t="shared" si="930"/>
        <v>138845.36366413085</v>
      </c>
      <c r="C3166" t="str">
        <f t="shared" si="914"/>
        <v>-0.144087008129527-0.253038057151112i</v>
      </c>
      <c r="D3166" t="str">
        <f t="shared" si="915"/>
        <v>3.35590880043384-0.755054229269943i</v>
      </c>
      <c r="E3166" t="str">
        <f t="shared" si="916"/>
        <v>102.602315070002-166.03326442894i</v>
      </c>
      <c r="F3166" t="str">
        <f t="shared" si="917"/>
        <v>2.41317079367599-1.24412665163266i</v>
      </c>
      <c r="G3166" t="str">
        <f t="shared" si="918"/>
        <v>0.995152785503531-0.0694529985536575i</v>
      </c>
      <c r="H3166" t="str">
        <f t="shared" si="919"/>
        <v>0.315437777105417-114.984467437539i</v>
      </c>
      <c r="I3166" t="str">
        <f t="shared" si="920"/>
        <v>-0.401417402307316-0.783881728222902i</v>
      </c>
      <c r="K3166" t="str">
        <f t="shared" si="921"/>
        <v>0.000286294711107511-0.000325801458532431i</v>
      </c>
      <c r="L3166" t="str">
        <f t="shared" si="922"/>
        <v>0.00015-0.00203240214843459i</v>
      </c>
      <c r="M3166" t="str">
        <f t="shared" si="923"/>
        <v>0.0004-0.000358659202664928i</v>
      </c>
      <c r="N3166">
        <f t="shared" si="924"/>
        <v>60.341593137450317</v>
      </c>
      <c r="O3166">
        <f t="shared" si="925"/>
        <v>10.716588257951219</v>
      </c>
      <c r="P3166" s="3">
        <f t="shared" si="926"/>
        <v>-10.716588257951219</v>
      </c>
      <c r="Q3166" s="3">
        <f t="shared" si="927"/>
        <v>-119.65840686254968</v>
      </c>
      <c r="R3166">
        <f t="shared" si="928"/>
        <v>60.341593137450317</v>
      </c>
      <c r="S3166">
        <f t="shared" si="929"/>
        <v>138.84536366413084</v>
      </c>
      <c r="T3166">
        <f t="shared" si="912"/>
        <v>-10.716588257951219</v>
      </c>
    </row>
    <row r="3167" spans="1:20" x14ac:dyDescent="0.25">
      <c r="A3167">
        <f t="shared" si="913"/>
        <v>875706.23531046242</v>
      </c>
      <c r="B3167">
        <f t="shared" si="930"/>
        <v>139372.97604605457</v>
      </c>
      <c r="C3167" t="str">
        <f t="shared" si="914"/>
        <v>-0.143957482566164-0.251327521439823i</v>
      </c>
      <c r="D3167" t="str">
        <f t="shared" si="915"/>
        <v>3.35501113288959-0.756881957580934i</v>
      </c>
      <c r="E3167" t="str">
        <f t="shared" si="916"/>
        <v>101.730220892286-165.803591176196i</v>
      </c>
      <c r="F3167" t="str">
        <f t="shared" si="917"/>
        <v>2.41308172966724-1.24068818440501i</v>
      </c>
      <c r="G3167" t="str">
        <f t="shared" si="918"/>
        <v>0.995116056940175-0.0697143468736058i</v>
      </c>
      <c r="H3167" t="str">
        <f t="shared" si="919"/>
        <v>0.312902041430072-114.54679030899i</v>
      </c>
      <c r="I3167" t="str">
        <f t="shared" si="920"/>
        <v>-0.398787502763587-0.780861457993178i</v>
      </c>
      <c r="K3167" t="str">
        <f t="shared" si="921"/>
        <v>0.000286167660544547-0.000324846845124881i</v>
      </c>
      <c r="L3167" t="str">
        <f t="shared" si="922"/>
        <v>0.00015-0.00202470825705777i</v>
      </c>
      <c r="M3167" t="str">
        <f t="shared" si="923"/>
        <v>0.0004-0.000357301457127842i</v>
      </c>
      <c r="N3167">
        <f t="shared" si="924"/>
        <v>60.196420200528237</v>
      </c>
      <c r="O3167">
        <f t="shared" si="925"/>
        <v>10.762935339572108</v>
      </c>
      <c r="P3167" s="3">
        <f t="shared" si="926"/>
        <v>-10.762935339572108</v>
      </c>
      <c r="Q3167" s="3">
        <f t="shared" si="927"/>
        <v>-119.80357979947176</v>
      </c>
      <c r="R3167">
        <f t="shared" si="928"/>
        <v>60.196420200528237</v>
      </c>
      <c r="S3167">
        <f t="shared" si="929"/>
        <v>139.37297604605456</v>
      </c>
      <c r="T3167">
        <f t="shared" si="912"/>
        <v>-10.762935339572108</v>
      </c>
    </row>
    <row r="3168" spans="1:20" x14ac:dyDescent="0.25">
      <c r="A3168">
        <f t="shared" si="913"/>
        <v>879033.91900464229</v>
      </c>
      <c r="B3168">
        <f t="shared" si="930"/>
        <v>139902.59335502959</v>
      </c>
      <c r="C3168" t="str">
        <f t="shared" si="914"/>
        <v>-0.143821758613423-0.249626273944363i</v>
      </c>
      <c r="D3168" t="str">
        <f t="shared" si="915"/>
        <v>3.35410711570954-0.758718048523916i</v>
      </c>
      <c r="E3168" t="str">
        <f t="shared" si="916"/>
        <v>100.862866050745-165.569013758998i</v>
      </c>
      <c r="F3168" t="str">
        <f t="shared" si="917"/>
        <v>2.41299199413524-1.23726747033955i</v>
      </c>
      <c r="G3168" t="str">
        <f t="shared" si="918"/>
        <v>0.995079051451435-0.0699766590653422i</v>
      </c>
      <c r="H3168" t="str">
        <f t="shared" si="919"/>
        <v>0.310386784038557-114.110796937233i</v>
      </c>
      <c r="I3168" t="str">
        <f t="shared" si="920"/>
        <v>-0.396177545938688-0.77785278933252i</v>
      </c>
      <c r="K3168" t="str">
        <f t="shared" si="921"/>
        <v>0.000286040663740793-0.000323896670000858i</v>
      </c>
      <c r="L3168" t="str">
        <f t="shared" si="922"/>
        <v>0.00015-0.00201704349178898i</v>
      </c>
      <c r="M3168" t="str">
        <f t="shared" si="923"/>
        <v>0.0004-0.000355948851492172i</v>
      </c>
      <c r="N3168">
        <f t="shared" si="924"/>
        <v>60.051676799987732</v>
      </c>
      <c r="O3168">
        <f t="shared" si="925"/>
        <v>10.809325040466835</v>
      </c>
      <c r="P3168" s="3">
        <f t="shared" si="926"/>
        <v>-10.809325040466835</v>
      </c>
      <c r="Q3168" s="3">
        <f t="shared" si="927"/>
        <v>-119.94832320001227</v>
      </c>
      <c r="R3168">
        <f t="shared" si="928"/>
        <v>60.051676799987732</v>
      </c>
      <c r="S3168">
        <f t="shared" si="929"/>
        <v>139.90259335502958</v>
      </c>
      <c r="T3168">
        <f t="shared" si="912"/>
        <v>-10.809325040466835</v>
      </c>
    </row>
    <row r="3169" spans="1:20" x14ac:dyDescent="0.25">
      <c r="A3169">
        <f t="shared" si="913"/>
        <v>882374.24789685989</v>
      </c>
      <c r="B3169">
        <f t="shared" si="930"/>
        <v>140434.22320977869</v>
      </c>
      <c r="C3169" t="str">
        <f t="shared" si="914"/>
        <v>-0.14367995039055-0.247934315275979i</v>
      </c>
      <c r="D3169" t="str">
        <f t="shared" si="915"/>
        <v>3.35319670756964-0.760562501677174i</v>
      </c>
      <c r="E3169" t="str">
        <f t="shared" si="916"/>
        <v>100.000271306102-165.329614627387i</v>
      </c>
      <c r="F3169" t="str">
        <f t="shared" si="917"/>
        <v>2.41290158206758-1.23386445915681i</v>
      </c>
      <c r="G3169" t="str">
        <f t="shared" si="918"/>
        <v>0.995041766970287-0.0702399384605096i</v>
      </c>
      <c r="H3169" t="str">
        <f t="shared" si="919"/>
        <v>0.307891831334153-113.676480642381i</v>
      </c>
      <c r="I3169" t="str">
        <f t="shared" si="920"/>
        <v>-0.393587379393282-0.774855674744656i</v>
      </c>
      <c r="K3169" t="str">
        <f t="shared" si="921"/>
        <v>0.000285913714426266-0.000322950917689313i</v>
      </c>
      <c r="L3169" t="str">
        <f t="shared" si="922"/>
        <v>0.00015-0.00200940774236798i</v>
      </c>
      <c r="M3169" t="str">
        <f t="shared" si="923"/>
        <v>0.0004-0.000354601366300232i</v>
      </c>
      <c r="N3169">
        <f t="shared" si="924"/>
        <v>59.907359580608599</v>
      </c>
      <c r="O3169">
        <f t="shared" si="925"/>
        <v>10.855756366877555</v>
      </c>
      <c r="P3169" s="3">
        <f t="shared" si="926"/>
        <v>-10.855756366877555</v>
      </c>
      <c r="Q3169" s="3">
        <f t="shared" si="927"/>
        <v>-120.0926404193914</v>
      </c>
      <c r="R3169">
        <f t="shared" si="928"/>
        <v>59.907359580608599</v>
      </c>
      <c r="S3169">
        <f t="shared" si="929"/>
        <v>140.43422320977868</v>
      </c>
      <c r="T3169">
        <f t="shared" si="912"/>
        <v>-10.855756366877555</v>
      </c>
    </row>
    <row r="3170" spans="1:20" x14ac:dyDescent="0.25">
      <c r="A3170">
        <f t="shared" si="913"/>
        <v>885727.27003886795</v>
      </c>
      <c r="B3170">
        <f t="shared" si="930"/>
        <v>140967.87325797585</v>
      </c>
      <c r="C3170" t="str">
        <f t="shared" si="914"/>
        <v>-0.143532171035463-0.246251644382824i</v>
      </c>
      <c r="D3170" t="str">
        <f t="shared" si="915"/>
        <v>3.35227986692981-0.762415316469453i</v>
      </c>
      <c r="E3170" t="str">
        <f t="shared" si="916"/>
        <v>99.1424560954028-165.085475757995i</v>
      </c>
      <c r="F3170" t="str">
        <f t="shared" si="917"/>
        <v>2.41281048841527-1.23047910081992i</v>
      </c>
      <c r="G3170" t="str">
        <f t="shared" si="918"/>
        <v>0.995004201414595-0.0705041883996922i</v>
      </c>
      <c r="H3170" t="str">
        <f t="shared" si="919"/>
        <v>0.305417011325159-113.243834773321i</v>
      </c>
      <c r="I3170" t="str">
        <f t="shared" si="920"/>
        <v>-0.391016851861027-0.771870066949649i</v>
      </c>
      <c r="K3170" t="str">
        <f t="shared" si="921"/>
        <v>0.000285786806347448-0.000322009572758947i</v>
      </c>
      <c r="L3170" t="str">
        <f t="shared" si="922"/>
        <v>0.00015-0.00200180089895196i</v>
      </c>
      <c r="M3170" t="str">
        <f t="shared" si="923"/>
        <v>0.0004-0.000353258982167993i</v>
      </c>
      <c r="N3170">
        <f t="shared" si="924"/>
        <v>59.763465115806781</v>
      </c>
      <c r="O3170">
        <f t="shared" si="925"/>
        <v>10.902228338106033</v>
      </c>
      <c r="P3170" s="3">
        <f t="shared" si="926"/>
        <v>-10.902228338106033</v>
      </c>
      <c r="Q3170" s="3">
        <f t="shared" si="927"/>
        <v>-120.23653488419322</v>
      </c>
      <c r="R3170">
        <f t="shared" si="928"/>
        <v>59.763465115806781</v>
      </c>
      <c r="S3170">
        <f t="shared" si="929"/>
        <v>140.96787325797584</v>
      </c>
      <c r="T3170">
        <f t="shared" si="912"/>
        <v>-10.902228338106033</v>
      </c>
    </row>
    <row r="3171" spans="1:20" x14ac:dyDescent="0.25">
      <c r="A3171">
        <f t="shared" si="913"/>
        <v>889093.0336650156</v>
      </c>
      <c r="B3171">
        <f t="shared" si="930"/>
        <v>141503.55117635615</v>
      </c>
      <c r="C3171" t="str">
        <f t="shared" si="914"/>
        <v>-0.143378532686766-0.244578258587039i</v>
      </c>
      <c r="D3171" t="str">
        <f t="shared" si="915"/>
        <v>3.35135655203366-0.764276492177511i</v>
      </c>
      <c r="E3171" t="str">
        <f t="shared" si="916"/>
        <v>98.2894385555119-164.836678636832i</v>
      </c>
      <c r="F3171" t="str">
        <f t="shared" si="917"/>
        <v>2.41271870809237-1.22711134553378i</v>
      </c>
      <c r="G3171" t="str">
        <f t="shared" si="918"/>
        <v>0.994966352687008-0.0707694122324086i</v>
      </c>
      <c r="H3171" t="str">
        <f t="shared" si="919"/>
        <v>0.302962153608329-112.812852707551i</v>
      </c>
      <c r="I3171" t="str">
        <f t="shared" si="920"/>
        <v>-0.38846581323932-0.768895918882492i</v>
      </c>
      <c r="K3171" t="str">
        <f t="shared" si="921"/>
        <v>0.000285659933267126-0.000321072619817866i</v>
      </c>
      <c r="L3171" t="str">
        <f t="shared" si="922"/>
        <v>0.00015-0.00199422285211393i</v>
      </c>
      <c r="M3171" t="str">
        <f t="shared" si="923"/>
        <v>0.0004-0.000351921679784811i</v>
      </c>
      <c r="N3171">
        <f t="shared" si="924"/>
        <v>59.619989909461637</v>
      </c>
      <c r="O3171">
        <f t="shared" si="925"/>
        <v>10.948739986566318</v>
      </c>
      <c r="P3171" s="3">
        <f t="shared" si="926"/>
        <v>-10.948739986566318</v>
      </c>
      <c r="Q3171" s="3">
        <f t="shared" si="927"/>
        <v>-120.38001009053836</v>
      </c>
      <c r="R3171">
        <f t="shared" si="928"/>
        <v>59.619989909461637</v>
      </c>
      <c r="S3171">
        <f t="shared" si="929"/>
        <v>141.50355117635615</v>
      </c>
      <c r="T3171">
        <f t="shared" si="912"/>
        <v>-10.948739986566318</v>
      </c>
    </row>
    <row r="3172" spans="1:20" x14ac:dyDescent="0.25">
      <c r="A3172">
        <f t="shared" si="913"/>
        <v>892471.58719294274</v>
      </c>
      <c r="B3172">
        <f t="shared" si="930"/>
        <v>142041.26467082632</v>
      </c>
      <c r="C3172" t="str">
        <f t="shared" si="914"/>
        <v>-0.143219146466751-0.24291415362175i</v>
      </c>
      <c r="D3172" t="str">
        <f t="shared" si="915"/>
        <v>3.35042672090818-0.766146027923678i</v>
      </c>
      <c r="E3172" t="str">
        <f t="shared" si="916"/>
        <v>97.4412355466965-164.583304242795i</v>
      </c>
      <c r="F3172" t="str">
        <f t="shared" si="917"/>
        <v>2.41262623597581-1.22376114374417i</v>
      </c>
      <c r="G3172" t="str">
        <f t="shared" si="918"/>
        <v>0.994928218674853-0.0710356133171034i</v>
      </c>
      <c r="H3172" t="str">
        <f t="shared" si="919"/>
        <v>0.300527089352499-112.38352785105i</v>
      </c>
      <c r="I3172" t="str">
        <f t="shared" si="920"/>
        <v>-0.385934114580194-0.765933183691982i</v>
      </c>
      <c r="K3172" t="str">
        <f t="shared" si="921"/>
        <v>0.000285533088964212-0.000320140043513243i</v>
      </c>
      <c r="L3172" t="str">
        <f t="shared" si="922"/>
        <v>0.00015-0.00198667349284113i</v>
      </c>
      <c r="M3172" t="str">
        <f t="shared" si="923"/>
        <v>0.0004-0.000350589439913141i</v>
      </c>
      <c r="N3172">
        <f t="shared" si="924"/>
        <v>59.476930397741526</v>
      </c>
      <c r="O3172">
        <f t="shared" si="925"/>
        <v>10.995290357830896</v>
      </c>
      <c r="P3172" s="3">
        <f t="shared" si="926"/>
        <v>-10.995290357830896</v>
      </c>
      <c r="Q3172" s="3">
        <f t="shared" si="927"/>
        <v>-120.52306960225847</v>
      </c>
      <c r="R3172">
        <f t="shared" si="928"/>
        <v>59.476930397741526</v>
      </c>
      <c r="S3172">
        <f t="shared" si="929"/>
        <v>142.04126467082631</v>
      </c>
      <c r="T3172">
        <f t="shared" si="912"/>
        <v>-10.995290357830896</v>
      </c>
    </row>
    <row r="3173" spans="1:20" x14ac:dyDescent="0.25">
      <c r="A3173">
        <f t="shared" si="913"/>
        <v>895862.97922427603</v>
      </c>
      <c r="B3173">
        <f t="shared" si="930"/>
        <v>142581.02147657546</v>
      </c>
      <c r="C3173" t="str">
        <f t="shared" si="914"/>
        <v>-0.143054122465432-0.241259323667827i</v>
      </c>
      <c r="D3173" t="str">
        <f t="shared" si="915"/>
        <v>3.34949033136339-0.768023922673351i</v>
      </c>
      <c r="E3173" t="str">
        <f t="shared" si="916"/>
        <v>96.5978626761555-164.325433031896i</v>
      </c>
      <c r="F3173" t="str">
        <f t="shared" si="917"/>
        <v>2.4125330669051-1.22042844613694i</v>
      </c>
      <c r="G3173" t="str">
        <f t="shared" si="918"/>
        <v>0.994889797250027-0.0713027950211397i</v>
      </c>
      <c r="H3173" t="str">
        <f t="shared" si="919"/>
        <v>0.298111651282381-111.955853638118i</v>
      </c>
      <c r="I3173" t="str">
        <f t="shared" si="920"/>
        <v>-0.383421608081223-0.762981814739371i</v>
      </c>
      <c r="K3173" t="str">
        <f t="shared" si="921"/>
        <v>0.000285406267233577-0.000319211828530966i</v>
      </c>
      <c r="L3173" t="str">
        <f t="shared" si="922"/>
        <v>0.00015-0.0019791527125335i</v>
      </c>
      <c r="M3173" t="str">
        <f t="shared" si="923"/>
        <v>0.0004-0.000349262243388265i</v>
      </c>
      <c r="N3173">
        <f t="shared" si="924"/>
        <v>59.33428295090215</v>
      </c>
      <c r="O3173">
        <f t="shared" si="925"/>
        <v>11.041878510672923</v>
      </c>
      <c r="P3173" s="3">
        <f t="shared" si="926"/>
        <v>-11.041878510672923</v>
      </c>
      <c r="Q3173" s="3">
        <f t="shared" si="927"/>
        <v>-120.66571704909785</v>
      </c>
      <c r="R3173">
        <f t="shared" si="928"/>
        <v>59.33428295090215</v>
      </c>
      <c r="S3173">
        <f t="shared" si="929"/>
        <v>142.58102147657547</v>
      </c>
      <c r="T3173">
        <f t="shared" si="912"/>
        <v>-11.041878510672923</v>
      </c>
    </row>
    <row r="3174" spans="1:20" x14ac:dyDescent="0.25">
      <c r="A3174">
        <f t="shared" si="913"/>
        <v>899267.25854532828</v>
      </c>
      <c r="B3174">
        <f t="shared" si="930"/>
        <v>143122.82935818646</v>
      </c>
      <c r="C3174" t="str">
        <f t="shared" si="914"/>
        <v>-0.142883569725523-0.23961376139048i</v>
      </c>
      <c r="D3174" t="str">
        <f t="shared" si="915"/>
        <v>3.34854734099211-0.769910175232523i</v>
      </c>
      <c r="E3174" t="str">
        <f t="shared" si="916"/>
        <v>95.7593343215679-164.063144922178i</v>
      </c>
      <c r="F3174" t="str">
        <f t="shared" si="917"/>
        <v>2.41243919568207-1.21711320363711i</v>
      </c>
      <c r="G3174" t="str">
        <f t="shared" si="918"/>
        <v>0.994851086268893-0.0715709607207896i</v>
      </c>
      <c r="H3174" t="str">
        <f t="shared" si="919"/>
        <v>0.295715673662558-111.529823531237i</v>
      </c>
      <c r="I3174" t="str">
        <f t="shared" si="920"/>
        <v>-0.38092814707652-0.760041765597167i</v>
      </c>
      <c r="K3174" t="str">
        <f t="shared" si="921"/>
        <v>0.000285279461885887-0.000318287959595296i</v>
      </c>
      <c r="L3174" t="str">
        <f t="shared" si="922"/>
        <v>0.00015-0.0019716604030021i</v>
      </c>
      <c r="M3174" t="str">
        <f t="shared" si="923"/>
        <v>0.0004-0.000347940071118017i</v>
      </c>
      <c r="N3174">
        <f t="shared" si="924"/>
        <v>59.192043875078866</v>
      </c>
      <c r="O3174">
        <f t="shared" si="925"/>
        <v>11.088503517103129</v>
      </c>
      <c r="P3174" s="3">
        <f t="shared" si="926"/>
        <v>-11.088503517103129</v>
      </c>
      <c r="Q3174" s="3">
        <f t="shared" si="927"/>
        <v>-120.80795612492113</v>
      </c>
      <c r="R3174">
        <f t="shared" si="928"/>
        <v>59.192043875078866</v>
      </c>
      <c r="S3174">
        <f t="shared" si="929"/>
        <v>143.12282935818646</v>
      </c>
      <c r="T3174">
        <f t="shared" si="912"/>
        <v>-11.088503517103129</v>
      </c>
    </row>
    <row r="3175" spans="1:20" x14ac:dyDescent="0.25">
      <c r="A3175">
        <f t="shared" si="913"/>
        <v>902684.47412780055</v>
      </c>
      <c r="B3175">
        <f t="shared" si="930"/>
        <v>143666.69610974757</v>
      </c>
      <c r="C3175" t="str">
        <f t="shared" si="914"/>
        <v>-0.142707596228414-0.237977457975641i</v>
      </c>
      <c r="D3175" t="str">
        <f t="shared" si="915"/>
        <v>3.34759770716968-0.771804784245243i</v>
      </c>
      <c r="E3175" t="str">
        <f t="shared" si="916"/>
        <v>94.9256636546029-163.796519279337i</v>
      </c>
      <c r="F3175" t="str">
        <f t="shared" si="917"/>
        <v>2.41234461707064-1.21381536740808i</v>
      </c>
      <c r="G3175" t="str">
        <f t="shared" si="918"/>
        <v>0.994812083572165-0.0718401138012257i</v>
      </c>
      <c r="H3175" t="str">
        <f t="shared" si="919"/>
        <v>0.293338992281678-111.105431020924i</v>
      </c>
      <c r="I3175" t="str">
        <f t="shared" si="920"/>
        <v>-0.378453586027833-0.757112990047893i</v>
      </c>
      <c r="K3175" t="str">
        <f t="shared" si="921"/>
        <v>0.000285152666747439-0.000317368421468524i</v>
      </c>
      <c r="L3175" t="str">
        <f t="shared" si="922"/>
        <v>0.00015-0.00196419645646752i</v>
      </c>
      <c r="M3175" t="str">
        <f t="shared" si="923"/>
        <v>0.0004-0.000346622904082503i</v>
      </c>
      <c r="N3175">
        <f t="shared" si="924"/>
        <v>59.05020941405644</v>
      </c>
      <c r="O3175">
        <f t="shared" si="925"/>
        <v>11.135164462401248</v>
      </c>
      <c r="P3175" s="3">
        <f t="shared" si="926"/>
        <v>-11.135164462401248</v>
      </c>
      <c r="Q3175" s="3">
        <f t="shared" si="927"/>
        <v>-120.94979058594356</v>
      </c>
      <c r="R3175">
        <f t="shared" si="928"/>
        <v>59.05020941405644</v>
      </c>
      <c r="S3175">
        <f t="shared" si="929"/>
        <v>143.66669610974756</v>
      </c>
      <c r="T3175">
        <f t="shared" si="912"/>
        <v>-11.135164462401248</v>
      </c>
    </row>
    <row r="3176" spans="1:20" x14ac:dyDescent="0.25">
      <c r="A3176">
        <f t="shared" si="913"/>
        <v>906114.67512948636</v>
      </c>
      <c r="B3176">
        <f t="shared" si="930"/>
        <v>144212.62955496463</v>
      </c>
      <c r="C3176" t="str">
        <f t="shared" si="914"/>
        <v>-0.142526308881065-0.236350403166115i</v>
      </c>
      <c r="D3176" t="str">
        <f t="shared" si="915"/>
        <v>3.3466413870537-0.773707748191101i</v>
      </c>
      <c r="E3176" t="str">
        <f t="shared" si="916"/>
        <v>94.096862664386-163.525634903019i</v>
      </c>
      <c r="F3176" t="str">
        <f t="shared" si="917"/>
        <v>2.41224932579648-1.21053488885075i</v>
      </c>
      <c r="G3176" t="str">
        <f t="shared" si="918"/>
        <v>0.994772786984805-0.0721102576565112i</v>
      </c>
      <c r="H3176" t="str">
        <f t="shared" si="919"/>
        <v>0.290981444436811-110.682669625588i</v>
      </c>
      <c r="I3176" t="str">
        <f t="shared" si="920"/>
        <v>-0.375997780515675-0.754195442082847i</v>
      </c>
      <c r="K3176" t="str">
        <f t="shared" si="921"/>
        <v>0.00028502587566001-0.00031645319895063i</v>
      </c>
      <c r="L3176" t="str">
        <f t="shared" si="922"/>
        <v>0.00015-0.0019567607655584i</v>
      </c>
      <c r="M3176" t="str">
        <f t="shared" si="923"/>
        <v>0.0004-0.000345310723333834i</v>
      </c>
      <c r="N3176">
        <f t="shared" si="924"/>
        <v>58.908775751026027</v>
      </c>
      <c r="O3176">
        <f t="shared" si="925"/>
        <v>11.181860445142826</v>
      </c>
      <c r="P3176" s="3">
        <f t="shared" si="926"/>
        <v>-11.181860445142826</v>
      </c>
      <c r="Q3176" s="3">
        <f t="shared" si="927"/>
        <v>-121.09122424897397</v>
      </c>
      <c r="R3176">
        <f t="shared" si="928"/>
        <v>58.908775751026027</v>
      </c>
      <c r="S3176">
        <f t="shared" si="929"/>
        <v>144.21262955496462</v>
      </c>
      <c r="T3176">
        <f t="shared" si="912"/>
        <v>-11.181860445142826</v>
      </c>
    </row>
    <row r="3177" spans="1:20" x14ac:dyDescent="0.25">
      <c r="A3177">
        <f t="shared" si="913"/>
        <v>909557.91089497844</v>
      </c>
      <c r="B3177">
        <f t="shared" si="930"/>
        <v>144760.63754727351</v>
      </c>
      <c r="C3177" t="str">
        <f t="shared" si="914"/>
        <v>-0.142339813503811-0.234732585297463i</v>
      </c>
      <c r="D3177" t="str">
        <f t="shared" si="915"/>
        <v>3.3456783375838-0.775619065382648i</v>
      </c>
      <c r="E3177" t="str">
        <f t="shared" si="916"/>
        <v>93.2729421809019-163.250570013773i</v>
      </c>
      <c r="F3177" t="str">
        <f t="shared" si="917"/>
        <v>2.41215331654684-1.2072717196027i</v>
      </c>
      <c r="G3177" t="str">
        <f t="shared" si="918"/>
        <v>0.994733194315913-0.0723813956895897i</v>
      </c>
      <c r="H3177" t="str">
        <f t="shared" si="919"/>
        <v>0.288642868917997-110.261532891388i</v>
      </c>
      <c r="I3177" t="str">
        <f t="shared" si="920"/>
        <v>-0.373560587230561-0.751289075900922i</v>
      </c>
      <c r="K3177" t="str">
        <f t="shared" si="921"/>
        <v>0.000284899082480691-0.000315542276878924i</v>
      </c>
      <c r="L3177" t="str">
        <f t="shared" si="922"/>
        <v>0.00015-0.00194935322330982i</v>
      </c>
      <c r="M3177" t="str">
        <f t="shared" si="923"/>
        <v>0.0004-0.00034400350999585i</v>
      </c>
      <c r="N3177">
        <f t="shared" si="924"/>
        <v>58.767739010324945</v>
      </c>
      <c r="O3177">
        <f t="shared" si="925"/>
        <v>11.22859057722197</v>
      </c>
      <c r="P3177" s="3">
        <f t="shared" si="926"/>
        <v>-11.22859057722197</v>
      </c>
      <c r="Q3177" s="3">
        <f t="shared" si="927"/>
        <v>-121.23226098967505</v>
      </c>
      <c r="R3177">
        <f t="shared" si="928"/>
        <v>58.767739010324945</v>
      </c>
      <c r="S3177">
        <f t="shared" si="929"/>
        <v>144.76063754727352</v>
      </c>
      <c r="T3177">
        <f t="shared" si="912"/>
        <v>-11.22859057722197</v>
      </c>
    </row>
    <row r="3178" spans="1:20" x14ac:dyDescent="0.25">
      <c r="A3178">
        <f t="shared" si="913"/>
        <v>913014.23095637932</v>
      </c>
      <c r="B3178">
        <f t="shared" si="930"/>
        <v>145310.72796995315</v>
      </c>
      <c r="C3178" t="str">
        <f t="shared" si="914"/>
        <v>-0.142148214819076-0.233123991333637i</v>
      </c>
      <c r="D3178" t="str">
        <f t="shared" si="915"/>
        <v>3.3447085154814-0.777538733962843i</v>
      </c>
      <c r="E3178" t="str">
        <f t="shared" si="916"/>
        <v>92.4539118983308-162.971402240669i</v>
      </c>
      <c r="F3178" t="str">
        <f t="shared" si="917"/>
        <v>2.4120565839702-1.20402581153732i</v>
      </c>
      <c r="G3178" t="str">
        <f t="shared" si="918"/>
        <v>0.994693303358613-0.072653531312274i</v>
      </c>
      <c r="H3178" t="str">
        <f t="shared" si="919"/>
        <v>0.286323105992973-109.842014392089i</v>
      </c>
      <c r="I3178" t="str">
        <f t="shared" si="920"/>
        <v>-0.371141863964274-0.748393845907362i</v>
      </c>
      <c r="K3178" t="str">
        <f t="shared" si="921"/>
        <v>0.00028477228108174-0.000314635640127707i</v>
      </c>
      <c r="L3178" t="str">
        <f t="shared" si="922"/>
        <v>0.00015-0.0019419737231618i</v>
      </c>
      <c r="M3178" t="str">
        <f t="shared" si="923"/>
        <v>0.0004-0.000342701245263848i</v>
      </c>
      <c r="N3178">
        <f t="shared" si="924"/>
        <v>58.627095259158907</v>
      </c>
      <c r="O3178">
        <f t="shared" si="925"/>
        <v>11.275353983868722</v>
      </c>
      <c r="P3178" s="3">
        <f t="shared" si="926"/>
        <v>-11.275353983868722</v>
      </c>
      <c r="Q3178" s="3">
        <f t="shared" si="927"/>
        <v>-121.37290474084109</v>
      </c>
      <c r="R3178">
        <f t="shared" si="928"/>
        <v>58.627095259158907</v>
      </c>
      <c r="S3178">
        <f t="shared" si="929"/>
        <v>145.31072796995315</v>
      </c>
      <c r="T3178">
        <f t="shared" si="912"/>
        <v>-11.275353983868722</v>
      </c>
    </row>
    <row r="3179" spans="1:20" x14ac:dyDescent="0.25">
      <c r="A3179">
        <f t="shared" si="913"/>
        <v>916483.6850340137</v>
      </c>
      <c r="B3179">
        <f t="shared" si="930"/>
        <v>145862.90873623898</v>
      </c>
      <c r="C3179" t="str">
        <f t="shared" si="914"/>
        <v>-0.141951616440961-0.231524606902326i</v>
      </c>
      <c r="D3179" t="str">
        <f t="shared" si="915"/>
        <v>3.34373187724952-0.77946675190245i</v>
      </c>
      <c r="E3179" t="str">
        <f t="shared" si="916"/>
        <v>91.6397803982887-162.68820860955i</v>
      </c>
      <c r="F3179" t="str">
        <f t="shared" si="917"/>
        <v>2.41195912267606-1.20079711676301i</v>
      </c>
      <c r="G3179" t="str">
        <f t="shared" si="918"/>
        <v>0.994653111889944-0.0729266679452356i</v>
      </c>
      <c r="H3179" t="str">
        <f t="shared" si="919"/>
        <v>0.284021997392089-109.424107728926i</v>
      </c>
      <c r="I3179" t="str">
        <f t="shared" si="920"/>
        <v>-0.368741469601259-0.745509706712623i</v>
      </c>
      <c r="K3179" t="str">
        <f t="shared" si="921"/>
        <v>0.000284645465350436-0.000313733273607926i</v>
      </c>
      <c r="L3179" t="str">
        <f t="shared" si="922"/>
        <v>0.00015-0.00193462215895776i</v>
      </c>
      <c r="M3179" t="str">
        <f t="shared" si="923"/>
        <v>0.0004-0.000341403910404311i</v>
      </c>
      <c r="N3179">
        <f t="shared" si="924"/>
        <v>58.486840509306788</v>
      </c>
      <c r="O3179">
        <f t="shared" si="925"/>
        <v>11.322149803662152</v>
      </c>
      <c r="P3179" s="3">
        <f t="shared" si="926"/>
        <v>-11.322149803662152</v>
      </c>
      <c r="Q3179" s="3">
        <f t="shared" si="927"/>
        <v>-121.51315949069321</v>
      </c>
      <c r="R3179">
        <f t="shared" si="928"/>
        <v>58.486840509306788</v>
      </c>
      <c r="S3179">
        <f t="shared" si="929"/>
        <v>145.86290873623898</v>
      </c>
      <c r="T3179">
        <f t="shared" si="912"/>
        <v>-11.322149803662152</v>
      </c>
    </row>
    <row r="3180" spans="1:20" x14ac:dyDescent="0.25">
      <c r="A3180">
        <f t="shared" si="913"/>
        <v>919966.32303714298</v>
      </c>
      <c r="B3180">
        <f t="shared" si="930"/>
        <v>146417.18778943669</v>
      </c>
      <c r="C3180" t="str">
        <f t="shared" si="914"/>
        <v>-0.14175012086568-0.229934416329987i</v>
      </c>
      <c r="D3180" t="str">
        <f t="shared" si="915"/>
        <v>3.34274837917259-0.781403116997423i</v>
      </c>
      <c r="E3180" t="str">
        <f t="shared" si="916"/>
        <v>90.8305551729667-162.401065531914i</v>
      </c>
      <c r="F3180" t="str">
        <f t="shared" si="917"/>
        <v>2.41186092723463-1.19758558762231i</v>
      </c>
      <c r="G3180" t="str">
        <f t="shared" si="918"/>
        <v>0.99461261767075-0.0732008090179926i</v>
      </c>
      <c r="H3180" t="str">
        <f t="shared" si="919"/>
        <v>0.281739386293361-109.007806530458i</v>
      </c>
      <c r="I3180" t="str">
        <f t="shared" si="920"/>
        <v>-0.36635926411002-0.742636613131126i</v>
      </c>
      <c r="K3180" t="str">
        <f t="shared" si="921"/>
        <v>0.000284518629188923-0.000312835162266823i</v>
      </c>
      <c r="L3180" t="str">
        <f t="shared" si="922"/>
        <v>0.00015-0.00192729842494298i</v>
      </c>
      <c r="M3180" t="str">
        <f t="shared" si="923"/>
        <v>0.0004-0.000340111486754644i</v>
      </c>
      <c r="N3180">
        <f t="shared" si="924"/>
        <v>58.346970718806645</v>
      </c>
      <c r="O3180">
        <f t="shared" si="925"/>
        <v>11.368977188539544</v>
      </c>
      <c r="P3180" s="3">
        <f t="shared" si="926"/>
        <v>-11.368977188539544</v>
      </c>
      <c r="Q3180" s="3">
        <f t="shared" si="927"/>
        <v>-121.65302928119335</v>
      </c>
      <c r="R3180">
        <f t="shared" si="928"/>
        <v>58.346970718806645</v>
      </c>
      <c r="S3180">
        <f t="shared" si="929"/>
        <v>146.4171877894367</v>
      </c>
      <c r="T3180">
        <f t="shared" ref="T3180:T3243" si="931">P3180</f>
        <v>-11.368977188539544</v>
      </c>
    </row>
    <row r="3181" spans="1:20" x14ac:dyDescent="0.25">
      <c r="A3181">
        <f t="shared" ref="A3181:A3244" si="932">2*PI()*B3181</f>
        <v>923462.19506468414</v>
      </c>
      <c r="B3181">
        <f t="shared" si="930"/>
        <v>146973.57310303656</v>
      </c>
      <c r="C3181" t="str">
        <f t="shared" ref="C3181:C3244" si="933">IMPRODUCT(D3181,E3181,$C$40,,K3181,$C$41)</f>
        <v>-0.141543829462833-0.228353402676584i</v>
      </c>
      <c r="D3181" t="str">
        <f t="shared" ref="D3181:D3244" si="934">IMDIV(IMPRODUCT($C$37,$C$38,COMPLEX(1,A3181/$C$38)),IMSUM(-1*A3181*A3181/$C$39,COMPLEX(0,1*A3181)))</f>
        <v>3.34175797731626-0.783347826866281i</v>
      </c>
      <c r="E3181" t="str">
        <f t="shared" ref="E3181:E3244" si="935">IMDIV(IMPRODUCT(IMSUM(F3181,G3181),$C$29,H3181),IMSUM(1,I3181))</f>
        <v>90.0262426481572-162.110048794412i</v>
      </c>
      <c r="F3181" t="str">
        <f t="shared" ref="F3181:F3244" si="936">IMDIV(IMPRODUCT($C$14,$C$15,COMPLEX(1,A3181/$C$15)),IMSUM(-1*A3181*A3181/$C$16,COMPLEX(0,A3181)))</f>
        <v>2.41176199217656-1.19439117669107i</v>
      </c>
      <c r="G3181" t="str">
        <f t="shared" ref="G3181:G3244" si="937">IMDIV(1,COMPLEX(1,A3181*$C$9*$C$10))</f>
        <v>0.994571818445565-0.0734759579688972i</v>
      </c>
      <c r="H3181" t="str">
        <f t="shared" ref="H3181:H3244" si="938">IMDIV($C$3,IMSUM(K3181,COMPLEX(0,$C$28*A3181)))</f>
        <v>0.279475117307732-108.593104452433i</v>
      </c>
      <c r="I3181" t="str">
        <f t="shared" ref="I3181:I3244" si="939">IMPRODUCT(F3181,$C$29,H3181,$C$31)</f>
        <v>-0.363995108534637-0.73977452018012i</v>
      </c>
      <c r="K3181" t="str">
        <f t="shared" ref="K3181:K3244" si="940">IF($C$26&lt;=0,IMDIV(1,IMSUM(IMDIV(1,L3181),1/$C$18)),IMDIV(1,IMSUM(IMDIV(1,L3181),1/$C$18,IMDIV(1,M3181))))</f>
        <v>0.000284391766514077-0.000311941291087582i</v>
      </c>
      <c r="L3181" t="str">
        <f t="shared" ref="L3181:L3244" si="941">IMSUM($C$21/$C$22,IMDIV(1,COMPLEX(0,$C$20*$C$22*A3181)))</f>
        <v>0.00015-0.00192000241576308i</v>
      </c>
      <c r="M3181" t="str">
        <f t="shared" ref="M3181:M3244" si="942">IMSUM($C$25/$C$26,IMDIV(1,COMPLEX(0,$C$24*$C$26*A3181)))</f>
        <v>0.0004-0.000338823955722897i</v>
      </c>
      <c r="N3181">
        <f t="shared" ref="N3181:N3244" si="943">ABS(R3181)</f>
        <v>58.207481793625476</v>
      </c>
      <c r="O3181">
        <f t="shared" ref="O3181:O3244" si="944">ABS(P3181)</f>
        <v>11.415835303800772</v>
      </c>
      <c r="P3181" s="3">
        <f t="shared" ref="P3181:P3244" si="945">20*LOG10(IMABS(C3181))</f>
        <v>-11.415835303800772</v>
      </c>
      <c r="Q3181" s="3">
        <f t="shared" ref="Q3181:Q3244" si="946">IMARGUMENT(C3181)*180/PI()</f>
        <v>-121.79251820637452</v>
      </c>
      <c r="R3181">
        <f t="shared" ref="R3181:R3244" si="947">IF(Q3181&lt;0,Q3181+180,Q3181-180)</f>
        <v>58.207481793625476</v>
      </c>
      <c r="S3181">
        <f t="shared" ref="S3181:S3244" si="948">B3181/1000</f>
        <v>146.97357310303656</v>
      </c>
      <c r="T3181">
        <f t="shared" si="931"/>
        <v>-11.415835303800772</v>
      </c>
    </row>
    <row r="3182" spans="1:20" x14ac:dyDescent="0.25">
      <c r="A3182">
        <f t="shared" si="932"/>
        <v>926971.35140593001</v>
      </c>
      <c r="B3182">
        <f t="shared" ref="B3182:B3245" si="949">B3181*(1+B$42)</f>
        <v>147532.0726808281</v>
      </c>
      <c r="C3182" t="str">
        <f t="shared" si="933"/>
        <v>-0.141332842467477-0.22678154776998i</v>
      </c>
      <c r="D3182" t="str">
        <f t="shared" si="934"/>
        <v>3.34076062752728-0.785300878947449i</v>
      </c>
      <c r="E3182" t="str">
        <f t="shared" si="935"/>
        <v>89.2268482061564-161.815233548939i</v>
      </c>
      <c r="F3182" t="str">
        <f t="shared" si="936"/>
        <v>2.41166231199271-1.19121383677765i</v>
      </c>
      <c r="G3182" t="str">
        <f t="shared" si="937"/>
        <v>0.994530711942502-0.0737521182451234i</v>
      </c>
      <c r="H3182" t="str">
        <f t="shared" si="938"/>
        <v>0.277229036464487-108.179995177648i</v>
      </c>
      <c r="I3182" t="str">
        <f t="shared" si="939"/>
        <v>-0.361648864986336-0.73692338307851i</v>
      </c>
      <c r="K3182" t="str">
        <f t="shared" si="940"/>
        <v>0.000284264871257355-0.000311051645088981i</v>
      </c>
      <c r="L3182" t="str">
        <f t="shared" si="941"/>
        <v>0.00015-0.00191273402646253i</v>
      </c>
      <c r="M3182" t="str">
        <f t="shared" si="942"/>
        <v>0.0004-0.000337541298787504i</v>
      </c>
      <c r="N3182">
        <f t="shared" si="943"/>
        <v>58.06836958931072</v>
      </c>
      <c r="O3182">
        <f t="shared" si="944"/>
        <v>11.462723328109188</v>
      </c>
      <c r="P3182" s="3">
        <f t="shared" si="945"/>
        <v>-11.462723328109188</v>
      </c>
      <c r="Q3182" s="3">
        <f t="shared" si="946"/>
        <v>-121.93163041068928</v>
      </c>
      <c r="R3182">
        <f t="shared" si="947"/>
        <v>58.06836958931072</v>
      </c>
      <c r="S3182">
        <f t="shared" si="948"/>
        <v>147.53207268082809</v>
      </c>
      <c r="T3182">
        <f t="shared" si="931"/>
        <v>-11.462723328109188</v>
      </c>
    </row>
    <row r="3183" spans="1:20" x14ac:dyDescent="0.25">
      <c r="A3183">
        <f t="shared" si="932"/>
        <v>930493.84254127252</v>
      </c>
      <c r="B3183">
        <f t="shared" si="949"/>
        <v>148092.69455701526</v>
      </c>
      <c r="C3183" t="str">
        <f t="shared" si="933"/>
        <v>-0.141117258973023-0.225218832240013i</v>
      </c>
      <c r="D3183" t="str">
        <f t="shared" si="934"/>
        <v>3.33975628543328-0.787262270496585i</v>
      </c>
      <c r="E3183" t="str">
        <f t="shared" si="935"/>
        <v>88.4323762085291-161.516694303336i</v>
      </c>
      <c r="F3183" t="str">
        <f t="shared" si="936"/>
        <v>2.4115618811338-1.18805352092203i</v>
      </c>
      <c r="G3183" t="str">
        <f t="shared" si="937"/>
        <v>0.994489295873136-0.0740292933026527i</v>
      </c>
      <c r="H3183" t="str">
        <f t="shared" si="938"/>
        <v>0.275000991196863-107.768472415816i</v>
      </c>
      <c r="I3183" t="str">
        <f t="shared" si="939"/>
        <v>-0.359320396635123-0.73408315724571i</v>
      </c>
      <c r="K3183" t="str">
        <f t="shared" si="940"/>
        <v>0.000284137937364669-0.00031016620932506i</v>
      </c>
      <c r="L3183" t="str">
        <f t="shared" si="941"/>
        <v>0.00015-0.00190549315248309i</v>
      </c>
      <c r="M3183" t="str">
        <f t="shared" si="942"/>
        <v>0.0004-0.000336263497497015i</v>
      </c>
      <c r="N3183">
        <f t="shared" si="943"/>
        <v>57.929629912619603</v>
      </c>
      <c r="O3183">
        <f t="shared" si="944"/>
        <v>11.509640453487293</v>
      </c>
      <c r="P3183" s="3">
        <f t="shared" si="945"/>
        <v>-11.509640453487293</v>
      </c>
      <c r="Q3183" s="3">
        <f t="shared" si="946"/>
        <v>-122.0703700873804</v>
      </c>
      <c r="R3183">
        <f t="shared" si="947"/>
        <v>57.929629912619603</v>
      </c>
      <c r="S3183">
        <f t="shared" si="948"/>
        <v>148.09269455701525</v>
      </c>
      <c r="T3183">
        <f t="shared" si="931"/>
        <v>-11.509640453487293</v>
      </c>
    </row>
    <row r="3184" spans="1:20" x14ac:dyDescent="0.25">
      <c r="A3184">
        <f t="shared" si="932"/>
        <v>934029.71914292953</v>
      </c>
      <c r="B3184">
        <f t="shared" si="949"/>
        <v>148655.44679633193</v>
      </c>
      <c r="C3184" t="str">
        <f t="shared" si="933"/>
        <v>-0.140897176924847-0.22366523555219i</v>
      </c>
      <c r="D3184" t="str">
        <f t="shared" si="934"/>
        <v>3.33874490644276-0.789231998583906i</v>
      </c>
      <c r="E3184" t="str">
        <f t="shared" si="935"/>
        <v>87.6428300187167-161.214504912638i</v>
      </c>
      <c r="F3184" t="str">
        <f t="shared" si="936"/>
        <v>2.41146069401023-1.18491018239504i</v>
      </c>
      <c r="G3184" t="str">
        <f t="shared" si="937"/>
        <v>0.994447567932395-0.0743074866062612i</v>
      </c>
      <c r="H3184" t="str">
        <f t="shared" si="938"/>
        <v>0.272790830327765-107.358529903426i</v>
      </c>
      <c r="I3184" t="str">
        <f t="shared" si="939"/>
        <v>-0.35700956770149-0.731253798300496i</v>
      </c>
      <c r="K3184" t="str">
        <f t="shared" si="940"/>
        <v>0.000284010958796242-0.000309284968884738i</v>
      </c>
      <c r="L3184" t="str">
        <f t="shared" si="941"/>
        <v>0.00015-0.00189827968966237i</v>
      </c>
      <c r="M3184" t="str">
        <f t="shared" si="942"/>
        <v>0.0004-0.00033499053346983i</v>
      </c>
      <c r="N3184">
        <f t="shared" si="943"/>
        <v>57.791258523136349</v>
      </c>
      <c r="O3184">
        <f t="shared" si="944"/>
        <v>11.556585885310213</v>
      </c>
      <c r="P3184" s="3">
        <f t="shared" si="945"/>
        <v>-11.556585885310213</v>
      </c>
      <c r="Q3184" s="3">
        <f t="shared" si="946"/>
        <v>-122.20874147686365</v>
      </c>
      <c r="R3184">
        <f t="shared" si="947"/>
        <v>57.791258523136349</v>
      </c>
      <c r="S3184">
        <f t="shared" si="948"/>
        <v>148.65544679633194</v>
      </c>
      <c r="T3184">
        <f t="shared" si="931"/>
        <v>-11.556585885310213</v>
      </c>
    </row>
    <row r="3185" spans="1:20" x14ac:dyDescent="0.25">
      <c r="A3185">
        <f t="shared" si="932"/>
        <v>937579.03207567276</v>
      </c>
      <c r="B3185">
        <f t="shared" si="949"/>
        <v>149220.33749415801</v>
      </c>
      <c r="C3185" t="str">
        <f t="shared" si="933"/>
        <v>-0.140672693114705-0.222120736041036i</v>
      </c>
      <c r="D3185" t="str">
        <f t="shared" si="934"/>
        <v>3.33772644574489-0.791210060091453i</v>
      </c>
      <c r="E3185" t="str">
        <f t="shared" si="935"/>
        <v>86.858212024491-160.90873857091i</v>
      </c>
      <c r="F3185" t="str">
        <f t="shared" si="936"/>
        <v>2.41135874499171-1.18178377469749i</v>
      </c>
      <c r="G3185" t="str">
        <f t="shared" si="937"/>
        <v>0.994405525798439-0.0745867016295041i</v>
      </c>
      <c r="H3185" t="str">
        <f t="shared" si="938"/>
        <v>0.270598404055709-106.950161403608i</v>
      </c>
      <c r="I3185" t="str">
        <f t="shared" si="939"/>
        <v>-0.354716243448177-0.728435262059848i</v>
      </c>
      <c r="K3185" t="str">
        <f t="shared" si="940"/>
        <v>0.000283883929526489-0.000308407908891494i</v>
      </c>
      <c r="L3185" t="str">
        <f t="shared" si="941"/>
        <v>0.00015-0.00189109353423229i</v>
      </c>
      <c r="M3185" t="str">
        <f t="shared" si="942"/>
        <v>0.0004-0.000333722388393933i</v>
      </c>
      <c r="N3185">
        <f t="shared" si="943"/>
        <v>57.653251134862117</v>
      </c>
      <c r="O3185">
        <f t="shared" si="944"/>
        <v>11.603558842293896</v>
      </c>
      <c r="P3185" s="3">
        <f t="shared" si="945"/>
        <v>-11.603558842293896</v>
      </c>
      <c r="Q3185" s="3">
        <f t="shared" si="946"/>
        <v>-122.34674886513788</v>
      </c>
      <c r="R3185">
        <f t="shared" si="947"/>
        <v>57.653251134862117</v>
      </c>
      <c r="S3185">
        <f t="shared" si="948"/>
        <v>149.220337494158</v>
      </c>
      <c r="T3185">
        <f t="shared" si="931"/>
        <v>-11.603558842293896</v>
      </c>
    </row>
    <row r="3186" spans="1:20" x14ac:dyDescent="0.25">
      <c r="A3186">
        <f t="shared" si="932"/>
        <v>941141.83239756036</v>
      </c>
      <c r="B3186">
        <f t="shared" si="949"/>
        <v>149787.37477663581</v>
      </c>
      <c r="C3186" t="str">
        <f t="shared" si="933"/>
        <v>-0.140443903175841-0.220585310943056i</v>
      </c>
      <c r="D3186" t="str">
        <f t="shared" si="934"/>
        <v>3.33670085830945-0.793196451710381i</v>
      </c>
      <c r="E3186" t="str">
        <f t="shared" si="935"/>
        <v>86.0785236602387-160.599467803618i</v>
      </c>
      <c r="F3186" t="str">
        <f t="shared" si="936"/>
        <v>2.41125602840701-1.17867425155937i</v>
      </c>
      <c r="G3186" t="str">
        <f t="shared" si="937"/>
        <v>0.994363167132549-0.0748669418547015i</v>
      </c>
      <c r="H3186" t="str">
        <f t="shared" si="938"/>
        <v>0.268423563940882-106.543360706i</v>
      </c>
      <c r="I3186" t="str">
        <f t="shared" si="939"/>
        <v>-0.352440290172021-0.725627504537837i</v>
      </c>
      <c r="K3186" t="str">
        <f t="shared" si="940"/>
        <v>0.000283756843543875-0.000307535014502998i</v>
      </c>
      <c r="L3186" t="str">
        <f t="shared" si="941"/>
        <v>0.00015-0.00188393458281758i</v>
      </c>
      <c r="M3186" t="str">
        <f t="shared" si="942"/>
        <v>0.0004-0.000332459044026632i</v>
      </c>
      <c r="N3186">
        <f t="shared" si="943"/>
        <v>57.515603417790828</v>
      </c>
      <c r="O3186">
        <f t="shared" si="944"/>
        <v>11.650558556480588</v>
      </c>
      <c r="P3186" s="3">
        <f t="shared" si="945"/>
        <v>-11.650558556480588</v>
      </c>
      <c r="Q3186" s="3">
        <f t="shared" si="946"/>
        <v>-122.48439658220917</v>
      </c>
      <c r="R3186">
        <f t="shared" si="947"/>
        <v>57.515603417790828</v>
      </c>
      <c r="S3186">
        <f t="shared" si="948"/>
        <v>149.7873747766358</v>
      </c>
      <c r="T3186">
        <f t="shared" si="931"/>
        <v>-11.650558556480588</v>
      </c>
    </row>
    <row r="3187" spans="1:20" x14ac:dyDescent="0.25">
      <c r="A3187">
        <f t="shared" si="932"/>
        <v>944718.17136067105</v>
      </c>
      <c r="B3187">
        <f t="shared" si="949"/>
        <v>150356.56680078703</v>
      </c>
      <c r="C3187" t="str">
        <f t="shared" si="933"/>
        <v>-0.140210901578806-0.219058936429318i</v>
      </c>
      <c r="D3187" t="str">
        <f t="shared" si="934"/>
        <v>3.33566809888678-0.795191169938204i</v>
      </c>
      <c r="E3187" t="str">
        <f t="shared" si="935"/>
        <v>85.3037654290654-160.286764460542i</v>
      </c>
      <c r="F3187" t="str">
        <f t="shared" si="936"/>
        <v>2.41115253854369-1.17558156693899i</v>
      </c>
      <c r="G3187" t="str">
        <f t="shared" si="937"/>
        <v>0.994320489579006-0.0751482107729221i</v>
      </c>
      <c r="H3187" t="str">
        <f t="shared" si="938"/>
        <v>0.266266162891388-106.138121626614i</v>
      </c>
      <c r="I3187" t="str">
        <f t="shared" si="939"/>
        <v>-0.350181575195846-0.722830481944505i</v>
      </c>
      <c r="K3187" t="str">
        <f t="shared" si="940"/>
        <v>0.000283629694850798-0.00030666627091076i</v>
      </c>
      <c r="L3187" t="str">
        <f t="shared" si="941"/>
        <v>0.00015-0.00187680273243433i</v>
      </c>
      <c r="M3187" t="str">
        <f t="shared" si="942"/>
        <v>0.0004-0.000331200482194294i</v>
      </c>
      <c r="N3187">
        <f t="shared" si="943"/>
        <v>57.378310999464915</v>
      </c>
      <c r="O3187">
        <f t="shared" si="944"/>
        <v>11.697584273220457</v>
      </c>
      <c r="P3187" s="3">
        <f t="shared" si="945"/>
        <v>-11.697584273220457</v>
      </c>
      <c r="Q3187" s="3">
        <f t="shared" si="946"/>
        <v>-122.62168900053508</v>
      </c>
      <c r="R3187">
        <f t="shared" si="947"/>
        <v>57.378310999464915</v>
      </c>
      <c r="S3187">
        <f t="shared" si="948"/>
        <v>150.35656680078702</v>
      </c>
      <c r="T3187">
        <f t="shared" si="931"/>
        <v>-11.697584273220457</v>
      </c>
    </row>
    <row r="3188" spans="1:20" x14ac:dyDescent="0.25">
      <c r="A3188">
        <f t="shared" si="932"/>
        <v>948308.10041184153</v>
      </c>
      <c r="B3188">
        <f t="shared" si="949"/>
        <v>150927.92175463002</v>
      </c>
      <c r="C3188" t="str">
        <f t="shared" si="933"/>
        <v>-0.139973781627971-0.217541587637658i</v>
      </c>
      <c r="D3188" t="str">
        <f t="shared" si="934"/>
        <v>3.3346281220077-0.797194211076024i</v>
      </c>
      <c r="E3188" t="str">
        <f t="shared" si="935"/>
        <v>84.5339369247184-159.970699709212i</v>
      </c>
      <c r="F3188" t="str">
        <f t="shared" si="936"/>
        <v>2.41104826964781-1.17250567502221i</v>
      </c>
      <c r="G3188" t="str">
        <f t="shared" si="937"/>
        <v>0.994277490764978-0.0754305118839671i</v>
      </c>
      <c r="H3188" t="str">
        <f t="shared" si="938"/>
        <v>0.264126055149649-105.734438007705i</v>
      </c>
      <c r="I3188" t="str">
        <f t="shared" si="939"/>
        <v>-0.347939966860453-0.720044150684766i</v>
      </c>
      <c r="K3188" t="str">
        <f t="shared" si="940"/>
        <v>0.000283502477463471-0.000305801663339782i</v>
      </c>
      <c r="L3188" t="str">
        <f t="shared" si="941"/>
        <v>0.00015-0.00186969788048847i</v>
      </c>
      <c r="M3188" t="str">
        <f t="shared" si="942"/>
        <v>0.0004-0.000329946684792083i</v>
      </c>
      <c r="N3188">
        <f t="shared" si="943"/>
        <v>57.24136946651241</v>
      </c>
      <c r="O3188">
        <f t="shared" si="944"/>
        <v>11.744635251149241</v>
      </c>
      <c r="P3188" s="3">
        <f t="shared" si="945"/>
        <v>-11.744635251149241</v>
      </c>
      <c r="Q3188" s="3">
        <f t="shared" si="946"/>
        <v>-122.75863053348759</v>
      </c>
      <c r="R3188">
        <f t="shared" si="947"/>
        <v>57.24136946651241</v>
      </c>
      <c r="S3188">
        <f t="shared" si="948"/>
        <v>150.92792175463003</v>
      </c>
      <c r="T3188">
        <f t="shared" si="931"/>
        <v>-11.744635251149241</v>
      </c>
    </row>
    <row r="3189" spans="1:20" x14ac:dyDescent="0.25">
      <c r="A3189">
        <f t="shared" si="932"/>
        <v>951911.67119340657</v>
      </c>
      <c r="B3189">
        <f t="shared" si="949"/>
        <v>151501.44785729761</v>
      </c>
      <c r="C3189" t="str">
        <f t="shared" si="933"/>
        <v>-0.139732635458716-0.216033238704455i</v>
      </c>
      <c r="D3189" t="str">
        <f t="shared" si="934"/>
        <v>3.33358088198349-0.799205571225745i</v>
      </c>
      <c r="E3189" t="str">
        <f t="shared" si="935"/>
        <v>83.7690368533023-159.651344028856i</v>
      </c>
      <c r="F3189" t="str">
        <f t="shared" si="936"/>
        <v>2.41094321592364-1.16944653022156i</v>
      </c>
      <c r="G3189" t="str">
        <f t="shared" si="937"/>
        <v>0.994234168300398-0.0757138486963534i</v>
      </c>
      <c r="H3189" t="str">
        <f t="shared" si="938"/>
        <v>0.262003096278929-105.332303717637i</v>
      </c>
      <c r="I3189" t="str">
        <f t="shared" si="939"/>
        <v>-0.345715334516626-0.717268467357286i</v>
      </c>
      <c r="K3189" t="str">
        <f t="shared" si="940"/>
        <v>0.000283375185411799-0.000304941177048217i</v>
      </c>
      <c r="L3189" t="str">
        <f t="shared" si="941"/>
        <v>0.00015-0.00186261992477433i</v>
      </c>
      <c r="M3189" t="str">
        <f t="shared" si="942"/>
        <v>0.0004-0.000328697633783705i</v>
      </c>
      <c r="N3189">
        <f t="shared" si="943"/>
        <v>57.104774366158807</v>
      </c>
      <c r="O3189">
        <f t="shared" si="944"/>
        <v>11.791710762163049</v>
      </c>
      <c r="P3189" s="3">
        <f t="shared" si="945"/>
        <v>-11.791710762163049</v>
      </c>
      <c r="Q3189" s="3">
        <f t="shared" si="946"/>
        <v>-122.89522563384119</v>
      </c>
      <c r="R3189">
        <f t="shared" si="947"/>
        <v>57.104774366158807</v>
      </c>
      <c r="S3189">
        <f t="shared" si="948"/>
        <v>151.50144785729762</v>
      </c>
      <c r="T3189">
        <f t="shared" si="931"/>
        <v>-11.791710762163049</v>
      </c>
    </row>
    <row r="3190" spans="1:20" x14ac:dyDescent="0.25">
      <c r="A3190">
        <f t="shared" si="932"/>
        <v>955528.93554394157</v>
      </c>
      <c r="B3190">
        <f t="shared" si="949"/>
        <v>152077.15335915535</v>
      </c>
      <c r="C3190" t="str">
        <f t="shared" si="933"/>
        <v>-0.139487554035227-0.214533862796002i</v>
      </c>
      <c r="D3190" t="str">
        <f t="shared" si="934"/>
        <v>3.33252633290592-0.801225246287266i</v>
      </c>
      <c r="E3190" t="str">
        <f t="shared" si="935"/>
        <v>83.0090630547937-159.328767204835i</v>
      </c>
      <c r="F3190" t="str">
        <f t="shared" si="936"/>
        <v>2.41083737153336-1.16640408717547i</v>
      </c>
      <c r="G3190" t="str">
        <f t="shared" si="937"/>
        <v>0.994190519777848-0.0759982247272964i</v>
      </c>
      <c r="H3190" t="str">
        <f t="shared" si="938"/>
        <v>0.259897143150066-104.931712650753i</v>
      </c>
      <c r="I3190" t="str">
        <f t="shared" si="939"/>
        <v>-0.343507548517249-0.714503388753393i</v>
      </c>
      <c r="K3190" t="str">
        <f t="shared" si="940"/>
        <v>0.000283247812739262-0.000304084797326989i</v>
      </c>
      <c r="L3190" t="str">
        <f t="shared" si="941"/>
        <v>0.00015-0.00185556876347313i</v>
      </c>
      <c r="M3190" t="str">
        <f t="shared" si="942"/>
        <v>0.0004-0.000327453311201141i</v>
      </c>
      <c r="N3190">
        <f t="shared" si="943"/>
        <v>56.968521207726411</v>
      </c>
      <c r="O3190">
        <f t="shared" si="944"/>
        <v>11.838810091390496</v>
      </c>
      <c r="P3190" s="3">
        <f t="shared" si="945"/>
        <v>-11.838810091390496</v>
      </c>
      <c r="Q3190" s="3">
        <f t="shared" si="946"/>
        <v>-123.03147879227359</v>
      </c>
      <c r="R3190">
        <f t="shared" si="947"/>
        <v>56.968521207726411</v>
      </c>
      <c r="S3190">
        <f t="shared" si="948"/>
        <v>152.07715335915535</v>
      </c>
      <c r="T3190">
        <f t="shared" si="931"/>
        <v>-11.838810091390496</v>
      </c>
    </row>
    <row r="3191" spans="1:20" x14ac:dyDescent="0.25">
      <c r="A3191">
        <f t="shared" si="932"/>
        <v>959159.94549900852</v>
      </c>
      <c r="B3191">
        <f t="shared" si="949"/>
        <v>152655.04654192014</v>
      </c>
      <c r="C3191" t="str">
        <f t="shared" si="933"/>
        <v>-0.139238627148955-0.213043432139486i</v>
      </c>
      <c r="D3191" t="str">
        <f t="shared" si="934"/>
        <v>3.33146442864714-0.803253231955657i</v>
      </c>
      <c r="E3191" t="str">
        <f t="shared" si="935"/>
        <v>82.2540125243609-159.00303832358i</v>
      </c>
      <c r="F3191" t="str">
        <f t="shared" si="936"/>
        <v>2.41073073059683-1.1633783007474i</v>
      </c>
      <c r="G3191" t="str">
        <f t="shared" si="937"/>
        <v>0.994146542772439-0.0762836435026913i</v>
      </c>
      <c r="H3191" t="str">
        <f t="shared" si="938"/>
        <v>0.257808053928299-104.532658727247i</v>
      </c>
      <c r="I3191" t="str">
        <f t="shared" si="939"/>
        <v>-0.341316480209454-0.711748871856024i</v>
      </c>
      <c r="K3191" t="str">
        <f t="shared" si="940"/>
        <v>0.000283120353502812-0.00030323250949946i</v>
      </c>
      <c r="L3191" t="str">
        <f t="shared" si="941"/>
        <v>0.00015-0.00184854429515156i</v>
      </c>
      <c r="M3191" t="str">
        <f t="shared" si="942"/>
        <v>0.0004-0.000326213699144393i</v>
      </c>
      <c r="N3191">
        <f t="shared" si="943"/>
        <v>56.832605464110642</v>
      </c>
      <c r="O3191">
        <f t="shared" si="944"/>
        <v>11.885932537160231</v>
      </c>
      <c r="P3191" s="3">
        <f t="shared" si="945"/>
        <v>-11.885932537160231</v>
      </c>
      <c r="Q3191" s="3">
        <f t="shared" si="946"/>
        <v>-123.16739453588936</v>
      </c>
      <c r="R3191">
        <f t="shared" si="947"/>
        <v>56.832605464110642</v>
      </c>
      <c r="S3191">
        <f t="shared" si="948"/>
        <v>152.65504654192014</v>
      </c>
      <c r="T3191">
        <f t="shared" si="931"/>
        <v>-11.885932537160231</v>
      </c>
    </row>
    <row r="3192" spans="1:20" x14ac:dyDescent="0.25">
      <c r="A3192">
        <f t="shared" si="932"/>
        <v>962804.75329190469</v>
      </c>
      <c r="B3192">
        <f t="shared" si="949"/>
        <v>153235.13571877943</v>
      </c>
      <c r="C3192" t="str">
        <f t="shared" si="933"/>
        <v>-0.138985943417682-0.211561918053505i</v>
      </c>
      <c r="D3192" t="str">
        <f t="shared" si="934"/>
        <v>3.33039512285984-0.805289523718311i</v>
      </c>
      <c r="E3192" t="str">
        <f t="shared" si="935"/>
        <v>81.5038814334353-158.674225767986i</v>
      </c>
      <c r="F3192" t="str">
        <f t="shared" si="936"/>
        <v>2.41062328719119-1.16036912602508i</v>
      </c>
      <c r="G3192" t="str">
        <f t="shared" si="937"/>
        <v>0.994102234841692-0.0765701085570949i</v>
      </c>
      <c r="H3192" t="str">
        <f t="shared" si="938"/>
        <v>0.255735688060287-104.135135893032i</v>
      </c>
      <c r="I3192" t="str">
        <f t="shared" si="939"/>
        <v>-0.339142001926856-0.709004873838593i</v>
      </c>
      <c r="K3192" t="str">
        <f t="shared" si="940"/>
        <v>0.000282992801772752-0.000302384298921077i</v>
      </c>
      <c r="L3192" t="str">
        <f t="shared" si="941"/>
        <v>0.00015-0.00184154641876027i</v>
      </c>
      <c r="M3192" t="str">
        <f t="shared" si="942"/>
        <v>0.0004-0.000324978779781224i</v>
      </c>
      <c r="N3192">
        <f t="shared" si="943"/>
        <v>56.697022573230512</v>
      </c>
      <c r="O3192">
        <f t="shared" si="944"/>
        <v>11.933077410966531</v>
      </c>
      <c r="P3192" s="3">
        <f t="shared" si="945"/>
        <v>-11.933077410966531</v>
      </c>
      <c r="Q3192" s="3">
        <f t="shared" si="946"/>
        <v>-123.30297742676949</v>
      </c>
      <c r="R3192">
        <f t="shared" si="947"/>
        <v>56.697022573230512</v>
      </c>
      <c r="S3192">
        <f t="shared" si="948"/>
        <v>153.23513571877945</v>
      </c>
      <c r="T3192">
        <f t="shared" si="931"/>
        <v>-11.933077410966531</v>
      </c>
    </row>
    <row r="3193" spans="1:20" x14ac:dyDescent="0.25">
      <c r="A3193">
        <f t="shared" si="932"/>
        <v>966463.41135441407</v>
      </c>
      <c r="B3193">
        <f t="shared" si="949"/>
        <v>153817.42923451081</v>
      </c>
      <c r="C3193" t="str">
        <f t="shared" si="933"/>
        <v>-0.13872959028513-0.210089290978187i</v>
      </c>
      <c r="D3193" t="str">
        <f t="shared" si="934"/>
        <v>3.3293183689772-0.807334116852069i</v>
      </c>
      <c r="E3193" t="str">
        <f t="shared" si="935"/>
        <v>80.7586651505843-158.342397213268i</v>
      </c>
      <c r="F3193" t="str">
        <f t="shared" si="936"/>
        <v>2.41051503535067-1.15737651831964i</v>
      </c>
      <c r="G3193" t="str">
        <f t="shared" si="937"/>
        <v>0.994057593525413-0.0768576234337064i</v>
      </c>
      <c r="H3193" t="str">
        <f t="shared" si="938"/>
        <v>0.253679906261255-103.739138119614i</v>
      </c>
      <c r="I3193" t="str">
        <f t="shared" si="939"/>
        <v>-0.336983986981828-0.706271352063977i</v>
      </c>
      <c r="K3193" t="str">
        <f t="shared" si="940"/>
        <v>0.000282865151632642-0.000301540150978998i</v>
      </c>
      <c r="L3193" t="str">
        <f t="shared" si="941"/>
        <v>0.00015-0.00183457503363247i</v>
      </c>
      <c r="M3193" t="str">
        <f t="shared" si="942"/>
        <v>0.0004-0.000323748535346905i</v>
      </c>
      <c r="N3193">
        <f t="shared" si="943"/>
        <v>56.561767939471665</v>
      </c>
      <c r="O3193">
        <f t="shared" si="944"/>
        <v>11.980244037431865</v>
      </c>
      <c r="P3193" s="3">
        <f t="shared" si="945"/>
        <v>-11.980244037431865</v>
      </c>
      <c r="Q3193" s="3">
        <f t="shared" si="946"/>
        <v>-123.43823206052834</v>
      </c>
      <c r="R3193">
        <f t="shared" si="947"/>
        <v>56.561767939471665</v>
      </c>
      <c r="S3193">
        <f t="shared" si="948"/>
        <v>153.81742923451083</v>
      </c>
      <c r="T3193">
        <f t="shared" si="931"/>
        <v>-11.980244037431865</v>
      </c>
    </row>
    <row r="3194" spans="1:20" x14ac:dyDescent="0.25">
      <c r="A3194">
        <f t="shared" si="932"/>
        <v>970135.97231756081</v>
      </c>
      <c r="B3194">
        <f t="shared" si="949"/>
        <v>154401.93546560194</v>
      </c>
      <c r="C3194" t="str">
        <f t="shared" si="933"/>
        <v>-0.138469654021196-0.20862552050486i</v>
      </c>
      <c r="D3194" t="str">
        <f t="shared" si="934"/>
        <v>3.32823412021301-0.80938700642035i</v>
      </c>
      <c r="E3194" t="str">
        <f t="shared" si="935"/>
        <v>80.0183582621441-158.007619623268i</v>
      </c>
      <c r="F3194" t="str">
        <f t="shared" si="936"/>
        <v>2.41040596906622-1.15440043316483i</v>
      </c>
      <c r="G3194" t="str">
        <f t="shared" si="937"/>
        <v>0.994012616345577-0.0771461916843471i</v>
      </c>
      <c r="H3194" t="str">
        <f t="shared" si="938"/>
        <v>0.251640570502283-103.344659403964i</v>
      </c>
      <c r="I3194" t="str">
        <f t="shared" si="939"/>
        <v>-0.334842309657855-0.703548264083423i</v>
      </c>
      <c r="K3194" t="str">
        <f t="shared" si="940"/>
        <v>0.000282737397179189-0.000300700051091767i</v>
      </c>
      <c r="L3194" t="str">
        <f t="shared" si="941"/>
        <v>0.00015-0.00182763003948243i</v>
      </c>
      <c r="M3194" t="str">
        <f t="shared" si="942"/>
        <v>0.0004-0.000322522948143959i</v>
      </c>
      <c r="N3194">
        <f t="shared" si="943"/>
        <v>56.426836935095423</v>
      </c>
      <c r="O3194">
        <f t="shared" si="944"/>
        <v>12.027431754265891</v>
      </c>
      <c r="P3194" s="3">
        <f t="shared" si="945"/>
        <v>-12.027431754265891</v>
      </c>
      <c r="Q3194" s="3">
        <f t="shared" si="946"/>
        <v>-123.57316306490458</v>
      </c>
      <c r="R3194">
        <f t="shared" si="947"/>
        <v>56.426836935095423</v>
      </c>
      <c r="S3194">
        <f t="shared" si="948"/>
        <v>154.40193546560195</v>
      </c>
      <c r="T3194">
        <f t="shared" si="931"/>
        <v>-12.027431754265891</v>
      </c>
    </row>
    <row r="3195" spans="1:20" x14ac:dyDescent="0.25">
      <c r="A3195">
        <f t="shared" si="932"/>
        <v>973822.48901236767</v>
      </c>
      <c r="B3195">
        <f t="shared" si="949"/>
        <v>154988.66282037125</v>
      </c>
      <c r="C3195" t="str">
        <f t="shared" si="933"/>
        <v>-0.138206219722682-0.207170575405279i</v>
      </c>
      <c r="D3195" t="str">
        <f t="shared" si="934"/>
        <v>3.32714232956173-0.811448187270239i</v>
      </c>
      <c r="E3195" t="str">
        <f t="shared" si="935"/>
        <v>79.2829545926066-157.669959247183i</v>
      </c>
      <c r="F3195" t="str">
        <f t="shared" si="936"/>
        <v>2.4102960822853-1.1514408263162i</v>
      </c>
      <c r="G3195" t="str">
        <f t="shared" si="937"/>
        <v>0.9939673008062-0.0774358168694398i</v>
      </c>
      <c r="H3195" t="str">
        <f t="shared" si="938"/>
        <v>0.249617543997749-102.951693768388i</v>
      </c>
      <c r="I3195" t="str">
        <f t="shared" si="939"/>
        <v>-0.332716845201934-0.700835567635507i</v>
      </c>
      <c r="K3195" t="str">
        <f t="shared" si="940"/>
        <v>0.000282609532522158-0.000299863984708929i</v>
      </c>
      <c r="L3195" t="str">
        <f t="shared" si="941"/>
        <v>0.00015-0.0018207113364041i</v>
      </c>
      <c r="M3195" t="str">
        <f t="shared" si="942"/>
        <v>0.0004-0.000321302000541899i</v>
      </c>
      <c r="N3195">
        <f t="shared" si="943"/>
        <v>56.292224901637709</v>
      </c>
      <c r="O3195">
        <f t="shared" si="944"/>
        <v>12.074639912222825</v>
      </c>
      <c r="P3195" s="3">
        <f t="shared" si="945"/>
        <v>-12.074639912222825</v>
      </c>
      <c r="Q3195" s="3">
        <f t="shared" si="946"/>
        <v>-123.70777509836229</v>
      </c>
      <c r="R3195">
        <f t="shared" si="947"/>
        <v>56.292224901637709</v>
      </c>
      <c r="S3195">
        <f t="shared" si="948"/>
        <v>154.98866282037125</v>
      </c>
      <c r="T3195">
        <f t="shared" si="931"/>
        <v>-12.074639912222825</v>
      </c>
    </row>
    <row r="3196" spans="1:20" x14ac:dyDescent="0.25">
      <c r="A3196">
        <f t="shared" si="932"/>
        <v>977523.01447061473</v>
      </c>
      <c r="B3196">
        <f t="shared" si="949"/>
        <v>155577.61973908867</v>
      </c>
      <c r="C3196" t="str">
        <f t="shared" si="933"/>
        <v>-0.137939371314593-0.205724423660434i</v>
      </c>
      <c r="D3196" t="str">
        <f t="shared" si="934"/>
        <v>3.32604294979862-0.813517654029555i</v>
      </c>
      <c r="E3196" t="str">
        <f t="shared" si="935"/>
        <v>78.5524472247941-157.329481616735i</v>
      </c>
      <c r="F3196" t="str">
        <f t="shared" si="936"/>
        <v>2.41018536891149-1.14849765375027i</v>
      </c>
      <c r="G3196" t="str">
        <f t="shared" si="937"/>
        <v>0.993921644393221-0.0777265025579881i</v>
      </c>
      <c r="H3196" t="str">
        <f t="shared" si="938"/>
        <v>0.247610691192916-102.560235260411i</v>
      </c>
      <c r="I3196" t="str">
        <f t="shared" si="939"/>
        <v>-0.330607469817067-0.698133220645125i</v>
      </c>
      <c r="K3196" t="str">
        <f t="shared" si="940"/>
        <v>0.000282481551784262-0.000299031937310697i</v>
      </c>
      <c r="L3196" t="str">
        <f t="shared" si="941"/>
        <v>0.00015-0.00181381882486959i</v>
      </c>
      <c r="M3196" t="str">
        <f t="shared" si="942"/>
        <v>0.0004-0.000320085674976987i</v>
      </c>
      <c r="N3196">
        <f t="shared" si="943"/>
        <v>56.157927151283161</v>
      </c>
      <c r="O3196">
        <f t="shared" si="944"/>
        <v>12.121867875054694</v>
      </c>
      <c r="P3196" s="3">
        <f t="shared" si="945"/>
        <v>-12.121867875054694</v>
      </c>
      <c r="Q3196" s="3">
        <f t="shared" si="946"/>
        <v>-123.84207284871684</v>
      </c>
      <c r="R3196">
        <f t="shared" si="947"/>
        <v>56.157927151283161</v>
      </c>
      <c r="S3196">
        <f t="shared" si="948"/>
        <v>155.57761973908868</v>
      </c>
      <c r="T3196">
        <f t="shared" si="931"/>
        <v>-12.121867875054694</v>
      </c>
    </row>
    <row r="3197" spans="1:20" x14ac:dyDescent="0.25">
      <c r="A3197">
        <f t="shared" si="932"/>
        <v>981237.601925603</v>
      </c>
      <c r="B3197">
        <f t="shared" si="949"/>
        <v>156168.81469409721</v>
      </c>
      <c r="C3197" t="str">
        <f t="shared" si="933"/>
        <v>-0.137669191551923-0.204287032488871i</v>
      </c>
      <c r="D3197" t="str">
        <f t="shared" si="934"/>
        <v>3.32493593347983-0.815595401103928i</v>
      </c>
      <c r="E3197" t="str">
        <f t="shared" si="935"/>
        <v>77.8268285197458-156.986251543725i</v>
      </c>
      <c r="F3197" t="str">
        <f t="shared" si="936"/>
        <v>2.41007382280423-1.14557087166375i</v>
      </c>
      <c r="G3197" t="str">
        <f t="shared" si="937"/>
        <v>0.993875644574375-0.0780182523275538i</v>
      </c>
      <c r="H3197" t="str">
        <f t="shared" si="938"/>
        <v>0.245619877751648-102.170277952641i</v>
      </c>
      <c r="I3197" t="str">
        <f t="shared" si="939"/>
        <v>-0.328514060654768-0.695441181222396i</v>
      </c>
      <c r="K3197" t="str">
        <f t="shared" si="940"/>
        <v>0.000282353449101085-0.000298203894407588i</v>
      </c>
      <c r="L3197" t="str">
        <f t="shared" si="941"/>
        <v>0.00015-0.00180695240572783i</v>
      </c>
      <c r="M3197" t="str">
        <f t="shared" si="942"/>
        <v>0.0004-0.000318873953951969i</v>
      </c>
      <c r="N3197">
        <f t="shared" si="943"/>
        <v>56.023938968217919</v>
      </c>
      <c r="O3197">
        <f t="shared" si="944"/>
        <v>12.169115019463611</v>
      </c>
      <c r="P3197" s="3">
        <f t="shared" si="945"/>
        <v>-12.169115019463611</v>
      </c>
      <c r="Q3197" s="3">
        <f t="shared" si="946"/>
        <v>-123.97606103178208</v>
      </c>
      <c r="R3197">
        <f t="shared" si="947"/>
        <v>56.023938968217919</v>
      </c>
      <c r="S3197">
        <f t="shared" si="948"/>
        <v>156.16881469409719</v>
      </c>
      <c r="T3197">
        <f t="shared" si="931"/>
        <v>-12.169115019463611</v>
      </c>
    </row>
    <row r="3198" spans="1:20" x14ac:dyDescent="0.25">
      <c r="A3198">
        <f t="shared" si="932"/>
        <v>984966.3048129204</v>
      </c>
      <c r="B3198">
        <f t="shared" si="949"/>
        <v>156762.25618993479</v>
      </c>
      <c r="C3198" t="str">
        <f t="shared" si="933"/>
        <v>-0.137395762021944-0.202858368374599i</v>
      </c>
      <c r="D3198" t="str">
        <f t="shared" si="934"/>
        <v>3.32382123294261-0.817681422673811i</v>
      </c>
      <c r="E3198" t="str">
        <f t="shared" si="935"/>
        <v>77.1060901363883-156.640333118001i</v>
      </c>
      <c r="F3198" t="str">
        <f t="shared" si="936"/>
        <v>2.40996143777853-1.1426604364727i</v>
      </c>
      <c r="G3198" t="str">
        <f t="shared" si="937"/>
        <v>0.99382929879907-0.0783110697642348i</v>
      </c>
      <c r="H3198" t="str">
        <f t="shared" si="938"/>
        <v>0.243644970544257-101.78181594265i</v>
      </c>
      <c r="I3198" t="str">
        <f t="shared" si="939"/>
        <v>-0.326436495807656-0.692759407661678i</v>
      </c>
      <c r="K3198" t="str">
        <f t="shared" si="940"/>
        <v>0.000282225218620983-0.000297379841540059i</v>
      </c>
      <c r="L3198" t="str">
        <f t="shared" si="941"/>
        <v>0.00015-0.00180011198020305i</v>
      </c>
      <c r="M3198" t="str">
        <f t="shared" si="942"/>
        <v>0.0004-0.000317666820035833i</v>
      </c>
      <c r="N3198">
        <f t="shared" si="943"/>
        <v>55.890255609964996</v>
      </c>
      <c r="O3198">
        <f t="shared" si="944"/>
        <v>12.21638073505035</v>
      </c>
      <c r="P3198" s="3">
        <f t="shared" si="945"/>
        <v>-12.21638073505035</v>
      </c>
      <c r="Q3198" s="3">
        <f t="shared" si="946"/>
        <v>-124.109744390035</v>
      </c>
      <c r="R3198">
        <f t="shared" si="947"/>
        <v>55.890255609964996</v>
      </c>
      <c r="S3198">
        <f t="shared" si="948"/>
        <v>156.76225618993479</v>
      </c>
      <c r="T3198">
        <f t="shared" si="931"/>
        <v>-12.21638073505035</v>
      </c>
    </row>
    <row r="3199" spans="1:20" x14ac:dyDescent="0.25">
      <c r="A3199">
        <f t="shared" si="932"/>
        <v>988709.17677120958</v>
      </c>
      <c r="B3199">
        <f t="shared" si="949"/>
        <v>157357.95276345656</v>
      </c>
      <c r="C3199" t="str">
        <f t="shared" si="933"/>
        <v>-0.13711916314696-0.201438397094524i</v>
      </c>
      <c r="D3199" t="str">
        <f t="shared" si="934"/>
        <v>3.32269880030544-0.819775712691513i</v>
      </c>
      <c r="E3199" t="str">
        <f t="shared" si="935"/>
        <v>76.3902230509367-156.291789705798i</v>
      </c>
      <c r="F3199" t="str">
        <f t="shared" si="936"/>
        <v>2.40984820760464-1.13976630481173i</v>
      </c>
      <c r="G3199" t="str">
        <f t="shared" si="937"/>
        <v>0.993782604498261-0.078604958462642i</v>
      </c>
      <c r="H3199" t="str">
        <f t="shared" si="938"/>
        <v>0.241685837635525-101.394843352851i</v>
      </c>
      <c r="I3199" t="str">
        <f t="shared" si="939"/>
        <v>-0.324374654302113-0.690087858440538i</v>
      </c>
      <c r="K3199" t="str">
        <f t="shared" si="940"/>
        <v>0.000282096854505006-0.000296559764278169i</v>
      </c>
      <c r="L3199" t="str">
        <f t="shared" si="941"/>
        <v>0.00015-0.00179329744989346i</v>
      </c>
      <c r="M3199" t="str">
        <f t="shared" si="942"/>
        <v>0.0004-0.000316464255863551i</v>
      </c>
      <c r="N3199">
        <f t="shared" si="943"/>
        <v>55.756872308698206</v>
      </c>
      <c r="O3199">
        <f t="shared" si="944"/>
        <v>12.263664424261291</v>
      </c>
      <c r="P3199" s="3">
        <f t="shared" si="945"/>
        <v>-12.263664424261291</v>
      </c>
      <c r="Q3199" s="3">
        <f t="shared" si="946"/>
        <v>-124.24312769130179</v>
      </c>
      <c r="R3199">
        <f t="shared" si="947"/>
        <v>55.756872308698206</v>
      </c>
      <c r="S3199">
        <f t="shared" si="948"/>
        <v>157.35795276345655</v>
      </c>
      <c r="T3199">
        <f t="shared" si="931"/>
        <v>-12.263664424261291</v>
      </c>
    </row>
    <row r="3200" spans="1:20" x14ac:dyDescent="0.25">
      <c r="A3200">
        <f t="shared" si="932"/>
        <v>992466.27164294035</v>
      </c>
      <c r="B3200">
        <f t="shared" si="949"/>
        <v>157955.91298395771</v>
      </c>
      <c r="C3200" t="str">
        <f t="shared" si="933"/>
        <v>-0.136839474187525-0.200027083745439i</v>
      </c>
      <c r="D3200" t="str">
        <f t="shared" si="934"/>
        <v>3.32156858746824-0.821878264878199i</v>
      </c>
      <c r="E3200" t="str">
        <f t="shared" si="935"/>
        <v>75.6792175760438-155.940683948459i</v>
      </c>
      <c r="F3200" t="str">
        <f t="shared" si="936"/>
        <v>2.40973412600778-1.13688843353321i</v>
      </c>
      <c r="G3200" t="str">
        <f t="shared" si="937"/>
        <v>0.993735559084325-0.0788999220258746i</v>
      </c>
      <c r="H3200" t="str">
        <f t="shared" si="938"/>
        <v>0.239742348272811-101.009354330376i</v>
      </c>
      <c r="I3200" t="str">
        <f t="shared" si="939"/>
        <v>-0.322328416090995-0.687426492218761i</v>
      </c>
      <c r="K3200" t="str">
        <f t="shared" si="940"/>
        <v>0.000281968350926806-0.000295743648221204i</v>
      </c>
      <c r="L3200" t="str">
        <f t="shared" si="941"/>
        <v>0.00015-0.00178650871676973i</v>
      </c>
      <c r="M3200" t="str">
        <f t="shared" si="942"/>
        <v>0.0004-0.000315266244135835i</v>
      </c>
      <c r="N3200">
        <f t="shared" si="943"/>
        <v>55.623784272535886</v>
      </c>
      <c r="O3200">
        <f t="shared" si="944"/>
        <v>12.310965502332632</v>
      </c>
      <c r="P3200" s="3">
        <f t="shared" si="945"/>
        <v>-12.310965502332632</v>
      </c>
      <c r="Q3200" s="3">
        <f t="shared" si="946"/>
        <v>-124.37621572746411</v>
      </c>
      <c r="R3200">
        <f t="shared" si="947"/>
        <v>55.623784272535886</v>
      </c>
      <c r="S3200">
        <f t="shared" si="948"/>
        <v>157.95591298395772</v>
      </c>
      <c r="T3200">
        <f t="shared" si="931"/>
        <v>-12.310965502332632</v>
      </c>
    </row>
    <row r="3201" spans="1:20" x14ac:dyDescent="0.25">
      <c r="A3201">
        <f t="shared" si="932"/>
        <v>996237.64347518352</v>
      </c>
      <c r="B3201">
        <f t="shared" si="949"/>
        <v>158556.14545329675</v>
      </c>
      <c r="C3201" t="str">
        <f t="shared" si="933"/>
        <v>-0.136556773246102-0.198624392770553i</v>
      </c>
      <c r="D3201" t="str">
        <f t="shared" si="934"/>
        <v>3.32043054611259-0.823989072720856i</v>
      </c>
      <c r="E3201" t="str">
        <f t="shared" si="935"/>
        <v>74.9730633796803-155.587077761514i</v>
      </c>
      <c r="F3201" t="str">
        <f t="shared" si="936"/>
        <v>2.4096191866678-1.13402677970645i</v>
      </c>
      <c r="G3201" t="str">
        <f t="shared" si="937"/>
        <v>0.993688159950932-0.0791959640654966i</v>
      </c>
      <c r="H3201" t="str">
        <f t="shared" si="938"/>
        <v>0.237814372874325-100.625343046953i</v>
      </c>
      <c r="I3201" t="str">
        <f t="shared" si="939"/>
        <v>-0.320297662046394-0.684775267837324i</v>
      </c>
      <c r="K3201" t="str">
        <f t="shared" si="940"/>
        <v>0.000281839702072566-0.000294931478997329i</v>
      </c>
      <c r="L3201" t="str">
        <f t="shared" si="941"/>
        <v>0.00015-0.00177974568317368i</v>
      </c>
      <c r="M3201" t="str">
        <f t="shared" si="942"/>
        <v>0.0004-0.000314072767618883i</v>
      </c>
      <c r="N3201">
        <f t="shared" si="943"/>
        <v>55.490986686813315</v>
      </c>
      <c r="O3201">
        <f t="shared" si="944"/>
        <v>12.35828339723251</v>
      </c>
      <c r="P3201" s="3">
        <f t="shared" si="945"/>
        <v>-12.35828339723251</v>
      </c>
      <c r="Q3201" s="3">
        <f t="shared" si="946"/>
        <v>-124.50901331318668</v>
      </c>
      <c r="R3201">
        <f t="shared" si="947"/>
        <v>55.490986686813315</v>
      </c>
      <c r="S3201">
        <f t="shared" si="948"/>
        <v>158.55614545329675</v>
      </c>
      <c r="T3201">
        <f t="shared" si="931"/>
        <v>-12.35828339723251</v>
      </c>
    </row>
    <row r="3202" spans="1:20" x14ac:dyDescent="0.25">
      <c r="A3202">
        <f t="shared" si="932"/>
        <v>1000023.3465203893</v>
      </c>
      <c r="B3202">
        <f t="shared" si="949"/>
        <v>159158.65880601929</v>
      </c>
      <c r="C3202" t="str">
        <f t="shared" si="933"/>
        <v>-0.136271137271139-0.197230287985555i</v>
      </c>
      <c r="D3202" t="str">
        <f t="shared" si="934"/>
        <v>3.31928462770197-0.82610812946926i</v>
      </c>
      <c r="E3202" t="str">
        <f t="shared" si="935"/>
        <v>74.2717495037516-155.2310323341i</v>
      </c>
      <c r="F3202" t="str">
        <f t="shared" si="936"/>
        <v>2.40950338321887-1.13118130061689i</v>
      </c>
      <c r="G3202" t="str">
        <f t="shared" si="937"/>
        <v>0.993640404472919-0.0794930882015105i</v>
      </c>
      <c r="H3202" t="str">
        <f t="shared" si="938"/>
        <v>0.235901783017518-100.242803698784i</v>
      </c>
      <c r="I3202" t="str">
        <f t="shared" si="939"/>
        <v>-0.318282273952454-0.682134144317395i</v>
      </c>
      <c r="K3202" t="str">
        <f t="shared" si="940"/>
        <v>0.000281710902140925-0.000294123242263233i</v>
      </c>
      <c r="L3202" t="str">
        <f t="shared" si="941"/>
        <v>0.00015-0.00177300825181677i</v>
      </c>
      <c r="M3202" t="str">
        <f t="shared" si="942"/>
        <v>0.0004-0.000312883809144136i</v>
      </c>
      <c r="N3202">
        <f t="shared" si="943"/>
        <v>55.35847471533522</v>
      </c>
      <c r="O3202">
        <f t="shared" si="944"/>
        <v>12.405617549601317</v>
      </c>
      <c r="P3202" s="3">
        <f t="shared" si="945"/>
        <v>-12.405617549601317</v>
      </c>
      <c r="Q3202" s="3">
        <f t="shared" si="946"/>
        <v>-124.64152528466478</v>
      </c>
      <c r="R3202">
        <f t="shared" si="947"/>
        <v>55.35847471533522</v>
      </c>
      <c r="S3202">
        <f t="shared" si="948"/>
        <v>159.15865880601928</v>
      </c>
      <c r="T3202">
        <f t="shared" si="931"/>
        <v>-12.405617549601317</v>
      </c>
    </row>
    <row r="3203" spans="1:20" x14ac:dyDescent="0.25">
      <c r="A3203">
        <f t="shared" si="932"/>
        <v>1003823.4352371667</v>
      </c>
      <c r="B3203">
        <f t="shared" si="949"/>
        <v>159763.46170948216</v>
      </c>
      <c r="C3203" t="str">
        <f t="shared" si="933"/>
        <v>-0.135982642061545-0.195844732604235i</v>
      </c>
      <c r="D3203" t="str">
        <f t="shared" si="934"/>
        <v>3.31813078348203-0.828235428132918i</v>
      </c>
      <c r="E3203" t="str">
        <f t="shared" si="935"/>
        <v>73.5752643824544-154.872608128726i</v>
      </c>
      <c r="F3203" t="str">
        <f t="shared" si="936"/>
        <v>2.40938670924917-1.12835195376531i</v>
      </c>
      <c r="G3203" t="str">
        <f t="shared" si="937"/>
        <v>0.993592290006163-0.0797912980623319i</v>
      </c>
      <c r="H3203" t="str">
        <f t="shared" si="938"/>
        <v>0.234004451427618-99.8617305064266i</v>
      </c>
      <c r="I3203" t="str">
        <f t="shared" si="939"/>
        <v>-0.316282134498266-0.679503080859363i</v>
      </c>
      <c r="K3203" t="str">
        <f t="shared" si="940"/>
        <v>0.000281581945342905-0.000293318923703764i</v>
      </c>
      <c r="L3203" t="str">
        <f t="shared" si="941"/>
        <v>0.00015-0.00176629632577881i</v>
      </c>
      <c r="M3203" t="str">
        <f t="shared" si="942"/>
        <v>0.0004-0.000311699351608025i</v>
      </c>
      <c r="N3203">
        <f t="shared" si="943"/>
        <v>55.226243501610668</v>
      </c>
      <c r="O3203">
        <f t="shared" si="944"/>
        <v>12.452967412689658</v>
      </c>
      <c r="P3203" s="3">
        <f t="shared" si="945"/>
        <v>-12.452967412689658</v>
      </c>
      <c r="Q3203" s="3">
        <f t="shared" si="946"/>
        <v>-124.77375649838933</v>
      </c>
      <c r="R3203">
        <f t="shared" si="947"/>
        <v>55.226243501610668</v>
      </c>
      <c r="S3203">
        <f t="shared" si="948"/>
        <v>159.76346170948216</v>
      </c>
      <c r="T3203">
        <f t="shared" si="931"/>
        <v>-12.452967412689658</v>
      </c>
    </row>
    <row r="3204" spans="1:20" x14ac:dyDescent="0.25">
      <c r="A3204">
        <f t="shared" si="932"/>
        <v>1007637.964291068</v>
      </c>
      <c r="B3204">
        <f t="shared" si="949"/>
        <v>160370.56286397821</v>
      </c>
      <c r="C3204" t="str">
        <f t="shared" si="933"/>
        <v>-0.13569136227158-0.194467689263643i</v>
      </c>
      <c r="D3204" t="str">
        <f t="shared" si="934"/>
        <v>3.31696896448091-0.830370961477996i</v>
      </c>
      <c r="E3204" t="str">
        <f t="shared" si="935"/>
        <v>72.883595860365-154.511864881368i</v>
      </c>
      <c r="F3204" t="str">
        <f t="shared" si="936"/>
        <v>2.40926915830064-1.12553869686701i</v>
      </c>
      <c r="G3204" t="str">
        <f t="shared" si="937"/>
        <v>0.99354381388745-0.0800905972847627i</v>
      </c>
      <c r="H3204" t="str">
        <f t="shared" si="938"/>
        <v>0.232122251966259-99.4821177146746i</v>
      </c>
      <c r="I3204" t="str">
        <f t="shared" si="939"/>
        <v>-0.314297127270799-0.676882036841864i</v>
      </c>
      <c r="K3204" t="str">
        <f t="shared" si="940"/>
        <v>0.000281452825901837-0.000292518509031578i</v>
      </c>
      <c r="L3204" t="str">
        <f t="shared" si="941"/>
        <v>0.00015-0.00175960980850649i</v>
      </c>
      <c r="M3204" t="str">
        <f t="shared" si="942"/>
        <v>0.0004-0.000310519377971733i</v>
      </c>
      <c r="N3204">
        <f t="shared" si="943"/>
        <v>55.094288170063223</v>
      </c>
      <c r="O3204">
        <f t="shared" si="944"/>
        <v>12.500332452293952</v>
      </c>
      <c r="P3204" s="3">
        <f t="shared" si="945"/>
        <v>-12.500332452293952</v>
      </c>
      <c r="Q3204" s="3">
        <f t="shared" si="946"/>
        <v>-124.90571182993678</v>
      </c>
      <c r="R3204">
        <f t="shared" si="947"/>
        <v>55.094288170063223</v>
      </c>
      <c r="S3204">
        <f t="shared" si="948"/>
        <v>160.37056286397822</v>
      </c>
      <c r="T3204">
        <f t="shared" si="931"/>
        <v>-12.500332452293952</v>
      </c>
    </row>
    <row r="3205" spans="1:20" x14ac:dyDescent="0.25">
      <c r="A3205">
        <f t="shared" si="932"/>
        <v>1011466.9885553742</v>
      </c>
      <c r="B3205">
        <f t="shared" si="949"/>
        <v>160979.97100286133</v>
      </c>
      <c r="C3205" t="str">
        <f t="shared" si="933"/>
        <v>-0.135397371416077-0.19309912004877i</v>
      </c>
      <c r="D3205" t="str">
        <f t="shared" si="934"/>
        <v>3.31579912150949-0.832514722024196i</v>
      </c>
      <c r="E3205" t="str">
        <f t="shared" si="935"/>
        <v>72.1967312102432-154.148861601859i</v>
      </c>
      <c r="F3205" t="str">
        <f t="shared" si="936"/>
        <v>2.40915072386859-1.12274148785103i</v>
      </c>
      <c r="G3205" t="str">
        <f t="shared" si="937"/>
        <v>0.993494973434346-0.0803909895139631i</v>
      </c>
      <c r="H3205" t="str">
        <f t="shared" si="938"/>
        <v>0.230255059620279-99.1039595924382i</v>
      </c>
      <c r="I3205" t="str">
        <f t="shared" si="939"/>
        <v>-0.312327136747902-0.674270971820791i</v>
      </c>
      <c r="K3205" t="str">
        <f t="shared" si="940"/>
        <v>0.0002813235380533-0.00029172198398678i</v>
      </c>
      <c r="L3205" t="str">
        <f t="shared" si="941"/>
        <v>0.00015-0.001752948603812i</v>
      </c>
      <c r="M3205" t="str">
        <f t="shared" si="942"/>
        <v>0.0004-0.000309343871260941i</v>
      </c>
      <c r="N3205">
        <f t="shared" si="943"/>
        <v>54.962603827225919</v>
      </c>
      <c r="O3205">
        <f t="shared" si="944"/>
        <v>12.547712146691595</v>
      </c>
      <c r="P3205" s="3">
        <f t="shared" si="945"/>
        <v>-12.547712146691595</v>
      </c>
      <c r="Q3205" s="3">
        <f t="shared" si="946"/>
        <v>-125.03739617277408</v>
      </c>
      <c r="R3205">
        <f t="shared" si="947"/>
        <v>54.962603827225919</v>
      </c>
      <c r="S3205">
        <f t="shared" si="948"/>
        <v>160.97997100286133</v>
      </c>
      <c r="T3205">
        <f t="shared" si="931"/>
        <v>-12.547712146691595</v>
      </c>
    </row>
    <row r="3206" spans="1:20" x14ac:dyDescent="0.25">
      <c r="A3206">
        <f t="shared" si="932"/>
        <v>1015310.5631118846</v>
      </c>
      <c r="B3206">
        <f t="shared" si="949"/>
        <v>161591.69489267221</v>
      </c>
      <c r="C3206" t="str">
        <f t="shared" si="933"/>
        <v>-0.135100741876062-0.191738986516802i</v>
      </c>
      <c r="D3206" t="str">
        <f t="shared" si="934"/>
        <v>3.31462120516175-0.834666702041655i</v>
      </c>
      <c r="E3206" t="str">
        <f t="shared" si="935"/>
        <v>71.5146571505756-153.783656574609i</v>
      </c>
      <c r="F3206" t="str">
        <f t="shared" si="936"/>
        <v>2.40903139940133-1.11996028485931i</v>
      </c>
      <c r="G3206" t="str">
        <f t="shared" si="937"/>
        <v>0.993445765945066-0.0806924784034242i</v>
      </c>
      <c r="H3206" t="str">
        <f t="shared" si="938"/>
        <v>0.228402750490636-98.7272504326293i</v>
      </c>
      <c r="I3206" t="str">
        <f t="shared" si="939"/>
        <v>-0.310372048291348-0.671669845528329i</v>
      </c>
      <c r="K3206" t="str">
        <f t="shared" si="940"/>
        <v>0.000281194076045067-0.000290929334336558i</v>
      </c>
      <c r="L3206" t="str">
        <f t="shared" si="941"/>
        <v>0.00015-0.00174631261587169i</v>
      </c>
      <c r="M3206" t="str">
        <f t="shared" si="942"/>
        <v>0.0004-0.000308172814565592i</v>
      </c>
      <c r="N3206">
        <f t="shared" si="943"/>
        <v>54.831185562912665</v>
      </c>
      <c r="O3206">
        <f t="shared" si="944"/>
        <v>12.595105986572548</v>
      </c>
      <c r="P3206" s="3">
        <f t="shared" si="945"/>
        <v>-12.595105986572548</v>
      </c>
      <c r="Q3206" s="3">
        <f t="shared" si="946"/>
        <v>-125.16881443708733</v>
      </c>
      <c r="R3206">
        <f t="shared" si="947"/>
        <v>54.831185562912665</v>
      </c>
      <c r="S3206">
        <f t="shared" si="948"/>
        <v>161.59169489267222</v>
      </c>
      <c r="T3206">
        <f t="shared" si="931"/>
        <v>-12.595105986572548</v>
      </c>
    </row>
    <row r="3207" spans="1:20" x14ac:dyDescent="0.25">
      <c r="A3207">
        <f t="shared" si="932"/>
        <v>1019168.7432517098</v>
      </c>
      <c r="B3207">
        <f t="shared" si="949"/>
        <v>162205.74333326437</v>
      </c>
      <c r="C3207" t="str">
        <f t="shared" si="933"/>
        <v>-0.134801544904691-0.190387249720891i</v>
      </c>
      <c r="D3207" t="str">
        <f t="shared" si="934"/>
        <v>3.31343516581517-0.836826893547803i</v>
      </c>
      <c r="E3207" t="str">
        <f t="shared" si="935"/>
        <v>70.8373598628429-153.416307359594i</v>
      </c>
      <c r="F3207" t="str">
        <f t="shared" si="936"/>
        <v>2.40891117830004-1.11719504624596i</v>
      </c>
      <c r="G3207" t="str">
        <f t="shared" si="937"/>
        <v>0.993396188698344-0.0809950676149384i</v>
      </c>
      <c r="H3207" t="str">
        <f t="shared" si="938"/>
        <v>0.226565201781398-98.3519845520392i</v>
      </c>
      <c r="I3207" t="str">
        <f t="shared" si="939"/>
        <v>-0.308431748139951-0.669078617872017i</v>
      </c>
      <c r="K3207" t="str">
        <f t="shared" si="940"/>
        <v>0.000281064434137031-0.00029014054587484i</v>
      </c>
      <c r="L3207" t="str">
        <f t="shared" si="941"/>
        <v>0.00015-0.00173970174922463i</v>
      </c>
      <c r="M3207" t="str">
        <f t="shared" si="942"/>
        <v>0.0004-0.000307006191039642i</v>
      </c>
      <c r="N3207">
        <f t="shared" si="943"/>
        <v>54.700028451371367</v>
      </c>
      <c r="O3207">
        <f t="shared" si="944"/>
        <v>12.642513474970514</v>
      </c>
      <c r="P3207" s="3">
        <f t="shared" si="945"/>
        <v>-12.642513474970514</v>
      </c>
      <c r="Q3207" s="3">
        <f t="shared" si="946"/>
        <v>-125.29997154862863</v>
      </c>
      <c r="R3207">
        <f t="shared" si="947"/>
        <v>54.700028451371367</v>
      </c>
      <c r="S3207">
        <f t="shared" si="948"/>
        <v>162.20574333326437</v>
      </c>
      <c r="T3207">
        <f t="shared" si="931"/>
        <v>-12.642513474970514</v>
      </c>
    </row>
    <row r="3208" spans="1:20" x14ac:dyDescent="0.25">
      <c r="A3208">
        <f t="shared" si="932"/>
        <v>1023041.5844760663</v>
      </c>
      <c r="B3208">
        <f t="shared" si="949"/>
        <v>162822.12515793077</v>
      </c>
      <c r="C3208" t="str">
        <f t="shared" si="933"/>
        <v>-0.134499850633521-0.189043870233488i</v>
      </c>
      <c r="D3208" t="str">
        <f t="shared" si="934"/>
        <v>3.31224095363114-0.838995288304237i</v>
      </c>
      <c r="E3208" t="str">
        <f t="shared" si="935"/>
        <v>70.1648250085093-153.046870793641i</v>
      </c>
      <c r="F3208" t="str">
        <f t="shared" si="936"/>
        <v>2.40879005391828-1.11444573057638i</v>
      </c>
      <c r="G3208" t="str">
        <f t="shared" si="937"/>
        <v>0.993346238953298-0.0812987608185699i</v>
      </c>
      <c r="H3208" t="str">
        <f t="shared" si="938"/>
        <v>0.224742291788925-97.978156291227i</v>
      </c>
      <c r="I3208" t="str">
        <f t="shared" si="939"/>
        <v>-0.306506123402711-0.666497248933779i</v>
      </c>
      <c r="K3208" t="str">
        <f t="shared" si="940"/>
        <v>0.000280934606601163-0.000289355604421918i</v>
      </c>
      <c r="L3208" t="str">
        <f t="shared" si="941"/>
        <v>0.00015-0.0017331159087713i</v>
      </c>
      <c r="M3208" t="str">
        <f t="shared" si="942"/>
        <v>0.0004-0.000305843983900818i</v>
      </c>
      <c r="N3208">
        <f t="shared" si="943"/>
        <v>54.56912755241818</v>
      </c>
      <c r="O3208">
        <f t="shared" si="944"/>
        <v>12.689934127191789</v>
      </c>
      <c r="P3208" s="3">
        <f t="shared" si="945"/>
        <v>-12.689934127191789</v>
      </c>
      <c r="Q3208" s="3">
        <f t="shared" si="946"/>
        <v>-125.43087244758182</v>
      </c>
      <c r="R3208">
        <f t="shared" si="947"/>
        <v>54.56912755241818</v>
      </c>
      <c r="S3208">
        <f t="shared" si="948"/>
        <v>162.82212515793077</v>
      </c>
      <c r="T3208">
        <f t="shared" si="931"/>
        <v>-12.689934127191789</v>
      </c>
    </row>
    <row r="3209" spans="1:20" x14ac:dyDescent="0.25">
      <c r="A3209">
        <f t="shared" si="932"/>
        <v>1026929.1424970755</v>
      </c>
      <c r="B3209">
        <f t="shared" si="949"/>
        <v>163440.84923353093</v>
      </c>
      <c r="C3209" t="str">
        <f t="shared" si="933"/>
        <v>-0.134195728079095-0.187708808169208i</v>
      </c>
      <c r="D3209" t="str">
        <f t="shared" si="934"/>
        <v>3.3110385185553-0.841171877813505i</v>
      </c>
      <c r="E3209" t="str">
        <f t="shared" si="935"/>
        <v>69.4970377457365-152.675402991982i</v>
      </c>
      <c r="F3209" t="str">
        <f t="shared" si="936"/>
        <v>2.40866801956174-1.11171229662654i</v>
      </c>
      <c r="G3209" t="str">
        <f t="shared" si="937"/>
        <v>0.993295913949303-0.0816035616926245i</v>
      </c>
      <c r="H3209" t="str">
        <f t="shared" si="938"/>
        <v>0.222933899891127-97.6057600144021i</v>
      </c>
      <c r="I3209" t="str">
        <f t="shared" si="939"/>
        <v>-0.304595062052057-0.663925698968993i</v>
      </c>
      <c r="K3209" t="str">
        <f t="shared" si="940"/>
        <v>0.000280804587721458-0.000288574495824104i</v>
      </c>
      <c r="L3209" t="str">
        <f t="shared" si="941"/>
        <v>0.00015-0.00172655499977217i</v>
      </c>
      <c r="M3209" t="str">
        <f t="shared" si="942"/>
        <v>0.0004-0.000304686176430383i</v>
      </c>
      <c r="N3209">
        <f t="shared" si="943"/>
        <v>54.438477912549843</v>
      </c>
      <c r="O3209">
        <f t="shared" si="944"/>
        <v>12.737367470742878</v>
      </c>
      <c r="P3209" s="3">
        <f t="shared" si="945"/>
        <v>-12.737367470742878</v>
      </c>
      <c r="Q3209" s="3">
        <f t="shared" si="946"/>
        <v>-125.56152208745016</v>
      </c>
      <c r="R3209">
        <f t="shared" si="947"/>
        <v>54.438477912549843</v>
      </c>
      <c r="S3209">
        <f t="shared" si="948"/>
        <v>163.44084923353094</v>
      </c>
      <c r="T3209">
        <f t="shared" si="931"/>
        <v>-12.737367470742878</v>
      </c>
    </row>
    <row r="3210" spans="1:20" x14ac:dyDescent="0.25">
      <c r="A3210">
        <f t="shared" si="932"/>
        <v>1030831.4732385643</v>
      </c>
      <c r="B3210">
        <f t="shared" si="949"/>
        <v>164061.92446061835</v>
      </c>
      <c r="C3210" t="str">
        <f t="shared" si="933"/>
        <v>-0.133889245149823-0.186382023207243i</v>
      </c>
      <c r="D3210" t="str">
        <f t="shared" si="934"/>
        <v>3.30982781031806-0.843356653315945i</v>
      </c>
      <c r="E3210" t="str">
        <f t="shared" si="935"/>
        <v>68.8339827458194-152.301959350065i</v>
      </c>
      <c r="F3210" t="str">
        <f t="shared" si="936"/>
        <v>2.40854506848792-1.10899470338211i</v>
      </c>
      <c r="G3210" t="str">
        <f t="shared" si="937"/>
        <v>0.99324521090585-0.0819094739236181i</v>
      </c>
      <c r="H3210" t="str">
        <f t="shared" si="938"/>
        <v>0.221139906536844-97.2347901093084i</v>
      </c>
      <c r="I3210" t="str">
        <f t="shared" si="939"/>
        <v>-0.302698452917084-0.661363928405545i</v>
      </c>
      <c r="K3210" t="str">
        <f t="shared" si="940"/>
        <v>0.000280674371793877-0.000287797205953363i</v>
      </c>
      <c r="L3210" t="str">
        <f t="shared" si="941"/>
        <v>0.00015-0.00172001892784635i</v>
      </c>
      <c r="M3210" t="str">
        <f t="shared" si="942"/>
        <v>0.0004-0.000303532751972886i</v>
      </c>
      <c r="N3210">
        <f t="shared" si="943"/>
        <v>54.30807456603705</v>
      </c>
      <c r="O3210">
        <f t="shared" si="944"/>
        <v>12.784813045256653</v>
      </c>
      <c r="P3210" s="3">
        <f t="shared" si="945"/>
        <v>-12.784813045256653</v>
      </c>
      <c r="Q3210" s="3">
        <f t="shared" si="946"/>
        <v>-125.69192543396295</v>
      </c>
      <c r="R3210">
        <f t="shared" si="947"/>
        <v>54.30807456603705</v>
      </c>
      <c r="S3210">
        <f t="shared" si="948"/>
        <v>164.06192446061834</v>
      </c>
      <c r="T3210">
        <f t="shared" si="931"/>
        <v>-12.784813045256653</v>
      </c>
    </row>
    <row r="3211" spans="1:20" x14ac:dyDescent="0.25">
      <c r="A3211">
        <f t="shared" si="932"/>
        <v>1034748.6328368708</v>
      </c>
      <c r="B3211">
        <f t="shared" si="949"/>
        <v>164685.35977356869</v>
      </c>
      <c r="C3211" t="str">
        <f t="shared" si="933"/>
        <v>-0.13358046865313-0.185063474613333i</v>
      </c>
      <c r="D3211" t="str">
        <f t="shared" si="934"/>
        <v>3.30860877843492-0.8455496057864i</v>
      </c>
      <c r="E3211" t="str">
        <f t="shared" si="935"/>
        <v>68.175644209351-151.92659454562i</v>
      </c>
      <c r="F3211" t="str">
        <f t="shared" si="936"/>
        <v>2.40842119390571-1.10629291003769i</v>
      </c>
      <c r="G3211" t="str">
        <f t="shared" si="937"/>
        <v>0.993194127022417-0.0822165012062444i</v>
      </c>
      <c r="H3211" t="str">
        <f t="shared" si="938"/>
        <v>0.219360193235375-96.8652409871136i</v>
      </c>
      <c r="I3211" t="str">
        <f t="shared" si="939"/>
        <v>-0.300816185676904-0.658811897842899i</v>
      </c>
      <c r="K3211" t="str">
        <f t="shared" si="940"/>
        <v>0.000280543953126323-0.000287023720706958i</v>
      </c>
      <c r="L3211" t="str">
        <f t="shared" si="941"/>
        <v>0.00015-0.00171350759897027i</v>
      </c>
      <c r="M3211" t="str">
        <f t="shared" si="942"/>
        <v>0.0004-0.000302383693935929i</v>
      </c>
      <c r="N3211">
        <f t="shared" si="943"/>
        <v>54.177912536002822</v>
      </c>
      <c r="O3211">
        <f t="shared" si="944"/>
        <v>12.832270402417166</v>
      </c>
      <c r="P3211" s="3">
        <f t="shared" si="945"/>
        <v>-12.832270402417166</v>
      </c>
      <c r="Q3211" s="3">
        <f t="shared" si="946"/>
        <v>-125.82208746399718</v>
      </c>
      <c r="R3211">
        <f t="shared" si="947"/>
        <v>54.177912536002822</v>
      </c>
      <c r="S3211">
        <f t="shared" si="948"/>
        <v>164.68535977356871</v>
      </c>
      <c r="T3211">
        <f t="shared" si="931"/>
        <v>-12.832270402417166</v>
      </c>
    </row>
    <row r="3212" spans="1:20" x14ac:dyDescent="0.25">
      <c r="A3212">
        <f t="shared" si="932"/>
        <v>1038680.677641651</v>
      </c>
      <c r="B3212">
        <f t="shared" si="949"/>
        <v>165311.16414070825</v>
      </c>
      <c r="C3212" t="str">
        <f t="shared" si="933"/>
        <v>-0.133269464302919-0.183753121261284i</v>
      </c>
      <c r="D3212" t="str">
        <f t="shared" si="934"/>
        <v>3.30738137220721-0.847750725931117i</v>
      </c>
      <c r="E3212" t="str">
        <f t="shared" si="935"/>
        <v>67.5220058820981-151.549362540969i</v>
      </c>
      <c r="F3212" t="str">
        <f t="shared" si="936"/>
        <v>2.40829638897524-1.10360687599607i</v>
      </c>
      <c r="G3212" t="str">
        <f t="shared" si="937"/>
        <v>0.993142659478332-0.0825246472433428i</v>
      </c>
      <c r="H3212" t="str">
        <f t="shared" si="938"/>
        <v>0.217594642546064-96.4971070822889i</v>
      </c>
      <c r="I3212" t="str">
        <f t="shared" si="939"/>
        <v>-0.298948150854008-0.656269568051178i</v>
      </c>
      <c r="K3212" t="str">
        <f t="shared" si="940"/>
        <v>0.000280413326038586-0.000286254026007087i</v>
      </c>
      <c r="L3212" t="str">
        <f t="shared" si="941"/>
        <v>0.00015-0.00170702091947626i</v>
      </c>
      <c r="M3212" t="str">
        <f t="shared" si="942"/>
        <v>0.0004-0.000301238985789927i</v>
      </c>
      <c r="N3212">
        <f t="shared" si="943"/>
        <v>54.04798683547196</v>
      </c>
      <c r="O3212">
        <f t="shared" si="944"/>
        <v>12.879739105882262</v>
      </c>
      <c r="P3212" s="3">
        <f t="shared" si="945"/>
        <v>-12.879739105882262</v>
      </c>
      <c r="Q3212" s="3">
        <f t="shared" si="946"/>
        <v>-125.95201316452804</v>
      </c>
      <c r="R3212">
        <f t="shared" si="947"/>
        <v>54.04798683547196</v>
      </c>
      <c r="S3212">
        <f t="shared" si="948"/>
        <v>165.31116414070826</v>
      </c>
      <c r="T3212">
        <f t="shared" si="931"/>
        <v>-12.879739105882262</v>
      </c>
    </row>
    <row r="3213" spans="1:20" x14ac:dyDescent="0.25">
      <c r="A3213">
        <f t="shared" si="932"/>
        <v>1042627.6642166892</v>
      </c>
      <c r="B3213">
        <f t="shared" si="949"/>
        <v>165939.34656444294</v>
      </c>
      <c r="C3213" t="str">
        <f t="shared" si="933"/>
        <v>-0.132956296727226-0.182450921654033i</v>
      </c>
      <c r="D3213" t="str">
        <f t="shared" si="934"/>
        <v>3.30614554072242-0.849960004184378i</v>
      </c>
      <c r="E3213" t="str">
        <f t="shared" si="935"/>
        <v>66.8730510706188-151.170316585558i</v>
      </c>
      <c r="F3213" t="str">
        <f t="shared" si="936"/>
        <v>2.40817064680737-1.10093656086733i</v>
      </c>
      <c r="G3213" t="str">
        <f t="shared" si="937"/>
        <v>0.993090805432637-0.0828339157458641i</v>
      </c>
      <c r="H3213" t="str">
        <f t="shared" si="938"/>
        <v>0.21584313806807-96.1303828525053i</v>
      </c>
      <c r="I3213" t="str">
        <f t="shared" si="939"/>
        <v>-0.297094239807703-0.653736899970259i</v>
      </c>
      <c r="K3213" t="str">
        <f t="shared" si="940"/>
        <v>0.000280282484862302-0.000285488107800529i</v>
      </c>
      <c r="L3213" t="str">
        <f t="shared" si="941"/>
        <v>0.00015-0.00170055879605126i</v>
      </c>
      <c r="M3213" t="str">
        <f t="shared" si="942"/>
        <v>0.0004-0.000300098611067869i</v>
      </c>
      <c r="N3213">
        <f t="shared" si="943"/>
        <v>53.918292468413156</v>
      </c>
      <c r="O3213">
        <f t="shared" si="944"/>
        <v>12.927218731206523</v>
      </c>
      <c r="P3213" s="3">
        <f t="shared" si="945"/>
        <v>-12.927218731206523</v>
      </c>
      <c r="Q3213" s="3">
        <f t="shared" si="946"/>
        <v>-126.08170753158684</v>
      </c>
      <c r="R3213">
        <f t="shared" si="947"/>
        <v>53.918292468413156</v>
      </c>
      <c r="S3213">
        <f t="shared" si="948"/>
        <v>165.93934656444293</v>
      </c>
      <c r="T3213">
        <f t="shared" si="931"/>
        <v>-12.927218731206523</v>
      </c>
    </row>
    <row r="3214" spans="1:20" x14ac:dyDescent="0.25">
      <c r="A3214">
        <f t="shared" si="932"/>
        <v>1046589.6493407126</v>
      </c>
      <c r="B3214">
        <f t="shared" si="949"/>
        <v>166569.91608138781</v>
      </c>
      <c r="C3214" t="str">
        <f t="shared" si="933"/>
        <v>-0.132641029476176-0.181156833944285i</v>
      </c>
      <c r="D3214" t="str">
        <f t="shared" si="934"/>
        <v>3.30490123285483-0.852177430705314i</v>
      </c>
      <c r="E3214" t="str">
        <f t="shared" si="935"/>
        <v>66.2287626575824-150.789509218724i</v>
      </c>
      <c r="F3214" t="str">
        <f t="shared" si="936"/>
        <v>2.4080439604635-1.09828192446814i</v>
      </c>
      <c r="G3214" t="str">
        <f t="shared" si="937"/>
        <v>0.993038562023954-0.0831443104328364i</v>
      </c>
      <c r="H3214" t="str">
        <f t="shared" si="938"/>
        <v>0.214105564430193-95.7650627785137i</v>
      </c>
      <c r="I3214" t="str">
        <f t="shared" si="939"/>
        <v>-0.295254344727592-0.65121385470885i</v>
      </c>
      <c r="K3214" t="str">
        <f t="shared" si="940"/>
        <v>0.000280151423940936-0.000284725952058285i</v>
      </c>
      <c r="L3214" t="str">
        <f t="shared" si="941"/>
        <v>0.00015-0.00169412113573547i</v>
      </c>
      <c r="M3214" t="str">
        <f t="shared" si="942"/>
        <v>0.0004-0.000298962553365082i</v>
      </c>
      <c r="N3214">
        <f t="shared" si="943"/>
        <v>53.788824430752769</v>
      </c>
      <c r="O3214">
        <f t="shared" si="944"/>
        <v>12.974708865761254</v>
      </c>
      <c r="P3214" s="3">
        <f t="shared" si="945"/>
        <v>-12.974708865761254</v>
      </c>
      <c r="Q3214" s="3">
        <f t="shared" si="946"/>
        <v>-126.21117556924723</v>
      </c>
      <c r="R3214">
        <f t="shared" si="947"/>
        <v>53.788824430752769</v>
      </c>
      <c r="S3214">
        <f t="shared" si="948"/>
        <v>166.56991608138782</v>
      </c>
      <c r="T3214">
        <f t="shared" si="931"/>
        <v>-12.974708865761254</v>
      </c>
    </row>
    <row r="3215" spans="1:20" x14ac:dyDescent="0.25">
      <c r="A3215">
        <f t="shared" si="932"/>
        <v>1050566.6900082075</v>
      </c>
      <c r="B3215">
        <f t="shared" si="949"/>
        <v>167202.8817624971</v>
      </c>
      <c r="C3215" t="str">
        <f t="shared" si="933"/>
        <v>-0.132323725030128-0.179870815954694i</v>
      </c>
      <c r="D3215" t="str">
        <f t="shared" si="934"/>
        <v>3.30364839726606-0.854402995374536i</v>
      </c>
      <c r="E3215" t="str">
        <f t="shared" si="935"/>
        <v>65.5891231168318-150.406992272668i</v>
      </c>
      <c r="F3215" t="str">
        <f t="shared" si="936"/>
        <v>2.4079163229551-1.09564292682092i</v>
      </c>
      <c r="G3215" t="str">
        <f t="shared" si="937"/>
        <v>0.992985926370341-0.0834558350313298i</v>
      </c>
      <c r="H3215" t="str">
        <f t="shared" si="938"/>
        <v>0.212381807280854-95.4011413640401i</v>
      </c>
      <c r="I3215" t="str">
        <f t="shared" si="939"/>
        <v>-0.293428358627113-0.648700393543594i</v>
      </c>
      <c r="K3215" t="str">
        <f t="shared" si="940"/>
        <v>0.000280020137629737-0.000283967544775212i</v>
      </c>
      <c r="L3215" t="str">
        <f t="shared" si="941"/>
        <v>0.00015-0.00168770784592097i</v>
      </c>
      <c r="M3215" t="str">
        <f t="shared" si="942"/>
        <v>0.0004-0.000297830796338994i</v>
      </c>
      <c r="N3215">
        <f t="shared" si="943"/>
        <v>53.659577711375675</v>
      </c>
      <c r="O3215">
        <f t="shared" si="944"/>
        <v>13.022209108654728</v>
      </c>
      <c r="P3215" s="3">
        <f t="shared" si="945"/>
        <v>-13.022209108654728</v>
      </c>
      <c r="Q3215" s="3">
        <f t="shared" si="946"/>
        <v>-126.34042228862432</v>
      </c>
      <c r="R3215">
        <f t="shared" si="947"/>
        <v>53.659577711375675</v>
      </c>
      <c r="S3215">
        <f t="shared" si="948"/>
        <v>167.2028817624971</v>
      </c>
      <c r="T3215">
        <f t="shared" si="931"/>
        <v>-13.022209108654728</v>
      </c>
    </row>
    <row r="3216" spans="1:20" x14ac:dyDescent="0.25">
      <c r="A3216">
        <f t="shared" si="932"/>
        <v>1054558.8434302385</v>
      </c>
      <c r="B3216">
        <f t="shared" si="949"/>
        <v>167838.25271319458</v>
      </c>
      <c r="C3216" t="str">
        <f t="shared" si="933"/>
        <v>-0.132004444808062-0.178592825197614i</v>
      </c>
      <c r="D3216" t="str">
        <f t="shared" si="934"/>
        <v>3.30238698240572-0.856636687790925i</v>
      </c>
      <c r="E3216" t="str">
        <f t="shared" si="935"/>
        <v>64.954114528155-150.022816875629i</v>
      </c>
      <c r="F3216" t="str">
        <f t="shared" si="936"/>
        <v>2.40778772724354-1.09301952815307i</v>
      </c>
      <c r="G3216" t="str">
        <f t="shared" si="937"/>
        <v>0.992932895569162-0.0837684932764203i</v>
      </c>
      <c r="H3216" t="str">
        <f t="shared" si="938"/>
        <v>0.21067175327814-95.038613135669i</v>
      </c>
      <c r="I3216" t="str">
        <f t="shared" si="939"/>
        <v>-0.291616175337118-0.64619647791818i</v>
      </c>
      <c r="K3216" t="str">
        <f t="shared" si="940"/>
        <v>0.00027988862029572-0.00028321287196967i</v>
      </c>
      <c r="L3216" t="str">
        <f t="shared" si="941"/>
        <v>0.00015-0.00168131883435044i</v>
      </c>
      <c r="M3216" t="str">
        <f t="shared" si="942"/>
        <v>0.0004-0.0002967033237089i</v>
      </c>
      <c r="N3216">
        <f t="shared" si="943"/>
        <v>53.53054729310341</v>
      </c>
      <c r="O3216">
        <f t="shared" si="944"/>
        <v>13.069719070650574</v>
      </c>
      <c r="P3216" s="3">
        <f t="shared" si="945"/>
        <v>-13.069719070650574</v>
      </c>
      <c r="Q3216" s="3">
        <f t="shared" si="946"/>
        <v>-126.46945270689659</v>
      </c>
      <c r="R3216">
        <f t="shared" si="947"/>
        <v>53.53054729310341</v>
      </c>
      <c r="S3216">
        <f t="shared" si="948"/>
        <v>167.83825271319458</v>
      </c>
      <c r="T3216">
        <f t="shared" si="931"/>
        <v>-13.069719070650574</v>
      </c>
    </row>
    <row r="3217" spans="1:20" x14ac:dyDescent="0.25">
      <c r="A3217">
        <f t="shared" si="932"/>
        <v>1058566.1670352735</v>
      </c>
      <c r="B3217">
        <f t="shared" si="949"/>
        <v>168476.03807350472</v>
      </c>
      <c r="C3217" t="str">
        <f t="shared" si="933"/>
        <v>-0.131683249176165-0.17732281889442i</v>
      </c>
      <c r="D3217" t="str">
        <f t="shared" si="934"/>
        <v>3.30111693651202-0.858878497268235i</v>
      </c>
      <c r="E3217" t="str">
        <f t="shared" si="935"/>
        <v>64.3237185917921-149.637033455262i</v>
      </c>
      <c r="F3217" t="str">
        <f t="shared" si="936"/>
        <v>2.40765816623958-1.09041168889614i</v>
      </c>
      <c r="G3217" t="str">
        <f t="shared" si="937"/>
        <v>0.992879466696941-0.0840822889111527i</v>
      </c>
      <c r="H3217" t="str">
        <f t="shared" si="938"/>
        <v>0.208975290080001-94.677472642737i</v>
      </c>
      <c r="I3217" t="str">
        <f t="shared" si="939"/>
        <v>-0.289817689499505-0.64370206944243i</v>
      </c>
      <c r="K3217" t="str">
        <f t="shared" si="940"/>
        <v>0.000279756866317641-0.000282461919683167i</v>
      </c>
      <c r="L3217" t="str">
        <f t="shared" si="941"/>
        <v>0.00015-0.0016749540091158i</v>
      </c>
      <c r="M3217" t="str">
        <f t="shared" si="942"/>
        <v>0.0004-0.000295580119255729i</v>
      </c>
      <c r="N3217">
        <f t="shared" si="943"/>
        <v>53.401728153655895</v>
      </c>
      <c r="O3217">
        <f t="shared" si="944"/>
        <v>13.117238374085193</v>
      </c>
      <c r="P3217" s="3">
        <f t="shared" si="945"/>
        <v>-13.117238374085193</v>
      </c>
      <c r="Q3217" s="3">
        <f t="shared" si="946"/>
        <v>-126.5982718463441</v>
      </c>
      <c r="R3217">
        <f t="shared" si="947"/>
        <v>53.401728153655895</v>
      </c>
      <c r="S3217">
        <f t="shared" si="948"/>
        <v>168.47603807350472</v>
      </c>
      <c r="T3217">
        <f t="shared" si="931"/>
        <v>-13.117238374085193</v>
      </c>
    </row>
    <row r="3218" spans="1:20" x14ac:dyDescent="0.25">
      <c r="A3218">
        <f t="shared" si="932"/>
        <v>1062588.7184700074</v>
      </c>
      <c r="B3218">
        <f t="shared" si="949"/>
        <v>169116.24701818405</v>
      </c>
      <c r="C3218" t="str">
        <f t="shared" si="933"/>
        <v>-0.131360197456594-0.176060753994387i</v>
      </c>
      <c r="D3218" t="str">
        <f t="shared" si="934"/>
        <v>3.2998382076124-0.861128412831766i</v>
      </c>
      <c r="E3218" t="str">
        <f t="shared" si="935"/>
        <v>63.6979166426665-149.249691742193i</v>
      </c>
      <c r="F3218" t="str">
        <f t="shared" si="936"/>
        <v>2.40752763280315-1.08781936968507i</v>
      </c>
      <c r="G3218" t="str">
        <f t="shared" si="937"/>
        <v>0.992825636809228-0.084397225686503i</v>
      </c>
      <c r="H3218" t="str">
        <f t="shared" si="938"/>
        <v>0.207292306334537-94.3177144572241i</v>
      </c>
      <c r="I3218" t="str">
        <f t="shared" si="939"/>
        <v>-0.288032796560917-0.641217129891454i</v>
      </c>
      <c r="K3218" t="str">
        <f t="shared" si="940"/>
        <v>0.000279624870085975-0.000281714673979989i</v>
      </c>
      <c r="L3218" t="str">
        <f t="shared" si="941"/>
        <v>0.00015-0.0016686132786569i</v>
      </c>
      <c r="M3218" t="str">
        <f t="shared" si="942"/>
        <v>0.0004-0.000294461166821806i</v>
      </c>
      <c r="N3218">
        <f t="shared" si="943"/>
        <v>53.273115266595994</v>
      </c>
      <c r="O3218">
        <f t="shared" si="944"/>
        <v>13.164766652784989</v>
      </c>
      <c r="P3218" s="3">
        <f t="shared" si="945"/>
        <v>-13.164766652784989</v>
      </c>
      <c r="Q3218" s="3">
        <f t="shared" si="946"/>
        <v>-126.72688473340401</v>
      </c>
      <c r="R3218">
        <f t="shared" si="947"/>
        <v>53.273115266595994</v>
      </c>
      <c r="S3218">
        <f t="shared" si="948"/>
        <v>169.11624701818405</v>
      </c>
      <c r="T3218">
        <f t="shared" si="931"/>
        <v>-13.164766652784989</v>
      </c>
    </row>
    <row r="3219" spans="1:20" x14ac:dyDescent="0.25">
      <c r="A3219">
        <f t="shared" si="932"/>
        <v>1066626.5556001936</v>
      </c>
      <c r="B3219">
        <f t="shared" si="949"/>
        <v>169758.88875685315</v>
      </c>
      <c r="C3219" t="str">
        <f t="shared" si="933"/>
        <v>-0.131035347936452-0.174806587193167i</v>
      </c>
      <c r="D3219" t="str">
        <f t="shared" si="934"/>
        <v>3.29855074352436-0.863386423215058i</v>
      </c>
      <c r="E3219" t="str">
        <f t="shared" si="935"/>
        <v>63.0766896643449-148.86084077376i</v>
      </c>
      <c r="F3219" t="str">
        <f t="shared" si="936"/>
        <v>2.40739611974301-1.08524253135742i</v>
      </c>
      <c r="G3219" t="str">
        <f t="shared" si="937"/>
        <v>0.992771402940454-0.0847133073613399i</v>
      </c>
      <c r="H3219" t="str">
        <f t="shared" si="938"/>
        <v>0.20562269167038-93.9593331736424i</v>
      </c>
      <c r="I3219" t="str">
        <f t="shared" si="939"/>
        <v>-0.286261392766478-0.638741621204754i</v>
      </c>
      <c r="K3219" t="str">
        <f t="shared" si="940"/>
        <v>0.000279492626002907-0.000280971120946846i</v>
      </c>
      <c r="L3219" t="str">
        <f t="shared" si="941"/>
        <v>0.00015-0.00166229655176021i</v>
      </c>
      <c r="M3219" t="str">
        <f t="shared" si="942"/>
        <v>0.0004-0.000293346450310625i</v>
      </c>
      <c r="N3219">
        <f t="shared" si="943"/>
        <v>53.144703602253543</v>
      </c>
      <c r="O3219">
        <f t="shared" si="944"/>
        <v>13.212303551981197</v>
      </c>
      <c r="P3219" s="3">
        <f t="shared" si="945"/>
        <v>-13.212303551981197</v>
      </c>
      <c r="Q3219" s="3">
        <f t="shared" si="946"/>
        <v>-126.85529639774646</v>
      </c>
      <c r="R3219">
        <f t="shared" si="947"/>
        <v>53.144703602253543</v>
      </c>
      <c r="S3219">
        <f t="shared" si="948"/>
        <v>169.75888875685314</v>
      </c>
      <c r="T3219">
        <f t="shared" si="931"/>
        <v>-13.212303551981197</v>
      </c>
    </row>
    <row r="3220" spans="1:20" x14ac:dyDescent="0.25">
      <c r="A3220">
        <f t="shared" si="932"/>
        <v>1070679.7365114742</v>
      </c>
      <c r="B3220">
        <f t="shared" si="949"/>
        <v>170403.97253412919</v>
      </c>
      <c r="C3220" t="str">
        <f t="shared" si="933"/>
        <v>-0.130708757876909-0.173560274950806i</v>
      </c>
      <c r="D3220" t="str">
        <f t="shared" si="934"/>
        <v>3.297254491856-0.865652516856421i</v>
      </c>
      <c r="E3220" t="str">
        <f t="shared" si="935"/>
        <v>62.4600183027191-148.470528897916i</v>
      </c>
      <c r="F3220" t="str">
        <f t="shared" si="936"/>
        <v>2.40726361981626-1.08268113495251i</v>
      </c>
      <c r="G3220" t="str">
        <f t="shared" si="937"/>
        <v>0.992716762103791-0.0850305377023848i</v>
      </c>
      <c r="H3220" t="str">
        <f t="shared" si="938"/>
        <v>0.203966336687199-93.6023234089301i</v>
      </c>
      <c r="I3220" t="str">
        <f t="shared" si="939"/>
        <v>-0.284503375153562-0.636275505485332i</v>
      </c>
      <c r="K3220" t="str">
        <f t="shared" si="940"/>
        <v>0.000279360128482316-0.000280231246692525i</v>
      </c>
      <c r="L3220" t="str">
        <f t="shared" si="941"/>
        <v>0.00015-0.00165600373755749i</v>
      </c>
      <c r="M3220" t="str">
        <f t="shared" si="942"/>
        <v>0.0004-0.000292235953686616i</v>
      </c>
      <c r="N3220">
        <f t="shared" si="943"/>
        <v>53.016488128630471</v>
      </c>
      <c r="O3220">
        <f t="shared" si="944"/>
        <v>13.259848728225716</v>
      </c>
      <c r="P3220" s="3">
        <f t="shared" si="945"/>
        <v>-13.259848728225716</v>
      </c>
      <c r="Q3220" s="3">
        <f t="shared" si="946"/>
        <v>-126.98351187136953</v>
      </c>
      <c r="R3220">
        <f t="shared" si="947"/>
        <v>53.016488128630471</v>
      </c>
      <c r="S3220">
        <f t="shared" si="948"/>
        <v>170.4039725341292</v>
      </c>
      <c r="T3220">
        <f t="shared" si="931"/>
        <v>-13.259848728225716</v>
      </c>
    </row>
    <row r="3221" spans="1:20" x14ac:dyDescent="0.25">
      <c r="A3221">
        <f t="shared" si="932"/>
        <v>1074748.319510218</v>
      </c>
      <c r="B3221">
        <f t="shared" si="949"/>
        <v>171051.50762975888</v>
      </c>
      <c r="C3221" t="str">
        <f t="shared" si="933"/>
        <v>-0.130380483522488-0.172321773509391i</v>
      </c>
      <c r="D3221" t="str">
        <f t="shared" si="934"/>
        <v>3.29594940000694-0.867926681895617i</v>
      </c>
      <c r="E3221" t="str">
        <f t="shared" si="935"/>
        <v>61.8478828794329-148.078803777303i</v>
      </c>
      <c r="F3221" t="str">
        <f t="shared" si="936"/>
        <v>2.40713012572819-1.08013514171069i</v>
      </c>
      <c r="G3221" t="str">
        <f t="shared" si="937"/>
        <v>0.99266171129101-0.0853489204841721i</v>
      </c>
      <c r="H3221" t="str">
        <f t="shared" si="938"/>
        <v>0.202323132946301-93.2466798023445i</v>
      </c>
      <c r="I3221" t="str">
        <f t="shared" si="939"/>
        <v>-0.282758641545653-0.633818744998874i</v>
      </c>
      <c r="K3221" t="str">
        <f t="shared" si="940"/>
        <v>0.00027922737194977-0.000279495037347509i</v>
      </c>
      <c r="L3221" t="str">
        <f t="shared" si="941"/>
        <v>0.00015-0.0016497347455245i</v>
      </c>
      <c r="M3221" t="str">
        <f t="shared" si="942"/>
        <v>0.0004-0.000291129660974911i</v>
      </c>
      <c r="N3221">
        <f t="shared" si="943"/>
        <v>52.888463812294788</v>
      </c>
      <c r="O3221">
        <f t="shared" si="944"/>
        <v>13.307401849304483</v>
      </c>
      <c r="P3221" s="3">
        <f t="shared" si="945"/>
        <v>-13.307401849304483</v>
      </c>
      <c r="Q3221" s="3">
        <f t="shared" si="946"/>
        <v>-127.11153618770521</v>
      </c>
      <c r="R3221">
        <f t="shared" si="947"/>
        <v>52.888463812294788</v>
      </c>
      <c r="S3221">
        <f t="shared" si="948"/>
        <v>171.05150762975887</v>
      </c>
      <c r="T3221">
        <f t="shared" si="931"/>
        <v>-13.307401849304483</v>
      </c>
    </row>
    <row r="3222" spans="1:20" x14ac:dyDescent="0.25">
      <c r="A3222">
        <f t="shared" si="932"/>
        <v>1078832.3631243568</v>
      </c>
      <c r="B3222">
        <f t="shared" si="949"/>
        <v>171701.50335875197</v>
      </c>
      <c r="C3222" t="str">
        <f t="shared" si="933"/>
        <v>-0.130050580110516-0.171091038910244i</v>
      </c>
      <c r="D3222" t="str">
        <f t="shared" si="934"/>
        <v>3.29463541516905-0.870208906170432i</v>
      </c>
      <c r="E3222" t="str">
        <f t="shared" si="935"/>
        <v>61.2402634050325-147.685712393471i</v>
      </c>
      <c r="F3222" t="str">
        <f t="shared" si="936"/>
        <v>2.40699563013188-1.07760451307257i</v>
      </c>
      <c r="G3222" t="str">
        <f t="shared" si="937"/>
        <v>0.99260624747234-0.0856684594890067i</v>
      </c>
      <c r="H3222" t="str">
        <f t="shared" si="938"/>
        <v>0.200692972961327-92.8923970153535i</v>
      </c>
      <c r="I3222" t="str">
        <f t="shared" si="939"/>
        <v>-0.281027090546224-0.631371302172877i</v>
      </c>
      <c r="K3222" t="str">
        <f t="shared" si="940"/>
        <v>0.000279094350842514-0.000278762479063641i</v>
      </c>
      <c r="L3222" t="str">
        <f t="shared" si="941"/>
        <v>0.00015-0.00164348948547968i</v>
      </c>
      <c r="M3222" t="str">
        <f t="shared" si="942"/>
        <v>0.0004-0.000290027556261119i</v>
      </c>
      <c r="N3222">
        <f t="shared" si="943"/>
        <v>52.760625619247222</v>
      </c>
      <c r="O3222">
        <f t="shared" si="944"/>
        <v>13.354962594151045</v>
      </c>
      <c r="P3222" s="3">
        <f t="shared" si="945"/>
        <v>-13.354962594151045</v>
      </c>
      <c r="Q3222" s="3">
        <f t="shared" si="946"/>
        <v>-127.23937438075278</v>
      </c>
      <c r="R3222">
        <f t="shared" si="947"/>
        <v>52.760625619247222</v>
      </c>
      <c r="S3222">
        <f t="shared" si="948"/>
        <v>171.70150335875198</v>
      </c>
      <c r="T3222">
        <f t="shared" si="931"/>
        <v>-13.354962594151045</v>
      </c>
    </row>
    <row r="3223" spans="1:20" x14ac:dyDescent="0.25">
      <c r="A3223">
        <f t="shared" si="932"/>
        <v>1082931.9261042292</v>
      </c>
      <c r="B3223">
        <f t="shared" si="949"/>
        <v>172353.96907151522</v>
      </c>
      <c r="C3223" t="str">
        <f t="shared" si="933"/>
        <v>-0.129719101880685-0.169868027010724i</v>
      </c>
      <c r="D3223" t="str">
        <f t="shared" si="934"/>
        <v>3.29331248432727-0.87249917721322i</v>
      </c>
      <c r="E3223" t="str">
        <f t="shared" si="935"/>
        <v>60.6371395918477-147.291301051246i</v>
      </c>
      <c r="F3223" t="str">
        <f t="shared" si="936"/>
        <v>2.40686012562772-1.07508921067814i</v>
      </c>
      <c r="G3223" t="str">
        <f t="shared" si="937"/>
        <v>0.992550367596321-0.0859891585069236i</v>
      </c>
      <c r="H3223" t="str">
        <f t="shared" si="938"/>
        <v>0.199075750189073-92.5394697315334i</v>
      </c>
      <c r="I3223" t="str">
        <f t="shared" si="939"/>
        <v>-0.279308621532658-0.628933139595777i</v>
      </c>
      <c r="K3223" t="str">
        <f t="shared" si="940"/>
        <v>0.000278961059609482-0.000278033558013745i</v>
      </c>
      <c r="L3223" t="str">
        <f t="shared" si="941"/>
        <v>0.00015-0.00163726786758286i</v>
      </c>
      <c r="M3223" t="str">
        <f t="shared" si="942"/>
        <v>0.0004-0.000288929623691093i</v>
      </c>
      <c r="N3223">
        <f t="shared" si="943"/>
        <v>52.632968515779268</v>
      </c>
      <c r="O3223">
        <f t="shared" si="944"/>
        <v>13.402530652759568</v>
      </c>
      <c r="P3223" s="3">
        <f t="shared" si="945"/>
        <v>-13.402530652759568</v>
      </c>
      <c r="Q3223" s="3">
        <f t="shared" si="946"/>
        <v>-127.36703148422073</v>
      </c>
      <c r="R3223">
        <f t="shared" si="947"/>
        <v>52.632968515779268</v>
      </c>
      <c r="S3223">
        <f t="shared" si="948"/>
        <v>172.35396907151522</v>
      </c>
      <c r="T3223">
        <f t="shared" si="931"/>
        <v>-13.402530652759568</v>
      </c>
    </row>
    <row r="3224" spans="1:20" x14ac:dyDescent="0.25">
      <c r="A3224">
        <f t="shared" si="932"/>
        <v>1087047.0674234254</v>
      </c>
      <c r="B3224">
        <f t="shared" si="949"/>
        <v>173008.91415398699</v>
      </c>
      <c r="C3224" t="str">
        <f t="shared" si="933"/>
        <v>-0.129386102084771-0.168652693500621i</v>
      </c>
      <c r="D3224" t="str">
        <f t="shared" si="934"/>
        <v>3.29198055426044-0.874797482247455i</v>
      </c>
      <c r="E3224" t="str">
        <f t="shared" si="935"/>
        <v>60.0384908666155-146.895615383237i</v>
      </c>
      <c r="F3224" t="str">
        <f t="shared" si="936"/>
        <v>2.40672360476321-1.07258919636605i</v>
      </c>
      <c r="G3224" t="str">
        <f t="shared" si="937"/>
        <v>0.992494068589661-0.0863110213356428i</v>
      </c>
      <c r="H3224" t="str">
        <f t="shared" si="938"/>
        <v>0.197471359020365-92.1878926564578i</v>
      </c>
      <c r="I3224" t="str">
        <f t="shared" si="939"/>
        <v>-0.277603134650234-0.626504220016115i</v>
      </c>
      <c r="K3224" t="str">
        <f t="shared" si="940"/>
        <v>0.000278827492711291-0.000277308260391286i</v>
      </c>
      <c r="L3224" t="str">
        <f t="shared" si="941"/>
        <v>0.00015-0.00163106980233399i</v>
      </c>
      <c r="M3224" t="str">
        <f t="shared" si="942"/>
        <v>0.0004-0.000287835847470704i</v>
      </c>
      <c r="N3224">
        <f t="shared" si="943"/>
        <v>52.505487469307269</v>
      </c>
      <c r="O3224">
        <f t="shared" si="944"/>
        <v>13.450105726096673</v>
      </c>
      <c r="P3224" s="3">
        <f t="shared" si="945"/>
        <v>-13.450105726096673</v>
      </c>
      <c r="Q3224" s="3">
        <f t="shared" si="946"/>
        <v>-127.49451253069273</v>
      </c>
      <c r="R3224">
        <f t="shared" si="947"/>
        <v>52.505487469307269</v>
      </c>
      <c r="S3224">
        <f t="shared" si="948"/>
        <v>173.00891415398698</v>
      </c>
      <c r="T3224">
        <f t="shared" si="931"/>
        <v>-13.450105726096673</v>
      </c>
    </row>
    <row r="3225" spans="1:20" x14ac:dyDescent="0.25">
      <c r="A3225">
        <f t="shared" si="932"/>
        <v>1091177.8462796344</v>
      </c>
      <c r="B3225">
        <f t="shared" si="949"/>
        <v>173666.34802777215</v>
      </c>
      <c r="C3225" t="str">
        <f t="shared" si="933"/>
        <v>-0.129051632996455-0.167444993918169i</v>
      </c>
      <c r="D3225" t="str">
        <f t="shared" si="934"/>
        <v>3.29063957154227-0.877103808184324i</v>
      </c>
      <c r="E3225" t="str">
        <f t="shared" si="935"/>
        <v>59.4442963828518-146.498700354479i</v>
      </c>
      <c r="F3225" t="str">
        <f t="shared" si="936"/>
        <v>2.4065860600326-1.07010443217285i</v>
      </c>
      <c r="G3225" t="str">
        <f t="shared" si="937"/>
        <v>0.992437347357092-0.0866340517805268i</v>
      </c>
      <c r="H3225" t="str">
        <f t="shared" si="938"/>
        <v>0.195879694771099-91.8376605176007i</v>
      </c>
      <c r="I3225" t="str">
        <f t="shared" si="939"/>
        <v>-0.275910530806184-0.624084506341741i</v>
      </c>
      <c r="K3225" t="str">
        <f t="shared" si="940"/>
        <v>0.00027869364462025-0.000276586572410006i</v>
      </c>
      <c r="L3225" t="str">
        <f t="shared" si="941"/>
        <v>0.00015-0.00162489520057182i</v>
      </c>
      <c r="M3225" t="str">
        <f t="shared" si="942"/>
        <v>0.0004-0.000286746211865615i</v>
      </c>
      <c r="N3225">
        <f t="shared" si="943"/>
        <v>52.378177449195917</v>
      </c>
      <c r="O3225">
        <f t="shared" si="944"/>
        <v>13.497687526012498</v>
      </c>
      <c r="P3225" s="3">
        <f t="shared" si="945"/>
        <v>-13.497687526012498</v>
      </c>
      <c r="Q3225" s="3">
        <f t="shared" si="946"/>
        <v>-127.62182255080408</v>
      </c>
      <c r="R3225">
        <f t="shared" si="947"/>
        <v>52.378177449195917</v>
      </c>
      <c r="S3225">
        <f t="shared" si="948"/>
        <v>173.66634802777216</v>
      </c>
      <c r="T3225">
        <f t="shared" si="931"/>
        <v>-13.497687526012498</v>
      </c>
    </row>
    <row r="3226" spans="1:20" x14ac:dyDescent="0.25">
      <c r="A3226">
        <f t="shared" si="932"/>
        <v>1095324.322095497</v>
      </c>
      <c r="B3226">
        <f t="shared" si="949"/>
        <v>174326.28015027769</v>
      </c>
      <c r="C3226" t="str">
        <f t="shared" si="933"/>
        <v>-0.12871574592125-0.166244883665615i</v>
      </c>
      <c r="D3226" t="str">
        <f t="shared" si="934"/>
        <v>3.28928948254211-0.879418141619135i</v>
      </c>
      <c r="E3226" t="str">
        <f t="shared" si="935"/>
        <v>58.8545350329344-146.100600267186i</v>
      </c>
      <c r="F3226" t="str">
        <f t="shared" si="936"/>
        <v>2.40644748387637-1.06763488033209i</v>
      </c>
      <c r="G3226" t="str">
        <f t="shared" si="937"/>
        <v>0.992380200781219-0.0869582536545346i</v>
      </c>
      <c r="H3226" t="str">
        <f t="shared" si="938"/>
        <v>0.194300653673308-91.4887680642247i</v>
      </c>
      <c r="I3226" t="str">
        <f t="shared" si="939"/>
        <v>-0.274230711663717-0.621673961638894i</v>
      </c>
      <c r="K3226" t="str">
        <f t="shared" si="940"/>
        <v>0.000278559509820376-0.000275868480303555i</v>
      </c>
      <c r="L3226" t="str">
        <f t="shared" si="941"/>
        <v>0.00015-0.00161874397347262i</v>
      </c>
      <c r="M3226" t="str">
        <f t="shared" si="942"/>
        <v>0.0004-0.000285660701201051i</v>
      </c>
      <c r="N3226">
        <f t="shared" si="943"/>
        <v>52.251033427558085</v>
      </c>
      <c r="O3226">
        <f t="shared" si="944"/>
        <v>13.545275775152952</v>
      </c>
      <c r="P3226" s="3">
        <f t="shared" si="945"/>
        <v>-13.545275775152952</v>
      </c>
      <c r="Q3226" s="3">
        <f t="shared" si="946"/>
        <v>-127.74896657244192</v>
      </c>
      <c r="R3226">
        <f t="shared" si="947"/>
        <v>52.251033427558085</v>
      </c>
      <c r="S3226">
        <f t="shared" si="948"/>
        <v>174.32628015027768</v>
      </c>
      <c r="T3226">
        <f t="shared" si="931"/>
        <v>-13.545275775152952</v>
      </c>
    </row>
    <row r="3227" spans="1:20" x14ac:dyDescent="0.25">
      <c r="A3227">
        <f t="shared" si="932"/>
        <v>1099486.5545194601</v>
      </c>
      <c r="B3227">
        <f t="shared" si="949"/>
        <v>174988.72001484875</v>
      </c>
      <c r="C3227" t="str">
        <f t="shared" si="933"/>
        <v>-0.128378491206559-0.165052318024468i</v>
      </c>
      <c r="D3227" t="str">
        <f t="shared" si="934"/>
        <v>3.28793023342612-0.881740468827958i</v>
      </c>
      <c r="E3227" t="str">
        <f t="shared" si="935"/>
        <v>58.269185459966-145.70135876564i</v>
      </c>
      <c r="F3227" t="str">
        <f t="shared" si="936"/>
        <v>2.40630786868115-1.06518050327366i</v>
      </c>
      <c r="G3227" t="str">
        <f t="shared" si="937"/>
        <v>0.99232262572238-0.0872836307781763i</v>
      </c>
      <c r="H3227" t="str">
        <f t="shared" si="938"/>
        <v>0.192734132866371-91.141210067283i</v>
      </c>
      <c r="I3227" t="str">
        <f t="shared" si="939"/>
        <v>-0.27256357963619-0.619272549131477i</v>
      </c>
      <c r="K3227" t="str">
        <f t="shared" si="940"/>
        <v>0.000278425082807398-0.000275153970325157i</v>
      </c>
      <c r="L3227" t="str">
        <f t="shared" si="941"/>
        <v>0.00015-0.00161261603254894i</v>
      </c>
      <c r="M3227" t="str">
        <f t="shared" si="942"/>
        <v>0.0004-0.000284579299861577i</v>
      </c>
      <c r="N3227">
        <f t="shared" si="943"/>
        <v>52.124050380042618</v>
      </c>
      <c r="O3227">
        <f t="shared" si="944"/>
        <v>13.592870206868428</v>
      </c>
      <c r="P3227" s="3">
        <f t="shared" si="945"/>
        <v>-13.592870206868428</v>
      </c>
      <c r="Q3227" s="3">
        <f t="shared" si="946"/>
        <v>-127.87594961995738</v>
      </c>
      <c r="R3227">
        <f t="shared" si="947"/>
        <v>52.124050380042618</v>
      </c>
      <c r="S3227">
        <f t="shared" si="948"/>
        <v>174.98872001484875</v>
      </c>
      <c r="T3227">
        <f t="shared" si="931"/>
        <v>-13.592870206868428</v>
      </c>
    </row>
    <row r="3228" spans="1:20" x14ac:dyDescent="0.25">
      <c r="A3228">
        <f t="shared" si="932"/>
        <v>1103664.6034266341</v>
      </c>
      <c r="B3228">
        <f t="shared" si="949"/>
        <v>175653.67715090519</v>
      </c>
      <c r="C3228" t="str">
        <f t="shared" si="933"/>
        <v>-0.128039918251773-0.163867252170296i</v>
      </c>
      <c r="D3228" t="str">
        <f t="shared" si="934"/>
        <v>3.28656177015806-0.884070775763991i</v>
      </c>
      <c r="E3228" t="str">
        <f t="shared" si="935"/>
        <v>57.6882260693532-145.301018841171i</v>
      </c>
      <c r="F3228" t="str">
        <f t="shared" si="936"/>
        <v>2.40616720677908-1.06274126362291i</v>
      </c>
      <c r="G3228" t="str">
        <f t="shared" si="937"/>
        <v>0.992264619018494-0.0876101869794661i</v>
      </c>
      <c r="H3228" t="str">
        <f t="shared" si="938"/>
        <v>0.191180030388307-90.7949813193145i</v>
      </c>
      <c r="I3228" t="str">
        <f t="shared" si="939"/>
        <v>-0.270909037881255-0.616880232200153i</v>
      </c>
      <c r="K3228" t="str">
        <f t="shared" si="940"/>
        <v>0.000278290358088785-0.000274443028747231i</v>
      </c>
      <c r="L3228" t="str">
        <f t="shared" si="941"/>
        <v>0.00015-0.00160651128964827i</v>
      </c>
      <c r="M3228" t="str">
        <f t="shared" si="942"/>
        <v>0.0004-0.000283501992290872i</v>
      </c>
      <c r="N3228">
        <f t="shared" si="943"/>
        <v>51.997223286605845</v>
      </c>
      <c r="O3228">
        <f t="shared" si="944"/>
        <v>13.640470565125625</v>
      </c>
      <c r="P3228" s="3">
        <f t="shared" si="945"/>
        <v>-13.640470565125625</v>
      </c>
      <c r="Q3228" s="3">
        <f t="shared" si="946"/>
        <v>-128.00277671339416</v>
      </c>
      <c r="R3228">
        <f t="shared" si="947"/>
        <v>51.997223286605845</v>
      </c>
      <c r="S3228">
        <f t="shared" si="948"/>
        <v>175.6536771509052</v>
      </c>
      <c r="T3228">
        <f t="shared" si="931"/>
        <v>-13.640470565125625</v>
      </c>
    </row>
    <row r="3229" spans="1:20" x14ac:dyDescent="0.25">
      <c r="A3229">
        <f t="shared" si="932"/>
        <v>1107858.5289196554</v>
      </c>
      <c r="B3229">
        <f t="shared" si="949"/>
        <v>176321.16112407864</v>
      </c>
      <c r="C3229" t="str">
        <f t="shared" si="933"/>
        <v>-0.127700075518506-0.162689641187202i</v>
      </c>
      <c r="D3229" t="str">
        <f t="shared" si="934"/>
        <v>3.28518403850037-0.886409048054063i</v>
      </c>
      <c r="E3229" t="str">
        <f t="shared" si="935"/>
        <v>57.1116350401538-144.899622837264i</v>
      </c>
      <c r="F3229" t="str">
        <f t="shared" si="936"/>
        <v>2.40602549044764-1.0603171241999i</v>
      </c>
      <c r="G3229" t="str">
        <f t="shared" si="937"/>
        <v>0.992206177484912-0.0879379260938743i</v>
      </c>
      <c r="H3229" t="str">
        <f t="shared" si="938"/>
        <v>0.189638245167157-90.4500766343426i</v>
      </c>
      <c r="I3229" t="str">
        <f t="shared" si="939"/>
        <v>-0.269266990295078-0.614496974381586i</v>
      </c>
      <c r="K3229" t="str">
        <f t="shared" si="940"/>
        <v>0.000278155330183769-0.000273735641861047i</v>
      </c>
      <c r="L3229" t="str">
        <f t="shared" si="941"/>
        <v>0.00015-0.00160042965695185i</v>
      </c>
      <c r="M3229" t="str">
        <f t="shared" si="942"/>
        <v>0.0004-0.000282428762991504i</v>
      </c>
      <c r="N3229">
        <f t="shared" si="943"/>
        <v>51.870547132265131</v>
      </c>
      <c r="O3229">
        <f t="shared" si="944"/>
        <v>13.688076604415677</v>
      </c>
      <c r="P3229" s="3">
        <f t="shared" si="945"/>
        <v>-13.688076604415677</v>
      </c>
      <c r="Q3229" s="3">
        <f t="shared" si="946"/>
        <v>-128.12945286773487</v>
      </c>
      <c r="R3229">
        <f t="shared" si="947"/>
        <v>51.870547132265131</v>
      </c>
      <c r="S3229">
        <f t="shared" si="948"/>
        <v>176.32116112407866</v>
      </c>
      <c r="T3229">
        <f t="shared" si="931"/>
        <v>-13.688076604415677</v>
      </c>
    </row>
    <row r="3230" spans="1:20" x14ac:dyDescent="0.25">
      <c r="A3230">
        <f t="shared" si="932"/>
        <v>1112068.39132955</v>
      </c>
      <c r="B3230">
        <f t="shared" si="949"/>
        <v>176991.18153635014</v>
      </c>
      <c r="C3230" t="str">
        <f t="shared" si="933"/>
        <v>-0.127359010540874-0.161519440081873i</v>
      </c>
      <c r="D3230" t="str">
        <f t="shared" si="934"/>
        <v>3.28379698401536-0.888755270995158i</v>
      </c>
      <c r="E3230" t="str">
        <f t="shared" si="935"/>
        <v>56.5393903361561-144.497212454738i</v>
      </c>
      <c r="F3230" t="str">
        <f t="shared" si="936"/>
        <v>2.40588271190922-1.05790804801864i</v>
      </c>
      <c r="G3230" t="str">
        <f t="shared" si="937"/>
        <v>0.992147297914269-0.0882668519642785i</v>
      </c>
      <c r="H3230" t="str">
        <f t="shared" si="938"/>
        <v>0.188108677012457-90.1064908477732i</v>
      </c>
      <c r="I3230" t="str">
        <f t="shared" si="939"/>
        <v>-0.267637341506612-0.612122739367611i</v>
      </c>
      <c r="K3230" t="str">
        <f t="shared" si="940"/>
        <v>0.000278019993623361-0.000273031795976366i</v>
      </c>
      <c r="L3230" t="str">
        <f t="shared" si="941"/>
        <v>0.00015-0.00159437104697336i</v>
      </c>
      <c r="M3230" t="str">
        <f t="shared" si="942"/>
        <v>0.0004-0.00028135959652471i</v>
      </c>
      <c r="N3230">
        <f t="shared" si="943"/>
        <v>51.744016907834265</v>
      </c>
      <c r="O3230">
        <f t="shared" si="944"/>
        <v>13.735688089664484</v>
      </c>
      <c r="P3230" s="3">
        <f t="shared" si="945"/>
        <v>-13.735688089664484</v>
      </c>
      <c r="Q3230" s="3">
        <f t="shared" si="946"/>
        <v>-128.25598309216574</v>
      </c>
      <c r="R3230">
        <f t="shared" si="947"/>
        <v>51.744016907834265</v>
      </c>
      <c r="S3230">
        <f t="shared" si="948"/>
        <v>176.99118153635013</v>
      </c>
      <c r="T3230">
        <f t="shared" si="931"/>
        <v>-13.735688089664484</v>
      </c>
    </row>
    <row r="3231" spans="1:20" x14ac:dyDescent="0.25">
      <c r="A3231">
        <f t="shared" si="932"/>
        <v>1116294.2512166023</v>
      </c>
      <c r="B3231">
        <f t="shared" si="949"/>
        <v>177663.74802618826</v>
      </c>
      <c r="C3231" t="str">
        <f t="shared" si="933"/>
        <v>-0.12701676993584-0.1603566037973i</v>
      </c>
      <c r="D3231" t="str">
        <f t="shared" si="934"/>
        <v>3.28240055206605-0.891109429550715i</v>
      </c>
      <c r="E3231" t="str">
        <f t="shared" si="935"/>
        <v>55.971469716731-144.093828757034i</v>
      </c>
      <c r="F3231" t="str">
        <f t="shared" si="936"/>
        <v>2.40573886333076-1.05551399828625i</v>
      </c>
      <c r="G3231" t="str">
        <f t="shared" si="937"/>
        <v>0.992087977076335-0.0885969684409137i</v>
      </c>
      <c r="H3231" t="str">
        <f t="shared" si="938"/>
        <v>0.186591226606811-89.7642188162942i</v>
      </c>
      <c r="I3231" t="str">
        <f t="shared" si="939"/>
        <v>-0.266019996871892-0.609757491004433i</v>
      </c>
      <c r="K3231" t="str">
        <f t="shared" si="940"/>
        <v>0.000277884342950389-0.000272331477421085i</v>
      </c>
      <c r="L3231" t="str">
        <f t="shared" si="941"/>
        <v>0.00015-0.00158833537255764i</v>
      </c>
      <c r="M3231" t="str">
        <f t="shared" si="942"/>
        <v>0.0004-0.000280294477510171i</v>
      </c>
      <c r="N3231">
        <f t="shared" si="943"/>
        <v>51.617627610650061</v>
      </c>
      <c r="O3231">
        <f t="shared" si="944"/>
        <v>13.783304796141401</v>
      </c>
      <c r="P3231" s="3">
        <f t="shared" si="945"/>
        <v>-13.783304796141401</v>
      </c>
      <c r="Q3231" s="3">
        <f t="shared" si="946"/>
        <v>-128.38237238934994</v>
      </c>
      <c r="R3231">
        <f t="shared" si="947"/>
        <v>51.617627610650061</v>
      </c>
      <c r="S3231">
        <f t="shared" si="948"/>
        <v>177.66374802618827</v>
      </c>
      <c r="T3231">
        <f t="shared" si="931"/>
        <v>-13.783304796141401</v>
      </c>
    </row>
    <row r="3232" spans="1:20" x14ac:dyDescent="0.25">
      <c r="A3232">
        <f t="shared" si="932"/>
        <v>1120536.1693712254</v>
      </c>
      <c r="B3232">
        <f t="shared" si="949"/>
        <v>178338.87026868778</v>
      </c>
      <c r="C3232" t="str">
        <f t="shared" si="933"/>
        <v>-0.126673399413637-0.159201087226106i</v>
      </c>
      <c r="D3232" t="str">
        <f t="shared" si="934"/>
        <v>3.2809946878175-0.893471508347142i</v>
      </c>
      <c r="E3232" t="str">
        <f t="shared" si="935"/>
        <v>55.4078507474182-143.689512175582i</v>
      </c>
      <c r="F3232" t="str">
        <f t="shared" si="936"/>
        <v>2.40559393682333-1.05313493840218i</v>
      </c>
      <c r="G3232" t="str">
        <f t="shared" si="937"/>
        <v>0.992028211717862-0.0889282793813216i</v>
      </c>
      <c r="H3232" t="str">
        <f t="shared" si="938"/>
        <v>0.185085795497548-89.4232554177739i</v>
      </c>
      <c r="I3232" t="str">
        <f t="shared" si="939"/>
        <v>-0.264414862468381-0.607401193291811i</v>
      </c>
      <c r="K3232" t="str">
        <f t="shared" si="940"/>
        <v>0.000277748372719533-0.000271634672540882i</v>
      </c>
      <c r="L3232" t="str">
        <f t="shared" si="941"/>
        <v>0.00015-0.0015823225468795i</v>
      </c>
      <c r="M3232" t="str">
        <f t="shared" si="942"/>
        <v>0.0004-0.000279233390625793i</v>
      </c>
      <c r="N3232">
        <f t="shared" si="943"/>
        <v>51.491374245274443</v>
      </c>
      <c r="O3232">
        <f t="shared" si="944"/>
        <v>13.830926509368167</v>
      </c>
      <c r="P3232" s="3">
        <f t="shared" si="945"/>
        <v>-13.830926509368167</v>
      </c>
      <c r="Q3232" s="3">
        <f t="shared" si="946"/>
        <v>-128.50862575472556</v>
      </c>
      <c r="R3232">
        <f t="shared" si="947"/>
        <v>51.491374245274443</v>
      </c>
      <c r="S3232">
        <f t="shared" si="948"/>
        <v>178.33887026868777</v>
      </c>
      <c r="T3232">
        <f t="shared" si="931"/>
        <v>-13.830926509368167</v>
      </c>
    </row>
    <row r="3233" spans="1:20" x14ac:dyDescent="0.25">
      <c r="A3233">
        <f t="shared" si="932"/>
        <v>1124794.206814836</v>
      </c>
      <c r="B3233">
        <f t="shared" si="949"/>
        <v>179016.5579757088</v>
      </c>
      <c r="C3233" t="str">
        <f t="shared" si="933"/>
        <v>-0.12632894378823-0.158052845223551i</v>
      </c>
      <c r="D3233" t="str">
        <f t="shared" si="934"/>
        <v>3.27957933623795-0.895841491670231i</v>
      </c>
      <c r="E3233" t="str">
        <f t="shared" si="935"/>
        <v>54.8485108102987-143.284302515251i</v>
      </c>
      <c r="F3233" t="str">
        <f t="shared" si="936"/>
        <v>2.40544792444193-1.05077083195748i</v>
      </c>
      <c r="G3233" t="str">
        <f t="shared" si="937"/>
        <v>0.991967998562434-0.0892607886502986i</v>
      </c>
      <c r="H3233" t="str">
        <f t="shared" si="938"/>
        <v>0.183592286088475-89.0835955511643i</v>
      </c>
      <c r="I3233" t="str">
        <f t="shared" si="939"/>
        <v>-0.262821845089394-0.605053810382327i</v>
      </c>
      <c r="K3233" t="str">
        <f t="shared" si="940"/>
        <v>0.000277612077497359-0.000270941367698858i</v>
      </c>
      <c r="L3233" t="str">
        <f t="shared" si="941"/>
        <v>0.00015-0.00157633248344242i</v>
      </c>
      <c r="M3233" t="str">
        <f t="shared" si="942"/>
        <v>0.0004-0.000278176320607485i</v>
      </c>
      <c r="N3233">
        <f t="shared" si="943"/>
        <v>51.365251824190238</v>
      </c>
      <c r="O3233">
        <f t="shared" si="944"/>
        <v>13.878553025026745</v>
      </c>
      <c r="P3233" s="3">
        <f t="shared" si="945"/>
        <v>-13.878553025026745</v>
      </c>
      <c r="Q3233" s="3">
        <f t="shared" si="946"/>
        <v>-128.63474817580976</v>
      </c>
      <c r="R3233">
        <f t="shared" si="947"/>
        <v>51.365251824190238</v>
      </c>
      <c r="S3233">
        <f t="shared" si="948"/>
        <v>179.01655797570879</v>
      </c>
      <c r="T3233">
        <f t="shared" si="931"/>
        <v>-13.878553025026745</v>
      </c>
    </row>
    <row r="3234" spans="1:20" x14ac:dyDescent="0.25">
      <c r="A3234">
        <f t="shared" si="932"/>
        <v>1129068.4248007324</v>
      </c>
      <c r="B3234">
        <f t="shared" si="949"/>
        <v>179696.82089601649</v>
      </c>
      <c r="C3234" t="str">
        <f t="shared" si="933"/>
        <v>-0.125983446987821-0.156911832620134i</v>
      </c>
      <c r="D3234" t="str">
        <f t="shared" si="934"/>
        <v>3.27815444209992-0.898219363461479i</v>
      </c>
      <c r="E3234" t="str">
        <f t="shared" si="935"/>
        <v>54.2934271140995-142.878238959866i</v>
      </c>
      <c r="F3234" t="str">
        <f t="shared" si="936"/>
        <v>2.40530081818492-1.04842164273394i</v>
      </c>
      <c r="G3234" t="str">
        <f t="shared" si="937"/>
        <v>0.99190733431031-0.0895945001198429i</v>
      </c>
      <c r="H3234" t="str">
        <f t="shared" si="938"/>
        <v>0.182110601631702-88.7452341363983i</v>
      </c>
      <c r="I3234" t="str">
        <f t="shared" si="939"/>
        <v>-0.26124085223851-0.602715306580527i</v>
      </c>
      <c r="K3234" t="str">
        <f t="shared" si="940"/>
        <v>0.000277475451862359-0.000270251549275187i</v>
      </c>
      <c r="L3234" t="str">
        <f t="shared" si="941"/>
        <v>0.00015-0.00157036509607732i</v>
      </c>
      <c r="M3234" t="str">
        <f t="shared" si="942"/>
        <v>0.0004-0.000277123252248939i</v>
      </c>
      <c r="N3234">
        <f t="shared" si="943"/>
        <v>51.239255368473522</v>
      </c>
      <c r="O3234">
        <f t="shared" si="944"/>
        <v>13.926184148868654</v>
      </c>
      <c r="P3234" s="3">
        <f t="shared" si="945"/>
        <v>-13.926184148868654</v>
      </c>
      <c r="Q3234" s="3">
        <f t="shared" si="946"/>
        <v>-128.76074463152648</v>
      </c>
      <c r="R3234">
        <f t="shared" si="947"/>
        <v>51.239255368473522</v>
      </c>
      <c r="S3234">
        <f t="shared" si="948"/>
        <v>179.6968208960165</v>
      </c>
      <c r="T3234">
        <f t="shared" si="931"/>
        <v>-13.926184148868654</v>
      </c>
    </row>
    <row r="3235" spans="1:20" x14ac:dyDescent="0.25">
      <c r="A3235">
        <f t="shared" si="932"/>
        <v>1133358.8848149753</v>
      </c>
      <c r="B3235">
        <f t="shared" si="949"/>
        <v>180379.66881542135</v>
      </c>
      <c r="C3235" t="str">
        <f t="shared" si="933"/>
        <v>-0.125636952065401-0.15577800423389i</v>
      </c>
      <c r="D3235" t="str">
        <f t="shared" si="934"/>
        <v>3.27671994998148-0.900605107314472i</v>
      </c>
      <c r="E3235" t="str">
        <f t="shared" si="935"/>
        <v>53.7425767040821-142.471360077802i</v>
      </c>
      <c r="F3235" t="str">
        <f t="shared" si="936"/>
        <v>2.40515260999371-1.04608733470333i</v>
      </c>
      <c r="G3235" t="str">
        <f t="shared" si="937"/>
        <v>0.991846215638279-0.0899294176691003i</v>
      </c>
      <c r="H3235" t="str">
        <f t="shared" si="938"/>
        <v>0.180640646219585-88.4081661142962i</v>
      </c>
      <c r="I3235" t="str">
        <f t="shared" si="939"/>
        <v>-0.259671792124074-0.600385646342184i</v>
      </c>
      <c r="K3235" t="str">
        <f t="shared" si="940"/>
        <v>0.000277338490405002-0.000269565203666762i</v>
      </c>
      <c r="L3235" t="str">
        <f t="shared" si="941"/>
        <v>0.00015-0.00156442029894134i</v>
      </c>
      <c r="M3235" t="str">
        <f t="shared" si="942"/>
        <v>0.0004-0.000276074170401414i</v>
      </c>
      <c r="N3235">
        <f t="shared" si="943"/>
        <v>51.113379908456153</v>
      </c>
      <c r="O3235">
        <f t="shared" si="944"/>
        <v>13.973819696622556</v>
      </c>
      <c r="P3235" s="3">
        <f t="shared" si="945"/>
        <v>-13.973819696622556</v>
      </c>
      <c r="Q3235" s="3">
        <f t="shared" si="946"/>
        <v>-128.88662009154385</v>
      </c>
      <c r="R3235">
        <f t="shared" si="947"/>
        <v>51.113379908456153</v>
      </c>
      <c r="S3235">
        <f t="shared" si="948"/>
        <v>180.37966881542135</v>
      </c>
      <c r="T3235">
        <f t="shared" si="931"/>
        <v>-13.973819696622556</v>
      </c>
    </row>
    <row r="3236" spans="1:20" x14ac:dyDescent="0.25">
      <c r="A3236">
        <f t="shared" si="932"/>
        <v>1137665.6485772722</v>
      </c>
      <c r="B3236">
        <f t="shared" si="949"/>
        <v>181065.11155691996</v>
      </c>
      <c r="C3236" t="str">
        <f t="shared" si="933"/>
        <v>-0.125289501209326-0.15465131488234i</v>
      </c>
      <c r="D3236" t="str">
        <f t="shared" si="934"/>
        <v>3.27527580426766-0.902998706471327i</v>
      </c>
      <c r="E3236" t="str">
        <f t="shared" si="935"/>
        <v>53.1959364716965-142.063703827636i</v>
      </c>
      <c r="F3236" t="str">
        <f t="shared" si="936"/>
        <v>2.40500329175254-1.04376787202666i</v>
      </c>
      <c r="G3236" t="str">
        <f t="shared" si="937"/>
        <v>0.991784639199497-0.0902655451843098i</v>
      </c>
      <c r="H3236" t="str">
        <f t="shared" si="938"/>
        <v>0.179182324776717-88.0723864464617i</v>
      </c>
      <c r="I3236" t="str">
        <f t="shared" si="939"/>
        <v>-0.258114573653724-0.59806479427353i</v>
      </c>
      <c r="K3236" t="str">
        <f t="shared" si="940"/>
        <v>0.000277201187727785-0.000268882317286833i</v>
      </c>
      <c r="L3236" t="str">
        <f t="shared" si="941"/>
        <v>0.00015-0.00155849800651658i</v>
      </c>
      <c r="M3236" t="str">
        <f t="shared" si="942"/>
        <v>0.0004-0.000275029059973514i</v>
      </c>
      <c r="N3236">
        <f t="shared" si="943"/>
        <v>50.987620484374816</v>
      </c>
      <c r="O3236">
        <f t="shared" si="944"/>
        <v>14.02145949390199</v>
      </c>
      <c r="P3236" s="3">
        <f t="shared" si="945"/>
        <v>-14.02145949390199</v>
      </c>
      <c r="Q3236" s="3">
        <f t="shared" si="946"/>
        <v>-129.01237951562518</v>
      </c>
      <c r="R3236">
        <f t="shared" si="947"/>
        <v>50.987620484374816</v>
      </c>
      <c r="S3236">
        <f t="shared" si="948"/>
        <v>181.06511155691996</v>
      </c>
      <c r="T3236">
        <f t="shared" si="931"/>
        <v>-14.02145949390199</v>
      </c>
    </row>
    <row r="3237" spans="1:20" x14ac:dyDescent="0.25">
      <c r="A3237">
        <f t="shared" si="932"/>
        <v>1141988.7780418657</v>
      </c>
      <c r="B3237">
        <f t="shared" si="949"/>
        <v>181753.15898083625</v>
      </c>
      <c r="C3237" t="str">
        <f t="shared" si="933"/>
        <v>-0.124941135753922-0.15353171939406i</v>
      </c>
      <c r="D3237" t="str">
        <f t="shared" si="934"/>
        <v>3.27382194915153-0.905400143818892i</v>
      </c>
      <c r="E3237" t="str">
        <f t="shared" si="935"/>
        <v>52.6534831639921-141.655307563854i</v>
      </c>
      <c r="F3237" t="str">
        <f t="shared" si="936"/>
        <v>2.40485285528781-1.0414632190533i</v>
      </c>
      <c r="G3237" t="str">
        <f t="shared" si="937"/>
        <v>0.991722601623337-0.0906028865587468i</v>
      </c>
      <c r="H3237" t="str">
        <f t="shared" si="938"/>
        <v>0.177735543052032-87.7378901151906i</v>
      </c>
      <c r="I3237" t="str">
        <f t="shared" si="939"/>
        <v>-0.256569106428954-0.595752715130445i</v>
      </c>
      <c r="K3237" t="str">
        <f t="shared" si="940"/>
        <v>0.000277063538445273-0.000268202876564674i</v>
      </c>
      <c r="L3237" t="str">
        <f t="shared" si="941"/>
        <v>0.00015-0.00155259813360887i</v>
      </c>
      <c r="M3237" t="str">
        <f t="shared" si="942"/>
        <v>0.0004-0.000273987905930977i</v>
      </c>
      <c r="N3237">
        <f t="shared" si="943"/>
        <v>50.861972146996123</v>
      </c>
      <c r="O3237">
        <f t="shared" si="944"/>
        <v>14.069103376114473</v>
      </c>
      <c r="P3237" s="3">
        <f t="shared" si="945"/>
        <v>-14.069103376114473</v>
      </c>
      <c r="Q3237" s="3">
        <f t="shared" si="946"/>
        <v>-129.13802785300388</v>
      </c>
      <c r="R3237">
        <f t="shared" si="947"/>
        <v>50.861972146996123</v>
      </c>
      <c r="S3237">
        <f t="shared" si="948"/>
        <v>181.75315898083625</v>
      </c>
      <c r="T3237">
        <f t="shared" si="931"/>
        <v>-14.069103376114473</v>
      </c>
    </row>
    <row r="3238" spans="1:20" x14ac:dyDescent="0.25">
      <c r="A3238">
        <f t="shared" si="932"/>
        <v>1146328.3353984249</v>
      </c>
      <c r="B3238">
        <f t="shared" si="949"/>
        <v>182443.82098496344</v>
      </c>
      <c r="C3238" t="str">
        <f t="shared" si="933"/>
        <v>-0.124591896190105-0.152419172619994i</v>
      </c>
      <c r="D3238" t="str">
        <f t="shared" si="934"/>
        <v>3.2723583286358-0.90780940188523i</v>
      </c>
      <c r="E3238" t="str">
        <f t="shared" si="935"/>
        <v>52.1151933928254-141.246208042621i</v>
      </c>
      <c r="F3238" t="str">
        <f t="shared" si="936"/>
        <v>2.40470129236803-1.0391733403203i</v>
      </c>
      <c r="G3238" t="str">
        <f t="shared" si="937"/>
        <v>0.991660099515232-0.0909414456926666i</v>
      </c>
      <c r="H3238" t="str">
        <f t="shared" si="938"/>
        <v>0.17630020761098-87.4046721233692i</v>
      </c>
      <c r="I3238" t="str">
        <f t="shared" si="939"/>
        <v>-0.255035300739743-0.593449373817748i</v>
      </c>
      <c r="K3238" t="str">
        <f t="shared" si="940"/>
        <v>0.000276925537184176-0.000267526867945207i</v>
      </c>
      <c r="L3238" t="str">
        <f t="shared" si="941"/>
        <v>0.00015-0.00154672059534655i</v>
      </c>
      <c r="M3238" t="str">
        <f t="shared" si="942"/>
        <v>0.0004-0.00027295069329645i</v>
      </c>
      <c r="N3238">
        <f t="shared" si="943"/>
        <v>50.736429958242269</v>
      </c>
      <c r="O3238">
        <f t="shared" si="944"/>
        <v>14.116751188368076</v>
      </c>
      <c r="P3238" s="3">
        <f t="shared" si="945"/>
        <v>-14.116751188368076</v>
      </c>
      <c r="Q3238" s="3">
        <f t="shared" si="946"/>
        <v>-129.26357004175773</v>
      </c>
      <c r="R3238">
        <f t="shared" si="947"/>
        <v>50.736429958242269</v>
      </c>
      <c r="S3238">
        <f t="shared" si="948"/>
        <v>182.44382098496345</v>
      </c>
      <c r="T3238">
        <f t="shared" si="931"/>
        <v>-14.116751188368076</v>
      </c>
    </row>
    <row r="3239" spans="1:20" x14ac:dyDescent="0.25">
      <c r="A3239">
        <f t="shared" si="932"/>
        <v>1150684.383072939</v>
      </c>
      <c r="B3239">
        <f t="shared" si="949"/>
        <v>183137.10750470631</v>
      </c>
      <c r="C3239" t="str">
        <f t="shared" si="933"/>
        <v>-0.124241822176012-0.151313629444364i</v>
      </c>
      <c r="D3239" t="str">
        <f t="shared" si="934"/>
        <v>3.27088488653394-0.910226462835765i</v>
      </c>
      <c r="E3239" t="str">
        <f t="shared" si="935"/>
        <v>51.5810436438181-140.836441427587i</v>
      </c>
      <c r="F3239" t="str">
        <f t="shared" si="936"/>
        <v>2.40454859470312-1.03689820055148i</v>
      </c>
      <c r="G3239" t="str">
        <f t="shared" si="937"/>
        <v>0.991597129456518-0.0912812264932457i</v>
      </c>
      <c r="H3239" t="str">
        <f t="shared" si="938"/>
        <v>0.174876225827796-87.0727274943822i</v>
      </c>
      <c r="I3239" t="str">
        <f t="shared" si="939"/>
        <v>-0.253513067559193-0.591154735388385i</v>
      </c>
      <c r="K3239" t="str">
        <f t="shared" si="940"/>
        <v>0.000276787178583392-0.000266854277888668i</v>
      </c>
      <c r="L3239" t="str">
        <f t="shared" si="941"/>
        <v>0.00015-0.00154086530717927i</v>
      </c>
      <c r="M3239" t="str">
        <f t="shared" si="942"/>
        <v>0.0004-0.000271917407149283i</v>
      </c>
      <c r="N3239">
        <f t="shared" si="943"/>
        <v>50.61098899178819</v>
      </c>
      <c r="O3239">
        <f t="shared" si="944"/>
        <v>14.164402785380643</v>
      </c>
      <c r="P3239" s="3">
        <f t="shared" si="945"/>
        <v>-14.164402785380643</v>
      </c>
      <c r="Q3239" s="3">
        <f t="shared" si="946"/>
        <v>-129.38901100821181</v>
      </c>
      <c r="R3239">
        <f t="shared" si="947"/>
        <v>50.61098899178819</v>
      </c>
      <c r="S3239">
        <f t="shared" si="948"/>
        <v>183.13710750470631</v>
      </c>
      <c r="T3239">
        <f t="shared" si="931"/>
        <v>-14.164402785380643</v>
      </c>
    </row>
    <row r="3240" spans="1:20" x14ac:dyDescent="0.25">
      <c r="A3240">
        <f t="shared" si="932"/>
        <v>1155056.983728616</v>
      </c>
      <c r="B3240">
        <f t="shared" si="949"/>
        <v>183833.02851322418</v>
      </c>
      <c r="C3240" t="str">
        <f t="shared" si="933"/>
        <v>-0.123890952547648-0.150215044795322i</v>
      </c>
      <c r="D3240" t="str">
        <f t="shared" si="934"/>
        <v>3.26940156647189-0.912651308469745i</v>
      </c>
      <c r="E3240" t="str">
        <f t="shared" si="935"/>
        <v>51.0510102851161-140.426043295745i</v>
      </c>
      <c r="F3240" t="str">
        <f t="shared" si="936"/>
        <v>2.4043947539443-1.03463776465676i</v>
      </c>
      <c r="G3240" t="str">
        <f t="shared" si="937"/>
        <v>0.991533688004278-0.0916222328745225i</v>
      </c>
      <c r="H3240" t="str">
        <f t="shared" si="938"/>
        <v>0.173463505877836-86.7420512720141i</v>
      </c>
      <c r="I3240" t="str">
        <f t="shared" si="939"/>
        <v>-0.252002318538248-0.588868765042719i</v>
      </c>
      <c r="K3240" t="str">
        <f t="shared" si="940"/>
        <v>0.000276648457294092-0.000266185092870249i</v>
      </c>
      <c r="L3240" t="str">
        <f t="shared" si="941"/>
        <v>0.00015-0.00153503218487674i</v>
      </c>
      <c r="M3240" t="str">
        <f t="shared" si="942"/>
        <v>0.0004-0.000270888032625306i</v>
      </c>
      <c r="N3240">
        <f t="shared" si="943"/>
        <v>50.485644333655046</v>
      </c>
      <c r="O3240">
        <f t="shared" si="944"/>
        <v>14.212058031386668</v>
      </c>
      <c r="P3240" s="3">
        <f t="shared" si="945"/>
        <v>-14.212058031386668</v>
      </c>
      <c r="Q3240" s="3">
        <f t="shared" si="946"/>
        <v>-129.51435566634495</v>
      </c>
      <c r="R3240">
        <f t="shared" si="947"/>
        <v>50.485644333655046</v>
      </c>
      <c r="S3240">
        <f t="shared" si="948"/>
        <v>183.83302851322418</v>
      </c>
      <c r="T3240">
        <f t="shared" si="931"/>
        <v>-14.212058031386668</v>
      </c>
    </row>
    <row r="3241" spans="1:20" x14ac:dyDescent="0.25">
      <c r="A3241">
        <f t="shared" si="932"/>
        <v>1159446.200266785</v>
      </c>
      <c r="B3241">
        <f t="shared" si="949"/>
        <v>184531.59402157445</v>
      </c>
      <c r="C3241" t="str">
        <f t="shared" si="933"/>
        <v>-0.123539325329524-0.149123373655253i</v>
      </c>
      <c r="D3241" t="str">
        <f t="shared" si="934"/>
        <v>3.26790831188935-0.915083920216433i</v>
      </c>
      <c r="E3241" t="str">
        <f t="shared" si="935"/>
        <v>50.5250695759237-140.015048643327i</v>
      </c>
      <c r="F3241" t="str">
        <f t="shared" si="936"/>
        <v>2.40423976168358-1.03239199773132i</v>
      </c>
      <c r="G3241" t="str">
        <f t="shared" si="937"/>
        <v>0.99146977169118-0.0919644687573373i</v>
      </c>
      <c r="H3241" t="str">
        <f t="shared" si="938"/>
        <v>0.172061956730009-86.412638520357i</v>
      </c>
      <c r="I3241" t="str">
        <f t="shared" si="939"/>
        <v>-0.250502966000428-0.586591428127777i</v>
      </c>
      <c r="K3241" t="str">
        <f t="shared" si="940"/>
        <v>0.000276509367979771-0.00026551929937975i</v>
      </c>
      <c r="L3241" t="str">
        <f t="shared" si="941"/>
        <v>0.00015-0.00152922114452753i</v>
      </c>
      <c r="M3241" t="str">
        <f t="shared" si="942"/>
        <v>0.0004-0.000269862554916624i</v>
      </c>
      <c r="N3241">
        <f t="shared" si="943"/>
        <v>50.360391082785185</v>
      </c>
      <c r="O3241">
        <f t="shared" si="944"/>
        <v>14.259716800045656</v>
      </c>
      <c r="P3241" s="3">
        <f t="shared" si="945"/>
        <v>-14.259716800045656</v>
      </c>
      <c r="Q3241" s="3">
        <f t="shared" si="946"/>
        <v>-129.63960891721482</v>
      </c>
      <c r="R3241">
        <f t="shared" si="947"/>
        <v>50.360391082785185</v>
      </c>
      <c r="S3241">
        <f t="shared" si="948"/>
        <v>184.53159402157445</v>
      </c>
      <c r="T3241">
        <f t="shared" si="931"/>
        <v>-14.259716800045656</v>
      </c>
    </row>
    <row r="3242" spans="1:20" x14ac:dyDescent="0.25">
      <c r="A3242">
        <f t="shared" si="932"/>
        <v>1163852.0958277988</v>
      </c>
      <c r="B3242">
        <f t="shared" si="949"/>
        <v>185232.81407885643</v>
      </c>
      <c r="C3242" t="str">
        <f t="shared" si="933"/>
        <v>-0.123186977745295-0.14803857107076i</v>
      </c>
      <c r="D3242" t="str">
        <f t="shared" si="934"/>
        <v>3.26640506604127-0.917524279131346i</v>
      </c>
      <c r="E3242" t="str">
        <f t="shared" si="935"/>
        <v>50.0031976748124-139.603491891727i</v>
      </c>
      <c r="F3242" t="str">
        <f t="shared" si="936"/>
        <v>2.4040836094533-1.03016086505477i</v>
      </c>
      <c r="G3242" t="str">
        <f t="shared" si="937"/>
        <v>0.991405377025323-0.0923079380692697i</v>
      </c>
      <c r="H3242" t="str">
        <f t="shared" si="938"/>
        <v>0.170671488139267-86.084484323712i</v>
      </c>
      <c r="I3242" t="str">
        <f t="shared" si="939"/>
        <v>-0.249014922936593-0.584322690136455i</v>
      </c>
      <c r="K3242" t="str">
        <f t="shared" si="940"/>
        <v>0.000276369905316332-0.00026485688392123i</v>
      </c>
      <c r="L3242" t="str">
        <f t="shared" si="941"/>
        <v>0.00015-0.00152343210253789i</v>
      </c>
      <c r="M3242" t="str">
        <f t="shared" si="942"/>
        <v>0.0004-0.000268840959271392i</v>
      </c>
      <c r="N3242">
        <f t="shared" si="943"/>
        <v>50.23522435160163</v>
      </c>
      <c r="O3242">
        <f t="shared" si="944"/>
        <v>14.307378974350771</v>
      </c>
      <c r="P3242" s="3">
        <f t="shared" si="945"/>
        <v>-14.307378974350771</v>
      </c>
      <c r="Q3242" s="3">
        <f t="shared" si="946"/>
        <v>-129.76477564839837</v>
      </c>
      <c r="R3242">
        <f t="shared" si="947"/>
        <v>50.23522435160163</v>
      </c>
      <c r="S3242">
        <f t="shared" si="948"/>
        <v>185.23281407885642</v>
      </c>
      <c r="T3242">
        <f t="shared" si="931"/>
        <v>-14.307378974350771</v>
      </c>
    </row>
    <row r="3243" spans="1:20" x14ac:dyDescent="0.25">
      <c r="A3243">
        <f t="shared" si="932"/>
        <v>1168274.7337919443</v>
      </c>
      <c r="B3243">
        <f t="shared" si="949"/>
        <v>185936.69877235609</v>
      </c>
      <c r="C3243" t="str">
        <f t="shared" si="933"/>
        <v>-0.122833946228396-0.146960592162398i</v>
      </c>
      <c r="D3243" t="str">
        <f t="shared" si="934"/>
        <v>3.26489177199958-0.919972365892633i</v>
      </c>
      <c r="E3243" t="str">
        <f t="shared" si="935"/>
        <v>49.4853706478479-139.19140689347i</v>
      </c>
      <c r="F3243" t="str">
        <f t="shared" si="936"/>
        <v>2.40392628872594-1.02794433209046i</v>
      </c>
      <c r="G3243" t="str">
        <f t="shared" si="937"/>
        <v>0.991340500490073-0.092652644744577i</v>
      </c>
      <c r="H3243" t="str">
        <f t="shared" si="938"/>
        <v>0.169292010639216-85.757583786502i</v>
      </c>
      <c r="I3243" t="str">
        <f t="shared" si="939"/>
        <v>-0.247538102999808-0.582062516706875i</v>
      </c>
      <c r="K3243" t="str">
        <f t="shared" si="940"/>
        <v>0.000276230063992161-0.00026419783301266i</v>
      </c>
      <c r="L3243" t="str">
        <f t="shared" si="941"/>
        <v>0.00015-0.00151766497563049i</v>
      </c>
      <c r="M3243" t="str">
        <f t="shared" si="942"/>
        <v>0.0004-0.000267823230993617i</v>
      </c>
      <c r="N3243">
        <f t="shared" si="943"/>
        <v>50.110139266562243</v>
      </c>
      <c r="O3243">
        <f t="shared" si="944"/>
        <v>14.355044446535533</v>
      </c>
      <c r="P3243" s="3">
        <f t="shared" si="945"/>
        <v>-14.355044446535533</v>
      </c>
      <c r="Q3243" s="3">
        <f t="shared" si="946"/>
        <v>-129.88986073343776</v>
      </c>
      <c r="R3243">
        <f t="shared" si="947"/>
        <v>50.110139266562243</v>
      </c>
      <c r="S3243">
        <f t="shared" si="948"/>
        <v>185.9366987723561</v>
      </c>
      <c r="T3243">
        <f t="shared" si="931"/>
        <v>-14.355044446535533</v>
      </c>
    </row>
    <row r="3244" spans="1:20" x14ac:dyDescent="0.25">
      <c r="A3244">
        <f t="shared" si="932"/>
        <v>1172714.1777803539</v>
      </c>
      <c r="B3244">
        <f t="shared" si="949"/>
        <v>186643.25822769105</v>
      </c>
      <c r="C3244" t="str">
        <f t="shared" si="933"/>
        <v>-0.122480266432637-0.145889392134033i</v>
      </c>
      <c r="D3244" t="str">
        <f t="shared" si="934"/>
        <v>3.26336837265454-0.922428160797185i</v>
      </c>
      <c r="E3244" t="str">
        <f t="shared" si="935"/>
        <v>48.9715644764734-138.778826938184i</v>
      </c>
      <c r="F3244" t="str">
        <f t="shared" si="936"/>
        <v>2.40376779091352-1.02574236448458i</v>
      </c>
      <c r="G3244" t="str">
        <f t="shared" si="937"/>
        <v>0.991275138543903-0.0929985927241296i</v>
      </c>
      <c r="H3244" t="str">
        <f t="shared" si="938"/>
        <v>0.167923435534746-85.4319320331708i</v>
      </c>
      <c r="I3244" t="str">
        <f t="shared" si="939"/>
        <v>-0.246072420500158-0.579810873621555i</v>
      </c>
      <c r="K3244" t="str">
        <f t="shared" si="940"/>
        <v>0.000276089838708212-0.000263542133185566i</v>
      </c>
      <c r="L3244" t="str">
        <f t="shared" si="941"/>
        <v>0.00015-0.00151191968084329i</v>
      </c>
      <c r="M3244" t="str">
        <f t="shared" si="942"/>
        <v>0.0004-0.000266809355442933i</v>
      </c>
      <c r="N3244">
        <f t="shared" si="943"/>
        <v>49.985130968692829</v>
      </c>
      <c r="O3244">
        <f t="shared" si="944"/>
        <v>14.402713117984121</v>
      </c>
      <c r="P3244" s="3">
        <f t="shared" si="945"/>
        <v>-14.402713117984121</v>
      </c>
      <c r="Q3244" s="3">
        <f t="shared" si="946"/>
        <v>-130.01486903130717</v>
      </c>
      <c r="R3244">
        <f t="shared" si="947"/>
        <v>49.985130968692829</v>
      </c>
      <c r="S3244">
        <f t="shared" si="948"/>
        <v>186.64325822769106</v>
      </c>
      <c r="T3244">
        <f t="shared" ref="T3244:T3307" si="950">P3244</f>
        <v>-14.402713117984121</v>
      </c>
    </row>
    <row r="3245" spans="1:20" x14ac:dyDescent="0.25">
      <c r="A3245">
        <f t="shared" ref="A3245:A3308" si="951">2*PI()*B3245</f>
        <v>1177170.4916559192</v>
      </c>
      <c r="B3245">
        <f t="shared" si="949"/>
        <v>187352.50260895627</v>
      </c>
      <c r="C3245" t="str">
        <f t="shared" ref="C3245:C3308" si="952">IMPRODUCT(D3245,E3245,$C$40,,K3245,$C$41)</f>
        <v>-0.122125973242828-0.144824926281983i</v>
      </c>
      <c r="D3245" t="str">
        <f t="shared" ref="D3245:D3308" si="953">IMDIV(IMPRODUCT($C$37,$C$38,COMPLEX(1,A3245/$C$38)),IMSUM(-1*A3245*A3245/$C$39,COMPLEX(0,1*A3245)))</f>
        <v>3.2618348107166-0.924891643756968i</v>
      </c>
      <c r="E3245" t="str">
        <f t="shared" ref="E3245:E3308" si="954">IMDIV(IMPRODUCT(IMSUM(F3245,G3245),$C$29,H3245),IMSUM(1,I3245))</f>
        <v>48.4617550652189-138.36578475862i</v>
      </c>
      <c r="F3245" t="str">
        <f t="shared" ref="F3245:F3308" si="955">IMDIV(IMPRODUCT($C$14,$C$15,COMPLEX(1,A3245/$C$15)),IMSUM(-1*A3245*A3245/$C$16,COMPLEX(0,A3245)))</f>
        <v>2.40360810736739-1.02355492806547i</v>
      </c>
      <c r="G3245" t="str">
        <f t="shared" ref="G3245:G3308" si="956">IMDIV(1,COMPLEX(1,A3245*$C$9*$C$10))</f>
        <v>0.991209287620235-0.093345785955346i</v>
      </c>
      <c r="H3245" t="str">
        <f t="shared" ref="H3245:H3308" si="957">IMDIV($C$3,IMSUM(K3245,COMPLEX(0,$C$28*A3245)))</f>
        <v>0.166565674894796-85.1075242080956i</v>
      </c>
      <c r="I3245" t="str">
        <f t="shared" ref="I3245:I3308" si="958">IMPRODUCT(F3245,$C$29,H3245,$C$31)</f>
        <v>-0.244617790399692-0.577567726806757i</v>
      </c>
      <c r="K3245" t="str">
        <f t="shared" ref="K3245:K3308" si="959">IF($C$26&lt;=0,IMDIV(1,IMSUM(IMDIV(1,L3245),1/$C$18)),IMDIV(1,IMSUM(IMDIV(1,L3245),1/$C$18,IMDIV(1,M3245))))</f>
        <v>0.000275949224178087-0.000262889770984703i</v>
      </c>
      <c r="L3245" t="str">
        <f t="shared" ref="L3245:L3308" si="960">IMSUM($C$21/$C$22,IMDIV(1,COMPLEX(0,$C$20*$C$22*A3245)))</f>
        <v>0.00015-0.00150619613552828i</v>
      </c>
      <c r="M3245" t="str">
        <f t="shared" ref="M3245:M3308" si="961">IMSUM($C$25/$C$26,IMDIV(1,COMPLEX(0,$C$24*$C$26*A3245)))</f>
        <v>0.0004-0.000265799318034402i</v>
      </c>
      <c r="N3245">
        <f t="shared" ref="N3245:N3308" si="962">ABS(R3245)</f>
        <v>49.860194614110071</v>
      </c>
      <c r="O3245">
        <f t="shared" ref="O3245:O3308" si="963">ABS(P3245)</f>
        <v>14.450384899137765</v>
      </c>
      <c r="P3245" s="3">
        <f t="shared" ref="P3245:P3308" si="964">20*LOG10(IMABS(C3245))</f>
        <v>-14.450384899137765</v>
      </c>
      <c r="Q3245" s="3">
        <f t="shared" ref="Q3245:Q3308" si="965">IMARGUMENT(C3245)*180/PI()</f>
        <v>-130.13980538588993</v>
      </c>
      <c r="R3245">
        <f t="shared" ref="R3245:R3308" si="966">IF(Q3245&lt;0,Q3245+180,Q3245-180)</f>
        <v>49.860194614110071</v>
      </c>
      <c r="S3245">
        <f t="shared" ref="S3245:S3308" si="967">B3245/1000</f>
        <v>187.35250260895629</v>
      </c>
      <c r="T3245">
        <f t="shared" si="950"/>
        <v>-14.450384899137765</v>
      </c>
    </row>
    <row r="3246" spans="1:20" x14ac:dyDescent="0.25">
      <c r="A3246">
        <f t="shared" si="951"/>
        <v>1181643.7395242117</v>
      </c>
      <c r="B3246">
        <f t="shared" ref="B3246:B3309" si="968">B3245*(1+B$42)</f>
        <v>188064.44211887033</v>
      </c>
      <c r="C3246" t="str">
        <f t="shared" si="952"/>
        <v>-0.121771100785326-0.14376715000382i</v>
      </c>
      <c r="D3246" t="str">
        <f t="shared" si="953"/>
        <v>3.26029102871793-0.927362794295202i</v>
      </c>
      <c r="E3246" t="str">
        <f t="shared" si="954"/>
        <v>47.9559182491923-137.95231253667i</v>
      </c>
      <c r="F3246" t="str">
        <f t="shared" si="955"/>
        <v>2.4034472293777-1.02138198884277i</v>
      </c>
      <c r="G3246" t="str">
        <f t="shared" si="956"/>
        <v>0.991142944127271-0.0936942283921268i</v>
      </c>
      <c r="H3246" t="str">
        <f t="shared" si="957"/>
        <v>0.165218641545159-84.7843554754939i</v>
      </c>
      <c r="I3246" t="str">
        <f t="shared" si="958"/>
        <v>-0.243174128307349-0.575333042331727i</v>
      </c>
      <c r="K3246" t="str">
        <f t="shared" si="959"/>
        <v>0.000275808215128132-0.000262240732967687i</v>
      </c>
      <c r="L3246" t="str">
        <f t="shared" si="960"/>
        <v>0.00015-0.00150049425735035i</v>
      </c>
      <c r="M3246" t="str">
        <f t="shared" si="961"/>
        <v>0.0004-0.000264793104238297i</v>
      </c>
      <c r="N3246">
        <f t="shared" si="962"/>
        <v>49.735325374535023</v>
      </c>
      <c r="O3246">
        <f t="shared" si="963"/>
        <v>14.498059709404782</v>
      </c>
      <c r="P3246" s="3">
        <f t="shared" si="964"/>
        <v>-14.498059709404782</v>
      </c>
      <c r="Q3246" s="3">
        <f t="shared" si="965"/>
        <v>-130.26467462546498</v>
      </c>
      <c r="R3246">
        <f t="shared" si="966"/>
        <v>49.735325374535023</v>
      </c>
      <c r="S3246">
        <f t="shared" si="967"/>
        <v>188.06444211887032</v>
      </c>
      <c r="T3246">
        <f t="shared" si="950"/>
        <v>-14.498059709404782</v>
      </c>
    </row>
    <row r="3247" spans="1:20" x14ac:dyDescent="0.25">
      <c r="A3247">
        <f t="shared" si="951"/>
        <v>1186133.9857344038</v>
      </c>
      <c r="B3247">
        <f t="shared" si="968"/>
        <v>188779.08699892205</v>
      </c>
      <c r="C3247" t="str">
        <f t="shared" si="952"/>
        <v>-0.121415682438603-0.142716018806913i</v>
      </c>
      <c r="D3247" t="str">
        <f t="shared" si="953"/>
        <v>3.2587369690142-0.929841591542549i</v>
      </c>
      <c r="E3247" t="str">
        <f t="shared" si="954"/>
        <v>47.4540298013769-137.538441909416i</v>
      </c>
      <c r="F3247" t="str">
        <f t="shared" si="955"/>
        <v>2.40328514817306-1.01922351300664i</v>
      </c>
      <c r="G3247" t="str">
        <f t="shared" si="956"/>
        <v>0.991076104447837-0.0940439239947871i</v>
      </c>
      <c r="H3247" t="str">
        <f t="shared" si="957"/>
        <v>0.163882249061372-84.4624210193301i</v>
      </c>
      <c r="I3247" t="str">
        <f t="shared" si="958"/>
        <v>-0.241741350473944-0.57310678640798i</v>
      </c>
      <c r="K3247" t="str">
        <f t="shared" si="959"/>
        <v>0.000275666806297527-0.000261595005704665i</v>
      </c>
      <c r="L3247" t="str">
        <f t="shared" si="960"/>
        <v>0.00015-0.00149481396428606i</v>
      </c>
      <c r="M3247" t="str">
        <f t="shared" si="961"/>
        <v>0.0004-0.000263790699579894i</v>
      </c>
      <c r="N3247">
        <f t="shared" si="962"/>
        <v>49.610518437787135</v>
      </c>
      <c r="O3247">
        <f t="shared" si="963"/>
        <v>14.545737477068529</v>
      </c>
      <c r="P3247" s="3">
        <f t="shared" si="964"/>
        <v>-14.545737477068529</v>
      </c>
      <c r="Q3247" s="3">
        <f t="shared" si="965"/>
        <v>-130.38948156221286</v>
      </c>
      <c r="R3247">
        <f t="shared" si="966"/>
        <v>49.610518437787135</v>
      </c>
      <c r="S3247">
        <f t="shared" si="967"/>
        <v>188.77908699892205</v>
      </c>
      <c r="T3247">
        <f t="shared" si="950"/>
        <v>-14.545737477068529</v>
      </c>
    </row>
    <row r="3248" spans="1:20" x14ac:dyDescent="0.25">
      <c r="A3248">
        <f t="shared" si="951"/>
        <v>1190641.2948801946</v>
      </c>
      <c r="B3248">
        <f t="shared" si="968"/>
        <v>189496.44752951796</v>
      </c>
      <c r="C3248" t="str">
        <f t="shared" si="952"/>
        <v>-0.121059750843733-0.141671488316686i</v>
      </c>
      <c r="D3248" t="str">
        <f t="shared" si="953"/>
        <v>3.25717257378629-0.932328014233343i</v>
      </c>
      <c r="E3248" t="str">
        <f t="shared" si="954"/>
        <v>46.9560654397381-137.124203975173i</v>
      </c>
      <c r="F3248" t="str">
        <f t="shared" si="955"/>
        <v>2.40312185492017-1.01707946692697i</v>
      </c>
      <c r="G3248" t="str">
        <f t="shared" si="956"/>
        <v>0.991008764939212-0.0943948767299877i</v>
      </c>
      <c r="H3248" t="str">
        <f t="shared" si="957"/>
        <v>0.162556411761683-84.1417160432259i</v>
      </c>
      <c r="I3248" t="str">
        <f t="shared" si="958"/>
        <v>-0.240319373787192-0.570888925388604i</v>
      </c>
      <c r="K3248" t="str">
        <f t="shared" si="959"/>
        <v>0.000275524992438384-0.00026095257577796i</v>
      </c>
      <c r="L3248" t="str">
        <f t="shared" si="960"/>
        <v>0.00015-0.0014891551746225i</v>
      </c>
      <c r="M3248" t="str">
        <f t="shared" si="961"/>
        <v>0.0004-0.000262792089639264i</v>
      </c>
      <c r="N3248">
        <f t="shared" si="962"/>
        <v>49.48576900827581</v>
      </c>
      <c r="O3248">
        <f t="shared" si="963"/>
        <v>14.593418139197379</v>
      </c>
      <c r="P3248" s="3">
        <f t="shared" si="964"/>
        <v>-14.593418139197379</v>
      </c>
      <c r="Q3248" s="3">
        <f t="shared" si="965"/>
        <v>-130.51423099172419</v>
      </c>
      <c r="R3248">
        <f t="shared" si="966"/>
        <v>49.48576900827581</v>
      </c>
      <c r="S3248">
        <f t="shared" si="967"/>
        <v>189.49644752951795</v>
      </c>
      <c r="T3248">
        <f t="shared" si="950"/>
        <v>-14.593418139197379</v>
      </c>
    </row>
    <row r="3249" spans="1:20" x14ac:dyDescent="0.25">
      <c r="A3249">
        <f t="shared" si="951"/>
        <v>1195165.7318007394</v>
      </c>
      <c r="B3249">
        <f t="shared" si="968"/>
        <v>190216.53403013013</v>
      </c>
      <c r="C3249" t="str">
        <f t="shared" si="952"/>
        <v>-0.1207033379149-0.140633514284613i</v>
      </c>
      <c r="D3249" t="str">
        <f t="shared" si="953"/>
        <v>3.25559778504215-0.934822040701739i</v>
      </c>
      <c r="E3249" t="str">
        <f t="shared" si="954"/>
        <v>46.462000834132-136.709629299558i</v>
      </c>
      <c r="F3249" t="str">
        <f t="shared" si="955"/>
        <v>2.40295734072334-1.01494981715261i</v>
      </c>
      <c r="G3249" t="str">
        <f t="shared" si="956"/>
        <v>0.99094092193297-0.0947470905706654i</v>
      </c>
      <c r="H3249" t="str">
        <f t="shared" si="957"/>
        <v>0.16124104470009-83.8222357703693i</v>
      </c>
      <c r="I3249" t="str">
        <f t="shared" si="958"/>
        <v>-0.238908115766779-0.568679425767536i</v>
      </c>
      <c r="K3249" t="str">
        <f t="shared" si="959"/>
        <v>0.000275382768315853-0.000260313429781746i</v>
      </c>
      <c r="L3249" t="str">
        <f t="shared" si="960"/>
        <v>0.00015-0.00148351780695606i</v>
      </c>
      <c r="M3249" t="str">
        <f t="shared" si="961"/>
        <v>0.0004-0.00026179726005107i</v>
      </c>
      <c r="N3249">
        <f t="shared" si="962"/>
        <v>49.361072307468788</v>
      </c>
      <c r="O3249">
        <f t="shared" si="963"/>
        <v>14.641101641552961</v>
      </c>
      <c r="P3249" s="3">
        <f t="shared" si="964"/>
        <v>-14.641101641552961</v>
      </c>
      <c r="Q3249" s="3">
        <f t="shared" si="965"/>
        <v>-130.63892769253121</v>
      </c>
      <c r="R3249">
        <f t="shared" si="966"/>
        <v>49.361072307468788</v>
      </c>
      <c r="S3249">
        <f t="shared" si="967"/>
        <v>190.21653403013013</v>
      </c>
      <c r="T3249">
        <f t="shared" si="950"/>
        <v>-14.641101641552961</v>
      </c>
    </row>
    <row r="3250" spans="1:20" x14ac:dyDescent="0.25">
      <c r="A3250">
        <f t="shared" si="951"/>
        <v>1199707.3615815823</v>
      </c>
      <c r="B3250">
        <f t="shared" si="968"/>
        <v>190939.35685944464</v>
      </c>
      <c r="C3250" t="str">
        <f t="shared" si="952"/>
        <v>-0.120346474849821-0.139602052595948i</v>
      </c>
      <c r="D3250" t="str">
        <f t="shared" si="953"/>
        <v>3.25401254461864-0.937323648877938i</v>
      </c>
      <c r="E3250" t="str">
        <f t="shared" si="954"/>
        <v>45.971811613034-136.294747921555i</v>
      </c>
      <c r="F3250" t="str">
        <f t="shared" si="955"/>
        <v>2.4027915966242-1.01283453041055i</v>
      </c>
      <c r="G3250" t="str">
        <f t="shared" si="956"/>
        <v>0.990872571734807-0.0951005694959619i</v>
      </c>
      <c r="H3250" t="str">
        <f t="shared" si="957"/>
        <v>0.159936063659459-83.503975443425i</v>
      </c>
      <c r="I3250" t="str">
        <f t="shared" si="958"/>
        <v>-0.237507494559453-0.56647825417888i</v>
      </c>
      <c r="K3250" t="str">
        <f t="shared" si="959"/>
        <v>0.000275240128708228-0.000259677554321686i</v>
      </c>
      <c r="L3250" t="str">
        <f t="shared" si="960"/>
        <v>0.00015-0.00147790178019134i</v>
      </c>
      <c r="M3250" t="str">
        <f t="shared" si="961"/>
        <v>0.0004-0.000260806196504353i</v>
      </c>
      <c r="N3250">
        <f t="shared" si="962"/>
        <v>49.236423574359407</v>
      </c>
      <c r="O3250">
        <f t="shared" si="963"/>
        <v>14.688787938500017</v>
      </c>
      <c r="P3250" s="3">
        <f t="shared" si="964"/>
        <v>-14.688787938500017</v>
      </c>
      <c r="Q3250" s="3">
        <f t="shared" si="965"/>
        <v>-130.76357642564059</v>
      </c>
      <c r="R3250">
        <f t="shared" si="966"/>
        <v>49.236423574359407</v>
      </c>
      <c r="S3250">
        <f t="shared" si="967"/>
        <v>190.93935685944464</v>
      </c>
      <c r="T3250">
        <f t="shared" si="950"/>
        <v>-14.688787938500017</v>
      </c>
    </row>
    <row r="3251" spans="1:20" x14ac:dyDescent="0.25">
      <c r="A3251">
        <f t="shared" si="951"/>
        <v>1204266.2495555924</v>
      </c>
      <c r="B3251">
        <f t="shared" si="968"/>
        <v>191664.92641551053</v>
      </c>
      <c r="C3251" t="str">
        <f t="shared" si="952"/>
        <v>-0.119989192140141-0.138577059277169i</v>
      </c>
      <c r="D3251" t="str">
        <f t="shared" si="953"/>
        <v>3.25241679418339-0.939832816284277i</v>
      </c>
      <c r="E3251" t="str">
        <f t="shared" si="954"/>
        <v>45.4854733700709-135.879589359575i</v>
      </c>
      <c r="F3251" t="str">
        <f t="shared" si="955"/>
        <v>2.40262461360117-1.01073357360513i</v>
      </c>
      <c r="G3251" t="str">
        <f t="shared" si="956"/>
        <v>0.990803710624383-0.0954553174911513i</v>
      </c>
      <c r="H3251" t="str">
        <f t="shared" si="957"/>
        <v>0.158641385144694-83.1869303244436i</v>
      </c>
      <c r="I3251" t="str">
        <f t="shared" si="958"/>
        <v>-0.236117428934169-0.564285377396179i</v>
      </c>
      <c r="K3251" t="str">
        <f t="shared" si="959"/>
        <v>0.000275097068407055-0.000259044936014606i</v>
      </c>
      <c r="L3251" t="str">
        <f t="shared" si="960"/>
        <v>0.00015-0.00147230701353988i</v>
      </c>
      <c r="M3251" t="str">
        <f t="shared" si="961"/>
        <v>0.0004-0.000259818884742333i</v>
      </c>
      <c r="N3251">
        <f t="shared" si="962"/>
        <v>49.111818065913639</v>
      </c>
      <c r="O3251">
        <f t="shared" si="963"/>
        <v>14.736476992916996</v>
      </c>
      <c r="P3251" s="3">
        <f t="shared" si="964"/>
        <v>-14.736476992916996</v>
      </c>
      <c r="Q3251" s="3">
        <f t="shared" si="965"/>
        <v>-130.88818193408636</v>
      </c>
      <c r="R3251">
        <f t="shared" si="966"/>
        <v>49.111818065913639</v>
      </c>
      <c r="S3251">
        <f t="shared" si="967"/>
        <v>191.66492641551054</v>
      </c>
      <c r="T3251">
        <f t="shared" si="950"/>
        <v>-14.736476992916996</v>
      </c>
    </row>
    <row r="3252" spans="1:20" x14ac:dyDescent="0.25">
      <c r="A3252">
        <f t="shared" si="951"/>
        <v>1208842.4613039037</v>
      </c>
      <c r="B3252">
        <f t="shared" si="968"/>
        <v>192393.25313588948</v>
      </c>
      <c r="C3252" t="str">
        <f t="shared" si="952"/>
        <v>-0.119631519581792-0.137558490503207i</v>
      </c>
      <c r="D3252" t="str">
        <f t="shared" si="953"/>
        <v>3.25081047523677-0.942349520031434i</v>
      </c>
      <c r="E3252" t="str">
        <f t="shared" si="954"/>
        <v>45.0029616703849-135.46418261753i</v>
      </c>
      <c r="F3252" t="str">
        <f t="shared" si="955"/>
        <v>2.40245638256917-1.00864691381728i</v>
      </c>
      <c r="G3252" t="str">
        <f t="shared" si="956"/>
        <v>0.990734334855147-0.0958113385475666i</v>
      </c>
      <c r="H3252" t="str">
        <f t="shared" si="957"/>
        <v>0.157356926376-82.8710956947733i</v>
      </c>
      <c r="I3252" t="str">
        <f t="shared" si="958"/>
        <v>-0.23473783827727-0.562100762331754i</v>
      </c>
      <c r="K3252" t="str">
        <f t="shared" si="959"/>
        <v>0.000274953582217247-0.000258415561488147i</v>
      </c>
      <c r="L3252" t="str">
        <f t="shared" si="960"/>
        <v>0.00015-0.00146673342651911i</v>
      </c>
      <c r="M3252" t="str">
        <f t="shared" si="961"/>
        <v>0.0004-0.000258835310562196i</v>
      </c>
      <c r="N3252">
        <f t="shared" si="962"/>
        <v>48.987251057511713</v>
      </c>
      <c r="O3252">
        <f t="shared" si="963"/>
        <v>14.784168776105215</v>
      </c>
      <c r="P3252" s="3">
        <f t="shared" si="964"/>
        <v>-14.784168776105215</v>
      </c>
      <c r="Q3252" s="3">
        <f t="shared" si="965"/>
        <v>-131.01274894248829</v>
      </c>
      <c r="R3252">
        <f t="shared" si="966"/>
        <v>48.987251057511713</v>
      </c>
      <c r="S3252">
        <f t="shared" si="967"/>
        <v>192.39325313588947</v>
      </c>
      <c r="T3252">
        <f t="shared" si="950"/>
        <v>-14.784168776105215</v>
      </c>
    </row>
    <row r="3253" spans="1:20" x14ac:dyDescent="0.25">
      <c r="A3253">
        <f t="shared" si="951"/>
        <v>1213436.0626568585</v>
      </c>
      <c r="B3253">
        <f t="shared" si="968"/>
        <v>193124.34749780587</v>
      </c>
      <c r="C3253" t="str">
        <f t="shared" si="952"/>
        <v>-0.119273486285288-0.136546302604391i</v>
      </c>
      <c r="D3253" t="str">
        <f t="shared" si="953"/>
        <v>3.24919352911384-0.944873736814538i</v>
      </c>
      <c r="E3253" t="str">
        <f t="shared" si="954"/>
        <v>44.5242520568081-135.048556190889i</v>
      </c>
      <c r="F3253" t="str">
        <f t="shared" si="955"/>
        <v>2.40228689437911-1.00657451830366i</v>
      </c>
      <c r="G3253" t="str">
        <f t="shared" si="956"/>
        <v>0.990664440654172-0.0961686366625246i</v>
      </c>
      <c r="H3253" t="str">
        <f t="shared" si="957"/>
        <v>0.156082605282209-82.556466854972i</v>
      </c>
      <c r="I3253" t="str">
        <f t="shared" si="958"/>
        <v>-0.233368642587693-0.559924376035989i</v>
      </c>
      <c r="K3253" t="str">
        <f t="shared" si="959"/>
        <v>0.000274809664957204-0.000257789417380434i</v>
      </c>
      <c r="L3253" t="str">
        <f t="shared" si="960"/>
        <v>0.00015-0.0014611809389511i</v>
      </c>
      <c r="M3253" t="str">
        <f t="shared" si="961"/>
        <v>0.0004-0.0002578554598149i</v>
      </c>
      <c r="N3253">
        <f t="shared" si="962"/>
        <v>48.862717843374895</v>
      </c>
      <c r="O3253">
        <f t="shared" si="963"/>
        <v>14.831863267700001</v>
      </c>
      <c r="P3253" s="3">
        <f t="shared" si="964"/>
        <v>-14.831863267700001</v>
      </c>
      <c r="Q3253" s="3">
        <f t="shared" si="965"/>
        <v>-131.1372821566251</v>
      </c>
      <c r="R3253">
        <f t="shared" si="966"/>
        <v>48.862717843374895</v>
      </c>
      <c r="S3253">
        <f t="shared" si="967"/>
        <v>193.12434749780587</v>
      </c>
      <c r="T3253">
        <f t="shared" si="950"/>
        <v>-14.831863267700001</v>
      </c>
    </row>
    <row r="3254" spans="1:20" x14ac:dyDescent="0.25">
      <c r="A3254">
        <f t="shared" si="951"/>
        <v>1218047.1196949545</v>
      </c>
      <c r="B3254">
        <f t="shared" si="968"/>
        <v>193858.22001829752</v>
      </c>
      <c r="C3254" t="str">
        <f t="shared" si="952"/>
        <v>-0.118915120685982-0.13554045207318i</v>
      </c>
      <c r="D3254" t="str">
        <f t="shared" si="953"/>
        <v>3.24756589698647-0.947405442909339i</v>
      </c>
      <c r="E3254" t="str">
        <f t="shared" si="954"/>
        <v>44.0493200558728-134.632738072741i</v>
      </c>
      <c r="F3254" t="str">
        <f t="shared" si="955"/>
        <v>2.40211613981759-1.00451635449595i</v>
      </c>
      <c r="G3254" t="str">
        <f t="shared" si="956"/>
        <v>0.990594024221986-0.09652721583925i</v>
      </c>
      <c r="H3254" t="str">
        <f t="shared" si="957"/>
        <v>0.154818340494177-82.2430391247193i</v>
      </c>
      <c r="I3254" t="str">
        <f t="shared" si="958"/>
        <v>-0.232009762472243-0.557756185696683i</v>
      </c>
      <c r="K3254" t="str">
        <f t="shared" si="959"/>
        <v>0.000274665311458943-0.000257166490339736i</v>
      </c>
      <c r="L3254" t="str">
        <f t="shared" si="960"/>
        <v>0.00015-0.00145564947096144i</v>
      </c>
      <c r="M3254" t="str">
        <f t="shared" si="961"/>
        <v>0.0004-0.000256879318404961i</v>
      </c>
      <c r="N3254">
        <f t="shared" si="962"/>
        <v>48.738213736984903</v>
      </c>
      <c r="O3254">
        <f t="shared" si="963"/>
        <v>14.879560455580565</v>
      </c>
      <c r="P3254" s="3">
        <f t="shared" si="964"/>
        <v>-14.879560455580565</v>
      </c>
      <c r="Q3254" s="3">
        <f t="shared" si="965"/>
        <v>-131.2617862630151</v>
      </c>
      <c r="R3254">
        <f t="shared" si="966"/>
        <v>48.738213736984903</v>
      </c>
      <c r="S3254">
        <f t="shared" si="967"/>
        <v>193.85822001829752</v>
      </c>
      <c r="T3254">
        <f t="shared" si="950"/>
        <v>-14.879560455580565</v>
      </c>
    </row>
    <row r="3255" spans="1:20" x14ac:dyDescent="0.25">
      <c r="A3255">
        <f t="shared" si="951"/>
        <v>1222675.6987497953</v>
      </c>
      <c r="B3255">
        <f t="shared" si="968"/>
        <v>194594.88125436706</v>
      </c>
      <c r="C3255" t="str">
        <f t="shared" si="952"/>
        <v>-0.118556450554244-0.134540895570601i</v>
      </c>
      <c r="D3255" t="str">
        <f t="shared" si="953"/>
        <v>3.24592751986523-0.949944614168238i</v>
      </c>
      <c r="E3255" t="str">
        <f t="shared" si="954"/>
        <v>43.5781411836308-134.216755759825i</v>
      </c>
      <c r="F3255" t="str">
        <f t="shared" si="955"/>
        <v>2.40194410960635-1.00247238999995i</v>
      </c>
      <c r="G3255" t="str">
        <f t="shared" si="956"/>
        <v>0.990523081732404-0.0968870800867974i</v>
      </c>
      <c r="H3255" t="str">
        <f t="shared" si="957"/>
        <v>0.15356405133823-81.9308078427275i</v>
      </c>
      <c r="I3255" t="str">
        <f t="shared" si="958"/>
        <v>-0.230661119140854-0.555596158638322i</v>
      </c>
      <c r="K3255" t="str">
        <f t="shared" si="959"/>
        <v>0.00027452051656821-0.000256546767024127i</v>
      </c>
      <c r="L3255" t="str">
        <f t="shared" si="960"/>
        <v>0.00015-0.00145013894297813i</v>
      </c>
      <c r="M3255" t="str">
        <f t="shared" si="961"/>
        <v>0.0004-0.000255906872290257i</v>
      </c>
      <c r="N3255">
        <f t="shared" si="962"/>
        <v>48.613734071486448</v>
      </c>
      <c r="O3255">
        <f t="shared" si="963"/>
        <v>14.927260335782959</v>
      </c>
      <c r="P3255" s="3">
        <f t="shared" si="964"/>
        <v>-14.927260335782959</v>
      </c>
      <c r="Q3255" s="3">
        <f t="shared" si="965"/>
        <v>-131.38626592851355</v>
      </c>
      <c r="R3255">
        <f t="shared" si="966"/>
        <v>48.613734071486448</v>
      </c>
      <c r="S3255">
        <f t="shared" si="967"/>
        <v>194.59488125436707</v>
      </c>
      <c r="T3255">
        <f t="shared" si="950"/>
        <v>-14.927260335782959</v>
      </c>
    </row>
    <row r="3256" spans="1:20" x14ac:dyDescent="0.25">
      <c r="A3256">
        <f t="shared" si="951"/>
        <v>1227321.8664050447</v>
      </c>
      <c r="B3256">
        <f t="shared" si="968"/>
        <v>195334.34180313366</v>
      </c>
      <c r="C3256" t="str">
        <f t="shared" si="952"/>
        <v>-0.118197503005621-0.133547589932531i</v>
      </c>
      <c r="D3256" t="str">
        <f t="shared" si="953"/>
        <v>3.24427833860178-0.952491226016552i</v>
      </c>
      <c r="E3256" t="str">
        <f t="shared" si="954"/>
        <v>43.1106909513316-133.800636258581i</v>
      </c>
      <c r="F3256" t="str">
        <f t="shared" si="955"/>
        <v>2.40177079440203-1.00044259259491i</v>
      </c>
      <c r="G3256" t="str">
        <f t="shared" si="956"/>
        <v>0.990451609332352-0.0972482334199731i</v>
      </c>
      <c r="H3256" t="str">
        <f t="shared" si="957"/>
        <v>0.15231965782971-81.6197683666557i</v>
      </c>
      <c r="I3256" t="str">
        <f t="shared" si="958"/>
        <v>-0.22932263440195-0.553444262321454i</v>
      </c>
      <c r="K3256" t="str">
        <f t="shared" si="959"/>
        <v>0.000274375275144628-0.000255930234101165i</v>
      </c>
      <c r="L3256" t="str">
        <f t="shared" si="960"/>
        <v>0.00015-0.00144464927573035i</v>
      </c>
      <c r="M3256" t="str">
        <f t="shared" si="961"/>
        <v>0.0004-0.000254938107481827i</v>
      </c>
      <c r="N3256">
        <f t="shared" si="962"/>
        <v>48.489274200086157</v>
      </c>
      <c r="O3256">
        <f t="shared" si="963"/>
        <v>14.974962912409266</v>
      </c>
      <c r="P3256" s="3">
        <f t="shared" si="964"/>
        <v>-14.974962912409266</v>
      </c>
      <c r="Q3256" s="3">
        <f t="shared" si="965"/>
        <v>-131.51072579991384</v>
      </c>
      <c r="R3256">
        <f t="shared" si="966"/>
        <v>48.489274200086157</v>
      </c>
      <c r="S3256">
        <f t="shared" si="967"/>
        <v>195.33434180313367</v>
      </c>
      <c r="T3256">
        <f t="shared" si="950"/>
        <v>-14.974962912409266</v>
      </c>
    </row>
    <row r="3257" spans="1:20" x14ac:dyDescent="0.25">
      <c r="A3257">
        <f t="shared" si="951"/>
        <v>1231985.689497384</v>
      </c>
      <c r="B3257">
        <f t="shared" si="968"/>
        <v>196076.61230198559</v>
      </c>
      <c r="C3257" t="str">
        <f t="shared" si="952"/>
        <v>-0.117838304510877-0.132560492175671i</v>
      </c>
      <c r="D3257" t="str">
        <f t="shared" si="953"/>
        <v>3.24261829389076-0.955045253448421i</v>
      </c>
      <c r="E3257" t="str">
        <f t="shared" si="954"/>
        <v>42.6469448709058-133.384406091153i</v>
      </c>
      <c r="F3257" t="str">
        <f t="shared" si="955"/>
        <v>2.40159618479558-0.998426930232599i</v>
      </c>
      <c r="G3257" t="str">
        <f t="shared" si="956"/>
        <v>0.990379603141703-0.0976106798592541i</v>
      </c>
      <c r="H3257" t="str">
        <f t="shared" si="957"/>
        <v>0.151085080666572-81.3099160730239i</v>
      </c>
      <c r="I3257" t="str">
        <f t="shared" si="958"/>
        <v>-0.227994230657781-0.551300464341985i</v>
      </c>
      <c r="K3257" t="str">
        <f t="shared" si="959"/>
        <v>0.000274229582061824-0.000255316878247535i</v>
      </c>
      <c r="L3257" t="str">
        <f t="shared" si="960"/>
        <v>0.00015-0.00143918039024741i</v>
      </c>
      <c r="M3257" t="str">
        <f t="shared" si="961"/>
        <v>0.0004-0.000253973010043661i</v>
      </c>
      <c r="N3257">
        <f t="shared" si="962"/>
        <v>48.364829496439484</v>
      </c>
      <c r="O3257">
        <f t="shared" si="963"/>
        <v>15.022668197541885</v>
      </c>
      <c r="P3257" s="3">
        <f t="shared" si="964"/>
        <v>-15.022668197541885</v>
      </c>
      <c r="Q3257" s="3">
        <f t="shared" si="965"/>
        <v>-131.63517050356052</v>
      </c>
      <c r="R3257">
        <f t="shared" si="966"/>
        <v>48.364829496439484</v>
      </c>
      <c r="S3257">
        <f t="shared" si="967"/>
        <v>196.07661230198559</v>
      </c>
      <c r="T3257">
        <f t="shared" si="950"/>
        <v>-15.022668197541885</v>
      </c>
    </row>
    <row r="3258" spans="1:20" x14ac:dyDescent="0.25">
      <c r="A3258">
        <f t="shared" si="951"/>
        <v>1236667.2351174741</v>
      </c>
      <c r="B3258">
        <f t="shared" si="968"/>
        <v>196821.70342873313</v>
      </c>
      <c r="C3258" t="str">
        <f t="shared" si="952"/>
        <v>-0.117478880906046-0.131579559503348i</v>
      </c>
      <c r="D3258" t="str">
        <f t="shared" si="953"/>
        <v>3.24094732627223-0.957606671023079i</v>
      </c>
      <c r="E3258" t="str">
        <f t="shared" si="954"/>
        <v>42.1868784603071-132.968091301402i</v>
      </c>
      <c r="F3258" t="str">
        <f t="shared" si="955"/>
        <v>2.40142027131194-0.99642537103661i</v>
      </c>
      <c r="G3258" t="str">
        <f t="shared" si="956"/>
        <v>0.990307059253097-0.0979744234307075i</v>
      </c>
      <c r="H3258" t="str">
        <f t="shared" si="957"/>
        <v>0.149860241223035-81.0012463571255i</v>
      </c>
      <c r="I3258" t="str">
        <f t="shared" si="958"/>
        <v>-0.226675830899841-0.549164732430525i</v>
      </c>
      <c r="K3258" t="str">
        <f t="shared" si="959"/>
        <v>0.000274083432207571-0.000254706686148748i</v>
      </c>
      <c r="L3258" t="str">
        <f t="shared" si="960"/>
        <v>0.00015-0.00143373220785755i</v>
      </c>
      <c r="M3258" t="str">
        <f t="shared" si="961"/>
        <v>0.0004-0.000253011566092509i</v>
      </c>
      <c r="N3258">
        <f t="shared" si="962"/>
        <v>48.240395355019388</v>
      </c>
      <c r="O3258">
        <f t="shared" si="963"/>
        <v>15.070376211153899</v>
      </c>
      <c r="P3258" s="3">
        <f t="shared" si="964"/>
        <v>-15.070376211153899</v>
      </c>
      <c r="Q3258" s="3">
        <f t="shared" si="965"/>
        <v>-131.75960464498061</v>
      </c>
      <c r="R3258">
        <f t="shared" si="966"/>
        <v>48.240395355019388</v>
      </c>
      <c r="S3258">
        <f t="shared" si="967"/>
        <v>196.82170342873314</v>
      </c>
      <c r="T3258">
        <f t="shared" si="950"/>
        <v>-15.070376211153899</v>
      </c>
    </row>
    <row r="3259" spans="1:20" x14ac:dyDescent="0.25">
      <c r="A3259">
        <f t="shared" si="951"/>
        <v>1241366.5706109204</v>
      </c>
      <c r="B3259">
        <f t="shared" si="968"/>
        <v>197569.62590176234</v>
      </c>
      <c r="C3259" t="str">
        <f t="shared" si="952"/>
        <v>-0.11711925740234-0.13060474931107i</v>
      </c>
      <c r="D3259" t="str">
        <f t="shared" si="953"/>
        <v>3.2392653761338-0.96017545286083i</v>
      </c>
      <c r="E3259" t="str">
        <f t="shared" si="954"/>
        <v>41.7304672486862-132.551717460877i</v>
      </c>
      <c r="F3259" t="str">
        <f t="shared" si="955"/>
        <v>2.40124304440963-0.994437883301503i</v>
      </c>
      <c r="G3259" t="str">
        <f t="shared" si="956"/>
        <v>0.990233973731775-0.098339468165907i</v>
      </c>
      <c r="H3259" t="str">
        <f t="shared" si="957"/>
        <v>0.148645061543324-80.693754632944i</v>
      </c>
      <c r="I3259" t="str">
        <f t="shared" si="958"/>
        <v>-0.225367358704301-0.547037034451744i</v>
      </c>
      <c r="K3259" t="str">
        <f t="shared" si="959"/>
        <v>0.000273936820483934-0.000254099644498788i</v>
      </c>
      <c r="L3259" t="str">
        <f t="shared" si="960"/>
        <v>0.00015-0.00142830465018684i</v>
      </c>
      <c r="M3259" t="str">
        <f t="shared" si="961"/>
        <v>0.0004-0.000252053761797678i</v>
      </c>
      <c r="N3259">
        <f t="shared" si="962"/>
        <v>48.115967191489403</v>
      </c>
      <c r="O3259">
        <f t="shared" si="963"/>
        <v>15.118086981023367</v>
      </c>
      <c r="P3259" s="3">
        <f t="shared" si="964"/>
        <v>-15.118086981023367</v>
      </c>
      <c r="Q3259" s="3">
        <f t="shared" si="965"/>
        <v>-131.8840328085106</v>
      </c>
      <c r="R3259">
        <f t="shared" si="966"/>
        <v>48.115967191489403</v>
      </c>
      <c r="S3259">
        <f t="shared" si="967"/>
        <v>197.56962590176235</v>
      </c>
      <c r="T3259">
        <f t="shared" si="950"/>
        <v>-15.118086981023367</v>
      </c>
    </row>
    <row r="3260" spans="1:20" x14ac:dyDescent="0.25">
      <c r="A3260">
        <f t="shared" si="951"/>
        <v>1246083.7635792419</v>
      </c>
      <c r="B3260">
        <f t="shared" si="968"/>
        <v>198320.39048018903</v>
      </c>
      <c r="C3260" t="str">
        <f t="shared" si="952"/>
        <v>-0.116759458596055-0.129636019191882i</v>
      </c>
      <c r="D3260" t="str">
        <f t="shared" si="953"/>
        <v>3.23757238371305-0.962751572639191i</v>
      </c>
      <c r="E3260" t="str">
        <f t="shared" si="954"/>
        <v>41.2776867814069-132.135309674787i</v>
      </c>
      <c r="F3260" t="str">
        <f t="shared" si="955"/>
        <v>2.40106449448028-0.992464435492037i</v>
      </c>
      <c r="G3260" t="str">
        <f t="shared" si="956"/>
        <v>0.990160342615398-0.0987058181018486i</v>
      </c>
      <c r="H3260" t="str">
        <f t="shared" si="957"/>
        <v>0.147439464335451-80.387436333065i</v>
      </c>
      <c r="I3260" t="str">
        <f t="shared" si="958"/>
        <v>-0.22406873822748-0.544917338403684i</v>
      </c>
      <c r="K3260" t="str">
        <f t="shared" si="959"/>
        <v>0.00027378974180742-0.000253495739999794i</v>
      </c>
      <c r="L3260" t="str">
        <f t="shared" si="960"/>
        <v>0.00015-0.00142289763915804i</v>
      </c>
      <c r="M3260" t="str">
        <f t="shared" si="961"/>
        <v>0.0004-0.000251099583380831i</v>
      </c>
      <c r="N3260">
        <f t="shared" si="962"/>
        <v>47.991540443053566</v>
      </c>
      <c r="O3260">
        <f t="shared" si="963"/>
        <v>15.165800542645325</v>
      </c>
      <c r="P3260" s="3">
        <f t="shared" si="964"/>
        <v>-15.165800542645325</v>
      </c>
      <c r="Q3260" s="3">
        <f t="shared" si="965"/>
        <v>-132.00845955694643</v>
      </c>
      <c r="R3260">
        <f t="shared" si="966"/>
        <v>47.991540443053566</v>
      </c>
      <c r="S3260">
        <f t="shared" si="967"/>
        <v>198.32039048018902</v>
      </c>
      <c r="T3260">
        <f t="shared" si="950"/>
        <v>-15.165800542645325</v>
      </c>
    </row>
    <row r="3261" spans="1:20" x14ac:dyDescent="0.25">
      <c r="A3261">
        <f t="shared" si="951"/>
        <v>1250818.8818808431</v>
      </c>
      <c r="B3261">
        <f t="shared" si="968"/>
        <v>199074.00796401376</v>
      </c>
      <c r="C3261" t="str">
        <f t="shared" si="952"/>
        <v>-0.116399508478363-0.128673326941497i</v>
      </c>
      <c r="D3261" t="str">
        <f t="shared" si="953"/>
        <v>3.2358682890998-0.965335003588909i</v>
      </c>
      <c r="E3261" t="str">
        <f t="shared" si="954"/>
        <v>40.828512624916-131.718892587931i</v>
      </c>
      <c r="F3261" t="str">
        <f t="shared" si="955"/>
        <v>2.40088461184823-0.990504996242329i</v>
      </c>
      <c r="G3261" t="str">
        <f t="shared" si="956"/>
        <v>0.99008616191388-0.0990734772808648i</v>
      </c>
      <c r="H3261" t="str">
        <f t="shared" si="957"/>
        <v>0.146243372965085-80.082286908595i</v>
      </c>
      <c r="I3261" t="str">
        <f t="shared" si="958"/>
        <v>-0.222779894201351-0.542805612417139i</v>
      </c>
      <c r="K3261" t="str">
        <f t="shared" si="959"/>
        <v>0.000273642191109124-0.000252894959361731i</v>
      </c>
      <c r="L3261" t="str">
        <f t="shared" si="960"/>
        <v>0.00015-0.00141751109698948i</v>
      </c>
      <c r="M3261" t="str">
        <f t="shared" si="961"/>
        <v>0.0004-0.000250149017115791i</v>
      </c>
      <c r="N3261">
        <f t="shared" si="962"/>
        <v>47.867110568805231</v>
      </c>
      <c r="O3261">
        <f t="shared" si="963"/>
        <v>15.213516939146235</v>
      </c>
      <c r="P3261" s="3">
        <f t="shared" si="964"/>
        <v>-15.213516939146235</v>
      </c>
      <c r="Q3261" s="3">
        <f t="shared" si="965"/>
        <v>-132.13288943119477</v>
      </c>
      <c r="R3261">
        <f t="shared" si="966"/>
        <v>47.867110568805231</v>
      </c>
      <c r="S3261">
        <f t="shared" si="967"/>
        <v>199.07400796401376</v>
      </c>
      <c r="T3261">
        <f t="shared" si="950"/>
        <v>-15.213516939146235</v>
      </c>
    </row>
    <row r="3262" spans="1:20" x14ac:dyDescent="0.25">
      <c r="A3262">
        <f t="shared" si="951"/>
        <v>1255571.9936319904</v>
      </c>
      <c r="B3262">
        <f t="shared" si="968"/>
        <v>199830.489194277</v>
      </c>
      <c r="C3262" t="str">
        <f t="shared" si="952"/>
        <v>-0.116039430445057-0.127716630563226i</v>
      </c>
      <c r="D3262" t="str">
        <f t="shared" si="953"/>
        <v>3.23415303223858-0.967925718490062i</v>
      </c>
      <c r="E3262" t="str">
        <f t="shared" si="954"/>
        <v>40.3829203714494-131.302490390613i</v>
      </c>
      <c r="F3262" t="str">
        <f t="shared" si="955"/>
        <v>2.40070338677007-0.988559534355085i</v>
      </c>
      <c r="G3262" t="str">
        <f t="shared" si="956"/>
        <v>0.990011427609205-0.0994424497505392i</v>
      </c>
      <c r="H3262" t="str">
        <f t="shared" si="957"/>
        <v>0.145056711449455-79.7783018290742i</v>
      </c>
      <c r="I3262" t="str">
        <f t="shared" si="958"/>
        <v>-0.221500751929086-0.540701824754974i</v>
      </c>
      <c r="K3262" t="str">
        <f t="shared" si="959"/>
        <v>0.000273494163334894-0.000252297289302062i</v>
      </c>
      <c r="L3262" t="str">
        <f t="shared" si="960"/>
        <v>0.00015-0.00141214494619395i</v>
      </c>
      <c r="M3262" t="str">
        <f t="shared" si="961"/>
        <v>0.0004-0.000249202049328343i</v>
      </c>
      <c r="N3262">
        <f t="shared" si="962"/>
        <v>47.742673050060603</v>
      </c>
      <c r="O3262">
        <f t="shared" si="963"/>
        <v>15.261236221197866</v>
      </c>
      <c r="P3262" s="3">
        <f t="shared" si="964"/>
        <v>-15.261236221197866</v>
      </c>
      <c r="Q3262" s="3">
        <f t="shared" si="965"/>
        <v>-132.2573269499394</v>
      </c>
      <c r="R3262">
        <f t="shared" si="966"/>
        <v>47.742673050060603</v>
      </c>
      <c r="S3262">
        <f t="shared" si="967"/>
        <v>199.83048919427699</v>
      </c>
      <c r="T3262">
        <f t="shared" si="950"/>
        <v>-15.261236221197866</v>
      </c>
    </row>
    <row r="3263" spans="1:20" x14ac:dyDescent="0.25">
      <c r="A3263">
        <f t="shared" si="951"/>
        <v>1260343.1672077919</v>
      </c>
      <c r="B3263">
        <f t="shared" si="968"/>
        <v>200589.84505321525</v>
      </c>
      <c r="C3263" t="str">
        <f t="shared" si="952"/>
        <v>-0.11567924730621-0.126765888272721i</v>
      </c>
      <c r="D3263" t="str">
        <f t="shared" si="953"/>
        <v>3.23242655293108-0.970523689668115i</v>
      </c>
      <c r="E3263" t="str">
        <f t="shared" si="954"/>
        <v>39.9408856436114-130.886126824528i</v>
      </c>
      <c r="F3263" t="str">
        <f t="shared" si="955"/>
        <v>2.4005208094343-0.986628018800788i</v>
      </c>
      <c r="G3263" t="str">
        <f t="shared" si="956"/>
        <v>0.989936135655257-0.0998127395636147i</v>
      </c>
      <c r="H3263" t="str">
        <f t="shared" si="957"/>
        <v>0.14387940445135-79.4754765823959i</v>
      </c>
      <c r="I3263" t="str">
        <f t="shared" si="958"/>
        <v>-0.220231237280638-0.538605943811523i</v>
      </c>
      <c r="K3263" t="str">
        <f t="shared" si="959"/>
        <v>0.000273345653445492-0.000251702716545433i</v>
      </c>
      <c r="L3263" t="str">
        <f t="shared" si="960"/>
        <v>0.00015-0.00140679910957755i</v>
      </c>
      <c r="M3263" t="str">
        <f t="shared" si="961"/>
        <v>0.0004-0.000248258666396038i</v>
      </c>
      <c r="N3263">
        <f t="shared" si="962"/>
        <v>47.61822339068982</v>
      </c>
      <c r="O3263">
        <f t="shared" si="963"/>
        <v>15.308958446931548</v>
      </c>
      <c r="P3263" s="3">
        <f t="shared" si="964"/>
        <v>-15.308958446931548</v>
      </c>
      <c r="Q3263" s="3">
        <f t="shared" si="965"/>
        <v>-132.38177660931018</v>
      </c>
      <c r="R3263">
        <f t="shared" si="966"/>
        <v>47.61822339068982</v>
      </c>
      <c r="S3263">
        <f t="shared" si="967"/>
        <v>200.58984505321524</v>
      </c>
      <c r="T3263">
        <f t="shared" si="950"/>
        <v>-15.308958446931548</v>
      </c>
    </row>
    <row r="3264" spans="1:20" x14ac:dyDescent="0.25">
      <c r="A3264">
        <f t="shared" si="951"/>
        <v>1265132.4712431815</v>
      </c>
      <c r="B3264">
        <f t="shared" si="968"/>
        <v>201352.08646441746</v>
      </c>
      <c r="C3264" t="str">
        <f t="shared" si="952"/>
        <v>-0.115318981295767-0.125821058502495i</v>
      </c>
      <c r="D3264" t="str">
        <f t="shared" si="953"/>
        <v>3.2306887908387-0.973128888989955i</v>
      </c>
      <c r="E3264" t="str">
        <f t="shared" si="954"/>
        <v>39.5023840987879-130.469825188614i</v>
      </c>
      <c r="F3264" t="str">
        <f t="shared" si="955"/>
        <v>2.40033686996079-0.98471041871688i</v>
      </c>
      <c r="G3264" t="str">
        <f t="shared" si="956"/>
        <v>0.989860281977636-0.100184350777908i</v>
      </c>
      <c r="H3264" t="str">
        <f t="shared" si="957"/>
        <v>0.14271137727315-79.1738066747212i</v>
      </c>
      <c r="I3264" t="str">
        <f t="shared" si="958"/>
        <v>-0.218971276688348-0.536517938111913i</v>
      </c>
      <c r="K3264" t="str">
        <f t="shared" si="959"/>
        <v>0.000273196656416756-0.000251111227823343i</v>
      </c>
      <c r="L3264" t="str">
        <f t="shared" si="960"/>
        <v>0.00015-0.00140147351023864i</v>
      </c>
      <c r="M3264" t="str">
        <f t="shared" si="961"/>
        <v>0.0004-0.000247318854747996i</v>
      </c>
      <c r="N3264">
        <f t="shared" si="962"/>
        <v>47.493757117430789</v>
      </c>
      <c r="O3264">
        <f t="shared" si="963"/>
        <v>15.356683681853628</v>
      </c>
      <c r="P3264" s="3">
        <f t="shared" si="964"/>
        <v>-15.356683681853628</v>
      </c>
      <c r="Q3264" s="3">
        <f t="shared" si="965"/>
        <v>-132.50624288256921</v>
      </c>
      <c r="R3264">
        <f t="shared" si="966"/>
        <v>47.493757117430789</v>
      </c>
      <c r="S3264">
        <f t="shared" si="967"/>
        <v>201.35208646441745</v>
      </c>
      <c r="T3264">
        <f t="shared" si="950"/>
        <v>-15.356683681853628</v>
      </c>
    </row>
    <row r="3265" spans="1:20" x14ac:dyDescent="0.25">
      <c r="A3265">
        <f t="shared" si="951"/>
        <v>1269939.9746339056</v>
      </c>
      <c r="B3265">
        <f t="shared" si="968"/>
        <v>202117.22439298226</v>
      </c>
      <c r="C3265" t="str">
        <f t="shared" si="952"/>
        <v>-0.114958654081054-0.124882099906271i</v>
      </c>
      <c r="D3265" t="str">
        <f t="shared" si="953"/>
        <v>3.22893968548503-0.975741287859948i</v>
      </c>
      <c r="E3265" t="str">
        <f t="shared" si="954"/>
        <v>39.0673914334344-130.053608344883i</v>
      </c>
      <c r="F3265" t="str">
        <f t="shared" si="955"/>
        <v>2.40015155840042-0.982806703406959i</v>
      </c>
      <c r="G3265" t="str">
        <f t="shared" si="956"/>
        <v>0.989783862473489-0.10055728745621i</v>
      </c>
      <c r="H3265" t="str">
        <f t="shared" si="957"/>
        <v>0.141552555850939-78.8732876303974i</v>
      </c>
      <c r="I3265" t="str">
        <f t="shared" si="958"/>
        <v>-0.217720797142592-0.534437776311448i</v>
      </c>
      <c r="K3265" t="str">
        <f t="shared" si="959"/>
        <v>0.000273047167239777-0.000250522809873833i</v>
      </c>
      <c r="L3265" t="str">
        <f t="shared" si="960"/>
        <v>0.00015-0.00139616807156669i</v>
      </c>
      <c r="M3265" t="str">
        <f t="shared" si="961"/>
        <v>0.0004-0.00024638260086471i</v>
      </c>
      <c r="N3265">
        <f t="shared" si="962"/>
        <v>47.369269780200369</v>
      </c>
      <c r="O3265">
        <f t="shared" si="963"/>
        <v>15.404411998760771</v>
      </c>
      <c r="P3265" s="3">
        <f t="shared" si="964"/>
        <v>-15.404411998760771</v>
      </c>
      <c r="Q3265" s="3">
        <f t="shared" si="965"/>
        <v>-132.63073021979963</v>
      </c>
      <c r="R3265">
        <f t="shared" si="966"/>
        <v>47.369269780200369</v>
      </c>
      <c r="S3265">
        <f t="shared" si="967"/>
        <v>202.11722439298225</v>
      </c>
      <c r="T3265">
        <f t="shared" si="950"/>
        <v>-15.404411998760771</v>
      </c>
    </row>
    <row r="3266" spans="1:20" x14ac:dyDescent="0.25">
      <c r="A3266">
        <f t="shared" si="951"/>
        <v>1274765.7465375145</v>
      </c>
      <c r="B3266">
        <f t="shared" si="968"/>
        <v>202885.26984567559</v>
      </c>
      <c r="C3266" t="str">
        <f t="shared" si="952"/>
        <v>-0.114598286772209-0.123948971363138i</v>
      </c>
      <c r="D3266" t="str">
        <f t="shared" si="953"/>
        <v>3.22717917625862-0.978360857216016i</v>
      </c>
      <c r="E3266" t="str">
        <f t="shared" si="954"/>
        <v>38.6358833872185-129.637498724213i</v>
      </c>
      <c r="F3266" t="str">
        <f t="shared" si="955"/>
        <v>2.39996486473467-0.980916842340001i</v>
      </c>
      <c r="G3266" t="str">
        <f t="shared" si="956"/>
        <v>0.989706873011321-0.100931553666207i</v>
      </c>
      <c r="H3266" t="str">
        <f t="shared" si="957"/>
        <v>0.140402866748657-78.5739149918749i</v>
      </c>
      <c r="I3266" t="str">
        <f t="shared" si="958"/>
        <v>-0.216479726187468-0.532365427194983i</v>
      </c>
      <c r="K3266" t="str">
        <f t="shared" si="959"/>
        <v>0.00027289718092106-0.000249937449441154i</v>
      </c>
      <c r="L3266" t="str">
        <f t="shared" si="960"/>
        <v>0.00015-0.00139088271724117i</v>
      </c>
      <c r="M3266" t="str">
        <f t="shared" si="961"/>
        <v>0.0004-0.000245449891277854i</v>
      </c>
      <c r="N3266">
        <f t="shared" si="962"/>
        <v>47.244756952395505</v>
      </c>
      <c r="O3266">
        <f t="shared" si="963"/>
        <v>15.45214347765603</v>
      </c>
      <c r="P3266" s="3">
        <f t="shared" si="964"/>
        <v>-15.45214347765603</v>
      </c>
      <c r="Q3266" s="3">
        <f t="shared" si="965"/>
        <v>-132.75524304760449</v>
      </c>
      <c r="R3266">
        <f t="shared" si="966"/>
        <v>47.244756952395505</v>
      </c>
      <c r="S3266">
        <f t="shared" si="967"/>
        <v>202.88526984567559</v>
      </c>
      <c r="T3266">
        <f t="shared" si="950"/>
        <v>-15.45214347765603</v>
      </c>
    </row>
    <row r="3267" spans="1:20" x14ac:dyDescent="0.25">
      <c r="A3267">
        <f t="shared" si="951"/>
        <v>1279609.8563743569</v>
      </c>
      <c r="B3267">
        <f t="shared" si="968"/>
        <v>203656.23387108915</v>
      </c>
      <c r="C3267" t="str">
        <f t="shared" si="952"/>
        <v>-0.114237899931536-0.123021631981513i</v>
      </c>
      <c r="D3267" t="str">
        <f t="shared" si="953"/>
        <v>3.22540720241546-0.980987567525573i</v>
      </c>
      <c r="E3267" t="str">
        <f t="shared" si="954"/>
        <v>38.2078357470239-129.221518332103i</v>
      </c>
      <c r="F3267" t="str">
        <f t="shared" si="955"/>
        <v>2.39977677887504-0.979040805149469i</v>
      </c>
      <c r="G3267" t="str">
        <f t="shared" si="956"/>
        <v>0.989629309430823-0.101307153480371i</v>
      </c>
      <c r="H3267" t="str">
        <f t="shared" si="957"/>
        <v>0.13926223715234-78.2756843196273i</v>
      </c>
      <c r="I3267" t="str">
        <f t="shared" si="958"/>
        <v>-0.215247991916497-0.530300859676273i</v>
      </c>
      <c r="K3267" t="str">
        <f t="shared" si="959"/>
        <v>0.000272746692482723-0.000249355133275467i</v>
      </c>
      <c r="L3267" t="str">
        <f t="shared" si="960"/>
        <v>0.00015-0.0013856173712305i</v>
      </c>
      <c r="M3267" t="str">
        <f t="shared" si="961"/>
        <v>0.0004-0.000244520712570088i</v>
      </c>
      <c r="N3267">
        <f t="shared" si="962"/>
        <v>47.120214231182899</v>
      </c>
      <c r="O3267">
        <f t="shared" si="963"/>
        <v>15.499878205665672</v>
      </c>
      <c r="P3267" s="3">
        <f t="shared" si="964"/>
        <v>-15.499878205665672</v>
      </c>
      <c r="Q3267" s="3">
        <f t="shared" si="965"/>
        <v>-132.8797857688171</v>
      </c>
      <c r="R3267">
        <f t="shared" si="966"/>
        <v>47.120214231182899</v>
      </c>
      <c r="S3267">
        <f t="shared" si="967"/>
        <v>203.65623387108914</v>
      </c>
      <c r="T3267">
        <f t="shared" si="950"/>
        <v>-15.499878205665672</v>
      </c>
    </row>
    <row r="3268" spans="1:20" x14ac:dyDescent="0.25">
      <c r="A3268">
        <f t="shared" si="951"/>
        <v>1284472.3738285794</v>
      </c>
      <c r="B3268">
        <f t="shared" si="968"/>
        <v>204430.12755979929</v>
      </c>
      <c r="C3268" t="str">
        <f t="shared" si="952"/>
        <v>-0.113877513582785-0.122100041102952i</v>
      </c>
      <c r="D3268" t="str">
        <f t="shared" si="953"/>
        <v>3.2236237030819-0.983621388781714i</v>
      </c>
      <c r="E3268" t="str">
        <f t="shared" si="954"/>
        <v>37.7832243508346-128.805688754411i</v>
      </c>
      <c r="F3268" t="str">
        <f t="shared" si="955"/>
        <v>2.39958729066283-0.977178561632616i</v>
      </c>
      <c r="G3268" t="str">
        <f t="shared" si="956"/>
        <v>0.98955116754269-0.101684090975872i</v>
      </c>
      <c r="H3268" t="str">
        <f t="shared" si="957"/>
        <v>0.138130594864397-77.9785911920689i</v>
      </c>
      <c r="I3268" t="str">
        <f t="shared" si="958"/>
        <v>-0.214025522968394-0.528244042797393i</v>
      </c>
      <c r="K3268" t="str">
        <f t="shared" si="959"/>
        <v>0.000272595696962664-0.000248775848132515i</v>
      </c>
      <c r="L3268" t="str">
        <f t="shared" si="960"/>
        <v>0.00015-0.00138037195779089i</v>
      </c>
      <c r="M3268" t="str">
        <f t="shared" si="961"/>
        <v>0.0004-0.000243595051374863i</v>
      </c>
      <c r="N3268">
        <f t="shared" si="962"/>
        <v>46.995637237784678</v>
      </c>
      <c r="O3268">
        <f t="shared" si="963"/>
        <v>15.547616276955242</v>
      </c>
      <c r="P3268" s="3">
        <f t="shared" si="964"/>
        <v>-15.547616276955242</v>
      </c>
      <c r="Q3268" s="3">
        <f t="shared" si="965"/>
        <v>-133.00436276221532</v>
      </c>
      <c r="R3268">
        <f t="shared" si="966"/>
        <v>46.995637237784678</v>
      </c>
      <c r="S3268">
        <f t="shared" si="967"/>
        <v>204.4301275597993</v>
      </c>
      <c r="T3268">
        <f t="shared" si="950"/>
        <v>-15.547616276955242</v>
      </c>
    </row>
    <row r="3269" spans="1:20" x14ac:dyDescent="0.25">
      <c r="A3269">
        <f t="shared" si="951"/>
        <v>1289353.368849128</v>
      </c>
      <c r="B3269">
        <f t="shared" si="968"/>
        <v>205206.96204452653</v>
      </c>
      <c r="C3269" t="str">
        <f t="shared" si="952"/>
        <v>-0.113517147220328-0.121184158305745i</v>
      </c>
      <c r="D3269" t="str">
        <f t="shared" si="953"/>
        <v>3.22182861725728-0.986262290499092i</v>
      </c>
      <c r="E3269" t="str">
        <f t="shared" si="954"/>
        <v>37.3620250914705-128.390031163026i</v>
      </c>
      <c r="F3269" t="str">
        <f t="shared" si="955"/>
        <v>2.3993963898685-0.975330081749571i</v>
      </c>
      <c r="G3269" t="str">
        <f t="shared" si="956"/>
        <v>0.989472443128436-0.102062370234482i</v>
      </c>
      <c r="H3269" t="str">
        <f t="shared" si="957"/>
        <v>0.137007868297943-77.6826312054732i</v>
      </c>
      <c r="I3269" t="str">
        <f t="shared" si="958"/>
        <v>-0.212812248522823-0.52619494572807i</v>
      </c>
      <c r="K3269" t="str">
        <f t="shared" si="959"/>
        <v>0.000272444189414757-0.000248199580773322i</v>
      </c>
      <c r="L3269" t="str">
        <f t="shared" si="960"/>
        <v>0.00015-0.00137514640146532i</v>
      </c>
      <c r="M3269" t="str">
        <f t="shared" si="961"/>
        <v>0.0004-0.000242672894376234i</v>
      </c>
      <c r="N3269">
        <f t="shared" si="962"/>
        <v>46.871021617751978</v>
      </c>
      <c r="O3269">
        <f t="shared" si="963"/>
        <v>15.595357792648484</v>
      </c>
      <c r="P3269" s="3">
        <f t="shared" si="964"/>
        <v>-15.595357792648484</v>
      </c>
      <c r="Q3269" s="3">
        <f t="shared" si="965"/>
        <v>-133.12897838224802</v>
      </c>
      <c r="R3269">
        <f t="shared" si="966"/>
        <v>46.871021617751978</v>
      </c>
      <c r="S3269">
        <f t="shared" si="967"/>
        <v>205.20696204452653</v>
      </c>
      <c r="T3269">
        <f t="shared" si="950"/>
        <v>-15.595357792648484</v>
      </c>
    </row>
    <row r="3270" spans="1:20" x14ac:dyDescent="0.25">
      <c r="A3270">
        <f t="shared" si="951"/>
        <v>1294252.911650755</v>
      </c>
      <c r="B3270">
        <f t="shared" si="968"/>
        <v>205986.74850029574</v>
      </c>
      <c r="C3270" t="str">
        <f t="shared" si="952"/>
        <v>-0.113156819818276-0.120273943408375i</v>
      </c>
      <c r="D3270" t="str">
        <f t="shared" si="953"/>
        <v>3.22002188381684-0.988910241710065i</v>
      </c>
      <c r="E3270" t="str">
        <f t="shared" si="954"/>
        <v>36.9442139202135-127.97456632153i</v>
      </c>
      <c r="F3270" t="str">
        <f t="shared" si="955"/>
        <v>2.39920406619137-0.973495335622587i</v>
      </c>
      <c r="G3270" t="str">
        <f t="shared" si="956"/>
        <v>0.989393131940216-0.10244199534247i</v>
      </c>
      <c r="H3270" t="str">
        <f t="shared" si="957"/>
        <v>0.135893986471208-77.3877999738943i</v>
      </c>
      <c r="I3270" t="str">
        <f t="shared" si="958"/>
        <v>-0.211608098296232-0.524153537765114i</v>
      </c>
      <c r="K3270" t="str">
        <f t="shared" si="959"/>
        <v>0.00027229216490904-0.000247626317963878i</v>
      </c>
      <c r="L3270" t="str">
        <f t="shared" si="960"/>
        <v>0.00015-0.00136994062708241i</v>
      </c>
      <c r="M3270" t="str">
        <f t="shared" si="961"/>
        <v>0.0004-0.000241754228308661i</v>
      </c>
      <c r="N3270">
        <f t="shared" si="962"/>
        <v>46.746363041232343</v>
      </c>
      <c r="O3270">
        <f t="shared" si="963"/>
        <v>15.643102860744605</v>
      </c>
      <c r="P3270" s="3">
        <f t="shared" si="964"/>
        <v>-15.643102860744605</v>
      </c>
      <c r="Q3270" s="3">
        <f t="shared" si="965"/>
        <v>-133.25363695876766</v>
      </c>
      <c r="R3270">
        <f t="shared" si="966"/>
        <v>46.746363041232343</v>
      </c>
      <c r="S3270">
        <f t="shared" si="967"/>
        <v>205.98674850029573</v>
      </c>
      <c r="T3270">
        <f t="shared" si="950"/>
        <v>-15.643102860744605</v>
      </c>
    </row>
    <row r="3271" spans="1:20" x14ac:dyDescent="0.25">
      <c r="A3271">
        <f t="shared" si="951"/>
        <v>1299171.0727150277</v>
      </c>
      <c r="B3271">
        <f t="shared" si="968"/>
        <v>206769.49814459687</v>
      </c>
      <c r="C3271" t="str">
        <f t="shared" si="952"/>
        <v>-0.112796549839494-0.119369356472801i</v>
      </c>
      <c r="D3271" t="str">
        <f t="shared" si="953"/>
        <v>3.21820344151455-0.991565210960623i</v>
      </c>
      <c r="E3271" t="str">
        <f t="shared" si="954"/>
        <v>36.5297668502992-127.559314590807i</v>
      </c>
      <c r="F3271" t="str">
        <f t="shared" si="955"/>
        <v>2.39901030925906-0.971674293535174i</v>
      </c>
      <c r="G3271" t="str">
        <f t="shared" si="956"/>
        <v>0.989313229700642-0.102822970390508i</v>
      </c>
      <c r="H3271" t="str">
        <f t="shared" si="957"/>
        <v>0.13478887900199-77.0940931290868i</v>
      </c>
      <c r="I3271" t="str">
        <f t="shared" si="958"/>
        <v>-0.210413002537685-0.522119788331779i</v>
      </c>
      <c r="K3271" t="str">
        <f t="shared" si="959"/>
        <v>0.000272139618531914-0.000247056046474828i</v>
      </c>
      <c r="L3271" t="str">
        <f t="shared" si="960"/>
        <v>0.00015-0.00136475455975534i</v>
      </c>
      <c r="M3271" t="str">
        <f t="shared" si="961"/>
        <v>0.0004-0.000240839039956825i</v>
      </c>
      <c r="N3271">
        <f t="shared" si="962"/>
        <v>46.62165720323145</v>
      </c>
      <c r="O3271">
        <f t="shared" si="963"/>
        <v>15.690851596037099</v>
      </c>
      <c r="P3271" s="3">
        <f t="shared" si="964"/>
        <v>-15.690851596037099</v>
      </c>
      <c r="Q3271" s="3">
        <f t="shared" si="965"/>
        <v>-133.37834279676855</v>
      </c>
      <c r="R3271">
        <f t="shared" si="966"/>
        <v>46.62165720323145</v>
      </c>
      <c r="S3271">
        <f t="shared" si="967"/>
        <v>206.76949814459687</v>
      </c>
      <c r="T3271">
        <f t="shared" si="950"/>
        <v>-15.690851596037099</v>
      </c>
    </row>
    <row r="3272" spans="1:20" x14ac:dyDescent="0.25">
      <c r="A3272">
        <f t="shared" si="951"/>
        <v>1304107.9227913448</v>
      </c>
      <c r="B3272">
        <f t="shared" si="968"/>
        <v>207555.22223754635</v>
      </c>
      <c r="C3272" t="str">
        <f t="shared" si="952"/>
        <v>-0.112436355244551-0.118470357807573i</v>
      </c>
      <c r="D3272" t="str">
        <f t="shared" si="953"/>
        <v>3.21637322898617-0.994227166306526i</v>
      </c>
      <c r="E3272" t="str">
        <f t="shared" si="954"/>
        <v>36.1186599602887-127.144295934616i</v>
      </c>
      <c r="F3272" t="str">
        <f t="shared" si="955"/>
        <v>2.39881510862718-0.96986692593136i</v>
      </c>
      <c r="G3272" t="str">
        <f t="shared" si="956"/>
        <v>0.989232732102598-0.103205299473562i</v>
      </c>
      <c r="H3272" t="str">
        <f t="shared" si="957"/>
        <v>0.133692476102161-76.8015063204242i</v>
      </c>
      <c r="I3272" t="str">
        <f t="shared" si="958"/>
        <v>-0.209226892024756-0.520093666977172i</v>
      </c>
      <c r="K3272" t="str">
        <f t="shared" si="959"/>
        <v>0.000271986545386345-0.000246488753081168i</v>
      </c>
      <c r="L3272" t="str">
        <f t="shared" si="960"/>
        <v>0.00015-0.00135958812488079i</v>
      </c>
      <c r="M3272" t="str">
        <f t="shared" si="961"/>
        <v>0.0004-0.000239927316155434i</v>
      </c>
      <c r="N3272">
        <f t="shared" si="962"/>
        <v>46.496899823860957</v>
      </c>
      <c r="O3272">
        <f t="shared" si="963"/>
        <v>15.738604120032587</v>
      </c>
      <c r="P3272" s="3">
        <f t="shared" si="964"/>
        <v>-15.738604120032587</v>
      </c>
      <c r="Q3272" s="3">
        <f t="shared" si="965"/>
        <v>-133.50310017613904</v>
      </c>
      <c r="R3272">
        <f t="shared" si="966"/>
        <v>46.496899823860957</v>
      </c>
      <c r="S3272">
        <f t="shared" si="967"/>
        <v>207.55522223754636</v>
      </c>
      <c r="T3272">
        <f t="shared" si="950"/>
        <v>-15.738604120032587</v>
      </c>
    </row>
    <row r="3273" spans="1:20" x14ac:dyDescent="0.25">
      <c r="A3273">
        <f t="shared" si="951"/>
        <v>1309063.532897952</v>
      </c>
      <c r="B3273">
        <f t="shared" si="968"/>
        <v>208343.93208204902</v>
      </c>
      <c r="C3273" t="str">
        <f t="shared" si="952"/>
        <v>-0.112076253500555-0.117576907970788i</v>
      </c>
      <c r="D3273" t="str">
        <f t="shared" si="953"/>
        <v>3.21453118475205-0.9968960753092i</v>
      </c>
      <c r="E3273" t="str">
        <f t="shared" si="954"/>
        <v>35.7108693973257-126.729529925122i</v>
      </c>
      <c r="F3273" t="str">
        <f t="shared" si="955"/>
        <v>2.39861845377873-0.968073203414764i</v>
      </c>
      <c r="G3273" t="str">
        <f t="shared" si="956"/>
        <v>0.989151634809059-0.103588986690794i</v>
      </c>
      <c r="H3273" t="str">
        <f t="shared" si="957"/>
        <v>0.132604708572239-76.5100352148232i</v>
      </c>
      <c r="I3273" t="str">
        <f t="shared" si="958"/>
        <v>-0.208049698059423-0.518075143375643i</v>
      </c>
      <c r="K3273" t="str">
        <f t="shared" si="959"/>
        <v>0.000271832940592061-0.000245924424561948i</v>
      </c>
      <c r="L3273" t="str">
        <f t="shared" si="960"/>
        <v>0.00015-0.00135444124813787i</v>
      </c>
      <c r="M3273" t="str">
        <f t="shared" si="961"/>
        <v>0.0004-0.000239019043789036i</v>
      </c>
      <c r="N3273">
        <f t="shared" si="962"/>
        <v>46.372086648585366</v>
      </c>
      <c r="O3273">
        <f t="shared" si="963"/>
        <v>15.786360560871264</v>
      </c>
      <c r="P3273" s="3">
        <f t="shared" si="964"/>
        <v>-15.786360560871264</v>
      </c>
      <c r="Q3273" s="3">
        <f t="shared" si="965"/>
        <v>-133.62791335141463</v>
      </c>
      <c r="R3273">
        <f t="shared" si="966"/>
        <v>46.372086648585366</v>
      </c>
      <c r="S3273">
        <f t="shared" si="967"/>
        <v>208.34393208204904</v>
      </c>
      <c r="T3273">
        <f t="shared" si="950"/>
        <v>-15.786360560871264</v>
      </c>
    </row>
    <row r="3274" spans="1:20" x14ac:dyDescent="0.25">
      <c r="A3274">
        <f t="shared" si="951"/>
        <v>1314037.9743229644</v>
      </c>
      <c r="B3274">
        <f t="shared" si="968"/>
        <v>209135.63902396083</v>
      </c>
      <c r="C3274" t="str">
        <f t="shared" si="952"/>
        <v>-0.111716261589929-0.116688967772902i</v>
      </c>
      <c r="D3274" t="str">
        <f t="shared" si="953"/>
        <v>3.2126772472204-0.999571905031871i</v>
      </c>
      <c r="E3274" t="str">
        <f t="shared" si="954"/>
        <v>35.3063713802702-126.315035748379i</v>
      </c>
      <c r="F3274" t="str">
        <f t="shared" si="955"/>
        <v>2.39842033412378-0.966293096747879i</v>
      </c>
      <c r="G3274" t="str">
        <f t="shared" si="956"/>
        <v>0.989069933452899-0.103974036145456i</v>
      </c>
      <c r="H3274" t="str">
        <f t="shared" si="957"/>
        <v>0.131525507796007-76.2196754966621i</v>
      </c>
      <c r="I3274" t="str">
        <f t="shared" si="958"/>
        <v>-0.206881352464028-0.516064187326192i</v>
      </c>
      <c r="K3274" t="str">
        <f t="shared" si="959"/>
        <v>0.000271678799285775-0.000245363047699962i</v>
      </c>
      <c r="L3274" t="str">
        <f t="shared" si="960"/>
        <v>0.00015-0.00134931385548702i</v>
      </c>
      <c r="M3274" t="str">
        <f t="shared" si="961"/>
        <v>0.0004-0.000238114209791827i</v>
      </c>
      <c r="N3274">
        <f t="shared" si="962"/>
        <v>46.247213448457842</v>
      </c>
      <c r="O3274">
        <f t="shared" si="963"/>
        <v>15.834121053246539</v>
      </c>
      <c r="P3274" s="3">
        <f t="shared" si="964"/>
        <v>-15.834121053246539</v>
      </c>
      <c r="Q3274" s="3">
        <f t="shared" si="965"/>
        <v>-133.75278655154216</v>
      </c>
      <c r="R3274">
        <f t="shared" si="966"/>
        <v>46.247213448457842</v>
      </c>
      <c r="S3274">
        <f t="shared" si="967"/>
        <v>209.13563902396083</v>
      </c>
      <c r="T3274">
        <f t="shared" si="950"/>
        <v>-15.834121053246539</v>
      </c>
    </row>
    <row r="3275" spans="1:20" x14ac:dyDescent="0.25">
      <c r="A3275">
        <f t="shared" si="951"/>
        <v>1319031.3186253917</v>
      </c>
      <c r="B3275">
        <f t="shared" si="968"/>
        <v>209930.35445225189</v>
      </c>
      <c r="C3275" t="str">
        <f t="shared" si="952"/>
        <v>-0.11135639601908-0.115806498279384i</v>
      </c>
      <c r="D3275" t="str">
        <f t="shared" si="953"/>
        <v>3.21081135469022-1.00225462203551i</v>
      </c>
      <c r="E3275" t="str">
        <f t="shared" si="954"/>
        <v>34.9051422027289-125.900832209787i</v>
      </c>
      <c r="F3275" t="str">
        <f t="shared" si="955"/>
        <v>2.39822073899894-0.964526576851174i</v>
      </c>
      <c r="G3275" t="str">
        <f t="shared" si="956"/>
        <v>0.988987623636715-0.104360451944778i</v>
      </c>
      <c r="H3275" t="str">
        <f t="shared" si="957"/>
        <v>0.13045480573519-75.9304228677055i</v>
      </c>
      <c r="I3275" t="str">
        <f t="shared" si="958"/>
        <v>-0.205721787577241-0.514060768751876i</v>
      </c>
      <c r="K3275" t="str">
        <f t="shared" si="959"/>
        <v>0.000271524116621386-0.000244804609281451i</v>
      </c>
      <c r="L3275" t="str">
        <f t="shared" si="960"/>
        <v>0.00015-0.00134420587316898i</v>
      </c>
      <c r="M3275" t="str">
        <f t="shared" si="961"/>
        <v>0.0004-0.000237212801147467i</v>
      </c>
      <c r="N3275">
        <f t="shared" si="962"/>
        <v>46.122276020351194</v>
      </c>
      <c r="O3275">
        <f t="shared" si="963"/>
        <v>15.881885738326183</v>
      </c>
      <c r="P3275" s="3">
        <f t="shared" si="964"/>
        <v>-15.881885738326183</v>
      </c>
      <c r="Q3275" s="3">
        <f t="shared" si="965"/>
        <v>-133.87772397964881</v>
      </c>
      <c r="R3275">
        <f t="shared" si="966"/>
        <v>46.122276020351194</v>
      </c>
      <c r="S3275">
        <f t="shared" si="967"/>
        <v>209.93035445225189</v>
      </c>
      <c r="T3275">
        <f t="shared" si="950"/>
        <v>-15.881885738326183</v>
      </c>
    </row>
    <row r="3276" spans="1:20" x14ac:dyDescent="0.25">
      <c r="A3276">
        <f t="shared" si="951"/>
        <v>1324043.6376361684</v>
      </c>
      <c r="B3276">
        <f t="shared" si="968"/>
        <v>210728.08979917047</v>
      </c>
      <c r="C3276" t="str">
        <f t="shared" si="952"/>
        <v>-0.110996672826999-0.114929460813222i</v>
      </c>
      <c r="D3276" t="str">
        <f t="shared" si="953"/>
        <v>3.20893344535456-1.0049441923749i</v>
      </c>
      <c r="E3276" t="str">
        <f t="shared" si="954"/>
        <v>34.5071582359613-125.486937739486i</v>
      </c>
      <c r="F3276" t="str">
        <f t="shared" si="955"/>
        <v>2.39801965766696-0.962773614802312i</v>
      </c>
      <c r="G3276" t="str">
        <f t="shared" si="956"/>
        <v>0.988904700932629-0.104748238199867i</v>
      </c>
      <c r="H3276" t="str">
        <f t="shared" si="957"/>
        <v>0.129392534924186-75.6422730470247i</v>
      </c>
      <c r="I3276" t="str">
        <f t="shared" si="958"/>
        <v>-0.204570936250072-0.51206485769922i</v>
      </c>
      <c r="K3276" t="str">
        <f t="shared" si="959"/>
        <v>0.000271368887770206-0.000244249096095806i</v>
      </c>
      <c r="L3276" t="str">
        <f t="shared" si="960"/>
        <v>0.00015-0.0013391172277037i</v>
      </c>
      <c r="M3276" t="str">
        <f t="shared" si="961"/>
        <v>0.0004-0.000236314804888889i</v>
      </c>
      <c r="N3276">
        <f t="shared" si="962"/>
        <v>45.997270187177151</v>
      </c>
      <c r="O3276">
        <f t="shared" si="963"/>
        <v>15.929654763673415</v>
      </c>
      <c r="P3276" s="3">
        <f t="shared" si="964"/>
        <v>-15.929654763673415</v>
      </c>
      <c r="Q3276" s="3">
        <f t="shared" si="965"/>
        <v>-134.00272981282285</v>
      </c>
      <c r="R3276">
        <f t="shared" si="966"/>
        <v>45.997270187177151</v>
      </c>
      <c r="S3276">
        <f t="shared" si="967"/>
        <v>210.72808979917048</v>
      </c>
      <c r="T3276">
        <f t="shared" si="950"/>
        <v>-15.929654763673415</v>
      </c>
    </row>
    <row r="3277" spans="1:20" x14ac:dyDescent="0.25">
      <c r="A3277">
        <f t="shared" si="951"/>
        <v>1329075.0034591858</v>
      </c>
      <c r="B3277">
        <f t="shared" si="968"/>
        <v>211528.85654040732</v>
      </c>
      <c r="C3277" t="str">
        <f t="shared" si="952"/>
        <v>-0.110637107593751-0.114057816957291i</v>
      </c>
      <c r="D3277" t="str">
        <f t="shared" si="953"/>
        <v>3.20704345730375-1.00764058159466i</v>
      </c>
      <c r="E3277" t="str">
        <f t="shared" si="954"/>
        <v>34.1123959316902-125.073370397716i</v>
      </c>
      <c r="F3277" t="str">
        <f t="shared" si="955"/>
        <v>2.39781707931622-0.961034181835308i</v>
      </c>
      <c r="G3277" t="str">
        <f t="shared" si="956"/>
        <v>0.98882116088211-0.105137399025593i</v>
      </c>
      <c r="H3277" t="str">
        <f t="shared" si="957"/>
        <v>0.12833862846484-75.3552217709198i</v>
      </c>
      <c r="I3277" t="str">
        <f t="shared" si="958"/>
        <v>-0.203428731841902-0.510076424337615i</v>
      </c>
      <c r="K3277" t="str">
        <f t="shared" si="959"/>
        <v>0.000271213107921179-0.000243696494935279i</v>
      </c>
      <c r="L3277" t="str">
        <f t="shared" si="960"/>
        <v>0.00015-0.00133404784588932i</v>
      </c>
      <c r="M3277" t="str">
        <f t="shared" si="961"/>
        <v>0.0004-0.000235420208098116i</v>
      </c>
      <c r="N3277">
        <f t="shared" si="962"/>
        <v>45.872191798105348</v>
      </c>
      <c r="O3277">
        <f t="shared" si="963"/>
        <v>15.977428283169164</v>
      </c>
      <c r="P3277" s="3">
        <f t="shared" si="964"/>
        <v>-15.977428283169164</v>
      </c>
      <c r="Q3277" s="3">
        <f t="shared" si="965"/>
        <v>-134.12780820189465</v>
      </c>
      <c r="R3277">
        <f t="shared" si="966"/>
        <v>45.872191798105348</v>
      </c>
      <c r="S3277">
        <f t="shared" si="967"/>
        <v>211.5288565404073</v>
      </c>
      <c r="T3277">
        <f t="shared" si="950"/>
        <v>-15.977428283169164</v>
      </c>
    </row>
    <row r="3278" spans="1:20" x14ac:dyDescent="0.25">
      <c r="A3278">
        <f t="shared" si="951"/>
        <v>1334125.4884723306</v>
      </c>
      <c r="B3278">
        <f t="shared" si="968"/>
        <v>212332.66619526086</v>
      </c>
      <c r="C3278" t="str">
        <f t="shared" si="952"/>
        <v>-0.110277715448894-0.113191528556578i</v>
      </c>
      <c r="D3278" t="str">
        <f t="shared" si="953"/>
        <v>3.20514132852861-1.01034375472524i</v>
      </c>
      <c r="E3278" t="str">
        <f t="shared" si="954"/>
        <v>33.720831824799-124.660147880129i</v>
      </c>
      <c r="F3278" t="str">
        <f t="shared" si="955"/>
        <v>2.39761299306033-0.959308249339706i</v>
      </c>
      <c r="G3278" t="str">
        <f t="shared" si="956"/>
        <v>0.988736998995777-0.105527938540472i</v>
      </c>
      <c r="H3278" t="str">
        <f t="shared" si="957"/>
        <v>0.12729302002129-75.0692647928457i</v>
      </c>
      <c r="I3278" t="str">
        <f t="shared" si="958"/>
        <v>-0.202295108216561-0.508095438958765i</v>
      </c>
      <c r="K3278" t="str">
        <f t="shared" si="959"/>
        <v>0.00027105677228111-0.000243146792594685i</v>
      </c>
      <c r="L3278" t="str">
        <f t="shared" si="960"/>
        <v>0.00015-0.00132899765480108i</v>
      </c>
      <c r="M3278" t="str">
        <f t="shared" si="961"/>
        <v>0.0004-0.000234528997906073i</v>
      </c>
      <c r="N3278">
        <f t="shared" si="962"/>
        <v>45.747036728769956</v>
      </c>
      <c r="O3278">
        <f t="shared" si="963"/>
        <v>16.025206456934328</v>
      </c>
      <c r="P3278" s="3">
        <f t="shared" si="964"/>
        <v>-16.025206456934328</v>
      </c>
      <c r="Q3278" s="3">
        <f t="shared" si="965"/>
        <v>-134.25296327123004</v>
      </c>
      <c r="R3278">
        <f t="shared" si="966"/>
        <v>45.747036728769956</v>
      </c>
      <c r="S3278">
        <f t="shared" si="967"/>
        <v>212.33266619526086</v>
      </c>
      <c r="T3278">
        <f t="shared" si="950"/>
        <v>-16.025206456934328</v>
      </c>
    </row>
    <row r="3279" spans="1:20" x14ac:dyDescent="0.25">
      <c r="A3279">
        <f t="shared" si="951"/>
        <v>1339195.1653285257</v>
      </c>
      <c r="B3279">
        <f t="shared" si="968"/>
        <v>213139.53032680287</v>
      </c>
      <c r="C3279" t="str">
        <f t="shared" si="952"/>
        <v>-0.109918511079792-0.112330557720266i</v>
      </c>
      <c r="D3279" t="str">
        <f t="shared" si="953"/>
        <v>3.20322699692382-1.01305367627895i</v>
      </c>
      <c r="E3279" t="str">
        <f t="shared" si="954"/>
        <v>33.3324425359253-124.247287523053i</v>
      </c>
      <c r="F3279" t="str">
        <f t="shared" si="955"/>
        <v>2.3974073879376-0.957595788859719i</v>
      </c>
      <c r="G3279" t="str">
        <f t="shared" si="956"/>
        <v>0.988652210753218-0.105919860866565i</v>
      </c>
      <c r="H3279" t="str">
        <f t="shared" si="957"/>
        <v>0.126255643814842-74.7843978833332i</v>
      </c>
      <c r="I3279" t="str">
        <f t="shared" si="958"/>
        <v>-0.201169999738414-0.506121871976075i</v>
      </c>
      <c r="K3279" t="str">
        <f t="shared" si="959"/>
        <v>0.000270899876074889-0.000242599975871113i</v>
      </c>
      <c r="L3279" t="str">
        <f t="shared" si="960"/>
        <v>0.00015-0.00132396658179028i</v>
      </c>
      <c r="M3279" t="str">
        <f t="shared" si="961"/>
        <v>0.0004-0.000233641161492401i</v>
      </c>
      <c r="N3279">
        <f t="shared" si="962"/>
        <v>45.621800881472808</v>
      </c>
      <c r="O3279">
        <f t="shared" si="963"/>
        <v>16.072989451253491</v>
      </c>
      <c r="P3279" s="3">
        <f t="shared" si="964"/>
        <v>-16.072989451253491</v>
      </c>
      <c r="Q3279" s="3">
        <f t="shared" si="965"/>
        <v>-134.37819911852719</v>
      </c>
      <c r="R3279">
        <f t="shared" si="966"/>
        <v>45.621800881472808</v>
      </c>
      <c r="S3279">
        <f t="shared" si="967"/>
        <v>213.13953032680286</v>
      </c>
      <c r="T3279">
        <f t="shared" si="950"/>
        <v>-16.072989451253491</v>
      </c>
    </row>
    <row r="3280" spans="1:20" x14ac:dyDescent="0.25">
      <c r="A3280">
        <f t="shared" si="951"/>
        <v>1344284.1069567739</v>
      </c>
      <c r="B3280">
        <f t="shared" si="968"/>
        <v>213949.46054204472</v>
      </c>
      <c r="C3280" t="str">
        <f t="shared" si="952"/>
        <v>-0.109559508739863-0.111474866823708i</v>
      </c>
      <c r="D3280" t="str">
        <f t="shared" si="953"/>
        <v>3.20130040029138-1.01577031024606i</v>
      </c>
      <c r="E3280" t="str">
        <f t="shared" si="954"/>
        <v>32.9472047739602-123.834806308715i</v>
      </c>
      <c r="F3280" t="str">
        <f t="shared" si="955"/>
        <v>2.39720025291069-0.955896772093463i</v>
      </c>
      <c r="G3280" t="str">
        <f t="shared" si="956"/>
        <v>0.988566791602794-0.106313170129351i</v>
      </c>
      <c r="H3280" t="str">
        <f t="shared" si="957"/>
        <v>0.125226434618918-74.5006168299144i</v>
      </c>
      <c r="I3280" t="str">
        <f t="shared" si="958"/>
        <v>-0.200053341268507-0.504155693924112i</v>
      </c>
      <c r="K3280" t="str">
        <f t="shared" si="959"/>
        <v>0.000270742414545741-0.000242056031563642i</v>
      </c>
      <c r="L3280" t="str">
        <f t="shared" si="960"/>
        <v>0.00015-0.00131895455448324i</v>
      </c>
      <c r="M3280" t="str">
        <f t="shared" si="961"/>
        <v>0.0004-0.000232756686085277i</v>
      </c>
      <c r="N3280">
        <f t="shared" si="962"/>
        <v>45.496480185379397</v>
      </c>
      <c r="O3280">
        <f t="shared" si="963"/>
        <v>16.120777438497363</v>
      </c>
      <c r="P3280" s="3">
        <f t="shared" si="964"/>
        <v>-16.120777438497363</v>
      </c>
      <c r="Q3280" s="3">
        <f t="shared" si="965"/>
        <v>-134.5035198146206</v>
      </c>
      <c r="R3280">
        <f t="shared" si="966"/>
        <v>45.496480185379397</v>
      </c>
      <c r="S3280">
        <f t="shared" si="967"/>
        <v>213.94946054204473</v>
      </c>
      <c r="T3280">
        <f t="shared" si="950"/>
        <v>-16.120777438497363</v>
      </c>
    </row>
    <row r="3281" spans="1:20" x14ac:dyDescent="0.25">
      <c r="A3281">
        <f t="shared" si="951"/>
        <v>1349392.3865632098</v>
      </c>
      <c r="B3281">
        <f t="shared" si="968"/>
        <v>214762.4684921045</v>
      </c>
      <c r="C3281" t="str">
        <f t="shared" si="952"/>
        <v>-0.109200722256708-0.110624418510235i</v>
      </c>
      <c r="D3281" t="str">
        <f t="shared" si="953"/>
        <v>3.1993614763439-1.01849362009072i</v>
      </c>
      <c r="E3281" t="str">
        <f t="shared" si="954"/>
        <v>32.5650953384375-123.42272087041i</v>
      </c>
      <c r="F3281" t="str">
        <f t="shared" si="955"/>
        <v>2.39699157686597-0.95421117089203i</v>
      </c>
      <c r="G3281" t="str">
        <f t="shared" si="956"/>
        <v>0.98848073696145-0.106707870457614i</v>
      </c>
      <c r="H3281" t="str">
        <f t="shared" si="957"/>
        <v>0.124205327754035-74.2179174370459i</v>
      </c>
      <c r="I3281" t="str">
        <f t="shared" si="958"/>
        <v>-0.198945068160705-0.502196875457987i</v>
      </c>
      <c r="K3281" t="str">
        <f t="shared" si="959"/>
        <v>0.000270584382955452-0.000241514946473059i</v>
      </c>
      <c r="L3281" t="str">
        <f t="shared" si="960"/>
        <v>0.00015-0.00131396150078027i</v>
      </c>
      <c r="M3281" t="str">
        <f t="shared" si="961"/>
        <v>0.0004-0.000231875558961225i</v>
      </c>
      <c r="N3281">
        <f t="shared" si="962"/>
        <v>45.371070596706488</v>
      </c>
      <c r="O3281">
        <f t="shared" si="963"/>
        <v>16.168570597048411</v>
      </c>
      <c r="P3281" s="3">
        <f t="shared" si="964"/>
        <v>-16.168570597048411</v>
      </c>
      <c r="Q3281" s="3">
        <f t="shared" si="965"/>
        <v>-134.62892940329351</v>
      </c>
      <c r="R3281">
        <f t="shared" si="966"/>
        <v>45.371070596706488</v>
      </c>
      <c r="S3281">
        <f t="shared" si="967"/>
        <v>214.76246849210449</v>
      </c>
      <c r="T3281">
        <f t="shared" si="950"/>
        <v>-16.168570597048411</v>
      </c>
    </row>
    <row r="3282" spans="1:20" x14ac:dyDescent="0.25">
      <c r="A3282">
        <f t="shared" si="951"/>
        <v>1354520.0776321499</v>
      </c>
      <c r="B3282">
        <f t="shared" si="968"/>
        <v>215578.56587237449</v>
      </c>
      <c r="C3282" t="str">
        <f t="shared" si="952"/>
        <v>-0.108842165040168-0.109779175692878i</v>
      </c>
      <c r="D3282" t="str">
        <f t="shared" si="953"/>
        <v>3.19741016270832-1.0212235687471i</v>
      </c>
      <c r="E3282" t="str">
        <f t="shared" si="954"/>
        <v>32.1860911218408-123.011047497623i</v>
      </c>
      <c r="F3282" t="str">
        <f t="shared" si="955"/>
        <v>2.3967813486133-0.952538957258748i</v>
      </c>
      <c r="G3282" t="str">
        <f t="shared" si="956"/>
        <v>0.988394042214524-0.107103965983326i</v>
      </c>
      <c r="H3282" t="str">
        <f t="shared" si="957"/>
        <v>0.123192259082848-73.9362955260351i</v>
      </c>
      <c r="I3282" t="str">
        <f t="shared" si="958"/>
        <v>-0.197845116257902-0.500245387352848i</v>
      </c>
      <c r="K3282" t="str">
        <f t="shared" si="959"/>
        <v>0.000270425776584624-0.000240976707401572i</v>
      </c>
      <c r="L3282" t="str">
        <f t="shared" si="960"/>
        <v>0.00015-0.00130898734885463i</v>
      </c>
      <c r="M3282" t="str">
        <f t="shared" si="961"/>
        <v>0.0004-0.000230997767444934i</v>
      </c>
      <c r="N3282">
        <f t="shared" si="962"/>
        <v>45.245568098908961</v>
      </c>
      <c r="O3282">
        <f t="shared" si="963"/>
        <v>16.216369111224754</v>
      </c>
      <c r="P3282" s="3">
        <f t="shared" si="964"/>
        <v>-16.216369111224754</v>
      </c>
      <c r="Q3282" s="3">
        <f t="shared" si="965"/>
        <v>-134.75443190109104</v>
      </c>
      <c r="R3282">
        <f t="shared" si="966"/>
        <v>45.245568098908961</v>
      </c>
      <c r="S3282">
        <f t="shared" si="967"/>
        <v>215.5785658723745</v>
      </c>
      <c r="T3282">
        <f t="shared" si="950"/>
        <v>-16.216369111224754</v>
      </c>
    </row>
    <row r="3283" spans="1:20" x14ac:dyDescent="0.25">
      <c r="A3283">
        <f t="shared" si="951"/>
        <v>1359667.2539271521</v>
      </c>
      <c r="B3283">
        <f t="shared" si="968"/>
        <v>216397.76442268951</v>
      </c>
      <c r="C3283" t="str">
        <f t="shared" si="952"/>
        <v>-0.108483850090296-0.108939101555941i</v>
      </c>
      <c r="D3283" t="str">
        <f t="shared" si="953"/>
        <v>3.19544639692934-1.02396011861541i</v>
      </c>
      <c r="E3283" t="str">
        <f t="shared" si="954"/>
        <v>31.810169111805-122.599802141114i</v>
      </c>
      <c r="F3283" t="str">
        <f t="shared" si="955"/>
        <v>2.39656955688532-0.950880103348273i</v>
      </c>
      <c r="G3283" t="str">
        <f t="shared" si="956"/>
        <v>0.988306702715556-0.107501460841524i</v>
      </c>
      <c r="H3283" t="str">
        <f t="shared" si="957"/>
        <v>0.122187165005233-73.6557469349643i</v>
      </c>
      <c r="I3283" t="str">
        <f t="shared" si="958"/>
        <v>-0.196753421888228-0.498301200503259i</v>
      </c>
      <c r="K3283" t="str">
        <f t="shared" si="959"/>
        <v>0.000270266590732912-0.000240441301152533i</v>
      </c>
      <c r="L3283" t="str">
        <f t="shared" si="960"/>
        <v>0.00015-0.00130403202715145i</v>
      </c>
      <c r="M3283" t="str">
        <f t="shared" si="961"/>
        <v>0.0004-0.000230123298909079i</v>
      </c>
      <c r="N3283">
        <f t="shared" si="962"/>
        <v>45.119968702852816</v>
      </c>
      <c r="O3283">
        <f t="shared" si="963"/>
        <v>16.264173171205584</v>
      </c>
      <c r="P3283" s="3">
        <f t="shared" si="964"/>
        <v>-16.264173171205584</v>
      </c>
      <c r="Q3283" s="3">
        <f t="shared" si="965"/>
        <v>-134.88003129714718</v>
      </c>
      <c r="R3283">
        <f t="shared" si="966"/>
        <v>45.119968702852816</v>
      </c>
      <c r="S3283">
        <f t="shared" si="967"/>
        <v>216.39776442268951</v>
      </c>
      <c r="T3283">
        <f t="shared" si="950"/>
        <v>-16.264173171205584</v>
      </c>
    </row>
    <row r="3284" spans="1:20" x14ac:dyDescent="0.25">
      <c r="A3284">
        <f t="shared" si="951"/>
        <v>1364833.9894920753</v>
      </c>
      <c r="B3284">
        <f t="shared" si="968"/>
        <v>217220.07592749572</v>
      </c>
      <c r="C3284" t="str">
        <f t="shared" si="952"/>
        <v>-0.108125790005212-0.108104159556459i</v>
      </c>
      <c r="D3284" t="str">
        <f t="shared" si="953"/>
        <v>3.19347011647308-1.0267032315579i</v>
      </c>
      <c r="E3284" t="str">
        <f t="shared" si="954"/>
        <v>31.4373063932278-122.189000417926i</v>
      </c>
      <c r="F3284" t="str">
        <f t="shared" si="955"/>
        <v>2.39635619033713-0.949234581465761i</v>
      </c>
      <c r="G3284" t="str">
        <f t="shared" si="956"/>
        <v>0.98821871378609-0.107900359170192i</v>
      </c>
      <c r="H3284" t="str">
        <f t="shared" si="957"/>
        <v>0.121189982453427-73.3762675186165i</v>
      </c>
      <c r="I3284" t="str">
        <f t="shared" si="958"/>
        <v>-0.195669921861295-0.496364285922668i</v>
      </c>
      <c r="K3284" t="str">
        <f t="shared" si="959"/>
        <v>0.000270106820719295-0.000239908714530168i</v>
      </c>
      <c r="L3284" t="str">
        <f t="shared" si="960"/>
        <v>0.00015-0.00129909546438678i</v>
      </c>
      <c r="M3284" t="str">
        <f t="shared" si="961"/>
        <v>0.0004-0.000229252140774138i</v>
      </c>
      <c r="N3284">
        <f t="shared" si="962"/>
        <v>44.994268446989423</v>
      </c>
      <c r="O3284">
        <f t="shared" si="963"/>
        <v>16.311982972957978</v>
      </c>
      <c r="P3284" s="3">
        <f t="shared" si="964"/>
        <v>-16.311982972957978</v>
      </c>
      <c r="Q3284" s="3">
        <f t="shared" si="965"/>
        <v>-135.00573155301058</v>
      </c>
      <c r="R3284">
        <f t="shared" si="966"/>
        <v>44.994268446989423</v>
      </c>
      <c r="S3284">
        <f t="shared" si="967"/>
        <v>217.22007592749571</v>
      </c>
      <c r="T3284">
        <f t="shared" si="950"/>
        <v>-16.311982972957978</v>
      </c>
    </row>
    <row r="3285" spans="1:20" x14ac:dyDescent="0.25">
      <c r="A3285">
        <f t="shared" si="951"/>
        <v>1370020.3586521451</v>
      </c>
      <c r="B3285">
        <f t="shared" si="968"/>
        <v>218045.5122160202</v>
      </c>
      <c r="C3285" t="str">
        <f t="shared" si="952"/>
        <v>-0.107767996988905-0.107274313425558i</v>
      </c>
      <c r="D3285" t="str">
        <f t="shared" si="953"/>
        <v>3.19148125873084-1.02945286889499i</v>
      </c>
      <c r="E3285" t="str">
        <f t="shared" si="954"/>
        <v>31.0674801503031-121.778657616385i</v>
      </c>
      <c r="F3285" t="str">
        <f t="shared" si="955"/>
        <v>2.3961412375458-0.947602364066061i</v>
      </c>
      <c r="G3285" t="str">
        <f t="shared" si="956"/>
        <v>0.988130070715485-0.108300665110128i</v>
      </c>
      <c r="H3285" t="str">
        <f t="shared" si="957"/>
        <v>0.120200648887215-73.0978531484033i</v>
      </c>
      <c r="I3285" t="str">
        <f t="shared" si="958"/>
        <v>-0.19459455346449-0.494434614742862i</v>
      </c>
      <c r="K3285" t="str">
        <f t="shared" si="959"/>
        <v>0.000269946461882314-0.000239378934339297i</v>
      </c>
      <c r="L3285" t="str">
        <f t="shared" si="960"/>
        <v>0.00015-0.0012941775895465i</v>
      </c>
      <c r="M3285" t="str">
        <f t="shared" si="961"/>
        <v>0.0004-0.000228384280508206i</v>
      </c>
      <c r="N3285">
        <f t="shared" si="962"/>
        <v>44.868463397519747</v>
      </c>
      <c r="O3285">
        <f t="shared" si="963"/>
        <v>16.359798718162178</v>
      </c>
      <c r="P3285" s="3">
        <f t="shared" si="964"/>
        <v>-16.359798718162178</v>
      </c>
      <c r="Q3285" s="3">
        <f t="shared" si="965"/>
        <v>-135.13153660248025</v>
      </c>
      <c r="R3285">
        <f t="shared" si="966"/>
        <v>44.868463397519747</v>
      </c>
      <c r="S3285">
        <f t="shared" si="967"/>
        <v>218.0455122160202</v>
      </c>
      <c r="T3285">
        <f t="shared" si="950"/>
        <v>-16.359798718162178</v>
      </c>
    </row>
    <row r="3286" spans="1:20" x14ac:dyDescent="0.25">
      <c r="A3286">
        <f t="shared" si="951"/>
        <v>1375226.4360150232</v>
      </c>
      <c r="B3286">
        <f t="shared" si="968"/>
        <v>218874.08516244107</v>
      </c>
      <c r="C3286" t="str">
        <f t="shared" si="952"/>
        <v>-0.107410482858907-0.106449527169677i</v>
      </c>
      <c r="D3286" t="str">
        <f t="shared" si="953"/>
        <v>3.18947976102276-1.03220899140126i</v>
      </c>
      <c r="E3286" t="str">
        <f t="shared" si="954"/>
        <v>30.7006676684497-121.36878870101i</v>
      </c>
      <c r="F3286" t="str">
        <f t="shared" si="955"/>
        <v>2.39592468700986-0.945983423752825i</v>
      </c>
      <c r="G3286" t="str">
        <f t="shared" si="956"/>
        <v>0.988040768760718-0.108702382804828i</v>
      </c>
      <c r="H3286" t="str">
        <f t="shared" si="957"/>
        <v>0.119219102289152-72.8204997122881i</v>
      </c>
      <c r="I3286" t="str">
        <f t="shared" si="958"/>
        <v>-0.193527254459262-0.492512158213385i</v>
      </c>
      <c r="K3286" t="str">
        <f t="shared" si="959"/>
        <v>0.000269785509580348-0.000238851947385068i</v>
      </c>
      <c r="L3286" t="str">
        <f t="shared" si="960"/>
        <v>0.00015-0.00128927833188534i</v>
      </c>
      <c r="M3286" t="str">
        <f t="shared" si="961"/>
        <v>0.0004-0.000227519705626825i</v>
      </c>
      <c r="N3286">
        <f t="shared" si="962"/>
        <v>44.742549648555553</v>
      </c>
      <c r="O3286">
        <f t="shared" si="963"/>
        <v>16.407620614139937</v>
      </c>
      <c r="P3286" s="3">
        <f t="shared" si="964"/>
        <v>-16.407620614139937</v>
      </c>
      <c r="Q3286" s="3">
        <f t="shared" si="965"/>
        <v>-135.25745035144445</v>
      </c>
      <c r="R3286">
        <f t="shared" si="966"/>
        <v>44.742549648555553</v>
      </c>
      <c r="S3286">
        <f t="shared" si="967"/>
        <v>218.87408516244108</v>
      </c>
      <c r="T3286">
        <f t="shared" si="950"/>
        <v>-16.407620614139937</v>
      </c>
    </row>
    <row r="3287" spans="1:20" x14ac:dyDescent="0.25">
      <c r="A3287">
        <f t="shared" si="951"/>
        <v>1380452.2964718803</v>
      </c>
      <c r="B3287">
        <f t="shared" si="968"/>
        <v>219705.80668605835</v>
      </c>
      <c r="C3287" t="str">
        <f t="shared" si="952"/>
        <v>-0.107053259053907-0.105629765071697i</v>
      </c>
      <c r="D3287" t="str">
        <f t="shared" si="953"/>
        <v>3.18746556060167-1.03497155930157i</v>
      </c>
      <c r="E3287" t="str">
        <f t="shared" si="954"/>
        <v>30.3368463361664-120.959408317397i</v>
      </c>
      <c r="F3287" t="str">
        <f t="shared" si="955"/>
        <v>2.3957065271488-0.944377733277658i</v>
      </c>
      <c r="G3287" t="str">
        <f t="shared" si="956"/>
        <v>0.987950803146191-0.109105516400351i</v>
      </c>
      <c r="H3287" t="str">
        <f t="shared" si="957"/>
        <v>0.118245281159851-72.5442031147159i</v>
      </c>
      <c r="I3287" t="str">
        <f t="shared" si="958"/>
        <v>-0.192467963077466-0.490596887700998i</v>
      </c>
      <c r="K3287" t="str">
        <f t="shared" si="959"/>
        <v>0.000269623959191874-0.00023832774047269i</v>
      </c>
      <c r="L3287" t="str">
        <f t="shared" si="960"/>
        <v>0.00015-0.00128439762092582i</v>
      </c>
      <c r="M3287" t="str">
        <f t="shared" si="961"/>
        <v>0.0004-0.000226658403692792i</v>
      </c>
      <c r="N3287">
        <f t="shared" si="962"/>
        <v>44.616523322271775</v>
      </c>
      <c r="O3287">
        <f t="shared" si="963"/>
        <v>16.455448873781592</v>
      </c>
      <c r="P3287" s="3">
        <f t="shared" si="964"/>
        <v>-16.455448873781592</v>
      </c>
      <c r="Q3287" s="3">
        <f t="shared" si="965"/>
        <v>-135.38347667772823</v>
      </c>
      <c r="R3287">
        <f t="shared" si="966"/>
        <v>44.616523322271775</v>
      </c>
      <c r="S3287">
        <f t="shared" si="967"/>
        <v>219.70580668605834</v>
      </c>
      <c r="T3287">
        <f t="shared" si="950"/>
        <v>-16.455448873781592</v>
      </c>
    </row>
    <row r="3288" spans="1:20" x14ac:dyDescent="0.25">
      <c r="A3288">
        <f t="shared" si="951"/>
        <v>1385698.0151984736</v>
      </c>
      <c r="B3288">
        <f t="shared" si="968"/>
        <v>220540.68875146538</v>
      </c>
      <c r="C3288" t="str">
        <f t="shared" si="952"/>
        <v>-0.10669633664126-0.104814991691964i</v>
      </c>
      <c r="D3288" t="str">
        <f t="shared" si="953"/>
        <v>3.18543859465704-1.03774053226713i</v>
      </c>
      <c r="E3288" t="str">
        <f t="shared" si="954"/>
        <v>29.9759936468049-120.550530797051i</v>
      </c>
      <c r="F3288" t="str">
        <f t="shared" si="955"/>
        <v>2.39548674630271-0.94278526553932i</v>
      </c>
      <c r="G3288" t="str">
        <f t="shared" si="956"/>
        <v>0.98786016906353-0.109510070045197i</v>
      </c>
      <c r="H3288" t="str">
        <f t="shared" si="957"/>
        <v>0.117279124513307-72.2689592765388i</v>
      </c>
      <c r="I3288" t="str">
        <f t="shared" si="958"/>
        <v>-0.19141661801773-0.488688774689149i</v>
      </c>
      <c r="K3288" t="str">
        <f t="shared" si="959"/>
        <v>0.00026946180611574-0.000237806300407168i</v>
      </c>
      <c r="L3288" t="str">
        <f t="shared" si="960"/>
        <v>0.00015-0.00127953538645728i</v>
      </c>
      <c r="M3288" t="str">
        <f t="shared" si="961"/>
        <v>0.0004-0.000225800362315991i</v>
      </c>
      <c r="N3288">
        <f t="shared" si="962"/>
        <v>44.490380569057777</v>
      </c>
      <c r="O3288">
        <f t="shared" si="963"/>
        <v>16.503283715474304</v>
      </c>
      <c r="P3288" s="3">
        <f t="shared" si="964"/>
        <v>-16.503283715474304</v>
      </c>
      <c r="Q3288" s="3">
        <f t="shared" si="965"/>
        <v>-135.50961943094222</v>
      </c>
      <c r="R3288">
        <f t="shared" si="966"/>
        <v>44.490380569057777</v>
      </c>
      <c r="S3288">
        <f t="shared" si="967"/>
        <v>220.54068875146538</v>
      </c>
      <c r="T3288">
        <f t="shared" si="950"/>
        <v>-16.503283715474304</v>
      </c>
    </row>
    <row r="3289" spans="1:20" x14ac:dyDescent="0.25">
      <c r="A3289">
        <f t="shared" si="951"/>
        <v>1390963.6676562277</v>
      </c>
      <c r="B3289">
        <f t="shared" si="968"/>
        <v>221378.74336872096</v>
      </c>
      <c r="C3289" t="str">
        <f t="shared" si="952"/>
        <v>-0.106339726324405-0.104005171869197i</v>
      </c>
      <c r="D3289" t="str">
        <f t="shared" si="953"/>
        <v>3.18339880031879-1.04051586941158i</v>
      </c>
      <c r="E3289" t="str">
        <f t="shared" si="954"/>
        <v>29.6180872002553-120.142170162154i</v>
      </c>
      <c r="F3289" t="str">
        <f t="shared" si="955"/>
        <v>2.39526533273168-0.941205993582807i</v>
      </c>
      <c r="G3289" t="str">
        <f t="shared" si="956"/>
        <v>0.987768861671394-0.109916047890164i</v>
      </c>
      <c r="H3289" t="str">
        <f t="shared" si="957"/>
        <v>0.116320571872268-71.9947641349451i</v>
      </c>
      <c r="I3289" t="str">
        <f t="shared" si="958"/>
        <v>-0.19037315844184-0.486787790777413i</v>
      </c>
      <c r="K3289" t="str">
        <f t="shared" si="959"/>
        <v>0.000269299045771437-0.000237287613993045i</v>
      </c>
      <c r="L3289" t="str">
        <f t="shared" si="960"/>
        <v>0.00015-0.00127469155853485i</v>
      </c>
      <c r="M3289" t="str">
        <f t="shared" si="961"/>
        <v>0.0004-0.000224945569153209i</v>
      </c>
      <c r="N3289">
        <f t="shared" si="962"/>
        <v>44.36411756766006</v>
      </c>
      <c r="O3289">
        <f t="shared" si="963"/>
        <v>16.551125363031353</v>
      </c>
      <c r="P3289" s="3">
        <f t="shared" si="964"/>
        <v>-16.551125363031353</v>
      </c>
      <c r="Q3289" s="3">
        <f t="shared" si="965"/>
        <v>-135.63588243233994</v>
      </c>
      <c r="R3289">
        <f t="shared" si="966"/>
        <v>44.36411756766006</v>
      </c>
      <c r="S3289">
        <f t="shared" si="967"/>
        <v>221.37874336872096</v>
      </c>
      <c r="T3289">
        <f t="shared" si="950"/>
        <v>-16.551125363031353</v>
      </c>
    </row>
    <row r="3290" spans="1:20" x14ac:dyDescent="0.25">
      <c r="A3290">
        <f t="shared" si="951"/>
        <v>1396249.3295933213</v>
      </c>
      <c r="B3290">
        <f t="shared" si="968"/>
        <v>222219.98259352209</v>
      </c>
      <c r="C3290" t="str">
        <f t="shared" si="952"/>
        <v>-0.105983438450203-0.103200270721305i</v>
      </c>
      <c r="D3290" t="str">
        <f t="shared" si="953"/>
        <v>3.18134611466142-1.04329752928711i</v>
      </c>
      <c r="E3290" t="str">
        <f t="shared" si="954"/>
        <v>29.2631047045548-119.734340130297i</v>
      </c>
      <c r="F3290" t="str">
        <f t="shared" si="955"/>
        <v>2.39504227461541-0.939639890598553i</v>
      </c>
      <c r="G3290" t="str">
        <f t="shared" si="956"/>
        <v>0.987676876095271-0.110323454088228i</v>
      </c>
      <c r="H3290" t="str">
        <f t="shared" si="957"/>
        <v>0.11536956326365-71.7216136433849i</v>
      </c>
      <c r="I3290" t="str">
        <f t="shared" si="958"/>
        <v>-0.189337523971163-0.484893907680958i</v>
      </c>
      <c r="K3290" t="str">
        <f t="shared" si="959"/>
        <v>0.000269135673599384-0.000236771668034144i</v>
      </c>
      <c r="L3290" t="str">
        <f t="shared" si="960"/>
        <v>0.00015-0.00126986606747843i</v>
      </c>
      <c r="M3290" t="str">
        <f t="shared" si="961"/>
        <v>0.0004-0.000224094011907959i</v>
      </c>
      <c r="N3290">
        <f t="shared" si="962"/>
        <v>44.237730525320529</v>
      </c>
      <c r="O3290">
        <f t="shared" si="963"/>
        <v>16.598974045621283</v>
      </c>
      <c r="P3290" s="3">
        <f t="shared" si="964"/>
        <v>-16.598974045621283</v>
      </c>
      <c r="Q3290" s="3">
        <f t="shared" si="965"/>
        <v>-135.76226947467947</v>
      </c>
      <c r="R3290">
        <f t="shared" si="966"/>
        <v>44.237730525320529</v>
      </c>
      <c r="S3290">
        <f t="shared" si="967"/>
        <v>222.21998259352208</v>
      </c>
      <c r="T3290">
        <f t="shared" si="950"/>
        <v>-16.598974045621283</v>
      </c>
    </row>
    <row r="3291" spans="1:20" x14ac:dyDescent="0.25">
      <c r="A3291">
        <f t="shared" si="951"/>
        <v>1401555.0770457759</v>
      </c>
      <c r="B3291">
        <f t="shared" si="968"/>
        <v>223064.41852737748</v>
      </c>
      <c r="C3291" t="str">
        <f t="shared" si="952"/>
        <v>-0.105627483016172-0.102400253646103i</v>
      </c>
      <c r="D3291" t="str">
        <f t="shared" si="953"/>
        <v>3.179280474708-1.0460854698805i</v>
      </c>
      <c r="E3291" t="str">
        <f t="shared" si="954"/>
        <v>28.9110239774253-119.327054119154i</v>
      </c>
      <c r="F3291" t="str">
        <f t="shared" si="955"/>
        <v>2.39481756005265-0.938086929921513i</v>
      </c>
      <c r="G3291" t="str">
        <f t="shared" si="956"/>
        <v>0.987584207427288-0.110732292794395i</v>
      </c>
      <c r="H3291" t="str">
        <f t="shared" si="957"/>
        <v>0.114426039214008-71.4495037715026i</v>
      </c>
      <c r="I3291" t="str">
        <f t="shared" si="958"/>
        <v>-0.188309654683095-0.483007097230014i</v>
      </c>
      <c r="K3291" t="str">
        <f t="shared" si="959"/>
        <v>0.000268971685061202-0.000236258449333309i</v>
      </c>
      <c r="L3291" t="str">
        <f t="shared" si="960"/>
        <v>0.00015-0.00126505884387172i</v>
      </c>
      <c r="M3291" t="str">
        <f t="shared" si="961"/>
        <v>0.0004-0.000223245678330304i</v>
      </c>
      <c r="N3291">
        <f t="shared" si="962"/>
        <v>44.111215677912043</v>
      </c>
      <c r="O3291">
        <f t="shared" si="963"/>
        <v>16.646829997698273</v>
      </c>
      <c r="P3291" s="3">
        <f t="shared" si="964"/>
        <v>-16.646829997698273</v>
      </c>
      <c r="Q3291" s="3">
        <f t="shared" si="965"/>
        <v>-135.88878432208796</v>
      </c>
      <c r="R3291">
        <f t="shared" si="966"/>
        <v>44.111215677912043</v>
      </c>
      <c r="S3291">
        <f t="shared" si="967"/>
        <v>223.06441852737748</v>
      </c>
      <c r="T3291">
        <f t="shared" si="950"/>
        <v>-16.646829997698273</v>
      </c>
    </row>
    <row r="3292" spans="1:20" x14ac:dyDescent="0.25">
      <c r="A3292">
        <f t="shared" si="951"/>
        <v>1406880.98633855</v>
      </c>
      <c r="B3292">
        <f t="shared" si="968"/>
        <v>223912.06331778152</v>
      </c>
      <c r="C3292" t="str">
        <f t="shared" si="952"/>
        <v>-0.105271869677655-0.101605086321938i</v>
      </c>
      <c r="D3292" t="str">
        <f t="shared" si="953"/>
        <v>3.17720181743432-1.04887964860937i</v>
      </c>
      <c r="E3292" t="str">
        <f t="shared" si="954"/>
        <v>28.5618229477292-118.920325251109i</v>
      </c>
      <c r="F3292" t="str">
        <f t="shared" si="955"/>
        <v>2.3945911770608-0.936547085030366i</v>
      </c>
      <c r="G3292" t="str">
        <f t="shared" si="956"/>
        <v>0.987490850726001-0.111142568165575i</v>
      </c>
      <c r="H3292" t="str">
        <f t="shared" si="957"/>
        <v>0.113489940745036-71.1784305050614i</v>
      </c>
      <c r="I3292" t="str">
        <f t="shared" si="958"/>
        <v>-0.187289491107535-0.481127331369335i</v>
      </c>
      <c r="K3292" t="str">
        <f t="shared" si="959"/>
        <v>0.000268807075640016-0.000235747944692165i</v>
      </c>
      <c r="L3292" t="str">
        <f t="shared" si="960"/>
        <v>0.00015-0.00126026981856119i</v>
      </c>
      <c r="M3292" t="str">
        <f t="shared" si="961"/>
        <v>0.0004-0.00022240055621668i</v>
      </c>
      <c r="N3292">
        <f t="shared" si="962"/>
        <v>43.984569290064741</v>
      </c>
      <c r="O3292">
        <f t="shared" si="963"/>
        <v>16.69469345893194</v>
      </c>
      <c r="P3292" s="3">
        <f t="shared" si="964"/>
        <v>-16.69469345893194</v>
      </c>
      <c r="Q3292" s="3">
        <f t="shared" si="965"/>
        <v>-136.01543070993526</v>
      </c>
      <c r="R3292">
        <f t="shared" si="966"/>
        <v>43.984569290064741</v>
      </c>
      <c r="S3292">
        <f t="shared" si="967"/>
        <v>223.91206331778153</v>
      </c>
      <c r="T3292">
        <f t="shared" si="950"/>
        <v>-16.69469345893194</v>
      </c>
    </row>
    <row r="3293" spans="1:20" x14ac:dyDescent="0.25">
      <c r="A3293">
        <f t="shared" si="951"/>
        <v>1412227.1340866366</v>
      </c>
      <c r="B3293">
        <f t="shared" si="968"/>
        <v>224762.9291583891</v>
      </c>
      <c r="C3293" t="str">
        <f t="shared" si="952"/>
        <v>-0.104916607754865-0.100814734708206i</v>
      </c>
      <c r="D3293" t="str">
        <f t="shared" si="953"/>
        <v>3.17511007977307-1.05168002231814i</v>
      </c>
      <c r="E3293" t="str">
        <f t="shared" si="954"/>
        <v>28.2154796568541-118.514166357823i</v>
      </c>
      <c r="F3293" t="str">
        <f t="shared" si="955"/>
        <v>2.39436311357533-0.935020329546579i</v>
      </c>
      <c r="G3293" t="str">
        <f t="shared" si="956"/>
        <v>0.987396801016206-0.111554284360434i</v>
      </c>
      <c r="H3293" t="str">
        <f t="shared" si="957"/>
        <v>0.112561209369119-70.9083898458755i</v>
      </c>
      <c r="I3293" t="str">
        <f t="shared" si="958"/>
        <v>-0.186276974223383-0.479254582157669i</v>
      </c>
      <c r="K3293" t="str">
        <f t="shared" si="959"/>
        <v>0.000268641840840729-0.000235240140910862i</v>
      </c>
      <c r="L3293" t="str">
        <f t="shared" si="960"/>
        <v>0.00015-0.0012554989226551i</v>
      </c>
      <c r="M3293" t="str">
        <f t="shared" si="961"/>
        <v>0.0004-0.000221558633409723i</v>
      </c>
      <c r="N3293">
        <f t="shared" si="962"/>
        <v>43.857787655292327</v>
      </c>
      <c r="O3293">
        <f t="shared" si="963"/>
        <v>16.742564674139903</v>
      </c>
      <c r="P3293" s="3">
        <f t="shared" si="964"/>
        <v>-16.742564674139903</v>
      </c>
      <c r="Q3293" s="3">
        <f t="shared" si="965"/>
        <v>-136.14221234470767</v>
      </c>
      <c r="R3293">
        <f t="shared" si="966"/>
        <v>43.857787655292327</v>
      </c>
      <c r="S3293">
        <f t="shared" si="967"/>
        <v>224.76292915838911</v>
      </c>
      <c r="T3293">
        <f t="shared" si="950"/>
        <v>-16.742564674139903</v>
      </c>
    </row>
    <row r="3294" spans="1:20" x14ac:dyDescent="0.25">
      <c r="A3294">
        <f t="shared" si="951"/>
        <v>1417593.5971961659</v>
      </c>
      <c r="B3294">
        <f t="shared" si="968"/>
        <v>225617.02828919099</v>
      </c>
      <c r="C3294" t="str">
        <f t="shared" si="952"/>
        <v>-0.104561706239877-0.100029165045803i</v>
      </c>
      <c r="D3294" t="str">
        <f t="shared" si="953"/>
        <v>3.17300519861814-1.05448654727435i</v>
      </c>
      <c r="E3294" t="str">
        <f t="shared" si="954"/>
        <v>27.8719722600298-118.108589984761i</v>
      </c>
      <c r="F3294" t="str">
        <f t="shared" si="955"/>
        <v>2.3941333574494-0.933506637233613i</v>
      </c>
      <c r="G3294" t="str">
        <f t="shared" si="956"/>
        <v>0.987302053288731-0.111967445539258i</v>
      </c>
      <c r="H3294" t="str">
        <f t="shared" si="957"/>
        <v>0.111639787084931-70.6393778117376i</v>
      </c>
      <c r="I3294" t="str">
        <f t="shared" si="958"/>
        <v>-0.18527204545508-0.477388821767239i</v>
      </c>
      <c r="K3294" t="str">
        <f t="shared" si="959"/>
        <v>0.000268475976190336-0.000234735024787834i</v>
      </c>
      <c r="L3294" t="str">
        <f t="shared" si="960"/>
        <v>0.00015-0.00125074608752251i</v>
      </c>
      <c r="M3294" t="str">
        <f t="shared" si="961"/>
        <v>0.0004-0.000220719897798091i</v>
      </c>
      <c r="N3294">
        <f t="shared" si="962"/>
        <v>43.730867096110387</v>
      </c>
      <c r="O3294">
        <f t="shared" si="963"/>
        <v>16.790443893218345</v>
      </c>
      <c r="P3294" s="3">
        <f t="shared" si="964"/>
        <v>-16.790443893218345</v>
      </c>
      <c r="Q3294" s="3">
        <f t="shared" si="965"/>
        <v>-136.26913290388961</v>
      </c>
      <c r="R3294">
        <f t="shared" si="966"/>
        <v>43.730867096110387</v>
      </c>
      <c r="S3294">
        <f t="shared" si="967"/>
        <v>225.61702828919098</v>
      </c>
      <c r="T3294">
        <f t="shared" si="950"/>
        <v>-16.790443893218345</v>
      </c>
    </row>
    <row r="3295" spans="1:20" x14ac:dyDescent="0.25">
      <c r="A3295">
        <f t="shared" si="951"/>
        <v>1422980.4528655114</v>
      </c>
      <c r="B3295">
        <f t="shared" si="968"/>
        <v>226474.37299668993</v>
      </c>
      <c r="C3295" t="str">
        <f t="shared" si="952"/>
        <v>-0.104207173803513-0.0992483438574749i</v>
      </c>
      <c r="D3295" t="str">
        <f t="shared" si="953"/>
        <v>3.17088711082891-1.0572991791647i</v>
      </c>
      <c r="E3295" t="str">
        <f t="shared" si="954"/>
        <v>27.5312790275747-117.703608395666i</v>
      </c>
      <c r="F3295" t="str">
        <f t="shared" si="955"/>
        <v>2.39390189645328-0.932005981996004i</v>
      </c>
      <c r="G3295" t="str">
        <f t="shared" si="956"/>
        <v>0.987206602500237-0.112382055863809i</v>
      </c>
      <c r="H3295" t="str">
        <f t="shared" si="957"/>
        <v>0.110725616373075-70.3713904363516i</v>
      </c>
      <c r="I3295" t="str">
        <f t="shared" si="958"/>
        <v>-0.184274646669157-0.47553002248322i</v>
      </c>
      <c r="K3295" t="str">
        <f t="shared" si="959"/>
        <v>0.000268309477238216-0.000234232583119561i</v>
      </c>
      <c r="L3295" t="str">
        <f t="shared" si="960"/>
        <v>0.00015-0.0012460112447923i</v>
      </c>
      <c r="M3295" t="str">
        <f t="shared" si="961"/>
        <v>0.0004-0.000219884337316289i</v>
      </c>
      <c r="N3295">
        <f t="shared" si="962"/>
        <v>43.603803964151808</v>
      </c>
      <c r="O3295">
        <f t="shared" si="963"/>
        <v>16.838331371074617</v>
      </c>
      <c r="P3295" s="3">
        <f t="shared" si="964"/>
        <v>-16.838331371074617</v>
      </c>
      <c r="Q3295" s="3">
        <f t="shared" si="965"/>
        <v>-136.39619603584819</v>
      </c>
      <c r="R3295">
        <f t="shared" si="966"/>
        <v>43.603803964151808</v>
      </c>
      <c r="S3295">
        <f t="shared" si="967"/>
        <v>226.47437299668994</v>
      </c>
      <c r="T3295">
        <f t="shared" si="950"/>
        <v>-16.838331371074617</v>
      </c>
    </row>
    <row r="3296" spans="1:20" x14ac:dyDescent="0.25">
      <c r="A3296">
        <f t="shared" si="951"/>
        <v>1428387.7785864004</v>
      </c>
      <c r="B3296">
        <f t="shared" si="968"/>
        <v>227334.97561407735</v>
      </c>
      <c r="C3296" t="str">
        <f t="shared" si="952"/>
        <v>-0.10385301880213-0.0984722379480717i</v>
      </c>
      <c r="D3296" t="str">
        <f t="shared" si="953"/>
        <v>3.16875575323463-1.06011787309126i</v>
      </c>
      <c r="E3296" t="str">
        <f t="shared" si="954"/>
        <v>27.1933783460685-117.299233576964i</v>
      </c>
      <c r="F3296" t="str">
        <f t="shared" si="955"/>
        <v>2.39366871827391-0.930518337878493i</v>
      </c>
      <c r="G3296" t="str">
        <f t="shared" si="956"/>
        <v>0.987110443573016-0.112798119497176i</v>
      </c>
      <c r="H3296" t="str">
        <f t="shared" si="957"/>
        <v>0.109818640191755-70.1044237692588i</v>
      </c>
      <c r="I3296" t="str">
        <f t="shared" si="958"/>
        <v>-0.183284720170813-0.473678156703205i</v>
      </c>
      <c r="K3296" t="str">
        <f t="shared" si="959"/>
        <v>0.000268142339556436-0.000233732802700326i</v>
      </c>
      <c r="L3296" t="str">
        <f t="shared" si="960"/>
        <v>0.00015-0.00124129432635216i</v>
      </c>
      <c r="M3296" t="str">
        <f t="shared" si="961"/>
        <v>0.0004-0.000219051939944499i</v>
      </c>
      <c r="N3296">
        <f t="shared" si="962"/>
        <v>43.476594640276915</v>
      </c>
      <c r="O3296">
        <f t="shared" si="963"/>
        <v>16.886227367561208</v>
      </c>
      <c r="P3296" s="3">
        <f t="shared" si="964"/>
        <v>-16.886227367561208</v>
      </c>
      <c r="Q3296" s="3">
        <f t="shared" si="965"/>
        <v>-136.52340535972309</v>
      </c>
      <c r="R3296">
        <f t="shared" si="966"/>
        <v>43.476594640276915</v>
      </c>
      <c r="S3296">
        <f t="shared" si="967"/>
        <v>227.33497561407736</v>
      </c>
      <c r="T3296">
        <f t="shared" si="950"/>
        <v>-16.886227367561208</v>
      </c>
    </row>
    <row r="3297" spans="1:20" x14ac:dyDescent="0.25">
      <c r="A3297">
        <f t="shared" si="951"/>
        <v>1433815.6521450288</v>
      </c>
      <c r="B3297">
        <f t="shared" si="968"/>
        <v>228198.84852141087</v>
      </c>
      <c r="C3297" t="str">
        <f t="shared" si="952"/>
        <v>-0.103499249284354-0.097700814404756i</v>
      </c>
      <c r="D3297" t="str">
        <f t="shared" si="953"/>
        <v>3.16661106263889-1.06294258356766i</v>
      </c>
      <c r="E3297" t="str">
        <f t="shared" si="954"/>
        <v>26.858248719476-116.895477242155i</v>
      </c>
      <c r="F3297" t="str">
        <f t="shared" si="955"/>
        <v>2.39343381051439-0.929043679065182i</v>
      </c>
      <c r="G3297" t="str">
        <f t="shared" si="956"/>
        <v>0.987013571394791-0.113215640603633i</v>
      </c>
      <c r="H3297" t="str">
        <f t="shared" si="957"/>
        <v>0.108918801972513-69.8384738757742i</v>
      </c>
      <c r="I3297" t="str">
        <f t="shared" si="958"/>
        <v>-0.182302208700542-0.471833196936723i</v>
      </c>
      <c r="K3297" t="str">
        <f t="shared" si="959"/>
        <v>0.000267974558740063-0.000233235670321995i</v>
      </c>
      <c r="L3297" t="str">
        <f t="shared" si="960"/>
        <v>0.00015-0.00123659526434764i</v>
      </c>
      <c r="M3297" t="str">
        <f t="shared" si="961"/>
        <v>0.0004-0.000218222693708408i</v>
      </c>
      <c r="N3297">
        <f t="shared" si="962"/>
        <v>43.349235534680702</v>
      </c>
      <c r="O3297">
        <f t="shared" si="963"/>
        <v>16.934132147407364</v>
      </c>
      <c r="P3297" s="3">
        <f t="shared" si="964"/>
        <v>-16.934132147407364</v>
      </c>
      <c r="Q3297" s="3">
        <f t="shared" si="965"/>
        <v>-136.6507644653193</v>
      </c>
      <c r="R3297">
        <f t="shared" si="966"/>
        <v>43.349235534680702</v>
      </c>
      <c r="S3297">
        <f t="shared" si="967"/>
        <v>228.19884852141087</v>
      </c>
      <c r="T3297">
        <f t="shared" si="950"/>
        <v>-16.934132147407364</v>
      </c>
    </row>
    <row r="3298" spans="1:20" x14ac:dyDescent="0.25">
      <c r="A3298">
        <f t="shared" si="951"/>
        <v>1439264.1516231799</v>
      </c>
      <c r="B3298">
        <f t="shared" si="968"/>
        <v>229066.00414579222</v>
      </c>
      <c r="C3298" t="str">
        <f t="shared" si="952"/>
        <v>-0.103145872997689-0.0969340405970857i</v>
      </c>
      <c r="D3298" t="str">
        <f t="shared" si="953"/>
        <v>3.16445297582415-1.06577326451533i</v>
      </c>
      <c r="E3298" t="str">
        <f t="shared" si="954"/>
        <v>26.5258687701863-116.492350836109i</v>
      </c>
      <c r="F3298" t="str">
        <f t="shared" si="955"/>
        <v>2.39319716069352-0.927581979878627i</v>
      </c>
      <c r="G3298" t="str">
        <f t="shared" si="956"/>
        <v>0.986915980818506-0.113634623348488i</v>
      </c>
      <c r="H3298" t="str">
        <f t="shared" si="957"/>
        <v>0.108026045615976-69.5735368369115i</v>
      </c>
      <c r="I3298" t="str">
        <f t="shared" si="958"/>
        <v>-0.181327055430748-0.469995115804689i</v>
      </c>
      <c r="K3298" t="str">
        <f t="shared" si="959"/>
        <v>0.000267806130407477-0.000232741172773773i</v>
      </c>
      <c r="L3298" t="str">
        <f t="shared" si="960"/>
        <v>0.00015-0.00123191399118116i</v>
      </c>
      <c r="M3298" t="str">
        <f t="shared" si="961"/>
        <v>0.0004-0.000217396586679028i</v>
      </c>
      <c r="N3298">
        <f t="shared" si="962"/>
        <v>43.221723086993023</v>
      </c>
      <c r="O3298">
        <f t="shared" si="963"/>
        <v>16.982045980154812</v>
      </c>
      <c r="P3298" s="3">
        <f t="shared" si="964"/>
        <v>-16.982045980154812</v>
      </c>
      <c r="Q3298" s="3">
        <f t="shared" si="965"/>
        <v>-136.77827691300698</v>
      </c>
      <c r="R3298">
        <f t="shared" si="966"/>
        <v>43.221723086993023</v>
      </c>
      <c r="S3298">
        <f t="shared" si="967"/>
        <v>229.06600414579222</v>
      </c>
      <c r="T3298">
        <f t="shared" si="950"/>
        <v>-16.982045980154812</v>
      </c>
    </row>
    <row r="3299" spans="1:20" x14ac:dyDescent="0.25">
      <c r="A3299">
        <f t="shared" si="951"/>
        <v>1444733.3553993478</v>
      </c>
      <c r="B3299">
        <f t="shared" si="968"/>
        <v>229936.45496154623</v>
      </c>
      <c r="C3299" t="str">
        <f t="shared" si="952"/>
        <v>-0.102792897395063-0.0961718841770533i</v>
      </c>
      <c r="D3299" t="str">
        <f t="shared" si="953"/>
        <v>3.1622814295563-1.06860986925965i</v>
      </c>
      <c r="E3299" t="str">
        <f t="shared" si="954"/>
        <v>26.1962172400066-116.089865539343i</v>
      </c>
      <c r="F3299" t="str">
        <f t="shared" si="955"/>
        <v>2.39295875624525-0.926133214778962i</v>
      </c>
      <c r="G3299" t="str">
        <f t="shared" si="956"/>
        <v>0.986817666662127-0.114055071897931i</v>
      </c>
      <c r="H3299" t="str">
        <f t="shared" si="957"/>
        <v>0.107140315487678-69.3096087493193i</v>
      </c>
      <c r="I3299" t="str">
        <f t="shared" si="958"/>
        <v>-0.180359203962421-0.468163886038919i</v>
      </c>
      <c r="K3299" t="str">
        <f t="shared" si="959"/>
        <v>0.000267637050200686-0.000232249296841992i</v>
      </c>
      <c r="L3299" t="str">
        <f t="shared" si="960"/>
        <v>0.00015-0.00122725043951101i</v>
      </c>
      <c r="M3299" t="str">
        <f t="shared" si="961"/>
        <v>0.0004-0.000216573606972532i</v>
      </c>
      <c r="N3299">
        <f t="shared" si="962"/>
        <v>43.094053766378266</v>
      </c>
      <c r="O3299">
        <f t="shared" si="963"/>
        <v>17.029969140091662</v>
      </c>
      <c r="P3299" s="3">
        <f t="shared" si="964"/>
        <v>-17.029969140091662</v>
      </c>
      <c r="Q3299" s="3">
        <f t="shared" si="965"/>
        <v>-136.90594623362173</v>
      </c>
      <c r="R3299">
        <f t="shared" si="966"/>
        <v>43.094053766378266</v>
      </c>
      <c r="S3299">
        <f t="shared" si="967"/>
        <v>229.93645496154622</v>
      </c>
      <c r="T3299">
        <f t="shared" si="950"/>
        <v>-17.029969140091662</v>
      </c>
    </row>
    <row r="3300" spans="1:20" x14ac:dyDescent="0.25">
      <c r="A3300">
        <f t="shared" si="951"/>
        <v>1450223.3421498656</v>
      </c>
      <c r="B3300">
        <f t="shared" si="968"/>
        <v>230810.21349040011</v>
      </c>
      <c r="C3300" t="str">
        <f t="shared" si="952"/>
        <v>-0.102440329641284-0.0954143130790395i</v>
      </c>
      <c r="D3300" t="str">
        <f t="shared" si="953"/>
        <v>3.16009636058932-1.07145235052624i</v>
      </c>
      <c r="E3300" t="str">
        <f t="shared" si="954"/>
        <v>25.8692729910872-115.688032272237i</v>
      </c>
      <c r="F3300" t="str">
        <f t="shared" si="955"/>
        <v>2.3927185845182-0.924697358363021i</v>
      </c>
      <c r="G3300" t="str">
        <f t="shared" si="956"/>
        <v>0.986718623708438-0.114476990418877i</v>
      </c>
      <c r="H3300" t="str">
        <f t="shared" si="957"/>
        <v>0.1062615564139-69.0466857252107i</v>
      </c>
      <c r="I3300" t="str">
        <f t="shared" si="958"/>
        <v>-0.179398598321821-0.466339480481613i</v>
      </c>
      <c r="K3300" t="str">
        <f t="shared" si="959"/>
        <v>0.000267467313785655-0.000231760029309877i</v>
      </c>
      <c r="L3300" t="str">
        <f t="shared" si="960"/>
        <v>0.00015-0.00122260454225046i</v>
      </c>
      <c r="M3300" t="str">
        <f t="shared" si="961"/>
        <v>0.0004-0.000215753742750081i</v>
      </c>
      <c r="N3300">
        <f t="shared" si="962"/>
        <v>42.966224071629057</v>
      </c>
      <c r="O3300">
        <f t="shared" si="963"/>
        <v>17.077901906187428</v>
      </c>
      <c r="P3300" s="3">
        <f t="shared" si="964"/>
        <v>-17.077901906187428</v>
      </c>
      <c r="Q3300" s="3">
        <f t="shared" si="965"/>
        <v>-137.03377592837094</v>
      </c>
      <c r="R3300">
        <f t="shared" si="966"/>
        <v>42.966224071629057</v>
      </c>
      <c r="S3300">
        <f t="shared" si="967"/>
        <v>230.81021349040012</v>
      </c>
      <c r="T3300">
        <f t="shared" si="950"/>
        <v>-17.077901906187428</v>
      </c>
    </row>
    <row r="3301" spans="1:20" x14ac:dyDescent="0.25">
      <c r="A3301">
        <f t="shared" si="951"/>
        <v>1455734.1908500351</v>
      </c>
      <c r="B3301">
        <f t="shared" si="968"/>
        <v>231687.29230166363</v>
      </c>
      <c r="C3301" t="str">
        <f t="shared" si="952"/>
        <v>-0.102088176619406-0.0946612955196885i</v>
      </c>
      <c r="D3301" t="str">
        <f t="shared" si="953"/>
        <v>3.15789770567003-1.07430066043723i</v>
      </c>
      <c r="E3301" t="str">
        <f t="shared" si="954"/>
        <v>25.5450150067931-115.286861699192i</v>
      </c>
      <c r="F3301" t="str">
        <f t="shared" si="955"/>
        <v>2.39247663277522-0.923274385363448i</v>
      </c>
      <c r="G3301" t="str">
        <f t="shared" si="956"/>
        <v>0.986618846704831-0.11490038307882i</v>
      </c>
      <c r="H3301" t="str">
        <f t="shared" si="957"/>
        <v>0.105389713677553-68.7847638922953i</v>
      </c>
      <c r="I3301" t="str">
        <f t="shared" si="958"/>
        <v>-0.17844518295719-0.464521872084861i</v>
      </c>
      <c r="K3301" t="str">
        <f t="shared" si="959"/>
        <v>0.000267296916852622-0.000231273356957342i</v>
      </c>
      <c r="L3301" t="str">
        <f t="shared" si="960"/>
        <v>0.00015-0.00121797623256671i</v>
      </c>
      <c r="M3301" t="str">
        <f t="shared" si="961"/>
        <v>0.0004-0.000214936982217654i</v>
      </c>
      <c r="N3301">
        <f t="shared" si="962"/>
        <v>42.838230531255761</v>
      </c>
      <c r="O3301">
        <f t="shared" si="963"/>
        <v>17.125844562029094</v>
      </c>
      <c r="P3301" s="3">
        <f t="shared" si="964"/>
        <v>-17.125844562029094</v>
      </c>
      <c r="Q3301" s="3">
        <f t="shared" si="965"/>
        <v>-137.16176946874424</v>
      </c>
      <c r="R3301">
        <f t="shared" si="966"/>
        <v>42.838230531255761</v>
      </c>
      <c r="S3301">
        <f t="shared" si="967"/>
        <v>231.68729230166363</v>
      </c>
      <c r="T3301">
        <f t="shared" si="950"/>
        <v>-17.125844562029094</v>
      </c>
    </row>
    <row r="3302" spans="1:20" x14ac:dyDescent="0.25">
      <c r="A3302">
        <f t="shared" si="951"/>
        <v>1461265.9807752653</v>
      </c>
      <c r="B3302">
        <f t="shared" si="968"/>
        <v>232567.70401240996</v>
      </c>
      <c r="C3302" t="str">
        <f t="shared" si="952"/>
        <v>-0.101736444937013-0.0939127999977147i</v>
      </c>
      <c r="D3302" t="str">
        <f t="shared" si="953"/>
        <v>3.15568540154282-1.0771547505075i</v>
      </c>
      <c r="E3302" t="str">
        <f t="shared" si="954"/>
        <v>25.2234223925122-114.886364232745i</v>
      </c>
      <c r="F3302" t="str">
        <f t="shared" si="955"/>
        <v>2.39223288819281-0.9218642706478i</v>
      </c>
      <c r="G3302" t="str">
        <f t="shared" si="956"/>
        <v>0.986518330363104-0.115325254045665i</v>
      </c>
      <c r="H3302" t="str">
        <f t="shared" si="957"/>
        <v>0.104524733014111-68.5238393937131i</v>
      </c>
      <c r="I3302" t="str">
        <f t="shared" si="958"/>
        <v>-0.177498902735491-0.462711033910138i</v>
      </c>
      <c r="K3302" t="str">
        <f t="shared" si="959"/>
        <v>0.000267125855116433-0.000230789266560769i</v>
      </c>
      <c r="L3302" t="str">
        <f t="shared" si="960"/>
        <v>0.00015-0.00121336544387996i</v>
      </c>
      <c r="M3302" t="str">
        <f t="shared" si="961"/>
        <v>0.0004-0.000214123313625876i</v>
      </c>
      <c r="N3302">
        <f t="shared" si="962"/>
        <v>42.710069703572032</v>
      </c>
      <c r="O3302">
        <f t="shared" si="963"/>
        <v>17.173797395757514</v>
      </c>
      <c r="P3302" s="3">
        <f t="shared" si="964"/>
        <v>-17.173797395757514</v>
      </c>
      <c r="Q3302" s="3">
        <f t="shared" si="965"/>
        <v>-137.28993029642797</v>
      </c>
      <c r="R3302">
        <f t="shared" si="966"/>
        <v>42.710069703572032</v>
      </c>
      <c r="S3302">
        <f t="shared" si="967"/>
        <v>232.56770401240996</v>
      </c>
      <c r="T3302">
        <f t="shared" si="950"/>
        <v>-17.173797395757514</v>
      </c>
    </row>
    <row r="3303" spans="1:20" x14ac:dyDescent="0.25">
      <c r="A3303">
        <f t="shared" si="951"/>
        <v>1466818.7915022112</v>
      </c>
      <c r="B3303">
        <f t="shared" si="968"/>
        <v>233451.46128765712</v>
      </c>
      <c r="C3303" t="str">
        <f t="shared" si="952"/>
        <v>-0.101385140932417-0.0931687952936512i</v>
      </c>
      <c r="D3303" t="str">
        <f t="shared" si="953"/>
        <v>3.15345938495454-1.08001457164101i</v>
      </c>
      <c r="E3303" t="str">
        <f t="shared" si="954"/>
        <v>24.9044743764163-114.486550037633i</v>
      </c>
      <c r="F3303" t="str">
        <f t="shared" si="955"/>
        <v>2.39198733786065-0.92046698921766i</v>
      </c>
      <c r="G3303" t="str">
        <f t="shared" si="956"/>
        <v>0.986417069359251-0.115751607487575i</v>
      </c>
      <c r="H3303" t="str">
        <f t="shared" si="957"/>
        <v>0.103666560607577-68.2639083879663i</v>
      </c>
      <c r="I3303" t="str">
        <f t="shared" si="958"/>
        <v>-0.176559702939173-0.460906939127805i</v>
      </c>
      <c r="K3303" t="str">
        <f t="shared" si="959"/>
        <v>0.00026695412431688-0.000230307744892797i</v>
      </c>
      <c r="L3303" t="str">
        <f t="shared" si="960"/>
        <v>0.00015-0.00120877210986249i</v>
      </c>
      <c r="M3303" t="str">
        <f t="shared" si="961"/>
        <v>0.0004-0.00021331272526985i</v>
      </c>
      <c r="N3303">
        <f t="shared" si="962"/>
        <v>42.581738176780334</v>
      </c>
      <c r="O3303">
        <f t="shared" si="963"/>
        <v>17.221760700003976</v>
      </c>
      <c r="P3303" s="3">
        <f t="shared" si="964"/>
        <v>-17.221760700003976</v>
      </c>
      <c r="Q3303" s="3">
        <f t="shared" si="965"/>
        <v>-137.41826182321967</v>
      </c>
      <c r="R3303">
        <f t="shared" si="966"/>
        <v>42.581738176780334</v>
      </c>
      <c r="S3303">
        <f t="shared" si="967"/>
        <v>233.45146128765711</v>
      </c>
      <c r="T3303">
        <f t="shared" si="950"/>
        <v>-17.221760700003976</v>
      </c>
    </row>
    <row r="3304" spans="1:20" x14ac:dyDescent="0.25">
      <c r="A3304">
        <f t="shared" si="951"/>
        <v>1472392.7029099197</v>
      </c>
      <c r="B3304">
        <f t="shared" si="968"/>
        <v>234338.57684055023</v>
      </c>
      <c r="C3304" t="str">
        <f t="shared" si="952"/>
        <v>-0.10103427068078-0.0924292504695194i</v>
      </c>
      <c r="D3304" t="str">
        <f t="shared" si="953"/>
        <v>3.15121959265941-1.08288007412708i</v>
      </c>
      <c r="E3304" t="str">
        <f t="shared" si="954"/>
        <v>24.5881503101609-114.087429034807i</v>
      </c>
      <c r="F3304" t="str">
        <f t="shared" si="955"/>
        <v>2.39173996878109-0.919082516207719i</v>
      </c>
      <c r="G3304" t="str">
        <f t="shared" si="956"/>
        <v>0.986315058333256-0.116179447572805i</v>
      </c>
      <c r="H3304" t="str">
        <f t="shared" si="957"/>
        <v>0.102815143086483-68.0049670488523i</v>
      </c>
      <c r="I3304" t="str">
        <f t="shared" si="958"/>
        <v>-0.175627529262958-0.459109561016614i</v>
      </c>
      <c r="K3304" t="str">
        <f t="shared" si="959"/>
        <v>0.000266781720219034-0.000229828778722125i</v>
      </c>
      <c r="L3304" t="str">
        <f t="shared" si="960"/>
        <v>0.00015-0.00120419616443762i</v>
      </c>
      <c r="M3304" t="str">
        <f t="shared" si="961"/>
        <v>0.0004-0.000212505205488993i</v>
      </c>
      <c r="N3304">
        <f t="shared" si="962"/>
        <v>42.453232569047884</v>
      </c>
      <c r="O3304">
        <f t="shared" si="963"/>
        <v>17.26973477182754</v>
      </c>
      <c r="P3304" s="3">
        <f t="shared" si="964"/>
        <v>-17.26973477182754</v>
      </c>
      <c r="Q3304" s="3">
        <f t="shared" si="965"/>
        <v>-137.54676743095212</v>
      </c>
      <c r="R3304">
        <f t="shared" si="966"/>
        <v>42.453232569047884</v>
      </c>
      <c r="S3304">
        <f t="shared" si="967"/>
        <v>234.33857684055022</v>
      </c>
      <c r="T3304">
        <f t="shared" si="950"/>
        <v>-17.26973477182754</v>
      </c>
    </row>
    <row r="3305" spans="1:20" x14ac:dyDescent="0.25">
      <c r="A3305">
        <f t="shared" si="951"/>
        <v>1477987.7951809773</v>
      </c>
      <c r="B3305">
        <f t="shared" si="968"/>
        <v>235229.06343254432</v>
      </c>
      <c r="C3305" t="str">
        <f t="shared" si="952"/>
        <v>-0.100683840000137-0.0916941348684335i</v>
      </c>
      <c r="D3305" t="str">
        <f t="shared" si="953"/>
        <v>3.14896596142401-1.0857512076368i</v>
      </c>
      <c r="E3305" t="str">
        <f t="shared" si="954"/>
        <v>24.2744296695378-113.689010905386i</v>
      </c>
      <c r="F3305" t="str">
        <f t="shared" si="955"/>
        <v>2.39149076786869-0.917710826884913i</v>
      </c>
      <c r="G3305" t="str">
        <f t="shared" si="956"/>
        <v>0.986212291888885-0.116608778469538i</v>
      </c>
      <c r="H3305" t="str">
        <f t="shared" si="957"/>
        <v>0.101970427519938-67.7470115653985i</v>
      </c>
      <c r="I3305" t="str">
        <f t="shared" si="958"/>
        <v>-0.174702327810659-0.457318872963235i</v>
      </c>
      <c r="K3305" t="str">
        <f t="shared" si="959"/>
        <v>0.000266608638613584-0.000229352354813304i</v>
      </c>
      <c r="L3305" t="str">
        <f t="shared" si="960"/>
        <v>0.00015-0.00119963754177886i</v>
      </c>
      <c r="M3305" t="str">
        <f t="shared" si="961"/>
        <v>0.0004-0.000211700742666859i</v>
      </c>
      <c r="N3305">
        <f t="shared" si="962"/>
        <v>42.324549528583731</v>
      </c>
      <c r="O3305">
        <f t="shared" si="963"/>
        <v>17.317719912653654</v>
      </c>
      <c r="P3305" s="3">
        <f t="shared" si="964"/>
        <v>-17.317719912653654</v>
      </c>
      <c r="Q3305" s="3">
        <f t="shared" si="965"/>
        <v>-137.67545047141627</v>
      </c>
      <c r="R3305">
        <f t="shared" si="966"/>
        <v>42.324549528583731</v>
      </c>
      <c r="S3305">
        <f t="shared" si="967"/>
        <v>235.22906343254434</v>
      </c>
      <c r="T3305">
        <f t="shared" si="950"/>
        <v>-17.317719912653654</v>
      </c>
    </row>
    <row r="3306" spans="1:20" x14ac:dyDescent="0.25">
      <c r="A3306">
        <f t="shared" si="951"/>
        <v>1483604.1488026651</v>
      </c>
      <c r="B3306">
        <f t="shared" si="968"/>
        <v>236122.93387358799</v>
      </c>
      <c r="C3306" t="str">
        <f t="shared" si="952"/>
        <v>-0.10033385445736-0.0909634181141595i</v>
      </c>
      <c r="D3306" t="str">
        <f t="shared" si="953"/>
        <v>3.14669842803236-1.08862792121936i</v>
      </c>
      <c r="E3306" t="str">
        <f t="shared" si="954"/>
        <v>23.9632920550757-113.291305094578i</v>
      </c>
      <c r="F3306" t="str">
        <f t="shared" si="955"/>
        <v>2.39123972194964-0.916351896647485i</v>
      </c>
      <c r="G3306" t="str">
        <f t="shared" si="956"/>
        <v>0.986108764593477-0.117039604345724i</v>
      </c>
      <c r="H3306" t="str">
        <f t="shared" si="957"/>
        <v>0.101132361413712-67.4900381417957i</v>
      </c>
      <c r="I3306" t="str">
        <f t="shared" si="958"/>
        <v>-0.173784045092016-0.455534848461749i</v>
      </c>
      <c r="K3306" t="str">
        <f t="shared" si="959"/>
        <v>0.000266434875317195-0.000228878459926544i</v>
      </c>
      <c r="L3306" t="str">
        <f t="shared" si="960"/>
        <v>0.00015-0.00119509617630889i</v>
      </c>
      <c r="M3306" t="str">
        <f t="shared" si="961"/>
        <v>0.0004-0.000210899325230981i</v>
      </c>
      <c r="N3306">
        <f t="shared" si="962"/>
        <v>42.195685733710576</v>
      </c>
      <c r="O3306">
        <f t="shared" si="963"/>
        <v>17.36571642821151</v>
      </c>
      <c r="P3306" s="3">
        <f t="shared" si="964"/>
        <v>-17.36571642821151</v>
      </c>
      <c r="Q3306" s="3">
        <f t="shared" si="965"/>
        <v>-137.80431426628942</v>
      </c>
      <c r="R3306">
        <f t="shared" si="966"/>
        <v>42.195685733710576</v>
      </c>
      <c r="S3306">
        <f t="shared" si="967"/>
        <v>236.12293387358798</v>
      </c>
      <c r="T3306">
        <f t="shared" si="950"/>
        <v>-17.36571642821151</v>
      </c>
    </row>
    <row r="3307" spans="1:20" x14ac:dyDescent="0.25">
      <c r="A3307">
        <f t="shared" si="951"/>
        <v>1489241.8445681152</v>
      </c>
      <c r="B3307">
        <f t="shared" si="968"/>
        <v>237020.20102230762</v>
      </c>
      <c r="C3307" t="str">
        <f t="shared" si="952"/>
        <v>-0.0999843193740168-0.0902370701105937i</v>
      </c>
      <c r="D3307" t="str">
        <f t="shared" si="953"/>
        <v>3.14441692929099-1.09151016329844i</v>
      </c>
      <c r="E3307" t="str">
        <f t="shared" si="954"/>
        <v>23.6547171925912-112.894320815537i</v>
      </c>
      <c r="F3307" t="str">
        <f t="shared" si="955"/>
        <v>2.39098681776132-0.915005701024091i</v>
      </c>
      <c r="G3307" t="str">
        <f t="shared" si="956"/>
        <v>0.986004470977734-0.117471929368903i</v>
      </c>
      <c r="H3307" t="str">
        <f t="shared" si="957"/>
        <v>0.100300892706348-67.2340429973316i</v>
      </c>
      <c r="I3307" t="str">
        <f t="shared" si="958"/>
        <v>-0.172872628019559-0.453757461113174i</v>
      </c>
      <c r="K3307" t="str">
        <f t="shared" si="959"/>
        <v>0.000266260426172849-0.000228407080817525i</v>
      </c>
      <c r="L3307" t="str">
        <f t="shared" si="960"/>
        <v>0.00015-0.00119057200269864i</v>
      </c>
      <c r="M3307" t="str">
        <f t="shared" si="961"/>
        <v>0.0004-0.0002101009416527i</v>
      </c>
      <c r="N3307">
        <f t="shared" si="962"/>
        <v>42.066637892933926</v>
      </c>
      <c r="O3307">
        <f t="shared" si="963"/>
        <v>17.413724628473918</v>
      </c>
      <c r="P3307" s="3">
        <f t="shared" si="964"/>
        <v>-17.413724628473918</v>
      </c>
      <c r="Q3307" s="3">
        <f t="shared" si="965"/>
        <v>-137.93336210706607</v>
      </c>
      <c r="R3307">
        <f t="shared" si="966"/>
        <v>42.066637892933926</v>
      </c>
      <c r="S3307">
        <f t="shared" si="967"/>
        <v>237.02020102230762</v>
      </c>
      <c r="T3307">
        <f t="shared" si="950"/>
        <v>-17.413724628473918</v>
      </c>
    </row>
    <row r="3308" spans="1:20" x14ac:dyDescent="0.25">
      <c r="A3308">
        <f t="shared" si="951"/>
        <v>1494900.963577474</v>
      </c>
      <c r="B3308">
        <f t="shared" si="968"/>
        <v>237920.8777861924</v>
      </c>
      <c r="C3308" t="str">
        <f t="shared" si="952"/>
        <v>-0.0996352398321613-0.0895150610411878i</v>
      </c>
      <c r="D3308" t="str">
        <f t="shared" si="953"/>
        <v>3.14212140203422-1.09439788166863i</v>
      </c>
      <c r="E3308" t="str">
        <f t="shared" si="954"/>
        <v>23.3486849336887-112.498067053173i</v>
      </c>
      <c r="F3308" t="str">
        <f t="shared" si="955"/>
        <v>2.39073204195173-0.913672215672886i</v>
      </c>
      <c r="G3308" t="str">
        <f t="shared" si="956"/>
        <v>0.985899405535513-0.11790575770604i</v>
      </c>
      <c r="H3308" t="str">
        <f t="shared" si="957"/>
        <v>0.099475969765324-66.979022366326i</v>
      </c>
      <c r="I3308" t="str">
        <f t="shared" si="958"/>
        <v>-0.171968023905493-0.451986684624976i</v>
      </c>
      <c r="K3308" t="str">
        <f t="shared" si="959"/>
        <v>0.000266085287050196-0.000227938204237201i</v>
      </c>
      <c r="L3308" t="str">
        <f t="shared" si="960"/>
        <v>0.00015-0.00118606495586634i</v>
      </c>
      <c r="M3308" t="str">
        <f t="shared" si="961"/>
        <v>0.0004-0.000209305580447002i</v>
      </c>
      <c r="N3308">
        <f t="shared" si="962"/>
        <v>41.937402745006295</v>
      </c>
      <c r="O3308">
        <f t="shared" si="963"/>
        <v>17.461744827596842</v>
      </c>
      <c r="P3308" s="3">
        <f t="shared" si="964"/>
        <v>-17.461744827596842</v>
      </c>
      <c r="Q3308" s="3">
        <f t="shared" si="965"/>
        <v>-138.0625972549937</v>
      </c>
      <c r="R3308">
        <f t="shared" si="966"/>
        <v>41.937402745006295</v>
      </c>
      <c r="S3308">
        <f t="shared" si="967"/>
        <v>237.92087778619239</v>
      </c>
      <c r="T3308">
        <f t="shared" ref="T3308:T3371" si="969">P3308</f>
        <v>-17.461744827596842</v>
      </c>
    </row>
    <row r="3309" spans="1:20" x14ac:dyDescent="0.25">
      <c r="A3309">
        <f t="shared" ref="A3309:A3372" si="970">2*PI()*B3309</f>
        <v>1500581.5872390685</v>
      </c>
      <c r="B3309">
        <f t="shared" si="968"/>
        <v>238824.97712177993</v>
      </c>
      <c r="C3309" t="str">
        <f t="shared" ref="C3309:C3372" si="971">IMPRODUCT(D3309,E3309,$C$40,,K3309,$C$41)</f>
        <v>-0.099286620680041-0.0887973613683307i</v>
      </c>
      <c r="D3309" t="str">
        <f t="shared" ref="D3309:D3372" si="972">IMDIV(IMPRODUCT($C$37,$C$38,COMPLEX(1,A3309/$C$38)),IMSUM(-1*A3309*A3309/$C$39,COMPLEX(0,1*A3309)))</f>
        <v>3.13981178312931-1.09729102349185i</v>
      </c>
      <c r="E3309" t="str">
        <f t="shared" ref="E3309:E3372" si="973">IMDIV(IMPRODUCT(IMSUM(F3309,G3309),$C$29,H3309),IMSUM(1,I3309))</f>
        <v>23.0451752562238-112.102552567919i</v>
      </c>
      <c r="F3309" t="str">
        <f t="shared" ref="F3309:F3372" si="974">IMDIV(IMPRODUCT($C$14,$C$15,COMPLEX(1,A3309/$C$15)),IMSUM(-1*A3309*A3309/$C$16,COMPLEX(0,A3309)))</f>
        <v>2.39047538107902-0.912351416380584i</v>
      </c>
      <c r="G3309" t="str">
        <f t="shared" ref="G3309:G3372" si="975">IMDIV(1,COMPLEX(1,A3309*$C$9*$C$10))</f>
        <v>0.98579356272361-0.118341093523348i</v>
      </c>
      <c r="H3309" t="str">
        <f t="shared" ref="H3309:H3372" si="976">IMDIV($C$3,IMSUM(K3309,COMPLEX(0,$C$28*A3309)))</f>
        <v>0.0986575413832509-66.7249724980672i</v>
      </c>
      <c r="I3309" t="str">
        <f t="shared" ref="I3309:I3372" si="977">IMPRODUCT(F3309,$C$29,H3309,$C$31)</f>
        <v>-0.171070180458613-0.450222492810604i</v>
      </c>
      <c r="K3309" t="str">
        <f t="shared" ref="K3309:K3372" si="978">IF($C$26&lt;=0,IMDIV(1,IMSUM(IMDIV(1,L3309),1/$C$18)),IMDIV(1,IMSUM(IMDIV(1,L3309),1/$C$18,IMDIV(1,M3309))))</f>
        <v>0.000265909453845925-0.000227471816931629i</v>
      </c>
      <c r="L3309" t="str">
        <f t="shared" ref="L3309:L3372" si="979">IMSUM($C$21/$C$22,IMDIV(1,COMPLEX(0,$C$20*$C$22*A3309)))</f>
        <v>0.00015-0.00118157497097663i</v>
      </c>
      <c r="M3309" t="str">
        <f t="shared" ref="M3309:M3372" si="980">IMSUM($C$25/$C$26,IMDIV(1,COMPLEX(0,$C$24*$C$26*A3309)))</f>
        <v>0.0004-0.000208513230172347i</v>
      </c>
      <c r="N3309">
        <f t="shared" ref="N3309:N3372" si="981">ABS(R3309)</f>
        <v>41.807977058992776</v>
      </c>
      <c r="O3309">
        <f t="shared" ref="O3309:O3372" si="982">ABS(P3309)</f>
        <v>17.509777343859049</v>
      </c>
      <c r="P3309" s="3">
        <f t="shared" ref="P3309:P3372" si="983">20*LOG10(IMABS(C3309))</f>
        <v>-17.509777343859049</v>
      </c>
      <c r="Q3309" s="3">
        <f t="shared" ref="Q3309:Q3372" si="984">IMARGUMENT(C3309)*180/PI()</f>
        <v>-138.19202294100722</v>
      </c>
      <c r="R3309">
        <f t="shared" ref="R3309:R3372" si="985">IF(Q3309&lt;0,Q3309+180,Q3309-180)</f>
        <v>41.807977058992776</v>
      </c>
      <c r="S3309">
        <f t="shared" ref="S3309:S3372" si="986">B3309/1000</f>
        <v>238.82497712177994</v>
      </c>
      <c r="T3309">
        <f t="shared" si="969"/>
        <v>-17.509777343859049</v>
      </c>
    </row>
    <row r="3310" spans="1:20" x14ac:dyDescent="0.25">
      <c r="A3310">
        <f t="shared" si="970"/>
        <v>1506283.7972705769</v>
      </c>
      <c r="B3310">
        <f t="shared" ref="B3310:B3373" si="987">B3309*(1+B$42)</f>
        <v>239732.51203484269</v>
      </c>
      <c r="C3310" t="str">
        <f t="shared" si="971"/>
        <v>-0.0989384665377276-0.0880839418326572i</v>
      </c>
      <c r="D3310" t="str">
        <f t="shared" si="972"/>
        <v>3.1374880094819-1.1001895352939i</v>
      </c>
      <c r="E3310" t="str">
        <f t="shared" si="973"/>
        <v>22.7441682647082-111.707785899443i</v>
      </c>
      <c r="F3310" t="str">
        <f t="shared" si="974"/>
        <v>2.39021682161097-0.911043279061594i</v>
      </c>
      <c r="G3310" t="str">
        <f t="shared" si="975"/>
        <v>0.985686936961556-0.118777940986116i</v>
      </c>
      <c r="H3310" t="str">
        <f t="shared" si="976"/>
        <v>0.0978455567740935-66.4718896567438i</v>
      </c>
      <c r="I3310" t="str">
        <f t="shared" si="977"/>
        <v>-0.170179045781238-0.448464859588998i</v>
      </c>
      <c r="K3310" t="str">
        <f t="shared" si="978"/>
        <v>0.000265732922484121-0.000227007905641777i</v>
      </c>
      <c r="L3310" t="str">
        <f t="shared" si="979"/>
        <v>0.00015-0.00117710198343956i</v>
      </c>
      <c r="M3310" t="str">
        <f t="shared" si="980"/>
        <v>0.0004-0.000207723879430511i</v>
      </c>
      <c r="N3310">
        <f t="shared" si="981"/>
        <v>41.678357634327369</v>
      </c>
      <c r="O3310">
        <f t="shared" si="982"/>
        <v>17.557822499602914</v>
      </c>
      <c r="P3310" s="3">
        <f t="shared" si="983"/>
        <v>-17.557822499602914</v>
      </c>
      <c r="Q3310" s="3">
        <f t="shared" si="984"/>
        <v>-138.32164236567263</v>
      </c>
      <c r="R3310">
        <f t="shared" si="985"/>
        <v>41.678357634327369</v>
      </c>
      <c r="S3310">
        <f t="shared" si="986"/>
        <v>239.7325120348427</v>
      </c>
      <c r="T3310">
        <f t="shared" si="969"/>
        <v>-17.557822499602914</v>
      </c>
    </row>
    <row r="3311" spans="1:20" x14ac:dyDescent="0.25">
      <c r="A3311">
        <f t="shared" si="970"/>
        <v>1512007.6757002051</v>
      </c>
      <c r="B3311">
        <f t="shared" si="987"/>
        <v>240643.49558057511</v>
      </c>
      <c r="C3311" t="str">
        <f t="shared" si="971"/>
        <v>-0.098590781802663-0.0873747734523111i</v>
      </c>
      <c r="D3311" t="str">
        <f t="shared" si="972"/>
        <v>3.13515001804138-1.10309336296086i</v>
      </c>
      <c r="E3311" t="str">
        <f t="shared" si="973"/>
        <v>22.4456441906815-111.313775370312i</v>
      </c>
      <c r="F3311" t="str">
        <f t="shared" si="974"/>
        <v>2.38995634992449-0.909747779757048i</v>
      </c>
      <c r="G3311" t="str">
        <f t="shared" si="975"/>
        <v>0.985579522631399-0.119216304258529i</v>
      </c>
      <c r="H3311" t="str">
        <f t="shared" si="976"/>
        <v>0.0970399655694409-66.2197701213837i</v>
      </c>
      <c r="I3311" t="str">
        <f t="shared" si="977"/>
        <v>-0.169294568366168-0.446713758984132i</v>
      </c>
      <c r="K3311" t="str">
        <f t="shared" si="978"/>
        <v>0.00026555568891662-0.000226546457103364i</v>
      </c>
      <c r="L3311" t="str">
        <f t="shared" si="979"/>
        <v>0.00015-0.0011726459289097i</v>
      </c>
      <c r="M3311" t="str">
        <f t="shared" si="980"/>
        <v>0.0004-0.000206937516866418i</v>
      </c>
      <c r="N3311">
        <f t="shared" si="981"/>
        <v>41.548541300870056</v>
      </c>
      <c r="O3311">
        <f t="shared" si="982"/>
        <v>17.605880621175661</v>
      </c>
      <c r="P3311" s="3">
        <f t="shared" si="983"/>
        <v>-17.605880621175661</v>
      </c>
      <c r="Q3311" s="3">
        <f t="shared" si="984"/>
        <v>-138.45145869912994</v>
      </c>
      <c r="R3311">
        <f t="shared" si="985"/>
        <v>41.548541300870056</v>
      </c>
      <c r="S3311">
        <f t="shared" si="986"/>
        <v>240.64349558057512</v>
      </c>
      <c r="T3311">
        <f t="shared" si="969"/>
        <v>-17.605880621175661</v>
      </c>
    </row>
    <row r="3312" spans="1:20" x14ac:dyDescent="0.25">
      <c r="A3312">
        <f t="shared" si="970"/>
        <v>1517753.304867866</v>
      </c>
      <c r="B3312">
        <f t="shared" si="987"/>
        <v>241557.94086378129</v>
      </c>
      <c r="C3312" t="str">
        <f t="shared" si="971"/>
        <v>-0.0982435706551301-0.0866698275221641i</v>
      </c>
      <c r="D3312" t="str">
        <f t="shared" si="972"/>
        <v>3.13279774580634-1.1060024517357i</v>
      </c>
      <c r="E3312" t="str">
        <f t="shared" si="973"/>
        <v>22.1495833930383-110.92052908961i</v>
      </c>
      <c r="F3312" t="str">
        <f t="shared" si="974"/>
        <v>2.38969395230504-0.90846489463389i</v>
      </c>
      <c r="G3312" t="str">
        <f t="shared" si="975"/>
        <v>0.985471314077496-0.119656187503488i</v>
      </c>
      <c r="H3312" t="str">
        <f t="shared" si="976"/>
        <v>0.0962407178148163-65.96861018579i</v>
      </c>
      <c r="I3312" t="str">
        <f t="shared" si="977"/>
        <v>-0.168416697093673-0.444969165124541i</v>
      </c>
      <c r="K3312" t="str">
        <f t="shared" si="978"/>
        <v>0.000265377749123398-0.000226087458046682i</v>
      </c>
      <c r="L3312" t="str">
        <f t="shared" si="979"/>
        <v>0.00015-0.00116820674328522i</v>
      </c>
      <c r="M3312" t="str">
        <f t="shared" si="980"/>
        <v>0.0004-0.00020615413116798i</v>
      </c>
      <c r="N3312">
        <f t="shared" si="981"/>
        <v>41.418524918962618</v>
      </c>
      <c r="O3312">
        <f t="shared" si="982"/>
        <v>17.653952038870699</v>
      </c>
      <c r="P3312" s="3">
        <f t="shared" si="983"/>
        <v>-17.653952038870699</v>
      </c>
      <c r="Q3312" s="3">
        <f t="shared" si="984"/>
        <v>-138.58147508103738</v>
      </c>
      <c r="R3312">
        <f t="shared" si="985"/>
        <v>41.418524918962618</v>
      </c>
      <c r="S3312">
        <f t="shared" si="986"/>
        <v>241.55794086378128</v>
      </c>
      <c r="T3312">
        <f t="shared" si="969"/>
        <v>-17.653952038870699</v>
      </c>
    </row>
    <row r="3313" spans="1:20" x14ac:dyDescent="0.25">
      <c r="A3313">
        <f t="shared" si="970"/>
        <v>1523520.7674263639</v>
      </c>
      <c r="B3313">
        <f t="shared" si="987"/>
        <v>242475.86103906366</v>
      </c>
      <c r="C3313" t="str">
        <f t="shared" si="971"/>
        <v>-0.0978968370636453-0.0859690756129641i</v>
      </c>
      <c r="D3313" t="str">
        <f t="shared" si="972"/>
        <v>3.13043112983014-1.10891674621478i</v>
      </c>
      <c r="E3313" t="str">
        <f t="shared" si="973"/>
        <v>21.8559663583064-110.528054956502i</v>
      </c>
      <c r="F3313" t="str">
        <f t="shared" si="974"/>
        <v>2.3894296149462-0.907194599983952i</v>
      </c>
      <c r="G3313" t="str">
        <f t="shared" si="975"/>
        <v>0.985362305606293-0.120097594882425i</v>
      </c>
      <c r="H3313" t="str">
        <f t="shared" si="976"/>
        <v>0.0954477639659966-65.7184061584732i</v>
      </c>
      <c r="I3313" t="str">
        <f t="shared" si="977"/>
        <v>-0.167545381228484-0.443231052242839i</v>
      </c>
      <c r="K3313" t="str">
        <f t="shared" si="978"/>
        <v>0.000265199099112928-0.000225630895196437i</v>
      </c>
      <c r="L3313" t="str">
        <f t="shared" si="979"/>
        <v>0.00015-0.00116378436270693i</v>
      </c>
      <c r="M3313" t="str">
        <f t="shared" si="980"/>
        <v>0.0004-0.00020537371106593i</v>
      </c>
      <c r="N3313">
        <f t="shared" si="981"/>
        <v>41.28830537947502</v>
      </c>
      <c r="O3313">
        <f t="shared" si="982"/>
        <v>17.702037086870337</v>
      </c>
      <c r="P3313" s="3">
        <f t="shared" si="983"/>
        <v>-17.702037086870337</v>
      </c>
      <c r="Q3313" s="3">
        <f t="shared" si="984"/>
        <v>-138.71169462052498</v>
      </c>
      <c r="R3313">
        <f t="shared" si="985"/>
        <v>41.28830537947502</v>
      </c>
      <c r="S3313">
        <f t="shared" si="986"/>
        <v>242.47586103906366</v>
      </c>
      <c r="T3313">
        <f t="shared" si="969"/>
        <v>-17.702037086870337</v>
      </c>
    </row>
    <row r="3314" spans="1:20" x14ac:dyDescent="0.25">
      <c r="A3314">
        <f t="shared" si="970"/>
        <v>1529310.1463425842</v>
      </c>
      <c r="B3314">
        <f t="shared" si="987"/>
        <v>243397.26931101212</v>
      </c>
      <c r="C3314" t="str">
        <f t="shared" si="971"/>
        <v>-0.0975505847902741-0.0852724895704683i</v>
      </c>
      <c r="D3314" t="str">
        <f t="shared" si="972"/>
        <v>3.12805010722649-1.11183619034447i</v>
      </c>
      <c r="E3314" t="str">
        <f t="shared" si="973"/>
        <v>21.5647737009024-110.136360663762i</v>
      </c>
      <c r="F3314" t="str">
        <f t="shared" si="974"/>
        <v>2.38916332394909-0.905936872222995i</v>
      </c>
      <c r="G3314" t="str">
        <f t="shared" si="975"/>
        <v>0.985252491486123-0.120540530555123i</v>
      </c>
      <c r="H3314" t="str">
        <f t="shared" si="976"/>
        <v>0.0946610548854065-65.4691543625942i</v>
      </c>
      <c r="I3314" t="str">
        <f t="shared" si="977"/>
        <v>-0.166680570416839-0.441499394675285i</v>
      </c>
      <c r="K3314" t="str">
        <f t="shared" si="978"/>
        <v>0.000265019734922571-0.000225176755271584i</v>
      </c>
      <c r="L3314" t="str">
        <f t="shared" si="979"/>
        <v>0.00015-0.00115937872355742i</v>
      </c>
      <c r="M3314" t="str">
        <f t="shared" si="980"/>
        <v>0.0004-0.000204596245333662i</v>
      </c>
      <c r="N3314">
        <f t="shared" si="981"/>
        <v>41.157879603859811</v>
      </c>
      <c r="O3314">
        <f t="shared" si="982"/>
        <v>17.750136103187632</v>
      </c>
      <c r="P3314" s="3">
        <f t="shared" si="983"/>
        <v>-17.750136103187632</v>
      </c>
      <c r="Q3314" s="3">
        <f t="shared" si="984"/>
        <v>-138.84212039614019</v>
      </c>
      <c r="R3314">
        <f t="shared" si="985"/>
        <v>41.157879603859811</v>
      </c>
      <c r="S3314">
        <f t="shared" si="986"/>
        <v>243.39726931101211</v>
      </c>
      <c r="T3314">
        <f t="shared" si="969"/>
        <v>-17.750136103187632</v>
      </c>
    </row>
    <row r="3315" spans="1:20" x14ac:dyDescent="0.25">
      <c r="A3315">
        <f t="shared" si="970"/>
        <v>1535121.524898686</v>
      </c>
      <c r="B3315">
        <f t="shared" si="987"/>
        <v>244322.17893439397</v>
      </c>
      <c r="C3315" t="str">
        <f t="shared" si="971"/>
        <v>-0.0972048173958679-0.0845800415144857i</v>
      </c>
      <c r="D3315" t="str">
        <f t="shared" si="972"/>
        <v>3.12565461517515-1.11476072741775i</v>
      </c>
      <c r="E3315" t="str">
        <f t="shared" si="973"/>
        <v>21.2759861633246-109.745453701233i</v>
      </c>
      <c r="F3315" t="str">
        <f t="shared" si="974"/>
        <v>2.38889506532187-0.904691687889796i</v>
      </c>
      <c r="G3315" t="str">
        <f t="shared" si="975"/>
        <v>0.985141865946978-0.120984998679525i</v>
      </c>
      <c r="H3315" t="str">
        <f t="shared" si="976"/>
        <v>0.0938805418385034-65.2208511358947i</v>
      </c>
      <c r="I3315" t="str">
        <f t="shared" si="977"/>
        <v>-0.165822214683519-0.439774166861286i</v>
      </c>
      <c r="K3315" t="str">
        <f t="shared" si="978"/>
        <v>0.000264839652618945-0.000224725024985181i</v>
      </c>
      <c r="L3315" t="str">
        <f t="shared" si="979"/>
        <v>0.00015-0.00115498976246007i</v>
      </c>
      <c r="M3315" t="str">
        <f t="shared" si="980"/>
        <v>0.0004-0.000203821722787071i</v>
      </c>
      <c r="N3315">
        <f t="shared" si="981"/>
        <v>41.027244544190097</v>
      </c>
      <c r="O3315">
        <f t="shared" si="982"/>
        <v>17.798249429610753</v>
      </c>
      <c r="P3315" s="3">
        <f t="shared" si="983"/>
        <v>-17.798249429610753</v>
      </c>
      <c r="Q3315" s="3">
        <f t="shared" si="984"/>
        <v>-138.9727554558099</v>
      </c>
      <c r="R3315">
        <f t="shared" si="985"/>
        <v>41.027244544190097</v>
      </c>
      <c r="S3315">
        <f t="shared" si="986"/>
        <v>244.32217893439397</v>
      </c>
      <c r="T3315">
        <f t="shared" si="969"/>
        <v>-17.798249429610753</v>
      </c>
    </row>
    <row r="3316" spans="1:20" x14ac:dyDescent="0.25">
      <c r="A3316">
        <f t="shared" si="970"/>
        <v>1540954.986693301</v>
      </c>
      <c r="B3316">
        <f t="shared" si="987"/>
        <v>245250.60321434468</v>
      </c>
      <c r="C3316" t="str">
        <f t="shared" si="971"/>
        <v>-0.0968595382452399-0.0838917038379279i</v>
      </c>
      <c r="D3316" t="str">
        <f t="shared" si="972"/>
        <v>3.12324459092777-1.11769030007094i</v>
      </c>
      <c r="E3316" t="str">
        <f t="shared" si="973"/>
        <v>20.9895846163358-109.355341359269i</v>
      </c>
      <c r="F3316" t="str">
        <f t="shared" si="974"/>
        <v>2.38862482497927-0.903459023645215i</v>
      </c>
      <c r="G3316" t="str">
        <f t="shared" si="975"/>
        <v>0.985030423180305-0.121431003411544i</v>
      </c>
      <c r="H3316" t="str">
        <f t="shared" si="976"/>
        <v>0.0931061764902368-64.9734928306398i</v>
      </c>
      <c r="I3316" t="str">
        <f t="shared" si="977"/>
        <v>-0.164970264428938-0.438055343342982i</v>
      </c>
      <c r="K3316" t="str">
        <f t="shared" si="978"/>
        <v>0.000264658848298322-0.000224275691044237i</v>
      </c>
      <c r="L3316" t="str">
        <f t="shared" si="979"/>
        <v>0.00015-0.00115061741627821i</v>
      </c>
      <c r="M3316" t="str">
        <f t="shared" si="980"/>
        <v>0.0004-0.00020305013228439i</v>
      </c>
      <c r="N3316">
        <f t="shared" si="981"/>
        <v>40.896397183208592</v>
      </c>
      <c r="O3316">
        <f t="shared" si="982"/>
        <v>17.846377411644745</v>
      </c>
      <c r="P3316" s="3">
        <f t="shared" si="983"/>
        <v>-17.846377411644745</v>
      </c>
      <c r="Q3316" s="3">
        <f t="shared" si="984"/>
        <v>-139.10360281679141</v>
      </c>
      <c r="R3316">
        <f t="shared" si="985"/>
        <v>40.896397183208592</v>
      </c>
      <c r="S3316">
        <f t="shared" si="986"/>
        <v>245.25060321434469</v>
      </c>
      <c r="T3316">
        <f t="shared" si="969"/>
        <v>-17.846377411644745</v>
      </c>
    </row>
    <row r="3317" spans="1:20" x14ac:dyDescent="0.25">
      <c r="A3317">
        <f t="shared" si="970"/>
        <v>1546810.6156427357</v>
      </c>
      <c r="B3317">
        <f t="shared" si="987"/>
        <v>246182.55550655921</v>
      </c>
      <c r="C3317" t="str">
        <f t="shared" si="971"/>
        <v>-0.0965147505122369-0.0832074492057607i</v>
      </c>
      <c r="D3317" t="str">
        <f t="shared" si="972"/>
        <v>3.12081997181355-1.12062485028028i</v>
      </c>
      <c r="E3317" t="str">
        <f t="shared" si="973"/>
        <v>20.7055500590845-108.966030732098i</v>
      </c>
      <c r="F3317" t="str">
        <f t="shared" si="974"/>
        <v>2.38835258874194-0.902238856271194i</v>
      </c>
      <c r="G3317" t="str">
        <f t="shared" si="975"/>
        <v>0.984918157338785-0.121878548904873i</v>
      </c>
      <c r="H3317" t="str">
        <f t="shared" si="976"/>
        <v>0.0923379109015131-64.7270758135531i</v>
      </c>
      <c r="I3317" t="str">
        <f t="shared" si="977"/>
        <v>-0.164124670426225-0.436342898764751i</v>
      </c>
      <c r="K3317" t="str">
        <f t="shared" si="978"/>
        <v>0.000264477318087006-0.000223828740149564i</v>
      </c>
      <c r="L3317" t="str">
        <f t="shared" si="979"/>
        <v>0.00015-0.00114626162211418i</v>
      </c>
      <c r="M3317" t="str">
        <f t="shared" si="980"/>
        <v>0.0004-0.000202281462726031i</v>
      </c>
      <c r="N3317">
        <f t="shared" si="981"/>
        <v>40.765334534363745</v>
      </c>
      <c r="O3317">
        <f t="shared" si="982"/>
        <v>17.894520398457786</v>
      </c>
      <c r="P3317" s="3">
        <f t="shared" si="983"/>
        <v>-17.894520398457786</v>
      </c>
      <c r="Q3317" s="3">
        <f t="shared" si="984"/>
        <v>-139.23466546563625</v>
      </c>
      <c r="R3317">
        <f t="shared" si="985"/>
        <v>40.765334534363745</v>
      </c>
      <c r="S3317">
        <f t="shared" si="986"/>
        <v>246.1825555065592</v>
      </c>
      <c r="T3317">
        <f t="shared" si="969"/>
        <v>-17.894520398457786</v>
      </c>
    </row>
    <row r="3318" spans="1:20" x14ac:dyDescent="0.25">
      <c r="A3318">
        <f t="shared" si="970"/>
        <v>1552688.4959821783</v>
      </c>
      <c r="B3318">
        <f t="shared" si="987"/>
        <v>247118.04921748413</v>
      </c>
      <c r="C3318" t="str">
        <f t="shared" si="971"/>
        <v>-0.0961704571847669-0.0825272505539599i</v>
      </c>
      <c r="D3318" t="str">
        <f t="shared" si="972"/>
        <v>3.11838069524529-1.12356431935875i</v>
      </c>
      <c r="E3318" t="str">
        <f t="shared" si="973"/>
        <v>20.4238636192095-108.577528721164i</v>
      </c>
      <c r="F3318" t="str">
        <f t="shared" si="974"/>
        <v>2.38807834233608-0.901031162669869i</v>
      </c>
      <c r="G3318" t="str">
        <f t="shared" si="975"/>
        <v>0.984805062536119-0.122327639310787i</v>
      </c>
      <c r="H3318" t="str">
        <f t="shared" si="976"/>
        <v>0.0915756975257046-64.4815964657539i</v>
      </c>
      <c r="I3318" t="str">
        <f t="shared" si="977"/>
        <v>-0.163285383818354-0.434636807872779i</v>
      </c>
      <c r="K3318" t="str">
        <f t="shared" si="978"/>
        <v>0.000264295058141735-0.00022338415899564i</v>
      </c>
      <c r="L3318" t="str">
        <f t="shared" si="979"/>
        <v>0.00015-0.00114192231730841i</v>
      </c>
      <c r="M3318" t="str">
        <f t="shared" si="980"/>
        <v>0.0004-0.000201515703054424i</v>
      </c>
      <c r="N3318">
        <f t="shared" si="981"/>
        <v>40.634053641850755</v>
      </c>
      <c r="O3318">
        <f t="shared" si="982"/>
        <v>17.942678742824267</v>
      </c>
      <c r="P3318" s="3">
        <f t="shared" si="983"/>
        <v>-17.942678742824267</v>
      </c>
      <c r="Q3318" s="3">
        <f t="shared" si="984"/>
        <v>-139.36594635814924</v>
      </c>
      <c r="R3318">
        <f t="shared" si="985"/>
        <v>40.634053641850755</v>
      </c>
      <c r="S3318">
        <f t="shared" si="986"/>
        <v>247.11804921748413</v>
      </c>
      <c r="T3318">
        <f t="shared" si="969"/>
        <v>-17.942678742824267</v>
      </c>
    </row>
    <row r="3319" spans="1:20" x14ac:dyDescent="0.25">
      <c r="A3319">
        <f t="shared" si="970"/>
        <v>1558588.7122669106</v>
      </c>
      <c r="B3319">
        <f t="shared" si="987"/>
        <v>248057.09780451059</v>
      </c>
      <c r="C3319" t="str">
        <f t="shared" si="971"/>
        <v>-0.0958266610697353-0.0818510810883936i</v>
      </c>
      <c r="D3319" t="str">
        <f t="shared" si="972"/>
        <v>3.11592669872526-1.12650864795277i</v>
      </c>
      <c r="E3319" t="str">
        <f t="shared" si="973"/>
        <v>20.1445065529004-108.189842038406i</v>
      </c>
      <c r="F3319" t="str">
        <f t="shared" si="974"/>
        <v>2.38780207139279-0.89983591986257i</v>
      </c>
      <c r="G3319" t="str">
        <f t="shared" si="975"/>
        <v>0.98469113284681-0.122778278777949i</v>
      </c>
      <c r="H3319" t="str">
        <f t="shared" si="976"/>
        <v>0.0908194892051932-64.2370511826978i</v>
      </c>
      <c r="I3319" t="str">
        <f t="shared" si="977"/>
        <v>-0.162452356115279-0.432937045514606i</v>
      </c>
      <c r="K3319" t="str">
        <f t="shared" si="978"/>
        <v>0.000264112064650067-0.000222941934270485i</v>
      </c>
      <c r="L3319" t="str">
        <f t="shared" si="979"/>
        <v>0.00015-0.00113759943943854i</v>
      </c>
      <c r="M3319" t="str">
        <f t="shared" si="980"/>
        <v>0.0004-0.00020075284225386i</v>
      </c>
      <c r="N3319">
        <f t="shared" si="981"/>
        <v>40.502551580643882</v>
      </c>
      <c r="O3319">
        <f t="shared" si="982"/>
        <v>17.99085280107084</v>
      </c>
      <c r="P3319" s="3">
        <f t="shared" si="983"/>
        <v>-17.99085280107084</v>
      </c>
      <c r="Q3319" s="3">
        <f t="shared" si="984"/>
        <v>-139.49744841935612</v>
      </c>
      <c r="R3319">
        <f t="shared" si="985"/>
        <v>40.502551580643882</v>
      </c>
      <c r="S3319">
        <f t="shared" si="986"/>
        <v>248.05709780451059</v>
      </c>
      <c r="T3319">
        <f t="shared" si="969"/>
        <v>-17.99085280107084</v>
      </c>
    </row>
    <row r="3320" spans="1:20" x14ac:dyDescent="0.25">
      <c r="A3320">
        <f t="shared" si="970"/>
        <v>1564511.3493735248</v>
      </c>
      <c r="B3320">
        <f t="shared" si="987"/>
        <v>248999.71477616773</v>
      </c>
      <c r="C3320" t="str">
        <f t="shared" si="971"/>
        <v>-0.0954833647979178-0.0811789142836906i</v>
      </c>
      <c r="D3320" t="str">
        <f t="shared" si="972"/>
        <v>3.1134579198513-1.12945777603905i</v>
      </c>
      <c r="E3320" t="str">
        <f t="shared" si="973"/>
        <v>19.8674602449296-107.802977209506i</v>
      </c>
      <c r="F3320" t="str">
        <f t="shared" si="974"/>
        <v>2.38752376144762-0.898653104988879i</v>
      </c>
      <c r="G3320" t="str">
        <f t="shared" si="975"/>
        <v>0.98457636230595-0.123230471452205i</v>
      </c>
      <c r="H3320" t="str">
        <f t="shared" si="976"/>
        <v>0.0900692391679447-63.9934363741133i</v>
      </c>
      <c r="I3320" t="str">
        <f t="shared" si="977"/>
        <v>-0.1616255391911-0.431243586638677i</v>
      </c>
      <c r="K3320" t="str">
        <f t="shared" si="978"/>
        <v>0.000263928333830792-0.000222502052655515i</v>
      </c>
      <c r="L3320" t="str">
        <f t="shared" si="979"/>
        <v>0.00015-0.00113329292631853i</v>
      </c>
      <c r="M3320" t="str">
        <f t="shared" si="980"/>
        <v>0.0004-0.000199992869350328i</v>
      </c>
      <c r="N3320">
        <f t="shared" si="981"/>
        <v>40.370825456532856</v>
      </c>
      <c r="O3320">
        <f t="shared" si="982"/>
        <v>18.03904293302125</v>
      </c>
      <c r="P3320" s="3">
        <f t="shared" si="983"/>
        <v>-18.03904293302125</v>
      </c>
      <c r="Q3320" s="3">
        <f t="shared" si="984"/>
        <v>-139.62917454346714</v>
      </c>
      <c r="R3320">
        <f t="shared" si="985"/>
        <v>40.370825456532856</v>
      </c>
      <c r="S3320">
        <f t="shared" si="986"/>
        <v>248.99971477616774</v>
      </c>
      <c r="T3320">
        <f t="shared" si="969"/>
        <v>-18.03904293302125</v>
      </c>
    </row>
    <row r="3321" spans="1:20" x14ac:dyDescent="0.25">
      <c r="A3321">
        <f t="shared" si="970"/>
        <v>1570456.4925011443</v>
      </c>
      <c r="B3321">
        <f t="shared" si="987"/>
        <v>249945.91369231718</v>
      </c>
      <c r="C3321" t="str">
        <f t="shared" si="971"/>
        <v>-0.095140570828754-0.0805107238820468i</v>
      </c>
      <c r="D3321" t="str">
        <f t="shared" si="972"/>
        <v>3.11097429632288-1.13241164292137i</v>
      </c>
      <c r="E3321" t="str">
        <f t="shared" si="973"/>
        <v>19.5927062086501-107.416940577075i</v>
      </c>
      <c r="F3321" t="str">
        <f t="shared" si="974"/>
        <v>2.38724339793999-0.897482695305661i</v>
      </c>
      <c r="G3321" t="str">
        <f t="shared" si="975"/>
        <v>0.984460744908996-0.123684221476388i</v>
      </c>
      <c r="H3321" t="str">
        <f t="shared" si="976"/>
        <v>0.0893249010241121-63.7507484639415i</v>
      </c>
      <c r="I3321" t="str">
        <f t="shared" si="977"/>
        <v>-0.160804885281248-0.429556406293898i</v>
      </c>
      <c r="K3321" t="str">
        <f t="shared" si="978"/>
        <v>0.000263743861934322-0.00022206450082544i</v>
      </c>
      <c r="L3321" t="str">
        <f t="shared" si="979"/>
        <v>0.00015-0.00112900271599774i</v>
      </c>
      <c r="M3321" t="str">
        <f t="shared" si="980"/>
        <v>0.0004-0.000199235773411365i</v>
      </c>
      <c r="N3321">
        <f t="shared" si="981"/>
        <v>40.238872406150705</v>
      </c>
      <c r="O3321">
        <f t="shared" si="982"/>
        <v>18.087249501943138</v>
      </c>
      <c r="P3321" s="3">
        <f t="shared" si="983"/>
        <v>-18.087249501943138</v>
      </c>
      <c r="Q3321" s="3">
        <f t="shared" si="984"/>
        <v>-139.7611275938493</v>
      </c>
      <c r="R3321">
        <f t="shared" si="985"/>
        <v>40.238872406150705</v>
      </c>
      <c r="S3321">
        <f t="shared" si="986"/>
        <v>249.94591369231716</v>
      </c>
      <c r="T3321">
        <f t="shared" si="969"/>
        <v>-18.087249501943138</v>
      </c>
    </row>
    <row r="3322" spans="1:20" x14ac:dyDescent="0.25">
      <c r="A3322">
        <f t="shared" si="970"/>
        <v>1576424.2271726485</v>
      </c>
      <c r="B3322">
        <f t="shared" si="987"/>
        <v>250895.70816434798</v>
      </c>
      <c r="C3322" t="str">
        <f t="shared" si="971"/>
        <v>-0.0947982814550776-0.0798464838920175i</v>
      </c>
      <c r="D3322" t="str">
        <f t="shared" si="972"/>
        <v>3.10847576594733-1.13537018722755i</v>
      </c>
      <c r="E3322" t="str">
        <f t="shared" si="973"/>
        <v>19.3202260859665-107.03173830381i</v>
      </c>
      <c r="F3322" t="str">
        <f t="shared" si="974"/>
        <v>2.38696096621271-0.896324668186097i</v>
      </c>
      <c r="G3322" t="str">
        <f t="shared" si="975"/>
        <v>0.984344274611559-0.124139532990108i</v>
      </c>
      <c r="H3322" t="str">
        <f t="shared" si="976"/>
        <v>0.0885864287626775-63.5089838902758i</v>
      </c>
      <c r="I3322" t="str">
        <f t="shared" si="977"/>
        <v>-0.159990346979695-0.427875479629203i</v>
      </c>
      <c r="K3322" t="str">
        <f t="shared" si="978"/>
        <v>0.000263558645243106-0.000221629265448131i</v>
      </c>
      <c r="L3322" t="str">
        <f t="shared" si="979"/>
        <v>0.00015-0.00112472874676005i</v>
      </c>
      <c r="M3322" t="str">
        <f t="shared" si="980"/>
        <v>0.0004-0.000198481543545891i</v>
      </c>
      <c r="N3322">
        <f t="shared" si="981"/>
        <v>40.10668959700493</v>
      </c>
      <c r="O3322">
        <f t="shared" si="982"/>
        <v>18.135472874493892</v>
      </c>
      <c r="P3322" s="3">
        <f t="shared" si="983"/>
        <v>-18.135472874493892</v>
      </c>
      <c r="Q3322" s="3">
        <f t="shared" si="984"/>
        <v>-139.89331040299507</v>
      </c>
      <c r="R3322">
        <f t="shared" si="985"/>
        <v>40.10668959700493</v>
      </c>
      <c r="S3322">
        <f t="shared" si="986"/>
        <v>250.89570816434798</v>
      </c>
      <c r="T3322">
        <f t="shared" si="969"/>
        <v>-18.135472874493892</v>
      </c>
    </row>
    <row r="3323" spans="1:20" x14ac:dyDescent="0.25">
      <c r="A3323">
        <f t="shared" si="970"/>
        <v>1582414.6392359047</v>
      </c>
      <c r="B3323">
        <f t="shared" si="987"/>
        <v>251849.1118553725</v>
      </c>
      <c r="C3323" t="str">
        <f t="shared" si="971"/>
        <v>-0.0944564988077691-0.0791861685872595i</v>
      </c>
      <c r="D3323" t="str">
        <f t="shared" si="972"/>
        <v>3.10596226664612-1.1383333469063i</v>
      </c>
      <c r="E3323" t="str">
        <f t="shared" si="973"/>
        <v>19.0500016472711-106.647376375595i</v>
      </c>
      <c r="F3323" t="str">
        <f t="shared" si="974"/>
        <v>2.38667645151146-0.895179001118725i</v>
      </c>
      <c r="G3323" t="str">
        <f t="shared" si="975"/>
        <v>0.984226945329181-0.124596410129546i</v>
      </c>
      <c r="H3323" t="str">
        <f t="shared" si="976"/>
        <v>0.0878537767481191-63.2681391053001i</v>
      </c>
      <c r="I3323" t="str">
        <f t="shared" si="977"/>
        <v>-0.159181877236178-0.426200781893109i</v>
      </c>
      <c r="K3323" t="str">
        <f t="shared" si="978"/>
        <v>0.000263372680072036-0.000221196333184513i</v>
      </c>
      <c r="L3323" t="str">
        <f t="shared" si="979"/>
        <v>0.00015-0.00112047095712298i</v>
      </c>
      <c r="M3323" t="str">
        <f t="shared" si="980"/>
        <v>0.0004-0.000197730168904056i</v>
      </c>
      <c r="N3323">
        <f t="shared" si="981"/>
        <v>39.974274227503827</v>
      </c>
      <c r="O3323">
        <f t="shared" si="982"/>
        <v>18.183713420667988</v>
      </c>
      <c r="P3323" s="3">
        <f t="shared" si="983"/>
        <v>-18.183713420667988</v>
      </c>
      <c r="Q3323" s="3">
        <f t="shared" si="984"/>
        <v>-140.02572577249617</v>
      </c>
      <c r="R3323">
        <f t="shared" si="985"/>
        <v>39.974274227503827</v>
      </c>
      <c r="S3323">
        <f t="shared" si="986"/>
        <v>251.84911185537248</v>
      </c>
      <c r="T3323">
        <f t="shared" si="969"/>
        <v>-18.183713420667988</v>
      </c>
    </row>
    <row r="3324" spans="1:20" x14ac:dyDescent="0.25">
      <c r="A3324">
        <f t="shared" si="970"/>
        <v>1588427.8148650012</v>
      </c>
      <c r="B3324">
        <f t="shared" si="987"/>
        <v>252806.13848042293</v>
      </c>
      <c r="C3324" t="str">
        <f t="shared" si="971"/>
        <v>-0.0941152248603419-0.0785297525052384i</v>
      </c>
      <c r="D3324" t="str">
        <f t="shared" si="972"/>
        <v>3.10343373646105-1.1413010592242i</v>
      </c>
      <c r="E3324" t="str">
        <f t="shared" si="973"/>
        <v>18.7820147913527-106.263860604561i</v>
      </c>
      <c r="F3324" t="str">
        <f t="shared" si="974"/>
        <v>2.38638983898415-0.894045671706417i</v>
      </c>
      <c r="G3324" t="str">
        <f t="shared" si="975"/>
        <v>0.984108750937117-0.125054857027246i</v>
      </c>
      <c r="H3324" t="str">
        <f t="shared" si="976"/>
        <v>0.0871268997171133-63.0282105752292i</v>
      </c>
      <c r="I3324" t="str">
        <f t="shared" si="977"/>
        <v>-0.158379429353449-0.424532288433269i</v>
      </c>
      <c r="K3324" t="str">
        <f t="shared" si="978"/>
        <v>0.000263185962768864-0.000220765690688464i</v>
      </c>
      <c r="L3324" t="str">
        <f t="shared" si="979"/>
        <v>0.00015-0.0011162292858368i</v>
      </c>
      <c r="M3324" t="str">
        <f t="shared" si="980"/>
        <v>0.0004-0.000196981638677083i</v>
      </c>
      <c r="N3324">
        <f t="shared" si="981"/>
        <v>39.841623526979106</v>
      </c>
      <c r="O3324">
        <f t="shared" si="982"/>
        <v>18.231971513744682</v>
      </c>
      <c r="P3324" s="3">
        <f t="shared" si="983"/>
        <v>-18.231971513744682</v>
      </c>
      <c r="Q3324" s="3">
        <f t="shared" si="984"/>
        <v>-140.15837647302089</v>
      </c>
      <c r="R3324">
        <f t="shared" si="985"/>
        <v>39.841623526979106</v>
      </c>
      <c r="S3324">
        <f t="shared" si="986"/>
        <v>252.80613848042293</v>
      </c>
      <c r="T3324">
        <f t="shared" si="969"/>
        <v>-18.231971513744682</v>
      </c>
    </row>
    <row r="3325" spans="1:20" x14ac:dyDescent="0.25">
      <c r="A3325">
        <f t="shared" si="970"/>
        <v>1594463.8405614882</v>
      </c>
      <c r="B3325">
        <f t="shared" si="987"/>
        <v>253766.80180664855</v>
      </c>
      <c r="C3325" t="str">
        <f t="shared" si="971"/>
        <v>-0.0937744614334653-0.0778772104459198i</v>
      </c>
      <c r="D3325" t="str">
        <f t="shared" si="972"/>
        <v>3.10089011356085-1.14427326076272i</v>
      </c>
      <c r="E3325" t="str">
        <f t="shared" si="973"/>
        <v>18.5162475452818-105.881196632109i</v>
      </c>
      <c r="F3325" t="str">
        <f t="shared" si="974"/>
        <v>2.38610111368054-0.892924657665454i</v>
      </c>
      <c r="G3325" t="str">
        <f t="shared" si="975"/>
        <v>0.983989685270115-0.125514877811894i</v>
      </c>
      <c r="H3325" t="str">
        <f t="shared" si="976"/>
        <v>0.0864057527752696-62.7891947802495i</v>
      </c>
      <c r="I3325" t="str">
        <f t="shared" si="977"/>
        <v>-0.15758295698455-0.422869974696064i</v>
      </c>
      <c r="K3325" t="str">
        <f t="shared" si="978"/>
        <v>0.000262998489714615-0.000220337324606709i</v>
      </c>
      <c r="L3325" t="str">
        <f t="shared" si="979"/>
        <v>0.00015-0.00111200367188364i</v>
      </c>
      <c r="M3325" t="str">
        <f t="shared" si="980"/>
        <v>0.0004-0.000196235942097113i</v>
      </c>
      <c r="N3325">
        <f t="shared" si="981"/>
        <v>39.708734755711305</v>
      </c>
      <c r="O3325">
        <f t="shared" si="982"/>
        <v>18.280247530235052</v>
      </c>
      <c r="P3325" s="3">
        <f t="shared" si="983"/>
        <v>-18.280247530235052</v>
      </c>
      <c r="Q3325" s="3">
        <f t="shared" si="984"/>
        <v>-140.2912652442887</v>
      </c>
      <c r="R3325">
        <f t="shared" si="985"/>
        <v>39.708734755711305</v>
      </c>
      <c r="S3325">
        <f t="shared" si="986"/>
        <v>253.76680180664854</v>
      </c>
      <c r="T3325">
        <f t="shared" si="969"/>
        <v>-18.280247530235052</v>
      </c>
    </row>
    <row r="3326" spans="1:20" x14ac:dyDescent="0.25">
      <c r="A3326">
        <f t="shared" si="970"/>
        <v>1600522.803155622</v>
      </c>
      <c r="B3326">
        <f t="shared" si="987"/>
        <v>254731.11565351381</v>
      </c>
      <c r="C3326" t="str">
        <f t="shared" si="971"/>
        <v>-0.0934342101994079-0.0772285174704047i</v>
      </c>
      <c r="D3326" t="str">
        <f t="shared" si="972"/>
        <v>3.09833133624747-1.14724988741529i</v>
      </c>
      <c r="E3326" t="str">
        <f t="shared" si="973"/>
        <v>18.2526820642639-105.499389931877i</v>
      </c>
      <c r="F3326" t="str">
        <f t="shared" si="974"/>
        <v>2.38581026055159-0.891815936824501i</v>
      </c>
      <c r="G3326" t="str">
        <f t="shared" si="975"/>
        <v>0.983869742122201-0.125976476608114i</v>
      </c>
      <c r="H3326" t="str">
        <f t="shared" si="976"/>
        <v>0.0856902913938893-62.5510882144586i</v>
      </c>
      <c r="I3326" t="str">
        <f t="shared" si="977"/>
        <v>-0.156792414130104-0.421213816226151i</v>
      </c>
      <c r="K3326" t="str">
        <f t="shared" si="978"/>
        <v>0.000262810257324007-0.000219911221578732i</v>
      </c>
      <c r="L3326" t="str">
        <f t="shared" si="979"/>
        <v>0.00015-0.00110779405447663i</v>
      </c>
      <c r="M3326" t="str">
        <f t="shared" si="980"/>
        <v>0.0004-0.000195493068437053i</v>
      </c>
      <c r="N3326">
        <f t="shared" si="981"/>
        <v>39.575605204947749</v>
      </c>
      <c r="O3326">
        <f t="shared" si="982"/>
        <v>18.328541849831204</v>
      </c>
      <c r="P3326" s="3">
        <f t="shared" si="983"/>
        <v>-18.328541849831204</v>
      </c>
      <c r="Q3326" s="3">
        <f t="shared" si="984"/>
        <v>-140.42439479505225</v>
      </c>
      <c r="R3326">
        <f t="shared" si="985"/>
        <v>39.575605204947749</v>
      </c>
      <c r="S3326">
        <f t="shared" si="986"/>
        <v>254.73111565351383</v>
      </c>
      <c r="T3326">
        <f t="shared" si="969"/>
        <v>-18.328541849831204</v>
      </c>
    </row>
    <row r="3327" spans="1:20" x14ac:dyDescent="0.25">
      <c r="A3327">
        <f t="shared" si="970"/>
        <v>1606604.7898076132</v>
      </c>
      <c r="B3327">
        <f t="shared" si="987"/>
        <v>255699.09389299716</v>
      </c>
      <c r="C3327" t="str">
        <f t="shared" si="971"/>
        <v>-0.093094472686421-0.0765836488995558i</v>
      </c>
      <c r="D3327" t="str">
        <f t="shared" si="972"/>
        <v>3.09575734296272-1.15023087438434i</v>
      </c>
      <c r="E3327" t="str">
        <f t="shared" si="973"/>
        <v>17.991300631469-105.118445812676i</v>
      </c>
      <c r="F3327" t="str">
        <f t="shared" si="974"/>
        <v>2.38551726444898-0.890719487123616i</v>
      </c>
      <c r="G3327" t="str">
        <f t="shared" si="975"/>
        <v>0.983748915246452-0.126439657536239i</v>
      </c>
      <c r="H3327" t="str">
        <f t="shared" si="976"/>
        <v>0.0849804714067629-62.3138873858064i</v>
      </c>
      <c r="I3327" t="str">
        <f t="shared" si="977"/>
        <v>-0.156007755135624-0.419563788666044i</v>
      </c>
      <c r="K3327" t="str">
        <f t="shared" si="978"/>
        <v>0.000262621262045877-0.000219487368236678i</v>
      </c>
      <c r="L3327" t="str">
        <f t="shared" si="979"/>
        <v>0.00015-0.00110360037305901i</v>
      </c>
      <c r="M3327" t="str">
        <f t="shared" si="980"/>
        <v>0.0004-0.000194753007010413i</v>
      </c>
      <c r="N3327">
        <f t="shared" si="981"/>
        <v>39.442232196924152</v>
      </c>
      <c r="O3327">
        <f t="shared" si="982"/>
        <v>18.376854855354551</v>
      </c>
      <c r="P3327" s="3">
        <f t="shared" si="983"/>
        <v>-18.376854855354551</v>
      </c>
      <c r="Q3327" s="3">
        <f t="shared" si="984"/>
        <v>-140.55776780307585</v>
      </c>
      <c r="R3327">
        <f t="shared" si="985"/>
        <v>39.442232196924152</v>
      </c>
      <c r="S3327">
        <f t="shared" si="986"/>
        <v>255.69909389299715</v>
      </c>
      <c r="T3327">
        <f t="shared" si="969"/>
        <v>-18.376854855354551</v>
      </c>
    </row>
    <row r="3328" spans="1:20" x14ac:dyDescent="0.25">
      <c r="A3328">
        <f t="shared" si="970"/>
        <v>1612709.8880088823</v>
      </c>
      <c r="B3328">
        <f t="shared" si="987"/>
        <v>256670.75044979056</v>
      </c>
      <c r="C3328" t="str">
        <f t="shared" si="971"/>
        <v>-0.0927552502830547-0.0759425803125797i</v>
      </c>
      <c r="D3328" t="str">
        <f t="shared" si="972"/>
        <v>3.09316807229486-1.1532161561785i</v>
      </c>
      <c r="E3328" t="str">
        <f t="shared" si="973"/>
        <v>17.7320856578362-104.738369421374i</v>
      </c>
      <c r="F3328" t="str">
        <f t="shared" si="974"/>
        <v>2.38522211012457-0.889635286613268i</v>
      </c>
      <c r="G3328" t="str">
        <f t="shared" si="975"/>
        <v>0.983627198354778-0.126904424712098i</v>
      </c>
      <c r="H3328" t="str">
        <f t="shared" si="976"/>
        <v>0.084276249006991-62.077588816036i</v>
      </c>
      <c r="I3328" t="str">
        <f t="shared" si="977"/>
        <v>-0.15522893468885-0.417919867755688i</v>
      </c>
      <c r="K3328" t="str">
        <f t="shared" si="978"/>
        <v>0.000262431500363606-0.000219065751205282i</v>
      </c>
      <c r="L3328" t="str">
        <f t="shared" si="979"/>
        <v>0.00015-0.00109942256730326i</v>
      </c>
      <c r="M3328" t="str">
        <f t="shared" si="980"/>
        <v>0.0004-0.000194015747171163i</v>
      </c>
      <c r="N3328">
        <f t="shared" si="981"/>
        <v>39.308613084879681</v>
      </c>
      <c r="O3328">
        <f t="shared" si="982"/>
        <v>18.425186932705213</v>
      </c>
      <c r="P3328" s="3">
        <f t="shared" si="983"/>
        <v>-18.425186932705213</v>
      </c>
      <c r="Q3328" s="3">
        <f t="shared" si="984"/>
        <v>-140.69138691512032</v>
      </c>
      <c r="R3328">
        <f t="shared" si="985"/>
        <v>39.308613084879681</v>
      </c>
      <c r="S3328">
        <f t="shared" si="986"/>
        <v>256.67075044979055</v>
      </c>
      <c r="T3328">
        <f t="shared" si="969"/>
        <v>-18.425186932705213</v>
      </c>
    </row>
    <row r="3329" spans="1:20" x14ac:dyDescent="0.25">
      <c r="A3329">
        <f t="shared" si="970"/>
        <v>1618838.185583316</v>
      </c>
      <c r="B3329">
        <f t="shared" si="987"/>
        <v>257646.09930149978</v>
      </c>
      <c r="C3329" t="str">
        <f t="shared" si="971"/>
        <v>-0.0924165442424094-0.0753052875455899i</v>
      </c>
      <c r="D3329" t="str">
        <f t="shared" si="972"/>
        <v>3.0905634629853-1.15620566660978i</v>
      </c>
      <c r="E3329" t="str">
        <f t="shared" si="973"/>
        <v>17.4750196818542-104.359165745748i</v>
      </c>
      <c r="F3329" t="str">
        <f t="shared" si="974"/>
        <v>2.38492478222986-0.888563313453325i</v>
      </c>
      <c r="G3329" t="str">
        <f t="shared" si="975"/>
        <v>0.983504585117703-0.127370782246785i</v>
      </c>
      <c r="H3329" t="str">
        <f t="shared" si="976"/>
        <v>0.0835775807438389-61.8421890406255i</v>
      </c>
      <c r="I3329" t="str">
        <f t="shared" si="977"/>
        <v>-0.154455907817103-0.416282029332042i</v>
      </c>
      <c r="K3329" t="str">
        <f t="shared" si="978"/>
        <v>0.000262240968795545-0.000218646357101783i</v>
      </c>
      <c r="L3329" t="str">
        <f t="shared" si="979"/>
        <v>0.00015-0.00109526057711024i</v>
      </c>
      <c r="M3329" t="str">
        <f t="shared" si="980"/>
        <v>0.0004-0.000193281278313571i</v>
      </c>
      <c r="N3329">
        <f t="shared" si="981"/>
        <v>39.174745253072729</v>
      </c>
      <c r="O3329">
        <f t="shared" si="982"/>
        <v>18.473538470811338</v>
      </c>
      <c r="P3329" s="3">
        <f t="shared" si="983"/>
        <v>-18.473538470811338</v>
      </c>
      <c r="Q3329" s="3">
        <f t="shared" si="984"/>
        <v>-140.82525474692727</v>
      </c>
      <c r="R3329">
        <f t="shared" si="985"/>
        <v>39.174745253072729</v>
      </c>
      <c r="S3329">
        <f t="shared" si="986"/>
        <v>257.64609930149976</v>
      </c>
      <c r="T3329">
        <f t="shared" si="969"/>
        <v>-18.473538470811338</v>
      </c>
    </row>
    <row r="3330" spans="1:20" x14ac:dyDescent="0.25">
      <c r="A3330">
        <f t="shared" si="970"/>
        <v>1624989.7706885326</v>
      </c>
      <c r="B3330">
        <f t="shared" si="987"/>
        <v>258625.15447884548</v>
      </c>
      <c r="C3330" t="str">
        <f t="shared" si="971"/>
        <v>-0.092078355686316-0.0746717466901349i</v>
      </c>
      <c r="D3330" t="str">
        <f t="shared" si="972"/>
        <v>3.08794345393537-1.15919933879084i</v>
      </c>
      <c r="E3330" t="str">
        <f t="shared" si="973"/>
        <v>17.2200853693169-103.980839617282i</v>
      </c>
      <c r="F3330" t="str">
        <f t="shared" si="974"/>
        <v>2.38462526531545-0.887503545912063i</v>
      </c>
      <c r="G3330" t="str">
        <f t="shared" si="975"/>
        <v>0.983381069164141-0.127838734246439i</v>
      </c>
      <c r="H3330" t="str">
        <f t="shared" si="976"/>
        <v>0.082884423519616-61.6076846087284i</v>
      </c>
      <c r="I3330" t="str">
        <f t="shared" si="977"/>
        <v>-0.153688629884661-0.414650249328645i</v>
      </c>
      <c r="K3330" t="str">
        <f t="shared" si="978"/>
        <v>0.000262049663895451-0.000218229172535856i</v>
      </c>
      <c r="L3330" t="str">
        <f t="shared" si="979"/>
        <v>0.00015-0.00109111434260833i</v>
      </c>
      <c r="M3330" t="str">
        <f t="shared" si="980"/>
        <v>0.0004-0.000192549589872057i</v>
      </c>
      <c r="N3330">
        <f t="shared" si="981"/>
        <v>39.040626116794385</v>
      </c>
      <c r="O3330">
        <f t="shared" si="982"/>
        <v>18.521909861579562</v>
      </c>
      <c r="P3330" s="3">
        <f t="shared" si="983"/>
        <v>-18.521909861579562</v>
      </c>
      <c r="Q3330" s="3">
        <f t="shared" si="984"/>
        <v>-140.95937388320561</v>
      </c>
      <c r="R3330">
        <f t="shared" si="985"/>
        <v>39.040626116794385</v>
      </c>
      <c r="S3330">
        <f t="shared" si="986"/>
        <v>258.6251544788455</v>
      </c>
      <c r="T3330">
        <f t="shared" si="969"/>
        <v>-18.521909861579562</v>
      </c>
    </row>
    <row r="3331" spans="1:20" x14ac:dyDescent="0.25">
      <c r="A3331">
        <f t="shared" si="970"/>
        <v>1631164.7318171491</v>
      </c>
      <c r="B3331">
        <f t="shared" si="987"/>
        <v>259607.9300658651</v>
      </c>
      <c r="C3331" t="str">
        <f t="shared" si="971"/>
        <v>-0.0917406856094582-0.0740419340917066i</v>
      </c>
      <c r="D3331" t="str">
        <f t="shared" si="972"/>
        <v>3.08530798421308-1.16219710513219i</v>
      </c>
      <c r="E3331" t="str">
        <f t="shared" si="973"/>
        <v>16.9672655130594-103.603395713934i</v>
      </c>
      <c r="F3331" t="str">
        <f t="shared" si="974"/>
        <v>2.38432354383048-0.886455962365113i</v>
      </c>
      <c r="G3331" t="str">
        <f t="shared" si="975"/>
        <v>0.983256644081176-0.128308284812008i</v>
      </c>
      <c r="H3331" t="str">
        <f t="shared" si="976"/>
        <v>0.0821967345865932-61.3740720831171i</v>
      </c>
      <c r="I3331" t="str">
        <f t="shared" si="977"/>
        <v>-0.152927056590149-0.41302450377521i</v>
      </c>
      <c r="K3331" t="str">
        <f t="shared" si="978"/>
        <v>0.000261857582252925-0.000217814184109558i</v>
      </c>
      <c r="L3331" t="str">
        <f t="shared" si="979"/>
        <v>0.00015-0.00108698380415255i</v>
      </c>
      <c r="M3331" t="str">
        <f t="shared" si="980"/>
        <v>0.0004-0.000191820671321037i</v>
      </c>
      <c r="N3331">
        <f t="shared" si="981"/>
        <v>38.906253122380605</v>
      </c>
      <c r="O3331">
        <f t="shared" si="982"/>
        <v>18.570301499845165</v>
      </c>
      <c r="P3331" s="3">
        <f t="shared" si="983"/>
        <v>-18.570301499845165</v>
      </c>
      <c r="Q3331" s="3">
        <f t="shared" si="984"/>
        <v>-141.0937468776194</v>
      </c>
      <c r="R3331">
        <f t="shared" si="985"/>
        <v>38.906253122380605</v>
      </c>
      <c r="S3331">
        <f t="shared" si="986"/>
        <v>259.60793006586511</v>
      </c>
      <c r="T3331">
        <f t="shared" si="969"/>
        <v>-18.570301499845165</v>
      </c>
    </row>
    <row r="3332" spans="1:20" x14ac:dyDescent="0.25">
      <c r="A3332">
        <f t="shared" si="970"/>
        <v>1637363.1577980544</v>
      </c>
      <c r="B3332">
        <f t="shared" si="987"/>
        <v>260594.44020011541</v>
      </c>
      <c r="C3332" t="str">
        <f t="shared" si="971"/>
        <v>-0.0914035348834276-0.0734158263482172i</v>
      </c>
      <c r="D3332" t="str">
        <f t="shared" si="972"/>
        <v>3.08265699306012-1.16519889733969i</v>
      </c>
      <c r="E3332" t="str">
        <f t="shared" si="973"/>
        <v>16.7165430326698-103.226838562858i</v>
      </c>
      <c r="F3332" t="str">
        <f t="shared" si="974"/>
        <v>2.38401960212215-0.885420541294497i</v>
      </c>
      <c r="G3332" t="str">
        <f t="shared" si="975"/>
        <v>0.983131303413837-0.128779438039023i</v>
      </c>
      <c r="H3332" t="str">
        <f t="shared" si="976"/>
        <v>0.0815144715439345-61.1413480401234i</v>
      </c>
      <c r="I3332" t="str">
        <f t="shared" si="977"/>
        <v>-0.152171143963956-0.411404768797204i</v>
      </c>
      <c r="K3332" t="str">
        <f t="shared" si="978"/>
        <v>0.000261664720493839-0.000217401378417251i</v>
      </c>
      <c r="L3332" t="str">
        <f t="shared" si="979"/>
        <v>0.00015-0.00108286890232371i</v>
      </c>
      <c r="M3332" t="str">
        <f t="shared" si="980"/>
        <v>0.0004-0.000191094512174773i</v>
      </c>
      <c r="N3332">
        <f t="shared" si="981"/>
        <v>38.771623747221525</v>
      </c>
      <c r="O3332">
        <f t="shared" si="982"/>
        <v>18.61871378332317</v>
      </c>
      <c r="P3332" s="3">
        <f t="shared" si="983"/>
        <v>-18.61871378332317</v>
      </c>
      <c r="Q3332" s="3">
        <f t="shared" si="984"/>
        <v>-141.22837625277847</v>
      </c>
      <c r="R3332">
        <f t="shared" si="985"/>
        <v>38.771623747221525</v>
      </c>
      <c r="S3332">
        <f t="shared" si="986"/>
        <v>260.5944402001154</v>
      </c>
      <c r="T3332">
        <f t="shared" si="969"/>
        <v>-18.61871378332317</v>
      </c>
    </row>
    <row r="3333" spans="1:20" x14ac:dyDescent="0.25">
      <c r="A3333">
        <f t="shared" si="970"/>
        <v>1643585.137797687</v>
      </c>
      <c r="B3333">
        <f t="shared" si="987"/>
        <v>261584.69907287584</v>
      </c>
      <c r="C3333" t="str">
        <f t="shared" si="971"/>
        <v>-0.0910669042607197-0.0727934003084624i</v>
      </c>
      <c r="D3333" t="str">
        <f t="shared" si="972"/>
        <v>3.07999041989874-1.16820464641179i</v>
      </c>
      <c r="E3333" t="str">
        <f t="shared" si="973"/>
        <v>16.4679009741832-102.851172543088i</v>
      </c>
      <c r="F3333" t="str">
        <f t="shared" si="974"/>
        <v>2.3837134244351-0.884397261287554i</v>
      </c>
      <c r="G3333" t="str">
        <f t="shared" si="975"/>
        <v>0.983005040664879-0.12925219801736i</v>
      </c>
      <c r="H3333" t="str">
        <f t="shared" si="976"/>
        <v>0.0808375923346797-60.9095090695835i</v>
      </c>
      <c r="I3333" t="str">
        <f t="shared" si="977"/>
        <v>-0.151420848365672-0.409791020615444i</v>
      </c>
      <c r="K3333" t="str">
        <f t="shared" si="978"/>
        <v>0.000261471075280796-0.000216990742045571i</v>
      </c>
      <c r="L3333" t="str">
        <f t="shared" si="979"/>
        <v>0.00015-0.00107876957792759i</v>
      </c>
      <c r="M3333" t="str">
        <f t="shared" si="980"/>
        <v>0.0004-0.000190371101987222i</v>
      </c>
      <c r="N3333">
        <f t="shared" si="981"/>
        <v>38.636735499772129</v>
      </c>
      <c r="O3333">
        <f t="shared" si="982"/>
        <v>18.667147112559089</v>
      </c>
      <c r="P3333" s="3">
        <f t="shared" si="983"/>
        <v>-18.667147112559089</v>
      </c>
      <c r="Q3333" s="3">
        <f t="shared" si="984"/>
        <v>-141.36326450022787</v>
      </c>
      <c r="R3333">
        <f t="shared" si="985"/>
        <v>38.636735499772129</v>
      </c>
      <c r="S3333">
        <f t="shared" si="986"/>
        <v>261.58469907287582</v>
      </c>
      <c r="T3333">
        <f t="shared" si="969"/>
        <v>-18.667147112559089</v>
      </c>
    </row>
    <row r="3334" spans="1:20" x14ac:dyDescent="0.25">
      <c r="A3334">
        <f t="shared" si="970"/>
        <v>1649830.7613213183</v>
      </c>
      <c r="B3334">
        <f t="shared" si="987"/>
        <v>262578.7209293528</v>
      </c>
      <c r="C3334" t="str">
        <f t="shared" si="971"/>
        <v>-0.0907307943786586-0.0721746330705413i</v>
      </c>
      <c r="D3334" t="str">
        <f t="shared" si="972"/>
        <v>3.07730820433889-1.17121428263713i</v>
      </c>
      <c r="E3334" t="str">
        <f t="shared" si="973"/>
        <v>16.2213225097499-102.476401888174i</v>
      </c>
      <c r="F3334" t="str">
        <f t="shared" si="974"/>
        <v>2.38340499491097-0.883386101035965i</v>
      </c>
      <c r="G3334" t="str">
        <f t="shared" si="975"/>
        <v>0.982877849294556-0.129726568830999i</v>
      </c>
      <c r="H3334" t="str">
        <f t="shared" si="976"/>
        <v>0.0801660552427211-60.6785517747765i</v>
      </c>
      <c r="I3334" t="str">
        <f t="shared" si="977"/>
        <v>-0.150676126481539-0.408183235545668i</v>
      </c>
      <c r="K3334" t="str">
        <f t="shared" si="978"/>
        <v>0.000261276643313552-0.000216582261573364i</v>
      </c>
      <c r="L3334" t="str">
        <f t="shared" si="979"/>
        <v>0.00015-0.00107468577199401i</v>
      </c>
      <c r="M3334" t="str">
        <f t="shared" si="980"/>
        <v>0.0004-0.000189650430351885i</v>
      </c>
      <c r="N3334">
        <f t="shared" si="981"/>
        <v>38.501585919556561</v>
      </c>
      <c r="O3334">
        <f t="shared" si="982"/>
        <v>18.71560189088153</v>
      </c>
      <c r="P3334" s="3">
        <f t="shared" si="983"/>
        <v>-18.71560189088153</v>
      </c>
      <c r="Q3334" s="3">
        <f t="shared" si="984"/>
        <v>-141.49841408044344</v>
      </c>
      <c r="R3334">
        <f t="shared" si="985"/>
        <v>38.501585919556561</v>
      </c>
      <c r="S3334">
        <f t="shared" si="986"/>
        <v>262.57872092935281</v>
      </c>
      <c r="T3334">
        <f t="shared" si="969"/>
        <v>-18.71560189088153</v>
      </c>
    </row>
    <row r="3335" spans="1:20" x14ac:dyDescent="0.25">
      <c r="A3335">
        <f t="shared" si="970"/>
        <v>1656100.1182143395</v>
      </c>
      <c r="B3335">
        <f t="shared" si="987"/>
        <v>263576.52006888436</v>
      </c>
      <c r="C3335" t="str">
        <f t="shared" si="971"/>
        <v>-0.0903952057632739-0.0715595019802802i</v>
      </c>
      <c r="D3335" t="str">
        <f t="shared" si="972"/>
        <v>3.07461028618529-1.17422773559194i</v>
      </c>
      <c r="E3335" t="str">
        <f t="shared" si="973"/>
        <v>15.9767909372926-102.102530688794i</v>
      </c>
      <c r="F3335" t="str">
        <f t="shared" si="974"/>
        <v>2.38309429758776-0.882387039334673i</v>
      </c>
      <c r="G3335" t="str">
        <f t="shared" si="975"/>
        <v>0.982749722720403-0.130202554557789i</v>
      </c>
      <c r="H3335" t="str">
        <f t="shared" si="976"/>
        <v>0.0794998188898491-60.4484727723729i</v>
      </c>
      <c r="I3335" t="str">
        <f t="shared" si="977"/>
        <v>-0.149936935321928-0.406581389998154i</v>
      </c>
      <c r="K3335" t="str">
        <f t="shared" si="978"/>
        <v>0.000261081421329479-0.000216175923571659i</v>
      </c>
      <c r="L3335" t="str">
        <f t="shared" si="979"/>
        <v>0.00015-0.00107061742577606i</v>
      </c>
      <c r="M3335" t="str">
        <f t="shared" si="980"/>
        <v>0.0004-0.000188932486901658i</v>
      </c>
      <c r="N3335">
        <f t="shared" si="981"/>
        <v>38.366172577176769</v>
      </c>
      <c r="O3335">
        <f t="shared" si="982"/>
        <v>18.764078524353131</v>
      </c>
      <c r="P3335" s="3">
        <f t="shared" si="983"/>
        <v>-18.764078524353131</v>
      </c>
      <c r="Q3335" s="3">
        <f t="shared" si="984"/>
        <v>-141.63382742282323</v>
      </c>
      <c r="R3335">
        <f t="shared" si="985"/>
        <v>38.366172577176769</v>
      </c>
      <c r="S3335">
        <f t="shared" si="986"/>
        <v>263.57652006888435</v>
      </c>
      <c r="T3335">
        <f t="shared" si="969"/>
        <v>-18.764078524353131</v>
      </c>
    </row>
    <row r="3336" spans="1:20" x14ac:dyDescent="0.25">
      <c r="A3336">
        <f t="shared" si="970"/>
        <v>1662393.298663554</v>
      </c>
      <c r="B3336">
        <f t="shared" si="987"/>
        <v>264578.11084514612</v>
      </c>
      <c r="C3336" t="str">
        <f t="shared" si="971"/>
        <v>-0.0900601388331037-0.0709479846296117i</v>
      </c>
      <c r="D3336" t="str">
        <f t="shared" si="972"/>
        <v>3.07189660544462-1.17724493413767i</v>
      </c>
      <c r="E3336" t="str">
        <f t="shared" si="973"/>
        <v>15.7342896801386-101.729562895309i</v>
      </c>
      <c r="F3336" t="str">
        <f t="shared" si="974"/>
        <v>2.38278131639936-0.881400055080867i</v>
      </c>
      <c r="G3336" t="str">
        <f t="shared" si="975"/>
        <v>0.982620654317008-0.130680159269199i</v>
      </c>
      <c r="H3336" t="str">
        <f t="shared" si="976"/>
        <v>0.0788388422327916-60.2192686923735i</v>
      </c>
      <c r="I3336" t="str">
        <f t="shared" si="977"/>
        <v>-0.149203232218828-0.404985460477297i</v>
      </c>
      <c r="K3336" t="str">
        <f t="shared" si="978"/>
        <v>0.000260885406104009-0.000215771714603636i</v>
      </c>
      <c r="L3336" t="str">
        <f t="shared" si="979"/>
        <v>0.00015-0.00106656448074922i</v>
      </c>
      <c r="M3336" t="str">
        <f t="shared" si="980"/>
        <v>0.0004-0.000188217261308685i</v>
      </c>
      <c r="N3336">
        <f t="shared" si="981"/>
        <v>38.230493074315262</v>
      </c>
      <c r="O3336">
        <f t="shared" si="982"/>
        <v>18.812577421723773</v>
      </c>
      <c r="P3336" s="3">
        <f t="shared" si="983"/>
        <v>-18.812577421723773</v>
      </c>
      <c r="Q3336" s="3">
        <f t="shared" si="984"/>
        <v>-141.76950692568474</v>
      </c>
      <c r="R3336">
        <f t="shared" si="985"/>
        <v>38.230493074315262</v>
      </c>
      <c r="S3336">
        <f t="shared" si="986"/>
        <v>264.57811084514611</v>
      </c>
      <c r="T3336">
        <f t="shared" si="969"/>
        <v>-18.812577421723773</v>
      </c>
    </row>
    <row r="3337" spans="1:20" x14ac:dyDescent="0.25">
      <c r="A3337">
        <f t="shared" si="970"/>
        <v>1668710.3931984755</v>
      </c>
      <c r="B3337">
        <f t="shared" si="987"/>
        <v>265583.50766635768</v>
      </c>
      <c r="C3337" t="str">
        <f t="shared" si="971"/>
        <v>-0.0897255939029427-0.0703400588549381i</v>
      </c>
      <c r="D3337" t="str">
        <f t="shared" si="972"/>
        <v>3.06916710233274-1.18026580641858i</v>
      </c>
      <c r="E3337" t="str">
        <f t="shared" si="973"/>
        <v>15.4938022866335-101.35750232029i</v>
      </c>
      <c r="F3337" t="str">
        <f t="shared" si="974"/>
        <v>2.38246603517492-0.880425127272924i</v>
      </c>
      <c r="G3337" t="str">
        <f t="shared" si="975"/>
        <v>0.98249063741579-0.131159387030074i</v>
      </c>
      <c r="H3337" t="str">
        <f t="shared" si="976"/>
        <v>0.0781830845602955-59.9909361780548i</v>
      </c>
      <c r="I3337" t="str">
        <f t="shared" si="977"/>
        <v>-0.148474974823358-0.403395423581197i</v>
      </c>
      <c r="K3337" t="str">
        <f t="shared" si="978"/>
        <v>0.000260688594451082-0.000215369621224598i</v>
      </c>
      <c r="L3337" t="str">
        <f t="shared" si="979"/>
        <v>0.00015-0.0010625268786105i</v>
      </c>
      <c r="M3337" t="str">
        <f t="shared" si="980"/>
        <v>0.0004-0.000187504743284205i</v>
      </c>
      <c r="N3337">
        <f t="shared" si="981"/>
        <v>38.094545043736247</v>
      </c>
      <c r="O3337">
        <f t="shared" si="982"/>
        <v>18.861098994383575</v>
      </c>
      <c r="P3337" s="3">
        <f t="shared" si="983"/>
        <v>-18.861098994383575</v>
      </c>
      <c r="Q3337" s="3">
        <f t="shared" si="984"/>
        <v>-141.90545495626375</v>
      </c>
      <c r="R3337">
        <f t="shared" si="985"/>
        <v>38.094545043736247</v>
      </c>
      <c r="S3337">
        <f t="shared" si="986"/>
        <v>265.58350766635766</v>
      </c>
      <c r="T3337">
        <f t="shared" si="969"/>
        <v>-18.861098994383575</v>
      </c>
    </row>
    <row r="3338" spans="1:20" x14ac:dyDescent="0.25">
      <c r="A3338">
        <f t="shared" si="970"/>
        <v>1675051.4926926296</v>
      </c>
      <c r="B3338">
        <f t="shared" si="987"/>
        <v>266592.72499548981</v>
      </c>
      <c r="C3338" t="str">
        <f t="shared" si="971"/>
        <v>-0.0893915711875375-0.0697357027354941i</v>
      </c>
      <c r="D3338" t="str">
        <f t="shared" si="972"/>
        <v>3.06642171728215-1.18329027985949i</v>
      </c>
      <c r="E3338" t="str">
        <f t="shared" si="973"/>
        <v>15.2553124297463-100.986352641012i</v>
      </c>
      <c r="F3338" t="str">
        <f t="shared" si="974"/>
        <v>2.38214843763846-0.879462235009398i</v>
      </c>
      <c r="G3338" t="str">
        <f t="shared" si="975"/>
        <v>0.982359665304776-0.131640241898383i</v>
      </c>
      <c r="H3338" t="str">
        <f t="shared" si="976"/>
        <v>0.0775325054902373-59.7634718859132i</v>
      </c>
      <c r="I3338" t="str">
        <f t="shared" si="977"/>
        <v>-0.14775212110331-0.401811256001296i</v>
      </c>
      <c r="K3338" t="str">
        <f t="shared" si="978"/>
        <v>0.000260490983223605-0.000214969629981944i</v>
      </c>
      <c r="L3338" t="str">
        <f t="shared" si="979"/>
        <v>0.00015-0.00105850456127764i</v>
      </c>
      <c r="M3338" t="str">
        <f t="shared" si="980"/>
        <v>0.0004-0.000186794922578408i</v>
      </c>
      <c r="N3338">
        <f t="shared" si="981"/>
        <v>37.95832614929148</v>
      </c>
      <c r="O3338">
        <f t="shared" si="982"/>
        <v>18.909643656314994</v>
      </c>
      <c r="P3338" s="3">
        <f t="shared" si="983"/>
        <v>-18.909643656314994</v>
      </c>
      <c r="Q3338" s="3">
        <f t="shared" si="984"/>
        <v>-142.04167385070852</v>
      </c>
      <c r="R3338">
        <f t="shared" si="985"/>
        <v>37.95832614929148</v>
      </c>
      <c r="S3338">
        <f t="shared" si="986"/>
        <v>266.59272499548979</v>
      </c>
      <c r="T3338">
        <f t="shared" si="969"/>
        <v>-18.909643656314994</v>
      </c>
    </row>
    <row r="3339" spans="1:20" x14ac:dyDescent="0.25">
      <c r="A3339">
        <f t="shared" si="970"/>
        <v>1681416.6883648618</v>
      </c>
      <c r="B3339">
        <f t="shared" si="987"/>
        <v>267605.77735047269</v>
      </c>
      <c r="C3339" t="str">
        <f t="shared" si="971"/>
        <v>-0.0890580708052087-0.0691348945916582i</v>
      </c>
      <c r="D3339" t="str">
        <f t="shared" si="972"/>
        <v>3.06366039094926-1.18631828116346i</v>
      </c>
      <c r="E3339" t="str">
        <f t="shared" si="973"/>
        <v>15.0188039066461-100.616117401891i</v>
      </c>
      <c r="F3339" t="str">
        <f t="shared" si="974"/>
        <v>2.38182850740814-0.878511357487903i</v>
      </c>
      <c r="G3339" t="str">
        <f t="shared" si="975"/>
        <v>0.982227731228373-0.132122727924971i</v>
      </c>
      <c r="H3339" t="str">
        <f t="shared" si="976"/>
        <v>0.0768870649667567-59.5368724856091i</v>
      </c>
      <c r="I3339" t="str">
        <f t="shared" si="977"/>
        <v>-0.147034629340683-0.400232934521943i</v>
      </c>
      <c r="K3339" t="str">
        <f t="shared" si="978"/>
        <v>0.000260292569313912-0.000214571727415173i</v>
      </c>
      <c r="L3339" t="str">
        <f t="shared" si="979"/>
        <v>0.00015-0.00105449747088827i</v>
      </c>
      <c r="M3339" t="str">
        <f t="shared" si="980"/>
        <v>0.0004-0.000186087788980282i</v>
      </c>
      <c r="N3339">
        <f t="shared" si="981"/>
        <v>37.821834085916265</v>
      </c>
      <c r="O3339">
        <f t="shared" si="982"/>
        <v>18.958211824047655</v>
      </c>
      <c r="P3339" s="3">
        <f t="shared" si="983"/>
        <v>-18.958211824047655</v>
      </c>
      <c r="Q3339" s="3">
        <f t="shared" si="984"/>
        <v>-142.17816591408373</v>
      </c>
      <c r="R3339">
        <f t="shared" si="985"/>
        <v>37.821834085916265</v>
      </c>
      <c r="S3339">
        <f t="shared" si="986"/>
        <v>267.60577735047269</v>
      </c>
      <c r="T3339">
        <f t="shared" si="969"/>
        <v>-18.958211824047655</v>
      </c>
    </row>
    <row r="3340" spans="1:20" x14ac:dyDescent="0.25">
      <c r="A3340">
        <f t="shared" si="970"/>
        <v>1687806.0717806481</v>
      </c>
      <c r="B3340">
        <f t="shared" si="987"/>
        <v>268622.67930440448</v>
      </c>
      <c r="C3340" t="str">
        <f t="shared" si="971"/>
        <v>-0.088725092781427-0.0685376129832715i</v>
      </c>
      <c r="D3340" t="str">
        <f t="shared" si="972"/>
        <v>3.06088306422192-1.18934973630961i</v>
      </c>
      <c r="E3340" t="str">
        <f t="shared" si="973"/>
        <v>14.7842606382725-100.246800016906i</v>
      </c>
      <c r="F3340" t="str">
        <f t="shared" si="974"/>
        <v>2.38150622799586-0.8775724740041i</v>
      </c>
      <c r="G3340" t="str">
        <f t="shared" si="975"/>
        <v>0.982094828387149-0.132606849153296i</v>
      </c>
      <c r="H3340" t="str">
        <f t="shared" si="976"/>
        <v>0.0762467232574085-59.3111346599099i</v>
      </c>
      <c r="I3340" t="str">
        <f t="shared" si="977"/>
        <v>-0.146322458129264-0.398660436020012i</v>
      </c>
      <c r="K3340" t="str">
        <f t="shared" si="978"/>
        <v>0.000260093349654212-0.000214175900055864i</v>
      </c>
      <c r="L3340" t="str">
        <f t="shared" si="979"/>
        <v>0.00015-0.00105050554979903i</v>
      </c>
      <c r="M3340" t="str">
        <f t="shared" si="980"/>
        <v>0.0004-0.000185383332317476i</v>
      </c>
      <c r="N3340">
        <f t="shared" si="981"/>
        <v>37.685066579630899</v>
      </c>
      <c r="O3340">
        <f t="shared" si="982"/>
        <v>19.006803916611595</v>
      </c>
      <c r="P3340" s="3">
        <f t="shared" si="983"/>
        <v>-19.006803916611595</v>
      </c>
      <c r="Q3340" s="3">
        <f t="shared" si="984"/>
        <v>-142.3149334203691</v>
      </c>
      <c r="R3340">
        <f t="shared" si="985"/>
        <v>37.685066579630899</v>
      </c>
      <c r="S3340">
        <f t="shared" si="986"/>
        <v>268.62267930440447</v>
      </c>
      <c r="T3340">
        <f t="shared" si="969"/>
        <v>-19.006803916611595</v>
      </c>
    </row>
    <row r="3341" spans="1:20" x14ac:dyDescent="0.25">
      <c r="A3341">
        <f t="shared" si="970"/>
        <v>1694219.7348534146</v>
      </c>
      <c r="B3341">
        <f t="shared" si="987"/>
        <v>269643.44548576121</v>
      </c>
      <c r="C3341" t="str">
        <f t="shared" si="971"/>
        <v>-0.0883926370523305-0.0679438367079299i</v>
      </c>
      <c r="D3341" t="str">
        <f t="shared" si="972"/>
        <v>3.058089678227-1.19238457055105i</v>
      </c>
      <c r="E3341" t="str">
        <f t="shared" si="973"/>
        <v>14.5516666688871-99.8784037719695i</v>
      </c>
      <c r="F3341" t="str">
        <f t="shared" si="974"/>
        <v>2.38118158280666-0.876645563950624i</v>
      </c>
      <c r="G3341" t="str">
        <f t="shared" si="975"/>
        <v>0.981960949937604-0.133092609619175i</v>
      </c>
      <c r="H3341" t="str">
        <f t="shared" si="976"/>
        <v>0.0756114409503595-59.0862551046369i</v>
      </c>
      <c r="I3341" t="str">
        <f t="shared" si="977"/>
        <v>-0.145615566372213-0.39709373746452i</v>
      </c>
      <c r="K3341" t="str">
        <f t="shared" si="978"/>
        <v>0.000259893321217064-0.000213782134427688i</v>
      </c>
      <c r="L3341" t="str">
        <f t="shared" si="979"/>
        <v>0.00015-0.00104652874058481i</v>
      </c>
      <c r="M3341" t="str">
        <f t="shared" si="980"/>
        <v>0.0004-0.000184681542456143i</v>
      </c>
      <c r="N3341">
        <f t="shared" si="981"/>
        <v>37.548021387537688</v>
      </c>
      <c r="O3341">
        <f t="shared" si="982"/>
        <v>19.055420355491389</v>
      </c>
      <c r="P3341" s="3">
        <f t="shared" si="983"/>
        <v>-19.055420355491389</v>
      </c>
      <c r="Q3341" s="3">
        <f t="shared" si="984"/>
        <v>-142.45197861246231</v>
      </c>
      <c r="R3341">
        <f t="shared" si="985"/>
        <v>37.548021387537688</v>
      </c>
      <c r="S3341">
        <f t="shared" si="986"/>
        <v>269.64344548576122</v>
      </c>
      <c r="T3341">
        <f t="shared" si="969"/>
        <v>-19.055420355491389</v>
      </c>
    </row>
    <row r="3342" spans="1:20" x14ac:dyDescent="0.25">
      <c r="A3342">
        <f t="shared" si="970"/>
        <v>1700657.7698458575</v>
      </c>
      <c r="B3342">
        <f t="shared" si="987"/>
        <v>270668.09057860711</v>
      </c>
      <c r="C3342" t="str">
        <f t="shared" si="971"/>
        <v>-0.0880607034681744-0.0673535447992508i</v>
      </c>
      <c r="D3342" t="str">
        <f t="shared" si="972"/>
        <v>3.05528017433793-1.19542270841274i</v>
      </c>
      <c r="E3342" t="str">
        <f t="shared" si="973"/>
        <v>14.3210061656082-99.5109318272638i</v>
      </c>
      <c r="F3342" t="str">
        <f t="shared" si="974"/>
        <v>2.38085455513812-0.875730606815974i</v>
      </c>
      <c r="G3342" t="str">
        <f t="shared" si="975"/>
        <v>0.981826088991946-0.133580013350522i</v>
      </c>
      <c r="H3342" t="str">
        <f t="shared" si="976"/>
        <v>0.0749811789515905-58.8622305286087i</v>
      </c>
      <c r="I3342" t="str">
        <f t="shared" si="977"/>
        <v>-0.144913913279665-0.395532815916213i</v>
      </c>
      <c r="K3342" t="str">
        <f t="shared" si="978"/>
        <v>0.000259692481015827-0.000213390417046409i</v>
      </c>
      <c r="L3342" t="str">
        <f t="shared" si="979"/>
        <v>0.00015-0.00104256698603786i</v>
      </c>
      <c r="M3342" t="str">
        <f t="shared" si="980"/>
        <v>0.0004-0.0001839824093008i</v>
      </c>
      <c r="N3342">
        <f t="shared" si="981"/>
        <v>37.410696297816571</v>
      </c>
      <c r="O3342">
        <f t="shared" si="982"/>
        <v>19.104061564581702</v>
      </c>
      <c r="P3342" s="3">
        <f t="shared" si="983"/>
        <v>-19.104061564581702</v>
      </c>
      <c r="Q3342" s="3">
        <f t="shared" si="984"/>
        <v>-142.58930370218343</v>
      </c>
      <c r="R3342">
        <f t="shared" si="985"/>
        <v>37.410696297816571</v>
      </c>
      <c r="S3342">
        <f t="shared" si="986"/>
        <v>270.66809057860712</v>
      </c>
      <c r="T3342">
        <f t="shared" si="969"/>
        <v>-19.104061564581702</v>
      </c>
    </row>
    <row r="3343" spans="1:20" x14ac:dyDescent="0.25">
      <c r="A3343">
        <f t="shared" si="970"/>
        <v>1707120.2693712721</v>
      </c>
      <c r="B3343">
        <f t="shared" si="987"/>
        <v>271696.62932280585</v>
      </c>
      <c r="C3343" t="str">
        <f t="shared" si="971"/>
        <v>-0.0877292917967434-0.0667667165251452i</v>
      </c>
      <c r="D3343" t="str">
        <f t="shared" si="972"/>
        <v>3.05245449418246-1.19846407368959i</v>
      </c>
      <c r="E3343" t="str">
        <f t="shared" si="973"/>
        <v>14.0922634179382-99.1443872195487i</v>
      </c>
      <c r="F3343" t="str">
        <f t="shared" si="974"/>
        <v>2.38052512817996-0.874827582183499i</v>
      </c>
      <c r="G3343" t="str">
        <f t="shared" si="975"/>
        <v>0.981690238617866-0.134069064367079i</v>
      </c>
      <c r="H3343" t="str">
        <f t="shared" si="976"/>
        <v>0.0743558984821441-58.6390576535874i</v>
      </c>
      <c r="I3343" t="str">
        <f t="shared" si="977"/>
        <v>-0.144217458366366-0.393977648527209i</v>
      </c>
      <c r="K3343" t="str">
        <f t="shared" si="978"/>
        <v>0.000259490826105144-0.000213000734419905i</v>
      </c>
      <c r="L3343" t="str">
        <f t="shared" si="979"/>
        <v>0.00015-0.00103862022916703i</v>
      </c>
      <c r="M3343" t="str">
        <f t="shared" si="980"/>
        <v>0.0004-0.000183285922794181i</v>
      </c>
      <c r="N3343">
        <f t="shared" si="981"/>
        <v>37.273089129722848</v>
      </c>
      <c r="O3343">
        <f t="shared" si="982"/>
        <v>19.152727970140973</v>
      </c>
      <c r="P3343" s="3">
        <f t="shared" si="983"/>
        <v>-19.152727970140973</v>
      </c>
      <c r="Q3343" s="3">
        <f t="shared" si="984"/>
        <v>-142.72691087027715</v>
      </c>
      <c r="R3343">
        <f t="shared" si="985"/>
        <v>37.273089129722848</v>
      </c>
      <c r="S3343">
        <f t="shared" si="986"/>
        <v>271.69662932280585</v>
      </c>
      <c r="T3343">
        <f t="shared" si="969"/>
        <v>-19.152727970140973</v>
      </c>
    </row>
    <row r="3344" spans="1:20" x14ac:dyDescent="0.25">
      <c r="A3344">
        <f t="shared" si="970"/>
        <v>1713607.3263948828</v>
      </c>
      <c r="B3344">
        <f t="shared" si="987"/>
        <v>272729.0765142325</v>
      </c>
      <c r="C3344" t="str">
        <f t="shared" si="971"/>
        <v>-0.0873984017266899-0.0661833313860478i</v>
      </c>
      <c r="D3344" t="str">
        <f t="shared" si="972"/>
        <v>3.04961257965036-1.20150858944443i</v>
      </c>
      <c r="E3344" t="str">
        <f t="shared" si="973"/>
        <v>13.8654228372693-98.778772864424i</v>
      </c>
      <c r="F3344" t="str">
        <f t="shared" si="974"/>
        <v>2.38019328501333-0.873936469730247i</v>
      </c>
      <c r="G3344" t="str">
        <f t="shared" si="975"/>
        <v>0.981553391838312-0.134559766680151i</v>
      </c>
      <c r="H3344" t="str">
        <f t="shared" si="976"/>
        <v>0.0737355610753771-58.4167332142236i</v>
      </c>
      <c r="I3344" t="str">
        <f t="shared" si="977"/>
        <v>-0.143526161449303-0.392428212540582i</v>
      </c>
      <c r="K3344" t="str">
        <f t="shared" si="978"/>
        <v>0.000259288353581389-0.000212613073048188i</v>
      </c>
      <c r="L3344" t="str">
        <f t="shared" si="979"/>
        <v>0.00015-0.00103468841319688i</v>
      </c>
      <c r="M3344" t="str">
        <f t="shared" si="980"/>
        <v>0.0004-0.000182592072917096i</v>
      </c>
      <c r="N3344">
        <f t="shared" si="981"/>
        <v>37.135197733578565</v>
      </c>
      <c r="O3344">
        <f t="shared" si="982"/>
        <v>19.201420000747913</v>
      </c>
      <c r="P3344" s="3">
        <f t="shared" si="983"/>
        <v>-19.201420000747913</v>
      </c>
      <c r="Q3344" s="3">
        <f t="shared" si="984"/>
        <v>-142.86480226642144</v>
      </c>
      <c r="R3344">
        <f t="shared" si="985"/>
        <v>37.135197733578565</v>
      </c>
      <c r="S3344">
        <f t="shared" si="986"/>
        <v>272.72907651423247</v>
      </c>
      <c r="T3344">
        <f t="shared" si="969"/>
        <v>-19.201420000747913</v>
      </c>
    </row>
    <row r="3345" spans="1:20" x14ac:dyDescent="0.25">
      <c r="A3345">
        <f t="shared" si="970"/>
        <v>1720119.0342351834</v>
      </c>
      <c r="B3345">
        <f t="shared" si="987"/>
        <v>273765.44700498658</v>
      </c>
      <c r="C3345" t="str">
        <f t="shared" si="971"/>
        <v>-0.08706803287083-0.0656033691131527i</v>
      </c>
      <c r="D3345" t="str">
        <f t="shared" si="972"/>
        <v>3.04675437290129-1.20455617800624i</v>
      </c>
      <c r="E3345" t="str">
        <f t="shared" si="973"/>
        <v>13.640468956383-98.4140915585634i</v>
      </c>
      <c r="F3345" t="str">
        <f t="shared" si="974"/>
        <v>2.37985900861036-0.87305724922592i</v>
      </c>
      <c r="G3345" t="str">
        <f t="shared" si="975"/>
        <v>0.981415541631269-0.135052124292335i</v>
      </c>
      <c r="H3345" t="str">
        <f t="shared" si="976"/>
        <v>0.0731201285742549-58.1952539580024i</v>
      </c>
      <c r="I3345" t="str">
        <f t="shared" si="977"/>
        <v>-0.142839982645372-0.390884485289995i</v>
      </c>
      <c r="K3345" t="str">
        <f t="shared" si="978"/>
        <v>0.000259085060583149-0.000212227419423433i</v>
      </c>
      <c r="L3345" t="str">
        <f t="shared" si="979"/>
        <v>0.00015-0.00103077148156693i</v>
      </c>
      <c r="M3345" t="str">
        <f t="shared" si="980"/>
        <v>0.0004-0.000181900849688281i</v>
      </c>
      <c r="N3345">
        <f t="shared" si="981"/>
        <v>36.997019990767257</v>
      </c>
      <c r="O3345">
        <f t="shared" si="982"/>
        <v>19.250138087256556</v>
      </c>
      <c r="P3345" s="3">
        <f t="shared" si="983"/>
        <v>-19.250138087256556</v>
      </c>
      <c r="Q3345" s="3">
        <f t="shared" si="984"/>
        <v>-143.00298000923274</v>
      </c>
      <c r="R3345">
        <f t="shared" si="985"/>
        <v>36.997019990767257</v>
      </c>
      <c r="S3345">
        <f t="shared" si="986"/>
        <v>273.76544700498658</v>
      </c>
      <c r="T3345">
        <f t="shared" si="969"/>
        <v>-19.250138087256556</v>
      </c>
    </row>
    <row r="3346" spans="1:20" x14ac:dyDescent="0.25">
      <c r="A3346">
        <f t="shared" si="970"/>
        <v>1726655.486565277</v>
      </c>
      <c r="B3346">
        <f t="shared" si="987"/>
        <v>274805.75570360554</v>
      </c>
      <c r="C3346" t="str">
        <f t="shared" si="971"/>
        <v>-0.0867381847693807-0.0650268096666276i</v>
      </c>
      <c r="D3346" t="str">
        <f t="shared" si="972"/>
        <v>3.04387981637266-1.2076067609683i</v>
      </c>
      <c r="E3346" t="str">
        <f t="shared" si="973"/>
        <v>13.4173864289345-98.0503459819116i</v>
      </c>
      <c r="F3346" t="str">
        <f t="shared" si="974"/>
        <v>2.3795222818336-0.872189900531753i</v>
      </c>
      <c r="G3346" t="str">
        <f t="shared" si="975"/>
        <v>0.981276680929522-0.135546141197242i</v>
      </c>
      <c r="H3346" t="str">
        <f t="shared" si="976"/>
        <v>0.0725095631286647-57.9746166451897i</v>
      </c>
      <c r="I3346" t="str">
        <f t="shared" si="977"/>
        <v>-0.14215888236906-0.389346444199321i</v>
      </c>
      <c r="K3346" t="str">
        <f t="shared" si="978"/>
        <v>0.000258880944291698-0.000211843760030018i</v>
      </c>
      <c r="L3346" t="str">
        <f t="shared" si="979"/>
        <v>0.00015-0.00102686937793079i</v>
      </c>
      <c r="M3346" t="str">
        <f t="shared" si="980"/>
        <v>0.0004-0.000181212243164257i</v>
      </c>
      <c r="N3346">
        <f t="shared" si="981"/>
        <v>36.858553813726331</v>
      </c>
      <c r="O3346">
        <f t="shared" si="982"/>
        <v>19.298882662752284</v>
      </c>
      <c r="P3346" s="3">
        <f t="shared" si="983"/>
        <v>-19.298882662752284</v>
      </c>
      <c r="Q3346" s="3">
        <f t="shared" si="984"/>
        <v>-143.14144618627367</v>
      </c>
      <c r="R3346">
        <f t="shared" si="985"/>
        <v>36.858553813726331</v>
      </c>
      <c r="S3346">
        <f t="shared" si="986"/>
        <v>274.80575570360554</v>
      </c>
      <c r="T3346">
        <f t="shared" si="969"/>
        <v>-19.298882662752284</v>
      </c>
    </row>
    <row r="3347" spans="1:20" x14ac:dyDescent="0.25">
      <c r="A3347">
        <f t="shared" si="970"/>
        <v>1733216.777414225</v>
      </c>
      <c r="B3347">
        <f t="shared" si="987"/>
        <v>275850.01757527923</v>
      </c>
      <c r="C3347" t="str">
        <f t="shared" si="971"/>
        <v>-0.0864088568931443-0.0644536332338123i</v>
      </c>
      <c r="D3347" t="str">
        <f t="shared" si="972"/>
        <v>3.04098885278764-1.21066025918654i</v>
      </c>
      <c r="E3347" t="str">
        <f t="shared" si="973"/>
        <v>13.1961600289266-97.687538699846i</v>
      </c>
      <c r="F3347" t="str">
        <f t="shared" si="974"/>
        <v>2.37918308743546-0.871334403599434i</v>
      </c>
      <c r="G3347" t="str">
        <f t="shared" si="975"/>
        <v>0.981136802620443-0.136041821379224i</v>
      </c>
      <c r="H3347" t="str">
        <f t="shared" si="976"/>
        <v>0.0719038271927488-57.754818048778i</v>
      </c>
      <c r="I3347" t="str">
        <f t="shared" si="977"/>
        <v>-0.141482821330136-0.387814066782254i</v>
      </c>
      <c r="K3347" t="str">
        <f t="shared" si="978"/>
        <v>0.000258676001931463-0.000211462081344566i</v>
      </c>
      <c r="L3347" t="str">
        <f t="shared" si="979"/>
        <v>0.00015-0.0010229820461554i</v>
      </c>
      <c r="M3347" t="str">
        <f t="shared" si="980"/>
        <v>0.0004-0.000180526243439188i</v>
      </c>
      <c r="N3347">
        <f t="shared" si="981"/>
        <v>36.719797145937264</v>
      </c>
      <c r="O3347">
        <f t="shared" si="982"/>
        <v>19.347654162508245</v>
      </c>
      <c r="P3347" s="3">
        <f t="shared" si="983"/>
        <v>-19.347654162508245</v>
      </c>
      <c r="Q3347" s="3">
        <f t="shared" si="984"/>
        <v>-143.28020285406274</v>
      </c>
      <c r="R3347">
        <f t="shared" si="985"/>
        <v>36.719797145937264</v>
      </c>
      <c r="S3347">
        <f t="shared" si="986"/>
        <v>275.85001757527925</v>
      </c>
      <c r="T3347">
        <f t="shared" si="969"/>
        <v>-19.347654162508245</v>
      </c>
    </row>
    <row r="3348" spans="1:20" x14ac:dyDescent="0.25">
      <c r="A3348">
        <f t="shared" si="970"/>
        <v>1739803.0011683991</v>
      </c>
      <c r="B3348">
        <f t="shared" si="987"/>
        <v>276898.24764206528</v>
      </c>
      <c r="C3348" t="str">
        <f t="shared" si="971"/>
        <v>-0.0860800486466397-0.0638838202274053i</v>
      </c>
      <c r="D3348" t="str">
        <f t="shared" si="972"/>
        <v>3.03808142516314-1.21371659277786i</v>
      </c>
      <c r="E3348" t="str">
        <f t="shared" si="973"/>
        <v>12.9767746501701-97.3256721653064i</v>
      </c>
      <c r="F3348" t="str">
        <f t="shared" si="974"/>
        <v>2.37884140805765-0.870490738469971i</v>
      </c>
      <c r="G3348" t="str">
        <f t="shared" si="975"/>
        <v>0.980995899545756-0.136539168813088i</v>
      </c>
      <c r="H3348" t="str">
        <f t="shared" si="976"/>
        <v>0.0713028835222691-57.5358549544334i</v>
      </c>
      <c r="I3348" t="str">
        <f t="shared" si="977"/>
        <v>-0.140811760531368-0.386287330641938i</v>
      </c>
      <c r="K3348" t="str">
        <f t="shared" si="978"/>
        <v>0.000258470230770502-0.000211082369835998i</v>
      </c>
      <c r="L3348" t="str">
        <f t="shared" si="979"/>
        <v>0.00015-0.00101910943032018i</v>
      </c>
      <c r="M3348" t="str">
        <f t="shared" si="980"/>
        <v>0.0004-0.000179842840644738i</v>
      </c>
      <c r="N3348">
        <f t="shared" si="981"/>
        <v>36.580747961915137</v>
      </c>
      <c r="O3348">
        <f t="shared" si="982"/>
        <v>19.396453023942048</v>
      </c>
      <c r="P3348" s="3">
        <f t="shared" si="983"/>
        <v>-19.396453023942048</v>
      </c>
      <c r="Q3348" s="3">
        <f t="shared" si="984"/>
        <v>-143.41925203808486</v>
      </c>
      <c r="R3348">
        <f t="shared" si="985"/>
        <v>36.580747961915137</v>
      </c>
      <c r="S3348">
        <f t="shared" si="986"/>
        <v>276.89824764206526</v>
      </c>
      <c r="T3348">
        <f t="shared" si="969"/>
        <v>-19.396453023942048</v>
      </c>
    </row>
    <row r="3349" spans="1:20" x14ac:dyDescent="0.25">
      <c r="A3349">
        <f t="shared" si="970"/>
        <v>1746414.2525728389</v>
      </c>
      <c r="B3349">
        <f t="shared" si="987"/>
        <v>277950.46098310512</v>
      </c>
      <c r="C3349" t="str">
        <f t="shared" si="971"/>
        <v>-0.0857517593711801-0.0633173512836444i</v>
      </c>
      <c r="D3349" t="str">
        <f t="shared" si="972"/>
        <v>3.03515747681794-1.21677568111853i</v>
      </c>
      <c r="E3349" t="str">
        <f t="shared" si="973"/>
        <v>12.7592153057378-96.9647487208911i</v>
      </c>
      <c r="F3349" t="str">
        <f t="shared" si="974"/>
        <v>2.37849722623066-0.869658885272583i</v>
      </c>
      <c r="G3349" t="str">
        <f t="shared" si="975"/>
        <v>0.980853964501316-0.137038187463814i</v>
      </c>
      <c r="H3349" t="str">
        <f t="shared" si="976"/>
        <v>0.0707066951719954-57.317724160443i</v>
      </c>
      <c r="I3349" t="str">
        <f t="shared" si="977"/>
        <v>-0.140145661266258-0.384766213470598i</v>
      </c>
      <c r="K3349" t="str">
        <f t="shared" si="978"/>
        <v>0.000258263628120986-0.00021070461196559i</v>
      </c>
      <c r="L3349" t="str">
        <f t="shared" si="979"/>
        <v>0.00015-0.00101525147471626i</v>
      </c>
      <c r="M3349" t="str">
        <f t="shared" si="980"/>
        <v>0.0004-0.000179162024949928i</v>
      </c>
      <c r="N3349">
        <f t="shared" si="981"/>
        <v>36.441404267200681</v>
      </c>
      <c r="O3349">
        <f t="shared" si="982"/>
        <v>19.445279686572579</v>
      </c>
      <c r="P3349" s="3">
        <f t="shared" si="983"/>
        <v>-19.445279686572579</v>
      </c>
      <c r="Q3349" s="3">
        <f t="shared" si="984"/>
        <v>-143.55859573279932</v>
      </c>
      <c r="R3349">
        <f t="shared" si="985"/>
        <v>36.441404267200681</v>
      </c>
      <c r="S3349">
        <f t="shared" si="986"/>
        <v>277.95046098310513</v>
      </c>
      <c r="T3349">
        <f t="shared" si="969"/>
        <v>-19.445279686572579</v>
      </c>
    </row>
    <row r="3350" spans="1:20" x14ac:dyDescent="0.25">
      <c r="A3350">
        <f t="shared" si="970"/>
        <v>1753050.626732616</v>
      </c>
      <c r="B3350">
        <f t="shared" si="987"/>
        <v>279006.67273484095</v>
      </c>
      <c r="C3350" t="str">
        <f t="shared" si="971"/>
        <v>-0.0854239883479039-0.0627542072604647i</v>
      </c>
      <c r="D3350" t="str">
        <f t="shared" si="972"/>
        <v>3.03221695138087-1.21983744284278i</v>
      </c>
      <c r="E3350" t="str">
        <f t="shared" si="973"/>
        <v>12.5434671274043-96.6047706009186i</v>
      </c>
      <c r="F3350" t="str">
        <f t="shared" si="974"/>
        <v>2.37815052437321-0.868838824223586i</v>
      </c>
      <c r="G3350" t="str">
        <f t="shared" si="975"/>
        <v>0.980710990236881-0.137538881286266i</v>
      </c>
      <c r="H3350" t="str">
        <f t="shared" si="976"/>
        <v>0.0701152254931093-57.1004224776608i</v>
      </c>
      <c r="I3350" t="str">
        <f t="shared" si="977"/>
        <v>-0.139484485116785-0.38325069304916i</v>
      </c>
      <c r="K3350" t="str">
        <f t="shared" si="978"/>
        <v>0.000258056191339669-0.000210328794187042i</v>
      </c>
      <c r="L3350" t="str">
        <f t="shared" si="979"/>
        <v>0.00015-0.00101140812384565i</v>
      </c>
      <c r="M3350" t="str">
        <f t="shared" si="980"/>
        <v>0.0004-0.000178483786560997i</v>
      </c>
      <c r="N3350">
        <f t="shared" si="981"/>
        <v>36.301764098344961</v>
      </c>
      <c r="O3350">
        <f t="shared" si="982"/>
        <v>19.494134591977303</v>
      </c>
      <c r="P3350" s="3">
        <f t="shared" si="983"/>
        <v>-19.494134591977303</v>
      </c>
      <c r="Q3350" s="3">
        <f t="shared" si="984"/>
        <v>-143.69823590165504</v>
      </c>
      <c r="R3350">
        <f t="shared" si="985"/>
        <v>36.301764098344961</v>
      </c>
      <c r="S3350">
        <f t="shared" si="986"/>
        <v>279.00667273484095</v>
      </c>
      <c r="T3350">
        <f t="shared" si="969"/>
        <v>-19.494134591977303</v>
      </c>
    </row>
    <row r="3351" spans="1:20" x14ac:dyDescent="0.25">
      <c r="A3351">
        <f t="shared" si="970"/>
        <v>1759712.2191141997</v>
      </c>
      <c r="B3351">
        <f t="shared" si="987"/>
        <v>280066.89809123334</v>
      </c>
      <c r="C3351" t="str">
        <f t="shared" si="971"/>
        <v>-0.0850967348007525-0.0621943692356536i</v>
      </c>
      <c r="D3351" t="str">
        <f t="shared" si="972"/>
        <v>3.02925979279903-1.22290179584135i</v>
      </c>
      <c r="E3351" t="str">
        <f t="shared" si="973"/>
        <v>12.3295153650778-96.2457399334596i</v>
      </c>
      <c r="F3351" t="str">
        <f t="shared" si="974"/>
        <v>2.37780128479168-0.868030535625269i</v>
      </c>
      <c r="G3351" t="str">
        <f t="shared" si="975"/>
        <v>0.980566969455887-0.138041254224904i</v>
      </c>
      <c r="H3351" t="str">
        <f t="shared" si="976"/>
        <v>0.0695284381306433-56.8839467294561i</v>
      </c>
      <c r="I3351" t="str">
        <f t="shared" si="977"/>
        <v>-0.138828193951181-0.381740747246886i</v>
      </c>
      <c r="K3351" t="str">
        <f t="shared" si="978"/>
        <v>0.000257847917828375-0.000209954902946554i</v>
      </c>
      <c r="L3351" t="str">
        <f t="shared" si="979"/>
        <v>0.00015-0.00100757932242045i</v>
      </c>
      <c r="M3351" t="str">
        <f t="shared" si="980"/>
        <v>0.0004-0.000177808115721256i</v>
      </c>
      <c r="N3351">
        <f t="shared" si="981"/>
        <v>36.161825522897459</v>
      </c>
      <c r="O3351">
        <f t="shared" si="982"/>
        <v>19.543018183749638</v>
      </c>
      <c r="P3351" s="3">
        <f t="shared" si="983"/>
        <v>-19.543018183749638</v>
      </c>
      <c r="Q3351" s="3">
        <f t="shared" si="984"/>
        <v>-143.83817447710254</v>
      </c>
      <c r="R3351">
        <f t="shared" si="985"/>
        <v>36.161825522897459</v>
      </c>
      <c r="S3351">
        <f t="shared" si="986"/>
        <v>280.06689809123333</v>
      </c>
      <c r="T3351">
        <f t="shared" si="969"/>
        <v>-19.543018183749638</v>
      </c>
    </row>
    <row r="3352" spans="1:20" x14ac:dyDescent="0.25">
      <c r="A3352">
        <f t="shared" si="970"/>
        <v>1766399.1255468337</v>
      </c>
      <c r="B3352">
        <f t="shared" si="987"/>
        <v>281131.15230398002</v>
      </c>
      <c r="C3352" t="str">
        <f t="shared" si="971"/>
        <v>-0.0847699978993906-0.061637818504991i</v>
      </c>
      <c r="D3352" t="str">
        <f t="shared" si="972"/>
        <v>3.02628594534611-1.22596865726012i</v>
      </c>
      <c r="E3352" t="str">
        <f t="shared" si="973"/>
        <v>12.1173453862229-95.8876587423316i</v>
      </c>
      <c r="F3352" t="str">
        <f t="shared" si="974"/>
        <v>2.37744948967956-0.867233999864734i</v>
      </c>
      <c r="G3352" t="str">
        <f t="shared" si="975"/>
        <v>0.980421894815223-0.138545310213487i</v>
      </c>
      <c r="H3352" t="str">
        <f t="shared" si="976"/>
        <v>0.0689462970209324-56.6682937516605i</v>
      </c>
      <c r="I3352" t="str">
        <f t="shared" si="977"/>
        <v>-0.138176749921704-0.380236354021i</v>
      </c>
      <c r="K3352" t="str">
        <f t="shared" si="978"/>
        <v>0.000257638805034474-0.000209582924682901i</v>
      </c>
      <c r="L3352" t="str">
        <f t="shared" si="979"/>
        <v>0.00015-0.00100376501536207i</v>
      </c>
      <c r="M3352" t="str">
        <f t="shared" si="980"/>
        <v>0.0004-0.000177135002710954i</v>
      </c>
      <c r="N3352">
        <f t="shared" si="981"/>
        <v>36.02158663939386</v>
      </c>
      <c r="O3352">
        <f t="shared" si="982"/>
        <v>19.591930907457272</v>
      </c>
      <c r="P3352" s="3">
        <f t="shared" si="983"/>
        <v>-19.591930907457272</v>
      </c>
      <c r="Q3352" s="3">
        <f t="shared" si="984"/>
        <v>-143.97841336060614</v>
      </c>
      <c r="R3352">
        <f t="shared" si="985"/>
        <v>36.02158663939386</v>
      </c>
      <c r="S3352">
        <f t="shared" si="986"/>
        <v>281.13115230398</v>
      </c>
      <c r="T3352">
        <f t="shared" si="969"/>
        <v>-19.591930907457272</v>
      </c>
    </row>
    <row r="3353" spans="1:20" x14ac:dyDescent="0.25">
      <c r="A3353">
        <f t="shared" si="970"/>
        <v>1773111.4422239116</v>
      </c>
      <c r="B3353">
        <f t="shared" si="987"/>
        <v>282199.45068273513</v>
      </c>
      <c r="C3353" t="str">
        <f t="shared" si="971"/>
        <v>-0.0844437767620903-0.0610845365803844i</v>
      </c>
      <c r="D3353" t="str">
        <f t="shared" si="972"/>
        <v>3.02329535363072-1.22903794349892i</v>
      </c>
      <c r="E3353" t="str">
        <f t="shared" si="973"/>
        <v>11.9069426752761-95.5305289490694i</v>
      </c>
      <c r="F3353" t="str">
        <f t="shared" si="974"/>
        <v>2.37709512111694-0.866449197412778i</v>
      </c>
      <c r="G3353" t="str">
        <f t="shared" si="975"/>
        <v>0.980275758925002-0.139051053174772i</v>
      </c>
      <c r="H3353" t="str">
        <f t="shared" si="976"/>
        <v>0.0683687663891005-56.4534603925165i</v>
      </c>
      <c r="I3353" t="str">
        <f t="shared" si="977"/>
        <v>-0.137530115462447-0.378737491416336i</v>
      </c>
      <c r="K3353" t="str">
        <f t="shared" si="978"/>
        <v>0.000257428850451374-0.000209212845827531i</v>
      </c>
      <c r="L3353" t="str">
        <f t="shared" si="979"/>
        <v>0.00015-0.000999965147800428i</v>
      </c>
      <c r="M3353" t="str">
        <f t="shared" si="980"/>
        <v>0.0004-0.000176464437847135i</v>
      </c>
      <c r="N3353">
        <f t="shared" si="981"/>
        <v>35.881045577340785</v>
      </c>
      <c r="O3353">
        <f t="shared" si="982"/>
        <v>19.640873210599651</v>
      </c>
      <c r="P3353" s="3">
        <f t="shared" si="983"/>
        <v>-19.640873210599651</v>
      </c>
      <c r="Q3353" s="3">
        <f t="shared" si="984"/>
        <v>-144.11895442265921</v>
      </c>
      <c r="R3353">
        <f t="shared" si="985"/>
        <v>35.881045577340785</v>
      </c>
      <c r="S3353">
        <f t="shared" si="986"/>
        <v>282.19945068273512</v>
      </c>
      <c r="T3353">
        <f t="shared" si="969"/>
        <v>-19.640873210599651</v>
      </c>
    </row>
    <row r="3354" spans="1:20" x14ac:dyDescent="0.25">
      <c r="A3354">
        <f t="shared" si="970"/>
        <v>1779849.2657043624</v>
      </c>
      <c r="B3354">
        <f t="shared" si="987"/>
        <v>283271.80859532952</v>
      </c>
      <c r="C3354" t="str">
        <f t="shared" si="971"/>
        <v>-0.0841180704585538-0.0605345051879841i</v>
      </c>
      <c r="D3354" t="str">
        <f t="shared" si="972"/>
        <v>3.0202879626049-1.23210957021033i</v>
      </c>
      <c r="E3354" t="str">
        <f t="shared" si="973"/>
        <v>11.6982928330487-95.174352374857i</v>
      </c>
      <c r="F3354" t="str">
        <f t="shared" si="974"/>
        <v>2.37673816106992-0.865676108822741i</v>
      </c>
      <c r="G3354" t="str">
        <f t="shared" si="975"/>
        <v>0.98012855434834-0.139558487020222i</v>
      </c>
      <c r="H3354" t="str">
        <f t="shared" si="976"/>
        <v>0.0677958107465546-56.2394435126246i</v>
      </c>
      <c r="I3354" t="str">
        <f t="shared" si="977"/>
        <v>-0.136888253287156-0.377244137564959i</v>
      </c>
      <c r="K3354" t="str">
        <f t="shared" si="978"/>
        <v>0.000257218051618988-0.000208844652804654i</v>
      </c>
      <c r="L3354" t="str">
        <f t="shared" si="979"/>
        <v>0.00015-0.000996179665073154i</v>
      </c>
      <c r="M3354" t="str">
        <f t="shared" si="980"/>
        <v>0.0004-0.000175796411483498i</v>
      </c>
      <c r="N3354">
        <f t="shared" si="981"/>
        <v>35.740200497199055</v>
      </c>
      <c r="O3354">
        <f t="shared" si="982"/>
        <v>19.689845542567042</v>
      </c>
      <c r="P3354" s="3">
        <f t="shared" si="983"/>
        <v>-19.689845542567042</v>
      </c>
      <c r="Q3354" s="3">
        <f t="shared" si="984"/>
        <v>-144.25979950280094</v>
      </c>
      <c r="R3354">
        <f t="shared" si="985"/>
        <v>35.740200497199055</v>
      </c>
      <c r="S3354">
        <f t="shared" si="986"/>
        <v>283.2718085953295</v>
      </c>
      <c r="T3354">
        <f t="shared" si="969"/>
        <v>-19.689845542567042</v>
      </c>
    </row>
    <row r="3355" spans="1:20" x14ac:dyDescent="0.25">
      <c r="A3355">
        <f t="shared" si="970"/>
        <v>1786612.6929140391</v>
      </c>
      <c r="B3355">
        <f t="shared" si="987"/>
        <v>284348.24146799179</v>
      </c>
      <c r="C3355" t="str">
        <f t="shared" si="971"/>
        <v>-0.0837928780126947-0.0599877062663036i</v>
      </c>
      <c r="D3355" t="str">
        <f t="shared" si="972"/>
        <v>3.01726371757256-1.23518345229858i</v>
      </c>
      <c r="E3355" t="str">
        <f t="shared" si="973"/>
        <v>11.4913815761276-94.8191307424331i</v>
      </c>
      <c r="F3355" t="str">
        <f t="shared" si="974"/>
        <v>2.37637859139011-0.864914714729343i</v>
      </c>
      <c r="G3355" t="str">
        <f t="shared" si="975"/>
        <v>0.979980273601124-0.140067615649691i</v>
      </c>
      <c r="H3355" t="str">
        <f t="shared" si="976"/>
        <v>0.0672273948885181-56.0262399848925i</v>
      </c>
      <c r="I3355" t="str">
        <f t="shared" si="977"/>
        <v>-0.136251126387056-0.375756270685819i</v>
      </c>
      <c r="K3355" t="str">
        <f t="shared" si="978"/>
        <v>0.000257006406124239-0.000208478332031354i</v>
      </c>
      <c r="L3355" t="str">
        <f t="shared" si="979"/>
        <v>0.00015-0.000992408512724798i</v>
      </c>
      <c r="M3355" t="str">
        <f t="shared" si="980"/>
        <v>0.0004-0.000175130914010259i</v>
      </c>
      <c r="N3355">
        <f t="shared" si="981"/>
        <v>35.599049590370129</v>
      </c>
      <c r="O3355">
        <f t="shared" si="982"/>
        <v>19.738848354598709</v>
      </c>
      <c r="P3355" s="3">
        <f t="shared" si="983"/>
        <v>-19.738848354598709</v>
      </c>
      <c r="Q3355" s="3">
        <f t="shared" si="984"/>
        <v>-144.40095040962987</v>
      </c>
      <c r="R3355">
        <f t="shared" si="985"/>
        <v>35.599049590370129</v>
      </c>
      <c r="S3355">
        <f t="shared" si="986"/>
        <v>284.34824146799178</v>
      </c>
      <c r="T3355">
        <f t="shared" si="969"/>
        <v>-19.738848354598709</v>
      </c>
    </row>
    <row r="3356" spans="1:20" x14ac:dyDescent="0.25">
      <c r="A3356">
        <f t="shared" si="970"/>
        <v>1793401.8211471124</v>
      </c>
      <c r="B3356">
        <f t="shared" si="987"/>
        <v>285428.76478557015</v>
      </c>
      <c r="C3356" t="str">
        <f t="shared" si="971"/>
        <v>-0.083468198405371-0.0594441219643196i</v>
      </c>
      <c r="D3356" t="str">
        <f t="shared" si="972"/>
        <v>3.01422256419806-1.23825950391859i</v>
      </c>
      <c r="E3356" t="str">
        <f t="shared" si="973"/>
        <v>11.2861947362652-94.4648656779687i</v>
      </c>
      <c r="F3356" t="str">
        <f t="shared" si="974"/>
        <v>2.37601639381404-0.864164995847536i</v>
      </c>
      <c r="G3356" t="str">
        <f t="shared" si="975"/>
        <v>0.979830909151794-0.140578442951125i</v>
      </c>
      <c r="H3356" t="str">
        <f t="shared" si="976"/>
        <v>0.0666634838915769-55.8138466944851i</v>
      </c>
      <c r="I3356" t="str">
        <f t="shared" si="977"/>
        <v>-0.135618698028718-0.374273869084394i</v>
      </c>
      <c r="K3356" t="str">
        <f t="shared" si="978"/>
        <v>0.000256793911601529-0.000208113869917695i</v>
      </c>
      <c r="L3356" t="str">
        <f t="shared" si="979"/>
        <v>0.00015-0.000988651636506078i</v>
      </c>
      <c r="M3356" t="str">
        <f t="shared" si="980"/>
        <v>0.0004-0.000174467935854014i</v>
      </c>
      <c r="N3356">
        <f t="shared" si="981"/>
        <v>35.457591079176922</v>
      </c>
      <c r="O3356">
        <f t="shared" si="982"/>
        <v>19.78788209974195</v>
      </c>
      <c r="P3356" s="3">
        <f t="shared" si="983"/>
        <v>-19.78788209974195</v>
      </c>
      <c r="Q3356" s="3">
        <f t="shared" si="984"/>
        <v>-144.54240892082308</v>
      </c>
      <c r="R3356">
        <f t="shared" si="985"/>
        <v>35.457591079176922</v>
      </c>
      <c r="S3356">
        <f t="shared" si="986"/>
        <v>285.42876478557014</v>
      </c>
      <c r="T3356">
        <f t="shared" si="969"/>
        <v>-19.78788209974195</v>
      </c>
    </row>
    <row r="3357" spans="1:20" x14ac:dyDescent="0.25">
      <c r="A3357">
        <f t="shared" si="970"/>
        <v>1800216.7480674714</v>
      </c>
      <c r="B3357">
        <f t="shared" si="987"/>
        <v>286513.39409175533</v>
      </c>
      <c r="C3357" t="str">
        <f t="shared" si="971"/>
        <v>-0.0831440305770625-0.0589037346395632i</v>
      </c>
      <c r="D3357" t="str">
        <f t="shared" si="972"/>
        <v>3.01116444851486-1.24133763847499i</v>
      </c>
      <c r="E3357" t="str">
        <f t="shared" si="973"/>
        <v>11.0827182597597-94.1115587129004i</v>
      </c>
      <c r="F3357" t="str">
        <f t="shared" si="974"/>
        <v>2.3756515499626-0.863426932971311i</v>
      </c>
      <c r="G3357" t="str">
        <f t="shared" si="975"/>
        <v>0.97968045342111-0.141090972800242i</v>
      </c>
      <c r="H3357" t="str">
        <f t="shared" si="976"/>
        <v>0.0661040431112429-55.602260538769i</v>
      </c>
      <c r="I3357" t="str">
        <f t="shared" si="977"/>
        <v>-0.134990931751904-0.372796911152302i</v>
      </c>
      <c r="K3357" t="str">
        <f t="shared" si="978"/>
        <v>0.000256580565733236-0.000207751252866853i</v>
      </c>
      <c r="L3357" t="str">
        <f t="shared" si="979"/>
        <v>0.00015-0.000984908982373063i</v>
      </c>
      <c r="M3357" t="str">
        <f t="shared" si="980"/>
        <v>0.0004-0.000173807467477599i</v>
      </c>
      <c r="N3357">
        <f t="shared" si="981"/>
        <v>35.315823216845757</v>
      </c>
      <c r="O3357">
        <f t="shared" si="982"/>
        <v>19.836947232811973</v>
      </c>
      <c r="P3357" s="3">
        <f t="shared" si="983"/>
        <v>-19.836947232811973</v>
      </c>
      <c r="Q3357" s="3">
        <f t="shared" si="984"/>
        <v>-144.68417678315424</v>
      </c>
      <c r="R3357">
        <f t="shared" si="985"/>
        <v>35.315823216845757</v>
      </c>
      <c r="S3357">
        <f t="shared" si="986"/>
        <v>286.51339409175534</v>
      </c>
      <c r="T3357">
        <f t="shared" si="969"/>
        <v>-19.836947232811973</v>
      </c>
    </row>
    <row r="3358" spans="1:20" x14ac:dyDescent="0.25">
      <c r="A3358">
        <f t="shared" si="970"/>
        <v>1807057.5717101281</v>
      </c>
      <c r="B3358">
        <f t="shared" si="987"/>
        <v>287602.14498930401</v>
      </c>
      <c r="C3358" t="str">
        <f t="shared" si="971"/>
        <v>-0.0828203734305144-0.0583665268562199i</v>
      </c>
      <c r="D3358" t="str">
        <f t="shared" si="972"/>
        <v>3.00808931693423-1.24441776862134i</v>
      </c>
      <c r="E3358" t="str">
        <f t="shared" si="973"/>
        <v>10.8809382068376-93.7592112857577i</v>
      </c>
      <c r="F3358" t="str">
        <f t="shared" si="974"/>
        <v>2.37528404134056-0.862700506972547i</v>
      </c>
      <c r="G3358" t="str">
        <f t="shared" si="975"/>
        <v>0.979528898781931-0.141605209060221i</v>
      </c>
      <c r="H3358" t="str">
        <f t="shared" si="976"/>
        <v>0.0655490381795573-55.3914784272672i</v>
      </c>
      <c r="I3358" t="str">
        <f t="shared" si="977"/>
        <v>-0.134367791367474-0.371325375366994i</v>
      </c>
      <c r="K3358" t="str">
        <f t="shared" si="978"/>
        <v>0.000256366366250198-0.000207390467275228i</v>
      </c>
      <c r="L3358" t="str">
        <f t="shared" si="979"/>
        <v>0.00015-0.000981180496486413i</v>
      </c>
      <c r="M3358" t="str">
        <f t="shared" si="980"/>
        <v>0.0004-0.000173149499379955i</v>
      </c>
      <c r="N3358">
        <f t="shared" si="981"/>
        <v>35.173744287491132</v>
      </c>
      <c r="O3358">
        <f t="shared" si="982"/>
        <v>19.886044210350342</v>
      </c>
      <c r="P3358" s="3">
        <f t="shared" si="983"/>
        <v>-19.886044210350342</v>
      </c>
      <c r="Q3358" s="3">
        <f t="shared" si="984"/>
        <v>-144.82625571250887</v>
      </c>
      <c r="R3358">
        <f t="shared" si="985"/>
        <v>35.173744287491132</v>
      </c>
      <c r="S3358">
        <f t="shared" si="986"/>
        <v>287.60214498930401</v>
      </c>
      <c r="T3358">
        <f t="shared" si="969"/>
        <v>-19.886044210350342</v>
      </c>
    </row>
    <row r="3359" spans="1:20" x14ac:dyDescent="0.25">
      <c r="A3359">
        <f t="shared" si="970"/>
        <v>1813924.3904826264</v>
      </c>
      <c r="B3359">
        <f t="shared" si="987"/>
        <v>288695.03314026335</v>
      </c>
      <c r="C3359" t="str">
        <f t="shared" si="971"/>
        <v>-0.0824972258333247-0.0578324813831971i</v>
      </c>
      <c r="D3359" t="str">
        <f t="shared" si="972"/>
        <v>3.00499711625393-1.2474998062594i</v>
      </c>
      <c r="E3359" t="str">
        <f t="shared" si="973"/>
        <v>10.6808407510207-93.4078247439389i</v>
      </c>
      <c r="F3359" t="str">
        <f t="shared" si="974"/>
        <v>2.37491384933598-0.86198569879982i</v>
      </c>
      <c r="G3359" t="str">
        <f t="shared" si="975"/>
        <v>0.979376237558988-0.142121155581388i</v>
      </c>
      <c r="H3359" t="str">
        <f t="shared" si="976"/>
        <v>0.0649984350026947-55.1814972816044i</v>
      </c>
      <c r="I3359" t="str">
        <f t="shared" si="977"/>
        <v>-0.13374924095527-0.36985924029137i</v>
      </c>
      <c r="K3359" t="str">
        <f t="shared" si="978"/>
        <v>0.0002561513109322-0.0002070314995326i</v>
      </c>
      <c r="L3359" t="str">
        <f t="shared" si="979"/>
        <v>0.00015-0.000977466125210612i</v>
      </c>
      <c r="M3359" t="str">
        <f t="shared" si="980"/>
        <v>0.0004-0.00017249402209599i</v>
      </c>
      <c r="N3359">
        <f t="shared" si="981"/>
        <v>35.031352606091389</v>
      </c>
      <c r="O3359">
        <f t="shared" si="982"/>
        <v>19.935173490585587</v>
      </c>
      <c r="P3359" s="3">
        <f t="shared" si="983"/>
        <v>-19.935173490585587</v>
      </c>
      <c r="Q3359" s="3">
        <f t="shared" si="984"/>
        <v>-144.96864739390861</v>
      </c>
      <c r="R3359">
        <f t="shared" si="985"/>
        <v>35.031352606091389</v>
      </c>
      <c r="S3359">
        <f t="shared" si="986"/>
        <v>288.69503314026332</v>
      </c>
      <c r="T3359">
        <f t="shared" si="969"/>
        <v>-19.935173490585587</v>
      </c>
    </row>
    <row r="3360" spans="1:20" x14ac:dyDescent="0.25">
      <c r="A3360">
        <f t="shared" si="970"/>
        <v>1820817.3031664602</v>
      </c>
      <c r="B3360">
        <f t="shared" si="987"/>
        <v>289792.07426619634</v>
      </c>
      <c r="C3360" t="str">
        <f t="shared" si="971"/>
        <v>-0.0821745866204873-0.0573015811922069i</v>
      </c>
      <c r="D3360" t="str">
        <f t="shared" si="972"/>
        <v>3.00188779366716-1.25058366253843i</v>
      </c>
      <c r="E3360" t="str">
        <f t="shared" si="973"/>
        <v>10.4824121784914-93.0574003454698i</v>
      </c>
      <c r="F3360" t="str">
        <f t="shared" si="974"/>
        <v>2.37454095521965-0.861282489477213i</v>
      </c>
      <c r="G3360" t="str">
        <f t="shared" si="975"/>
        <v>0.97922246202866-0.142638816200884i</v>
      </c>
      <c r="H3360" t="str">
        <f t="shared" si="976"/>
        <v>0.0644521997586032-54.9723140354581i</v>
      </c>
      <c r="I3360" t="str">
        <f t="shared" si="977"/>
        <v>-0.13313524486204-0.368398484573435i</v>
      </c>
      <c r="K3360" t="str">
        <f t="shared" si="978"/>
        <v>0.000255935397608466-0.000206674336022256i</v>
      </c>
      <c r="L3360" t="str">
        <f t="shared" si="979"/>
        <v>0.00015-0.000973765815113184i</v>
      </c>
      <c r="M3360" t="str">
        <f t="shared" si="980"/>
        <v>0.0004-0.000171841026196444i</v>
      </c>
      <c r="N3360">
        <f t="shared" si="981"/>
        <v>34.888646518473337</v>
      </c>
      <c r="O3360">
        <f t="shared" si="982"/>
        <v>19.984335533392866</v>
      </c>
      <c r="P3360" s="3">
        <f t="shared" si="983"/>
        <v>-19.984335533392866</v>
      </c>
      <c r="Q3360" s="3">
        <f t="shared" si="984"/>
        <v>-145.11135348152666</v>
      </c>
      <c r="R3360">
        <f t="shared" si="985"/>
        <v>34.888646518473337</v>
      </c>
      <c r="S3360">
        <f t="shared" si="986"/>
        <v>289.79207426619632</v>
      </c>
      <c r="T3360">
        <f t="shared" si="969"/>
        <v>-19.984335533392866</v>
      </c>
    </row>
    <row r="3361" spans="1:20" x14ac:dyDescent="0.25">
      <c r="A3361">
        <f t="shared" si="970"/>
        <v>1827736.4089184932</v>
      </c>
      <c r="B3361">
        <f t="shared" si="987"/>
        <v>290893.28414840793</v>
      </c>
      <c r="C3361" t="str">
        <f t="shared" si="971"/>
        <v>-0.0818524545968932-0.0567738094558288i</v>
      </c>
      <c r="D3361" t="str">
        <f t="shared" si="972"/>
        <v>2.99876129677132-1.25366924785467i</v>
      </c>
      <c r="E3361" t="str">
        <f t="shared" si="973"/>
        <v>10.2856388874544-92.7079392607333i</v>
      </c>
      <c r="F3361" t="str">
        <f t="shared" si="974"/>
        <v>2.37416534014457-0.860590860103106i</v>
      </c>
      <c r="G3361" t="str">
        <f t="shared" si="975"/>
        <v>0.97906756441875-0.143158194742344i</v>
      </c>
      <c r="H3361" t="str">
        <f t="shared" si="976"/>
        <v>0.0639102988946608-54.7639256345091i</v>
      </c>
      <c r="I3361" t="str">
        <f t="shared" si="977"/>
        <v>-0.132525767699367-0.366943086945959i</v>
      </c>
      <c r="K3361" t="str">
        <f t="shared" si="978"/>
        <v>0.000255718624158142-0.000206318963121154i</v>
      </c>
      <c r="L3361" t="str">
        <f t="shared" si="979"/>
        <v>0.00015-0.000970079512963917i</v>
      </c>
      <c r="M3361" t="str">
        <f t="shared" si="980"/>
        <v>0.0004-0.00017119050228775i</v>
      </c>
      <c r="N3361">
        <f t="shared" si="981"/>
        <v>34.745624401288694</v>
      </c>
      <c r="O3361">
        <f t="shared" si="982"/>
        <v>20.033530800254319</v>
      </c>
      <c r="P3361" s="3">
        <f t="shared" si="983"/>
        <v>-20.033530800254319</v>
      </c>
      <c r="Q3361" s="3">
        <f t="shared" si="984"/>
        <v>-145.25437559871131</v>
      </c>
      <c r="R3361">
        <f t="shared" si="985"/>
        <v>34.745624401288694</v>
      </c>
      <c r="S3361">
        <f t="shared" si="986"/>
        <v>290.89328414840793</v>
      </c>
      <c r="T3361">
        <f t="shared" si="969"/>
        <v>-20.033530800254319</v>
      </c>
    </row>
    <row r="3362" spans="1:20" x14ac:dyDescent="0.25">
      <c r="A3362">
        <f t="shared" si="970"/>
        <v>1834681.8072723837</v>
      </c>
      <c r="B3362">
        <f t="shared" si="987"/>
        <v>291998.67862817191</v>
      </c>
      <c r="C3362" t="str">
        <f t="shared" si="971"/>
        <v>-0.0815308285397854-0.0562491495455737i</v>
      </c>
      <c r="D3362" t="str">
        <f t="shared" si="972"/>
        <v>2.995617573577-1.25675647185085i</v>
      </c>
      <c r="E3362" t="str">
        <f t="shared" si="973"/>
        <v>10.0905073874887-92.3594425741669i</v>
      </c>
      <c r="F3362" t="str">
        <f t="shared" si="974"/>
        <v>2.3737869851454-0.85991079184899i</v>
      </c>
      <c r="G3362" t="str">
        <f t="shared" si="975"/>
        <v>0.978911536908257-0.143679295015571i</v>
      </c>
      <c r="H3362" t="str">
        <f t="shared" si="976"/>
        <v>0.0633726991253536-54.5563290363904i</v>
      </c>
      <c r="I3362" t="str">
        <f t="shared" si="977"/>
        <v>-0.131920774341617-0.365493026226124i</v>
      </c>
      <c r="K3362" t="str">
        <f t="shared" si="978"/>
        <v>0.000255500988510798-0.000205965367200084i</v>
      </c>
      <c r="L3362" t="str">
        <f t="shared" si="979"/>
        <v>0.00015-0.000966407165734132i</v>
      </c>
      <c r="M3362" t="str">
        <f t="shared" si="980"/>
        <v>0.0004-0.000170542441011905i</v>
      </c>
      <c r="N3362">
        <f t="shared" si="981"/>
        <v>34.602284661993991</v>
      </c>
      <c r="O3362">
        <f t="shared" si="982"/>
        <v>20.082759754219381</v>
      </c>
      <c r="P3362" s="3">
        <f t="shared" si="983"/>
        <v>-20.082759754219381</v>
      </c>
      <c r="Q3362" s="3">
        <f t="shared" si="984"/>
        <v>-145.39771533800601</v>
      </c>
      <c r="R3362">
        <f t="shared" si="985"/>
        <v>34.602284661993991</v>
      </c>
      <c r="S3362">
        <f t="shared" si="986"/>
        <v>291.99867862817189</v>
      </c>
      <c r="T3362">
        <f t="shared" si="969"/>
        <v>-20.082759754219381</v>
      </c>
    </row>
    <row r="3363" spans="1:20" x14ac:dyDescent="0.25">
      <c r="A3363">
        <f t="shared" si="970"/>
        <v>1841653.5981400188</v>
      </c>
      <c r="B3363">
        <f t="shared" si="987"/>
        <v>293108.27360695897</v>
      </c>
      <c r="C3363" t="str">
        <f t="shared" si="971"/>
        <v>-0.0812097072011678-0.0557275850299377i</v>
      </c>
      <c r="D3363" t="str">
        <f t="shared" si="972"/>
        <v>2.99245657251704-1.25984524341586i</v>
      </c>
      <c r="E3363" t="str">
        <f t="shared" si="973"/>
        <v>9.89700429889904-92.0119112859362i</v>
      </c>
      <c r="F3363" t="str">
        <f t="shared" si="974"/>
        <v>2.37340587113792-0.859242265958249i</v>
      </c>
      <c r="G3363" t="str">
        <f t="shared" si="975"/>
        <v>0.978754371627155-0.144202120816194i</v>
      </c>
      <c r="H3363" t="str">
        <f t="shared" si="976"/>
        <v>0.0628393674299728-54.3495212106385i</v>
      </c>
      <c r="I3363" t="str">
        <f t="shared" si="977"/>
        <v>-0.131320229923905-0.364048281315186i</v>
      </c>
      <c r="K3363" t="str">
        <f t="shared" si="978"/>
        <v>0.000255282488646903-0.00020561353462383i</v>
      </c>
      <c r="L3363" t="str">
        <f t="shared" si="979"/>
        <v>0.00015-0.000962748720595864i</v>
      </c>
      <c r="M3363" t="str">
        <f t="shared" si="980"/>
        <v>0.0004-0.000169896833046329i</v>
      </c>
      <c r="N3363">
        <f t="shared" si="981"/>
        <v>34.458625738828033</v>
      </c>
      <c r="O3363">
        <f t="shared" si="982"/>
        <v>20.132022859865721</v>
      </c>
      <c r="P3363" s="3">
        <f t="shared" si="983"/>
        <v>-20.132022859865721</v>
      </c>
      <c r="Q3363" s="3">
        <f t="shared" si="984"/>
        <v>-145.54137426117197</v>
      </c>
      <c r="R3363">
        <f t="shared" si="985"/>
        <v>34.458625738828033</v>
      </c>
      <c r="S3363">
        <f t="shared" si="986"/>
        <v>293.10827360695896</v>
      </c>
      <c r="T3363">
        <f t="shared" si="969"/>
        <v>-20.132022859865721</v>
      </c>
    </row>
    <row r="3364" spans="1:20" x14ac:dyDescent="0.25">
      <c r="A3364">
        <f t="shared" si="970"/>
        <v>1848651.8818129511</v>
      </c>
      <c r="B3364">
        <f t="shared" si="987"/>
        <v>294222.08504666545</v>
      </c>
      <c r="C3364" t="str">
        <f t="shared" si="971"/>
        <v>-0.0808890893101724-0.05520909967245i</v>
      </c>
      <c r="D3364" t="str">
        <f t="shared" si="972"/>
        <v>2.9892782424555-1.26293547068446i</v>
      </c>
      <c r="E3364" t="str">
        <f t="shared" si="973"/>
        <v>9.70511635205962-91.6653463135788i</v>
      </c>
      <c r="F3364" t="str">
        <f t="shared" si="974"/>
        <v>2.37302197891849-0.858585263744949i</v>
      </c>
      <c r="G3364" t="str">
        <f t="shared" si="975"/>
        <v>0.978596060656167-0.144726675925341i</v>
      </c>
      <c r="H3364" t="str">
        <f t="shared" si="976"/>
        <v>0.0623102710503343-54.1434991386428i</v>
      </c>
      <c r="I3364" t="str">
        <f t="shared" si="977"/>
        <v>-0.130724099840075-0.362608831198127i</v>
      </c>
      <c r="K3364" t="str">
        <f t="shared" si="978"/>
        <v>0.000255063122598321-0.000205263451751355i</v>
      </c>
      <c r="L3364" t="str">
        <f t="shared" si="979"/>
        <v>0.00015-0.000959104124921167i</v>
      </c>
      <c r="M3364" t="str">
        <f t="shared" si="980"/>
        <v>0.0004-0.000169253669103735i</v>
      </c>
      <c r="N3364">
        <f t="shared" si="981"/>
        <v>34.31464610078794</v>
      </c>
      <c r="O3364">
        <f t="shared" si="982"/>
        <v>20.181320583260227</v>
      </c>
      <c r="P3364" s="3">
        <f t="shared" si="983"/>
        <v>-20.181320583260227</v>
      </c>
      <c r="Q3364" s="3">
        <f t="shared" si="984"/>
        <v>-145.68535389921206</v>
      </c>
      <c r="R3364">
        <f t="shared" si="985"/>
        <v>34.31464610078794</v>
      </c>
      <c r="S3364">
        <f t="shared" si="986"/>
        <v>294.22208504666543</v>
      </c>
      <c r="T3364">
        <f t="shared" si="969"/>
        <v>-20.181320583260227</v>
      </c>
    </row>
    <row r="3365" spans="1:20" x14ac:dyDescent="0.25">
      <c r="A3365">
        <f t="shared" si="970"/>
        <v>1855676.7589638403</v>
      </c>
      <c r="B3365">
        <f t="shared" si="987"/>
        <v>295340.1289698428</v>
      </c>
      <c r="C3365" t="str">
        <f t="shared" si="971"/>
        <v>-0.0805689735753821-0.0546936774297226i</v>
      </c>
      <c r="D3365" t="str">
        <f t="shared" si="972"/>
        <v>2.98608253269686-1.26602706103708i</v>
      </c>
      <c r="E3365" t="str">
        <f t="shared" si="973"/>
        <v>9.51483038675676-91.3197484936232i</v>
      </c>
      <c r="F3365" t="str">
        <f t="shared" si="974"/>
        <v>2.37263528916346-0.857939766592585i</v>
      </c>
      <c r="G3365" t="str">
        <f t="shared" si="975"/>
        <v>0.978436596026542-0.145252964109292i</v>
      </c>
      <c r="H3365" t="str">
        <f t="shared" si="976"/>
        <v>0.0617853774885221-53.9382598135982i</v>
      </c>
      <c r="I3365" t="str">
        <f t="shared" si="977"/>
        <v>-0.130132349740688-0.36117465494332i</v>
      </c>
      <c r="K3365" t="str">
        <f t="shared" si="978"/>
        <v>0.000254842888448804-0.000204915104935984i</v>
      </c>
      <c r="L3365" t="str">
        <f t="shared" si="979"/>
        <v>0.00015-0.00095547332628129i</v>
      </c>
      <c r="M3365" t="str">
        <f t="shared" si="980"/>
        <v>0.0004-0.000168612939931993i</v>
      </c>
      <c r="N3365">
        <f t="shared" si="981"/>
        <v>34.170344247607915</v>
      </c>
      <c r="O3365">
        <f t="shared" si="982"/>
        <v>20.230653391920043</v>
      </c>
      <c r="P3365" s="3">
        <f t="shared" si="983"/>
        <v>-20.230653391920043</v>
      </c>
      <c r="Q3365" s="3">
        <f t="shared" si="984"/>
        <v>-145.82965575239209</v>
      </c>
      <c r="R3365">
        <f t="shared" si="985"/>
        <v>34.170344247607915</v>
      </c>
      <c r="S3365">
        <f t="shared" si="986"/>
        <v>295.34012896984279</v>
      </c>
      <c r="T3365">
        <f t="shared" si="969"/>
        <v>-20.230653391920043</v>
      </c>
    </row>
    <row r="3366" spans="1:20" x14ac:dyDescent="0.25">
      <c r="A3366">
        <f t="shared" si="970"/>
        <v>1862728.330647903</v>
      </c>
      <c r="B3366">
        <f t="shared" si="987"/>
        <v>296462.42145992821</v>
      </c>
      <c r="C3366" t="str">
        <f t="shared" si="971"/>
        <v>-0.0802493586871121-0.0541813024494894i</v>
      </c>
      <c r="D3366" t="str">
        <f t="shared" si="972"/>
        <v>2.98286939299515-1.26911992109977i</v>
      </c>
      <c r="E3366" t="str">
        <f t="shared" si="973"/>
        <v>9.32613335152655-90.9751185831813i</v>
      </c>
      <c r="F3366" t="str">
        <f t="shared" si="974"/>
        <v>2.37224578242872-0.85730575595288i</v>
      </c>
      <c r="G3366" t="str">
        <f t="shared" si="975"/>
        <v>0.978275969719833-0.145780989119134i</v>
      </c>
      <c r="H3366" t="str">
        <f t="shared" si="976"/>
        <v>0.0612646545046453-53.7338002404549i</v>
      </c>
      <c r="I3366" t="str">
        <f t="shared" si="977"/>
        <v>-0.129544945531042-0.359745731702197i</v>
      </c>
      <c r="K3366" t="str">
        <f t="shared" si="978"/>
        <v>0.000254621784334478-0.000204568480525599i</v>
      </c>
      <c r="L3366" t="str">
        <f t="shared" si="979"/>
        <v>0.00015-0.000951856272445996i</v>
      </c>
      <c r="M3366" t="str">
        <f t="shared" si="980"/>
        <v>0.0004-0.000167974636314i</v>
      </c>
      <c r="N3366">
        <f t="shared" si="981"/>
        <v>34.025718709734349</v>
      </c>
      <c r="O3366">
        <f t="shared" si="982"/>
        <v>20.280021754773941</v>
      </c>
      <c r="P3366" s="3">
        <f t="shared" si="983"/>
        <v>-20.280021754773941</v>
      </c>
      <c r="Q3366" s="3">
        <f t="shared" si="984"/>
        <v>-145.97428129026565</v>
      </c>
      <c r="R3366">
        <f t="shared" si="985"/>
        <v>34.025718709734349</v>
      </c>
      <c r="S3366">
        <f t="shared" si="986"/>
        <v>296.46242145992824</v>
      </c>
      <c r="T3366">
        <f t="shared" si="969"/>
        <v>-20.280021754773941</v>
      </c>
    </row>
    <row r="3367" spans="1:20" x14ac:dyDescent="0.25">
      <c r="A3367">
        <f t="shared" si="970"/>
        <v>1869806.6983043649</v>
      </c>
      <c r="B3367">
        <f t="shared" si="987"/>
        <v>297588.97866147594</v>
      </c>
      <c r="C3367" t="str">
        <f t="shared" si="971"/>
        <v>-0.0799302433196474-0.0536719590686403i</v>
      </c>
      <c r="D3367" t="str">
        <f t="shared" si="972"/>
        <v>2.97963877356324-1.27221395674423i</v>
      </c>
      <c r="E3367" t="str">
        <f t="shared" si="973"/>
        <v>9.13901230298598-90.6314572615114i</v>
      </c>
      <c r="F3367" t="str">
        <f t="shared" si="974"/>
        <v>2.37185343914909-0.856683213344516i</v>
      </c>
      <c r="G3367" t="str">
        <f t="shared" si="975"/>
        <v>0.978114173667671-0.14631075469042i</v>
      </c>
      <c r="H3367" t="str">
        <f t="shared" si="976"/>
        <v>0.0607480701146188-53.5301174358691i</v>
      </c>
      <c r="I3367" t="str">
        <f t="shared" si="977"/>
        <v>-0.128961853369186-0.3583220407089i</v>
      </c>
      <c r="K3367" t="str">
        <f t="shared" si="978"/>
        <v>0.000254399808444337-0.000204223564862841i</v>
      </c>
      <c r="L3367" t="str">
        <f t="shared" si="979"/>
        <v>0.00015-0.000948252911382746i</v>
      </c>
      <c r="M3367" t="str">
        <f t="shared" si="980"/>
        <v>0.0004-0.000167338749067543i</v>
      </c>
      <c r="N3367">
        <f t="shared" si="981"/>
        <v>33.88076804830024</v>
      </c>
      <c r="O3367">
        <f t="shared" si="982"/>
        <v>20.329426142124159</v>
      </c>
      <c r="P3367" s="3">
        <f t="shared" si="983"/>
        <v>-20.329426142124159</v>
      </c>
      <c r="Q3367" s="3">
        <f t="shared" si="984"/>
        <v>-146.11923195169976</v>
      </c>
      <c r="R3367">
        <f t="shared" si="985"/>
        <v>33.88076804830024</v>
      </c>
      <c r="S3367">
        <f t="shared" si="986"/>
        <v>297.58897866147595</v>
      </c>
      <c r="T3367">
        <f t="shared" si="969"/>
        <v>-20.329426142124159</v>
      </c>
    </row>
    <row r="3368" spans="1:20" x14ac:dyDescent="0.25">
      <c r="A3368">
        <f t="shared" si="970"/>
        <v>1876911.9637579217</v>
      </c>
      <c r="B3368">
        <f t="shared" si="987"/>
        <v>298719.81678038958</v>
      </c>
      <c r="C3368" t="str">
        <f t="shared" si="971"/>
        <v>-0.0796116261334364-0.0531656318112534i</v>
      </c>
      <c r="D3368" t="str">
        <f t="shared" si="972"/>
        <v>2.97639062508207-1.27530907308791i</v>
      </c>
      <c r="E3368" t="str">
        <f t="shared" si="973"/>
        <v>8.95345440516681-90.2887651315595i</v>
      </c>
      <c r="F3368" t="str">
        <f t="shared" si="974"/>
        <v>2.37145823963775-0.856072120351897i</v>
      </c>
      <c r="G3368" t="str">
        <f t="shared" si="975"/>
        <v>0.977951199751544-0.146842264542807i</v>
      </c>
      <c r="H3368" t="str">
        <f t="shared" si="976"/>
        <v>0.0602355925879654-53.3272084281566i</v>
      </c>
      <c r="I3368" t="str">
        <f t="shared" si="977"/>
        <v>-0.128383039663971-0.356903561279955i</v>
      </c>
      <c r="K3368" t="str">
        <f t="shared" si="978"/>
        <v>0.000254176959020721-0.00020388034428532i</v>
      </c>
      <c r="L3368" t="str">
        <f t="shared" si="979"/>
        <v>0.00015-0.00094466319125597i</v>
      </c>
      <c r="M3368" t="str">
        <f t="shared" si="980"/>
        <v>0.0004-0.000166705269045171i</v>
      </c>
      <c r="N3368">
        <f t="shared" si="981"/>
        <v>33.73549085510075</v>
      </c>
      <c r="O3368">
        <f t="shared" si="982"/>
        <v>20.378867025608393</v>
      </c>
      <c r="P3368" s="3">
        <f t="shared" si="983"/>
        <v>-20.378867025608393</v>
      </c>
      <c r="Q3368" s="3">
        <f t="shared" si="984"/>
        <v>-146.26450914489925</v>
      </c>
      <c r="R3368">
        <f t="shared" si="985"/>
        <v>33.73549085510075</v>
      </c>
      <c r="S3368">
        <f t="shared" si="986"/>
        <v>298.71981678038958</v>
      </c>
      <c r="T3368">
        <f t="shared" si="969"/>
        <v>-20.378867025608393</v>
      </c>
    </row>
    <row r="3369" spans="1:20" x14ac:dyDescent="0.25">
      <c r="A3369">
        <f t="shared" si="970"/>
        <v>1884044.229220202</v>
      </c>
      <c r="B3369">
        <f t="shared" si="987"/>
        <v>299854.95208415505</v>
      </c>
      <c r="C3369" t="str">
        <f t="shared" si="971"/>
        <v>-0.0792935057772536-0.0526623053866291i</v>
      </c>
      <c r="D3369" t="str">
        <f t="shared" si="972"/>
        <v>2.97312489871006-1.27840517449427i</v>
      </c>
      <c r="E3369" t="str">
        <f t="shared" si="973"/>
        <v>8.76944692884233-89.9470427214769i</v>
      </c>
      <c r="F3369" t="str">
        <f t="shared" si="974"/>
        <v>2.37106016408583-0.855472458623901i</v>
      </c>
      <c r="G3369" t="str">
        <f t="shared" si="975"/>
        <v>0.977787039802576-0.147375522379708i</v>
      </c>
      <c r="H3369" t="str">
        <f t="shared" si="976"/>
        <v>0.0597271904456365-53.1250702572432i</v>
      </c>
      <c r="I3369" t="str">
        <f t="shared" si="977"/>
        <v>-0.127808471073102-0.355490272813955i</v>
      </c>
      <c r="K3369" t="str">
        <f t="shared" si="978"/>
        <v>0.000253953234359821-0.00020353880512584i</v>
      </c>
      <c r="L3369" t="str">
        <f t="shared" si="979"/>
        <v>0.00015-0.000941087060426355i</v>
      </c>
      <c r="M3369" t="str">
        <f t="shared" si="980"/>
        <v>0.0004-0.000166074187134062i</v>
      </c>
      <c r="N3369">
        <f t="shared" si="981"/>
        <v>33.589885752567426</v>
      </c>
      <c r="O3369">
        <f t="shared" si="982"/>
        <v>20.428344878161031</v>
      </c>
      <c r="P3369" s="3">
        <f t="shared" si="983"/>
        <v>-20.428344878161031</v>
      </c>
      <c r="Q3369" s="3">
        <f t="shared" si="984"/>
        <v>-146.41011424743257</v>
      </c>
      <c r="R3369">
        <f t="shared" si="985"/>
        <v>33.589885752567426</v>
      </c>
      <c r="S3369">
        <f t="shared" si="986"/>
        <v>299.85495208415506</v>
      </c>
      <c r="T3369">
        <f t="shared" si="969"/>
        <v>-20.428344878161031</v>
      </c>
    </row>
    <row r="3370" spans="1:20" x14ac:dyDescent="0.25">
      <c r="A3370">
        <f t="shared" si="970"/>
        <v>1891203.5972912388</v>
      </c>
      <c r="B3370">
        <f t="shared" si="987"/>
        <v>300994.40090207488</v>
      </c>
      <c r="C3370" t="str">
        <f t="shared" si="971"/>
        <v>-0.0789758808903039-0.0521619646873054i</v>
      </c>
      <c r="D3370" t="str">
        <f t="shared" si="972"/>
        <v>2.96984154609249-1.28150216457311i</v>
      </c>
      <c r="E3370" t="str">
        <f t="shared" si="973"/>
        <v>8.58697725085077-89.6062904861019i</v>
      </c>
      <c r="F3370" t="str">
        <f t="shared" si="974"/>
        <v>2.37065919256172-0.854884209872589i</v>
      </c>
      <c r="G3370" t="str">
        <f t="shared" si="975"/>
        <v>0.977621685601303-0.147910531887929i</v>
      </c>
      <c r="H3370" t="str">
        <f t="shared" si="976"/>
        <v>0.0592228324578461-52.9236999746157i</v>
      </c>
      <c r="I3370" t="str">
        <f t="shared" si="977"/>
        <v>-0.127238114501204-0.354082154791199i</v>
      </c>
      <c r="K3370" t="str">
        <f t="shared" si="978"/>
        <v>0.000253728632812151-0.000203198933712622i</v>
      </c>
      <c r="L3370" t="str">
        <f t="shared" si="979"/>
        <v>0.00015-0.00093752446745004i</v>
      </c>
      <c r="M3370" t="str">
        <f t="shared" si="980"/>
        <v>0.0004-0.00016544549425589i</v>
      </c>
      <c r="N3370">
        <f t="shared" si="981"/>
        <v>33.443951393739866</v>
      </c>
      <c r="O3370">
        <f t="shared" si="982"/>
        <v>20.477860173976655</v>
      </c>
      <c r="P3370" s="3">
        <f t="shared" si="983"/>
        <v>-20.477860173976655</v>
      </c>
      <c r="Q3370" s="3">
        <f t="shared" si="984"/>
        <v>-146.55604860626013</v>
      </c>
      <c r="R3370">
        <f t="shared" si="985"/>
        <v>33.443951393739866</v>
      </c>
      <c r="S3370">
        <f t="shared" si="986"/>
        <v>300.99440090207486</v>
      </c>
      <c r="T3370">
        <f t="shared" si="969"/>
        <v>-20.477860173976655</v>
      </c>
    </row>
    <row r="3371" spans="1:20" x14ac:dyDescent="0.25">
      <c r="A3371">
        <f t="shared" si="970"/>
        <v>1898390.1709609458</v>
      </c>
      <c r="B3371">
        <f t="shared" si="987"/>
        <v>302138.17962550279</v>
      </c>
      <c r="C3371" t="str">
        <f t="shared" si="971"/>
        <v>-0.0786587501043042-0.0516645947870927i</v>
      </c>
      <c r="D3371" t="str">
        <f t="shared" si="972"/>
        <v>2.96654051937097-1.284599946181i</v>
      </c>
      <c r="E3371" t="str">
        <f t="shared" si="973"/>
        <v>8.40603285342141-89.2665088084342i</v>
      </c>
      <c r="F3371" t="str">
        <f t="shared" si="974"/>
        <v>2.37025530501064-0.854307355871955i</v>
      </c>
      <c r="G3371" t="str">
        <f t="shared" si="975"/>
        <v>0.977455128877454-0.148447296737306i</v>
      </c>
      <c r="H3371" t="str">
        <f t="shared" si="976"/>
        <v>0.0587224876419392-52.7230946432768i</v>
      </c>
      <c r="I3371" t="str">
        <f t="shared" si="977"/>
        <v>-0.126671937097912-0.352679186773397i</v>
      </c>
      <c r="K3371" t="str">
        <f t="shared" si="978"/>
        <v>0.000253503152783051-0.000202860716369541i</v>
      </c>
      <c r="L3371" t="str">
        <f t="shared" si="979"/>
        <v>0.00015-0.000933975361077948i</v>
      </c>
      <c r="M3371" t="str">
        <f t="shared" si="980"/>
        <v>0.0004-0.000164819181366696i</v>
      </c>
      <c r="N3371">
        <f t="shared" si="981"/>
        <v>33.297686462242353</v>
      </c>
      <c r="O3371">
        <f t="shared" si="982"/>
        <v>20.527413388471203</v>
      </c>
      <c r="P3371" s="3">
        <f t="shared" si="983"/>
        <v>-20.527413388471203</v>
      </c>
      <c r="Q3371" s="3">
        <f t="shared" si="984"/>
        <v>-146.70231353775765</v>
      </c>
      <c r="R3371">
        <f t="shared" si="985"/>
        <v>33.297686462242353</v>
      </c>
      <c r="S3371">
        <f t="shared" si="986"/>
        <v>302.1381796255028</v>
      </c>
      <c r="T3371">
        <f t="shared" si="969"/>
        <v>-20.527413388471203</v>
      </c>
    </row>
    <row r="3372" spans="1:20" x14ac:dyDescent="0.25">
      <c r="A3372">
        <f t="shared" si="970"/>
        <v>1905604.0536105975</v>
      </c>
      <c r="B3372">
        <f t="shared" si="987"/>
        <v>303286.30470807973</v>
      </c>
      <c r="C3372" t="str">
        <f t="shared" si="971"/>
        <v>-0.0783421120455118-0.0511701809390802i</v>
      </c>
      <c r="D3372" t="str">
        <f t="shared" si="972"/>
        <v>2.96322177119293-1.28769842142185i</v>
      </c>
      <c r="E3372" t="str">
        <f t="shared" si="973"/>
        <v>8.22660132349163-88.927698001068i</v>
      </c>
      <c r="F3372" t="str">
        <f t="shared" si="974"/>
        <v>2.36984848125407-0.853741878456641i</v>
      </c>
      <c r="G3372" t="str">
        <f t="shared" si="975"/>
        <v>0.977287361309728-0.148985820580338i</v>
      </c>
      <c r="H3372" t="str">
        <f t="shared" si="976"/>
        <v>0.0582261252602588-52.5232513376943i</v>
      </c>
      <c r="I3372" t="str">
        <f t="shared" si="977"/>
        <v>-0.126109906255969-0.351281348403322i</v>
      </c>
      <c r="K3372" t="str">
        <f t="shared" si="978"/>
        <v>0.000253276792733156-0.000202524139416375i</v>
      </c>
      <c r="L3372" t="str">
        <f t="shared" si="979"/>
        <v>0.00015-0.000930439690254973i</v>
      </c>
      <c r="M3372" t="str">
        <f t="shared" si="980"/>
        <v>0.0004-0.00016419523945676i</v>
      </c>
      <c r="N3372">
        <f t="shared" si="981"/>
        <v>33.151089672250976</v>
      </c>
      <c r="O3372">
        <f t="shared" si="982"/>
        <v>20.577004998245741</v>
      </c>
      <c r="P3372" s="3">
        <f t="shared" si="983"/>
        <v>-20.577004998245741</v>
      </c>
      <c r="Q3372" s="3">
        <f t="shared" si="984"/>
        <v>-146.84891032774902</v>
      </c>
      <c r="R3372">
        <f t="shared" si="985"/>
        <v>33.151089672250976</v>
      </c>
      <c r="S3372">
        <f t="shared" si="986"/>
        <v>303.28630470807974</v>
      </c>
      <c r="T3372">
        <f t="shared" ref="T3372:T3435" si="988">P3372</f>
        <v>-20.577004998245741</v>
      </c>
    </row>
    <row r="3373" spans="1:20" x14ac:dyDescent="0.25">
      <c r="A3373">
        <f t="shared" ref="A3373:A3436" si="989">2*PI()*B3373</f>
        <v>1912845.3490143178</v>
      </c>
      <c r="B3373">
        <f t="shared" si="987"/>
        <v>304438.79266597045</v>
      </c>
      <c r="C3373" t="str">
        <f t="shared" ref="C3373:C3436" si="990">IMPRODUCT(D3373,E3373,$C$40,,K3373,$C$41)</f>
        <v>-0.0780259653367227-0.0506787085736654i</v>
      </c>
      <c r="D3373" t="str">
        <f t="shared" ref="D3373:D3436" si="991">IMDIV(IMPRODUCT($C$37,$C$38,COMPLEX(1,A3373/$C$38)),IMSUM(-1*A3373*A3373/$C$39,COMPLEX(0,1*A3373)))</f>
        <v>2.9598852547212-1.29079749164753i</v>
      </c>
      <c r="E3373" t="str">
        <f t="shared" ref="E3373:E3436" si="992">IMDIV(IMPRODUCT(IMSUM(F3373,G3373),$C$29,H3373),IMSUM(1,I3373))</f>
        <v>8.04867035202902-88.5898583076148i</v>
      </c>
      <c r="F3373" t="str">
        <f t="shared" ref="F3373:F3436" si="993">IMDIV(IMPRODUCT($C$14,$C$15,COMPLEX(1,A3373/$C$15)),IMSUM(-1*A3373*A3373/$C$16,COMPLEX(0,A3373)))</f>
        <v>2.3694387009892-0.853187759520632i</v>
      </c>
      <c r="G3373" t="str">
        <f t="shared" ref="G3373:G3436" si="994">IMDIV(1,COMPLEX(1,A3373*$C$9*$C$10))</f>
        <v>0.977118374525578-0.149526107051814i</v>
      </c>
      <c r="H3373" t="str">
        <f t="shared" ref="H3373:H3436" si="995">IMDIV($C$3,IMSUM(K3373,COMPLEX(0,$C$28*A3373)))</f>
        <v>0.0577337148180553-52.3241671437575i</v>
      </c>
      <c r="I3373" t="str">
        <f t="shared" ref="I3373:I3436" si="996">IMPRODUCT(F3373,$C$29,H3373,$C$31)</f>
        <v>-0.125551989609342-0.349888619404506i</v>
      </c>
      <c r="K3373" t="str">
        <f t="shared" ref="K3373:K3436" si="997">IF($C$26&lt;=0,IMDIV(1,IMSUM(IMDIV(1,L3373),1/$C$18)),IMDIV(1,IMSUM(IMDIV(1,L3373),1/$C$18,IMDIV(1,M3373))))</f>
        <v>0.000253049551178899-0.00020218918916906i</v>
      </c>
      <c r="L3373" t="str">
        <f t="shared" ref="L3373:L3436" si="998">IMSUM($C$21/$C$22,IMDIV(1,COMPLEX(0,$C$20*$C$22*A3373)))</f>
        <v>0.00015-0.000926917404119318i</v>
      </c>
      <c r="M3373" t="str">
        <f t="shared" ref="M3373:M3436" si="999">IMSUM($C$25/$C$26,IMDIV(1,COMPLEX(0,$C$24*$C$26*A3373)))</f>
        <v>0.0004-0.000163573659550469i</v>
      </c>
      <c r="N3373">
        <f t="shared" ref="N3373:N3436" si="1000">ABS(R3373)</f>
        <v>33.004159768470316</v>
      </c>
      <c r="O3373">
        <f t="shared" ref="O3373:O3436" si="1001">ABS(P3373)</f>
        <v>20.626635481048293</v>
      </c>
      <c r="P3373" s="3">
        <f t="shared" ref="P3373:P3436" si="1002">20*LOG10(IMABS(C3373))</f>
        <v>-20.626635481048293</v>
      </c>
      <c r="Q3373" s="3">
        <f t="shared" ref="Q3373:Q3436" si="1003">IMARGUMENT(C3373)*180/PI()</f>
        <v>-146.99584023152968</v>
      </c>
      <c r="R3373">
        <f t="shared" ref="R3373:R3436" si="1004">IF(Q3373&lt;0,Q3373+180,Q3373-180)</f>
        <v>33.004159768470316</v>
      </c>
      <c r="S3373">
        <f t="shared" ref="S3373:S3436" si="1005">B3373/1000</f>
        <v>304.43879266597048</v>
      </c>
      <c r="T3373">
        <f t="shared" si="988"/>
        <v>-20.626635481048293</v>
      </c>
    </row>
    <row r="3374" spans="1:20" x14ac:dyDescent="0.25">
      <c r="A3374">
        <f t="shared" si="989"/>
        <v>1920114.1613405724</v>
      </c>
      <c r="B3374">
        <f t="shared" ref="B3374:B3437" si="1006">B3373*(1+B$42)</f>
        <v>305595.66007810115</v>
      </c>
      <c r="C3374" t="str">
        <f t="shared" si="990"/>
        <v>-0.0777103085992213-0.0501901632965613i</v>
      </c>
      <c r="D3374" t="str">
        <f t="shared" si="991"/>
        <v>2.95653092364364-1.29389705745872i</v>
      </c>
      <c r="E3374" t="str">
        <f t="shared" si="992"/>
        <v>7.87222773334635-88.2529899040911i</v>
      </c>
      <c r="F3374" t="str">
        <f t="shared" si="993"/>
        <v>2.36902594378842-0.852644981015974i</v>
      </c>
      <c r="G3374" t="str">
        <f t="shared" si="994"/>
        <v>0.976948160100984-0.150068159768441i</v>
      </c>
      <c r="H3374" t="str">
        <f t="shared" si="995"/>
        <v>0.0572452260613917-52.1258391587262i</v>
      </c>
      <c r="I3374" t="str">
        <f t="shared" si="996"/>
        <v>-0.124998155031349-0.3485009795809i</v>
      </c>
      <c r="K3374" t="str">
        <f t="shared" si="997"/>
        <v>0.000252821426692988-0.000201855851939942i</v>
      </c>
      <c r="L3374" t="str">
        <f t="shared" si="998"/>
        <v>0.00015-0.000923408452001718i</v>
      </c>
      <c r="M3374" t="str">
        <f t="shared" si="999"/>
        <v>0.0004-0.000162954432706185i</v>
      </c>
      <c r="N3374">
        <f t="shared" si="1000"/>
        <v>32.856895526102306</v>
      </c>
      <c r="O3374">
        <f t="shared" si="1001"/>
        <v>20.676305315737658</v>
      </c>
      <c r="P3374" s="3">
        <f t="shared" si="1002"/>
        <v>-20.676305315737658</v>
      </c>
      <c r="Q3374" s="3">
        <f t="shared" si="1003"/>
        <v>-147.14310447389769</v>
      </c>
      <c r="R3374">
        <f t="shared" si="1004"/>
        <v>32.856895526102306</v>
      </c>
      <c r="S3374">
        <f t="shared" si="1005"/>
        <v>305.59566007810116</v>
      </c>
      <c r="T3374">
        <f t="shared" si="988"/>
        <v>-20.676305315737658</v>
      </c>
    </row>
    <row r="3375" spans="1:20" x14ac:dyDescent="0.25">
      <c r="A3375">
        <f t="shared" si="989"/>
        <v>1927410.5951536668</v>
      </c>
      <c r="B3375">
        <f t="shared" si="1006"/>
        <v>306756.92358639796</v>
      </c>
      <c r="C3375" t="str">
        <f t="shared" si="990"/>
        <v>-0.0773951404547007-0.049704530886809i</v>
      </c>
      <c r="D3375" t="str">
        <f t="shared" si="991"/>
        <v>2.95315873218273-1.29699701870568i</v>
      </c>
      <c r="E3375" t="str">
        <f t="shared" si="992"/>
        <v>7.69726136441738-87.9170929002931i</v>
      </c>
      <c r="F3375" t="str">
        <f t="shared" si="993"/>
        <v>2.36861018909878-0.852113524951454i</v>
      </c>
      <c r="G3375" t="str">
        <f t="shared" si="994"/>
        <v>0.976776709560243-0.150611982328459i</v>
      </c>
      <c r="H3375" t="str">
        <f t="shared" si="995"/>
        <v>0.0567606289750832-51.9282644911866i</v>
      </c>
      <c r="I3375" t="str">
        <f t="shared" si="996"/>
        <v>-0.124448370632799-0.347118408816567i</v>
      </c>
      <c r="K3375" t="str">
        <f t="shared" si="997"/>
        <v>0.00025259241790488-0.000201524114038066i</v>
      </c>
      <c r="L3375" t="str">
        <f t="shared" si="998"/>
        <v>0.00015-0.0009199127834247i</v>
      </c>
      <c r="M3375" t="str">
        <f t="shared" si="999"/>
        <v>0.0004-0.000162337550016124i</v>
      </c>
      <c r="N3375">
        <f t="shared" si="1000"/>
        <v>32.709295750814903</v>
      </c>
      <c r="O3375">
        <f t="shared" si="1001"/>
        <v>20.726014982246326</v>
      </c>
      <c r="P3375" s="3">
        <f t="shared" si="1002"/>
        <v>-20.726014982246326</v>
      </c>
      <c r="Q3375" s="3">
        <f t="shared" si="1003"/>
        <v>-147.2907042491851</v>
      </c>
      <c r="R3375">
        <f t="shared" si="1004"/>
        <v>32.709295750814903</v>
      </c>
      <c r="S3375">
        <f t="shared" si="1005"/>
        <v>306.75692358639793</v>
      </c>
      <c r="T3375">
        <f t="shared" si="988"/>
        <v>-20.726014982246326</v>
      </c>
    </row>
    <row r="3376" spans="1:20" x14ac:dyDescent="0.25">
      <c r="A3376">
        <f t="shared" si="989"/>
        <v>1934734.7554152505</v>
      </c>
      <c r="B3376">
        <f t="shared" si="1006"/>
        <v>307922.59989602625</v>
      </c>
      <c r="C3376" t="str">
        <f t="shared" si="990"/>
        <v>-0.0770804595271395-0.0492217972947969i</v>
      </c>
      <c r="D3376" t="str">
        <f t="shared" si="991"/>
        <v>2.94976863510542-1.30009727448938i</v>
      </c>
      <c r="E3376" t="str">
        <f t="shared" si="992"/>
        <v>7.52375924419298-87.5821673411421i</v>
      </c>
      <c r="F3376" t="str">
        <f t="shared" si="993"/>
        <v>2.36819141624148-0.851593373391318i</v>
      </c>
      <c r="G3376" t="str">
        <f t="shared" si="994"/>
        <v>0.976604014375744-0.151157578311264i</v>
      </c>
      <c r="H3376" t="str">
        <f t="shared" si="995"/>
        <v>0.0562798937806502-51.7314402610033i</v>
      </c>
      <c r="I3376" t="str">
        <f t="shared" si="996"/>
        <v>-0.123902604760158-0.345740887075363i</v>
      </c>
      <c r="K3376" t="str">
        <f t="shared" si="997"/>
        <v>0.000252362523501282-0.000201193961769438i</v>
      </c>
      <c r="L3376" t="str">
        <f t="shared" si="998"/>
        <v>0.00015-0.000916430348101916i</v>
      </c>
      <c r="M3376" t="str">
        <f t="shared" si="999"/>
        <v>0.0004-0.00016172300260622i</v>
      </c>
      <c r="N3376">
        <f t="shared" si="1000"/>
        <v>32.561359278716509</v>
      </c>
      <c r="O3376">
        <f t="shared" si="1001"/>
        <v>20.775764961543508</v>
      </c>
      <c r="P3376" s="3">
        <f t="shared" si="1002"/>
        <v>-20.775764961543508</v>
      </c>
      <c r="Q3376" s="3">
        <f t="shared" si="1003"/>
        <v>-147.43864072128349</v>
      </c>
      <c r="R3376">
        <f t="shared" si="1004"/>
        <v>32.561359278716509</v>
      </c>
      <c r="S3376">
        <f t="shared" si="1005"/>
        <v>307.92259989602627</v>
      </c>
      <c r="T3376">
        <f t="shared" si="988"/>
        <v>-20.775764961543508</v>
      </c>
    </row>
    <row r="3377" spans="1:20" x14ac:dyDescent="0.25">
      <c r="A3377">
        <f t="shared" si="989"/>
        <v>1942086.7474858286</v>
      </c>
      <c r="B3377">
        <f t="shared" si="1006"/>
        <v>309092.70577563118</v>
      </c>
      <c r="C3377" t="str">
        <f t="shared" si="990"/>
        <v>-0.07676626444464-0.0487419486402624i</v>
      </c>
      <c r="D3377" t="str">
        <f t="shared" si="991"/>
        <v>2.94636058773272-1.30319772316249i</v>
      </c>
      <c r="E3377" t="str">
        <f t="shared" si="992"/>
        <v>7.35170947291384-87.2482132080091i</v>
      </c>
      <c r="F3377" t="str">
        <f t="shared" si="993"/>
        <v>2.36776960441129-0.851084508453897i</v>
      </c>
      <c r="G3377" t="str">
        <f t="shared" si="994"/>
        <v>0.976430065967754-0.151704951277015i</v>
      </c>
      <c r="H3377" t="str">
        <f t="shared" si="995"/>
        <v>0.055802990934288-51.5353635992737i</v>
      </c>
      <c r="I3377" t="str">
        <f t="shared" si="996"/>
        <v>-0.123360825993712-0.344368394400619i</v>
      </c>
      <c r="K3377" t="str">
        <f t="shared" si="997"/>
        <v>0.000252131742226615-0.000200865381437331i</v>
      </c>
      <c r="L3377" t="str">
        <f t="shared" si="998"/>
        <v>0.00015-0.000912961095937351i</v>
      </c>
      <c r="M3377" t="str">
        <f t="shared" si="999"/>
        <v>0.0004-0.000161110781636003i</v>
      </c>
      <c r="N3377">
        <f t="shared" si="1000"/>
        <v>32.413084976321386</v>
      </c>
      <c r="O3377">
        <f t="shared" si="1001"/>
        <v>20.825555735599245</v>
      </c>
      <c r="P3377" s="3">
        <f t="shared" si="1002"/>
        <v>-20.825555735599245</v>
      </c>
      <c r="Q3377" s="3">
        <f t="shared" si="1003"/>
        <v>-147.58691502367861</v>
      </c>
      <c r="R3377">
        <f t="shared" si="1004"/>
        <v>32.413084976321386</v>
      </c>
      <c r="S3377">
        <f t="shared" si="1005"/>
        <v>309.0927057756312</v>
      </c>
      <c r="T3377">
        <f t="shared" si="988"/>
        <v>-20.825555735599245</v>
      </c>
    </row>
    <row r="3378" spans="1:20" x14ac:dyDescent="0.25">
      <c r="A3378">
        <f t="shared" si="989"/>
        <v>1949466.6771262749</v>
      </c>
      <c r="B3378">
        <f t="shared" si="1006"/>
        <v>310267.25805757858</v>
      </c>
      <c r="C3378" t="str">
        <f t="shared" si="990"/>
        <v>-0.0764525538412327-0.0482649712103069i</v>
      </c>
      <c r="D3378" t="str">
        <f t="shared" si="991"/>
        <v>2.94293454594965-1.3062982623307i</v>
      </c>
      <c r="E3378" t="str">
        <f t="shared" si="992"/>
        <v>7.18110025142325-86.9152304200186i</v>
      </c>
      <c r="F3378" t="str">
        <f t="shared" si="993"/>
        <v>2.36734473267611-0.85058691231033i</v>
      </c>
      <c r="G3378" t="str">
        <f t="shared" si="994"/>
        <v>0.976254855704201-0.152254104766245i</v>
      </c>
      <c r="H3378" t="str">
        <f t="shared" si="995"/>
        <v>0.0553298911248568-51.3400316482806i</v>
      </c>
      <c r="I3378" t="str">
        <f t="shared" si="996"/>
        <v>-0.122823003145756-0.34300091091483i</v>
      </c>
      <c r="K3378" t="str">
        <f t="shared" si="997"/>
        <v>0.000251900072883502-0.000200538359342569i</v>
      </c>
      <c r="L3378" t="str">
        <f t="shared" si="998"/>
        <v>0.00015-0.000909504977024658i</v>
      </c>
      <c r="M3378" t="str">
        <f t="shared" si="999"/>
        <v>0.0004-0.000160500878298469i</v>
      </c>
      <c r="N3378">
        <f t="shared" si="1000"/>
        <v>32.264471740520946</v>
      </c>
      <c r="O3378">
        <f t="shared" si="1001"/>
        <v>20.875387787347634</v>
      </c>
      <c r="P3378" s="3">
        <f t="shared" si="1002"/>
        <v>-20.875387787347634</v>
      </c>
      <c r="Q3378" s="3">
        <f t="shared" si="1003"/>
        <v>-147.73552825947905</v>
      </c>
      <c r="R3378">
        <f t="shared" si="1004"/>
        <v>32.264471740520946</v>
      </c>
      <c r="S3378">
        <f t="shared" si="1005"/>
        <v>310.2672580575786</v>
      </c>
      <c r="T3378">
        <f t="shared" si="988"/>
        <v>-20.875387787347634</v>
      </c>
    </row>
    <row r="3379" spans="1:20" x14ac:dyDescent="0.25">
      <c r="A3379">
        <f t="shared" si="989"/>
        <v>1956874.6504993548</v>
      </c>
      <c r="B3379">
        <f t="shared" si="1006"/>
        <v>311446.2736381974</v>
      </c>
      <c r="C3379" t="str">
        <f t="shared" si="990"/>
        <v>-0.0761393263586377-0.0477908514573991i</v>
      </c>
      <c r="D3379" t="str">
        <f t="shared" si="991"/>
        <v>2.93949046621499-1.309398788854i</v>
      </c>
      <c r="E3379" t="str">
        <f t="shared" si="992"/>
        <v>7.01191988047899-86.5832188353268i</v>
      </c>
      <c r="F3379" t="str">
        <f t="shared" si="993"/>
        <v>2.36691677997634-0.850100567183175i</v>
      </c>
      <c r="G3379" t="str">
        <f t="shared" si="994"/>
        <v>0.976078374900456-0.152805042299464i</v>
      </c>
      <c r="H3379" t="str">
        <f t="shared" si="995"/>
        <v>0.0548605652718879-51.145441561447i</v>
      </c>
      <c r="I3379" t="str">
        <f t="shared" si="996"/>
        <v>-0.122289105258792-0.341638416819336i</v>
      </c>
      <c r="K3379" t="str">
        <f t="shared" si="997"/>
        <v>0.00025166751433324-0.000200212881783842i</v>
      </c>
      <c r="L3379" t="str">
        <f t="shared" si="998"/>
        <v>0.00015-0.0009060619416464i</v>
      </c>
      <c r="M3379" t="str">
        <f t="shared" si="999"/>
        <v>0.0004-0.000159893283819953i</v>
      </c>
      <c r="N3379">
        <f t="shared" si="1000"/>
        <v>32.115518498550443</v>
      </c>
      <c r="O3379">
        <f t="shared" si="1001"/>
        <v>20.925261600651226</v>
      </c>
      <c r="P3379" s="3">
        <f t="shared" si="1002"/>
        <v>-20.925261600651226</v>
      </c>
      <c r="Q3379" s="3">
        <f t="shared" si="1003"/>
        <v>-147.88448150144956</v>
      </c>
      <c r="R3379">
        <f t="shared" si="1004"/>
        <v>32.115518498550443</v>
      </c>
      <c r="S3379">
        <f t="shared" si="1005"/>
        <v>311.4462736381974</v>
      </c>
      <c r="T3379">
        <f t="shared" si="988"/>
        <v>-20.925261600651226</v>
      </c>
    </row>
    <row r="3380" spans="1:20" x14ac:dyDescent="0.25">
      <c r="A3380">
        <f t="shared" si="989"/>
        <v>1964310.7741712523</v>
      </c>
      <c r="B3380">
        <f t="shared" si="1006"/>
        <v>312629.76947802253</v>
      </c>
      <c r="C3380" t="str">
        <f t="shared" si="990"/>
        <v>-0.0758265806479976-0.0473195759973889i</v>
      </c>
      <c r="D3380" t="str">
        <f t="shared" si="991"/>
        <v>2.93602830557123-1.31249919884821i</v>
      </c>
      <c r="E3380" t="str">
        <f t="shared" si="992"/>
        <v>6.84415676006721-86.2521782523856i</v>
      </c>
      <c r="F3380" t="str">
        <f t="shared" si="993"/>
        <v>2.36648572512444-0.849625455345097i</v>
      </c>
      <c r="G3380" t="str">
        <f t="shared" si="994"/>
        <v>0.975900614819118-0.153357767376763i</v>
      </c>
      <c r="H3380" t="str">
        <f t="shared" si="995"/>
        <v>0.0543949845236115-50.9515905032909i</v>
      </c>
      <c r="I3380" t="str">
        <f t="shared" si="996"/>
        <v>-0.121759101603745-0.340280892394028i</v>
      </c>
      <c r="K3380" t="str">
        <f t="shared" si="997"/>
        <v>0.00025143406549628-0.000199888935058016i</v>
      </c>
      <c r="L3380" t="str">
        <f t="shared" si="998"/>
        <v>0.00015-0.000902631940273361i</v>
      </c>
      <c r="M3380" t="str">
        <f t="shared" si="999"/>
        <v>0.0004-0.000159287989460005i</v>
      </c>
      <c r="N3380">
        <f t="shared" si="1000"/>
        <v>31.966224207958646</v>
      </c>
      <c r="O3380">
        <f t="shared" si="1001"/>
        <v>20.9751776602644</v>
      </c>
      <c r="P3380" s="3">
        <f t="shared" si="1002"/>
        <v>-20.9751776602644</v>
      </c>
      <c r="Q3380" s="3">
        <f t="shared" si="1003"/>
        <v>-148.03377579204135</v>
      </c>
      <c r="R3380">
        <f t="shared" si="1004"/>
        <v>31.966224207958646</v>
      </c>
      <c r="S3380">
        <f t="shared" si="1005"/>
        <v>312.62976947802252</v>
      </c>
      <c r="T3380">
        <f t="shared" si="988"/>
        <v>-20.9751776602644</v>
      </c>
    </row>
    <row r="3381" spans="1:20" x14ac:dyDescent="0.25">
      <c r="A3381">
        <f t="shared" si="989"/>
        <v>1971775.1551131031</v>
      </c>
      <c r="B3381">
        <f t="shared" si="1006"/>
        <v>313817.76260203903</v>
      </c>
      <c r="C3381" t="str">
        <f t="shared" si="990"/>
        <v>-0.0755143153715666-0.0468511316075097i</v>
      </c>
      <c r="D3381" t="str">
        <f t="shared" si="991"/>
        <v>2.9325480216545-1.31559938768653i</v>
      </c>
      <c r="E3381" t="str">
        <f t="shared" si="992"/>
        <v>6.67779938871296-85.9221084111765i</v>
      </c>
      <c r="F3381" t="str">
        <f t="shared" si="993"/>
        <v>2.36605154680441-0.849161559117501i</v>
      </c>
      <c r="G3381" t="str">
        <f t="shared" si="994"/>
        <v>0.975721566669802-0.153912283477404i</v>
      </c>
      <c r="H3381" t="str">
        <f t="shared" si="995"/>
        <v>0.0539331202549946-50.758475649378i</v>
      </c>
      <c r="I3381" t="str">
        <f t="shared" si="996"/>
        <v>-0.121232961678185-0.338928317997029i</v>
      </c>
      <c r="K3381" t="str">
        <f t="shared" si="997"/>
        <v>0.000251199725352695-0.000199566505460464i</v>
      </c>
      <c r="L3381" t="str">
        <f t="shared" si="998"/>
        <v>0.00015-0.000899214923563821i</v>
      </c>
      <c r="M3381" t="str">
        <f t="shared" si="999"/>
        <v>0.0004-0.000158684986511263i</v>
      </c>
      <c r="N3381">
        <f t="shared" si="1000"/>
        <v>31.81658785657325</v>
      </c>
      <c r="O3381">
        <f t="shared" si="1001"/>
        <v>21.025136451797984</v>
      </c>
      <c r="P3381" s="3">
        <f t="shared" si="1002"/>
        <v>-21.025136451797984</v>
      </c>
      <c r="Q3381" s="3">
        <f t="shared" si="1003"/>
        <v>-148.18341214342675</v>
      </c>
      <c r="R3381">
        <f t="shared" si="1004"/>
        <v>31.81658785657325</v>
      </c>
      <c r="S3381">
        <f t="shared" si="1005"/>
        <v>313.81776260203901</v>
      </c>
      <c r="T3381">
        <f t="shared" si="988"/>
        <v>-21.025136451797984</v>
      </c>
    </row>
    <row r="3382" spans="1:20" x14ac:dyDescent="0.25">
      <c r="A3382">
        <f t="shared" si="989"/>
        <v>1979267.9007025331</v>
      </c>
      <c r="B3382">
        <f t="shared" si="1006"/>
        <v>315010.2700999268</v>
      </c>
      <c r="C3382" t="str">
        <f t="shared" si="990"/>
        <v>-0.0752025292043666-0.0463855052243881i</v>
      </c>
      <c r="D3382" t="str">
        <f t="shared" si="991"/>
        <v>2.92904957270451-1.31869925000125i</v>
      </c>
      <c r="E3382" t="str">
        <f t="shared" si="992"/>
        <v>6.5128363627919-85.59300899443i</v>
      </c>
      <c r="F3382" t="str">
        <f t="shared" si="993"/>
        <v>2.36561422357119-0.848708860869155i</v>
      </c>
      <c r="G3382" t="str">
        <f t="shared" si="994"/>
        <v>0.975541221608924-0.154468594059415i</v>
      </c>
      <c r="H3382" t="str">
        <f t="shared" si="995"/>
        <v>0.0534749440658058-50.5660941862779i</v>
      </c>
      <c r="I3382" t="str">
        <f t="shared" si="996"/>
        <v>-0.120710655204571-0.337580674064385i</v>
      </c>
      <c r="K3382" t="str">
        <f t="shared" si="997"/>
        <v>0.000250964492942658-0.000199245579285393i</v>
      </c>
      <c r="L3382" t="str">
        <f t="shared" si="998"/>
        <v>0.00015-0.000895810842362841i</v>
      </c>
      <c r="M3382" t="str">
        <f t="shared" si="999"/>
        <v>0.0004-0.000158084266299325i</v>
      </c>
      <c r="N3382">
        <f t="shared" si="1000"/>
        <v>31.666608462468673</v>
      </c>
      <c r="O3382">
        <f t="shared" si="1001"/>
        <v>21.075138461683444</v>
      </c>
      <c r="P3382" s="3">
        <f t="shared" si="1002"/>
        <v>-21.075138461683444</v>
      </c>
      <c r="Q3382" s="3">
        <f t="shared" si="1003"/>
        <v>-148.33339153753133</v>
      </c>
      <c r="R3382">
        <f t="shared" si="1004"/>
        <v>31.666608462468673</v>
      </c>
      <c r="S3382">
        <f t="shared" si="1005"/>
        <v>315.0102700999268</v>
      </c>
      <c r="T3382">
        <f t="shared" si="988"/>
        <v>-21.075138461683444</v>
      </c>
    </row>
    <row r="3383" spans="1:20" x14ac:dyDescent="0.25">
      <c r="A3383">
        <f t="shared" si="989"/>
        <v>1986789.1187252025</v>
      </c>
      <c r="B3383">
        <f t="shared" si="1006"/>
        <v>316207.3091263065</v>
      </c>
      <c r="C3383" t="str">
        <f t="shared" si="990"/>
        <v>-0.0748912208358062-0.0459226839420496i</v>
      </c>
      <c r="D3383" t="str">
        <f t="shared" si="991"/>
        <v>2.9255329175746-1.3217986796856i</v>
      </c>
      <c r="E3383" t="str">
        <f t="shared" si="992"/>
        <v>6.34925637584407-85.264879628823i</v>
      </c>
      <c r="F3383" t="str">
        <f t="shared" si="993"/>
        <v>2.36517373385026-0.848267343014828i</v>
      </c>
      <c r="G3383" t="str">
        <f t="shared" si="994"/>
        <v>0.975359570739487-0.155026702559175i</v>
      </c>
      <c r="H3383" t="str">
        <f t="shared" si="995"/>
        <v>0.0530204277786878-50.3744433115183i</v>
      </c>
      <c r="I3383" t="str">
        <f t="shared" si="996"/>
        <v>-0.120192152128504-0.336237941109776i</v>
      </c>
      <c r="K3383" t="str">
        <f t="shared" si="997"/>
        <v>0.000250728367366897-0.000198926142826187i</v>
      </c>
      <c r="L3383" t="str">
        <f t="shared" si="998"/>
        <v>0.00015-0.00089241964770158i</v>
      </c>
      <c r="M3383" t="str">
        <f t="shared" si="999"/>
        <v>0.0004-0.000157485820182631i</v>
      </c>
      <c r="N3383">
        <f t="shared" si="1000"/>
        <v>31.516285073931613</v>
      </c>
      <c r="O3383">
        <f t="shared" si="1001"/>
        <v>21.125184177137516</v>
      </c>
      <c r="P3383" s="3">
        <f t="shared" si="1002"/>
        <v>-21.125184177137516</v>
      </c>
      <c r="Q3383" s="3">
        <f t="shared" si="1003"/>
        <v>-148.48371492606839</v>
      </c>
      <c r="R3383">
        <f t="shared" si="1004"/>
        <v>31.516285073931613</v>
      </c>
      <c r="S3383">
        <f t="shared" si="1005"/>
        <v>316.20730912630648</v>
      </c>
      <c r="T3383">
        <f t="shared" si="988"/>
        <v>-21.125184177137516</v>
      </c>
    </row>
    <row r="3384" spans="1:20" x14ac:dyDescent="0.25">
      <c r="A3384">
        <f t="shared" si="989"/>
        <v>1994338.9173763585</v>
      </c>
      <c r="B3384">
        <f t="shared" si="1006"/>
        <v>317408.8969009865</v>
      </c>
      <c r="C3384" t="str">
        <f t="shared" si="990"/>
        <v>-0.0745803889712673-0.045462655009928i</v>
      </c>
      <c r="D3384" t="str">
        <f t="shared" si="991"/>
        <v>2.9219980157418-1.32489756989569i</v>
      </c>
      <c r="E3384" t="str">
        <f t="shared" si="992"/>
        <v>6.18704821788363-84.9377198861527i</v>
      </c>
      <c r="F3384" t="str">
        <f t="shared" si="993"/>
        <v>2.36473005593702-0.847836988013898i</v>
      </c>
      <c r="G3384" t="str">
        <f t="shared" si="994"/>
        <v>0.975176605110869-0.155586612391005i</v>
      </c>
      <c r="H3384" t="str">
        <f t="shared" si="995"/>
        <v>0.052569543437255-50.1835202335396i</v>
      </c>
      <c r="I3384" t="str">
        <f t="shared" si="996"/>
        <v>-0.119677422616993-0.334900099724197i</v>
      </c>
      <c r="K3384" t="str">
        <f t="shared" si="997"/>
        <v>0.00025049134778718-0.000198608182375762i</v>
      </c>
      <c r="L3384" t="str">
        <f t="shared" si="998"/>
        <v>0.00015-0.000889041290796547i</v>
      </c>
      <c r="M3384" t="str">
        <f t="shared" si="999"/>
        <v>0.0004-0.000156889639552332i</v>
      </c>
      <c r="N3384">
        <f t="shared" si="1000"/>
        <v>31.365616769427106</v>
      </c>
      <c r="O3384">
        <f t="shared" si="1001"/>
        <v>21.175274086126588</v>
      </c>
      <c r="P3384" s="3">
        <f t="shared" si="1002"/>
        <v>-21.175274086126588</v>
      </c>
      <c r="Q3384" s="3">
        <f t="shared" si="1003"/>
        <v>-148.63438323057289</v>
      </c>
      <c r="R3384">
        <f t="shared" si="1004"/>
        <v>31.365616769427106</v>
      </c>
      <c r="S3384">
        <f t="shared" si="1005"/>
        <v>317.40889690098652</v>
      </c>
      <c r="T3384">
        <f t="shared" si="988"/>
        <v>-21.175274086126588</v>
      </c>
    </row>
    <row r="3385" spans="1:20" x14ac:dyDescent="0.25">
      <c r="A3385">
        <f t="shared" si="989"/>
        <v>2001917.4052623888</v>
      </c>
      <c r="B3385">
        <f t="shared" si="1006"/>
        <v>318615.05070921028</v>
      </c>
      <c r="C3385" t="str">
        <f t="shared" si="990"/>
        <v>-0.074270032333655-0.0450054058308717i</v>
      </c>
      <c r="D3385" t="str">
        <f t="shared" si="991"/>
        <v>2.91844482731689-1.32799581305264i</v>
      </c>
      <c r="E3385" t="str">
        <f t="shared" si="992"/>
        <v>6.02620077471478-84.6115292844968i</v>
      </c>
      <c r="F3385" t="str">
        <f t="shared" si="993"/>
        <v>2.36428316799635-0.847417778368973i</v>
      </c>
      <c r="G3385" t="str">
        <f t="shared" si="994"/>
        <v>0.974992315718618-0.156148326946735i</v>
      </c>
      <c r="H3385" t="str">
        <f t="shared" si="995"/>
        <v>0.0521222633042027-49.9933221716509i</v>
      </c>
      <c r="I3385" t="str">
        <f t="shared" si="996"/>
        <v>-0.119166437056736-0.333567130575669i</v>
      </c>
      <c r="K3385" t="str">
        <f t="shared" si="997"/>
        <v>0.000250253433426764-0.000198291684226925i</v>
      </c>
      <c r="L3385" t="str">
        <f t="shared" si="998"/>
        <v>0.00015-0.000885675723048961i</v>
      </c>
      <c r="M3385" t="str">
        <f t="shared" si="999"/>
        <v>0.0004-0.00015629571583217i</v>
      </c>
      <c r="N3385">
        <f t="shared" si="1000"/>
        <v>31.214602657562239</v>
      </c>
      <c r="O3385">
        <f t="shared" si="1001"/>
        <v>21.225408677331522</v>
      </c>
      <c r="P3385" s="3">
        <f t="shared" si="1002"/>
        <v>-21.225408677331522</v>
      </c>
      <c r="Q3385" s="3">
        <f t="shared" si="1003"/>
        <v>-148.78539734243776</v>
      </c>
      <c r="R3385">
        <f t="shared" si="1004"/>
        <v>31.214602657562239</v>
      </c>
      <c r="S3385">
        <f t="shared" si="1005"/>
        <v>318.61505070921027</v>
      </c>
      <c r="T3385">
        <f t="shared" si="988"/>
        <v>-21.225408677331522</v>
      </c>
    </row>
    <row r="3386" spans="1:20" x14ac:dyDescent="0.25">
      <c r="A3386">
        <f t="shared" si="989"/>
        <v>2009524.6914023862</v>
      </c>
      <c r="B3386">
        <f t="shared" si="1006"/>
        <v>319825.78790190531</v>
      </c>
      <c r="C3386" t="str">
        <f t="shared" si="990"/>
        <v>-0.073960149664908-0.0445509239591551i</v>
      </c>
      <c r="D3386" t="str">
        <f t="shared" si="991"/>
        <v>2.91487331305454-1.33109330084472i</v>
      </c>
      <c r="E3386" t="str">
        <f t="shared" si="992"/>
        <v>5.86670302724478-84.2863072893483i</v>
      </c>
      <c r="F3386" t="str">
        <f t="shared" si="993"/>
        <v>2.36383304806207-0.847009696624466i</v>
      </c>
      <c r="G3386" t="str">
        <f t="shared" si="994"/>
        <v>0.974806693504235-0.156711849595286i</v>
      </c>
      <c r="H3386" t="str">
        <f t="shared" si="995"/>
        <v>0.0516785598594365-49.8038463559856i</v>
      </c>
      <c r="I3386" t="str">
        <f t="shared" si="996"/>
        <v>-0.118659166052414-0.33223901440894i</v>
      </c>
      <c r="K3386" t="str">
        <f t="shared" si="997"/>
        <v>0.000250014623570861-0.000197976634672735i</v>
      </c>
      <c r="L3386" t="str">
        <f t="shared" si="998"/>
        <v>0.00015-0.000882322896043993i</v>
      </c>
      <c r="M3386" t="str">
        <f t="shared" si="999"/>
        <v>0.0004-0.000155704040478352i</v>
      </c>
      <c r="N3386">
        <f t="shared" si="1000"/>
        <v>31.063241877053656</v>
      </c>
      <c r="O3386">
        <f t="shared" si="1001"/>
        <v>21.275588440112806</v>
      </c>
      <c r="P3386" s="3">
        <f t="shared" si="1002"/>
        <v>-21.275588440112806</v>
      </c>
      <c r="Q3386" s="3">
        <f t="shared" si="1003"/>
        <v>-148.93675812294634</v>
      </c>
      <c r="R3386">
        <f t="shared" si="1004"/>
        <v>31.063241877053656</v>
      </c>
      <c r="S3386">
        <f t="shared" si="1005"/>
        <v>319.8257879019053</v>
      </c>
      <c r="T3386">
        <f t="shared" si="988"/>
        <v>-21.275588440112806</v>
      </c>
    </row>
    <row r="3387" spans="1:20" x14ac:dyDescent="0.25">
      <c r="A3387">
        <f t="shared" si="989"/>
        <v>2017160.8852297151</v>
      </c>
      <c r="B3387">
        <f t="shared" si="1006"/>
        <v>321041.12589593255</v>
      </c>
      <c r="C3387" t="str">
        <f t="shared" si="990"/>
        <v>-0.0736507397274863-0.0440991970984865i</v>
      </c>
      <c r="D3387" t="str">
        <f t="shared" si="991"/>
        <v>2.91128343436351-1.33418992422977i</v>
      </c>
      <c r="E3387" t="str">
        <f t="shared" si="992"/>
        <v>5.70854405079689-83.9620533147345i</v>
      </c>
      <c r="F3387" t="str">
        <f t="shared" si="993"/>
        <v>2.36337967403644-0.846612725365209i</v>
      </c>
      <c r="G3387" t="str">
        <f t="shared" si="994"/>
        <v>0.974619729354968-0.157277183682241i</v>
      </c>
      <c r="H3387" t="str">
        <f t="shared" si="995"/>
        <v>0.051238405798215-49.6150900274557i</v>
      </c>
      <c r="I3387" t="str">
        <f t="shared" si="996"/>
        <v>-0.118155580424996-0.330915732045179i</v>
      </c>
      <c r="K3387" t="str">
        <f t="shared" si="997"/>
        <v>0.0002497749175671-0.000197663020006893i</v>
      </c>
      <c r="L3387" t="str">
        <f t="shared" si="998"/>
        <v>0.00015-0.000878982761550105i</v>
      </c>
      <c r="M3387" t="str">
        <f t="shared" si="999"/>
        <v>0.0004-0.00015511460497943i</v>
      </c>
      <c r="N3387">
        <f t="shared" si="1000"/>
        <v>30.911533596687804</v>
      </c>
      <c r="O3387">
        <f t="shared" si="1001"/>
        <v>21.325813864475045</v>
      </c>
      <c r="P3387" s="3">
        <f t="shared" si="1002"/>
        <v>-21.325813864475045</v>
      </c>
      <c r="Q3387" s="3">
        <f t="shared" si="1003"/>
        <v>-149.0884664033122</v>
      </c>
      <c r="R3387">
        <f t="shared" si="1004"/>
        <v>30.911533596687804</v>
      </c>
      <c r="S3387">
        <f t="shared" si="1005"/>
        <v>321.04112589593257</v>
      </c>
      <c r="T3387">
        <f t="shared" si="988"/>
        <v>-21.325813864475045</v>
      </c>
    </row>
    <row r="3388" spans="1:20" x14ac:dyDescent="0.25">
      <c r="A3388">
        <f t="shared" si="989"/>
        <v>2024826.0965935884</v>
      </c>
      <c r="B3388">
        <f t="shared" si="1006"/>
        <v>322261.08217433712</v>
      </c>
      <c r="C3388" t="str">
        <f t="shared" si="990"/>
        <v>-0.0733418013058124-0.0436502131000195i</v>
      </c>
      <c r="D3388" t="str">
        <f t="shared" si="991"/>
        <v>2.90767515331679-1.33728557343764i</v>
      </c>
      <c r="E3388" t="str">
        <f t="shared" si="992"/>
        <v>5.55171301442863-83.638766724316i</v>
      </c>
      <c r="F3388" t="str">
        <f t="shared" si="993"/>
        <v>2.36292302368967-0.84622684721502i</v>
      </c>
      <c r="G3388" t="str">
        <f t="shared" si="994"/>
        <v>0.974431414103605-0.157844332529406i</v>
      </c>
      <c r="H3388" t="str">
        <f t="shared" si="995"/>
        <v>0.0508017740293123-49.4270504377096i</v>
      </c>
      <c r="I3388" t="str">
        <f t="shared" si="996"/>
        <v>-0.117655651210063-0.329597264381698i</v>
      </c>
      <c r="K3388" t="str">
        <f t="shared" si="997"/>
        <v>0.000249534314825973-0.00019735082652412i</v>
      </c>
      <c r="L3388" t="str">
        <f t="shared" si="998"/>
        <v>0.00015-0.000875655271518339i</v>
      </c>
      <c r="M3388" t="str">
        <f t="shared" si="999"/>
        <v>0.0004-0.000154527400856177i</v>
      </c>
      <c r="N3388">
        <f t="shared" si="1000"/>
        <v>30.759477015286564</v>
      </c>
      <c r="O3388">
        <f t="shared" si="1001"/>
        <v>21.376085441032579</v>
      </c>
      <c r="P3388" s="3">
        <f t="shared" si="1002"/>
        <v>-21.376085441032579</v>
      </c>
      <c r="Q3388" s="3">
        <f t="shared" si="1003"/>
        <v>-149.24052298471344</v>
      </c>
      <c r="R3388">
        <f t="shared" si="1004"/>
        <v>30.759477015286564</v>
      </c>
      <c r="S3388">
        <f t="shared" si="1005"/>
        <v>322.2610821743371</v>
      </c>
      <c r="T3388">
        <f t="shared" si="988"/>
        <v>-21.376085441032579</v>
      </c>
    </row>
    <row r="3389" spans="1:20" x14ac:dyDescent="0.25">
      <c r="A3389">
        <f t="shared" si="989"/>
        <v>2032520.435760644</v>
      </c>
      <c r="B3389">
        <f t="shared" si="1006"/>
        <v>323485.67428659962</v>
      </c>
      <c r="C3389" t="str">
        <f t="shared" si="990"/>
        <v>-0.0730333332076855-0.0432039599603663i</v>
      </c>
      <c r="D3389" t="str">
        <f t="shared" si="991"/>
        <v>2.90404843266184-1.34038013797278i</v>
      </c>
      <c r="E3389" t="str">
        <f t="shared" si="992"/>
        <v>5.39619918024766-83.3164468324669i</v>
      </c>
      <c r="F3389" t="str">
        <f t="shared" si="993"/>
        <v>2.3624630746594-0.84585204483527i</v>
      </c>
      <c r="G3389" t="str">
        <f t="shared" si="994"/>
        <v>0.974241738528269-0.158413299434375i</v>
      </c>
      <c r="H3389" t="str">
        <f t="shared" si="995"/>
        <v>0.0503686376731944-49.239724849087i</v>
      </c>
      <c r="I3389" t="str">
        <f t="shared" si="996"/>
        <v>-0.117159349656136-0.328283592391648i</v>
      </c>
      <c r="K3389" t="str">
        <f t="shared" si="997"/>
        <v>0.000249292814821292-0.000197040040520556i</v>
      </c>
      <c r="L3389" t="str">
        <f t="shared" si="998"/>
        <v>0.00015-0.000872340378081628i</v>
      </c>
      <c r="M3389" t="str">
        <f t="shared" si="999"/>
        <v>0.0004-0.000153942419661463i</v>
      </c>
      <c r="N3389">
        <f t="shared" si="1000"/>
        <v>30.607071361669909</v>
      </c>
      <c r="O3389">
        <f t="shared" si="1001"/>
        <v>21.426403660974561</v>
      </c>
      <c r="P3389" s="3">
        <f t="shared" si="1002"/>
        <v>-21.426403660974561</v>
      </c>
      <c r="Q3389" s="3">
        <f t="shared" si="1003"/>
        <v>-149.39292863833009</v>
      </c>
      <c r="R3389">
        <f t="shared" si="1004"/>
        <v>30.607071361669909</v>
      </c>
      <c r="S3389">
        <f t="shared" si="1005"/>
        <v>323.48567428659965</v>
      </c>
      <c r="T3389">
        <f t="shared" si="988"/>
        <v>-21.426403660974561</v>
      </c>
    </row>
    <row r="3390" spans="1:20" x14ac:dyDescent="0.25">
      <c r="A3390">
        <f t="shared" si="989"/>
        <v>2040244.0134165345</v>
      </c>
      <c r="B3390">
        <f t="shared" si="1006"/>
        <v>324714.91984888871</v>
      </c>
      <c r="C3390" t="str">
        <f t="shared" si="990"/>
        <v>-0.0727253342656588-0.0427604258196082i</v>
      </c>
      <c r="D3390" t="str">
        <f t="shared" si="991"/>
        <v>2.90040323583085-1.34347350661698i</v>
      </c>
      <c r="E3390" t="str">
        <f t="shared" si="992"/>
        <v>5.24199190272715-82.9950929053335i</v>
      </c>
      <c r="F3390" t="str">
        <f t="shared" si="993"/>
        <v>2.36199980445018-0.84548830092345i</v>
      </c>
      <c r="G3390" t="str">
        <f t="shared" si="994"/>
        <v>0.974050693352209-0.158984087670086i</v>
      </c>
      <c r="H3390" t="str">
        <f t="shared" si="995"/>
        <v>0.0499389700602116-49.0531105345744i</v>
      </c>
      <c r="I3390" t="str">
        <f t="shared" si="996"/>
        <v>-0.116666647223018-0.326974697123719i</v>
      </c>
      <c r="K3390" t="str">
        <f t="shared" si="997"/>
        <v>0.00024905041709064-0.000196730648294162i</v>
      </c>
      <c r="L3390" t="str">
        <f t="shared" si="998"/>
        <v>0.00015-0.000869038033554117i</v>
      </c>
      <c r="M3390" t="str">
        <f t="shared" si="999"/>
        <v>0.0004-0.000153359652980139i</v>
      </c>
      <c r="N3390">
        <f t="shared" si="1000"/>
        <v>30.454315894616855</v>
      </c>
      <c r="O3390">
        <f t="shared" si="1001"/>
        <v>21.47676901603074</v>
      </c>
      <c r="P3390" s="3">
        <f t="shared" si="1002"/>
        <v>-21.47676901603074</v>
      </c>
      <c r="Q3390" s="3">
        <f t="shared" si="1003"/>
        <v>-149.54568410538315</v>
      </c>
      <c r="R3390">
        <f t="shared" si="1004"/>
        <v>30.454315894616855</v>
      </c>
      <c r="S3390">
        <f t="shared" si="1005"/>
        <v>324.71491984888871</v>
      </c>
      <c r="T3390">
        <f t="shared" si="988"/>
        <v>-21.47676901603074</v>
      </c>
    </row>
    <row r="3391" spans="1:20" x14ac:dyDescent="0.25">
      <c r="A3391">
        <f t="shared" si="989"/>
        <v>2047996.9406675175</v>
      </c>
      <c r="B3391">
        <f t="shared" si="1006"/>
        <v>325948.83654431452</v>
      </c>
      <c r="C3391" t="str">
        <f t="shared" si="990"/>
        <v>-0.0724178033383924-0.0423195989593178i</v>
      </c>
      <c r="D3391" t="str">
        <f t="shared" si="991"/>
        <v>2.89673952695103-1.3465655674323i</v>
      </c>
      <c r="E3391" t="str">
        <f t="shared" si="992"/>
        <v>5.08908062803059-82.6747041618845i</v>
      </c>
      <c r="F3391" t="str">
        <f t="shared" si="993"/>
        <v>2.36153319043305-0.845135598211722i</v>
      </c>
      <c r="G3391" t="str">
        <f t="shared" si="994"/>
        <v>0.9738582692436-0.159556700484372i</v>
      </c>
      <c r="H3391" t="str">
        <f t="shared" si="995"/>
        <v>0.0495127447288112-48.8672047777638i</v>
      </c>
      <c r="I3391" t="str">
        <f t="shared" si="996"/>
        <v>-0.116177515580161-0.325670559701875i</v>
      </c>
      <c r="K3391" t="str">
        <f t="shared" si="997"/>
        <v>0.000248807121235814-0.00019642263614514i</v>
      </c>
      <c r="L3391" t="str">
        <f t="shared" si="998"/>
        <v>0.00015-0.000865748190430484i</v>
      </c>
      <c r="M3391" t="str">
        <f t="shared" si="999"/>
        <v>0.0004-0.000152779092428909i</v>
      </c>
      <c r="N3391">
        <f t="shared" si="1000"/>
        <v>30.301209902828788</v>
      </c>
      <c r="O3391">
        <f t="shared" si="1001"/>
        <v>21.527181998436017</v>
      </c>
      <c r="P3391" s="3">
        <f t="shared" si="1002"/>
        <v>-21.527181998436017</v>
      </c>
      <c r="Q3391" s="3">
        <f t="shared" si="1003"/>
        <v>-149.69879009717121</v>
      </c>
      <c r="R3391">
        <f t="shared" si="1004"/>
        <v>30.301209902828788</v>
      </c>
      <c r="S3391">
        <f t="shared" si="1005"/>
        <v>325.94883654431453</v>
      </c>
      <c r="T3391">
        <f t="shared" si="988"/>
        <v>-21.527181998436017</v>
      </c>
    </row>
    <row r="3392" spans="1:20" x14ac:dyDescent="0.25">
      <c r="A3392">
        <f t="shared" si="989"/>
        <v>2055779.3290420542</v>
      </c>
      <c r="B3392">
        <f t="shared" si="1006"/>
        <v>327187.44212318293</v>
      </c>
      <c r="C3392" t="str">
        <f t="shared" si="990"/>
        <v>-0.0721107393119606-0.041881467800571i</v>
      </c>
      <c r="D3392" t="str">
        <f t="shared" si="991"/>
        <v>2.89305727085494-1.34965620776403i</v>
      </c>
      <c r="E3392" t="str">
        <f t="shared" si="992"/>
        <v>4.93745489332864-82.3552797749325i</v>
      </c>
      <c r="F3392" t="str">
        <f t="shared" si="993"/>
        <v>2.361063209845-0.844793919465476i</v>
      </c>
      <c r="G3392" t="str">
        <f t="shared" si="994"/>
        <v>0.973664456815336-0.160131141099514i</v>
      </c>
      <c r="H3392" t="str">
        <f t="shared" si="995"/>
        <v>0.0490899354237589-48.6820048728077i</v>
      </c>
      <c r="I3392" t="str">
        <f t="shared" si="996"/>
        <v>-0.115691926605033-0.324371161325053i</v>
      </c>
      <c r="K3392" t="str">
        <f t="shared" si="997"/>
        <v>0.000248562926923262-0.000196115990376347i</v>
      </c>
      <c r="L3392" t="str">
        <f t="shared" si="998"/>
        <v>0.00015-0.000862470801385219i</v>
      </c>
      <c r="M3392" t="str">
        <f t="shared" si="999"/>
        <v>0.0004-0.000152200729656215i</v>
      </c>
      <c r="N3392">
        <f t="shared" si="1000"/>
        <v>30.147752704889257</v>
      </c>
      <c r="O3392">
        <f t="shared" si="1001"/>
        <v>21.577643100896907</v>
      </c>
      <c r="P3392" s="3">
        <f t="shared" si="1002"/>
        <v>-21.577643100896907</v>
      </c>
      <c r="Q3392" s="3">
        <f t="shared" si="1003"/>
        <v>-149.85224729511074</v>
      </c>
      <c r="R3392">
        <f t="shared" si="1004"/>
        <v>30.147752704889257</v>
      </c>
      <c r="S3392">
        <f t="shared" si="1005"/>
        <v>327.1874421231829</v>
      </c>
      <c r="T3392">
        <f t="shared" si="988"/>
        <v>-21.577643100896907</v>
      </c>
    </row>
    <row r="3393" spans="1:20" x14ac:dyDescent="0.25">
      <c r="A3393">
        <f t="shared" si="989"/>
        <v>2063591.2904924143</v>
      </c>
      <c r="B3393">
        <f t="shared" si="1006"/>
        <v>328430.75440325105</v>
      </c>
      <c r="C3393" t="str">
        <f t="shared" si="990"/>
        <v>-0.0718041411011332-0.0414460209019677i</v>
      </c>
      <c r="D3393" t="str">
        <f t="shared" si="991"/>
        <v>2.88935643309076-1.35274531424383i</v>
      </c>
      <c r="E3393" t="str">
        <f t="shared" si="992"/>
        <v>4.78710432612318-82.0368188721413i</v>
      </c>
      <c r="F3393" t="str">
        <f t="shared" si="993"/>
        <v>2.36058983978845-0.844463247481827i</v>
      </c>
      <c r="G3393" t="str">
        <f t="shared" si="994"/>
        <v>0.973469246624833-0.160707412711777i</v>
      </c>
      <c r="H3393" t="str">
        <f t="shared" si="995"/>
        <v>0.0486705160943816-48.4975081243761i</v>
      </c>
      <c r="I3393" t="str">
        <f t="shared" si="996"/>
        <v>-0.115209852381496-0.32307648326687i</v>
      </c>
      <c r="K3393" t="str">
        <f t="shared" si="997"/>
        <v>0.000248317833884527-0.000195810697293733i</v>
      </c>
      <c r="L3393" t="str">
        <f t="shared" si="998"/>
        <v>0.00015-0.000859205819271988i</v>
      </c>
      <c r="M3393" t="str">
        <f t="shared" si="999"/>
        <v>0.0004-0.000151624556342115i</v>
      </c>
      <c r="N3393">
        <f t="shared" si="1000"/>
        <v>29.993943649225031</v>
      </c>
      <c r="O3393">
        <f t="shared" si="1001"/>
        <v>21.628152816557197</v>
      </c>
      <c r="P3393" s="3">
        <f t="shared" si="1002"/>
        <v>-21.628152816557197</v>
      </c>
      <c r="Q3393" s="3">
        <f t="shared" si="1003"/>
        <v>-150.00605635077497</v>
      </c>
      <c r="R3393">
        <f t="shared" si="1004"/>
        <v>29.993943649225031</v>
      </c>
      <c r="S3393">
        <f t="shared" si="1005"/>
        <v>328.43075440325106</v>
      </c>
      <c r="T3393">
        <f t="shared" si="988"/>
        <v>-21.628152816557197</v>
      </c>
    </row>
    <row r="3394" spans="1:20" x14ac:dyDescent="0.25">
      <c r="A3394">
        <f t="shared" si="989"/>
        <v>2071432.9373962854</v>
      </c>
      <c r="B3394">
        <f t="shared" si="1006"/>
        <v>329678.7912699834</v>
      </c>
      <c r="C3394" t="str">
        <f t="shared" si="990"/>
        <v>-0.0714980076506261-0.0410132469576567i</v>
      </c>
      <c r="D3394" t="str">
        <f t="shared" si="991"/>
        <v>2.88563697993269-1.35583277279302i</v>
      </c>
      <c r="E3394" t="str">
        <f t="shared" si="992"/>
        <v>4.63801864357212-81.7193205370212i</v>
      </c>
      <c r="F3394" t="str">
        <f t="shared" si="993"/>
        <v>2.36011305723082-0.844143565088168i</v>
      </c>
      <c r="G3394" t="str">
        <f t="shared" si="994"/>
        <v>0.973272629173824-0.161285518490955i</v>
      </c>
      <c r="H3394" t="str">
        <f t="shared" si="995"/>
        <v>0.0482544608928246-48.3137118476144i</v>
      </c>
      <c r="I3394" t="str">
        <f t="shared" si="996"/>
        <v>-0.114731265198207-0.321786506875355i</v>
      </c>
      <c r="K3394" t="str">
        <f t="shared" si="997"/>
        <v>0.000248071841916679-0.000195506743206775i</v>
      </c>
      <c r="L3394" t="str">
        <f t="shared" si="998"/>
        <v>0.00015-0.000855953197122923i</v>
      </c>
      <c r="M3394" t="str">
        <f t="shared" si="999"/>
        <v>0.0004-0.000151050564198162i</v>
      </c>
      <c r="N3394">
        <f t="shared" si="1000"/>
        <v>29.839782114066992</v>
      </c>
      <c r="O3394">
        <f t="shared" si="1001"/>
        <v>21.678711638963456</v>
      </c>
      <c r="P3394" s="3">
        <f t="shared" si="1002"/>
        <v>-21.678711638963456</v>
      </c>
      <c r="Q3394" s="3">
        <f t="shared" si="1003"/>
        <v>-150.16021788593301</v>
      </c>
      <c r="R3394">
        <f t="shared" si="1004"/>
        <v>29.839782114066992</v>
      </c>
      <c r="S3394">
        <f t="shared" si="1005"/>
        <v>329.67879126998338</v>
      </c>
      <c r="T3394">
        <f t="shared" si="988"/>
        <v>-21.678711638963456</v>
      </c>
    </row>
    <row r="3395" spans="1:20" x14ac:dyDescent="0.25">
      <c r="A3395">
        <f t="shared" si="989"/>
        <v>2079304.3825583914</v>
      </c>
      <c r="B3395">
        <f t="shared" si="1006"/>
        <v>330931.57067680935</v>
      </c>
      <c r="C3395" t="str">
        <f t="shared" si="990"/>
        <v>-0.0711923379363193-0.0405831347953559i</v>
      </c>
      <c r="D3395" t="str">
        <f t="shared" si="991"/>
        <v>2.88189887839137-1.35891846862608i</v>
      </c>
      <c r="E3395" t="str">
        <f t="shared" si="992"/>
        <v>4.49018765181514-81.4027838099i</v>
      </c>
      <c r="F3395" t="str">
        <f t="shared" si="993"/>
        <v>2.35963283900404-0.843834855140688i</v>
      </c>
      <c r="G3395" t="str">
        <f t="shared" si="994"/>
        <v>0.973074594908166-0.161865461579902i</v>
      </c>
      <c r="H3395" t="str">
        <f t="shared" si="995"/>
        <v>0.0478417441723209-48.1306133680995i</v>
      </c>
      <c r="I3395" t="str">
        <f t="shared" si="996"/>
        <v>-0.114256137547024-0.320501213572656i</v>
      </c>
      <c r="K3395" t="str">
        <f t="shared" si="997"/>
        <v>0.00024782495088274-0.000195204114428934i</v>
      </c>
      <c r="L3395" t="str">
        <f t="shared" si="998"/>
        <v>0.00015-0.000852712888147959i</v>
      </c>
      <c r="M3395" t="str">
        <f t="shared" si="999"/>
        <v>0.0004-0.000150478744967287i</v>
      </c>
      <c r="N3395">
        <f t="shared" si="1000"/>
        <v>29.685267507406479</v>
      </c>
      <c r="O3395">
        <f t="shared" si="1001"/>
        <v>21.729320062031089</v>
      </c>
      <c r="P3395" s="3">
        <f t="shared" si="1002"/>
        <v>-21.729320062031089</v>
      </c>
      <c r="Q3395" s="3">
        <f t="shared" si="1003"/>
        <v>-150.31473249259352</v>
      </c>
      <c r="R3395">
        <f t="shared" si="1004"/>
        <v>29.685267507406479</v>
      </c>
      <c r="S3395">
        <f t="shared" si="1005"/>
        <v>330.93157067680937</v>
      </c>
      <c r="T3395">
        <f t="shared" si="988"/>
        <v>-21.729320062031089</v>
      </c>
    </row>
    <row r="3396" spans="1:20" x14ac:dyDescent="0.25">
      <c r="A3396">
        <f t="shared" si="989"/>
        <v>2087205.7392121132</v>
      </c>
      <c r="B3396">
        <f t="shared" si="1006"/>
        <v>332189.11064538121</v>
      </c>
      <c r="C3396" t="str">
        <f t="shared" si="990"/>
        <v>-0.0708871309664373-0.0401556733743838i</v>
      </c>
      <c r="D3396" t="str">
        <f t="shared" si="991"/>
        <v>2.87814209622417-1.36200228625408i</v>
      </c>
      <c r="E3396" t="str">
        <f t="shared" si="992"/>
        <v>4.34360124530296-81.0872076888811i</v>
      </c>
      <c r="F3396" t="str">
        <f t="shared" si="993"/>
        <v>2.35914916180403-0.843537100522837i</v>
      </c>
      <c r="G3396" t="str">
        <f t="shared" si="994"/>
        <v>0.972875134217638-0.162447245094065i</v>
      </c>
      <c r="H3396" t="str">
        <f t="shared" si="995"/>
        <v>0.047432340485482-47.9482100217987i</v>
      </c>
      <c r="I3396" t="str">
        <f t="shared" si="996"/>
        <v>-0.113784442121424-0.319220584854764i</v>
      </c>
      <c r="K3396" t="str">
        <f t="shared" si="997"/>
        <v>0.000247577160712119-0.000194902797278107i</v>
      </c>
      <c r="L3396" t="str">
        <f t="shared" si="998"/>
        <v>0.00015-0.000849484845734169i</v>
      </c>
      <c r="M3396" t="str">
        <f t="shared" si="999"/>
        <v>0.0004-0.000149909090423677i</v>
      </c>
      <c r="N3396">
        <f t="shared" si="1000"/>
        <v>29.53039926695817</v>
      </c>
      <c r="O3396">
        <f t="shared" si="1001"/>
        <v>21.77997858001056</v>
      </c>
      <c r="P3396" s="3">
        <f t="shared" si="1002"/>
        <v>-21.77997858001056</v>
      </c>
      <c r="Q3396" s="3">
        <f t="shared" si="1003"/>
        <v>-150.46960073304183</v>
      </c>
      <c r="R3396">
        <f t="shared" si="1004"/>
        <v>29.53039926695817</v>
      </c>
      <c r="S3396">
        <f t="shared" si="1005"/>
        <v>332.18911064538122</v>
      </c>
      <c r="T3396">
        <f t="shared" si="988"/>
        <v>-21.77997858001056</v>
      </c>
    </row>
    <row r="3397" spans="1:20" x14ac:dyDescent="0.25">
      <c r="A3397">
        <f t="shared" si="989"/>
        <v>2095137.1210211194</v>
      </c>
      <c r="B3397">
        <f t="shared" si="1006"/>
        <v>333451.42926583369</v>
      </c>
      <c r="C3397" t="str">
        <f t="shared" si="990"/>
        <v>-0.0705823857827063-0.0397308517836866i</v>
      </c>
      <c r="D3397" t="str">
        <f t="shared" si="991"/>
        <v>2.87436660194569-1.3650841094885i</v>
      </c>
      <c r="E3397" t="str">
        <f t="shared" si="992"/>
        <v>4.19824940612761-80.772591130786i</v>
      </c>
      <c r="F3397" t="str">
        <f t="shared" si="993"/>
        <v>2.35866200219029-0.843250284143858i</v>
      </c>
      <c r="G3397" t="str">
        <f t="shared" si="994"/>
        <v>0.972674237435747-0.163030872121004i</v>
      </c>
      <c r="H3397" t="str">
        <f t="shared" si="995"/>
        <v>0.0470262245825976-47.7664991550263i</v>
      </c>
      <c r="I3397" t="str">
        <f t="shared" si="996"/>
        <v>-0.113316151814939-0.31794460229124i</v>
      </c>
      <c r="K3397" t="str">
        <f t="shared" si="997"/>
        <v>0.000247328471401022-0.000194602778077094i</v>
      </c>
      <c r="L3397" t="str">
        <f t="shared" si="998"/>
        <v>0.00015-0.000846269023445077i</v>
      </c>
      <c r="M3397" t="str">
        <f t="shared" si="999"/>
        <v>0.0004-0.00014934159237266i</v>
      </c>
      <c r="N3397">
        <f t="shared" si="1000"/>
        <v>29.375176860115175</v>
      </c>
      <c r="O3397">
        <f t="shared" si="1001"/>
        <v>21.83068768745337</v>
      </c>
      <c r="P3397" s="3">
        <f t="shared" si="1002"/>
        <v>-21.83068768745337</v>
      </c>
      <c r="Q3397" s="3">
        <f t="shared" si="1003"/>
        <v>-150.62482313988482</v>
      </c>
      <c r="R3397">
        <f t="shared" si="1004"/>
        <v>29.375176860115175</v>
      </c>
      <c r="S3397">
        <f t="shared" si="1005"/>
        <v>333.45142926583367</v>
      </c>
      <c r="T3397">
        <f t="shared" si="988"/>
        <v>-21.83068768745337</v>
      </c>
    </row>
    <row r="3398" spans="1:20" x14ac:dyDescent="0.25">
      <c r="A3398">
        <f t="shared" si="989"/>
        <v>2103098.6420809999</v>
      </c>
      <c r="B3398">
        <f t="shared" si="1006"/>
        <v>334718.54469704389</v>
      </c>
      <c r="C3398" t="str">
        <f t="shared" si="990"/>
        <v>-0.0702781014614758-0.039308659239872i</v>
      </c>
      <c r="D3398" t="str">
        <f t="shared" si="991"/>
        <v>2.87057236483819-1.36816382144504i</v>
      </c>
      <c r="E3398" t="str">
        <f t="shared" si="992"/>
        <v>4.05412220335385-80.4589330520764i</v>
      </c>
      <c r="F3398" t="str">
        <f t="shared" si="993"/>
        <v>2.35817133658536-0.842974388937261i</v>
      </c>
      <c r="G3398" t="str">
        <f t="shared" si="994"/>
        <v>0.972471894839535-0.163616345719917i</v>
      </c>
      <c r="H3398" t="str">
        <f t="shared" si="995"/>
        <v>0.0466233714099532-47.5854781244014i</v>
      </c>
      <c r="I3398" t="str">
        <f t="shared" si="996"/>
        <v>-0.112851239719595-0.316673247524922i</v>
      </c>
      <c r="K3398" t="str">
        <f t="shared" si="997"/>
        <v>0.000247078883012878-0.000194304043154078i</v>
      </c>
      <c r="L3398" t="str">
        <f t="shared" si="998"/>
        <v>0.00015-0.000843065375020003i</v>
      </c>
      <c r="M3398" t="str">
        <f t="shared" si="999"/>
        <v>0.0004-0.000148776242650588i</v>
      </c>
      <c r="N3398">
        <f t="shared" si="1000"/>
        <v>29.219599783907398</v>
      </c>
      <c r="O3398">
        <f t="shared" si="1001"/>
        <v>21.881447879178332</v>
      </c>
      <c r="P3398" s="3">
        <f t="shared" si="1002"/>
        <v>-21.881447879178332</v>
      </c>
      <c r="Q3398" s="3">
        <f t="shared" si="1003"/>
        <v>-150.7804002160926</v>
      </c>
      <c r="R3398">
        <f t="shared" si="1004"/>
        <v>29.219599783907398</v>
      </c>
      <c r="S3398">
        <f t="shared" si="1005"/>
        <v>334.71854469704391</v>
      </c>
      <c r="T3398">
        <f t="shared" si="988"/>
        <v>-21.881447879178332</v>
      </c>
    </row>
    <row r="3399" spans="1:20" x14ac:dyDescent="0.25">
      <c r="A3399">
        <f t="shared" si="989"/>
        <v>2111090.4169209078</v>
      </c>
      <c r="B3399">
        <f t="shared" si="1006"/>
        <v>335990.47516689269</v>
      </c>
      <c r="C3399" t="str">
        <f t="shared" si="990"/>
        <v>-0.0699742771148106-0.038889085085246i</v>
      </c>
      <c r="D3399" t="str">
        <f t="shared" si="991"/>
        <v>2.866759354962-1.37124130454761i</v>
      </c>
      <c r="E3399" t="str">
        <f t="shared" si="992"/>
        <v>3.91120979235602-80.1462323297659i</v>
      </c>
      <c r="F3399" t="str">
        <f t="shared" si="993"/>
        <v>2.3576771412744-0.842709397859282i</v>
      </c>
      <c r="G3399" t="str">
        <f t="shared" si="994"/>
        <v>0.972268096649384-0.164203668921156i</v>
      </c>
      <c r="H3399" t="str">
        <f t="shared" si="995"/>
        <v>0.0462237561081638-47.4051442968069i</v>
      </c>
      <c r="I3399" t="str">
        <f t="shared" si="996"/>
        <v>-0.112389679124372-0.315406502271668i</v>
      </c>
      <c r="K3399" t="str">
        <f t="shared" si="997"/>
        <v>0.000246828395678745-0.000194006578843109i</v>
      </c>
      <c r="L3399" t="str">
        <f t="shared" si="998"/>
        <v>0.00015-0.000839873854373383i</v>
      </c>
      <c r="M3399" t="str">
        <f t="shared" si="999"/>
        <v>0.0004-0.000148213033124714i</v>
      </c>
      <c r="N3399">
        <f t="shared" si="1000"/>
        <v>29.06366756495845</v>
      </c>
      <c r="O3399">
        <f t="shared" si="1001"/>
        <v>21.932259650237796</v>
      </c>
      <c r="P3399" s="3">
        <f t="shared" si="1002"/>
        <v>-21.932259650237796</v>
      </c>
      <c r="Q3399" s="3">
        <f t="shared" si="1003"/>
        <v>-150.93633243504155</v>
      </c>
      <c r="R3399">
        <f t="shared" si="1004"/>
        <v>29.06366756495845</v>
      </c>
      <c r="S3399">
        <f t="shared" si="1005"/>
        <v>335.99047516689268</v>
      </c>
      <c r="T3399">
        <f t="shared" si="988"/>
        <v>-21.932259650237796</v>
      </c>
    </row>
    <row r="3400" spans="1:20" x14ac:dyDescent="0.25">
      <c r="A3400">
        <f t="shared" si="989"/>
        <v>2119112.5605052076</v>
      </c>
      <c r="B3400">
        <f t="shared" si="1006"/>
        <v>337267.23897252692</v>
      </c>
      <c r="C3400" t="str">
        <f t="shared" si="990"/>
        <v>-0.0696709118915493-0.0384721187858522i</v>
      </c>
      <c r="D3400" t="str">
        <f t="shared" si="991"/>
        <v>2.86292754316598-1.37431644053249i</v>
      </c>
      <c r="E3400" t="str">
        <f t="shared" si="992"/>
        <v>3.76950241415496-79.8344878023116i</v>
      </c>
      <c r="F3400" t="str">
        <f t="shared" si="993"/>
        <v>2.35717939240473-0.842455293887366i</v>
      </c>
      <c r="G3400" t="str">
        <f t="shared" si="994"/>
        <v>0.972062833028825-0.164792844725733i</v>
      </c>
      <c r="H3400" t="str">
        <f t="shared" si="995"/>
        <v>0.0458273540105196-47.2254950493467i</v>
      </c>
      <c r="I3400" t="str">
        <f t="shared" si="996"/>
        <v>-0.111931443513668-0.314144348320076i</v>
      </c>
      <c r="K3400" t="str">
        <f t="shared" si="997"/>
        <v>0.000246577009597718-0.000193710371484591i</v>
      </c>
      <c r="L3400" t="str">
        <f t="shared" si="998"/>
        <v>0.00015-0.000836694415594121i</v>
      </c>
      <c r="M3400" t="str">
        <f t="shared" si="999"/>
        <v>0.0004-0.000147651955693081i</v>
      </c>
      <c r="N3400">
        <f t="shared" si="1000"/>
        <v>28.90737975944262</v>
      </c>
      <c r="O3400">
        <f t="shared" si="1001"/>
        <v>21.98312349588435</v>
      </c>
      <c r="P3400" s="3">
        <f t="shared" si="1002"/>
        <v>-21.98312349588435</v>
      </c>
      <c r="Q3400" s="3">
        <f t="shared" si="1003"/>
        <v>-151.09262024055738</v>
      </c>
      <c r="R3400">
        <f t="shared" si="1004"/>
        <v>28.90737975944262</v>
      </c>
      <c r="S3400">
        <f t="shared" si="1005"/>
        <v>337.26723897252691</v>
      </c>
      <c r="T3400">
        <f t="shared" si="988"/>
        <v>-21.98312349588435</v>
      </c>
    </row>
    <row r="3401" spans="1:20" x14ac:dyDescent="0.25">
      <c r="A3401">
        <f t="shared" si="989"/>
        <v>2127165.1882351274</v>
      </c>
      <c r="B3401">
        <f t="shared" si="1006"/>
        <v>338548.85448062251</v>
      </c>
      <c r="C3401" t="str">
        <f t="shared" si="990"/>
        <v>-0.0693680049783381-0.0380577499295151i</v>
      </c>
      <c r="D3401" t="str">
        <f t="shared" si="991"/>
        <v>2.85907690109804-1.37738911045261i</v>
      </c>
      <c r="E3401" t="str">
        <f t="shared" si="992"/>
        <v>3.6289903947567-79.523698270492i</v>
      </c>
      <c r="F3401" t="str">
        <f t="shared" si="993"/>
        <v>2.35667806598533-0.842212060018605i</v>
      </c>
      <c r="G3401" t="str">
        <f t="shared" si="994"/>
        <v>0.971856094084353-0.165383876104832i</v>
      </c>
      <c r="H3401" t="str">
        <f t="shared" si="995"/>
        <v>0.0454341406413484-47.0465277693048i</v>
      </c>
      <c r="I3401" t="str">
        <f t="shared" si="996"/>
        <v>-0.111476506565783-0.312886767531209i</v>
      </c>
      <c r="K3401" t="str">
        <f t="shared" si="997"/>
        <v>0.000246324725037336-0.000193415407425793i</v>
      </c>
      <c r="L3401" t="str">
        <f t="shared" si="998"/>
        <v>0.00015-0.000833527012944934i</v>
      </c>
      <c r="M3401" t="str">
        <f t="shared" si="999"/>
        <v>0.0004-0.0001470930022844i</v>
      </c>
      <c r="N3401">
        <f t="shared" si="1000"/>
        <v>28.750735953039396</v>
      </c>
      <c r="O3401">
        <f t="shared" si="1001"/>
        <v>22.034039911536951</v>
      </c>
      <c r="P3401" s="3">
        <f t="shared" si="1002"/>
        <v>-22.034039911536951</v>
      </c>
      <c r="Q3401" s="3">
        <f t="shared" si="1003"/>
        <v>-151.2492640469606</v>
      </c>
      <c r="R3401">
        <f t="shared" si="1004"/>
        <v>28.750735953039396</v>
      </c>
      <c r="S3401">
        <f t="shared" si="1005"/>
        <v>338.54885448062254</v>
      </c>
      <c r="T3401">
        <f t="shared" si="988"/>
        <v>-22.034039911536951</v>
      </c>
    </row>
    <row r="3402" spans="1:20" x14ac:dyDescent="0.25">
      <c r="A3402">
        <f t="shared" si="989"/>
        <v>2135248.4159504208</v>
      </c>
      <c r="B3402">
        <f t="shared" si="1006"/>
        <v>339835.3401276489</v>
      </c>
      <c r="C3402" t="str">
        <f t="shared" si="990"/>
        <v>-0.0690655556006271-0.0376459682238866i</v>
      </c>
      <c r="D3402" t="str">
        <f t="shared" si="991"/>
        <v>2.85520740121556-1.38045919468197i</v>
      </c>
      <c r="E3402" t="str">
        <f t="shared" si="992"/>
        <v>3.4896641444965-79.2138624982702i</v>
      </c>
      <c r="F3402" t="str">
        <f t="shared" si="993"/>
        <v>2.35617313788641-0.841979679268192i</v>
      </c>
      <c r="G3402" t="str">
        <f t="shared" si="994"/>
        <v>0.971647869865232-0.165976765999307i</v>
      </c>
      <c r="H3402" t="str">
        <f t="shared" si="995"/>
        <v>0.0450440917143903-46.8682398541035i</v>
      </c>
      <c r="I3402" t="str">
        <f t="shared" si="996"/>
        <v>-0.111024842151406-0.311633741838328i</v>
      </c>
      <c r="K3402" t="str">
        <f t="shared" si="997"/>
        <v>0.000246071542333969-0.000193121673021351i</v>
      </c>
      <c r="L3402" t="str">
        <f t="shared" si="998"/>
        <v>0.00015-0.000830371600861656i</v>
      </c>
      <c r="M3402" t="str">
        <f t="shared" si="999"/>
        <v>0.0004-0.00014653616485794i</v>
      </c>
      <c r="N3402">
        <f t="shared" si="1000"/>
        <v>28.593735760889558</v>
      </c>
      <c r="O3402">
        <f t="shared" si="1001"/>
        <v>22.085009392747928</v>
      </c>
      <c r="P3402" s="3">
        <f t="shared" si="1002"/>
        <v>-22.085009392747928</v>
      </c>
      <c r="Q3402" s="3">
        <f t="shared" si="1003"/>
        <v>-151.40626423911044</v>
      </c>
      <c r="R3402">
        <f t="shared" si="1004"/>
        <v>28.593735760889558</v>
      </c>
      <c r="S3402">
        <f t="shared" si="1005"/>
        <v>339.83534012764892</v>
      </c>
      <c r="T3402">
        <f t="shared" si="988"/>
        <v>-22.085009392747928</v>
      </c>
    </row>
    <row r="3403" spans="1:20" x14ac:dyDescent="0.25">
      <c r="A3403">
        <f t="shared" si="989"/>
        <v>2143362.3599310326</v>
      </c>
      <c r="B3403">
        <f t="shared" si="1006"/>
        <v>341126.71442013397</v>
      </c>
      <c r="C3403" t="str">
        <f t="shared" si="990"/>
        <v>-0.0687635630236453-0.0372367634944975i</v>
      </c>
      <c r="D3403" t="str">
        <f t="shared" si="991"/>
        <v>2.85131901679588-1.38352657292028i</v>
      </c>
      <c r="E3403" t="str">
        <f t="shared" si="992"/>
        <v>3.35151415738325-78.9049792136421i</v>
      </c>
      <c r="F3403" t="str">
        <f t="shared" si="993"/>
        <v>2.35566458383898-0.841758134667841i</v>
      </c>
      <c r="G3403" t="str">
        <f t="shared" si="994"/>
        <v>0.971438150363317-0.166571517319181i</v>
      </c>
      <c r="H3403" t="str">
        <f t="shared" si="995"/>
        <v>0.0446571831311907-46.6906287112628i</v>
      </c>
      <c r="I3403" t="str">
        <f t="shared" si="996"/>
        <v>-0.11057642433212-0.310385253246628i</v>
      </c>
      <c r="K3403" t="str">
        <f t="shared" si="997"/>
        <v>0.000245817461893222-0.000192829154633797i</v>
      </c>
      <c r="L3403" t="str">
        <f t="shared" si="998"/>
        <v>0.00015-0.00082722813395264i</v>
      </c>
      <c r="M3403" t="str">
        <f t="shared" si="999"/>
        <v>0.0004-0.000145981435403407i</v>
      </c>
      <c r="N3403">
        <f t="shared" si="1000"/>
        <v>28.436378827548396</v>
      </c>
      <c r="O3403">
        <f t="shared" si="1001"/>
        <v>22.136032435169206</v>
      </c>
      <c r="P3403" s="3">
        <f t="shared" si="1002"/>
        <v>-22.136032435169206</v>
      </c>
      <c r="Q3403" s="3">
        <f t="shared" si="1003"/>
        <v>-151.5636211724516</v>
      </c>
      <c r="R3403">
        <f t="shared" si="1004"/>
        <v>28.436378827548396</v>
      </c>
      <c r="S3403">
        <f t="shared" si="1005"/>
        <v>341.12671442013396</v>
      </c>
      <c r="T3403">
        <f t="shared" si="988"/>
        <v>-22.136032435169206</v>
      </c>
    </row>
    <row r="3404" spans="1:20" x14ac:dyDescent="0.25">
      <c r="A3404">
        <f t="shared" si="989"/>
        <v>2151507.1368987705</v>
      </c>
      <c r="B3404">
        <f t="shared" si="1006"/>
        <v>342422.99593493051</v>
      </c>
      <c r="C3404" t="str">
        <f t="shared" si="990"/>
        <v>-0.0684620265533358-0.0368301256828112i</v>
      </c>
      <c r="D3404" t="str">
        <f t="shared" si="991"/>
        <v>2.84741172194684-1.38659112419759i</v>
      </c>
      <c r="E3404" t="str">
        <f t="shared" si="992"/>
        <v>3.21453101044651-78.5970471094675i</v>
      </c>
      <c r="F3404" t="str">
        <f t="shared" si="993"/>
        <v>2.35515237943435-0.841547409264224i</v>
      </c>
      <c r="G3404" t="str">
        <f t="shared" si="994"/>
        <v>0.971226925512864-0.167168132943135i</v>
      </c>
      <c r="H3404" t="str">
        <f t="shared" si="995"/>
        <v>0.0442733909795022-46.5136917583587i</v>
      </c>
      <c r="I3404" t="str">
        <f t="shared" si="996"/>
        <v>-0.110131227358915-0.309141283832964i</v>
      </c>
      <c r="K3404" t="str">
        <f t="shared" si="997"/>
        <v>0.000245562484190308-0.000192537838634079i</v>
      </c>
      <c r="L3404" t="str">
        <f t="shared" si="998"/>
        <v>0.00015-0.000824096566998043i</v>
      </c>
      <c r="M3404" t="str">
        <f t="shared" si="999"/>
        <v>0.0004-0.000145428805940832i</v>
      </c>
      <c r="N3404">
        <f t="shared" si="1000"/>
        <v>28.27866482694057</v>
      </c>
      <c r="O3404">
        <f t="shared" si="1001"/>
        <v>22.187109534519553</v>
      </c>
      <c r="P3404" s="3">
        <f t="shared" si="1002"/>
        <v>-22.187109534519553</v>
      </c>
      <c r="Q3404" s="3">
        <f t="shared" si="1003"/>
        <v>-151.72133517305943</v>
      </c>
      <c r="R3404">
        <f t="shared" si="1004"/>
        <v>28.27866482694057</v>
      </c>
      <c r="S3404">
        <f t="shared" si="1005"/>
        <v>342.4229959349305</v>
      </c>
      <c r="T3404">
        <f t="shared" si="988"/>
        <v>-22.187109534519553</v>
      </c>
    </row>
    <row r="3405" spans="1:20" x14ac:dyDescent="0.25">
      <c r="A3405">
        <f t="shared" si="989"/>
        <v>2159682.864018986</v>
      </c>
      <c r="B3405">
        <f t="shared" si="1006"/>
        <v>343724.20331948326</v>
      </c>
      <c r="C3405" t="str">
        <f t="shared" si="990"/>
        <v>-0.0681609455372724-0.0364260448442838i</v>
      </c>
      <c r="D3405" t="str">
        <f t="shared" si="991"/>
        <v>2.8434854916172-1.38965272687931i</v>
      </c>
      <c r="E3405" t="str">
        <f t="shared" si="992"/>
        <v>3.07870536308881-78.290064844291i</v>
      </c>
      <c r="F3405" t="str">
        <f t="shared" si="993"/>
        <v>2.35463650012375-0.841347486117372i</v>
      </c>
      <c r="G3405" t="str">
        <f t="shared" si="994"/>
        <v>0.971014185190351-0.167766615717997i</v>
      </c>
      <c r="H3405" t="str">
        <f t="shared" si="995"/>
        <v>0.043892691531705-46.3374264229826i</v>
      </c>
      <c r="I3405" t="str">
        <f t="shared" si="996"/>
        <v>-0.109689225670714-0.307901815745593i</v>
      </c>
      <c r="K3405" t="str">
        <f t="shared" si="997"/>
        <v>0.00024530660977044-0.000192247711402105i</v>
      </c>
      <c r="L3405" t="str">
        <f t="shared" si="998"/>
        <v>0.00015-0.000820976854949237i</v>
      </c>
      <c r="M3405" t="str">
        <f t="shared" si="999"/>
        <v>0.0004-0.000144878268520454i</v>
      </c>
      <c r="N3405">
        <f t="shared" si="1000"/>
        <v>28.120593462311774</v>
      </c>
      <c r="O3405">
        <f t="shared" si="1001"/>
        <v>22.238241186550933</v>
      </c>
      <c r="P3405" s="3">
        <f t="shared" si="1002"/>
        <v>-22.238241186550933</v>
      </c>
      <c r="Q3405" s="3">
        <f t="shared" si="1003"/>
        <v>-151.87940653768823</v>
      </c>
      <c r="R3405">
        <f t="shared" si="1004"/>
        <v>28.120593462311774</v>
      </c>
      <c r="S3405">
        <f t="shared" si="1005"/>
        <v>343.72420331948325</v>
      </c>
      <c r="T3405">
        <f t="shared" si="988"/>
        <v>-22.238241186550933</v>
      </c>
    </row>
    <row r="3406" spans="1:20" x14ac:dyDescent="0.25">
      <c r="A3406">
        <f t="shared" si="989"/>
        <v>2167889.6589022581</v>
      </c>
      <c r="B3406">
        <f t="shared" si="1006"/>
        <v>345030.35529209732</v>
      </c>
      <c r="C3406" t="str">
        <f t="shared" si="990"/>
        <v>-0.0678603193655377-0.0360245111464266i</v>
      </c>
      <c r="D3406" t="str">
        <f t="shared" si="991"/>
        <v>2.83954030160718-1.39271125867118i</v>
      </c>
      <c r="E3406" t="str">
        <f t="shared" si="992"/>
        <v>2.94402795643767-77.9840310431448i</v>
      </c>
      <c r="F3406" t="str">
        <f t="shared" si="993"/>
        <v>2.35411692121785-0.841158348299088i</v>
      </c>
      <c r="G3406" t="str">
        <f t="shared" si="994"/>
        <v>0.970799919214295-0.168366968458226i</v>
      </c>
      <c r="H3406" t="str">
        <f t="shared" si="995"/>
        <v>0.0435150612432392-46.161830142701i</v>
      </c>
      <c r="I3406" t="str">
        <f t="shared" si="996"/>
        <v>-0.109250393892911-0.306666831203908i</v>
      </c>
      <c r="K3406" t="str">
        <f t="shared" si="997"/>
        <v>0.000245049839249199-0.000191958759327282i</v>
      </c>
      <c r="L3406" t="str">
        <f t="shared" si="998"/>
        <v>0.00015-0.000817868952928114i</v>
      </c>
      <c r="M3406" t="str">
        <f t="shared" si="999"/>
        <v>0.0004-0.000144329815222608i</v>
      </c>
      <c r="N3406">
        <f t="shared" si="1000"/>
        <v>27.962164466181804</v>
      </c>
      <c r="O3406">
        <f t="shared" si="1001"/>
        <v>22.289427887015727</v>
      </c>
      <c r="P3406" s="3">
        <f t="shared" si="1002"/>
        <v>-22.289427887015727</v>
      </c>
      <c r="Q3406" s="3">
        <f t="shared" si="1003"/>
        <v>-152.0378355338182</v>
      </c>
      <c r="R3406">
        <f t="shared" si="1004"/>
        <v>27.962164466181804</v>
      </c>
      <c r="S3406">
        <f t="shared" si="1005"/>
        <v>345.03035529209734</v>
      </c>
      <c r="T3406">
        <f t="shared" si="988"/>
        <v>-22.289427887015727</v>
      </c>
    </row>
    <row r="3407" spans="1:20" x14ac:dyDescent="0.25">
      <c r="A3407">
        <f t="shared" si="989"/>
        <v>2176127.639606087</v>
      </c>
      <c r="B3407">
        <f t="shared" si="1006"/>
        <v>346341.47064220731</v>
      </c>
      <c r="C3407" t="str">
        <f t="shared" si="990"/>
        <v>-0.0675601474715775-0.0356255148668778i</v>
      </c>
      <c r="D3407" t="str">
        <f t="shared" si="991"/>
        <v>2.83557612857897-1.3957665966244i</v>
      </c>
      <c r="E3407" t="str">
        <f t="shared" si="992"/>
        <v>2.81048961270267-77.6789442983415i</v>
      </c>
      <c r="F3407" t="str">
        <f t="shared" si="993"/>
        <v>2.35359361788634-0.840979978891319i</v>
      </c>
      <c r="G3407" t="str">
        <f t="shared" si="994"/>
        <v>0.970584117345079-0.168969193945384i</v>
      </c>
      <c r="H3407" t="str">
        <f t="shared" si="995"/>
        <v>0.0431404767510524-45.986900365015i</v>
      </c>
      <c r="I3407" t="str">
        <f t="shared" si="996"/>
        <v>-0.108814706835919-0.30543631249818i</v>
      </c>
      <c r="K3407" t="str">
        <f t="shared" si="997"/>
        <v>0.000244792173312906-0.000191670968809072i</v>
      </c>
      <c r="L3407" t="str">
        <f t="shared" si="998"/>
        <v>0.00015-0.000814772816226453i</v>
      </c>
      <c r="M3407" t="str">
        <f t="shared" si="999"/>
        <v>0.0004-0.000143783438157609i</v>
      </c>
      <c r="N3407">
        <f t="shared" si="1000"/>
        <v>27.803377600298234</v>
      </c>
      <c r="O3407">
        <f t="shared" si="1001"/>
        <v>22.340670131633424</v>
      </c>
      <c r="P3407" s="3">
        <f t="shared" si="1002"/>
        <v>-22.340670131633424</v>
      </c>
      <c r="Q3407" s="3">
        <f t="shared" si="1003"/>
        <v>-152.19662239970177</v>
      </c>
      <c r="R3407">
        <f t="shared" si="1004"/>
        <v>27.803377600298234</v>
      </c>
      <c r="S3407">
        <f t="shared" si="1005"/>
        <v>346.3414706422073</v>
      </c>
      <c r="T3407">
        <f t="shared" si="988"/>
        <v>-22.340670131633424</v>
      </c>
    </row>
    <row r="3408" spans="1:20" x14ac:dyDescent="0.25">
      <c r="A3408">
        <f t="shared" si="989"/>
        <v>2184396.9246365903</v>
      </c>
      <c r="B3408">
        <f t="shared" si="1006"/>
        <v>347657.56823064771</v>
      </c>
      <c r="C3408" t="str">
        <f t="shared" si="990"/>
        <v>-0.0672604293330237-0.0352290463914667i</v>
      </c>
      <c r="D3408" t="str">
        <f t="shared" si="991"/>
        <v>2.83159295006712-1.39881861714112i</v>
      </c>
      <c r="E3408" t="str">
        <f t="shared" si="992"/>
        <v>2.67808123453389-77.3748031702463i</v>
      </c>
      <c r="F3408" t="str">
        <f t="shared" si="993"/>
        <v>2.35306656515751-0.840812360984557i</v>
      </c>
      <c r="G3408" t="str">
        <f t="shared" si="994"/>
        <v>0.97036676928477-0.169573294927615i</v>
      </c>
      <c r="H3408" t="str">
        <f t="shared" si="995"/>
        <v>0.0427689148720571-45.8126345473191i</v>
      </c>
      <c r="I3408" t="str">
        <f t="shared" si="996"/>
        <v>-0.108382139493725-0.30421024198929i</v>
      </c>
      <c r="K3408" t="str">
        <f t="shared" si="997"/>
        <v>0.00024453361271898-0.000191384326257559i</v>
      </c>
      <c r="L3408" t="str">
        <f t="shared" si="998"/>
        <v>0.00015-0.000811688400305289i</v>
      </c>
      <c r="M3408" t="str">
        <f t="shared" si="999"/>
        <v>0.0004-0.00014323912946564i</v>
      </c>
      <c r="N3408">
        <f t="shared" si="1000"/>
        <v>27.644232655581874</v>
      </c>
      <c r="O3408">
        <f t="shared" si="1001"/>
        <v>22.39196841605823</v>
      </c>
      <c r="P3408" s="3">
        <f t="shared" si="1002"/>
        <v>-22.39196841605823</v>
      </c>
      <c r="Q3408" s="3">
        <f t="shared" si="1003"/>
        <v>-152.35576734441813</v>
      </c>
      <c r="R3408">
        <f t="shared" si="1004"/>
        <v>27.644232655581874</v>
      </c>
      <c r="S3408">
        <f t="shared" si="1005"/>
        <v>347.65756823064771</v>
      </c>
      <c r="T3408">
        <f t="shared" si="988"/>
        <v>-22.39196841605823</v>
      </c>
    </row>
    <row r="3409" spans="1:20" x14ac:dyDescent="0.25">
      <c r="A3409">
        <f t="shared" si="989"/>
        <v>2192697.6329502091</v>
      </c>
      <c r="B3409">
        <f t="shared" si="1006"/>
        <v>348978.66698992415</v>
      </c>
      <c r="C3409" t="str">
        <f t="shared" si="990"/>
        <v>-0.0669611644724911-0.0348350962123015i</v>
      </c>
      <c r="D3409" t="str">
        <f t="shared" si="991"/>
        <v>2.82759074448911-1.40186719597981i</v>
      </c>
      <c r="E3409" t="str">
        <f t="shared" si="992"/>
        <v>2.54679380438648-77.0716061880456i</v>
      </c>
      <c r="F3409" t="str">
        <f t="shared" si="993"/>
        <v>2.35253573791783-0.840655477676186i</v>
      </c>
      <c r="G3409" t="str">
        <f t="shared" si="994"/>
        <v>0.970147864676948-0.170179274119108i</v>
      </c>
      <c r="H3409" t="str">
        <f t="shared" si="995"/>
        <v>0.0424003526016081-45.6390301568626i</v>
      </c>
      <c r="I3409" t="str">
        <f t="shared" si="996"/>
        <v>-0.107952667042467-0.302988602108484i</v>
      </c>
      <c r="K3409" t="str">
        <f t="shared" si="997"/>
        <v>0.000244274158296301-0.000191098818094013i</v>
      </c>
      <c r="L3409" t="str">
        <f t="shared" si="998"/>
        <v>0.00015-0.000808615660794271i</v>
      </c>
      <c r="M3409" t="str">
        <f t="shared" si="999"/>
        <v>0.0004-0.000142696881316636i</v>
      </c>
      <c r="N3409">
        <f t="shared" si="1000"/>
        <v>27.484729452083513</v>
      </c>
      <c r="O3409">
        <f t="shared" si="1001"/>
        <v>22.443323235845483</v>
      </c>
      <c r="P3409" s="3">
        <f t="shared" si="1002"/>
        <v>-22.443323235845483</v>
      </c>
      <c r="Q3409" s="3">
        <f t="shared" si="1003"/>
        <v>-152.51527054791649</v>
      </c>
      <c r="R3409">
        <f t="shared" si="1004"/>
        <v>27.484729452083513</v>
      </c>
      <c r="S3409">
        <f t="shared" si="1005"/>
        <v>348.97866698992414</v>
      </c>
      <c r="T3409">
        <f t="shared" si="988"/>
        <v>-22.443323235845483</v>
      </c>
    </row>
    <row r="3410" spans="1:20" x14ac:dyDescent="0.25">
      <c r="A3410">
        <f t="shared" si="989"/>
        <v>2201029.88395542</v>
      </c>
      <c r="B3410">
        <f t="shared" si="1006"/>
        <v>350304.78592448588</v>
      </c>
      <c r="C3410" t="str">
        <f t="shared" si="990"/>
        <v>-0.0666623524583448-0.0344436549258441i</v>
      </c>
      <c r="D3410" t="str">
        <f t="shared" si="991"/>
        <v>2.82356949115582-1.404912208261i</v>
      </c>
      <c r="E3410" t="str">
        <f t="shared" si="992"/>
        <v>2.41661838388275-76.7693518504926i</v>
      </c>
      <c r="F3410" t="str">
        <f t="shared" si="993"/>
        <v>2.35200111091149-0.840509312068865i</v>
      </c>
      <c r="G3410" t="str">
        <f t="shared" si="994"/>
        <v>0.969927393106534-0.170787134199557i</v>
      </c>
      <c r="H3410" t="str">
        <f t="shared" si="995"/>
        <v>0.0420347671119882-45.4660846707085i</v>
      </c>
      <c r="I3410" t="str">
        <f t="shared" si="996"/>
        <v>-0.107526264839011-0.301771375357102i</v>
      </c>
      <c r="K3410" t="str">
        <f t="shared" si="997"/>
        <v>0.000244013810945555-0.000190814430751477i</v>
      </c>
      <c r="L3410" t="str">
        <f t="shared" si="998"/>
        <v>0.00015-0.000805554553491005i</v>
      </c>
      <c r="M3410" t="str">
        <f t="shared" si="999"/>
        <v>0.0004-0.000142156685910178i</v>
      </c>
      <c r="N3410">
        <f t="shared" si="1000"/>
        <v>27.324867838927673</v>
      </c>
      <c r="O3410">
        <f t="shared" si="1001"/>
        <v>22.494735086419265</v>
      </c>
      <c r="P3410" s="3">
        <f t="shared" si="1002"/>
        <v>-22.494735086419265</v>
      </c>
      <c r="Q3410" s="3">
        <f t="shared" si="1003"/>
        <v>-152.67513216107233</v>
      </c>
      <c r="R3410">
        <f t="shared" si="1004"/>
        <v>27.324867838927673</v>
      </c>
      <c r="S3410">
        <f t="shared" si="1005"/>
        <v>350.30478592448588</v>
      </c>
      <c r="T3410">
        <f t="shared" si="988"/>
        <v>-22.494735086419265</v>
      </c>
    </row>
    <row r="3411" spans="1:20" x14ac:dyDescent="0.25">
      <c r="A3411">
        <f t="shared" si="989"/>
        <v>2209393.7975144507</v>
      </c>
      <c r="B3411">
        <f t="shared" si="1006"/>
        <v>351635.94411099894</v>
      </c>
      <c r="C3411" t="str">
        <f t="shared" si="990"/>
        <v>-0.0663639929054365-0.0340547132310043i</v>
      </c>
      <c r="D3411" t="str">
        <f t="shared" si="991"/>
        <v>2.81952917028193-1.40795352847304i</v>
      </c>
      <c r="E3411" t="str">
        <f t="shared" si="992"/>
        <v>2.28754611318473-76.4680386266476i</v>
      </c>
      <c r="F3411" t="str">
        <f t="shared" si="993"/>
        <v>2.35146265874007-0.840373847268857i</v>
      </c>
      <c r="G3411" t="str">
        <f t="shared" si="994"/>
        <v>0.969705344099619-0.171396877813625i</v>
      </c>
      <c r="H3411" t="str">
        <f t="shared" si="995"/>
        <v>0.0416721357509095-45.2937955756945i</v>
      </c>
      <c r="I3411" t="str">
        <f t="shared" si="996"/>
        <v>-0.107102908419544-0.300558544306338i</v>
      </c>
      <c r="K3411" t="str">
        <f t="shared" si="997"/>
        <v>0.000243752571639582-0.000190531150675342i</v>
      </c>
      <c r="L3411" t="str">
        <f t="shared" si="998"/>
        <v>0.00015-0.000802505034360437i</v>
      </c>
      <c r="M3411" t="str">
        <f t="shared" si="999"/>
        <v>0.0004-0.000141618535475371i</v>
      </c>
      <c r="N3411">
        <f t="shared" si="1000"/>
        <v>27.164647694267046</v>
      </c>
      <c r="O3411">
        <f t="shared" si="1001"/>
        <v>22.546204463039512</v>
      </c>
      <c r="P3411" s="3">
        <f t="shared" si="1002"/>
        <v>-22.546204463039512</v>
      </c>
      <c r="Q3411" s="3">
        <f t="shared" si="1003"/>
        <v>-152.83535230573295</v>
      </c>
      <c r="R3411">
        <f t="shared" si="1004"/>
        <v>27.164647694267046</v>
      </c>
      <c r="S3411">
        <f t="shared" si="1005"/>
        <v>351.63594411099893</v>
      </c>
      <c r="T3411">
        <f t="shared" si="988"/>
        <v>-22.546204463039512</v>
      </c>
    </row>
    <row r="3412" spans="1:20" x14ac:dyDescent="0.25">
      <c r="A3412">
        <f t="shared" si="989"/>
        <v>2217789.4939450053</v>
      </c>
      <c r="B3412">
        <f t="shared" si="1006"/>
        <v>352972.16069862072</v>
      </c>
      <c r="C3412" t="str">
        <f t="shared" si="990"/>
        <v>-0.0660660854758176-0.033668261927226i</v>
      </c>
      <c r="D3412" t="str">
        <f t="shared" si="991"/>
        <v>2.8154697629964-1.41099103047812i</v>
      </c>
      <c r="E3412" t="str">
        <f t="shared" si="992"/>
        <v>2.15956821036273-76.1676649565986i</v>
      </c>
      <c r="F3412" t="str">
        <f t="shared" si="993"/>
        <v>2.35092035586205-0.840249066384371i</v>
      </c>
      <c r="G3412" t="str">
        <f t="shared" si="994"/>
        <v>0.969481707123298-0.172008507570393i</v>
      </c>
      <c r="H3412" t="str">
        <f t="shared" si="995"/>
        <v>0.0413124360400264-45.122160368393i</v>
      </c>
      <c r="I3412" t="str">
        <f t="shared" si="996"/>
        <v>-0.106682573498179-0.299350091596976i</v>
      </c>
      <c r="K3412" t="str">
        <f t="shared" si="997"/>
        <v>0.000243490441423704-0.000190248964323958i</v>
      </c>
      <c r="L3412" t="str">
        <f t="shared" si="998"/>
        <v>0.00015-0.000799467059534209i</v>
      </c>
      <c r="M3412" t="str">
        <f t="shared" si="999"/>
        <v>0.0004-0.000141082422270742i</v>
      </c>
      <c r="N3412">
        <f t="shared" si="1000"/>
        <v>27.004068925224317</v>
      </c>
      <c r="O3412">
        <f t="shared" si="1001"/>
        <v>22.597731860769557</v>
      </c>
      <c r="P3412" s="3">
        <f t="shared" si="1002"/>
        <v>-22.597731860769557</v>
      </c>
      <c r="Q3412" s="3">
        <f t="shared" si="1003"/>
        <v>-152.99593107477568</v>
      </c>
      <c r="R3412">
        <f t="shared" si="1004"/>
        <v>27.004068925224317</v>
      </c>
      <c r="S3412">
        <f t="shared" si="1005"/>
        <v>352.97216069862071</v>
      </c>
      <c r="T3412">
        <f t="shared" si="988"/>
        <v>-22.597731860769557</v>
      </c>
    </row>
    <row r="3413" spans="1:20" x14ac:dyDescent="0.25">
      <c r="A3413">
        <f t="shared" si="989"/>
        <v>2226217.0940219965</v>
      </c>
      <c r="B3413">
        <f t="shared" si="1006"/>
        <v>354313.45490927546</v>
      </c>
      <c r="C3413" t="str">
        <f t="shared" si="990"/>
        <v>-0.0657686298794237-0.0332842919125916i</v>
      </c>
      <c r="D3413" t="str">
        <f t="shared" si="991"/>
        <v>2.81139125135294-1.41402458751838i</v>
      </c>
      <c r="E3413" t="str">
        <f t="shared" si="992"/>
        <v>2.03267597077198-75.8682292521754i</v>
      </c>
      <c r="F3413" t="str">
        <f t="shared" si="993"/>
        <v>2.35037417659247-0.8401349525239i</v>
      </c>
      <c r="G3413" t="str">
        <f t="shared" si="994"/>
        <v>0.969256471585503-0.172622026042808i</v>
      </c>
      <c r="H3413" t="str">
        <f t="shared" si="995"/>
        <v>0.0409556456734643-44.9511765550719i</v>
      </c>
      <c r="I3413" t="str">
        <f t="shared" si="996"/>
        <v>-0.106265235965565-0.298145999939144i</v>
      </c>
      <c r="K3413" t="str">
        <f t="shared" si="997"/>
        <v>0.000243227421416065-0.000189967858169231i</v>
      </c>
      <c r="L3413" t="str">
        <f t="shared" si="998"/>
        <v>0.00015-0.000796440585310027i</v>
      </c>
      <c r="M3413" t="str">
        <f t="shared" si="999"/>
        <v>0.0004-0.000140548338584123i</v>
      </c>
      <c r="N3413">
        <f t="shared" si="1000"/>
        <v>26.843131467843023</v>
      </c>
      <c r="O3413">
        <f t="shared" si="1001"/>
        <v>22.649317774443013</v>
      </c>
      <c r="P3413" s="3">
        <f t="shared" si="1002"/>
        <v>-22.649317774443013</v>
      </c>
      <c r="Q3413" s="3">
        <f t="shared" si="1003"/>
        <v>-153.15686853215698</v>
      </c>
      <c r="R3413">
        <f t="shared" si="1004"/>
        <v>26.843131467843023</v>
      </c>
      <c r="S3413">
        <f t="shared" si="1005"/>
        <v>354.31345490927544</v>
      </c>
      <c r="T3413">
        <f t="shared" si="988"/>
        <v>-22.649317774443013</v>
      </c>
    </row>
    <row r="3414" spans="1:20" x14ac:dyDescent="0.25">
      <c r="A3414">
        <f t="shared" si="989"/>
        <v>2234676.71897928</v>
      </c>
      <c r="B3414">
        <f t="shared" si="1006"/>
        <v>355659.84603793069</v>
      </c>
      <c r="C3414" t="str">
        <f t="shared" si="990"/>
        <v>-0.0654716258747264-0.0329027941819277i</v>
      </c>
      <c r="D3414" t="str">
        <f t="shared" si="991"/>
        <v>2.80729361834039-1.41705407222217i</v>
      </c>
      <c r="E3414" t="str">
        <f t="shared" si="992"/>
        <v>1.9068607664321-75.5697298976476i</v>
      </c>
      <c r="F3414" t="str">
        <f t="shared" si="993"/>
        <v>2.34982409510251-0.840031488794514i</v>
      </c>
      <c r="G3414" t="str">
        <f t="shared" si="994"/>
        <v>0.969029626834844-0.17323743576712i</v>
      </c>
      <c r="H3414" t="str">
        <f t="shared" si="995"/>
        <v>0.0406017425163601-44.7808416516557i</v>
      </c>
      <c r="I3414" t="str">
        <f t="shared" si="996"/>
        <v>-0.105850871887518-0.296946252112067i</v>
      </c>
      <c r="K3414" t="str">
        <f t="shared" si="997"/>
        <v>0.000242963512807952-0.00018968781869723i</v>
      </c>
      <c r="L3414" t="str">
        <f t="shared" si="998"/>
        <v>0.00015-0.000793425568151058i</v>
      </c>
      <c r="M3414" t="str">
        <f t="shared" si="999"/>
        <v>0.0004-0.000140016276732539i</v>
      </c>
      <c r="N3414">
        <f t="shared" si="1000"/>
        <v>26.681835287036222</v>
      </c>
      <c r="O3414">
        <f t="shared" si="1001"/>
        <v>22.700962698631532</v>
      </c>
      <c r="P3414" s="3">
        <f t="shared" si="1002"/>
        <v>-22.700962698631532</v>
      </c>
      <c r="Q3414" s="3">
        <f t="shared" si="1003"/>
        <v>-153.31816471296378</v>
      </c>
      <c r="R3414">
        <f t="shared" si="1004"/>
        <v>26.681835287036222</v>
      </c>
      <c r="S3414">
        <f t="shared" si="1005"/>
        <v>355.65984603793072</v>
      </c>
      <c r="T3414">
        <f t="shared" si="988"/>
        <v>-22.700962698631532</v>
      </c>
    </row>
    <row r="3415" spans="1:20" x14ac:dyDescent="0.25">
      <c r="A3415">
        <f t="shared" si="989"/>
        <v>2243168.4905114011</v>
      </c>
      <c r="B3415">
        <f t="shared" si="1006"/>
        <v>357011.35345287481</v>
      </c>
      <c r="C3415" t="str">
        <f t="shared" si="990"/>
        <v>-0.0651750732693635-0.032523759824908i</v>
      </c>
      <c r="D3415" t="str">
        <f t="shared" si="991"/>
        <v>2.80317684789308-1.42007935661055i</v>
      </c>
      <c r="E3415" t="str">
        <f t="shared" si="992"/>
        <v>1.78211404540624-75.2721652504106i</v>
      </c>
      <c r="F3415" t="str">
        <f t="shared" si="993"/>
        <v>2.34927008541909-0.839938658300172i</v>
      </c>
      <c r="G3415" t="str">
        <f t="shared" si="994"/>
        <v>0.968801162160442-0.17385473924233i</v>
      </c>
      <c r="H3415" t="str">
        <f t="shared" si="995"/>
        <v>0.0402507046034132-44.6111531836859i</v>
      </c>
      <c r="I3415" t="str">
        <f t="shared" si="996"/>
        <v>-0.105439457503648-0.295750830963809i</v>
      </c>
      <c r="K3415" t="str">
        <f t="shared" si="997"/>
        <v>0.000242698716864102-0.000189408832408816i</v>
      </c>
      <c r="L3415" t="str">
        <f t="shared" si="998"/>
        <v>0.00015-0.000790421964685251i</v>
      </c>
      <c r="M3415" t="str">
        <f t="shared" si="999"/>
        <v>0.0004-0.000139486229062103i</v>
      </c>
      <c r="N3415">
        <f t="shared" si="1000"/>
        <v>26.520180376525786</v>
      </c>
      <c r="O3415">
        <f t="shared" si="1001"/>
        <v>22.752667127612533</v>
      </c>
      <c r="P3415" s="3">
        <f t="shared" si="1002"/>
        <v>-22.752667127612533</v>
      </c>
      <c r="Q3415" s="3">
        <f t="shared" si="1003"/>
        <v>-153.47981962347421</v>
      </c>
      <c r="R3415">
        <f t="shared" si="1004"/>
        <v>26.520180376525786</v>
      </c>
      <c r="S3415">
        <f t="shared" si="1005"/>
        <v>357.0113534528748</v>
      </c>
      <c r="T3415">
        <f t="shared" si="988"/>
        <v>-22.752667127612533</v>
      </c>
    </row>
    <row r="3416" spans="1:20" x14ac:dyDescent="0.25">
      <c r="A3416">
        <f t="shared" si="989"/>
        <v>2251692.5307753445</v>
      </c>
      <c r="B3416">
        <f t="shared" si="1006"/>
        <v>358367.99659599573</v>
      </c>
      <c r="C3416" t="str">
        <f t="shared" si="990"/>
        <v>-0.0648789719207408-0.032147180024176i</v>
      </c>
      <c r="D3416" t="str">
        <f t="shared" si="991"/>
        <v>2.7990409249013-1.42310031210388i</v>
      </c>
      <c r="E3416" t="str">
        <f t="shared" si="992"/>
        <v>1.65842733118805-74.9755336416599i</v>
      </c>
      <c r="F3416" t="str">
        <f t="shared" si="993"/>
        <v>2.34871212142451-0.839856444140027i</v>
      </c>
      <c r="G3416" t="str">
        <f t="shared" si="994"/>
        <v>0.968571066791779-0.174473938929613i</v>
      </c>
      <c r="H3416" t="str">
        <f t="shared" si="995"/>
        <v>0.0399025101374529-44.4421086862822i</v>
      </c>
      <c r="I3416" t="str">
        <f t="shared" si="996"/>
        <v>-0.105030969226008-0.294559719411034i</v>
      </c>
      <c r="K3416" t="str">
        <f t="shared" si="997"/>
        <v>0.000242433034923019-0.00018913088582027i</v>
      </c>
      <c r="L3416" t="str">
        <f t="shared" si="998"/>
        <v>0.00015-0.000787429731704776i</v>
      </c>
      <c r="M3416" t="str">
        <f t="shared" si="999"/>
        <v>0.0004-0.000138958187947901i</v>
      </c>
      <c r="N3416">
        <f t="shared" si="1000"/>
        <v>26.358166758791782</v>
      </c>
      <c r="O3416">
        <f t="shared" si="1001"/>
        <v>22.804431555336286</v>
      </c>
      <c r="P3416" s="3">
        <f t="shared" si="1002"/>
        <v>-22.804431555336286</v>
      </c>
      <c r="Q3416" s="3">
        <f t="shared" si="1003"/>
        <v>-153.64183324120822</v>
      </c>
      <c r="R3416">
        <f t="shared" si="1004"/>
        <v>26.358166758791782</v>
      </c>
      <c r="S3416">
        <f t="shared" si="1005"/>
        <v>358.36799659599575</v>
      </c>
      <c r="T3416">
        <f t="shared" si="988"/>
        <v>-22.804431555336286</v>
      </c>
    </row>
    <row r="3417" spans="1:20" x14ac:dyDescent="0.25">
      <c r="A3417">
        <f t="shared" si="989"/>
        <v>2260248.9623922906</v>
      </c>
      <c r="B3417">
        <f t="shared" si="1006"/>
        <v>359729.79498306051</v>
      </c>
      <c r="C3417" t="str">
        <f t="shared" si="990"/>
        <v>-0.0645833217366038-0.0317730460534681i</v>
      </c>
      <c r="D3417" t="str">
        <f t="shared" si="991"/>
        <v>2.79488583522156-1.42611680952857i</v>
      </c>
      <c r="E3417" t="str">
        <f t="shared" si="992"/>
        <v>1.53579222209034-74.6798333770562i</v>
      </c>
      <c r="F3417" t="str">
        <f t="shared" si="993"/>
        <v>2.34815017685606-0.839784829406685i</v>
      </c>
      <c r="G3417" t="str">
        <f t="shared" si="994"/>
        <v>0.968339329898536-0.175095037251745i</v>
      </c>
      <c r="H3417" t="str">
        <f t="shared" si="995"/>
        <v>0.0395571374880182-44.2737057041047i</v>
      </c>
      <c r="I3417" t="str">
        <f t="shared" si="996"/>
        <v>-0.104625383637753-0.293372900438762i</v>
      </c>
      <c r="K3417" t="str">
        <f t="shared" si="997"/>
        <v>0.000242166468397274-0.000188853965463918i</v>
      </c>
      <c r="L3417" t="str">
        <f t="shared" si="998"/>
        <v>0.00015-0.000784448826165346i</v>
      </c>
      <c r="M3417" t="str">
        <f t="shared" si="999"/>
        <v>0.0004-0.000138432145793884i</v>
      </c>
      <c r="N3417">
        <f t="shared" si="1000"/>
        <v>26.195794485017132</v>
      </c>
      <c r="O3417">
        <f t="shared" si="1001"/>
        <v>22.856256475393749</v>
      </c>
      <c r="P3417" s="3">
        <f t="shared" si="1002"/>
        <v>-22.856256475393749</v>
      </c>
      <c r="Q3417" s="3">
        <f t="shared" si="1003"/>
        <v>-153.80420551498287</v>
      </c>
      <c r="R3417">
        <f t="shared" si="1004"/>
        <v>26.195794485017132</v>
      </c>
      <c r="S3417">
        <f t="shared" si="1005"/>
        <v>359.72979498306051</v>
      </c>
      <c r="T3417">
        <f t="shared" si="988"/>
        <v>-22.856256475393749</v>
      </c>
    </row>
    <row r="3418" spans="1:20" x14ac:dyDescent="0.25">
      <c r="A3418">
        <f t="shared" si="989"/>
        <v>2268837.9084493811</v>
      </c>
      <c r="B3418">
        <f t="shared" si="1006"/>
        <v>361096.76820399612</v>
      </c>
      <c r="C3418" t="str">
        <f t="shared" si="990"/>
        <v>-0.064288122675588-0.0314013492757383i</v>
      </c>
      <c r="D3418" t="str">
        <f t="shared" si="991"/>
        <v>2.79071156568698-1.42912871912407i</v>
      </c>
      <c r="E3418" t="str">
        <f t="shared" si="992"/>
        <v>1.41420039063626-74.3850627373746i</v>
      </c>
      <c r="F3418" t="str">
        <f t="shared" si="993"/>
        <v>2.34758422530566-0.8397237971845i</v>
      </c>
      <c r="G3418" t="str">
        <f t="shared" si="994"/>
        <v>0.968105940590445-0.175718036592532i</v>
      </c>
      <c r="H3418" t="str">
        <f t="shared" si="995"/>
        <v>0.0392145651899472-44.1059417913144i</v>
      </c>
      <c r="I3418" t="str">
        <f t="shared" si="996"/>
        <v>-0.104222677491804-0.292190357100124i</v>
      </c>
      <c r="K3418" t="str">
        <f t="shared" si="997"/>
        <v>0.000241899018773792-0.00018857805788879i</v>
      </c>
      <c r="L3418" t="str">
        <f t="shared" si="998"/>
        <v>0.00015-0.00078147920518564i</v>
      </c>
      <c r="M3418" t="str">
        <f t="shared" si="999"/>
        <v>0.0004-0.00013790809503276i</v>
      </c>
      <c r="N3418">
        <f t="shared" si="1000"/>
        <v>26.033063635026906</v>
      </c>
      <c r="O3418">
        <f t="shared" si="1001"/>
        <v>22.908142380984145</v>
      </c>
      <c r="P3418" s="3">
        <f t="shared" si="1002"/>
        <v>-22.908142380984145</v>
      </c>
      <c r="Q3418" s="3">
        <f t="shared" si="1003"/>
        <v>-153.96693636497309</v>
      </c>
      <c r="R3418">
        <f t="shared" si="1004"/>
        <v>26.033063635026906</v>
      </c>
      <c r="S3418">
        <f t="shared" si="1005"/>
        <v>361.09676820399613</v>
      </c>
      <c r="T3418">
        <f t="shared" si="988"/>
        <v>-22.908142380984145</v>
      </c>
    </row>
    <row r="3419" spans="1:20" x14ac:dyDescent="0.25">
      <c r="A3419">
        <f t="shared" si="989"/>
        <v>2277459.4925014889</v>
      </c>
      <c r="B3419">
        <f t="shared" si="1006"/>
        <v>362468.93592317129</v>
      </c>
      <c r="C3419" t="str">
        <f t="shared" si="990"/>
        <v>-0.0639933747477362-0.0310320811412977i</v>
      </c>
      <c r="D3419" t="str">
        <f t="shared" si="991"/>
        <v>2.78651810411753-1.43213591054991i</v>
      </c>
      <c r="E3419" t="str">
        <f t="shared" si="992"/>
        <v>1.29364358295534-74.0912199791451i</v>
      </c>
      <c r="F3419" t="str">
        <f t="shared" si="993"/>
        <v>2.34701424021949-0.839673330547809i</v>
      </c>
      <c r="G3419" t="str">
        <f t="shared" si="994"/>
        <v>0.967870887917137-0.176342939296218i</v>
      </c>
      <c r="H3419" t="str">
        <f t="shared" si="995"/>
        <v>0.0388747719419818-43.9388145115353i</v>
      </c>
      <c r="I3419" t="str">
        <f t="shared" si="996"/>
        <v>-0.103822827709523-0.291012072516118i</v>
      </c>
      <c r="K3419" t="str">
        <f t="shared" si="997"/>
        <v>0.000241630687614144-0.000188303149661261i</v>
      </c>
      <c r="L3419" t="str">
        <f t="shared" si="998"/>
        <v>0.00015-0.000778520826046662i</v>
      </c>
      <c r="M3419" t="str">
        <f t="shared" si="999"/>
        <v>0.0004-0.000137386028125882i</v>
      </c>
      <c r="N3419">
        <f t="shared" si="1000"/>
        <v>25.869974317234295</v>
      </c>
      <c r="O3419">
        <f t="shared" si="1001"/>
        <v>22.960089764882774</v>
      </c>
      <c r="P3419" s="3">
        <f t="shared" si="1002"/>
        <v>-22.960089764882774</v>
      </c>
      <c r="Q3419" s="3">
        <f t="shared" si="1003"/>
        <v>-154.13002568276571</v>
      </c>
      <c r="R3419">
        <f t="shared" si="1004"/>
        <v>25.869974317234295</v>
      </c>
      <c r="S3419">
        <f t="shared" si="1005"/>
        <v>362.46893592317127</v>
      </c>
      <c r="T3419">
        <f t="shared" si="988"/>
        <v>-22.960089764882774</v>
      </c>
    </row>
    <row r="3420" spans="1:20" x14ac:dyDescent="0.25">
      <c r="A3420">
        <f t="shared" si="989"/>
        <v>2286113.8385729943</v>
      </c>
      <c r="B3420">
        <f t="shared" si="1006"/>
        <v>363846.31787967932</v>
      </c>
      <c r="C3420" t="str">
        <f t="shared" si="990"/>
        <v>-0.0636990780149944-0.0306652331859554i</v>
      </c>
      <c r="D3420" t="str">
        <f t="shared" si="991"/>
        <v>2.78230543933034-1.435138252893i</v>
      </c>
      <c r="E3420" t="str">
        <f t="shared" si="992"/>
        <v>1.17411361818254-73.7983033352811i</v>
      </c>
      <c r="F3420" t="str">
        <f t="shared" si="993"/>
        <v>2.34644019489762-0.839633412559197i</v>
      </c>
      <c r="G3420" t="str">
        <f t="shared" si="994"/>
        <v>0.967634160867993-0.176969747666903i</v>
      </c>
      <c r="H3420" t="str">
        <f t="shared" si="995"/>
        <v>0.0385377366053842-43.7723214378167i</v>
      </c>
      <c r="I3420" t="str">
        <f t="shared" si="996"/>
        <v>-0.103425811379403-0.289838029875374i</v>
      </c>
      <c r="K3420" t="str">
        <f t="shared" si="997"/>
        <v>0.00024136147655482-0.000188029227365713i</v>
      </c>
      <c r="L3420" t="str">
        <f t="shared" si="998"/>
        <v>0.00015-0.000775573646191135i</v>
      </c>
      <c r="M3420" t="str">
        <f t="shared" si="999"/>
        <v>0.0004-0.000136865937563142i</v>
      </c>
      <c r="N3420">
        <f t="shared" si="1000"/>
        <v>25.70652666858058</v>
      </c>
      <c r="O3420">
        <f t="shared" si="1001"/>
        <v>23.012099119408681</v>
      </c>
      <c r="P3420" s="3">
        <f t="shared" si="1002"/>
        <v>-23.012099119408681</v>
      </c>
      <c r="Q3420" s="3">
        <f t="shared" si="1003"/>
        <v>-154.29347333141942</v>
      </c>
      <c r="R3420">
        <f t="shared" si="1004"/>
        <v>25.70652666858058</v>
      </c>
      <c r="S3420">
        <f t="shared" si="1005"/>
        <v>363.8463178796793</v>
      </c>
      <c r="T3420">
        <f t="shared" si="988"/>
        <v>-23.012099119408681</v>
      </c>
    </row>
    <row r="3421" spans="1:20" x14ac:dyDescent="0.25">
      <c r="A3421">
        <f t="shared" si="989"/>
        <v>2294801.0711595714</v>
      </c>
      <c r="B3421">
        <f t="shared" si="1006"/>
        <v>365228.93388762209</v>
      </c>
      <c r="C3421" t="str">
        <f t="shared" si="990"/>
        <v>-0.0634052325916783-0.0303007970291672i</v>
      </c>
      <c r="D3421" t="str">
        <f t="shared" si="991"/>
        <v>2.77807356114991-1.43813561467503i</v>
      </c>
      <c r="E3421" t="str">
        <f t="shared" si="992"/>
        <v>1.05560238785991-73.506311015695i</v>
      </c>
      <c r="F3421" t="str">
        <f t="shared" si="993"/>
        <v>2.34586206249368-0.839604026267714i</v>
      </c>
      <c r="G3421" t="str">
        <f t="shared" si="994"/>
        <v>0.967395748372005-0.177598463967944i</v>
      </c>
      <c r="H3421" t="str">
        <f t="shared" si="995"/>
        <v>0.0382034382025638-43.6064601525935i</v>
      </c>
      <c r="I3421" t="str">
        <f t="shared" si="996"/>
        <v>-0.103031605755759-0.288668212433903i</v>
      </c>
      <c r="K3421" t="str">
        <f t="shared" si="997"/>
        <v>0.000241091387307501-0.000187756277605206i</v>
      </c>
      <c r="L3421" t="str">
        <f t="shared" si="998"/>
        <v>0.00015-0.000772637623222888i</v>
      </c>
      <c r="M3421" t="str">
        <f t="shared" si="999"/>
        <v>0.0004-0.000136347815862863i</v>
      </c>
      <c r="N3421">
        <f t="shared" si="1000"/>
        <v>25.542720854475562</v>
      </c>
      <c r="O3421">
        <f t="shared" si="1001"/>
        <v>23.064170936392646</v>
      </c>
      <c r="P3421" s="3">
        <f t="shared" si="1002"/>
        <v>-23.064170936392646</v>
      </c>
      <c r="Q3421" s="3">
        <f t="shared" si="1003"/>
        <v>-154.45727914552444</v>
      </c>
      <c r="R3421">
        <f t="shared" si="1004"/>
        <v>25.542720854475562</v>
      </c>
      <c r="S3421">
        <f t="shared" si="1005"/>
        <v>365.22893388762208</v>
      </c>
      <c r="T3421">
        <f t="shared" si="988"/>
        <v>-23.064170936392646</v>
      </c>
    </row>
    <row r="3422" spans="1:20" x14ac:dyDescent="0.25">
      <c r="A3422">
        <f t="shared" si="989"/>
        <v>2303521.3152299779</v>
      </c>
      <c r="B3422">
        <f t="shared" si="1006"/>
        <v>366616.80383639503</v>
      </c>
      <c r="C3422" t="str">
        <f t="shared" si="990"/>
        <v>-0.0631118386449182-0.0299387643721944i</v>
      </c>
      <c r="D3422" t="str">
        <f t="shared" si="991"/>
        <v>2.77382246041828-1.44112786386009i</v>
      </c>
      <c r="E3422" t="str">
        <f t="shared" si="992"/>
        <v>0.938101855345122-73.2152412079098i</v>
      </c>
      <c r="F3422" t="str">
        <f t="shared" si="993"/>
        <v>2.34527981601452-0.83958515470712i</v>
      </c>
      <c r="G3422" t="str">
        <f t="shared" si="994"/>
        <v>0.967155639297628-0.178229090421357i</v>
      </c>
      <c r="H3422" t="str">
        <f t="shared" si="995"/>
        <v>0.0378718559157212-43.4412282476512i</v>
      </c>
      <c r="I3422" t="str">
        <f t="shared" si="996"/>
        <v>-0.102640188257446-0.287502603514886i</v>
      </c>
      <c r="K3422" t="str">
        <f t="shared" si="997"/>
        <v>0.000240820421659319-0.000187484287002148i</v>
      </c>
      <c r="L3422" t="str">
        <f t="shared" si="998"/>
        <v>0.00015-0.000769712714906244i</v>
      </c>
      <c r="M3422" t="str">
        <f t="shared" si="999"/>
        <v>0.0004-0.00013583165557169i</v>
      </c>
      <c r="N3422">
        <f t="shared" si="1000"/>
        <v>25.378557068738218</v>
      </c>
      <c r="O3422">
        <f t="shared" si="1001"/>
        <v>23.116305707144544</v>
      </c>
      <c r="P3422" s="3">
        <f t="shared" si="1002"/>
        <v>-23.116305707144544</v>
      </c>
      <c r="Q3422" s="3">
        <f t="shared" si="1003"/>
        <v>-154.62144293126178</v>
      </c>
      <c r="R3422">
        <f t="shared" si="1004"/>
        <v>25.378557068738218</v>
      </c>
      <c r="S3422">
        <f t="shared" si="1005"/>
        <v>366.61680383639504</v>
      </c>
      <c r="T3422">
        <f t="shared" si="988"/>
        <v>-23.116305707144544</v>
      </c>
    </row>
    <row r="3423" spans="1:20" x14ac:dyDescent="0.25">
      <c r="A3423">
        <f t="shared" si="989"/>
        <v>2312274.6962278518</v>
      </c>
      <c r="B3423">
        <f t="shared" si="1006"/>
        <v>368009.94769097335</v>
      </c>
      <c r="C3423" t="str">
        <f t="shared" si="990"/>
        <v>-0.062818896395069-0.0295791269962628i</v>
      </c>
      <c r="D3423" t="str">
        <f t="shared" si="991"/>
        <v>2.76955212900523-1.44411486786241i</v>
      </c>
      <c r="E3423" t="str">
        <f t="shared" si="992"/>
        <v>0.821604055218119-72.9250920776485i</v>
      </c>
      <c r="F3423" t="str">
        <f t="shared" si="993"/>
        <v>2.34469342831986-0.83957678089409i</v>
      </c>
      <c r="G3423" t="str">
        <f t="shared" si="994"/>
        <v>0.966913822452645-0.178861629207216i</v>
      </c>
      <c r="H3423" t="str">
        <f t="shared" si="995"/>
        <v>0.0375429690854957-43.2766233240853i</v>
      </c>
      <c r="I3423" t="str">
        <f t="shared" si="996"/>
        <v>-0.102251536466565-0.286341186508407i</v>
      </c>
      <c r="K3423" t="str">
        <f t="shared" si="997"/>
        <v>0.000240548581473102-0.000187213242198976i</v>
      </c>
      <c r="L3423" t="str">
        <f t="shared" si="998"/>
        <v>0.00015-0.000766798879165416i</v>
      </c>
      <c r="M3423" t="str">
        <f t="shared" si="999"/>
        <v>0.0004-0.000135317449264485i</v>
      </c>
      <c r="N3423">
        <f t="shared" si="1000"/>
        <v>25.214035533533973</v>
      </c>
      <c r="O3423">
        <f t="shared" si="1001"/>
        <v>23.168503922422158</v>
      </c>
      <c r="P3423" s="3">
        <f t="shared" si="1002"/>
        <v>-23.168503922422158</v>
      </c>
      <c r="Q3423" s="3">
        <f t="shared" si="1003"/>
        <v>-154.78596446646603</v>
      </c>
      <c r="R3423">
        <f t="shared" si="1004"/>
        <v>25.214035533533973</v>
      </c>
      <c r="S3423">
        <f t="shared" si="1005"/>
        <v>368.00994769097338</v>
      </c>
      <c r="T3423">
        <f t="shared" si="988"/>
        <v>-23.168503922422158</v>
      </c>
    </row>
    <row r="3424" spans="1:20" x14ac:dyDescent="0.25">
      <c r="A3424">
        <f t="shared" si="989"/>
        <v>2321061.3400735175</v>
      </c>
      <c r="B3424">
        <f t="shared" si="1006"/>
        <v>369408.38549219904</v>
      </c>
      <c r="C3424" t="str">
        <f t="shared" si="990"/>
        <v>-0.0625264061161054-0.0292218767607385i</v>
      </c>
      <c r="D3424" t="str">
        <f t="shared" si="991"/>
        <v>2.76526255981834-1.44709649355425i</v>
      </c>
      <c r="E3424" t="str">
        <f t="shared" si="992"/>
        <v>0.706101092696681-72.6358617694244i</v>
      </c>
      <c r="F3424" t="str">
        <f t="shared" si="993"/>
        <v>2.34410287212193-0.839578887826397i</v>
      </c>
      <c r="G3424" t="str">
        <f t="shared" si="994"/>
        <v>0.966670286584032-0.179496082463038i</v>
      </c>
      <c r="H3424" t="str">
        <f t="shared" si="995"/>
        <v>0.037216757209635-43.112642992266i</v>
      </c>
      <c r="I3424" t="str">
        <f t="shared" si="996"/>
        <v>-0.101865628127195-0.28518394487124i</v>
      </c>
      <c r="K3424" t="str">
        <f t="shared" si="997"/>
        <v>0.00024027586868763-0.00018694312985885i</v>
      </c>
      <c r="L3424" t="str">
        <f t="shared" si="998"/>
        <v>0.00015-0.0007638960740839i</v>
      </c>
      <c r="M3424" t="str">
        <f t="shared" si="999"/>
        <v>0.0004-0.000134805189544217i</v>
      </c>
      <c r="N3424">
        <f t="shared" si="1000"/>
        <v>25.049156499314307</v>
      </c>
      <c r="O3424">
        <f t="shared" si="1001"/>
        <v>23.220766072398284</v>
      </c>
      <c r="P3424" s="3">
        <f t="shared" si="1002"/>
        <v>-23.220766072398284</v>
      </c>
      <c r="Q3424" s="3">
        <f t="shared" si="1003"/>
        <v>-154.95084350068569</v>
      </c>
      <c r="R3424">
        <f t="shared" si="1004"/>
        <v>25.049156499314307</v>
      </c>
      <c r="S3424">
        <f t="shared" si="1005"/>
        <v>369.40838549219905</v>
      </c>
      <c r="T3424">
        <f t="shared" si="988"/>
        <v>-23.220766072398284</v>
      </c>
    </row>
    <row r="3425" spans="1:20" x14ac:dyDescent="0.25">
      <c r="A3425">
        <f t="shared" si="989"/>
        <v>2329881.373165797</v>
      </c>
      <c r="B3425">
        <f t="shared" si="1006"/>
        <v>370812.13735706941</v>
      </c>
      <c r="C3425" t="str">
        <f t="shared" si="990"/>
        <v>-0.0622343681359847-0.0288670056013044i</v>
      </c>
      <c r="D3425" t="str">
        <f t="shared" si="991"/>
        <v>2.7609537468131-1.45007260727407i</v>
      </c>
      <c r="E3425" t="str">
        <f t="shared" si="992"/>
        <v>0.59158514305332-72.3475484071141i</v>
      </c>
      <c r="F3425" t="str">
        <f t="shared" si="993"/>
        <v>2.34350811998525-0.839591458481133i</v>
      </c>
      <c r="G3425" t="str">
        <f t="shared" si="994"/>
        <v>0.966425020377821-0.180132452283173i</v>
      </c>
      <c r="H3425" t="str">
        <f t="shared" si="995"/>
        <v>0.0368931999416692-42.9492848717996i</v>
      </c>
      <c r="I3425" t="str">
        <f t="shared" si="996"/>
        <v>-0.101482441144129-0.284030862126614i</v>
      </c>
      <c r="K3425" t="str">
        <f t="shared" si="997"/>
        <v>0.000240002285317864-0.000186673936666346i</v>
      </c>
      <c r="L3425" t="str">
        <f t="shared" si="998"/>
        <v>0.00015-0.000761004257903863i</v>
      </c>
      <c r="M3425" t="str">
        <f t="shared" si="999"/>
        <v>0.0004-0.000134294869041858i</v>
      </c>
      <c r="N3425">
        <f t="shared" si="1000"/>
        <v>24.883920244753</v>
      </c>
      <c r="O3425">
        <f t="shared" si="1001"/>
        <v>23.273092646629049</v>
      </c>
      <c r="P3425" s="3">
        <f t="shared" si="1002"/>
        <v>-23.273092646629049</v>
      </c>
      <c r="Q3425" s="3">
        <f t="shared" si="1003"/>
        <v>-155.116079755247</v>
      </c>
      <c r="R3425">
        <f t="shared" si="1004"/>
        <v>24.883920244753</v>
      </c>
      <c r="S3425">
        <f t="shared" si="1005"/>
        <v>370.81213735706939</v>
      </c>
      <c r="T3425">
        <f t="shared" si="988"/>
        <v>-23.273092646629049</v>
      </c>
    </row>
    <row r="3426" spans="1:20" x14ac:dyDescent="0.25">
      <c r="A3426">
        <f t="shared" si="989"/>
        <v>2338734.9223838272</v>
      </c>
      <c r="B3426">
        <f t="shared" si="1006"/>
        <v>372221.22347902629</v>
      </c>
      <c r="C3426" t="str">
        <f t="shared" si="990"/>
        <v>-0.061942782836985-0.0285145055281475i</v>
      </c>
      <c r="D3426" t="str">
        <f t="shared" si="991"/>
        <v>2.75662568500292-1.45304307483466i</v>
      </c>
      <c r="E3426" t="str">
        <f t="shared" si="992"/>
        <v>0.47804845103531-72.0601500945239i</v>
      </c>
      <c r="F3426" t="str">
        <f t="shared" si="993"/>
        <v>2.3429091443262-0.839614475812862i</v>
      </c>
      <c r="G3426" t="str">
        <f t="shared" si="994"/>
        <v>0.966178012458977-0.180770740718176i</v>
      </c>
      <c r="H3426" t="str">
        <f t="shared" si="995"/>
        <v>0.0365722770896-42.7865465914925i</v>
      </c>
      <c r="I3426" t="str">
        <f t="shared" si="996"/>
        <v>-0.101101953581623-0.28288192186398i</v>
      </c>
      <c r="K3426" t="str">
        <f t="shared" si="997"/>
        <v>0.000239727833455169-0.000186405649328158i</v>
      </c>
      <c r="L3426" t="str">
        <f t="shared" si="998"/>
        <v>0.00015-0.000758123389025565i</v>
      </c>
      <c r="M3426" t="str">
        <f t="shared" si="999"/>
        <v>0.0004-0.000133786480416276i</v>
      </c>
      <c r="N3426">
        <f t="shared" si="1000"/>
        <v>24.718327076682868</v>
      </c>
      <c r="O3426">
        <f t="shared" si="1001"/>
        <v>23.325484134022023</v>
      </c>
      <c r="P3426" s="3">
        <f t="shared" si="1002"/>
        <v>-23.325484134022023</v>
      </c>
      <c r="Q3426" s="3">
        <f t="shared" si="1003"/>
        <v>-155.28167292331713</v>
      </c>
      <c r="R3426">
        <f t="shared" si="1004"/>
        <v>24.718327076682868</v>
      </c>
      <c r="S3426">
        <f t="shared" si="1005"/>
        <v>372.22122347902626</v>
      </c>
      <c r="T3426">
        <f t="shared" si="988"/>
        <v>-23.325484134022023</v>
      </c>
    </row>
    <row r="3427" spans="1:20" x14ac:dyDescent="0.25">
      <c r="A3427">
        <f t="shared" si="989"/>
        <v>2347622.1150888857</v>
      </c>
      <c r="B3427">
        <f t="shared" si="1006"/>
        <v>373635.6641282466</v>
      </c>
      <c r="C3427" t="str">
        <f t="shared" si="990"/>
        <v>-0.0616516506560187-0.0281643686241494i</v>
      </c>
      <c r="D3427" t="str">
        <f t="shared" si="991"/>
        <v>2.75227837046905-1.4560077615317i</v>
      </c>
      <c r="E3427" t="str">
        <f t="shared" si="992"/>
        <v>0.365483330288618-71.7736649159414i</v>
      </c>
      <c r="F3427" t="str">
        <f t="shared" si="993"/>
        <v>2.34230591741275-0.839647922751791i</v>
      </c>
      <c r="G3427" t="str">
        <f t="shared" si="994"/>
        <v>0.965929251391266-0.181410949774191i</v>
      </c>
      <c r="H3427" t="str">
        <f t="shared" si="995"/>
        <v>0.0362539686145994-42.6244257893128i</v>
      </c>
      <c r="I3427" t="str">
        <f t="shared" si="996"/>
        <v>-0.100724143662147-0.281737107738772i</v>
      </c>
      <c r="K3427" t="str">
        <f t="shared" si="997"/>
        <v>0.000239452515267535-0.000186138254573812i</v>
      </c>
      <c r="L3427" t="str">
        <f t="shared" si="998"/>
        <v>0.00015-0.000755253426006741i</v>
      </c>
      <c r="M3427" t="str">
        <f t="shared" si="999"/>
        <v>0.0004-0.000133280016354131i</v>
      </c>
      <c r="N3427">
        <f t="shared" si="1000"/>
        <v>24.552377330028293</v>
      </c>
      <c r="O3427">
        <f t="shared" si="1001"/>
        <v>23.377941022804528</v>
      </c>
      <c r="P3427" s="3">
        <f t="shared" si="1002"/>
        <v>-23.377941022804528</v>
      </c>
      <c r="Q3427" s="3">
        <f t="shared" si="1003"/>
        <v>-155.44762266997171</v>
      </c>
      <c r="R3427">
        <f t="shared" si="1004"/>
        <v>24.552377330028293</v>
      </c>
      <c r="S3427">
        <f t="shared" si="1005"/>
        <v>373.63566412824662</v>
      </c>
      <c r="T3427">
        <f t="shared" si="988"/>
        <v>-23.377941022804528</v>
      </c>
    </row>
    <row r="3428" spans="1:20" x14ac:dyDescent="0.25">
      <c r="A3428">
        <f t="shared" si="989"/>
        <v>2356543.0791262235</v>
      </c>
      <c r="B3428">
        <f t="shared" si="1006"/>
        <v>375055.47965193394</v>
      </c>
      <c r="C3428" t="str">
        <f t="shared" si="990"/>
        <v>-0.0613609720849238-0.0278165870430947i</v>
      </c>
      <c r="D3428" t="str">
        <f t="shared" si="991"/>
        <v>2.74791180037059-1.45896653215225i</v>
      </c>
      <c r="E3428" t="str">
        <f t="shared" si="992"/>
        <v>0.253882162787264-71.4880909366847i</v>
      </c>
      <c r="F3428" t="str">
        <f t="shared" si="993"/>
        <v>2.34169841136423-0.839691782201937i</v>
      </c>
      <c r="G3428" t="str">
        <f t="shared" si="994"/>
        <v>0.965678725677137-0.182053081412311i</v>
      </c>
      <c r="H3428" t="str">
        <f t="shared" si="995"/>
        <v>0.0359382546297231-42.4629201123542i</v>
      </c>
      <c r="I3428" t="str">
        <f t="shared" si="996"/>
        <v>-0.100348989765154-0.280596403472198i</v>
      </c>
      <c r="K3428" t="str">
        <f t="shared" si="997"/>
        <v>0.000239176332999786-0.000185871739156381i</v>
      </c>
      <c r="L3428" t="str">
        <f t="shared" si="998"/>
        <v>0.00015-0.000752394327562005i</v>
      </c>
      <c r="M3428" t="str">
        <f t="shared" si="999"/>
        <v>0.0004-0.000132775469569766i</v>
      </c>
      <c r="N3428">
        <f t="shared" si="1000"/>
        <v>24.386071367742943</v>
      </c>
      <c r="O3428">
        <f t="shared" si="1001"/>
        <v>23.430463800491189</v>
      </c>
      <c r="P3428" s="3">
        <f t="shared" si="1002"/>
        <v>-23.430463800491189</v>
      </c>
      <c r="Q3428" s="3">
        <f t="shared" si="1003"/>
        <v>-155.61392863225706</v>
      </c>
      <c r="R3428">
        <f t="shared" si="1004"/>
        <v>24.386071367742943</v>
      </c>
      <c r="S3428">
        <f t="shared" si="1005"/>
        <v>375.05547965193392</v>
      </c>
      <c r="T3428">
        <f t="shared" si="988"/>
        <v>-23.430463800491189</v>
      </c>
    </row>
    <row r="3429" spans="1:20" x14ac:dyDescent="0.25">
      <c r="A3429">
        <f t="shared" si="989"/>
        <v>2365497.9428269034</v>
      </c>
      <c r="B3429">
        <f t="shared" si="1006"/>
        <v>376480.6904746113</v>
      </c>
      <c r="C3429" t="str">
        <f t="shared" si="990"/>
        <v>-0.0610707476707244-0.0274711530078781i</v>
      </c>
      <c r="D3429" t="str">
        <f t="shared" si="991"/>
        <v>2.74352597295425-1.46191925098352i</v>
      </c>
      <c r="E3429" t="str">
        <f t="shared" si="992"/>
        <v>0.143237398264995-71.203426203636i</v>
      </c>
      <c r="F3429" t="str">
        <f t="shared" si="993"/>
        <v>2.34108659815093-0.83974603703924i</v>
      </c>
      <c r="G3429" t="str">
        <f t="shared" si="994"/>
        <v>0.965426423757598-0.182697137547946i</v>
      </c>
      <c r="H3429" t="str">
        <f t="shared" si="995"/>
        <v>0.0356251153986332-42.3020272168003i</v>
      </c>
      <c r="I3429" t="str">
        <f t="shared" si="996"/>
        <v>-0.0999764704258569-0.279459792851003i</v>
      </c>
      <c r="K3429" t="str">
        <f t="shared" si="997"/>
        <v>0.000238899288973774-0.000185606089853207i</v>
      </c>
      <c r="L3429" t="str">
        <f t="shared" si="998"/>
        <v>0.00015-0.00074954605256227i</v>
      </c>
      <c r="M3429" t="str">
        <f t="shared" si="999"/>
        <v>0.0004-0.000132272832805106i</v>
      </c>
      <c r="N3429">
        <f t="shared" si="1000"/>
        <v>24.219409580741313</v>
      </c>
      <c r="O3429">
        <f t="shared" si="1001"/>
        <v>23.483052953852713</v>
      </c>
      <c r="P3429" s="3">
        <f t="shared" si="1002"/>
        <v>-23.483052953852713</v>
      </c>
      <c r="Q3429" s="3">
        <f t="shared" si="1003"/>
        <v>-155.78059041925869</v>
      </c>
      <c r="R3429">
        <f t="shared" si="1004"/>
        <v>24.219409580741313</v>
      </c>
      <c r="S3429">
        <f t="shared" si="1005"/>
        <v>376.48069047461132</v>
      </c>
      <c r="T3429">
        <f t="shared" si="988"/>
        <v>-23.483052953852713</v>
      </c>
    </row>
    <row r="3430" spans="1:20" x14ac:dyDescent="0.25">
      <c r="A3430">
        <f t="shared" si="989"/>
        <v>2374486.8350096457</v>
      </c>
      <c r="B3430">
        <f t="shared" si="1006"/>
        <v>377911.31709841482</v>
      </c>
      <c r="C3430" t="str">
        <f t="shared" si="990"/>
        <v>-0.0607809780158717-0.0271280588087235i</v>
      </c>
      <c r="D3430" t="str">
        <f t="shared" si="991"/>
        <v>2.73912088756425-1.46486578182181i</v>
      </c>
      <c r="E3430" t="str">
        <f t="shared" si="992"/>
        <v>0.0335415536499772-70.9196687457669i</v>
      </c>
      <c r="F3430" t="str">
        <f t="shared" si="993"/>
        <v>2.34047044959391-0.839810670109722i</v>
      </c>
      <c r="G3430" t="str">
        <f t="shared" si="994"/>
        <v>0.9651723340121-0.183343120050181i</v>
      </c>
      <c r="H3430" t="str">
        <f t="shared" si="995"/>
        <v>0.0353145313343309-42.1417447678861i</v>
      </c>
      <c r="I3430" t="str">
        <f t="shared" si="996"/>
        <v>-0.0996065643340098-0.278327259727244i</v>
      </c>
      <c r="K3430" t="str">
        <f t="shared" si="997"/>
        <v>0.000238621385588569-0.000185341293466637i</v>
      </c>
      <c r="L3430" t="str">
        <f t="shared" si="998"/>
        <v>0.00015-0.000746708560034138i</v>
      </c>
      <c r="M3430" t="str">
        <f t="shared" si="999"/>
        <v>0.0004-0.000131772098829554i</v>
      </c>
      <c r="N3430">
        <f t="shared" si="1000"/>
        <v>24.05239238783011</v>
      </c>
      <c r="O3430">
        <f t="shared" si="1001"/>
        <v>23.535708968883895</v>
      </c>
      <c r="P3430" s="3">
        <f t="shared" si="1002"/>
        <v>-23.535708968883895</v>
      </c>
      <c r="Q3430" s="3">
        <f t="shared" si="1003"/>
        <v>-155.94760761216989</v>
      </c>
      <c r="R3430">
        <f t="shared" si="1004"/>
        <v>24.05239238783011</v>
      </c>
      <c r="S3430">
        <f t="shared" si="1005"/>
        <v>377.91131709841483</v>
      </c>
      <c r="T3430">
        <f t="shared" si="988"/>
        <v>-23.535708968883895</v>
      </c>
    </row>
    <row r="3431" spans="1:20" x14ac:dyDescent="0.25">
      <c r="A3431">
        <f t="shared" si="989"/>
        <v>2383509.8849826823</v>
      </c>
      <c r="B3431">
        <f t="shared" si="1006"/>
        <v>379347.3801033888</v>
      </c>
      <c r="C3431" t="str">
        <f t="shared" si="990"/>
        <v>-0.0604916637784593-0.0267872968014119i</v>
      </c>
      <c r="D3431" t="str">
        <f t="shared" si="991"/>
        <v>2.73469654465197-1.46780598798164i</v>
      </c>
      <c r="E3431" t="str">
        <f t="shared" si="992"/>
        <v>-0.0752127874963437-70.6368165746567i</v>
      </c>
      <c r="F3431" t="str">
        <f t="shared" si="993"/>
        <v>2.33984993736467-0.839885664227602i</v>
      </c>
      <c r="G3431" t="str">
        <f t="shared" si="994"/>
        <v>0.96491644475843-0.183991030741125i</v>
      </c>
      <c r="H3431" t="str">
        <f t="shared" si="995"/>
        <v>0.0350064829979042-41.9820704398631i</v>
      </c>
      <c r="I3431" t="str">
        <f t="shared" si="996"/>
        <v>-0.099239250332706-0.277198788018068i</v>
      </c>
      <c r="K3431" t="str">
        <f t="shared" si="997"/>
        <v>0.000238342625320642-0.000185077336824754i</v>
      </c>
      <c r="L3431" t="str">
        <f t="shared" si="998"/>
        <v>0.00015-0.000743881809159334i</v>
      </c>
      <c r="M3431" t="str">
        <f t="shared" si="999"/>
        <v>0.0004-0.000131273260439882i</v>
      </c>
      <c r="N3431">
        <f t="shared" si="1000"/>
        <v>23.885020235639104</v>
      </c>
      <c r="O3431">
        <f t="shared" si="1001"/>
        <v>23.588432330771823</v>
      </c>
      <c r="P3431" s="3">
        <f t="shared" si="1002"/>
        <v>-23.588432330771823</v>
      </c>
      <c r="Q3431" s="3">
        <f t="shared" si="1003"/>
        <v>-156.1149797643609</v>
      </c>
      <c r="R3431">
        <f t="shared" si="1004"/>
        <v>23.885020235639104</v>
      </c>
      <c r="S3431">
        <f t="shared" si="1005"/>
        <v>379.34738010338879</v>
      </c>
      <c r="T3431">
        <f t="shared" si="988"/>
        <v>-23.588432330771823</v>
      </c>
    </row>
    <row r="3432" spans="1:20" x14ac:dyDescent="0.25">
      <c r="A3432">
        <f t="shared" si="989"/>
        <v>2392567.2225456168</v>
      </c>
      <c r="B3432">
        <f t="shared" si="1006"/>
        <v>380788.90014778171</v>
      </c>
      <c r="C3432" t="str">
        <f t="shared" si="990"/>
        <v>-0.06020280567241-0.0264488594055203i</v>
      </c>
      <c r="D3432" t="str">
        <f t="shared" si="991"/>
        <v>2.73025294578571-1.47073973230488i</v>
      </c>
      <c r="E3432" t="str">
        <f t="shared" si="992"/>
        <v>-0.183032975533917-70.3548676849983i</v>
      </c>
      <c r="F3432" t="str">
        <f t="shared" si="993"/>
        <v>2.33922503298489-0.839971002173369i</v>
      </c>
      <c r="G3432" t="str">
        <f t="shared" si="994"/>
        <v>0.964658744252595-0.184640871395262i</v>
      </c>
      <c r="H3432" t="str">
        <f t="shared" si="995"/>
        <v>0.0347009510972846-41.8230019159629i</v>
      </c>
      <c r="I3432" t="str">
        <f t="shared" si="996"/>
        <v>-0.0988745074171776-0.276074361705494i</v>
      </c>
      <c r="K3432" t="str">
        <f t="shared" si="997"/>
        <v>0.000238063010724029-0.000184814206782126i</v>
      </c>
      <c r="L3432" t="str">
        <f t="shared" si="998"/>
        <v>0.00015-0.00074106575927409i</v>
      </c>
      <c r="M3432" t="str">
        <f t="shared" si="999"/>
        <v>0.0004-0.000130776310460134i</v>
      </c>
      <c r="N3432">
        <f t="shared" si="1000"/>
        <v>23.717293598554306</v>
      </c>
      <c r="O3432">
        <f t="shared" si="1001"/>
        <v>23.641223523864472</v>
      </c>
      <c r="P3432" s="3">
        <f t="shared" si="1002"/>
        <v>-23.641223523864472</v>
      </c>
      <c r="Q3432" s="3">
        <f t="shared" si="1003"/>
        <v>-156.28270640144569</v>
      </c>
      <c r="R3432">
        <f t="shared" si="1004"/>
        <v>23.717293598554306</v>
      </c>
      <c r="S3432">
        <f t="shared" si="1005"/>
        <v>380.7889001477817</v>
      </c>
      <c r="T3432">
        <f t="shared" si="988"/>
        <v>-23.641223523864472</v>
      </c>
    </row>
    <row r="3433" spans="1:20" x14ac:dyDescent="0.25">
      <c r="A3433">
        <f t="shared" si="989"/>
        <v>2401658.9779912899</v>
      </c>
      <c r="B3433">
        <f t="shared" si="1006"/>
        <v>382235.89796834328</v>
      </c>
      <c r="C3433" t="str">
        <f t="shared" si="990"/>
        <v>-0.059914404467647-0.0261127391026646i</v>
      </c>
      <c r="D3433" t="str">
        <f t="shared" si="991"/>
        <v>2.72579009366025-1.47366687717034i</v>
      </c>
      <c r="E3433" t="str">
        <f t="shared" si="992"/>
        <v>-0.289926295299766-70.0738200550995i</v>
      </c>
      <c r="F3433" t="str">
        <f t="shared" si="993"/>
        <v>2.33859570782625-0.840066666691926i</v>
      </c>
      <c r="G3433" t="str">
        <f t="shared" si="994"/>
        <v>0.96439922068872-0.185292643738789i</v>
      </c>
      <c r="H3433" t="str">
        <f t="shared" si="995"/>
        <v>0.0343979164860149-41.6645368883611i</v>
      </c>
      <c r="I3433" t="str">
        <f t="shared" si="996"/>
        <v>-0.098512314733614-0.274953964836193i</v>
      </c>
      <c r="K3433" t="str">
        <f t="shared" si="997"/>
        <v>0.000237782544430495-0.00018455189022055i</v>
      </c>
      <c r="L3433" t="str">
        <f t="shared" si="998"/>
        <v>0.00015-0.000738260369868589i</v>
      </c>
      <c r="M3433" t="str">
        <f t="shared" si="999"/>
        <v>0.0004-0.000130281241741516i</v>
      </c>
      <c r="N3433">
        <f t="shared" si="1000"/>
        <v>23.549212978642913</v>
      </c>
      <c r="O3433">
        <f t="shared" si="1001"/>
        <v>23.694083031638616</v>
      </c>
      <c r="P3433" s="3">
        <f t="shared" si="1002"/>
        <v>-23.694083031638616</v>
      </c>
      <c r="Q3433" s="3">
        <f t="shared" si="1003"/>
        <v>-156.45078702135709</v>
      </c>
      <c r="R3433">
        <f t="shared" si="1004"/>
        <v>23.549212978642913</v>
      </c>
      <c r="S3433">
        <f t="shared" si="1005"/>
        <v>382.23589796834329</v>
      </c>
      <c r="T3433">
        <f t="shared" si="988"/>
        <v>-23.694083031638616</v>
      </c>
    </row>
    <row r="3434" spans="1:20" x14ac:dyDescent="0.25">
      <c r="A3434">
        <f t="shared" si="989"/>
        <v>2410785.2821076568</v>
      </c>
      <c r="B3434">
        <f t="shared" si="1006"/>
        <v>383688.39438062301</v>
      </c>
      <c r="C3434" t="str">
        <f t="shared" si="990"/>
        <v>-0.0596264609902299-0.0257789284347564i</v>
      </c>
      <c r="D3434" t="str">
        <f t="shared" si="991"/>
        <v>2.72130799210644-1.47658728450322i</v>
      </c>
      <c r="E3434" t="str">
        <f t="shared" si="992"/>
        <v>-0.39589996665611-69.7936716473682i</v>
      </c>
      <c r="F3434" t="str">
        <f t="shared" si="993"/>
        <v>2.33796193311005-0.840172640490625i</v>
      </c>
      <c r="G3434" t="str">
        <f t="shared" si="994"/>
        <v>0.964137862198944-0.185946349448957i</v>
      </c>
      <c r="H3434" t="str">
        <f t="shared" si="995"/>
        <v>0.0340973601620278-41.506673058141i</v>
      </c>
      <c r="I3434" t="str">
        <f t="shared" si="996"/>
        <v>-0.0981526515779774-0.273837581521261i</v>
      </c>
      <c r="K3434" t="str">
        <f t="shared" si="997"/>
        <v>0.000237501229149682-0.000184290374049813i</v>
      </c>
      <c r="L3434" t="str">
        <f t="shared" si="998"/>
        <v>0.00015-0.000735465600586362i</v>
      </c>
      <c r="M3434" t="str">
        <f t="shared" si="999"/>
        <v>0.0004-0.000129788047162299i</v>
      </c>
      <c r="N3434">
        <f t="shared" si="1000"/>
        <v>23.380778905584776</v>
      </c>
      <c r="O3434">
        <f t="shared" si="1001"/>
        <v>23.747011336668841</v>
      </c>
      <c r="P3434" s="3">
        <f t="shared" si="1002"/>
        <v>-23.747011336668841</v>
      </c>
      <c r="Q3434" s="3">
        <f t="shared" si="1003"/>
        <v>-156.61922109441522</v>
      </c>
      <c r="R3434">
        <f t="shared" si="1004"/>
        <v>23.380778905584776</v>
      </c>
      <c r="S3434">
        <f t="shared" si="1005"/>
        <v>383.68839438062298</v>
      </c>
      <c r="T3434">
        <f t="shared" si="988"/>
        <v>-23.747011336668841</v>
      </c>
    </row>
    <row r="3435" spans="1:20" x14ac:dyDescent="0.25">
      <c r="A3435">
        <f t="shared" si="989"/>
        <v>2419946.2661796664</v>
      </c>
      <c r="B3435">
        <f t="shared" si="1006"/>
        <v>385146.41027926939</v>
      </c>
      <c r="C3435" t="str">
        <f t="shared" si="990"/>
        <v>-0.0593389761224775-0.0254474200022648i</v>
      </c>
      <c r="D3435" t="str">
        <f t="shared" si="991"/>
        <v>2.71680664610061-1.47950081578498i</v>
      </c>
      <c r="E3435" t="str">
        <f t="shared" si="992"/>
        <v>-0.500961145036885-69.5144204087981i</v>
      </c>
      <c r="F3435" t="str">
        <f t="shared" si="993"/>
        <v>2.33732367990709-0.840288906237369i</v>
      </c>
      <c r="G3435" t="str">
        <f t="shared" si="994"/>
        <v>0.963874656853328-0.186601990153393i</v>
      </c>
      <c r="H3435" t="str">
        <f t="shared" si="995"/>
        <v>0.0337992632664364-41.3494081352586i</v>
      </c>
      <c r="I3435" t="str">
        <f t="shared" si="996"/>
        <v>-0.0977954973948402-0.272725195936012i</v>
      </c>
      <c r="K3435" t="str">
        <f t="shared" si="997"/>
        <v>0.000237219067669245-0.000184029645208451i</v>
      </c>
      <c r="L3435" t="str">
        <f t="shared" si="998"/>
        <v>0.00015-0.000732681411223713i</v>
      </c>
      <c r="M3435" t="str">
        <f t="shared" si="999"/>
        <v>0.0004-0.000129296719627714i</v>
      </c>
      <c r="N3435">
        <f t="shared" si="1000"/>
        <v>23.211991936595837</v>
      </c>
      <c r="O3435">
        <f t="shared" si="1001"/>
        <v>23.800008920595545</v>
      </c>
      <c r="P3435" s="3">
        <f t="shared" si="1002"/>
        <v>-23.800008920595545</v>
      </c>
      <c r="Q3435" s="3">
        <f t="shared" si="1003"/>
        <v>-156.78800806340416</v>
      </c>
      <c r="R3435">
        <f t="shared" si="1004"/>
        <v>23.211991936595837</v>
      </c>
      <c r="S3435">
        <f t="shared" si="1005"/>
        <v>385.14641027926939</v>
      </c>
      <c r="T3435">
        <f t="shared" si="988"/>
        <v>-23.800008920595545</v>
      </c>
    </row>
    <row r="3436" spans="1:20" x14ac:dyDescent="0.25">
      <c r="A3436">
        <f t="shared" si="989"/>
        <v>2429142.0619911486</v>
      </c>
      <c r="B3436">
        <f t="shared" si="1006"/>
        <v>386609.9666383306</v>
      </c>
      <c r="C3436" t="str">
        <f t="shared" si="990"/>
        <v>-0.0590519508030587-0.0251182064624929i</v>
      </c>
      <c r="D3436" t="str">
        <f t="shared" si="991"/>
        <v>2.71228606177402-1.48240733206319i</v>
      </c>
      <c r="E3436" t="str">
        <f t="shared" si="992"/>
        <v>-0.605116921988897-69.2360642714379i</v>
      </c>
      <c r="F3436" t="str">
        <f t="shared" si="993"/>
        <v>2.33668091913738-0.840415446558652i</v>
      </c>
      <c r="G3436" t="str">
        <f t="shared" si="994"/>
        <v>0.963609592659751-0.187259567429437i</v>
      </c>
      <c r="H3436" t="str">
        <f t="shared" si="995"/>
        <v>0.0335036070823357-41.1927398385067i</v>
      </c>
      <c r="I3436" t="str">
        <f t="shared" si="996"/>
        <v>-0.0974408317762217-0.271616792319758i</v>
      </c>
      <c r="K3436" t="str">
        <f t="shared" si="997"/>
        <v>0.000236936062854985-0.000183769690664516i</v>
      </c>
      <c r="L3436" t="str">
        <f t="shared" si="998"/>
        <v>0.00015-0.00072990776172914i</v>
      </c>
      <c r="M3436" t="str">
        <f t="shared" si="999"/>
        <v>0.0004-0.000128807252069849i</v>
      </c>
      <c r="N3436">
        <f t="shared" si="1000"/>
        <v>23.042852656357041</v>
      </c>
      <c r="O3436">
        <f t="shared" si="1001"/>
        <v>23.853076264093737</v>
      </c>
      <c r="P3436" s="3">
        <f t="shared" si="1002"/>
        <v>-23.853076264093737</v>
      </c>
      <c r="Q3436" s="3">
        <f t="shared" si="1003"/>
        <v>-156.95714734364296</v>
      </c>
      <c r="R3436">
        <f t="shared" si="1004"/>
        <v>23.042852656357041</v>
      </c>
      <c r="S3436">
        <f t="shared" si="1005"/>
        <v>386.6099666383306</v>
      </c>
      <c r="T3436">
        <f t="shared" ref="T3436:T3499" si="1007">P3436</f>
        <v>-23.853076264093737</v>
      </c>
    </row>
    <row r="3437" spans="1:20" x14ac:dyDescent="0.25">
      <c r="A3437">
        <f t="shared" ref="A3437:A3500" si="1008">2*PI()*B3437</f>
        <v>2438372.801826715</v>
      </c>
      <c r="B3437">
        <f t="shared" si="1006"/>
        <v>388079.08451155626</v>
      </c>
      <c r="C3437" t="str">
        <f t="shared" ref="C3437:C3500" si="1009">IMPRODUCT(D3437,E3437,$C$40,,K3437,$C$41)</f>
        <v>-0.0587653860270644-0.0247912805278605i</v>
      </c>
      <c r="D3437" t="str">
        <f t="shared" ref="D3437:D3500" si="1010">IMDIV(IMPRODUCT($C$37,$C$38,COMPLEX(1,A3437/$C$38)),IMSUM(-1*A3437*A3437/$C$39,COMPLEX(0,1*A3437)))</f>
        <v>2.70774624642216-1.48530669396165i</v>
      </c>
      <c r="E3437" t="str">
        <f t="shared" ref="E3437:E3500" si="1011">IMDIV(IMPRODUCT(IMSUM(F3437,G3437),$C$29,H3437),IMSUM(1,I3437))</f>
        <v>-0.708374325710497-68.958601152856i</v>
      </c>
      <c r="F3437" t="str">
        <f t="shared" ref="F3437:F3500" si="1012">IMDIV(IMPRODUCT($C$14,$C$15,COMPLEX(1,A3437/$C$15)),IMSUM(-1*A3437*A3437/$C$16,COMPLEX(0,A3437)))</f>
        <v>2.33603362156994-0.840552244037604i</v>
      </c>
      <c r="G3437" t="str">
        <f t="shared" ref="G3437:G3500" si="1013">IMDIV(1,COMPLEX(1,A3437*$C$9*$C$10))</f>
        <v>0.963342657563828-0.187919082803448i</v>
      </c>
      <c r="H3437" t="str">
        <f t="shared" ref="H3437:H3500" si="1014">IMDIV($C$3,IMSUM(K3437,COMPLEX(0,$C$28*A3437)))</f>
        <v>0.0332103730336131-41.0366658954791i</v>
      </c>
      <c r="I3437" t="str">
        <f t="shared" ref="I3437:I3500" si="1015">IMPRODUCT(F3437,$C$29,H3437,$C$31)</f>
        <v>-0.0970886344604378-0.270512354975591i</v>
      </c>
      <c r="K3437" t="str">
        <f t="shared" ref="K3437:K3500" si="1016">IF($C$26&lt;=0,IMDIV(1,IMSUM(IMDIV(1,L3437),1/$C$18)),IMDIV(1,IMSUM(IMDIV(1,L3437),1/$C$18,IMDIV(1,M3437))))</f>
        <v>0.000236652217650969-0.000183510497416351i</v>
      </c>
      <c r="L3437" t="str">
        <f t="shared" ref="L3437:L3500" si="1017">IMSUM($C$21/$C$22,IMDIV(1,COMPLEX(0,$C$20*$C$22*A3437)))</f>
        <v>0.00015-0.00072714461220277i</v>
      </c>
      <c r="M3437" t="str">
        <f t="shared" ref="M3437:M3500" si="1018">IMSUM($C$25/$C$26,IMDIV(1,COMPLEX(0,$C$24*$C$26*A3437)))</f>
        <v>0.0004-0.000128319637447548i</v>
      </c>
      <c r="N3437">
        <f t="shared" ref="N3437:N3500" si="1019">ABS(R3437)</f>
        <v>22.873361676938316</v>
      </c>
      <c r="O3437">
        <f t="shared" ref="O3437:O3500" si="1020">ABS(P3437)</f>
        <v>23.906213846841474</v>
      </c>
      <c r="P3437" s="3">
        <f t="shared" ref="P3437:P3500" si="1021">20*LOG10(IMABS(C3437))</f>
        <v>-23.906213846841474</v>
      </c>
      <c r="Q3437" s="3">
        <f t="shared" ref="Q3437:Q3500" si="1022">IMARGUMENT(C3437)*180/PI()</f>
        <v>-157.12663832306168</v>
      </c>
      <c r="R3437">
        <f t="shared" ref="R3437:R3500" si="1023">IF(Q3437&lt;0,Q3437+180,Q3437-180)</f>
        <v>22.873361676938316</v>
      </c>
      <c r="S3437">
        <f t="shared" ref="S3437:S3500" si="1024">B3437/1000</f>
        <v>388.07908451155623</v>
      </c>
      <c r="T3437">
        <f t="shared" si="1007"/>
        <v>-23.906213846841474</v>
      </c>
    </row>
    <row r="3438" spans="1:20" x14ac:dyDescent="0.25">
      <c r="A3438">
        <f t="shared" si="1008"/>
        <v>2447638.6184736565</v>
      </c>
      <c r="B3438">
        <f t="shared" ref="B3438:B3501" si="1025">B3437*(1+B$42)</f>
        <v>389553.78503270017</v>
      </c>
      <c r="C3438" t="str">
        <f t="shared" si="1009"/>
        <v>-0.0584792828460564-0.0244666349641958i</v>
      </c>
      <c r="D3438" t="str">
        <f t="shared" si="1010"/>
        <v>2.70318720851401-1.4881987616907i</v>
      </c>
      <c r="E3438" t="str">
        <f t="shared" si="1011"/>
        <v>-0.81074032158612-68.6820289565977i</v>
      </c>
      <c r="F3438" t="str">
        <f t="shared" si="1012"/>
        <v>2.33538175782259-0.840699281212037i</v>
      </c>
      <c r="G3438" t="str">
        <f t="shared" si="1013"/>
        <v>0.96307383944882-0.188580537750131i</v>
      </c>
      <c r="H3438" t="str">
        <f t="shared" si="1014"/>
        <v>0.0329195426837716-40.8811840425365i</v>
      </c>
      <c r="I3438" t="str">
        <f t="shared" si="1015"/>
        <v>-0.0967388853309624-0.26941186827018i</v>
      </c>
      <c r="K3438" t="str">
        <f t="shared" si="1016"/>
        <v>0.000236367535079629-0.00018325205249337i</v>
      </c>
      <c r="L3438" t="str">
        <f t="shared" si="1017"/>
        <v>0.00015-0.000724391922895768i</v>
      </c>
      <c r="M3438" t="str">
        <f t="shared" si="1018"/>
        <v>0.0004-0.000127833868746312i</v>
      </c>
      <c r="N3438">
        <f t="shared" si="1019"/>
        <v>22.703519637719694</v>
      </c>
      <c r="O3438">
        <f t="shared" si="1020"/>
        <v>23.959422147488372</v>
      </c>
      <c r="P3438" s="3">
        <f t="shared" si="1021"/>
        <v>-23.959422147488372</v>
      </c>
      <c r="Q3438" s="3">
        <f t="shared" si="1022"/>
        <v>-157.29648036228031</v>
      </c>
      <c r="R3438">
        <f t="shared" si="1023"/>
        <v>22.703519637719694</v>
      </c>
      <c r="S3438">
        <f t="shared" si="1024"/>
        <v>389.55378503270015</v>
      </c>
      <c r="T3438">
        <f t="shared" si="1007"/>
        <v>-23.959422147488372</v>
      </c>
    </row>
    <row r="3439" spans="1:20" x14ac:dyDescent="0.25">
      <c r="A3439">
        <f t="shared" si="1008"/>
        <v>2456939.6452238569</v>
      </c>
      <c r="B3439">
        <f t="shared" si="1025"/>
        <v>391034.08941582445</v>
      </c>
      <c r="C3439" t="str">
        <f t="shared" si="1009"/>
        <v>-0.058193642368089-0.024144262589042i</v>
      </c>
      <c r="D3439" t="str">
        <f t="shared" si="1010"/>
        <v>2.69860895770113-1.49108339505758i</v>
      </c>
      <c r="E3439" t="str">
        <f t="shared" si="1011"/>
        <v>-0.912221812715874-68.4063455726318i</v>
      </c>
      <c r="F3439" t="str">
        <f t="shared" si="1012"/>
        <v>2.33472529836174-0.840856540572452i</v>
      </c>
      <c r="G3439" t="str">
        <f t="shared" si="1013"/>
        <v>0.962803126135554-0.189243933691833i</v>
      </c>
      <c r="H3439" t="str">
        <f t="shared" si="1014"/>
        <v>0.0326310977347626-40.7262920247705i</v>
      </c>
      <c r="I3439" t="str">
        <f t="shared" si="1015"/>
        <v>-0.0963915644152921-0.268315316633553i</v>
      </c>
      <c r="K3439" t="str">
        <f t="shared" si="1016"/>
        <v>0.00023608201824187-0.000182994342956841i</v>
      </c>
      <c r="L3439" t="str">
        <f t="shared" si="1017"/>
        <v>0.00015-0.000721649654209767i</v>
      </c>
      <c r="M3439" t="str">
        <f t="shared" si="1018"/>
        <v>0.0004-0.000127349938978195i</v>
      </c>
      <c r="N3439">
        <f t="shared" si="1019"/>
        <v>22.533327205317448</v>
      </c>
      <c r="O3439">
        <f t="shared" si="1020"/>
        <v>24.012701643624382</v>
      </c>
      <c r="P3439" s="3">
        <f t="shared" si="1021"/>
        <v>-24.012701643624382</v>
      </c>
      <c r="Q3439" s="3">
        <f t="shared" si="1022"/>
        <v>-157.46667279468255</v>
      </c>
      <c r="R3439">
        <f t="shared" si="1023"/>
        <v>22.533327205317448</v>
      </c>
      <c r="S3439">
        <f t="shared" si="1024"/>
        <v>391.03408941582444</v>
      </c>
      <c r="T3439">
        <f t="shared" si="1007"/>
        <v>-24.012701643624382</v>
      </c>
    </row>
    <row r="3440" spans="1:20" x14ac:dyDescent="0.25">
      <c r="A3440">
        <f t="shared" si="1008"/>
        <v>2466276.0158757074</v>
      </c>
      <c r="B3440">
        <f t="shared" si="1025"/>
        <v>392520.01895560458</v>
      </c>
      <c r="C3440" t="str">
        <f t="shared" si="1009"/>
        <v>-0.0579084657577113-0.0238241562699686i</v>
      </c>
      <c r="D3440" t="str">
        <f t="shared" si="1010"/>
        <v>2.69401150482683-1.49396045347709i</v>
      </c>
      <c r="E3440" t="str">
        <f t="shared" si="1011"/>
        <v>-1.01282564044421-68.1315488777897i</v>
      </c>
      <c r="F3440" t="str">
        <f t="shared" si="1012"/>
        <v>2.33406421350222-0.841024004560045i</v>
      </c>
      <c r="G3440" t="str">
        <f t="shared" si="1013"/>
        <v>0.962530505382342-0.189909271997856i</v>
      </c>
      <c r="H3440" t="str">
        <f t="shared" si="1014"/>
        <v>0.0323450200258288-40.5719875959685i</v>
      </c>
      <c r="I3440" t="str">
        <f t="shared" si="1015"/>
        <v>-0.0960466518838213-0.267222684558885i</v>
      </c>
      <c r="K3440" t="str">
        <f t="shared" si="1016"/>
        <v>0.000235795670317149-0.000182737355900672i</v>
      </c>
      <c r="L3440" t="str">
        <f t="shared" si="1017"/>
        <v>0.00015-0.000718917766696323i</v>
      </c>
      <c r="M3440" t="str">
        <f t="shared" si="1018"/>
        <v>0.0004-0.000126867841181704i</v>
      </c>
      <c r="N3440">
        <f t="shared" si="1019"/>
        <v>22.36278507350255</v>
      </c>
      <c r="O3440">
        <f t="shared" si="1020"/>
        <v>24.066052811748499</v>
      </c>
      <c r="P3440" s="3">
        <f t="shared" si="1021"/>
        <v>-24.066052811748499</v>
      </c>
      <c r="Q3440" s="3">
        <f t="shared" si="1022"/>
        <v>-157.63721492649745</v>
      </c>
      <c r="R3440">
        <f t="shared" si="1023"/>
        <v>22.36278507350255</v>
      </c>
      <c r="S3440">
        <f t="shared" si="1024"/>
        <v>392.5200189556046</v>
      </c>
      <c r="T3440">
        <f t="shared" si="1007"/>
        <v>-24.066052811748499</v>
      </c>
    </row>
    <row r="3441" spans="1:20" x14ac:dyDescent="0.25">
      <c r="A3441">
        <f t="shared" si="1008"/>
        <v>2475647.864736035</v>
      </c>
      <c r="B3441">
        <f t="shared" si="1025"/>
        <v>394011.59502763586</v>
      </c>
      <c r="C3441" t="str">
        <f t="shared" si="1009"/>
        <v>-0.0576237542359441-0.0235063089228973i</v>
      </c>
      <c r="D3441" t="str">
        <f t="shared" si="1010"/>
        <v>2.68939486193506-1.49682979598229i</v>
      </c>
      <c r="E3441" t="str">
        <f t="shared" si="1011"/>
        <v>-1.11255858488107-67.8576367361979i</v>
      </c>
      <c r="F3441" t="str">
        <f t="shared" si="1012"/>
        <v>2.3333984734071-0.841201655564714i</v>
      </c>
      <c r="G3441" t="str">
        <f t="shared" si="1013"/>
        <v>0.962255964884911-0.190576553983748i</v>
      </c>
      <c r="H3441" t="str">
        <f t="shared" si="1014"/>
        <v>0.032061291532358-40.4182685185797i</v>
      </c>
      <c r="I3441" t="str">
        <f t="shared" si="1015"/>
        <v>-0.09570412804873-0.266133956602298i</v>
      </c>
      <c r="K3441" t="str">
        <f t="shared" si="1016"/>
        <v>0.000235508494563549-0.000182481078452212i</v>
      </c>
      <c r="L3441" t="str">
        <f t="shared" si="1017"/>
        <v>0.00015-0.000716196221056312i</v>
      </c>
      <c r="M3441" t="str">
        <f t="shared" si="1018"/>
        <v>0.0004-0.000126387568421702i</v>
      </c>
      <c r="N3441">
        <f t="shared" si="1019"/>
        <v>22.191893963122595</v>
      </c>
      <c r="O3441">
        <f t="shared" si="1020"/>
        <v>24.119476127237569</v>
      </c>
      <c r="P3441" s="3">
        <f t="shared" si="1021"/>
        <v>-24.119476127237569</v>
      </c>
      <c r="Q3441" s="3">
        <f t="shared" si="1022"/>
        <v>-157.8081060368774</v>
      </c>
      <c r="R3441">
        <f t="shared" si="1023"/>
        <v>22.191893963122595</v>
      </c>
      <c r="S3441">
        <f t="shared" si="1024"/>
        <v>394.01159502763585</v>
      </c>
      <c r="T3441">
        <f t="shared" si="1007"/>
        <v>-24.119476127237569</v>
      </c>
    </row>
    <row r="3442" spans="1:20" x14ac:dyDescent="0.25">
      <c r="A3442">
        <f t="shared" si="1008"/>
        <v>2485055.3266220321</v>
      </c>
      <c r="B3442">
        <f t="shared" si="1025"/>
        <v>395508.83908874088</v>
      </c>
      <c r="C3442" t="str">
        <f t="shared" si="1009"/>
        <v>-0.0573395090802384-0.0231907135104363i</v>
      </c>
      <c r="D3442" t="str">
        <f t="shared" si="1010"/>
        <v>2.68475904227936-1.49969128123552i</v>
      </c>
      <c r="E3442" t="str">
        <f t="shared" si="1011"/>
        <v>-1.21142736542245-67.5846069997028i</v>
      </c>
      <c r="F3442" t="str">
        <f t="shared" si="1012"/>
        <v>2.3327280480875-0.841389475923041i</v>
      </c>
      <c r="G3442" t="str">
        <f t="shared" si="1013"/>
        <v>0.961979492276331-0.191245780910597i</v>
      </c>
      <c r="H3442" t="str">
        <f t="shared" si="1014"/>
        <v>0.0317798943647482-40.2651325636801i</v>
      </c>
      <c r="I3442" t="str">
        <f t="shared" si="1015"/>
        <v>-0.0953639733628772-0.265049117382648i</v>
      </c>
      <c r="K3442" t="str">
        <f t="shared" si="1016"/>
        <v>0.00023522049431785-0.000182225497773049i</v>
      </c>
      <c r="L3442" t="str">
        <f t="shared" si="1017"/>
        <v>0.00015-0.000713484978139378i</v>
      </c>
      <c r="M3442" t="str">
        <f t="shared" si="1018"/>
        <v>0.0004-0.000125909113789302i</v>
      </c>
      <c r="N3442">
        <f t="shared" si="1019"/>
        <v>22.020654622019009</v>
      </c>
      <c r="O3442">
        <f t="shared" si="1020"/>
        <v>24.172972064314706</v>
      </c>
      <c r="P3442" s="3">
        <f t="shared" si="1021"/>
        <v>-24.172972064314706</v>
      </c>
      <c r="Q3442" s="3">
        <f t="shared" si="1022"/>
        <v>-157.97934537798099</v>
      </c>
      <c r="R3442">
        <f t="shared" si="1023"/>
        <v>22.020654622019009</v>
      </c>
      <c r="S3442">
        <f t="shared" si="1024"/>
        <v>395.5088390887409</v>
      </c>
      <c r="T3442">
        <f t="shared" si="1007"/>
        <v>-24.172972064314706</v>
      </c>
    </row>
    <row r="3443" spans="1:20" x14ac:dyDescent="0.25">
      <c r="A3443">
        <f t="shared" si="1008"/>
        <v>2494498.5368631957</v>
      </c>
      <c r="B3443">
        <f t="shared" si="1025"/>
        <v>397011.77267727809</v>
      </c>
      <c r="C3443" t="str">
        <f t="shared" si="1009"/>
        <v>-0.0570557316244035-0.0228773630402272i</v>
      </c>
      <c r="D3443" t="str">
        <f t="shared" si="1010"/>
        <v>2.68010406033158-1.50254476753939i</v>
      </c>
      <c r="E3443" t="str">
        <f t="shared" si="1011"/>
        <v>-1.30943864126524-67.3124575082856i</v>
      </c>
      <c r="F3443" t="str">
        <f t="shared" si="1012"/>
        <v>2.33205290740244-0.841587447916238i</v>
      </c>
      <c r="G3443" t="str">
        <f t="shared" si="1013"/>
        <v>0.961701075126951-0.191916953984316i</v>
      </c>
      <c r="H3443" t="str">
        <f t="shared" si="1014"/>
        <v>0.0315008107672816-40.112577510938i</v>
      </c>
      <c r="I3443" t="str">
        <f t="shared" si="1015"/>
        <v>-0.0950261684186999-0.26396815158132i</v>
      </c>
      <c r="K3443" t="str">
        <f t="shared" si="1016"/>
        <v>0.000234931672995576-0.000181970601059811i</v>
      </c>
      <c r="L3443" t="str">
        <f t="shared" si="1017"/>
        <v>0.00015-0.000710783998943397i</v>
      </c>
      <c r="M3443" t="str">
        <f t="shared" si="1018"/>
        <v>0.0004-0.000125432470401776i</v>
      </c>
      <c r="N3443">
        <f t="shared" si="1019"/>
        <v>21.849067824947014</v>
      </c>
      <c r="O3443">
        <f t="shared" si="1020"/>
        <v>24.22654109601876</v>
      </c>
      <c r="P3443" s="3">
        <f t="shared" si="1021"/>
        <v>-24.22654109601876</v>
      </c>
      <c r="Q3443" s="3">
        <f t="shared" si="1022"/>
        <v>-158.15093217505299</v>
      </c>
      <c r="R3443">
        <f t="shared" si="1023"/>
        <v>21.849067824947014</v>
      </c>
      <c r="S3443">
        <f t="shared" si="1024"/>
        <v>397.01177267727809</v>
      </c>
      <c r="T3443">
        <f t="shared" si="1007"/>
        <v>-24.22654109601876</v>
      </c>
    </row>
    <row r="3444" spans="1:20" x14ac:dyDescent="0.25">
      <c r="A3444">
        <f t="shared" si="1008"/>
        <v>2503977.6313032759</v>
      </c>
      <c r="B3444">
        <f t="shared" si="1025"/>
        <v>398520.41741345177</v>
      </c>
      <c r="C3444" t="str">
        <f t="shared" si="1009"/>
        <v>-0.0567724232585222-0.0225662505633005i</v>
      </c>
      <c r="D3444" t="str">
        <f t="shared" si="1010"/>
        <v>2.67542993179068-1.50539011284815i</v>
      </c>
      <c r="E3444" t="str">
        <f t="shared" si="1011"/>
        <v>-1.40659901192001-67.0411860904732i</v>
      </c>
      <c r="F3444" t="str">
        <f t="shared" si="1012"/>
        <v>2.33137302105872-0.841795553768147i</v>
      </c>
      <c r="G3444" t="str">
        <f t="shared" si="1013"/>
        <v>0.961420700944339-0.192590074354923i</v>
      </c>
      <c r="H3444" t="str">
        <f t="shared" si="1014"/>
        <v>0.0312240231170076-39.9606011485796i</v>
      </c>
      <c r="I3444" t="str">
        <f t="shared" si="1015"/>
        <v>-0.0946906939471284-0.262891043942026i</v>
      </c>
      <c r="K3444" t="str">
        <f t="shared" si="1016"/>
        <v>0.000234642034091035-0.000181716375544978i</v>
      </c>
      <c r="L3444" t="str">
        <f t="shared" si="1017"/>
        <v>0.00015-0.000708093244613861i</v>
      </c>
      <c r="M3444" t="str">
        <f t="shared" si="1018"/>
        <v>0.0004-0.000124957631402446i</v>
      </c>
      <c r="N3444">
        <f t="shared" si="1019"/>
        <v>21.67713437348965</v>
      </c>
      <c r="O3444">
        <f t="shared" si="1020"/>
        <v>24.280183694172631</v>
      </c>
      <c r="P3444" s="3">
        <f t="shared" si="1021"/>
        <v>-24.280183694172631</v>
      </c>
      <c r="Q3444" s="3">
        <f t="shared" si="1022"/>
        <v>-158.32286562651035</v>
      </c>
      <c r="R3444">
        <f t="shared" si="1023"/>
        <v>21.67713437348965</v>
      </c>
      <c r="S3444">
        <f t="shared" si="1024"/>
        <v>398.52041741345175</v>
      </c>
      <c r="T3444">
        <f t="shared" si="1007"/>
        <v>-24.280183694172631</v>
      </c>
    </row>
    <row r="3445" spans="1:20" x14ac:dyDescent="0.25">
      <c r="A3445">
        <f t="shared" si="1008"/>
        <v>2513492.7463022284</v>
      </c>
      <c r="B3445">
        <f t="shared" si="1025"/>
        <v>400034.79499962291</v>
      </c>
      <c r="C3445" t="str">
        <f t="shared" si="1009"/>
        <v>-0.0564895854288364-0.0222573691724462i</v>
      </c>
      <c r="D3445" t="str">
        <f t="shared" si="1010"/>
        <v>2.67073667359122-1.50822717477903i</v>
      </c>
      <c r="E3445" t="str">
        <f t="shared" si="1011"/>
        <v>-1.50291501771762-66.7707905637391i</v>
      </c>
      <c r="F3445" t="str">
        <f t="shared" si="1012"/>
        <v>2.33068835861075-0.842013775643151i</v>
      </c>
      <c r="G3445" t="str">
        <f t="shared" si="1013"/>
        <v>0.961138357173226-0.193265143115819i</v>
      </c>
      <c r="H3445" t="str">
        <f t="shared" si="1014"/>
        <v>0.0309495139226406-39.8092012733551i</v>
      </c>
      <c r="I3445" t="str">
        <f t="shared" si="1015"/>
        <v>-0.094357530816503-0.261817779270604i</v>
      </c>
      <c r="K3445" t="str">
        <f t="shared" si="1016"/>
        <v>0.000234351581177356-0.000181462808497696i</v>
      </c>
      <c r="L3445" t="str">
        <f t="shared" si="1017"/>
        <v>0.00015-0.000705412676443376i</v>
      </c>
      <c r="M3445" t="str">
        <f t="shared" si="1018"/>
        <v>0.0004-0.000124484589960596i</v>
      </c>
      <c r="N3445">
        <f t="shared" si="1019"/>
        <v>21.5048550959755</v>
      </c>
      <c r="O3445">
        <f t="shared" si="1020"/>
        <v>24.333900329352449</v>
      </c>
      <c r="P3445" s="3">
        <f t="shared" si="1021"/>
        <v>-24.333900329352449</v>
      </c>
      <c r="Q3445" s="3">
        <f t="shared" si="1022"/>
        <v>-158.4951449040245</v>
      </c>
      <c r="R3445">
        <f t="shared" si="1023"/>
        <v>21.5048550959755</v>
      </c>
      <c r="S3445">
        <f t="shared" si="1024"/>
        <v>400.03479499962293</v>
      </c>
      <c r="T3445">
        <f t="shared" si="1007"/>
        <v>-24.333900329352449</v>
      </c>
    </row>
    <row r="3446" spans="1:20" x14ac:dyDescent="0.25">
      <c r="A3446">
        <f t="shared" si="1008"/>
        <v>2523044.0187381771</v>
      </c>
      <c r="B3446">
        <f t="shared" si="1025"/>
        <v>401554.9272206215</v>
      </c>
      <c r="C3446" t="str">
        <f t="shared" si="1009"/>
        <v>-0.0562072196376137-0.0219507120005913i</v>
      </c>
      <c r="D3446" t="str">
        <f t="shared" si="1010"/>
        <v>2.6660243039119-1.51105581062389i</v>
      </c>
      <c r="E3446" t="str">
        <f t="shared" si="1011"/>
        <v>-1.59839314031482-66.5012687348975i</v>
      </c>
      <c r="F3446" t="str">
        <f t="shared" si="1012"/>
        <v>2.32999888946045-0.842242095644114i</v>
      </c>
      <c r="G3446" t="str">
        <f t="shared" si="1013"/>
        <v>0.960854031195454-0.193942161303052i</v>
      </c>
      <c r="H3446" t="str">
        <f t="shared" si="1014"/>
        <v>0.0306772658234616-39.6583756905044i</v>
      </c>
      <c r="I3446" t="str">
        <f t="shared" si="1015"/>
        <v>-0.0940266600315017-0.260748342434811i</v>
      </c>
      <c r="K3446" t="str">
        <f t="shared" si="1016"/>
        <v>0.0002340603179065-0.000181209887224594i</v>
      </c>
      <c r="L3446" t="str">
        <f t="shared" si="1017"/>
        <v>0.00015-0.000702742255871069i</v>
      </c>
      <c r="M3446" t="str">
        <f t="shared" si="1018"/>
        <v>0.0004-0.000124013339271365i</v>
      </c>
      <c r="N3446">
        <f t="shared" si="1019"/>
        <v>21.332230847391031</v>
      </c>
      <c r="O3446">
        <f t="shared" si="1020"/>
        <v>24.387691470856687</v>
      </c>
      <c r="P3446" s="3">
        <f t="shared" si="1021"/>
        <v>-24.387691470856687</v>
      </c>
      <c r="Q3446" s="3">
        <f t="shared" si="1022"/>
        <v>-158.66776915260897</v>
      </c>
      <c r="R3446">
        <f t="shared" si="1023"/>
        <v>21.332230847391031</v>
      </c>
      <c r="S3446">
        <f t="shared" si="1024"/>
        <v>401.55492722062149</v>
      </c>
      <c r="T3446">
        <f t="shared" si="1007"/>
        <v>-24.387691470856687</v>
      </c>
    </row>
    <row r="3447" spans="1:20" x14ac:dyDescent="0.25">
      <c r="A3447">
        <f t="shared" si="1008"/>
        <v>2532631.5860093823</v>
      </c>
      <c r="B3447">
        <f t="shared" si="1025"/>
        <v>403080.83594405989</v>
      </c>
      <c r="C3447" t="str">
        <f t="shared" si="1009"/>
        <v>-0.0559253274429932-0.0216462722191919i</v>
      </c>
      <c r="D3447" t="str">
        <f t="shared" si="1010"/>
        <v>2.66129284218393-1.51387587736097i</v>
      </c>
      <c r="E3447" t="str">
        <f t="shared" si="1011"/>
        <v>-1.69303980319383-66.2326184004921i</v>
      </c>
      <c r="F3447" t="str">
        <f t="shared" si="1012"/>
        <v>2.32930458285712-0.842480495810317i</v>
      </c>
      <c r="G3447" t="str">
        <f t="shared" si="1013"/>
        <v>0.960567710329931-0.194621129894584i</v>
      </c>
      <c r="H3447" t="str">
        <f t="shared" si="1014"/>
        <v>0.0304072615882345-39.5081222137232i</v>
      </c>
      <c r="I3447" t="str">
        <f t="shared" si="1015"/>
        <v>-0.0936980627320785-0.259682718364129i</v>
      </c>
      <c r="K3447" t="str">
        <f t="shared" si="1016"/>
        <v>0.000233768248009269-0.000180957599070609i</v>
      </c>
      <c r="L3447" t="str">
        <f t="shared" si="1017"/>
        <v>0.00015-0.000700081944482037i</v>
      </c>
      <c r="M3447" t="str">
        <f t="shared" si="1018"/>
        <v>0.0004-0.000123543872555653i</v>
      </c>
      <c r="N3447">
        <f t="shared" si="1019"/>
        <v>21.159262509293313</v>
      </c>
      <c r="O3447">
        <f t="shared" si="1020"/>
        <v>24.44155758667495</v>
      </c>
      <c r="P3447" s="3">
        <f t="shared" si="1021"/>
        <v>-24.44155758667495</v>
      </c>
      <c r="Q3447" s="3">
        <f t="shared" si="1022"/>
        <v>-158.84073749070669</v>
      </c>
      <c r="R3447">
        <f t="shared" si="1023"/>
        <v>21.159262509293313</v>
      </c>
      <c r="S3447">
        <f t="shared" si="1024"/>
        <v>403.08083594405991</v>
      </c>
      <c r="T3447">
        <f t="shared" si="1007"/>
        <v>-24.44155758667495</v>
      </c>
    </row>
    <row r="3448" spans="1:20" x14ac:dyDescent="0.25">
      <c r="A3448">
        <f t="shared" si="1008"/>
        <v>2542255.5860362179</v>
      </c>
      <c r="B3448">
        <f t="shared" si="1025"/>
        <v>404612.54312064731</v>
      </c>
      <c r="C3448" t="str">
        <f t="shared" si="1009"/>
        <v>-0.0556439104588058-0.0213440430366379i</v>
      </c>
      <c r="D3448" t="str">
        <f t="shared" si="1010"/>
        <v>2.6565423090993-1.51668723166675i</v>
      </c>
      <c r="E3448" t="str">
        <f t="shared" si="1011"/>
        <v>-1.78686137215987-65.9648373471765i</v>
      </c>
      <c r="F3448" t="str">
        <f t="shared" si="1012"/>
        <v>2.32860540789734-0.842728958115336i</v>
      </c>
      <c r="G3448" t="str">
        <f t="shared" si="1013"/>
        <v>0.960279381832589-0.195302049809544i</v>
      </c>
      <c r="H3448" t="str">
        <f t="shared" si="1014"/>
        <v>0.0301394841141299-39.35843866513i</v>
      </c>
      <c r="I3448" t="str">
        <f t="shared" si="1015"/>
        <v>-0.0933717201924062-0.258620892049565i</v>
      </c>
      <c r="K3448" t="str">
        <f t="shared" si="1016"/>
        <v>0.000233475375295299-0.000180705931419804i</v>
      </c>
      <c r="L3448" t="str">
        <f t="shared" si="1017"/>
        <v>0.00015-0.000697431704006808i</v>
      </c>
      <c r="M3448" t="str">
        <f t="shared" si="1018"/>
        <v>0.0004-0.000123076183060025i</v>
      </c>
      <c r="N3448">
        <f t="shared" si="1019"/>
        <v>20.985950989723818</v>
      </c>
      <c r="O3448">
        <f t="shared" si="1020"/>
        <v>24.495499143457348</v>
      </c>
      <c r="P3448" s="3">
        <f t="shared" si="1021"/>
        <v>-24.495499143457348</v>
      </c>
      <c r="Q3448" s="3">
        <f t="shared" si="1022"/>
        <v>-159.01404901027618</v>
      </c>
      <c r="R3448">
        <f t="shared" si="1023"/>
        <v>20.985950989723818</v>
      </c>
      <c r="S3448">
        <f t="shared" si="1024"/>
        <v>404.61254312064733</v>
      </c>
      <c r="T3448">
        <f t="shared" si="1007"/>
        <v>-24.495499143457348</v>
      </c>
    </row>
    <row r="3449" spans="1:20" x14ac:dyDescent="0.25">
      <c r="A3449">
        <f t="shared" si="1008"/>
        <v>2551916.157263156</v>
      </c>
      <c r="B3449">
        <f t="shared" si="1025"/>
        <v>406150.07078450581</v>
      </c>
      <c r="C3449" t="str">
        <f t="shared" si="1009"/>
        <v>-0.0553629703543789-0.0210440176966661i</v>
      </c>
      <c r="D3449" t="str">
        <f t="shared" si="1010"/>
        <v>2.65177272661895-1.51948972992814i</v>
      </c>
      <c r="E3449" t="str">
        <f t="shared" si="1011"/>
        <v>-1.87986415583386-65.6979233520868i</v>
      </c>
      <c r="F3449" t="str">
        <f t="shared" si="1012"/>
        <v>2.32790133352492-0.842987464464973i</v>
      </c>
      <c r="G3449" t="str">
        <f t="shared" si="1013"/>
        <v>0.959989032896346-0.195984921907489i</v>
      </c>
      <c r="H3449" t="str">
        <f t="shared" si="1014"/>
        <v>0.0298739164256596-39.2093228752311i</v>
      </c>
      <c r="I3449" t="str">
        <f t="shared" si="1015"/>
        <v>-0.0930476138198303-0.257562848543453i</v>
      </c>
      <c r="K3449" t="str">
        <f t="shared" si="1016"/>
        <v>0.000233181703653047-0.000180454871696209i</v>
      </c>
      <c r="L3449" t="str">
        <f t="shared" si="1017"/>
        <v>0.00015-0.000694791496320791i</v>
      </c>
      <c r="M3449" t="str">
        <f t="shared" si="1018"/>
        <v>0.0004-0.00012261026405661i</v>
      </c>
      <c r="N3449">
        <f t="shared" si="1019"/>
        <v>20.812297223115394</v>
      </c>
      <c r="O3449">
        <f t="shared" si="1020"/>
        <v>24.549516606483323</v>
      </c>
      <c r="P3449" s="3">
        <f t="shared" si="1021"/>
        <v>-24.549516606483323</v>
      </c>
      <c r="Q3449" s="3">
        <f t="shared" si="1022"/>
        <v>-159.18770277688461</v>
      </c>
      <c r="R3449">
        <f t="shared" si="1023"/>
        <v>20.812297223115394</v>
      </c>
      <c r="S3449">
        <f t="shared" si="1024"/>
        <v>406.15007078450583</v>
      </c>
      <c r="T3449">
        <f t="shared" si="1007"/>
        <v>-24.549516606483323</v>
      </c>
    </row>
    <row r="3450" spans="1:20" x14ac:dyDescent="0.25">
      <c r="A3450">
        <f t="shared" si="1008"/>
        <v>2561613.4386607558</v>
      </c>
      <c r="B3450">
        <f t="shared" si="1025"/>
        <v>407693.44105348695</v>
      </c>
      <c r="C3450" t="str">
        <f t="shared" si="1009"/>
        <v>-0.055082508854313-0.0207461894767904i</v>
      </c>
      <c r="D3450" t="str">
        <f t="shared" si="1010"/>
        <v>2.64698411798081-1.52228322825461i</v>
      </c>
      <c r="E3450" t="str">
        <f t="shared" si="1011"/>
        <v>-1.97205440614187-65.4318741832104i</v>
      </c>
      <c r="F3450" t="str">
        <f t="shared" si="1012"/>
        <v>2.32719232853076-0.843255996695113i</v>
      </c>
      <c r="G3450" t="str">
        <f t="shared" si="1013"/>
        <v>0.959696650651076-0.196669746987641i</v>
      </c>
      <c r="H3450" t="str">
        <f t="shared" si="1014"/>
        <v>0.029610541673621-39.0607726828887i</v>
      </c>
      <c r="I3450" t="str">
        <f t="shared" si="1015"/>
        <v>-0.0927257251538309-0.25650857295926i</v>
      </c>
      <c r="K3450" t="str">
        <f t="shared" si="1016"/>
        <v>0.000232887237049757-0.000180204407364645i</v>
      </c>
      <c r="L3450" t="str">
        <f t="shared" si="1017"/>
        <v>0.00015-0.000692161283443703i</v>
      </c>
      <c r="M3450" t="str">
        <f t="shared" si="1018"/>
        <v>0.0004-0.000122146108843007i</v>
      </c>
      <c r="N3450">
        <f t="shared" si="1019"/>
        <v>20.638302170204923</v>
      </c>
      <c r="O3450">
        <f t="shared" si="1020"/>
        <v>24.603610439631161</v>
      </c>
      <c r="P3450" s="3">
        <f t="shared" si="1021"/>
        <v>-24.603610439631161</v>
      </c>
      <c r="Q3450" s="3">
        <f t="shared" si="1022"/>
        <v>-159.36169782979508</v>
      </c>
      <c r="R3450">
        <f t="shared" si="1023"/>
        <v>20.638302170204923</v>
      </c>
      <c r="S3450">
        <f t="shared" si="1024"/>
        <v>407.69344105348694</v>
      </c>
      <c r="T3450">
        <f t="shared" si="1007"/>
        <v>-24.603610439631161</v>
      </c>
    </row>
    <row r="3451" spans="1:20" x14ac:dyDescent="0.25">
      <c r="A3451">
        <f t="shared" si="1008"/>
        <v>2571347.5697276667</v>
      </c>
      <c r="B3451">
        <f t="shared" si="1025"/>
        <v>409242.6761294902</v>
      </c>
      <c r="C3451" t="str">
        <f t="shared" si="1009"/>
        <v>-0.0548025277382429-0.0204505516867384i</v>
      </c>
      <c r="D3451" t="str">
        <f t="shared" si="1010"/>
        <v>2.64217650770766-1.52506758249068i</v>
      </c>
      <c r="E3451" t="str">
        <f t="shared" si="1011"/>
        <v>-2.06343831880128-65.1666875997453i</v>
      </c>
      <c r="F3451" t="str">
        <f t="shared" si="1012"/>
        <v>2.32647836155283-0.843534536569594i</v>
      </c>
      <c r="G3451" t="str">
        <f t="shared" si="1013"/>
        <v>0.959402222163583-0.197356525788132i</v>
      </c>
      <c r="H3451" t="str">
        <f t="shared" si="1014"/>
        <v>0.0293493431340491-38.9127859352866i</v>
      </c>
      <c r="I3451" t="str">
        <f t="shared" si="1015"/>
        <v>-0.0924060358649899-0.255458050471392i</v>
      </c>
      <c r="K3451" t="str">
        <f t="shared" si="1016"/>
        <v>0.000232591979531421-0.000179954525931568i</v>
      </c>
      <c r="L3451" t="str">
        <f t="shared" si="1017"/>
        <v>0.00015-0.000689541027539058i</v>
      </c>
      <c r="M3451" t="str">
        <f t="shared" si="1018"/>
        <v>0.0004-0.000121683710742186i</v>
      </c>
      <c r="N3451">
        <f t="shared" si="1019"/>
        <v>20.463966817936807</v>
      </c>
      <c r="O3451">
        <f t="shared" si="1020"/>
        <v>24.657781105347123</v>
      </c>
      <c r="P3451" s="3">
        <f t="shared" si="1021"/>
        <v>-24.657781105347123</v>
      </c>
      <c r="Q3451" s="3">
        <f t="shared" si="1022"/>
        <v>-159.53603318206319</v>
      </c>
      <c r="R3451">
        <f t="shared" si="1023"/>
        <v>20.463966817936807</v>
      </c>
      <c r="S3451">
        <f t="shared" si="1024"/>
        <v>409.24267612949018</v>
      </c>
      <c r="T3451">
        <f t="shared" si="1007"/>
        <v>-24.657781105347123</v>
      </c>
    </row>
    <row r="3452" spans="1:20" x14ac:dyDescent="0.25">
      <c r="A3452">
        <f t="shared" si="1008"/>
        <v>2581118.6904926319</v>
      </c>
      <c r="B3452">
        <f t="shared" si="1025"/>
        <v>410797.79829878226</v>
      </c>
      <c r="C3452" t="str">
        <f t="shared" si="1009"/>
        <v>-0.0545230288405738-0.020157097666907i</v>
      </c>
      <c r="D3452" t="str">
        <f t="shared" si="1010"/>
        <v>2.63734992161503-1.52784264822843i</v>
      </c>
      <c r="E3452" t="str">
        <f t="shared" si="1011"/>
        <v>-2.15402203380169-64.9023613524547i</v>
      </c>
      <c r="F3452" t="str">
        <f t="shared" si="1012"/>
        <v>2.32575940107611-0.843823065778081i</v>
      </c>
      <c r="G3452" t="str">
        <f t="shared" si="1013"/>
        <v>0.959105734437579-0.19804525898524i</v>
      </c>
      <c r="H3452" t="str">
        <f t="shared" si="1014"/>
        <v>0.0290903042071802-38.7653604878971i</v>
      </c>
      <c r="I3452" t="str">
        <f t="shared" si="1015"/>
        <v>-0.0920885277539703-0.254411266314997i</v>
      </c>
      <c r="K3452" t="str">
        <f t="shared" si="1016"/>
        <v>0.000232295935222719-0.000179705214945904i</v>
      </c>
      <c r="L3452" t="str">
        <f t="shared" si="1017"/>
        <v>0.00015-0.000686930690913587i</v>
      </c>
      <c r="M3452" t="str">
        <f t="shared" si="1018"/>
        <v>0.0004-0.000121223063102397i</v>
      </c>
      <c r="N3452">
        <f t="shared" si="1019"/>
        <v>20.289292179372922</v>
      </c>
      <c r="O3452">
        <f t="shared" si="1020"/>
        <v>24.712029064614882</v>
      </c>
      <c r="P3452" s="3">
        <f t="shared" si="1021"/>
        <v>-24.712029064614882</v>
      </c>
      <c r="Q3452" s="3">
        <f t="shared" si="1022"/>
        <v>-159.71070782062708</v>
      </c>
      <c r="R3452">
        <f t="shared" si="1023"/>
        <v>20.289292179372922</v>
      </c>
      <c r="S3452">
        <f t="shared" si="1024"/>
        <v>410.79779829878225</v>
      </c>
      <c r="T3452">
        <f t="shared" si="1007"/>
        <v>-24.712029064614882</v>
      </c>
    </row>
    <row r="3453" spans="1:20" x14ac:dyDescent="0.25">
      <c r="A3453">
        <f t="shared" si="1008"/>
        <v>2590926.9415165042</v>
      </c>
      <c r="B3453">
        <f t="shared" si="1025"/>
        <v>412358.82993231766</v>
      </c>
      <c r="C3453" t="str">
        <f t="shared" si="1009"/>
        <v>-0.0542440140502003-0.0198658207868278i</v>
      </c>
      <c r="D3453" t="str">
        <f t="shared" si="1010"/>
        <v>2.63250438681882-1.53060828082025i</v>
      </c>
      <c r="E3453" t="str">
        <f t="shared" si="1011"/>
        <v>-2.24381163588417-64.6388931840156i</v>
      </c>
      <c r="F3453" t="str">
        <f t="shared" si="1012"/>
        <v>2.32503541543255-0.844121565933887i</v>
      </c>
      <c r="G3453" t="str">
        <f t="shared" si="1013"/>
        <v>0.958807174413668-0.198735947192615i</v>
      </c>
      <c r="H3453" t="str">
        <f t="shared" si="1014"/>
        <v>0.0288334084164257-38.6184942044489i</v>
      </c>
      <c r="I3453" t="str">
        <f t="shared" si="1015"/>
        <v>-0.0917731827505018-0.253368205785785i</v>
      </c>
      <c r="K3453" t="str">
        <f t="shared" si="1016"/>
        <v>0.000231999108326962-0.000179456461999893i</v>
      </c>
      <c r="L3453" t="str">
        <f t="shared" si="1017"/>
        <v>0.00015-0.00068433023601672i</v>
      </c>
      <c r="M3453" t="str">
        <f t="shared" si="1018"/>
        <v>0.0004-0.000120764159297068i</v>
      </c>
      <c r="N3453">
        <f t="shared" si="1019"/>
        <v>20.114279293596724</v>
      </c>
      <c r="O3453">
        <f t="shared" si="1020"/>
        <v>24.766354776924651</v>
      </c>
      <c r="P3453" s="3">
        <f t="shared" si="1021"/>
        <v>-24.766354776924651</v>
      </c>
      <c r="Q3453" s="3">
        <f t="shared" si="1022"/>
        <v>-159.88572070640328</v>
      </c>
      <c r="R3453">
        <f t="shared" si="1023"/>
        <v>20.114279293596724</v>
      </c>
      <c r="S3453">
        <f t="shared" si="1024"/>
        <v>412.35882993231769</v>
      </c>
      <c r="T3453">
        <f t="shared" si="1007"/>
        <v>-24.766354776924651</v>
      </c>
    </row>
    <row r="3454" spans="1:20" x14ac:dyDescent="0.25">
      <c r="A3454">
        <f t="shared" si="1008"/>
        <v>2600772.4638942666</v>
      </c>
      <c r="B3454">
        <f t="shared" si="1025"/>
        <v>413925.79348606046</v>
      </c>
      <c r="C3454" t="str">
        <f t="shared" si="1009"/>
        <v>-0.0539654853102004-0.0195767144436424i</v>
      </c>
      <c r="D3454" t="str">
        <f t="shared" si="1010"/>
        <v>2.62763993174281-1.5333643353917i</v>
      </c>
      <c r="E3454" t="str">
        <f t="shared" si="1011"/>
        <v>-2.33281315501663-64.3762808293567i</v>
      </c>
      <c r="F3454" t="str">
        <f t="shared" si="1012"/>
        <v>2.32430637280101-0.84443001857182i</v>
      </c>
      <c r="G3454" t="str">
        <f t="shared" si="1013"/>
        <v>0.958506528969335-0.199428590960505i</v>
      </c>
      <c r="H3454" t="str">
        <f t="shared" si="1014"/>
        <v>0.0285786394073522-38.4721849568927i</v>
      </c>
      <c r="I3454" t="str">
        <f t="shared" si="1015"/>
        <v>-0.0914599829123719-0.252328854239818i</v>
      </c>
      <c r="K3454" t="str">
        <f t="shared" si="1016"/>
        <v>0.000231701503126009-0.000179208254729939i</v>
      </c>
      <c r="L3454" t="str">
        <f t="shared" si="1017"/>
        <v>0.00015-0.000681739625440047i</v>
      </c>
      <c r="M3454" t="str">
        <f t="shared" si="1018"/>
        <v>0.0004-0.000120306992724714i</v>
      </c>
      <c r="N3454">
        <f t="shared" si="1019"/>
        <v>19.938929225614942</v>
      </c>
      <c r="O3454">
        <f t="shared" si="1020"/>
        <v>24.820758700243175</v>
      </c>
      <c r="P3454" s="3">
        <f t="shared" si="1021"/>
        <v>-24.820758700243175</v>
      </c>
      <c r="Q3454" s="3">
        <f t="shared" si="1022"/>
        <v>-160.06107077438506</v>
      </c>
      <c r="R3454">
        <f t="shared" si="1023"/>
        <v>19.938929225614942</v>
      </c>
      <c r="S3454">
        <f t="shared" si="1024"/>
        <v>413.92579348606046</v>
      </c>
      <c r="T3454">
        <f t="shared" si="1007"/>
        <v>-24.820758700243175</v>
      </c>
    </row>
    <row r="3455" spans="1:20" x14ac:dyDescent="0.25">
      <c r="A3455">
        <f t="shared" si="1008"/>
        <v>2610655.3992570648</v>
      </c>
      <c r="B3455">
        <f t="shared" si="1025"/>
        <v>415498.71150130749</v>
      </c>
      <c r="C3455" t="str">
        <f t="shared" si="1009"/>
        <v>-0.0536874446175169-0.0192897720605993i</v>
      </c>
      <c r="D3455" t="str">
        <f t="shared" si="1010"/>
        <v>2.62275658612618-1.53611066685459i</v>
      </c>
      <c r="E3455" t="str">
        <f t="shared" si="1011"/>
        <v>-2.42103256686242-64.1145220160003i</v>
      </c>
      <c r="F3455" t="str">
        <f t="shared" si="1012"/>
        <v>2.32357224120734-0.844748405146015i</v>
      </c>
      <c r="G3455" t="str">
        <f t="shared" si="1013"/>
        <v>0.958203784918941-0.200123190774975i</v>
      </c>
      <c r="H3455" t="str">
        <f t="shared" si="1014"/>
        <v>0.0283259809466739-38.3264306253702i</v>
      </c>
      <c r="I3455" t="str">
        <f t="shared" si="1015"/>
        <v>-0.0911489104244335-0.251293197093348i</v>
      </c>
      <c r="K3455" t="str">
        <f t="shared" si="1016"/>
        <v>0.000231403123980173-0.000178960580817456i</v>
      </c>
      <c r="L3455" t="str">
        <f t="shared" si="1017"/>
        <v>0.00015-0.000679158821916767i</v>
      </c>
      <c r="M3455" t="str">
        <f t="shared" si="1018"/>
        <v>0.0004-0.000119851556808841i</v>
      </c>
      <c r="N3455">
        <f t="shared" si="1019"/>
        <v>19.763243066262731</v>
      </c>
      <c r="O3455">
        <f t="shared" si="1020"/>
        <v>24.875241290982224</v>
      </c>
      <c r="P3455" s="3">
        <f t="shared" si="1021"/>
        <v>-24.875241290982224</v>
      </c>
      <c r="Q3455" s="3">
        <f t="shared" si="1022"/>
        <v>-160.23675693373727</v>
      </c>
      <c r="R3455">
        <f t="shared" si="1023"/>
        <v>19.763243066262731</v>
      </c>
      <c r="S3455">
        <f t="shared" si="1024"/>
        <v>415.49871150130747</v>
      </c>
      <c r="T3455">
        <f t="shared" si="1007"/>
        <v>-24.875241290982224</v>
      </c>
    </row>
    <row r="3456" spans="1:20" x14ac:dyDescent="0.25">
      <c r="A3456">
        <f t="shared" si="1008"/>
        <v>2620575.889774242</v>
      </c>
      <c r="B3456">
        <f t="shared" si="1025"/>
        <v>417077.60660501249</v>
      </c>
      <c r="C3456" t="str">
        <f t="shared" si="1009"/>
        <v>-0.0534098940226065-0.0190049870855542i</v>
      </c>
      <c r="D3456" t="str">
        <f t="shared" si="1010"/>
        <v>2.61785438103067-1.53884712992012i</v>
      </c>
      <c r="E3456" t="str">
        <f t="shared" si="1011"/>
        <v>-2.50847579325021-63.8536144643848i</v>
      </c>
      <c r="F3456" t="str">
        <f t="shared" si="1012"/>
        <v>2.32283298852427-0.845076707027695i</v>
      </c>
      <c r="G3456" t="str">
        <f t="shared" si="1013"/>
        <v>0.957898929013725-0.200819747057115i</v>
      </c>
      <c r="H3456" t="str">
        <f t="shared" si="1014"/>
        <v>0.0280754169212526-38.1812290981803i</v>
      </c>
      <c r="I3456" t="str">
        <f t="shared" si="1015"/>
        <v>-0.0908399475976066-0.250261219822607i</v>
      </c>
      <c r="K3456" t="str">
        <f t="shared" si="1016"/>
        <v>0.000231103975328118-0.000178713427989718i</v>
      </c>
      <c r="L3456" t="str">
        <f t="shared" si="1017"/>
        <v>0.00015-0.000676587788321146i</v>
      </c>
      <c r="M3456" t="str">
        <f t="shared" si="1018"/>
        <v>0.0004-0.000119397844997849i</v>
      </c>
      <c r="N3456">
        <f t="shared" si="1019"/>
        <v>19.587221932102551</v>
      </c>
      <c r="O3456">
        <f t="shared" si="1020"/>
        <v>24.929803003969443</v>
      </c>
      <c r="P3456" s="3">
        <f t="shared" si="1021"/>
        <v>-24.929803003969443</v>
      </c>
      <c r="Q3456" s="3">
        <f t="shared" si="1022"/>
        <v>-160.41277806789745</v>
      </c>
      <c r="R3456">
        <f t="shared" si="1023"/>
        <v>19.587221932102551</v>
      </c>
      <c r="S3456">
        <f t="shared" si="1024"/>
        <v>417.07760660501248</v>
      </c>
      <c r="T3456">
        <f t="shared" si="1007"/>
        <v>-24.929803003969443</v>
      </c>
    </row>
    <row r="3457" spans="1:20" x14ac:dyDescent="0.25">
      <c r="A3457">
        <f t="shared" si="1008"/>
        <v>2630534.0781553844</v>
      </c>
      <c r="B3457">
        <f t="shared" si="1025"/>
        <v>418662.50151011156</v>
      </c>
      <c r="C3457" t="str">
        <f t="shared" si="1009"/>
        <v>-0.0531328356290805-0.0187223529894914i</v>
      </c>
      <c r="D3457" t="str">
        <f t="shared" si="1010"/>
        <v>2.61293334884778-1.54157357911226i</v>
      </c>
      <c r="E3457" t="str">
        <f t="shared" si="1011"/>
        <v>-2.59514870263671-63.5935558881918i</v>
      </c>
      <c r="F3457" t="str">
        <f t="shared" si="1012"/>
        <v>2.32208858247151-0.845414905503014i</v>
      </c>
      <c r="G3457" t="str">
        <f t="shared" si="1013"/>
        <v>0.957591947941809-0.20151826016225i</v>
      </c>
      <c r="H3457" t="str">
        <f t="shared" si="1014"/>
        <v>0.0278269313371067-38.0365782717468i</v>
      </c>
      <c r="I3457" t="str">
        <f t="shared" si="1015"/>
        <v>-0.0905330768679009-0.249232907963631i</v>
      </c>
      <c r="K3457" t="str">
        <f t="shared" si="1016"/>
        <v>0.000230804061686746-0.000178466784020714i</v>
      </c>
      <c r="L3457" t="str">
        <f t="shared" si="1017"/>
        <v>0.00015-0.000674026487668005i</v>
      </c>
      <c r="M3457" t="str">
        <f t="shared" si="1018"/>
        <v>0.0004-0.000118945850764942i</v>
      </c>
      <c r="N3457">
        <f t="shared" si="1019"/>
        <v>19.410866965324487</v>
      </c>
      <c r="O3457">
        <f t="shared" si="1020"/>
        <v>24.984444292417184</v>
      </c>
      <c r="P3457" s="3">
        <f t="shared" si="1021"/>
        <v>-24.984444292417184</v>
      </c>
      <c r="Q3457" s="3">
        <f t="shared" si="1022"/>
        <v>-160.58913303467551</v>
      </c>
      <c r="R3457">
        <f t="shared" si="1023"/>
        <v>19.410866965324487</v>
      </c>
      <c r="S3457">
        <f t="shared" si="1024"/>
        <v>418.66250151011155</v>
      </c>
      <c r="T3457">
        <f t="shared" si="1007"/>
        <v>-24.984444292417184</v>
      </c>
    </row>
    <row r="3458" spans="1:20" x14ac:dyDescent="0.25">
      <c r="A3458">
        <f t="shared" si="1008"/>
        <v>2640530.107652375</v>
      </c>
      <c r="B3458">
        <f t="shared" si="1025"/>
        <v>420253.41901585</v>
      </c>
      <c r="C3458" t="str">
        <f t="shared" si="1009"/>
        <v>-0.0528562715933206-0.0184418632650556i</v>
      </c>
      <c r="D3458" t="str">
        <f t="shared" si="1010"/>
        <v>2.60799352330576-1.54428986878123i</v>
      </c>
      <c r="E3458" t="str">
        <f t="shared" si="1011"/>
        <v>-2.68105711056691-63.3343439946632i</v>
      </c>
      <c r="F3458" t="str">
        <f t="shared" si="1012"/>
        <v>2.3213389906157-0.845762981770802i</v>
      </c>
      <c r="G3458" t="str">
        <f t="shared" si="1013"/>
        <v>0.957282828328211-0.202218730379141i</v>
      </c>
      <c r="H3458" t="str">
        <f t="shared" si="1014"/>
        <v>0.0275805083184313-37.8924760505867i</v>
      </c>
      <c r="I3458" t="str">
        <f t="shared" si="1015"/>
        <v>-0.0902282807954393-0.248208247112072i</v>
      </c>
      <c r="K3458" t="str">
        <f t="shared" si="1016"/>
        <v>0.000230503387651064-0.000178220636732009i</v>
      </c>
      <c r="L3458" t="str">
        <f t="shared" si="1017"/>
        <v>0.00015-0.00067147488311218i</v>
      </c>
      <c r="M3458" t="str">
        <f t="shared" si="1018"/>
        <v>0.0004-0.000118495567608032i</v>
      </c>
      <c r="N3458">
        <f t="shared" si="1019"/>
        <v>19.234179333643738</v>
      </c>
      <c r="O3458">
        <f t="shared" si="1020"/>
        <v>25.039165607892329</v>
      </c>
      <c r="P3458" s="3">
        <f t="shared" si="1021"/>
        <v>-25.039165607892329</v>
      </c>
      <c r="Q3458" s="3">
        <f t="shared" si="1022"/>
        <v>-160.76582066635626</v>
      </c>
      <c r="R3458">
        <f t="shared" si="1023"/>
        <v>19.234179333643738</v>
      </c>
      <c r="S3458">
        <f t="shared" si="1024"/>
        <v>420.25341901585</v>
      </c>
      <c r="T3458">
        <f t="shared" si="1007"/>
        <v>-25.039165607892329</v>
      </c>
    </row>
    <row r="3459" spans="1:20" x14ac:dyDescent="0.25">
      <c r="A3459">
        <f t="shared" si="1008"/>
        <v>2650564.1220614538</v>
      </c>
      <c r="B3459">
        <f t="shared" si="1025"/>
        <v>421850.38200811023</v>
      </c>
      <c r="C3459" t="str">
        <f t="shared" si="1009"/>
        <v>-0.0525802041240747-0.0181635114250999i</v>
      </c>
      <c r="D3459" t="str">
        <f t="shared" si="1010"/>
        <v>2.6030349394765-1.5469958531172i</v>
      </c>
      <c r="E3459" t="str">
        <f t="shared" si="1011"/>
        <v>-2.76620678013003-63.0759764849137i</v>
      </c>
      <c r="F3459" t="str">
        <f t="shared" si="1012"/>
        <v>2.32058418037057-0.846120916940367i</v>
      </c>
      <c r="G3459" t="str">
        <f t="shared" si="1013"/>
        <v>0.956971556734861-0.202921157929177i</v>
      </c>
      <c r="H3459" t="str">
        <f t="shared" si="1014"/>
        <v>0.0273361321066249-37.7489203472777i</v>
      </c>
      <c r="I3459" t="str">
        <f t="shared" si="1015"/>
        <v>-0.0899255420634928-0.247187222923027i</v>
      </c>
      <c r="K3459" t="str">
        <f t="shared" si="1016"/>
        <v>0.000230201957894039-0.000177974973993589i</v>
      </c>
      <c r="L3459" t="str">
        <f t="shared" si="1017"/>
        <v>0.00015-0.000668932937947978i</v>
      </c>
      <c r="M3459" t="str">
        <f t="shared" si="1018"/>
        <v>0.0004-0.000118046989049643i</v>
      </c>
      <c r="N3459">
        <f t="shared" si="1019"/>
        <v>19.057160230198974</v>
      </c>
      <c r="O3459">
        <f t="shared" si="1020"/>
        <v>25.093967400286154</v>
      </c>
      <c r="P3459" s="3">
        <f t="shared" si="1021"/>
        <v>-25.093967400286154</v>
      </c>
      <c r="Q3459" s="3">
        <f t="shared" si="1022"/>
        <v>-160.94283976980103</v>
      </c>
      <c r="R3459">
        <f t="shared" si="1023"/>
        <v>19.057160230198974</v>
      </c>
      <c r="S3459">
        <f t="shared" si="1024"/>
        <v>421.85038200811022</v>
      </c>
      <c r="T3459">
        <f t="shared" si="1007"/>
        <v>-25.093967400286154</v>
      </c>
    </row>
    <row r="3460" spans="1:20" x14ac:dyDescent="0.25">
      <c r="A3460">
        <f t="shared" si="1008"/>
        <v>2660636.2657252871</v>
      </c>
      <c r="B3460">
        <f t="shared" si="1025"/>
        <v>423453.41345974104</v>
      </c>
      <c r="C3460" t="str">
        <f t="shared" si="1009"/>
        <v>-0.0523046354820333-0.0178872910012453i</v>
      </c>
      <c r="D3460" t="str">
        <f t="shared" si="1010"/>
        <v>2.59805763378218-1.54969138616399i</v>
      </c>
      <c r="E3460" t="str">
        <f t="shared" si="1011"/>
        <v>-2.85060342241411-62.8184510542343i</v>
      </c>
      <c r="F3460" t="str">
        <f t="shared" si="1012"/>
        <v>2.31982411899686-0.846488692029202i</v>
      </c>
      <c r="G3460" t="str">
        <f t="shared" si="1013"/>
        <v>0.956658119660624-0.203625542965569i</v>
      </c>
      <c r="H3460" t="str">
        <f t="shared" si="1014"/>
        <v>0.0270937870593264-37.6059090824258i</v>
      </c>
      <c r="I3460" t="str">
        <f t="shared" si="1015"/>
        <v>-0.0896248434775159-0.246169821110834i</v>
      </c>
      <c r="K3460" t="str">
        <f t="shared" si="1016"/>
        <v>0.000229899777166451-0.000177729783724732i</v>
      </c>
      <c r="L3460" t="str">
        <f t="shared" si="1017"/>
        <v>0.00015-0.000666400615608666i</v>
      </c>
      <c r="M3460" t="str">
        <f t="shared" si="1018"/>
        <v>0.0004-0.000117600108636823i</v>
      </c>
      <c r="N3460">
        <f t="shared" si="1019"/>
        <v>18.879810873446587</v>
      </c>
      <c r="O3460">
        <f t="shared" si="1020"/>
        <v>25.148850117784392</v>
      </c>
      <c r="P3460" s="3">
        <f t="shared" si="1021"/>
        <v>-25.148850117784392</v>
      </c>
      <c r="Q3460" s="3">
        <f t="shared" si="1022"/>
        <v>-161.12018912655341</v>
      </c>
      <c r="R3460">
        <f t="shared" si="1023"/>
        <v>18.879810873446587</v>
      </c>
      <c r="S3460">
        <f t="shared" si="1024"/>
        <v>423.45341345974106</v>
      </c>
      <c r="T3460">
        <f t="shared" si="1007"/>
        <v>-25.148850117784392</v>
      </c>
    </row>
    <row r="3461" spans="1:20" x14ac:dyDescent="0.25">
      <c r="A3461">
        <f t="shared" si="1008"/>
        <v>2670746.6835350436</v>
      </c>
      <c r="B3461">
        <f t="shared" si="1025"/>
        <v>425062.53643088805</v>
      </c>
      <c r="C3461" t="str">
        <f t="shared" si="1009"/>
        <v>-0.0520295679793902-0.0176131955424557i</v>
      </c>
      <c r="D3461" t="str">
        <f t="shared" si="1010"/>
        <v>2.59306164400189-1.55237632183316i</v>
      </c>
      <c r="E3461" t="str">
        <f t="shared" si="1011"/>
        <v>-2.93425269695401-62.5617653923964i</v>
      </c>
      <c r="F3461" t="str">
        <f t="shared" si="1012"/>
        <v>2.31905877360249-0.846866287960779i</v>
      </c>
      <c r="G3461" t="str">
        <f t="shared" si="1013"/>
        <v>0.956342503541337-0.20433188557253i</v>
      </c>
      <c r="H3461" t="str">
        <f t="shared" si="1014"/>
        <v>0.0268534576494606-37.463440184634i</v>
      </c>
      <c r="I3461" t="str">
        <f t="shared" si="1015"/>
        <v>-0.0893261679642011-0.24515602744891i</v>
      </c>
      <c r="K3461" t="str">
        <f t="shared" si="1016"/>
        <v>0.000229596850296713-0.000177485053894864i</v>
      </c>
      <c r="L3461" t="str">
        <f t="shared" si="1017"/>
        <v>0.00015-0.000663877879665936i</v>
      </c>
      <c r="M3461" t="str">
        <f t="shared" si="1018"/>
        <v>0.0004-0.000117154919941047i</v>
      </c>
      <c r="N3461">
        <f t="shared" si="1019"/>
        <v>18.70213250705342</v>
      </c>
      <c r="O3461">
        <f t="shared" si="1020"/>
        <v>25.203814206836771</v>
      </c>
      <c r="P3461" s="3">
        <f t="shared" si="1021"/>
        <v>-25.203814206836771</v>
      </c>
      <c r="Q3461" s="3">
        <f t="shared" si="1022"/>
        <v>-161.29786749294658</v>
      </c>
      <c r="R3461">
        <f t="shared" si="1023"/>
        <v>18.70213250705342</v>
      </c>
      <c r="S3461">
        <f t="shared" si="1024"/>
        <v>425.06253643088803</v>
      </c>
      <c r="T3461">
        <f t="shared" si="1007"/>
        <v>-25.203814206836771</v>
      </c>
    </row>
    <row r="3462" spans="1:20" x14ac:dyDescent="0.25">
      <c r="A3462">
        <f t="shared" si="1008"/>
        <v>2680895.5209324765</v>
      </c>
      <c r="B3462">
        <f t="shared" si="1025"/>
        <v>426677.77406932542</v>
      </c>
      <c r="C3462" t="str">
        <f t="shared" si="1009"/>
        <v>-0.0517550039793791-0.0173412186136298i</v>
      </c>
      <c r="D3462" t="str">
        <f t="shared" si="1010"/>
        <v>2.58804700927797-1.55505051391797i</v>
      </c>
      <c r="E3462" t="str">
        <f t="shared" si="1011"/>
        <v>-3.01716021217783-62.3059171839452i</v>
      </c>
      <c r="F3462" t="str">
        <f t="shared" si="1012"/>
        <v>2.31828811114261-0.847253685562234i</v>
      </c>
      <c r="G3462" t="str">
        <f t="shared" si="1013"/>
        <v>0.956024694749833-0.205040185764453i</v>
      </c>
      <c r="H3462" t="str">
        <f t="shared" si="1014"/>
        <v>0.026615128464293-37.3215115904703i</v>
      </c>
      <c r="I3462" t="str">
        <f t="shared" si="1015"/>
        <v>-0.0890294985705298-0.244145827769566i</v>
      </c>
      <c r="K3462" t="str">
        <f t="shared" si="1016"/>
        <v>0.0002292931821907-0.00017724077252442i</v>
      </c>
      <c r="L3462" t="str">
        <f t="shared" si="1017"/>
        <v>0.00015-0.000661364693829381i</v>
      </c>
      <c r="M3462" t="str">
        <f t="shared" si="1018"/>
        <v>0.0004-0.000116711416558126i</v>
      </c>
      <c r="N3462">
        <f t="shared" si="1019"/>
        <v>18.524126399791982</v>
      </c>
      <c r="O3462">
        <f t="shared" si="1020"/>
        <v>25.258860112127365</v>
      </c>
      <c r="P3462" s="3">
        <f t="shared" si="1021"/>
        <v>-25.258860112127365</v>
      </c>
      <c r="Q3462" s="3">
        <f t="shared" si="1022"/>
        <v>-161.47587360020802</v>
      </c>
      <c r="R3462">
        <f t="shared" si="1023"/>
        <v>18.524126399791982</v>
      </c>
      <c r="S3462">
        <f t="shared" si="1024"/>
        <v>426.67777406932544</v>
      </c>
      <c r="T3462">
        <f t="shared" si="1007"/>
        <v>-25.258860112127365</v>
      </c>
    </row>
    <row r="3463" spans="1:20" x14ac:dyDescent="0.25">
      <c r="A3463">
        <f t="shared" si="1008"/>
        <v>2691082.9239120199</v>
      </c>
      <c r="B3463">
        <f t="shared" si="1025"/>
        <v>428299.14961078885</v>
      </c>
      <c r="C3463" t="str">
        <f t="shared" si="1009"/>
        <v>-0.0514809458957968-0.0170713537942031i</v>
      </c>
      <c r="D3463" t="str">
        <f t="shared" si="1010"/>
        <v>2.58301377012231-1.55771381610777i</v>
      </c>
      <c r="E3463" t="str">
        <f t="shared" si="1011"/>
        <v>-3.09933152584927-62.0509041084909i</v>
      </c>
      <c r="F3463" t="str">
        <f t="shared" si="1012"/>
        <v>2.31751209841972-0.847650865562127i</v>
      </c>
      <c r="G3463" t="str">
        <f t="shared" si="1013"/>
        <v>0.955704679595996-0.205750443485088i</v>
      </c>
      <c r="H3463" t="str">
        <f t="shared" si="1014"/>
        <v>0.0263787842044927-37.1801212444363i</v>
      </c>
      <c r="I3463" t="str">
        <f t="shared" si="1015"/>
        <v>-0.0887348184628409-0.243139207963828i</v>
      </c>
      <c r="K3463" t="str">
        <f t="shared" si="1016"/>
        <v>0.000228988777831546-0.000176996927685712i</v>
      </c>
      <c r="L3463" t="str">
        <f t="shared" si="1017"/>
        <v>0.00015-0.000658861021945988i</v>
      </c>
      <c r="M3463" t="str">
        <f t="shared" si="1018"/>
        <v>0.0004-0.000116269592108115i</v>
      </c>
      <c r="N3463">
        <f t="shared" si="1019"/>
        <v>18.345793845427863</v>
      </c>
      <c r="O3463">
        <f t="shared" si="1020"/>
        <v>25.313988276544354</v>
      </c>
      <c r="P3463" s="3">
        <f t="shared" si="1021"/>
        <v>-25.313988276544354</v>
      </c>
      <c r="Q3463" s="3">
        <f t="shared" si="1022"/>
        <v>-161.65420615457214</v>
      </c>
      <c r="R3463">
        <f t="shared" si="1023"/>
        <v>18.345793845427863</v>
      </c>
      <c r="S3463">
        <f t="shared" si="1024"/>
        <v>428.29914961078885</v>
      </c>
      <c r="T3463">
        <f t="shared" si="1007"/>
        <v>-25.313988276544354</v>
      </c>
    </row>
    <row r="3464" spans="1:20" x14ac:dyDescent="0.25">
      <c r="A3464">
        <f t="shared" si="1008"/>
        <v>2701309.0390228857</v>
      </c>
      <c r="B3464">
        <f t="shared" si="1025"/>
        <v>429926.68637930986</v>
      </c>
      <c r="C3464" t="str">
        <f t="shared" si="1009"/>
        <v>-0.0512073961925011-0.0168035946767702i</v>
      </c>
      <c r="D3464" t="str">
        <f t="shared" si="1010"/>
        <v>2.57796196842245-1.56036608200223i</v>
      </c>
      <c r="E3464" t="str">
        <f t="shared" si="1011"/>
        <v>-3.18077214550735-61.7967238409914i</v>
      </c>
      <c r="F3464" t="str">
        <f t="shared" si="1012"/>
        <v>2.31673070208376-0.848057808588104i</v>
      </c>
      <c r="G3464" t="str">
        <f t="shared" si="1013"/>
        <v>0.955382444326802-0.206462658606702i</v>
      </c>
      <c r="H3464" t="str">
        <f t="shared" si="1014"/>
        <v>0.0261444096832036-37.0392670989349i</v>
      </c>
      <c r="I3464" t="str">
        <f t="shared" si="1015"/>
        <v>-0.0884421109258946-0.24213615398126i</v>
      </c>
      <c r="K3464" t="str">
        <f t="shared" si="1016"/>
        <v>0.000228683642279441-0.000176753507503784i</v>
      </c>
      <c r="L3464" t="str">
        <f t="shared" si="1017"/>
        <v>0.00015-0.000656366827999589i</v>
      </c>
      <c r="M3464" t="str">
        <f t="shared" si="1018"/>
        <v>0.0004-0.000115829440235222i</v>
      </c>
      <c r="N3464">
        <f t="shared" si="1019"/>
        <v>18.167136162612962</v>
      </c>
      <c r="O3464">
        <f t="shared" si="1020"/>
        <v>25.369199141150702</v>
      </c>
      <c r="P3464" s="3">
        <f t="shared" si="1021"/>
        <v>-25.369199141150702</v>
      </c>
      <c r="Q3464" s="3">
        <f t="shared" si="1022"/>
        <v>-161.83286383738704</v>
      </c>
      <c r="R3464">
        <f t="shared" si="1023"/>
        <v>18.167136162612962</v>
      </c>
      <c r="S3464">
        <f t="shared" si="1024"/>
        <v>429.92668637930984</v>
      </c>
      <c r="T3464">
        <f t="shared" si="1007"/>
        <v>-25.369199141150702</v>
      </c>
    </row>
    <row r="3465" spans="1:20" x14ac:dyDescent="0.25">
      <c r="A3465">
        <f t="shared" si="1008"/>
        <v>2711574.0133711724</v>
      </c>
      <c r="B3465">
        <f t="shared" si="1025"/>
        <v>431560.40778755123</v>
      </c>
      <c r="C3465" t="str">
        <f t="shared" si="1009"/>
        <v>-0.0509343573828991-0.0165379348657184i</v>
      </c>
      <c r="D3465" t="str">
        <f t="shared" si="1010"/>
        <v>2.57289164744748-1.56300716512601i</v>
      </c>
      <c r="E3465" t="str">
        <f t="shared" si="1011"/>
        <v>-3.26148752890011-61.5433740520345i</v>
      </c>
      <c r="F3465" t="str">
        <f t="shared" si="1012"/>
        <v>2.31594388863227-0.84847449516462i</v>
      </c>
      <c r="G3465" t="str">
        <f t="shared" si="1013"/>
        <v>0.955057975126373-0.207176830929245i</v>
      </c>
      <c r="H3465" t="str">
        <f t="shared" si="1014"/>
        <v>0.0259119898251256-36.89894711424i</v>
      </c>
      <c r="I3465" t="str">
        <f t="shared" si="1015"/>
        <v>-0.0881513593619575-0.241136651829789i</v>
      </c>
      <c r="K3465" t="str">
        <f t="shared" si="1016"/>
        <v>0.000228377780671407-0.000176510500157289i</v>
      </c>
      <c r="L3465" t="str">
        <f t="shared" si="1017"/>
        <v>0.00015-0.000653882076110371i</v>
      </c>
      <c r="M3465" t="str">
        <f t="shared" si="1018"/>
        <v>0.0004-0.000115390954607712i</v>
      </c>
      <c r="N3465">
        <f t="shared" si="1019"/>
        <v>17.988154694770714</v>
      </c>
      <c r="O3465">
        <f t="shared" si="1020"/>
        <v>25.424493145153747</v>
      </c>
      <c r="P3465" s="3">
        <f t="shared" si="1021"/>
        <v>-25.424493145153747</v>
      </c>
      <c r="Q3465" s="3">
        <f t="shared" si="1022"/>
        <v>-162.01184530522929</v>
      </c>
      <c r="R3465">
        <f t="shared" si="1023"/>
        <v>17.988154694770714</v>
      </c>
      <c r="S3465">
        <f t="shared" si="1024"/>
        <v>431.56040778755124</v>
      </c>
      <c r="T3465">
        <f t="shared" si="1007"/>
        <v>-25.424493145153747</v>
      </c>
    </row>
    <row r="3466" spans="1:20" x14ac:dyDescent="0.25">
      <c r="A3466">
        <f t="shared" si="1008"/>
        <v>2721877.9946219833</v>
      </c>
      <c r="B3466">
        <f t="shared" si="1025"/>
        <v>433200.33733714395</v>
      </c>
      <c r="C3466" t="str">
        <f t="shared" si="1009"/>
        <v>-0.0506618320294094-0.016274367975878i</v>
      </c>
      <c r="D3466" t="str">
        <f t="shared" si="1010"/>
        <v>2.56780285185381-1.56563691894337i</v>
      </c>
      <c r="E3466" t="str">
        <f t="shared" si="1011"/>
        <v>-3.34148308441791-61.2908524081116i</v>
      </c>
      <c r="F3466" t="str">
        <f t="shared" si="1012"/>
        <v>2.31515162441053-0.848900905710597i</v>
      </c>
      <c r="G3466" t="str">
        <f t="shared" si="1013"/>
        <v>0.954731258116046-0.207892960179506i</v>
      </c>
      <c r="H3466" t="str">
        <f t="shared" si="1014"/>
        <v>0.0256815096656035-36.7591592584652i</v>
      </c>
      <c r="I3466" t="str">
        <f t="shared" si="1015"/>
        <v>-0.0878625472898852-0.240140687575539i</v>
      </c>
      <c r="K3466" t="str">
        <f t="shared" si="1016"/>
        <v>0.000228071198221061-0.000176267893879341i</v>
      </c>
      <c r="L3466" t="str">
        <f t="shared" si="1017"/>
        <v>0.00015-0.000651406730534339i</v>
      </c>
      <c r="M3466" t="str">
        <f t="shared" si="1018"/>
        <v>0.0004-0.000114954128917825i</v>
      </c>
      <c r="N3466">
        <f t="shared" si="1019"/>
        <v>17.808850809983625</v>
      </c>
      <c r="O3466">
        <f t="shared" si="1020"/>
        <v>25.47987072587604</v>
      </c>
      <c r="P3466" s="3">
        <f t="shared" si="1021"/>
        <v>-25.47987072587604</v>
      </c>
      <c r="Q3466" s="3">
        <f t="shared" si="1022"/>
        <v>-162.19114919001638</v>
      </c>
      <c r="R3466">
        <f t="shared" si="1023"/>
        <v>17.808850809983625</v>
      </c>
      <c r="S3466">
        <f t="shared" si="1024"/>
        <v>433.20033733714394</v>
      </c>
      <c r="T3466">
        <f t="shared" si="1007"/>
        <v>-25.47987072587604</v>
      </c>
    </row>
    <row r="3467" spans="1:20" x14ac:dyDescent="0.25">
      <c r="A3467">
        <f t="shared" si="1008"/>
        <v>2732221.131001547</v>
      </c>
      <c r="B3467">
        <f t="shared" si="1025"/>
        <v>434846.49861902511</v>
      </c>
      <c r="C3467" t="str">
        <f t="shared" si="1009"/>
        <v>-0.0503898227429102-0.0160128876311899i</v>
      </c>
      <c r="D3467" t="str">
        <f t="shared" si="1010"/>
        <v>2.56269562769078-1.56825519687295i</v>
      </c>
      <c r="E3467" t="str">
        <f t="shared" si="1011"/>
        <v>-3.42076417152191-61.0391565718861i</v>
      </c>
      <c r="F3467" t="str">
        <f t="shared" si="1012"/>
        <v>2.31435387561173-0.849337020537103i</v>
      </c>
      <c r="G3467" t="str">
        <f t="shared" si="1013"/>
        <v>0.954402279354435-0.208611046010258i</v>
      </c>
      <c r="H3467" t="str">
        <f t="shared" si="1014"/>
        <v>0.0254529543497246-36.6199015075317i</v>
      </c>
      <c r="I3467" t="str">
        <f t="shared" si="1015"/>
        <v>-0.0875756583442144-0.239148247342643i</v>
      </c>
      <c r="K3467" t="str">
        <f t="shared" si="1016"/>
        <v>0.000227763900218377-0.000176025676958389i</v>
      </c>
      <c r="L3467" t="str">
        <f t="shared" si="1017"/>
        <v>0.00015-0.000648940755662822i</v>
      </c>
      <c r="M3467" t="str">
        <f t="shared" si="1018"/>
        <v>0.0004-0.000114518956881674i</v>
      </c>
      <c r="N3467">
        <f t="shared" si="1019"/>
        <v>17.629225900879703</v>
      </c>
      <c r="O3467">
        <f t="shared" si="1020"/>
        <v>25.535332318725622</v>
      </c>
      <c r="P3467" s="3">
        <f t="shared" si="1021"/>
        <v>-25.535332318725622</v>
      </c>
      <c r="Q3467" s="3">
        <f t="shared" si="1022"/>
        <v>-162.3707740991203</v>
      </c>
      <c r="R3467">
        <f t="shared" si="1023"/>
        <v>17.629225900879703</v>
      </c>
      <c r="S3467">
        <f t="shared" si="1024"/>
        <v>434.84649861902511</v>
      </c>
      <c r="T3467">
        <f t="shared" si="1007"/>
        <v>-25.535332318725622</v>
      </c>
    </row>
    <row r="3468" spans="1:20" x14ac:dyDescent="0.25">
      <c r="A3468">
        <f t="shared" si="1008"/>
        <v>2742603.5712993527</v>
      </c>
      <c r="B3468">
        <f t="shared" si="1025"/>
        <v>436498.9153137774</v>
      </c>
      <c r="C3468" t="str">
        <f t="shared" si="1009"/>
        <v>-0.0501183321821711-0.0157534874633846i</v>
      </c>
      <c r="D3468" t="str">
        <f t="shared" si="1010"/>
        <v>2.55757002240609-1.57086185230281i</v>
      </c>
      <c r="E3468" t="str">
        <f t="shared" si="1011"/>
        <v>-3.49933610116821-60.7882842024601i</v>
      </c>
      <c r="F3468" t="str">
        <f t="shared" si="1012"/>
        <v>2.31355060827714-0.849782819845009i</v>
      </c>
      <c r="G3468" t="str">
        <f t="shared" si="1013"/>
        <v>0.954071024837508-0.209331087999406i</v>
      </c>
      <c r="H3468" t="str">
        <f t="shared" si="1014"/>
        <v>0.0252263091314237-36.4811718451387i</v>
      </c>
      <c r="I3468" t="str">
        <f t="shared" si="1015"/>
        <v>-0.0872906762742675-0.238159317313087i</v>
      </c>
      <c r="K3468" t="str">
        <f t="shared" si="1016"/>
        <v>0.000227455892029409-0.000175783837739081i</v>
      </c>
      <c r="L3468" t="str">
        <f t="shared" si="1017"/>
        <v>0.00015-0.00064648411602194i</v>
      </c>
      <c r="M3468" t="str">
        <f t="shared" si="1018"/>
        <v>0.0004-0.000114085432239165i</v>
      </c>
      <c r="N3468">
        <f t="shared" si="1019"/>
        <v>17.449281384512943</v>
      </c>
      <c r="O3468">
        <f t="shared" si="1020"/>
        <v>25.590878357166396</v>
      </c>
      <c r="P3468" s="3">
        <f t="shared" si="1021"/>
        <v>-25.590878357166396</v>
      </c>
      <c r="Q3468" s="3">
        <f t="shared" si="1022"/>
        <v>-162.55071861548706</v>
      </c>
      <c r="R3468">
        <f t="shared" si="1023"/>
        <v>17.449281384512943</v>
      </c>
      <c r="S3468">
        <f t="shared" si="1024"/>
        <v>436.49891531377739</v>
      </c>
      <c r="T3468">
        <f t="shared" si="1007"/>
        <v>-25.590878357166396</v>
      </c>
    </row>
    <row r="3469" spans="1:20" x14ac:dyDescent="0.25">
      <c r="A3469">
        <f t="shared" si="1008"/>
        <v>2753025.4648702904</v>
      </c>
      <c r="B3469">
        <f t="shared" si="1025"/>
        <v>438157.61119196977</v>
      </c>
      <c r="C3469" t="str">
        <f t="shared" si="1009"/>
        <v>-0.0498473630532622-0.0154961611106806i</v>
      </c>
      <c r="D3469" t="str">
        <f t="shared" si="1010"/>
        <v>2.55242608485101-1.57345673860544i</v>
      </c>
      <c r="E3469" t="str">
        <f t="shared" si="1011"/>
        <v>-3.57720413623113-60.5382329556325i</v>
      </c>
      <c r="F3469" t="str">
        <f t="shared" si="1012"/>
        <v>2.31274178829632-0.850238283722604i</v>
      </c>
      <c r="G3469" t="str">
        <f t="shared" si="1013"/>
        <v>0.95373748049867-0.210053085649125i</v>
      </c>
      <c r="H3469" t="str">
        <f t="shared" si="1014"/>
        <v>0.0250015593725972-36.3429682627311i</v>
      </c>
      <c r="I3469" t="str">
        <f t="shared" si="1015"/>
        <v>-0.0870075849432529-0.237173883726525i</v>
      </c>
      <c r="K3469" t="str">
        <f t="shared" si="1016"/>
        <v>0.000227147179096023-0.000175542364623124i</v>
      </c>
      <c r="L3469" t="str">
        <f t="shared" si="1017"/>
        <v>0.00015-0.000644036776272105i</v>
      </c>
      <c r="M3469" t="str">
        <f t="shared" si="1018"/>
        <v>0.0004-0.000113653548753901i</v>
      </c>
      <c r="N3469">
        <f t="shared" si="1019"/>
        <v>17.26901870224674</v>
      </c>
      <c r="O3469">
        <f t="shared" si="1020"/>
        <v>25.646509272689222</v>
      </c>
      <c r="P3469" s="3">
        <f t="shared" si="1021"/>
        <v>-25.646509272689222</v>
      </c>
      <c r="Q3469" s="3">
        <f t="shared" si="1022"/>
        <v>-162.73098129775326</v>
      </c>
      <c r="R3469">
        <f t="shared" si="1023"/>
        <v>17.26901870224674</v>
      </c>
      <c r="S3469">
        <f t="shared" si="1024"/>
        <v>438.15761119196975</v>
      </c>
      <c r="T3469">
        <f t="shared" si="1007"/>
        <v>-25.646509272689222</v>
      </c>
    </row>
    <row r="3470" spans="1:20" x14ac:dyDescent="0.25">
      <c r="A3470">
        <f t="shared" si="1008"/>
        <v>2763486.9616367975</v>
      </c>
      <c r="B3470">
        <f t="shared" si="1025"/>
        <v>439822.61011449929</v>
      </c>
      <c r="C3470" t="str">
        <f t="shared" si="1009"/>
        <v>-0.0495769181089531-0.0152409022165023i</v>
      </c>
      <c r="D3470" t="str">
        <f t="shared" si="1010"/>
        <v>2.54726386528554-1.57603970915298i</v>
      </c>
      <c r="E3470" t="str">
        <f t="shared" si="1011"/>
        <v>-3.65437349191917-60.2890004841561i</v>
      </c>
      <c r="F3470" t="str">
        <f t="shared" si="1012"/>
        <v>2.31192738140735-0.850703392143259i</v>
      </c>
      <c r="G3470" t="str">
        <f t="shared" si="1013"/>
        <v>0.953401632208852-0.210777038384993i</v>
      </c>
      <c r="H3470" t="str">
        <f t="shared" si="1014"/>
        <v>0.0247786905422275-36.2052887594704i</v>
      </c>
      <c r="I3470" t="str">
        <f t="shared" si="1015"/>
        <v>-0.0867263683273884-0.236191932880129i</v>
      </c>
      <c r="K3470" t="str">
        <f t="shared" si="1016"/>
        <v>0.000226837766935616-0.000175301246070154i</v>
      </c>
      <c r="L3470" t="str">
        <f t="shared" si="1017"/>
        <v>0.00015-0.000641598701207516i</v>
      </c>
      <c r="M3470" t="str">
        <f t="shared" si="1018"/>
        <v>0.0004-0.000113223300213091i</v>
      </c>
      <c r="N3470">
        <f t="shared" si="1019"/>
        <v>17.088439319637558</v>
      </c>
      <c r="O3470">
        <f t="shared" si="1020"/>
        <v>25.702225494781889</v>
      </c>
      <c r="P3470" s="3">
        <f t="shared" si="1021"/>
        <v>-25.702225494781889</v>
      </c>
      <c r="Q3470" s="3">
        <f t="shared" si="1022"/>
        <v>-162.91156068036244</v>
      </c>
      <c r="R3470">
        <f t="shared" si="1023"/>
        <v>17.088439319637558</v>
      </c>
      <c r="S3470">
        <f t="shared" si="1024"/>
        <v>439.8226101144993</v>
      </c>
      <c r="T3470">
        <f t="shared" si="1007"/>
        <v>-25.702225494781889</v>
      </c>
    </row>
    <row r="3471" spans="1:20" x14ac:dyDescent="0.25">
      <c r="A3471">
        <f t="shared" si="1008"/>
        <v>2773988.2120910175</v>
      </c>
      <c r="B3471">
        <f t="shared" si="1025"/>
        <v>441493.93603293441</v>
      </c>
      <c r="C3471" t="str">
        <f t="shared" si="1009"/>
        <v>-0.04930700014809-0.0149877044282039i</v>
      </c>
      <c r="D3471" t="str">
        <f t="shared" si="1010"/>
        <v>2.54208341538322-1.57861061733262i</v>
      </c>
      <c r="E3471" t="str">
        <f t="shared" si="1011"/>
        <v>-3.73084933619251-60.0405844379879i</v>
      </c>
      <c r="F3471" t="str">
        <f t="shared" si="1012"/>
        <v>2.31110735319702-0.851178124963021i</v>
      </c>
      <c r="G3471" t="str">
        <f t="shared" si="1013"/>
        <v>0.953063465776607-0.211502945555113i</v>
      </c>
      <c r="H3471" t="str">
        <f t="shared" si="1014"/>
        <v>0.0245576882155117-36.0681313422034i</v>
      </c>
      <c r="I3471" t="str">
        <f t="shared" si="1015"/>
        <v>-0.0864470105150186-0.235213451128404i</v>
      </c>
      <c r="K3471" t="str">
        <f t="shared" si="1016"/>
        <v>0.000226527661140799-0.000175060470598599i</v>
      </c>
      <c r="L3471" t="str">
        <f t="shared" si="1017"/>
        <v>0.00015-0.000639169855755645i</v>
      </c>
      <c r="M3471" t="str">
        <f t="shared" si="1018"/>
        <v>0.0004-0.000112794680427467i</v>
      </c>
      <c r="N3471">
        <f t="shared" si="1019"/>
        <v>16.907544726307805</v>
      </c>
      <c r="O3471">
        <f t="shared" si="1020"/>
        <v>25.7580274509004</v>
      </c>
      <c r="P3471" s="3">
        <f t="shared" si="1021"/>
        <v>-25.7580274509004</v>
      </c>
      <c r="Q3471" s="3">
        <f t="shared" si="1022"/>
        <v>-163.0924552736922</v>
      </c>
      <c r="R3471">
        <f t="shared" si="1023"/>
        <v>16.907544726307805</v>
      </c>
      <c r="S3471">
        <f t="shared" si="1024"/>
        <v>441.49393603293441</v>
      </c>
      <c r="T3471">
        <f t="shared" si="1007"/>
        <v>-25.7580274509004</v>
      </c>
    </row>
    <row r="3472" spans="1:20" x14ac:dyDescent="0.25">
      <c r="A3472">
        <f t="shared" si="1008"/>
        <v>2784529.3672969635</v>
      </c>
      <c r="B3472">
        <f t="shared" si="1025"/>
        <v>443171.61298985954</v>
      </c>
      <c r="C3472" t="str">
        <f t="shared" si="1009"/>
        <v>-0.0490376120149558-0.0147365613958209i</v>
      </c>
      <c r="D3472" t="str">
        <f t="shared" si="1010"/>
        <v>2.53688478823591-1.58116931656203i</v>
      </c>
      <c r="E3472" t="str">
        <f t="shared" si="1011"/>
        <v>-3.80663679017344-59.7929824645332i</v>
      </c>
      <c r="F3472" t="str">
        <f t="shared" si="1012"/>
        <v>2.31028166910115-0.851662461918218i</v>
      </c>
      <c r="G3472" t="str">
        <f t="shared" si="1013"/>
        <v>0.952722966948212-0.212230806429247i</v>
      </c>
      <c r="H3472" t="str">
        <f t="shared" si="1014"/>
        <v>0.0243385380730006-35.931494025431i</v>
      </c>
      <c r="I3472" t="str">
        <f t="shared" si="1015"/>
        <v>-0.0861694957057423-0.234238424883029i</v>
      </c>
      <c r="K3472" t="str">
        <f t="shared" si="1016"/>
        <v>0.000226216867379092-0.000174820026786536i</v>
      </c>
      <c r="L3472" t="str">
        <f t="shared" si="1017"/>
        <v>0.00015-0.000636750204976731i</v>
      </c>
      <c r="M3472" t="str">
        <f t="shared" si="1018"/>
        <v>0.0004-0.000112367683231188i</v>
      </c>
      <c r="N3472">
        <f t="shared" si="1019"/>
        <v>16.726336435828557</v>
      </c>
      <c r="O3472">
        <f t="shared" si="1020"/>
        <v>25.813915566439917</v>
      </c>
      <c r="P3472" s="3">
        <f t="shared" si="1021"/>
        <v>-25.813915566439917</v>
      </c>
      <c r="Q3472" s="3">
        <f t="shared" si="1022"/>
        <v>-163.27366356417144</v>
      </c>
      <c r="R3472">
        <f t="shared" si="1023"/>
        <v>16.726336435828557</v>
      </c>
      <c r="S3472">
        <f t="shared" si="1024"/>
        <v>443.17161298985951</v>
      </c>
      <c r="T3472">
        <f t="shared" si="1007"/>
        <v>-25.813915566439917</v>
      </c>
    </row>
    <row r="3473" spans="1:20" x14ac:dyDescent="0.25">
      <c r="A3473">
        <f t="shared" si="1008"/>
        <v>2795110.578892692</v>
      </c>
      <c r="B3473">
        <f t="shared" si="1025"/>
        <v>444855.66511922103</v>
      </c>
      <c r="C3473" t="str">
        <f t="shared" si="1009"/>
        <v>-0.0487687565986177-0.0144874667708318i</v>
      </c>
      <c r="D3473" t="str">
        <f t="shared" si="1010"/>
        <v>2.53166803835827-1.58371566030498i</v>
      </c>
      <c r="E3473" t="str">
        <f t="shared" si="1011"/>
        <v>-3.88174092855372-59.5461922088905i</v>
      </c>
      <c r="F3473" t="str">
        <f t="shared" si="1012"/>
        <v>2.30945029440475-0.852156382623048i</v>
      </c>
      <c r="G3473" t="str">
        <f t="shared" si="1013"/>
        <v>0.95238012140778-0.212960620197919i</v>
      </c>
      <c r="H3473" t="str">
        <f t="shared" si="1014"/>
        <v>0.0241212258997466-35.7953748312797i</v>
      </c>
      <c r="I3473" t="str">
        <f t="shared" si="1015"/>
        <v>-0.085893808209553-0.233266840612693i</v>
      </c>
      <c r="K3473" t="str">
        <f t="shared" si="1016"/>
        <v>0.000225905391392588-0.000174579903272561i</v>
      </c>
      <c r="L3473" t="str">
        <f t="shared" si="1017"/>
        <v>0.00015-0.000634339714063291i</v>
      </c>
      <c r="M3473" t="str">
        <f t="shared" si="1018"/>
        <v>0.0004-0.000111942302481757i</v>
      </c>
      <c r="N3473">
        <f t="shared" si="1019"/>
        <v>16.54481598559272</v>
      </c>
      <c r="O3473">
        <f t="shared" si="1020"/>
        <v>25.869890264705507</v>
      </c>
      <c r="P3473" s="3">
        <f t="shared" si="1021"/>
        <v>-25.869890264705507</v>
      </c>
      <c r="Q3473" s="3">
        <f t="shared" si="1022"/>
        <v>-163.45518401440728</v>
      </c>
      <c r="R3473">
        <f t="shared" si="1023"/>
        <v>16.54481598559272</v>
      </c>
      <c r="S3473">
        <f t="shared" si="1024"/>
        <v>444.85566511922104</v>
      </c>
      <c r="T3473">
        <f t="shared" si="1007"/>
        <v>-25.869890264705507</v>
      </c>
    </row>
    <row r="3474" spans="1:20" x14ac:dyDescent="0.25">
      <c r="A3474">
        <f t="shared" si="1008"/>
        <v>2805731.9990924839</v>
      </c>
      <c r="B3474">
        <f t="shared" si="1025"/>
        <v>446546.11664667405</v>
      </c>
      <c r="C3474" t="str">
        <f t="shared" si="1009"/>
        <v>-0.0485004368322552-0.0142404142049384i</v>
      </c>
      <c r="D3474" t="str">
        <f t="shared" si="1010"/>
        <v>2.52643322169213-1.58624950208709i</v>
      </c>
      <c r="E3474" t="str">
        <f t="shared" si="1011"/>
        <v>-3.95616678000134-59.3002113140865i</v>
      </c>
      <c r="F3474" t="str">
        <f t="shared" si="1012"/>
        <v>2.30861319424245-0.852659866567175i</v>
      </c>
      <c r="G3474" t="str">
        <f t="shared" si="1013"/>
        <v>0.952034914777379-0.213692385971535i</v>
      </c>
      <c r="H3474" t="str">
        <f t="shared" si="1014"/>
        <v>0.0239057375844574-35.6597717894697i</v>
      </c>
      <c r="I3474" t="str">
        <f t="shared" si="1015"/>
        <v>-0.0856199324459799-0.232298684842931i</v>
      </c>
      <c r="K3474" t="str">
        <f t="shared" si="1016"/>
        <v>0.000225593238997612-0.000174340088756645i</v>
      </c>
      <c r="L3474" t="str">
        <f t="shared" si="1017"/>
        <v>0.00015-0.000631938348339601i</v>
      </c>
      <c r="M3474" t="str">
        <f t="shared" si="1018"/>
        <v>0.0004-0.00011151853205993i</v>
      </c>
      <c r="N3474">
        <f t="shared" si="1019"/>
        <v>16.362984936689685</v>
      </c>
      <c r="O3474">
        <f t="shared" si="1020"/>
        <v>25.925951966883396</v>
      </c>
      <c r="P3474" s="3">
        <f t="shared" si="1021"/>
        <v>-25.925951966883396</v>
      </c>
      <c r="Q3474" s="3">
        <f t="shared" si="1022"/>
        <v>-163.63701506331032</v>
      </c>
      <c r="R3474">
        <f t="shared" si="1023"/>
        <v>16.362984936689685</v>
      </c>
      <c r="S3474">
        <f t="shared" si="1024"/>
        <v>446.54611664667408</v>
      </c>
      <c r="T3474">
        <f t="shared" si="1007"/>
        <v>-25.925951966883396</v>
      </c>
    </row>
    <row r="3475" spans="1:20" x14ac:dyDescent="0.25">
      <c r="A3475">
        <f t="shared" si="1008"/>
        <v>2816393.7806890355</v>
      </c>
      <c r="B3475">
        <f t="shared" si="1025"/>
        <v>448242.99188993144</v>
      </c>
      <c r="C3475" t="str">
        <f t="shared" si="1009"/>
        <v>-0.0482326556924728-0.0139953973488638i</v>
      </c>
      <c r="D3475" t="str">
        <f t="shared" si="1010"/>
        <v>2.52118039561064-1.58877069551163i</v>
      </c>
      <c r="E3475" t="str">
        <f t="shared" si="1011"/>
        <v>-4.02991932756149-59.0550374213094i</v>
      </c>
      <c r="F3475" t="str">
        <f t="shared" si="1012"/>
        <v>2.30777033359866-0.853172893113266i</v>
      </c>
      <c r="G3475" t="str">
        <f t="shared" si="1013"/>
        <v>0.951687332617159-0.21442610277948i</v>
      </c>
      <c r="H3475" t="str">
        <f t="shared" si="1014"/>
        <v>0.0236920591186602-35.5246829372858i</v>
      </c>
      <c r="I3475" t="str">
        <f t="shared" si="1015"/>
        <v>-0.085347852943237-0.231333944155957i</v>
      </c>
      <c r="K3475" t="str">
        <f t="shared" si="1016"/>
        <v>0.000225280416084366-0.000174100572000994i</v>
      </c>
      <c r="L3475" t="str">
        <f t="shared" si="1017"/>
        <v>0.00015-0.000629546073261207i</v>
      </c>
      <c r="M3475" t="str">
        <f t="shared" si="1018"/>
        <v>0.0004-0.000111096365869625i</v>
      </c>
      <c r="N3475">
        <f t="shared" si="1019"/>
        <v>16.180844873778426</v>
      </c>
      <c r="O3475">
        <f t="shared" si="1020"/>
        <v>25.982101092012254</v>
      </c>
      <c r="P3475" s="3">
        <f t="shared" si="1021"/>
        <v>-25.982101092012254</v>
      </c>
      <c r="Q3475" s="3">
        <f t="shared" si="1022"/>
        <v>-163.81915512622157</v>
      </c>
      <c r="R3475">
        <f t="shared" si="1023"/>
        <v>16.180844873778426</v>
      </c>
      <c r="S3475">
        <f t="shared" si="1024"/>
        <v>448.24299188993143</v>
      </c>
      <c r="T3475">
        <f t="shared" si="1007"/>
        <v>-25.982101092012254</v>
      </c>
    </row>
    <row r="3476" spans="1:20" x14ac:dyDescent="0.25">
      <c r="A3476">
        <f t="shared" si="1008"/>
        <v>2827096.077055654</v>
      </c>
      <c r="B3476">
        <f t="shared" si="1025"/>
        <v>449946.31525911321</v>
      </c>
      <c r="C3476" t="str">
        <f t="shared" si="1009"/>
        <v>-0.0479654161985982-0.0137524098511681i</v>
      </c>
      <c r="D3476" t="str">
        <f t="shared" si="1010"/>
        <v>2.5159096189222-1.59127909427556i</v>
      </c>
      <c r="E3476" t="str">
        <f t="shared" si="1011"/>
        <v>-4.10300350905414-58.8106681701396i</v>
      </c>
      <c r="F3476" t="str">
        <f t="shared" si="1012"/>
        <v>2.30692167730803-0.853695441494583i</v>
      </c>
      <c r="G3476" t="str">
        <f t="shared" si="1013"/>
        <v>0.951337360425479-0.215161769569228i</v>
      </c>
      <c r="H3476" t="str">
        <f t="shared" si="1014"/>
        <v>0.0234801765958709-35.3901063195476i</v>
      </c>
      <c r="I3476" t="str">
        <f t="shared" si="1015"/>
        <v>-0.0850775543373846-0.230372605190514i</v>
      </c>
      <c r="K3476" t="str">
        <f t="shared" si="1016"/>
        <v>0.000224966928616553-0.000173861341830901i</v>
      </c>
      <c r="L3476" t="str">
        <f t="shared" si="1017"/>
        <v>0.00015-0.000627162854414433i</v>
      </c>
      <c r="M3476" t="str">
        <f t="shared" si="1018"/>
        <v>0.0004-0.000110675797837841i</v>
      </c>
      <c r="N3476">
        <f t="shared" si="1019"/>
        <v>15.998397404959604</v>
      </c>
      <c r="O3476">
        <f t="shared" si="1020"/>
        <v>26.038338056954338</v>
      </c>
      <c r="P3476" s="3">
        <f t="shared" si="1021"/>
        <v>-26.038338056954338</v>
      </c>
      <c r="Q3476" s="3">
        <f t="shared" si="1022"/>
        <v>-164.0016025950404</v>
      </c>
      <c r="R3476">
        <f t="shared" si="1023"/>
        <v>15.998397404959604</v>
      </c>
      <c r="S3476">
        <f t="shared" si="1024"/>
        <v>449.94631525911319</v>
      </c>
      <c r="T3476">
        <f t="shared" si="1007"/>
        <v>-26.038338056954338</v>
      </c>
    </row>
    <row r="3477" spans="1:20" x14ac:dyDescent="0.25">
      <c r="A3477">
        <f t="shared" si="1008"/>
        <v>2837839.0421484658</v>
      </c>
      <c r="B3477">
        <f t="shared" si="1025"/>
        <v>451656.11125709786</v>
      </c>
      <c r="C3477" t="str">
        <f t="shared" si="1009"/>
        <v>-0.0476987214119637-0.0135114453570785i</v>
      </c>
      <c r="D3477" t="str">
        <f t="shared" si="1010"/>
        <v>2.51062095187425-1.59377455218555i</v>
      </c>
      <c r="E3477" t="str">
        <f t="shared" si="1011"/>
        <v>-4.17542421747126-58.5671011987713i</v>
      </c>
      <c r="F3477" t="str">
        <f t="shared" si="1012"/>
        <v>2.30606719005566-0.854227490812474i</v>
      </c>
      <c r="G3477" t="str">
        <f t="shared" si="1013"/>
        <v>0.950984983639055-0.215899385205426i</v>
      </c>
      <c r="H3477" t="str">
        <f t="shared" si="1014"/>
        <v>0.0232700762107739-35.2560399885789i</v>
      </c>
      <c r="I3477" t="str">
        <f t="shared" si="1015"/>
        <v>-0.0848090213714863-0.229414654641696i</v>
      </c>
      <c r="K3477" t="str">
        <f t="shared" si="1016"/>
        <v>0.000224652782630998-0.000173622387135611i</v>
      </c>
      <c r="L3477" t="str">
        <f t="shared" si="1017"/>
        <v>0.00015-0.000624788657515875i</v>
      </c>
      <c r="M3477" t="str">
        <f t="shared" si="1018"/>
        <v>0.0004-0.000110256821914566i</v>
      </c>
      <c r="N3477">
        <f t="shared" si="1019"/>
        <v>15.815644161642751</v>
      </c>
      <c r="O3477">
        <f t="shared" si="1020"/>
        <v>26.094663276367143</v>
      </c>
      <c r="P3477" s="3">
        <f t="shared" si="1021"/>
        <v>-26.094663276367143</v>
      </c>
      <c r="Q3477" s="3">
        <f t="shared" si="1022"/>
        <v>-164.18435583835725</v>
      </c>
      <c r="R3477">
        <f t="shared" si="1023"/>
        <v>15.815644161642751</v>
      </c>
      <c r="S3477">
        <f t="shared" si="1024"/>
        <v>451.65611125709785</v>
      </c>
      <c r="T3477">
        <f t="shared" si="1007"/>
        <v>-26.094663276367143</v>
      </c>
    </row>
    <row r="3478" spans="1:20" x14ac:dyDescent="0.25">
      <c r="A3478">
        <f t="shared" si="1008"/>
        <v>2848622.8305086298</v>
      </c>
      <c r="B3478">
        <f t="shared" si="1025"/>
        <v>453372.40447987482</v>
      </c>
      <c r="C3478" t="str">
        <f t="shared" si="1009"/>
        <v>-0.0474325744351726-0.0132724975073415i</v>
      </c>
      <c r="D3478" t="str">
        <f t="shared" si="1010"/>
        <v>2.50531445615684-1.59625692317424i</v>
      </c>
      <c r="E3478" t="str">
        <f t="shared" si="1011"/>
        <v>-4.2471863013667-58.3243341442356i</v>
      </c>
      <c r="F3478" t="str">
        <f t="shared" si="1012"/>
        <v>2.30520683637758-0.854769020033958i</v>
      </c>
      <c r="G3478" t="str">
        <f t="shared" si="1013"/>
        <v>0.950630187633108-0.21663894846899i</v>
      </c>
      <c r="H3478" t="str">
        <f t="shared" si="1014"/>
        <v>0.0230617442584074-35.1224820041788i</v>
      </c>
      <c r="I3478" t="str">
        <f t="shared" si="1015"/>
        <v>-0.0845422388947872-0.228460079260808i</v>
      </c>
      <c r="K3478" t="str">
        <f t="shared" si="1016"/>
        <v>0.000224337984237243-0.000173383696869162i</v>
      </c>
      <c r="L3478" t="str">
        <f t="shared" si="1017"/>
        <v>0.00015-0.000622423448411907i</v>
      </c>
      <c r="M3478" t="str">
        <f t="shared" si="1018"/>
        <v>0.0004-0.00010983943207269i</v>
      </c>
      <c r="N3478">
        <f t="shared" si="1019"/>
        <v>15.632586798416867</v>
      </c>
      <c r="O3478">
        <f t="shared" si="1020"/>
        <v>26.151077162674923</v>
      </c>
      <c r="P3478" s="3">
        <f t="shared" si="1021"/>
        <v>-26.151077162674923</v>
      </c>
      <c r="Q3478" s="3">
        <f t="shared" si="1022"/>
        <v>-164.36741320158313</v>
      </c>
      <c r="R3478">
        <f t="shared" si="1023"/>
        <v>15.632586798416867</v>
      </c>
      <c r="S3478">
        <f t="shared" si="1024"/>
        <v>453.37240447987483</v>
      </c>
      <c r="T3478">
        <f t="shared" si="1007"/>
        <v>-26.151077162674923</v>
      </c>
    </row>
    <row r="3479" spans="1:20" x14ac:dyDescent="0.25">
      <c r="A3479">
        <f t="shared" si="1008"/>
        <v>2859447.5972645627</v>
      </c>
      <c r="B3479">
        <f t="shared" si="1025"/>
        <v>455095.21961689834</v>
      </c>
      <c r="C3479" t="str">
        <f t="shared" si="1009"/>
        <v>-0.0471669784113526-0.0130355599370899i</v>
      </c>
      <c r="D3479" t="str">
        <f t="shared" si="1010"/>
        <v>2.49999019490594-1.59872606131653i</v>
      </c>
      <c r="E3479" t="str">
        <f t="shared" si="1011"/>
        <v>-4.31829456524634-58.0823646426163i</v>
      </c>
      <c r="F3479" t="str">
        <f t="shared" si="1012"/>
        <v>2.30434058066104-0.855320007989197i</v>
      </c>
      <c r="G3479" t="str">
        <f t="shared" si="1013"/>
        <v>0.950272957721518-0.217380458056183i</v>
      </c>
      <c r="H3479" t="str">
        <f t="shared" si="1014"/>
        <v>0.022855167133359-34.9894304335922i</v>
      </c>
      <c r="I3479" t="str">
        <f t="shared" si="1015"/>
        <v>-0.0842771918618871-0.227508865855196i</v>
      </c>
      <c r="K3479" t="str">
        <f t="shared" si="1016"/>
        <v>0.000224022539617146-0.000173145260051244i</v>
      </c>
      <c r="L3479" t="str">
        <f t="shared" si="1017"/>
        <v>0.00015-0.000620067193078212i</v>
      </c>
      <c r="M3479" t="str">
        <f t="shared" si="1018"/>
        <v>0.0004-0.00010942362230792i</v>
      </c>
      <c r="N3479">
        <f t="shared" si="1019"/>
        <v>15.449226992915612</v>
      </c>
      <c r="O3479">
        <f t="shared" si="1020"/>
        <v>26.207580126040106</v>
      </c>
      <c r="P3479" s="3">
        <f t="shared" si="1021"/>
        <v>-26.207580126040106</v>
      </c>
      <c r="Q3479" s="3">
        <f t="shared" si="1022"/>
        <v>-164.55077300708439</v>
      </c>
      <c r="R3479">
        <f t="shared" si="1023"/>
        <v>15.449226992915612</v>
      </c>
      <c r="S3479">
        <f t="shared" si="1024"/>
        <v>455.09521961689836</v>
      </c>
      <c r="T3479">
        <f t="shared" si="1007"/>
        <v>-26.207580126040106</v>
      </c>
    </row>
    <row r="3480" spans="1:20" x14ac:dyDescent="0.25">
      <c r="A3480">
        <f t="shared" si="1008"/>
        <v>2870313.4981341679</v>
      </c>
      <c r="B3480">
        <f t="shared" si="1025"/>
        <v>456824.58145144256</v>
      </c>
      <c r="C3480" t="str">
        <f t="shared" si="1009"/>
        <v>-0.0469019365233894-0.0128006262747275i</v>
      </c>
      <c r="D3480" t="str">
        <f t="shared" si="1010"/>
        <v>2.4946482327066-1.60118182084598i</v>
      </c>
      <c r="E3480" t="str">
        <f t="shared" si="1011"/>
        <v>-4.38875376995372-57.8411903292614i</v>
      </c>
      <c r="F3480" t="str">
        <f t="shared" si="1012"/>
        <v>2.30346838714496-0.855880433369019i</v>
      </c>
      <c r="G3480" t="str">
        <f t="shared" si="1013"/>
        <v>0.949913279156992-0.218123912577696i</v>
      </c>
      <c r="H3480" t="str">
        <f t="shared" si="1014"/>
        <v>0.0226503313289651-34.8568833514796i</v>
      </c>
      <c r="I3480" t="str">
        <f t="shared" si="1015"/>
        <v>-0.0840138653319253-0.226561001288095i</v>
      </c>
      <c r="K3480" t="str">
        <f t="shared" si="1016"/>
        <v>0.000223706455024442-0.00017290706576804i</v>
      </c>
      <c r="L3480" t="str">
        <f t="shared" si="1017"/>
        <v>0.00015-0.000617719857619258i</v>
      </c>
      <c r="M3480" t="str">
        <f t="shared" si="1018"/>
        <v>0.0004-0.000109009386638692i</v>
      </c>
      <c r="N3480">
        <f t="shared" si="1019"/>
        <v>15.265566445682111</v>
      </c>
      <c r="O3480">
        <f t="shared" si="1020"/>
        <v>26.264172574335806</v>
      </c>
      <c r="P3480" s="3">
        <f t="shared" si="1021"/>
        <v>-26.264172574335806</v>
      </c>
      <c r="Q3480" s="3">
        <f t="shared" si="1022"/>
        <v>-164.73443355431789</v>
      </c>
      <c r="R3480">
        <f t="shared" si="1023"/>
        <v>15.265566445682111</v>
      </c>
      <c r="S3480">
        <f t="shared" si="1024"/>
        <v>456.82458145144255</v>
      </c>
      <c r="T3480">
        <f t="shared" si="1007"/>
        <v>-26.264172574335806</v>
      </c>
    </row>
    <row r="3481" spans="1:20" x14ac:dyDescent="0.25">
      <c r="A3481">
        <f t="shared" si="1008"/>
        <v>2881220.6894270778</v>
      </c>
      <c r="B3481">
        <f t="shared" si="1025"/>
        <v>458560.51486095804</v>
      </c>
      <c r="C3481" t="str">
        <f t="shared" si="1009"/>
        <v>-0.0466374519931548-0.0125676901408346i</v>
      </c>
      <c r="D3481" t="str">
        <f t="shared" si="1010"/>
        <v>2.48928863559599-1.60362405617143i</v>
      </c>
      <c r="E3481" t="str">
        <f t="shared" si="1011"/>
        <v>-4.45856863305196-57.6008088389941i</v>
      </c>
      <c r="F3481" t="str">
        <f t="shared" si="1012"/>
        <v>2.30259021992034-0.856450274722424i</v>
      </c>
      <c r="G3481" t="str">
        <f t="shared" si="1013"/>
        <v>0.949551137131236-0.218869310557722i</v>
      </c>
      <c r="H3481" t="str">
        <f t="shared" si="1014"/>
        <v>0.0224472234365221-34.7248388398887i</v>
      </c>
      <c r="I3481" t="str">
        <f t="shared" si="1015"/>
        <v>-0.0837522444677743-0.225616472478474i</v>
      </c>
      <c r="K3481" t="str">
        <f t="shared" si="1016"/>
        <v>0.000223389736784314-0.000172669103173076i</v>
      </c>
      <c r="L3481" t="str">
        <f t="shared" si="1017"/>
        <v>0.00015-0.00061538140826784i</v>
      </c>
      <c r="M3481" t="str">
        <f t="shared" si="1018"/>
        <v>0.0004-0.000108596719106089i</v>
      </c>
      <c r="N3481">
        <f t="shared" si="1019"/>
        <v>15.081606880031956</v>
      </c>
      <c r="O3481">
        <f t="shared" si="1020"/>
        <v>26.320854913116737</v>
      </c>
      <c r="P3481" s="3">
        <f t="shared" si="1021"/>
        <v>-26.320854913116737</v>
      </c>
      <c r="Q3481" s="3">
        <f t="shared" si="1022"/>
        <v>-164.91839311996804</v>
      </c>
      <c r="R3481">
        <f t="shared" si="1023"/>
        <v>15.081606880031956</v>
      </c>
      <c r="S3481">
        <f t="shared" si="1024"/>
        <v>458.56051486095805</v>
      </c>
      <c r="T3481">
        <f t="shared" si="1007"/>
        <v>-26.320854913116737</v>
      </c>
    </row>
    <row r="3482" spans="1:20" x14ac:dyDescent="0.25">
      <c r="A3482">
        <f t="shared" si="1008"/>
        <v>2892169.3280469007</v>
      </c>
      <c r="B3482">
        <f t="shared" si="1025"/>
        <v>460303.04481742968</v>
      </c>
      <c r="C3482" t="str">
        <f t="shared" si="1009"/>
        <v>-0.0463735280807099-0.0123367451470886i</v>
      </c>
      <c r="D3482" t="str">
        <f t="shared" si="1010"/>
        <v>2.48391147106599-1.60605262189354i</v>
      </c>
      <c r="E3482" t="str">
        <f t="shared" si="1011"/>
        <v>-4.52774382920356-57.3612178063156i</v>
      </c>
      <c r="F3482" t="str">
        <f t="shared" si="1012"/>
        <v>2.3017060429307-0.857029510454037i</v>
      </c>
      <c r="G3482" t="str">
        <f t="shared" si="1013"/>
        <v>0.949186516775138-0.219616650433018i</v>
      </c>
      <c r="H3482" t="str">
        <f t="shared" si="1014"/>
        <v>0.0222458301445019-34.5932949882247i</v>
      </c>
      <c r="I3482" t="str">
        <f t="shared" si="1015"/>
        <v>-0.0834923145352345-0.224675266400882i</v>
      </c>
      <c r="K3482" t="str">
        <f t="shared" si="1016"/>
        <v>0.000223072391292932-0.000172431361488058i</v>
      </c>
      <c r="L3482" t="str">
        <f t="shared" si="1017"/>
        <v>0.00015-0.000613051811384579i</v>
      </c>
      <c r="M3482" t="str">
        <f t="shared" si="1018"/>
        <v>0.0004-0.000108185613773749i</v>
      </c>
      <c r="N3482">
        <f t="shared" si="1019"/>
        <v>14.897350041915047</v>
      </c>
      <c r="O3482">
        <f t="shared" si="1020"/>
        <v>26.37762754559229</v>
      </c>
      <c r="P3482" s="3">
        <f t="shared" si="1021"/>
        <v>-26.37762754559229</v>
      </c>
      <c r="Q3482" s="3">
        <f t="shared" si="1022"/>
        <v>-165.10264995808495</v>
      </c>
      <c r="R3482">
        <f t="shared" si="1023"/>
        <v>14.897350041915047</v>
      </c>
      <c r="S3482">
        <f t="shared" si="1024"/>
        <v>460.30304481742968</v>
      </c>
      <c r="T3482">
        <f t="shared" si="1007"/>
        <v>-26.37762754559229</v>
      </c>
    </row>
    <row r="3483" spans="1:20" x14ac:dyDescent="0.25">
      <c r="A3483">
        <f t="shared" si="1008"/>
        <v>2903159.571493479</v>
      </c>
      <c r="B3483">
        <f t="shared" si="1025"/>
        <v>462052.19638773589</v>
      </c>
      <c r="C3483" t="str">
        <f t="shared" si="1009"/>
        <v>-0.0461101680835031-0.0121077848952079i</v>
      </c>
      <c r="D3483" t="str">
        <f t="shared" si="1010"/>
        <v>2.47851680806584-1.60846737282158i</v>
      </c>
      <c r="E3483" t="str">
        <f t="shared" si="1011"/>
        <v>-4.59628399054669-57.1224148656083i</v>
      </c>
      <c r="F3483" t="str">
        <f t="shared" si="1012"/>
        <v>2.30081581997255-0.857618118821596i</v>
      </c>
      <c r="G3483" t="str">
        <f t="shared" si="1013"/>
        <v>0.948819403158958-0.220365930551972i</v>
      </c>
      <c r="H3483" t="str">
        <f t="shared" si="1014"/>
        <v>0.0220461382377774-34.4622498932218i</v>
      </c>
      <c r="I3483" t="str">
        <f t="shared" si="1015"/>
        <v>-0.0832340609022411-0.223737370085297i</v>
      </c>
      <c r="K3483" t="str">
        <f t="shared" si="1016"/>
        <v>0.000222754425016996-0.000172193830003705i</v>
      </c>
      <c r="L3483" t="str">
        <f t="shared" si="1017"/>
        <v>0.00015-0.000610731033457441i</v>
      </c>
      <c r="M3483" t="str">
        <f t="shared" si="1018"/>
        <v>0.0004-0.000107776064727783i</v>
      </c>
      <c r="N3483">
        <f t="shared" si="1019"/>
        <v>14.71279769977815</v>
      </c>
      <c r="O3483">
        <f t="shared" si="1020"/>
        <v>26.434490872598051</v>
      </c>
      <c r="P3483" s="3">
        <f t="shared" si="1021"/>
        <v>-26.434490872598051</v>
      </c>
      <c r="Q3483" s="3">
        <f t="shared" si="1022"/>
        <v>-165.28720230022185</v>
      </c>
      <c r="R3483">
        <f t="shared" si="1023"/>
        <v>14.71279769977815</v>
      </c>
      <c r="S3483">
        <f t="shared" si="1024"/>
        <v>462.05219638773588</v>
      </c>
      <c r="T3483">
        <f t="shared" si="1007"/>
        <v>-26.434490872598051</v>
      </c>
    </row>
    <row r="3484" spans="1:20" x14ac:dyDescent="0.25">
      <c r="A3484">
        <f t="shared" si="1008"/>
        <v>2914191.5778651545</v>
      </c>
      <c r="B3484">
        <f t="shared" si="1025"/>
        <v>463807.99473400932</v>
      </c>
      <c r="C3484" t="str">
        <f t="shared" si="1009"/>
        <v>-0.0458473753355501-0.0118808029759056i</v>
      </c>
      <c r="D3484" t="str">
        <f t="shared" si="1010"/>
        <v>2.47310471700435-1.61086816399026i</v>
      </c>
      <c r="E3484" t="str">
        <f t="shared" si="1011"/>
        <v>-4.66419370706881-56.8843976513316i</v>
      </c>
      <c r="F3484" t="str">
        <f t="shared" si="1012"/>
        <v>2.29991951469584-0.85821607793341i</v>
      </c>
      <c r="G3484" t="str">
        <f t="shared" si="1013"/>
        <v>0.948449781292526-0.221117149173658i</v>
      </c>
      <c r="H3484" t="str">
        <f t="shared" si="1014"/>
        <v>0.0218481345968522-34.3317016589135i</v>
      </c>
      <c r="I3484" t="str">
        <f t="shared" si="1015"/>
        <v>-0.082977469038074-0.222802770616967i</v>
      </c>
      <c r="K3484" t="str">
        <f t="shared" si="1016"/>
        <v>0.000222435844493241-0.000171956498080596i</v>
      </c>
      <c r="L3484" t="str">
        <f t="shared" si="1017"/>
        <v>0.00015-0.000608419041101254i</v>
      </c>
      <c r="M3484" t="str">
        <f t="shared" si="1018"/>
        <v>0.0004-0.000107368066076692i</v>
      </c>
      <c r="N3484">
        <f t="shared" si="1019"/>
        <v>14.527951644416902</v>
      </c>
      <c r="O3484">
        <f t="shared" si="1020"/>
        <v>26.491445292568603</v>
      </c>
      <c r="P3484" s="3">
        <f t="shared" si="1021"/>
        <v>-26.491445292568603</v>
      </c>
      <c r="Q3484" s="3">
        <f t="shared" si="1022"/>
        <v>-165.4720483555831</v>
      </c>
      <c r="R3484">
        <f t="shared" si="1023"/>
        <v>14.527951644416902</v>
      </c>
      <c r="S3484">
        <f t="shared" si="1024"/>
        <v>463.8079947340093</v>
      </c>
      <c r="T3484">
        <f t="shared" si="1007"/>
        <v>-26.491445292568603</v>
      </c>
    </row>
    <row r="3485" spans="1:20" x14ac:dyDescent="0.25">
      <c r="A3485">
        <f t="shared" si="1008"/>
        <v>2925265.5058610421</v>
      </c>
      <c r="B3485">
        <f t="shared" si="1025"/>
        <v>465570.46511399857</v>
      </c>
      <c r="C3485" t="str">
        <f t="shared" si="1009"/>
        <v>-0.0455851532066022-0.0116557929678746i</v>
      </c>
      <c r="D3485" t="str">
        <f t="shared" si="1010"/>
        <v>2.46767526975211-1.61325485067666i</v>
      </c>
      <c r="E3485" t="str">
        <f t="shared" si="1011"/>
        <v>-4.73147752697593-56.647163798217i</v>
      </c>
      <c r="F3485" t="str">
        <f t="shared" si="1012"/>
        <v>2.29901709060451-0.858823365745789i</v>
      </c>
      <c r="G3485" t="str">
        <f t="shared" si="1013"/>
        <v>0.948077636125451-0.221870304466884i</v>
      </c>
      <c r="H3485" t="str">
        <f t="shared" si="1014"/>
        <v>0.0216518061971013-34.2016483966044i</v>
      </c>
      <c r="I3485" t="str">
        <f t="shared" si="1015"/>
        <v>-0.0827225245125747-0.22187145513627i</v>
      </c>
      <c r="K3485" t="str">
        <f t="shared" si="1016"/>
        <v>0.000222116656327958-0.000171719355149985i</v>
      </c>
      <c r="L3485" t="str">
        <f t="shared" si="1017"/>
        <v>0.00015-0.000606115801057237i</v>
      </c>
      <c r="M3485" t="str">
        <f t="shared" si="1018"/>
        <v>0.0004-0.000106961611951277i</v>
      </c>
      <c r="N3485">
        <f t="shared" si="1019"/>
        <v>14.342813688840863</v>
      </c>
      <c r="O3485">
        <f t="shared" si="1020"/>
        <v>26.548491201509616</v>
      </c>
      <c r="P3485" s="3">
        <f t="shared" si="1021"/>
        <v>-26.548491201509616</v>
      </c>
      <c r="Q3485" s="3">
        <f t="shared" si="1022"/>
        <v>-165.65718631115914</v>
      </c>
      <c r="R3485">
        <f t="shared" si="1023"/>
        <v>14.342813688840863</v>
      </c>
      <c r="S3485">
        <f t="shared" si="1024"/>
        <v>465.57046511399858</v>
      </c>
      <c r="T3485">
        <f t="shared" si="1007"/>
        <v>-26.548491201509616</v>
      </c>
    </row>
    <row r="3486" spans="1:20" x14ac:dyDescent="0.25">
      <c r="A3486">
        <f t="shared" si="1008"/>
        <v>2936381.514783314</v>
      </c>
      <c r="B3486">
        <f t="shared" si="1025"/>
        <v>467339.63288143178</v>
      </c>
      <c r="C3486" t="str">
        <f t="shared" si="1009"/>
        <v>-0.0453235051013029-0.011432748436779i</v>
      </c>
      <c r="D3486" t="str">
        <f t="shared" si="1010"/>
        <v>2.46222853964324-1.61562728841731i</v>
      </c>
      <c r="E3486" t="str">
        <f t="shared" si="1011"/>
        <v>-4.79813995706093-56.4107109414591i</v>
      </c>
      <c r="F3486" t="str">
        <f t="shared" si="1012"/>
        <v>2.29810851105698-0.859439960060497i</v>
      </c>
      <c r="G3486" t="str">
        <f t="shared" si="1013"/>
        <v>0.947702952547337-0.222625394509245i</v>
      </c>
      <c r="H3486" t="str">
        <f t="shared" si="1014"/>
        <v>0.0214571401080169-34.0720882248417i</v>
      </c>
      <c r="I3486" t="str">
        <f t="shared" si="1015"/>
        <v>-0.0824692129953733-0.220943410838558i</v>
      </c>
      <c r="K3486" t="str">
        <f t="shared" si="1016"/>
        <v>0.000221796867196479-0.000171482390714638i</v>
      </c>
      <c r="L3486" t="str">
        <f t="shared" si="1017"/>
        <v>0.00015-0.000603821280192506i</v>
      </c>
      <c r="M3486" t="str">
        <f t="shared" si="1018"/>
        <v>0.0004-0.00010655669650456i</v>
      </c>
      <c r="N3486">
        <f t="shared" si="1019"/>
        <v>14.157385668121151</v>
      </c>
      <c r="O3486">
        <f t="shared" si="1020"/>
        <v>26.605628992970463</v>
      </c>
      <c r="P3486" s="3">
        <f t="shared" si="1021"/>
        <v>-26.605628992970463</v>
      </c>
      <c r="Q3486" s="3">
        <f t="shared" si="1022"/>
        <v>-165.84261433187885</v>
      </c>
      <c r="R3486">
        <f t="shared" si="1023"/>
        <v>14.157385668121151</v>
      </c>
      <c r="S3486">
        <f t="shared" si="1024"/>
        <v>467.33963288143178</v>
      </c>
      <c r="T3486">
        <f t="shared" si="1007"/>
        <v>-26.605628992970463</v>
      </c>
    </row>
    <row r="3487" spans="1:20" x14ac:dyDescent="0.25">
      <c r="A3487">
        <f t="shared" si="1008"/>
        <v>2947539.7645394905</v>
      </c>
      <c r="B3487">
        <f t="shared" si="1025"/>
        <v>469115.52348638122</v>
      </c>
      <c r="C3487" t="str">
        <f t="shared" si="1009"/>
        <v>-0.0450624344583248-0.0112116629342741i</v>
      </c>
      <c r="D3487" t="str">
        <f t="shared" si="1010"/>
        <v>2.45676460147708-1.61798533302515i</v>
      </c>
      <c r="E3487" t="str">
        <f t="shared" si="1011"/>
        <v>-4.86418546306683-56.1750367169013i</v>
      </c>
      <c r="F3487" t="str">
        <f t="shared" si="1012"/>
        <v>2.29719373926671-0.860065838522156i</v>
      </c>
      <c r="G3487" t="str">
        <f t="shared" si="1013"/>
        <v>0.947325715388008-0.223382417286158i</v>
      </c>
      <c r="H3487" t="str">
        <f t="shared" si="1014"/>
        <v>0.0212641234924607-33.9430192693862i</v>
      </c>
      <c r="I3487" t="str">
        <f t="shared" si="1015"/>
        <v>-0.0822175202551159-0.220018624974013i</v>
      </c>
      <c r="K3487" t="str">
        <f t="shared" si="1016"/>
        <v>0.00022147648384265-0.000171245594349643i</v>
      </c>
      <c r="L3487" t="str">
        <f t="shared" si="1017"/>
        <v>0.00015-0.000601535445499608i</v>
      </c>
      <c r="M3487" t="str">
        <f t="shared" si="1018"/>
        <v>0.0004-0.000106153313911695i</v>
      </c>
      <c r="N3487">
        <f t="shared" si="1019"/>
        <v>13.971669439250149</v>
      </c>
      <c r="O3487">
        <f t="shared" si="1020"/>
        <v>26.662859058017748</v>
      </c>
      <c r="P3487" s="3">
        <f t="shared" si="1021"/>
        <v>-26.662859058017748</v>
      </c>
      <c r="Q3487" s="3">
        <f t="shared" si="1022"/>
        <v>-166.02833056074985</v>
      </c>
      <c r="R3487">
        <f t="shared" si="1023"/>
        <v>13.971669439250149</v>
      </c>
      <c r="S3487">
        <f t="shared" si="1024"/>
        <v>469.11552348638122</v>
      </c>
      <c r="T3487">
        <f t="shared" si="1007"/>
        <v>-26.662859058017748</v>
      </c>
    </row>
    <row r="3488" spans="1:20" x14ac:dyDescent="0.25">
      <c r="A3488">
        <f t="shared" si="1008"/>
        <v>2958740.4156447407</v>
      </c>
      <c r="B3488">
        <f t="shared" si="1025"/>
        <v>470898.16247562948</v>
      </c>
      <c r="C3488" t="str">
        <f t="shared" si="1009"/>
        <v>-0.0448019447495067-0.0109925299970395i</v>
      </c>
      <c r="D3488" t="str">
        <f t="shared" si="1010"/>
        <v>2.45128353151969-1.62032884060695i</v>
      </c>
      <c r="E3488" t="str">
        <f t="shared" si="1011"/>
        <v>-4.92961847004885-55.9401387612198i</v>
      </c>
      <c r="F3488" t="str">
        <f t="shared" si="1012"/>
        <v>2.29627273830278-0.860700978615679i</v>
      </c>
      <c r="G3488" t="str">
        <f t="shared" si="1013"/>
        <v>0.946945909417743-0.224141370689899i</v>
      </c>
      <c r="H3488" t="str">
        <f t="shared" si="1014"/>
        <v>0.021072743605926-33.8144396631837i</v>
      </c>
      <c r="I3488" t="str">
        <f t="shared" si="1015"/>
        <v>-0.0819674321587036-0.219097084847494i</v>
      </c>
      <c r="K3488" t="str">
        <f t="shared" si="1016"/>
        <v>0.000221155513078308-0.00017100895570324i</v>
      </c>
      <c r="L3488" t="str">
        <f t="shared" si="1017"/>
        <v>0.00015-0.000599258264096044i</v>
      </c>
      <c r="M3488" t="str">
        <f t="shared" si="1018"/>
        <v>0.0004-0.00010575145836989i</v>
      </c>
      <c r="N3488">
        <f t="shared" si="1019"/>
        <v>13.785666880988231</v>
      </c>
      <c r="O3488">
        <f t="shared" si="1020"/>
        <v>26.72018178520706</v>
      </c>
      <c r="P3488" s="3">
        <f t="shared" si="1021"/>
        <v>-26.72018178520706</v>
      </c>
      <c r="Q3488" s="3">
        <f t="shared" si="1022"/>
        <v>-166.21433311901177</v>
      </c>
      <c r="R3488">
        <f t="shared" si="1023"/>
        <v>13.785666880988231</v>
      </c>
      <c r="S3488">
        <f t="shared" si="1024"/>
        <v>470.89816247562948</v>
      </c>
      <c r="T3488">
        <f t="shared" si="1007"/>
        <v>-26.72018178520706</v>
      </c>
    </row>
    <row r="3489" spans="1:20" x14ac:dyDescent="0.25">
      <c r="A3489">
        <f t="shared" si="1008"/>
        <v>2969983.629224191</v>
      </c>
      <c r="B3489">
        <f t="shared" si="1025"/>
        <v>472687.57549303689</v>
      </c>
      <c r="C3489" t="str">
        <f t="shared" si="1009"/>
        <v>-0.044542039478966-0.0107753431458367i</v>
      </c>
      <c r="D3489" t="str">
        <f t="shared" si="1010"/>
        <v>2.44578540750492-1.62265766758043i</v>
      </c>
      <c r="E3489" t="str">
        <f t="shared" si="1011"/>
        <v>-4.99444336273134-55.7060147121052i</v>
      </c>
      <c r="F3489" t="str">
        <f t="shared" si="1012"/>
        <v>2.29534547109046-0.861345357663644i</v>
      </c>
      <c r="G3489" t="str">
        <f t="shared" si="1013"/>
        <v>0.94656351934752-0.224902252518637i</v>
      </c>
      <c r="H3489" t="str">
        <f t="shared" si="1014"/>
        <v>0.0208829877958048-33.6863475463376i</v>
      </c>
      <c r="I3489" t="str">
        <f t="shared" si="1015"/>
        <v>-0.0817189346705355-0.218178777818401i</v>
      </c>
      <c r="K3489" t="str">
        <f t="shared" si="1016"/>
        <v>0.000220833961782724-0.000170772464497619i</v>
      </c>
      <c r="L3489" t="str">
        <f t="shared" si="1017"/>
        <v>0.00015-0.000596989703223793i</v>
      </c>
      <c r="M3489" t="str">
        <f t="shared" si="1018"/>
        <v>0.0004-0.000105351124098316i</v>
      </c>
      <c r="N3489">
        <f t="shared" si="1019"/>
        <v>13.599379893718805</v>
      </c>
      <c r="O3489">
        <f t="shared" si="1020"/>
        <v>26.777597560556888</v>
      </c>
      <c r="P3489" s="3">
        <f t="shared" si="1021"/>
        <v>-26.777597560556888</v>
      </c>
      <c r="Q3489" s="3">
        <f t="shared" si="1022"/>
        <v>-166.4006201062812</v>
      </c>
      <c r="R3489">
        <f t="shared" si="1023"/>
        <v>13.599379893718805</v>
      </c>
      <c r="S3489">
        <f t="shared" si="1024"/>
        <v>472.68757549303689</v>
      </c>
      <c r="T3489">
        <f t="shared" si="1007"/>
        <v>-26.777597560556888</v>
      </c>
    </row>
    <row r="3490" spans="1:20" x14ac:dyDescent="0.25">
      <c r="A3490">
        <f t="shared" si="1008"/>
        <v>2981269.5670152428</v>
      </c>
      <c r="B3490">
        <f t="shared" si="1025"/>
        <v>474483.78827991046</v>
      </c>
      <c r="C3490" t="str">
        <f t="shared" si="1009"/>
        <v>-0.0442827221822063-0.0105600958845805i</v>
      </c>
      <c r="D3490" t="str">
        <f t="shared" si="1010"/>
        <v>2.44027030863548-1.62497167069169i</v>
      </c>
      <c r="E3490" t="str">
        <f t="shared" si="1011"/>
        <v>-5.05866448586512-55.4726622084371i</v>
      </c>
      <c r="F3490" t="str">
        <f t="shared" si="1012"/>
        <v>2.29441190041182-0.861998952823699i</v>
      </c>
      <c r="G3490" t="str">
        <f t="shared" si="1013"/>
        <v>0.946178529829269-0.225665060475458i</v>
      </c>
      <c r="H3490" t="str">
        <f t="shared" si="1014"/>
        <v>0.0206948435006615-33.5587410660796i</v>
      </c>
      <c r="I3490" t="str">
        <f t="shared" si="1015"/>
        <v>-0.0814720138517578-0.217263691300518i</v>
      </c>
      <c r="K3490" t="str">
        <f t="shared" si="1016"/>
        <v>0.000220511836902042-0.000170536110529736i</v>
      </c>
      <c r="L3490" t="str">
        <f t="shared" si="1017"/>
        <v>0.00015-0.000594729730248845i</v>
      </c>
      <c r="M3490" t="str">
        <f t="shared" si="1018"/>
        <v>0.0004-0.000104952305338032i</v>
      </c>
      <c r="N3490">
        <f t="shared" si="1019"/>
        <v>13.412810399292766</v>
      </c>
      <c r="O3490">
        <f t="shared" si="1020"/>
        <v>26.835106767521665</v>
      </c>
      <c r="P3490" s="3">
        <f t="shared" si="1021"/>
        <v>-26.835106767521665</v>
      </c>
      <c r="Q3490" s="3">
        <f t="shared" si="1022"/>
        <v>-166.58718960070723</v>
      </c>
      <c r="R3490">
        <f t="shared" si="1023"/>
        <v>13.412810399292766</v>
      </c>
      <c r="S3490">
        <f t="shared" si="1024"/>
        <v>474.48378827991047</v>
      </c>
      <c r="T3490">
        <f t="shared" si="1007"/>
        <v>-26.835106767521665</v>
      </c>
    </row>
    <row r="3491" spans="1:20" x14ac:dyDescent="0.25">
      <c r="A3491">
        <f t="shared" si="1008"/>
        <v>2992598.3913699007</v>
      </c>
      <c r="B3491">
        <f t="shared" si="1025"/>
        <v>476286.82667537412</v>
      </c>
      <c r="C3491" t="str">
        <f t="shared" si="1009"/>
        <v>-0.0440239964252121-0.0103467816994361i</v>
      </c>
      <c r="D3491" t="str">
        <f t="shared" si="1010"/>
        <v>2.43473831558361-1.62727070703266i</v>
      </c>
      <c r="E3491" t="str">
        <f t="shared" si="1011"/>
        <v>-5.12228614457797-55.2400788904596i</v>
      </c>
      <c r="F3491" t="str">
        <f t="shared" si="1012"/>
        <v>2.29347198890639-0.862661741085933i</v>
      </c>
      <c r="G3491" t="str">
        <f t="shared" si="1013"/>
        <v>0.945790925456134-0.226429792167382i</v>
      </c>
      <c r="H3491" t="str">
        <f t="shared" si="1014"/>
        <v>0.0205082982495166-33.4316183767426i</v>
      </c>
      <c r="I3491" t="str">
        <f t="shared" si="1015"/>
        <v>-0.0812266558595214-0.216351812761883i</v>
      </c>
      <c r="K3491" t="str">
        <f t="shared" si="1016"/>
        <v>0.000220189145448709-0.000170299883672108i</v>
      </c>
      <c r="L3491" t="str">
        <f t="shared" si="1017"/>
        <v>0.00015-0.000592478312660737i</v>
      </c>
      <c r="M3491" t="str">
        <f t="shared" si="1018"/>
        <v>0.0004-0.000104554996351895i</v>
      </c>
      <c r="N3491">
        <f t="shared" si="1019"/>
        <v>13.225960340878913</v>
      </c>
      <c r="O3491">
        <f t="shared" si="1020"/>
        <v>26.892709786965028</v>
      </c>
      <c r="P3491" s="3">
        <f t="shared" si="1021"/>
        <v>-26.892709786965028</v>
      </c>
      <c r="Q3491" s="3">
        <f t="shared" si="1022"/>
        <v>-166.77403965912109</v>
      </c>
      <c r="R3491">
        <f t="shared" si="1023"/>
        <v>13.225960340878913</v>
      </c>
      <c r="S3491">
        <f t="shared" si="1024"/>
        <v>476.28682667537413</v>
      </c>
      <c r="T3491">
        <f t="shared" si="1007"/>
        <v>-26.892709786965028</v>
      </c>
    </row>
    <row r="3492" spans="1:20" x14ac:dyDescent="0.25">
      <c r="A3492">
        <f t="shared" si="1008"/>
        <v>3003970.2652571066</v>
      </c>
      <c r="B3492">
        <f t="shared" si="1025"/>
        <v>478096.71661674057</v>
      </c>
      <c r="C3492" t="str">
        <f t="shared" si="1009"/>
        <v>-0.0437658658035319-0.010135394057931i</v>
      </c>
      <c r="D3492" t="str">
        <f t="shared" si="1010"/>
        <v>2.42918951049163-1.62955463405861i</v>
      </c>
      <c r="E3492" t="str">
        <f t="shared" si="1011"/>
        <v>-5.18531260472553-55.0082623999518i</v>
      </c>
      <c r="F3492" t="str">
        <f t="shared" si="1012"/>
        <v>2.29252569907182-0.863333699270244i</v>
      </c>
      <c r="G3492" t="str">
        <f t="shared" si="1013"/>
        <v>0.945400690762745-0.227196445104386i</v>
      </c>
      <c r="H3492" t="str">
        <f t="shared" si="1014"/>
        <v>0.0203233396611335-33.304977639732i</v>
      </c>
      <c r="I3492" t="str">
        <f t="shared" si="1015"/>
        <v>-0.0809828469462427-0.215443129724635i</v>
      </c>
      <c r="K3492" t="str">
        <f t="shared" si="1016"/>
        <v>0.000219865894500876-0.000170063773873612i</v>
      </c>
      <c r="L3492" t="str">
        <f t="shared" si="1017"/>
        <v>0.00015-0.000590235418072061i</v>
      </c>
      <c r="M3492" t="str">
        <f t="shared" si="1018"/>
        <v>0.0004-0.000104159191424482i</v>
      </c>
      <c r="N3492">
        <f t="shared" si="1019"/>
        <v>13.038831682806631</v>
      </c>
      <c r="O3492">
        <f t="shared" si="1020"/>
        <v>26.950406997133459</v>
      </c>
      <c r="P3492" s="3">
        <f t="shared" si="1021"/>
        <v>-26.950406997133459</v>
      </c>
      <c r="Q3492" s="3">
        <f t="shared" si="1022"/>
        <v>-166.96116831719337</v>
      </c>
      <c r="R3492">
        <f t="shared" si="1023"/>
        <v>13.038831682806631</v>
      </c>
      <c r="S3492">
        <f t="shared" si="1024"/>
        <v>478.09671661674059</v>
      </c>
      <c r="T3492">
        <f t="shared" si="1007"/>
        <v>-26.950406997133459</v>
      </c>
    </row>
    <row r="3493" spans="1:20" x14ac:dyDescent="0.25">
      <c r="A3493">
        <f t="shared" si="1008"/>
        <v>3015385.3522650837</v>
      </c>
      <c r="B3493">
        <f t="shared" si="1025"/>
        <v>479913.48413988418</v>
      </c>
      <c r="C3493" t="str">
        <f t="shared" si="1009"/>
        <v>-0.0435083339413515-0.00992592640809191i</v>
      </c>
      <c r="D3493" t="str">
        <f t="shared" si="1010"/>
        <v>2.42362397697221-1.63182330960575i</v>
      </c>
      <c r="E3493" t="str">
        <f t="shared" si="1011"/>
        <v>-5.24774809323704-54.7772103803951i</v>
      </c>
      <c r="F3493" t="str">
        <f t="shared" si="1012"/>
        <v>2.29157299326454-0.864014804023699i</v>
      </c>
      <c r="G3493" t="str">
        <f t="shared" si="1013"/>
        <v>0.945007810225501-0.227965016698406i</v>
      </c>
      <c r="H3493" t="str">
        <f t="shared" si="1014"/>
        <v>0.0201399554433151-33.1788170234985i</v>
      </c>
      <c r="I3493" t="str">
        <f t="shared" si="1015"/>
        <v>-0.0807405734588749-0.21453762976488i</v>
      </c>
      <c r="K3493" t="str">
        <f t="shared" si="1016"/>
        <v>0.00021954209120181-0.000169827771160271i</v>
      </c>
      <c r="L3493" t="str">
        <f t="shared" si="1017"/>
        <v>0.00015-0.000588001014218032i</v>
      </c>
      <c r="M3493" t="str">
        <f t="shared" si="1018"/>
        <v>0.0004-0.000103764884862006i</v>
      </c>
      <c r="N3493">
        <f t="shared" si="1019"/>
        <v>12.851426410413012</v>
      </c>
      <c r="O3493">
        <f t="shared" si="1020"/>
        <v>27.008198773629722</v>
      </c>
      <c r="P3493" s="3">
        <f t="shared" si="1021"/>
        <v>-27.008198773629722</v>
      </c>
      <c r="Q3493" s="3">
        <f t="shared" si="1022"/>
        <v>-167.14857358958699</v>
      </c>
      <c r="R3493">
        <f t="shared" si="1023"/>
        <v>12.851426410413012</v>
      </c>
      <c r="S3493">
        <f t="shared" si="1024"/>
        <v>479.91348413988419</v>
      </c>
      <c r="T3493">
        <f t="shared" si="1007"/>
        <v>-27.008198773629722</v>
      </c>
    </row>
    <row r="3494" spans="1:20" x14ac:dyDescent="0.25">
      <c r="A3494">
        <f t="shared" si="1008"/>
        <v>3026843.8166036913</v>
      </c>
      <c r="B3494">
        <f t="shared" si="1025"/>
        <v>481737.15537961578</v>
      </c>
      <c r="C3494" t="str">
        <f t="shared" si="1009"/>
        <v>-0.0432514044905531-0.00971837217759552i</v>
      </c>
      <c r="D3494" t="str">
        <f t="shared" si="1010"/>
        <v>2.41804180010836-1.63407659190883i</v>
      </c>
      <c r="E3494" t="str">
        <f t="shared" si="1011"/>
        <v>-5.30959679846002-54.5469204771366i</v>
      </c>
      <c r="F3494" t="str">
        <f t="shared" si="1012"/>
        <v>2.29061383370048-0.864705031817857i</v>
      </c>
      <c r="G3494" t="str">
        <f t="shared" si="1013"/>
        <v>0.944612268262861-0.228735504262354i</v>
      </c>
      <c r="H3494" t="str">
        <f t="shared" si="1014"/>
        <v>0.0199581333922056-33.0531347035099i</v>
      </c>
      <c r="I3494" t="str">
        <f t="shared" si="1015"/>
        <v>-0.0804998218381789-0.213635300512547i</v>
      </c>
      <c r="K3494" t="str">
        <f t="shared" si="1016"/>
        <v>0.000219217742759263-0.000169591865636041i</v>
      </c>
      <c r="L3494" t="str">
        <f t="shared" si="1017"/>
        <v>0.00015-0.000585775068956001i</v>
      </c>
      <c r="M3494" t="str">
        <f t="shared" si="1018"/>
        <v>0.0004-0.000103372070992235i</v>
      </c>
      <c r="N3494">
        <f t="shared" si="1019"/>
        <v>12.663746529881621</v>
      </c>
      <c r="O3494">
        <f t="shared" si="1020"/>
        <v>27.066085489387405</v>
      </c>
      <c r="P3494" s="3">
        <f t="shared" si="1021"/>
        <v>-27.066085489387405</v>
      </c>
      <c r="Q3494" s="3">
        <f t="shared" si="1022"/>
        <v>-167.33625347011838</v>
      </c>
      <c r="R3494">
        <f t="shared" si="1023"/>
        <v>12.663746529881621</v>
      </c>
      <c r="S3494">
        <f t="shared" si="1024"/>
        <v>481.73715537961579</v>
      </c>
      <c r="T3494">
        <f t="shared" si="1007"/>
        <v>-27.066085489387405</v>
      </c>
    </row>
    <row r="3495" spans="1:20" x14ac:dyDescent="0.25">
      <c r="A3495">
        <f t="shared" si="1008"/>
        <v>3038345.8231067853</v>
      </c>
      <c r="B3495">
        <f t="shared" si="1025"/>
        <v>483567.75657005835</v>
      </c>
      <c r="C3495" t="str">
        <f t="shared" si="1009"/>
        <v>-0.0429950811297694-0.00951272477294521i</v>
      </c>
      <c r="D3495" t="str">
        <f t="shared" si="1010"/>
        <v>2.41244306645322-1.63631433961893i</v>
      </c>
      <c r="E3495" t="str">
        <f t="shared" si="1011"/>
        <v>-5.37086287050066-54.3173903375521i</v>
      </c>
      <c r="F3495" t="str">
        <f t="shared" si="1012"/>
        <v>2.28964818245581-0.865404358946128i</v>
      </c>
      <c r="G3495" t="str">
        <f t="shared" si="1013"/>
        <v>0.944214049235646-0.22950790500911i</v>
      </c>
      <c r="H3495" t="str">
        <f t="shared" si="1014"/>
        <v>0.0197778613915995-32.9279288622237i</v>
      </c>
      <c r="I3495" t="str">
        <f t="shared" si="1015"/>
        <v>-0.0802605786180078-0.212736129651251i</v>
      </c>
      <c r="K3495" t="str">
        <f t="shared" si="1016"/>
        <v>0.000218892856444856-0.000169356047483586i</v>
      </c>
      <c r="L3495" t="str">
        <f t="shared" si="1017"/>
        <v>0.00015-0.000583557550264992i</v>
      </c>
      <c r="M3495" t="str">
        <f t="shared" si="1018"/>
        <v>0.0004-0.000102980744164411i</v>
      </c>
      <c r="N3495">
        <f t="shared" si="1019"/>
        <v>12.475794068085094</v>
      </c>
      <c r="O3495">
        <f t="shared" si="1020"/>
        <v>27.124067514644395</v>
      </c>
      <c r="P3495" s="3">
        <f t="shared" si="1021"/>
        <v>-27.124067514644395</v>
      </c>
      <c r="Q3495" s="3">
        <f t="shared" si="1022"/>
        <v>-167.52420593191491</v>
      </c>
      <c r="R3495">
        <f t="shared" si="1023"/>
        <v>12.475794068085094</v>
      </c>
      <c r="S3495">
        <f t="shared" si="1024"/>
        <v>483.56775657005835</v>
      </c>
      <c r="T3495">
        <f t="shared" si="1007"/>
        <v>-27.124067514644395</v>
      </c>
    </row>
    <row r="3496" spans="1:20" x14ac:dyDescent="0.25">
      <c r="A3496">
        <f t="shared" si="1008"/>
        <v>3049891.5372345913</v>
      </c>
      <c r="B3496">
        <f t="shared" si="1025"/>
        <v>485405.31404502457</v>
      </c>
      <c r="C3496" t="str">
        <f t="shared" si="1009"/>
        <v>-0.042739367563425-0.00930897757866565i</v>
      </c>
      <c r="D3496" t="str">
        <f t="shared" si="1010"/>
        <v>2.40682786402969-1.63853641182123i</v>
      </c>
      <c r="E3496" t="str">
        <f t="shared" si="1011"/>
        <v>-5.43155042156282-54.0886176112032i</v>
      </c>
      <c r="F3496" t="str">
        <f t="shared" si="1012"/>
        <v>2.28867600146768-0.866112761521089i</v>
      </c>
      <c r="G3496" t="str">
        <f t="shared" si="1013"/>
        <v>0.943813137447351-0.23028221605052i</v>
      </c>
      <c r="H3496" t="str">
        <f t="shared" si="1014"/>
        <v>0.0195991274122576-32.8031976890595i</v>
      </c>
      <c r="I3496" t="str">
        <f t="shared" si="1015"/>
        <v>-0.0800228304245933-0.211840104918151i</v>
      </c>
      <c r="K3496" t="str">
        <f t="shared" si="1016"/>
        <v>0.000218567439593435-0.000169120306965046i</v>
      </c>
      <c r="L3496" t="str">
        <f t="shared" si="1017"/>
        <v>0.00015-0.000581348426245261i</v>
      </c>
      <c r="M3496" t="str">
        <f t="shared" si="1018"/>
        <v>0.0004-0.000102590898749164i</v>
      </c>
      <c r="N3496">
        <f t="shared" si="1019"/>
        <v>12.2875710724241</v>
      </c>
      <c r="O3496">
        <f t="shared" si="1020"/>
        <v>27.182145216917192</v>
      </c>
      <c r="P3496" s="3">
        <f t="shared" si="1021"/>
        <v>-27.182145216917192</v>
      </c>
      <c r="Q3496" s="3">
        <f t="shared" si="1022"/>
        <v>-167.7124289275759</v>
      </c>
      <c r="R3496">
        <f t="shared" si="1023"/>
        <v>12.2875710724241</v>
      </c>
      <c r="S3496">
        <f t="shared" si="1024"/>
        <v>485.40531404502457</v>
      </c>
      <c r="T3496">
        <f t="shared" si="1007"/>
        <v>-27.182145216917192</v>
      </c>
    </row>
    <row r="3497" spans="1:20" x14ac:dyDescent="0.25">
      <c r="A3497">
        <f t="shared" si="1008"/>
        <v>3061481.125076083</v>
      </c>
      <c r="B3497">
        <f t="shared" si="1025"/>
        <v>487249.8542383957</v>
      </c>
      <c r="C3497" t="str">
        <f t="shared" si="1009"/>
        <v>-0.0424842675207665-0.00910712395651616i</v>
      </c>
      <c r="D3497" t="str">
        <f t="shared" si="1010"/>
        <v>2.40119628232958-1.64074266805277i</v>
      </c>
      <c r="E3497" t="str">
        <f t="shared" si="1011"/>
        <v>-5.49166352628298-53.8605999499942i</v>
      </c>
      <c r="F3497" t="str">
        <f t="shared" si="1012"/>
        <v>2.287697252535-0.866830215471781i</v>
      </c>
      <c r="G3497" t="str">
        <f t="shared" si="1013"/>
        <v>0.943409517144465-0.231058434396394i</v>
      </c>
      <c r="H3497" t="str">
        <f t="shared" si="1014"/>
        <v>0.0194219195112292-32.6789393803721i</v>
      </c>
      <c r="I3497" t="str">
        <f t="shared" si="1015"/>
        <v>-0.0797865639758382-0.210947214103821i</v>
      </c>
      <c r="K3497" t="str">
        <f t="shared" si="1016"/>
        <v>0.000218241499602407-0.000168884634422807i</v>
      </c>
      <c r="L3497" t="str">
        <f t="shared" si="1017"/>
        <v>0.00015-0.000579147665117814i</v>
      </c>
      <c r="M3497" t="str">
        <f t="shared" si="1018"/>
        <v>0.0004-0.000102202529138438i</v>
      </c>
      <c r="N3497">
        <f t="shared" si="1019"/>
        <v>12.099079610662699</v>
      </c>
      <c r="O3497">
        <f t="shared" si="1020"/>
        <v>27.240318960975749</v>
      </c>
      <c r="P3497" s="3">
        <f t="shared" si="1021"/>
        <v>-27.240318960975749</v>
      </c>
      <c r="Q3497" s="3">
        <f t="shared" si="1022"/>
        <v>-167.9009203893373</v>
      </c>
      <c r="R3497">
        <f t="shared" si="1023"/>
        <v>12.099079610662699</v>
      </c>
      <c r="S3497">
        <f t="shared" si="1024"/>
        <v>487.2498542383957</v>
      </c>
      <c r="T3497">
        <f t="shared" si="1007"/>
        <v>-27.240318960975749</v>
      </c>
    </row>
    <row r="3498" spans="1:20" x14ac:dyDescent="0.25">
      <c r="A3498">
        <f t="shared" si="1008"/>
        <v>3073114.7533513717</v>
      </c>
      <c r="B3498">
        <f t="shared" si="1025"/>
        <v>489101.40368450159</v>
      </c>
      <c r="C3498" t="str">
        <f t="shared" si="1009"/>
        <v>-0.0422297847548868-0.00890715724472976i</v>
      </c>
      <c r="D3498" t="str">
        <f t="shared" si="1010"/>
        <v>2.39554841231281-1.64293296832043i</v>
      </c>
      <c r="E3498" t="str">
        <f t="shared" si="1011"/>
        <v>-5.55120622206277-53.6333350083233i</v>
      </c>
      <c r="F3498" t="str">
        <f t="shared" si="1012"/>
        <v>2.28671189731928-0.867556696541025i</v>
      </c>
      <c r="G3498" t="str">
        <f t="shared" si="1013"/>
        <v>0.943003172516805-0.231836556953484i</v>
      </c>
      <c r="H3498" t="str">
        <f t="shared" si="1014"/>
        <v>0.0192462258311811-32.5551521394233i</v>
      </c>
      <c r="I3498" t="str">
        <f t="shared" si="1015"/>
        <v>-0.0795517660806152-0.210057445052109i</v>
      </c>
      <c r="K3498" t="str">
        <f t="shared" si="1016"/>
        <v>0.000217915043931088-0.000168649020280248i</v>
      </c>
      <c r="L3498" t="str">
        <f t="shared" si="1017"/>
        <v>0.00015-0.000576955235223964i</v>
      </c>
      <c r="M3498" t="str">
        <f t="shared" si="1018"/>
        <v>0.0004-0.000101815629745405i</v>
      </c>
      <c r="N3498">
        <f t="shared" si="1019"/>
        <v>11.910321770767951</v>
      </c>
      <c r="O3498">
        <f t="shared" si="1020"/>
        <v>27.298589108817652</v>
      </c>
      <c r="P3498" s="3">
        <f t="shared" si="1021"/>
        <v>-27.298589108817652</v>
      </c>
      <c r="Q3498" s="3">
        <f t="shared" si="1022"/>
        <v>-168.08967822923205</v>
      </c>
      <c r="R3498">
        <f t="shared" si="1023"/>
        <v>11.910321770767951</v>
      </c>
      <c r="S3498">
        <f t="shared" si="1024"/>
        <v>489.10140368450158</v>
      </c>
      <c r="T3498">
        <f t="shared" si="1007"/>
        <v>-27.298589108817652</v>
      </c>
    </row>
    <row r="3499" spans="1:20" x14ac:dyDescent="0.25">
      <c r="A3499">
        <f t="shared" si="1008"/>
        <v>3084792.5894141071</v>
      </c>
      <c r="B3499">
        <f t="shared" si="1025"/>
        <v>490959.9890185027</v>
      </c>
      <c r="C3499" t="str">
        <f t="shared" si="1009"/>
        <v>-0.0419759230417392-0.00870907075726631i</v>
      </c>
      <c r="D3499" t="str">
        <f t="shared" si="1010"/>
        <v>2.38988434640617-1.64510717311883i</v>
      </c>
      <c r="E3499" t="str">
        <f t="shared" si="1011"/>
        <v>-5.61018250940032-53.406820443234i</v>
      </c>
      <c r="F3499" t="str">
        <f t="shared" si="1012"/>
        <v>2.28571989734541-0.868292180282715i</v>
      </c>
      <c r="G3499" t="str">
        <f t="shared" si="1013"/>
        <v>0.94259408769786-0.232616580524473i</v>
      </c>
      <c r="H3499" t="str">
        <f t="shared" si="1014"/>
        <v>0.0190720345997331-32.4318341763559i</v>
      </c>
      <c r="I3499" t="str">
        <f t="shared" si="1015"/>
        <v>-0.0793184236380752-0.209170785660002i</v>
      </c>
      <c r="K3499" t="str">
        <f t="shared" si="1016"/>
        <v>0.000217588080100008-0.000168413455042498i</v>
      </c>
      <c r="L3499" t="str">
        <f t="shared" si="1017"/>
        <v>0.00015-0.000574771105024867i</v>
      </c>
      <c r="M3499" t="str">
        <f t="shared" si="1018"/>
        <v>0.0004-0.000101430195004388i</v>
      </c>
      <c r="N3499">
        <f t="shared" si="1019"/>
        <v>11.721299660739362</v>
      </c>
      <c r="O3499">
        <f t="shared" si="1020"/>
        <v>27.356956019642993</v>
      </c>
      <c r="P3499" s="3">
        <f t="shared" si="1021"/>
        <v>-27.356956019642993</v>
      </c>
      <c r="Q3499" s="3">
        <f t="shared" si="1022"/>
        <v>-168.27870033926064</v>
      </c>
      <c r="R3499">
        <f t="shared" si="1023"/>
        <v>11.721299660739362</v>
      </c>
      <c r="S3499">
        <f t="shared" si="1024"/>
        <v>490.95998901850271</v>
      </c>
      <c r="T3499">
        <f t="shared" si="1007"/>
        <v>-27.356956019642993</v>
      </c>
    </row>
    <row r="3500" spans="1:20" x14ac:dyDescent="0.25">
      <c r="A3500">
        <f t="shared" si="1008"/>
        <v>3096514.8012538808</v>
      </c>
      <c r="B3500">
        <f t="shared" si="1025"/>
        <v>492825.63697677304</v>
      </c>
      <c r="C3500" t="str">
        <f t="shared" si="1009"/>
        <v>-0.0417226861791418-0.00851285778309208i</v>
      </c>
      <c r="D3500" t="str">
        <f t="shared" si="1010"/>
        <v>2.38420417850186-1.64726514344829i</v>
      </c>
      <c r="E3500" t="str">
        <f t="shared" si="1011"/>
        <v>-5.66859635221623-53.1810539145616i</v>
      </c>
      <c r="F3500" t="str">
        <f t="shared" si="1012"/>
        <v>2.28472121400256-0.869036642059099i</v>
      </c>
      <c r="G3500" t="str">
        <f t="shared" si="1013"/>
        <v>0.942182246765144-0.233398501806952i</v>
      </c>
      <c r="H3500" t="str">
        <f t="shared" si="1014"/>
        <v>0.0188993341287999-32.3089837081659i</v>
      </c>
      <c r="I3500" t="str">
        <f t="shared" si="1015"/>
        <v>-0.0790865236369566-0.208287223877498i</v>
      </c>
      <c r="K3500" t="str">
        <f t="shared" si="1016"/>
        <v>0.000217260615690229-0.000168177929297177i</v>
      </c>
      <c r="L3500" t="str">
        <f t="shared" si="1017"/>
        <v>0.00015-0.000572595243101084i</v>
      </c>
      <c r="M3500" t="str">
        <f t="shared" si="1018"/>
        <v>0.0004-0.00010104621937078i</v>
      </c>
      <c r="N3500">
        <f t="shared" si="1019"/>
        <v>11.532015408444977</v>
      </c>
      <c r="O3500">
        <f t="shared" si="1020"/>
        <v>27.415420049829407</v>
      </c>
      <c r="P3500" s="3">
        <f t="shared" si="1021"/>
        <v>-27.415420049829407</v>
      </c>
      <c r="Q3500" s="3">
        <f t="shared" si="1022"/>
        <v>-168.46798459155502</v>
      </c>
      <c r="R3500">
        <f t="shared" si="1023"/>
        <v>11.532015408444977</v>
      </c>
      <c r="S3500">
        <f t="shared" si="1024"/>
        <v>492.82563697677301</v>
      </c>
      <c r="T3500">
        <f t="shared" ref="T3500:T3563" si="1026">P3500</f>
        <v>-27.415420049829407</v>
      </c>
    </row>
    <row r="3501" spans="1:20" x14ac:dyDescent="0.25">
      <c r="A3501">
        <f t="shared" ref="A3501:A3564" si="1027">2*PI()*B3501</f>
        <v>3108281.5574986455</v>
      </c>
      <c r="B3501">
        <f t="shared" si="1025"/>
        <v>494698.37439728476</v>
      </c>
      <c r="C3501" t="str">
        <f t="shared" ref="C3501:C3564" si="1028">IMPRODUCT(D3501,E3501,$C$40,,K3501,$C$41)</f>
        <v>-0.0414700779857736-0.00831851158547703i</v>
      </c>
      <c r="D3501" t="str">
        <f t="shared" ref="D3501:D3564" si="1029">IMDIV(IMPRODUCT($C$37,$C$38,COMPLEX(1,A3501/$C$38)),IMSUM(-1*A3501*A3501/$C$39,COMPLEX(0,1*A3501)))</f>
        <v>2.37850800395583-1.64940674083289i</v>
      </c>
      <c r="E3501" t="str">
        <f t="shared" ref="E3501:E3564" si="1030">IMDIV(IMPRODUCT(IMSUM(F3501,G3501),$C$29,H3501),IMSUM(1,I3501))</f>
        <v>-5.72645167817909-52.956033085077i</v>
      </c>
      <c r="F3501" t="str">
        <f t="shared" ref="F3501:F3564" si="1031">IMDIV(IMPRODUCT($C$14,$C$15,COMPLEX(1,A3501/$C$15)),IMSUM(-1*A3501*A3501/$C$16,COMPLEX(0,A3501)))</f>
        <v>2.28371580854503-0.869790057038032i</v>
      </c>
      <c r="G3501" t="str">
        <f t="shared" ref="G3501:G3564" si="1032">IMDIV(1,COMPLEX(1,A3501*$C$9*$C$10))</f>
        <v>0.941767633740554-0.234182317392393i</v>
      </c>
      <c r="H3501" t="str">
        <f t="shared" ref="H3501:H3564" si="1033">IMDIV($C$3,IMSUM(K3501,COMPLEX(0,$C$28*A3501)))</f>
        <v>0.0187281128139393-32.1865989586758i</v>
      </c>
      <c r="I3501" t="str">
        <f t="shared" ref="I3501:I3564" si="1034">IMPRODUCT(F3501,$C$29,H3501,$C$31)</f>
        <v>-0.0788560531549016-0.207406747707466i</v>
      </c>
      <c r="K3501" t="str">
        <f t="shared" ref="K3501:K3564" si="1035">IF($C$26&lt;=0,IMDIV(1,IMSUM(IMDIV(1,L3501),1/$C$18)),IMDIV(1,IMSUM(IMDIV(1,L3501),1/$C$18,IMDIV(1,M3501))))</f>
        <v>0.000216932658342632-0.000167942433715122i</v>
      </c>
      <c r="L3501" t="str">
        <f t="shared" ref="L3501:L3564" si="1036">IMSUM($C$21/$C$22,IMDIV(1,COMPLEX(0,$C$20*$C$22*A3501)))</f>
        <v>0.00015-0.000570427618152105i</v>
      </c>
      <c r="M3501" t="str">
        <f t="shared" ref="M3501:M3564" si="1037">IMSUM($C$25/$C$26,IMDIV(1,COMPLEX(0,$C$24*$C$26*A3501)))</f>
        <v>0.0004-0.00010066369732096i</v>
      </c>
      <c r="N3501">
        <f t="shared" ref="N3501:N3564" si="1038">ABS(R3501)</f>
        <v>11.342471161451016</v>
      </c>
      <c r="O3501">
        <f t="shared" ref="O3501:O3564" si="1039">ABS(P3501)</f>
        <v>27.473981552907432</v>
      </c>
      <c r="P3501" s="3">
        <f t="shared" ref="P3501:P3564" si="1040">20*LOG10(IMABS(C3501))</f>
        <v>-27.473981552907432</v>
      </c>
      <c r="Q3501" s="3">
        <f t="shared" ref="Q3501:Q3564" si="1041">IMARGUMENT(C3501)*180/PI()</f>
        <v>-168.65752883854898</v>
      </c>
      <c r="R3501">
        <f t="shared" ref="R3501:R3564" si="1042">IF(Q3501&lt;0,Q3501+180,Q3501-180)</f>
        <v>11.342471161451016</v>
      </c>
      <c r="S3501">
        <f t="shared" ref="S3501:S3564" si="1043">B3501/1000</f>
        <v>494.69837439728474</v>
      </c>
      <c r="T3501">
        <f t="shared" si="1026"/>
        <v>-27.473981552907432</v>
      </c>
    </row>
    <row r="3502" spans="1:20" x14ac:dyDescent="0.25">
      <c r="A3502">
        <f t="shared" si="1027"/>
        <v>3120093.0274171405</v>
      </c>
      <c r="B3502">
        <f t="shared" ref="B3502:B3565" si="1044">B3501*(1+B$42)</f>
        <v>496578.22821999446</v>
      </c>
      <c r="C3502" t="str">
        <f t="shared" si="1028"/>
        <v>-0.0412181023001648-0.00812602540131391i</v>
      </c>
      <c r="D3502" t="str">
        <f t="shared" si="1029"/>
        <v>2.3727959195858-1.65153182733851i</v>
      </c>
      <c r="E3502" t="str">
        <f t="shared" si="1030"/>
        <v>-5.78375237902715-52.7317556206296i</v>
      </c>
      <c r="F3502" t="str">
        <f t="shared" si="1031"/>
        <v>2.28270364209321-0.870552400190274i</v>
      </c>
      <c r="G3502" t="str">
        <f t="shared" si="1032"/>
        <v>0.941350232590759-0.234968023765114i</v>
      </c>
      <c r="H3502" t="str">
        <f t="shared" si="1033"/>
        <v>0.0185583591337072-32.0646781585075i</v>
      </c>
      <c r="I3502" t="str">
        <f t="shared" si="1034"/>
        <v>-0.078626999357782-0.206529345205521i</v>
      </c>
      <c r="K3502" t="str">
        <f t="shared" si="1035"/>
        <v>0.000216604215757204-0.000167706959051123i</v>
      </c>
      <c r="L3502" t="str">
        <f t="shared" si="1036"/>
        <v>0.00015-0.000568268198995921i</v>
      </c>
      <c r="M3502" t="str">
        <f t="shared" si="1037"/>
        <v>0.0004-0.000100282623352221i</v>
      </c>
      <c r="N3502">
        <f t="shared" si="1038"/>
        <v>11.152669086850864</v>
      </c>
      <c r="O3502">
        <f t="shared" si="1039"/>
        <v>27.532640879535638</v>
      </c>
      <c r="P3502" s="3">
        <f t="shared" si="1040"/>
        <v>-27.532640879535638</v>
      </c>
      <c r="Q3502" s="3">
        <f t="shared" si="1041"/>
        <v>-168.84733091314914</v>
      </c>
      <c r="R3502">
        <f t="shared" si="1042"/>
        <v>11.152669086850864</v>
      </c>
      <c r="S3502">
        <f t="shared" si="1043"/>
        <v>496.57822821999446</v>
      </c>
      <c r="T3502">
        <f t="shared" si="1026"/>
        <v>-27.532640879535638</v>
      </c>
    </row>
    <row r="3503" spans="1:20" x14ac:dyDescent="0.25">
      <c r="A3503">
        <f t="shared" si="1027"/>
        <v>3131949.3809213256</v>
      </c>
      <c r="B3503">
        <f t="shared" si="1044"/>
        <v>498465.22548723046</v>
      </c>
      <c r="C3503" t="str">
        <f t="shared" si="1028"/>
        <v>-0.0409667629796774-0.00793539244045823i</v>
      </c>
      <c r="D3503" t="str">
        <f t="shared" si="1029"/>
        <v>2.3670680236691-1.65364026559091i</v>
      </c>
      <c r="E3503" t="str">
        <f t="shared" si="1030"/>
        <v>-5.84050231088866-52.5082191902861i</v>
      </c>
      <c r="F3503" t="str">
        <f t="shared" si="1031"/>
        <v>2.28168467563442-0.871323646286698i</v>
      </c>
      <c r="G3503" t="str">
        <f t="shared" si="1032"/>
        <v>0.940930027227569-0.235755617301254i</v>
      </c>
      <c r="H3503" t="str">
        <f t="shared" si="1033"/>
        <v>0.0183900616490184-31.9432195450566i</v>
      </c>
      <c r="I3503" t="str">
        <f t="shared" si="1034"/>
        <v>-0.0783993494990267-0.205655004479889i</v>
      </c>
      <c r="K3503" t="str">
        <f t="shared" si="1035"/>
        <v>0.000216275295692302-0.000167471496144635i</v>
      </c>
      <c r="L3503" t="str">
        <f t="shared" si="1036"/>
        <v>0.00015-0.00056611695456856i</v>
      </c>
      <c r="M3503" t="str">
        <f t="shared" si="1037"/>
        <v>0.0004-0.0000999029919826868i</v>
      </c>
      <c r="N3503">
        <f t="shared" si="1038"/>
        <v>10.962611371092862</v>
      </c>
      <c r="O3503">
        <f t="shared" si="1039"/>
        <v>27.591398377476324</v>
      </c>
      <c r="P3503" s="3">
        <f t="shared" si="1040"/>
        <v>-27.591398377476324</v>
      </c>
      <c r="Q3503" s="3">
        <f t="shared" si="1041"/>
        <v>-169.03738862890714</v>
      </c>
      <c r="R3503">
        <f t="shared" si="1042"/>
        <v>10.962611371092862</v>
      </c>
      <c r="S3503">
        <f t="shared" si="1043"/>
        <v>498.46522548723044</v>
      </c>
      <c r="T3503">
        <f t="shared" si="1026"/>
        <v>-27.591398377476324</v>
      </c>
    </row>
    <row r="3504" spans="1:20" x14ac:dyDescent="0.25">
      <c r="A3504">
        <f t="shared" si="1027"/>
        <v>3143850.7885688269</v>
      </c>
      <c r="B3504">
        <f t="shared" si="1044"/>
        <v>500359.39334408194</v>
      </c>
      <c r="C3504" t="str">
        <f t="shared" si="1028"/>
        <v>-0.0407160638994798-0.00774660588509066i</v>
      </c>
      <c r="D3504" t="str">
        <f t="shared" si="1029"/>
        <v>2.36132441594025-1.65573191879392i</v>
      </c>
      <c r="E3504" t="str">
        <f t="shared" si="1030"/>
        <v>-5.89670529459778-52.2854214664666i</v>
      </c>
      <c r="F3504" t="str">
        <f t="shared" si="1031"/>
        <v>2.28065887002399-0.87210376989558i</v>
      </c>
      <c r="G3504" t="str">
        <f t="shared" si="1032"/>
        <v>0.940507001508347-0.236545094267721i</v>
      </c>
      <c r="H3504" t="str">
        <f t="shared" si="1033"/>
        <v>0.0182232090025142-31.8222213624645i</v>
      </c>
      <c r="I3504" t="str">
        <f t="shared" si="1034"/>
        <v>-0.0781730909189579-0.204783713691282i</v>
      </c>
      <c r="K3504" t="str">
        <f t="shared" si="1035"/>
        <v>0.000215945905963917-0.000167236035920487i</v>
      </c>
      <c r="L3504" t="str">
        <f t="shared" si="1036"/>
        <v>0.00015-0.000563973853923651i</v>
      </c>
      <c r="M3504" t="str">
        <f t="shared" si="1037"/>
        <v>0.0004-0.0000995247977512323i</v>
      </c>
      <c r="N3504">
        <f t="shared" si="1038"/>
        <v>10.772300219807391</v>
      </c>
      <c r="O3504">
        <f t="shared" si="1039"/>
        <v>27.650254391571195</v>
      </c>
      <c r="P3504" s="3">
        <f t="shared" si="1040"/>
        <v>-27.650254391571195</v>
      </c>
      <c r="Q3504" s="3">
        <f t="shared" si="1041"/>
        <v>-169.22769978019261</v>
      </c>
      <c r="R3504">
        <f t="shared" si="1042"/>
        <v>10.772300219807391</v>
      </c>
      <c r="S3504">
        <f t="shared" si="1043"/>
        <v>500.35939334408192</v>
      </c>
      <c r="T3504">
        <f t="shared" si="1026"/>
        <v>-27.650254391571195</v>
      </c>
    </row>
    <row r="3505" spans="1:20" x14ac:dyDescent="0.25">
      <c r="A3505">
        <f t="shared" si="1027"/>
        <v>3155797.4215653888</v>
      </c>
      <c r="B3505">
        <f t="shared" si="1044"/>
        <v>502260.75903878949</v>
      </c>
      <c r="C3505" t="str">
        <f t="shared" si="1028"/>
        <v>-0.0404660089515129-0.00755965888909793i</v>
      </c>
      <c r="D3505" t="str">
        <f t="shared" si="1029"/>
        <v>2.35556519758813-1.6578066507475i</v>
      </c>
      <c r="E3505" t="str">
        <f t="shared" si="1030"/>
        <v>-5.95236511600934-52.06336012508i</v>
      </c>
      <c r="F3505" t="str">
        <f t="shared" si="1031"/>
        <v>2.27962618598619-0.872892745379796i</v>
      </c>
      <c r="G3505" t="str">
        <f t="shared" si="1032"/>
        <v>0.940081139236408-0.237336450821161i</v>
      </c>
      <c r="H3505" t="str">
        <f t="shared" si="1033"/>
        <v>0.0180577899179349-31.7016818615928i</v>
      </c>
      <c r="I3505" t="str">
        <f t="shared" si="1034"/>
        <v>-0.0779482110441308-0.203915461052768i</v>
      </c>
      <c r="K3505" t="str">
        <f t="shared" si="1035"/>
        <v>0.00021561605444491-0.000167000569389586i</v>
      </c>
      <c r="L3505" t="str">
        <f t="shared" si="1036"/>
        <v>0.00015-0.000561838866231969i</v>
      </c>
      <c r="M3505" t="str">
        <f t="shared" si="1037"/>
        <v>0.0004-0.0000991480352174062i</v>
      </c>
      <c r="N3505">
        <f t="shared" si="1038"/>
        <v>10.581737857629662</v>
      </c>
      <c r="O3505">
        <f t="shared" si="1039"/>
        <v>27.709209263717586</v>
      </c>
      <c r="P3505" s="3">
        <f t="shared" si="1040"/>
        <v>-27.709209263717586</v>
      </c>
      <c r="Q3505" s="3">
        <f t="shared" si="1041"/>
        <v>-169.41826214237034</v>
      </c>
      <c r="R3505">
        <f t="shared" si="1042"/>
        <v>10.581737857629662</v>
      </c>
      <c r="S3505">
        <f t="shared" si="1043"/>
        <v>502.2607590387895</v>
      </c>
      <c r="T3505">
        <f t="shared" si="1026"/>
        <v>-27.709209263717586</v>
      </c>
    </row>
    <row r="3506" spans="1:20" x14ac:dyDescent="0.25">
      <c r="A3506">
        <f t="shared" si="1027"/>
        <v>3167789.451767337</v>
      </c>
      <c r="B3506">
        <f t="shared" si="1044"/>
        <v>504169.34992313688</v>
      </c>
      <c r="C3506" t="str">
        <f t="shared" si="1028"/>
        <v>-0.0402166020434504-0.00737454457747869i</v>
      </c>
      <c r="D3506" t="str">
        <f t="shared" si="1029"/>
        <v>2.34979047125309-1.65986432586594i</v>
      </c>
      <c r="E3506" t="str">
        <f t="shared" si="1030"/>
        <v>-6.0074855263104-51.8420328456542i</v>
      </c>
      <c r="F3506" t="str">
        <f t="shared" si="1031"/>
        <v>2.27858658411521-0.873690546894059i</v>
      </c>
      <c r="G3506" t="str">
        <f t="shared" si="1032"/>
        <v>0.939652424161444-0.238129683006898i</v>
      </c>
      <c r="H3506" t="str">
        <f t="shared" si="1033"/>
        <v>0.0178937931995011-31.5815992999969i</v>
      </c>
      <c r="I3506" t="str">
        <f t="shared" si="1034"/>
        <v>-0.0777246973866813-0.203050234829643i</v>
      </c>
      <c r="K3506" t="str">
        <f t="shared" si="1035"/>
        <v>0.000215285749064255-0.000166765087649603i</v>
      </c>
      <c r="L3506" t="str">
        <f t="shared" si="1036"/>
        <v>0.00015-0.000559711960781001i</v>
      </c>
      <c r="M3506" t="str">
        <f t="shared" si="1037"/>
        <v>0.0004-0.0000987726989613534i</v>
      </c>
      <c r="N3506">
        <f t="shared" si="1038"/>
        <v>10.390926528025517</v>
      </c>
      <c r="O3506">
        <f t="shared" si="1039"/>
        <v>27.768263332844679</v>
      </c>
      <c r="P3506" s="3">
        <f t="shared" si="1040"/>
        <v>-27.768263332844679</v>
      </c>
      <c r="Q3506" s="3">
        <f t="shared" si="1041"/>
        <v>-169.60907347197448</v>
      </c>
      <c r="R3506">
        <f t="shared" si="1042"/>
        <v>10.390926528025517</v>
      </c>
      <c r="S3506">
        <f t="shared" si="1043"/>
        <v>504.16934992313685</v>
      </c>
      <c r="T3506">
        <f t="shared" si="1026"/>
        <v>-27.768263332844679</v>
      </c>
    </row>
    <row r="3507" spans="1:20" x14ac:dyDescent="0.25">
      <c r="A3507">
        <f t="shared" si="1027"/>
        <v>3179827.0516840531</v>
      </c>
      <c r="B3507">
        <f t="shared" si="1044"/>
        <v>506085.1934528448</v>
      </c>
      <c r="C3507" t="str">
        <f t="shared" si="1028"/>
        <v>-0.0399678470976549-0.0071912560457667i</v>
      </c>
      <c r="D3507" t="str">
        <f t="shared" si="1029"/>
        <v>2.34400034102377-1.66190480919612i</v>
      </c>
      <c r="E3507" t="str">
        <f t="shared" si="1030"/>
        <v>-6.06207024233007-51.6214373114666i</v>
      </c>
      <c r="F3507" t="str">
        <f t="shared" si="1031"/>
        <v>2.27754002487631-0.874497148382147i</v>
      </c>
      <c r="G3507" t="str">
        <f t="shared" si="1032"/>
        <v>0.939220839979953-0.238924786757894i</v>
      </c>
      <c r="H3507" t="str">
        <f t="shared" si="1033"/>
        <v>0.0177312077312973-31.4619719418992i</v>
      </c>
      <c r="I3507" t="str">
        <f t="shared" si="1034"/>
        <v>-0.077502537543678-0.202188023339306i</v>
      </c>
      <c r="K3507" t="str">
        <f t="shared" si="1035"/>
        <v>0.000214954997806248-0.00016652958188566i</v>
      </c>
      <c r="L3507" t="str">
        <f t="shared" si="1036"/>
        <v>0.00015-0.000557593106974497i</v>
      </c>
      <c r="M3507" t="str">
        <f t="shared" si="1037"/>
        <v>0.0004-0.0000983987835837354i</v>
      </c>
      <c r="N3507">
        <f t="shared" si="1038"/>
        <v>10.19986849310925</v>
      </c>
      <c r="O3507">
        <f t="shared" si="1039"/>
        <v>27.827416934889616</v>
      </c>
      <c r="P3507" s="3">
        <f t="shared" si="1040"/>
        <v>-27.827416934889616</v>
      </c>
      <c r="Q3507" s="3">
        <f t="shared" si="1041"/>
        <v>-169.80013150689075</v>
      </c>
      <c r="R3507">
        <f t="shared" si="1042"/>
        <v>10.19986849310925</v>
      </c>
      <c r="S3507">
        <f t="shared" si="1043"/>
        <v>506.08519345284481</v>
      </c>
      <c r="T3507">
        <f t="shared" si="1026"/>
        <v>-27.827416934889616</v>
      </c>
    </row>
    <row r="3508" spans="1:20" x14ac:dyDescent="0.25">
      <c r="A3508">
        <f t="shared" si="1027"/>
        <v>3191910.3944804524</v>
      </c>
      <c r="B3508">
        <f t="shared" si="1044"/>
        <v>508008.31718796561</v>
      </c>
      <c r="C3508" t="str">
        <f t="shared" si="1028"/>
        <v>-0.0397197480501249-0.00700978635947925i</v>
      </c>
      <c r="D3508" t="str">
        <f t="shared" si="1029"/>
        <v>2.33819491243351-1.66392796643561i</v>
      </c>
      <c r="E3508" t="str">
        <f t="shared" si="1030"/>
        <v>-6.11612294684575-51.4015712096702i</v>
      </c>
      <c r="F3508" t="str">
        <f t="shared" si="1031"/>
        <v>2.2764864686068-0.875312523574087i</v>
      </c>
      <c r="G3508" t="str">
        <f t="shared" si="1032"/>
        <v>0.938786370335682-0.239721757893683i</v>
      </c>
      <c r="H3508" t="str">
        <f t="shared" si="1033"/>
        <v>0.0175700224766652-31.3427980581637i</v>
      </c>
      <c r="I3508" t="str">
        <f t="shared" si="1034"/>
        <v>-0.0772817191964804-0.201328814951134i</v>
      </c>
      <c r="K3508" t="str">
        <f t="shared" si="1035"/>
        <v>0.000214623808709729-0.000166294043371002i</v>
      </c>
      <c r="L3508" t="str">
        <f t="shared" si="1036"/>
        <v>0.00015-0.000555482274332039i</v>
      </c>
      <c r="M3508" t="str">
        <f t="shared" si="1037"/>
        <v>0.0004-0.0000980262837056538i</v>
      </c>
      <c r="N3508">
        <f t="shared" si="1038"/>
        <v>10.008566033466735</v>
      </c>
      <c r="O3508">
        <f t="shared" si="1039"/>
        <v>27.886670402774378</v>
      </c>
      <c r="P3508" s="3">
        <f t="shared" si="1040"/>
        <v>-27.886670402774378</v>
      </c>
      <c r="Q3508" s="3">
        <f t="shared" si="1041"/>
        <v>-169.99143396653326</v>
      </c>
      <c r="R3508">
        <f t="shared" si="1042"/>
        <v>10.008566033466735</v>
      </c>
      <c r="S3508">
        <f t="shared" si="1043"/>
        <v>508.00831718796559</v>
      </c>
      <c r="T3508">
        <f t="shared" si="1026"/>
        <v>-27.886670402774378</v>
      </c>
    </row>
    <row r="3509" spans="1:20" x14ac:dyDescent="0.25">
      <c r="A3509">
        <f t="shared" si="1027"/>
        <v>3204039.6539794779</v>
      </c>
      <c r="B3509">
        <f t="shared" si="1044"/>
        <v>509938.74879327987</v>
      </c>
      <c r="C3509" t="str">
        <f t="shared" si="1028"/>
        <v>-0.0394723088494373-0.00683012855358375i</v>
      </c>
      <c r="D3509" t="str">
        <f t="shared" si="1029"/>
        <v>2.33237429245667-1.66593366395093i</v>
      </c>
      <c r="E3509" t="str">
        <f t="shared" si="1030"/>
        <v>-6.16964728888782-51.1824322314181i</v>
      </c>
      <c r="F3509" t="str">
        <f t="shared" si="1031"/>
        <v>2.27542587551717-0.876136645983372i</v>
      </c>
      <c r="G3509" t="str">
        <f t="shared" si="1032"/>
        <v>0.938348998820086-0.24052059211932i</v>
      </c>
      <c r="H3509" t="str">
        <f t="shared" si="1033"/>
        <v>0.0174102264776008-31.2240759262694i</v>
      </c>
      <c r="I3509" t="str">
        <f t="shared" si="1034"/>
        <v>-0.0770622301101029-0.200472598086356i</v>
      </c>
      <c r="K3509" t="str">
        <f t="shared" si="1035"/>
        <v>0.000214292189867266-0.000166058463467661i</v>
      </c>
      <c r="L3509" t="str">
        <f t="shared" si="1036"/>
        <v>0.00015-0.000553379432488579i</v>
      </c>
      <c r="M3509" t="str">
        <f t="shared" si="1037"/>
        <v>0.0004-0.0000976551939685731i</v>
      </c>
      <c r="N3509">
        <f t="shared" si="1038"/>
        <v>9.8170214479712286</v>
      </c>
      <c r="O3509">
        <f t="shared" si="1039"/>
        <v>27.946024066382801</v>
      </c>
      <c r="P3509" s="3">
        <f t="shared" si="1040"/>
        <v>-27.946024066382801</v>
      </c>
      <c r="Q3509" s="3">
        <f t="shared" si="1041"/>
        <v>-170.18297855202877</v>
      </c>
      <c r="R3509">
        <f t="shared" si="1042"/>
        <v>9.8170214479712286</v>
      </c>
      <c r="S3509">
        <f t="shared" si="1043"/>
        <v>509.93874879327984</v>
      </c>
      <c r="T3509">
        <f t="shared" si="1026"/>
        <v>-27.946024066382801</v>
      </c>
    </row>
    <row r="3510" spans="1:20" x14ac:dyDescent="0.25">
      <c r="A3510">
        <f t="shared" si="1027"/>
        <v>3216215.0046646004</v>
      </c>
      <c r="B3510">
        <f t="shared" si="1044"/>
        <v>511876.51603869436</v>
      </c>
      <c r="C3510" t="str">
        <f t="shared" si="1028"/>
        <v>-0.0392255334556858-0.00665227563198851i</v>
      </c>
      <c r="D3510" t="str">
        <f t="shared" si="1029"/>
        <v>2.32653858950455-1.66792176879579i</v>
      </c>
      <c r="E3510" t="str">
        <f t="shared" si="1030"/>
        <v>-6.22264688404125-50.9640180719861i</v>
      </c>
      <c r="F3510" t="str">
        <f t="shared" si="1031"/>
        <v>2.27435820569228-0.876969488904149i</v>
      </c>
      <c r="G3510" t="str">
        <f t="shared" si="1032"/>
        <v>0.937908708972789-0.241321285024311i</v>
      </c>
      <c r="H3510" t="str">
        <f t="shared" si="1033"/>
        <v>0.0172518088541576-31.1058038302846i</v>
      </c>
      <c r="I3510" t="str">
        <f t="shared" si="1034"/>
        <v>-0.0768440581325846-0.199619361217935i</v>
      </c>
      <c r="K3510" t="str">
        <f t="shared" si="1035"/>
        <v>0.000213960149424353-0.000165822833627106i</v>
      </c>
      <c r="L3510" t="str">
        <f t="shared" si="1036"/>
        <v>0.00015-0.000551284551194044i</v>
      </c>
      <c r="M3510" t="str">
        <f t="shared" si="1037"/>
        <v>0.0004-0.0000972855090342425i</v>
      </c>
      <c r="N3510">
        <f t="shared" si="1038"/>
        <v>9.6252370536017509</v>
      </c>
      <c r="O3510">
        <f t="shared" si="1039"/>
        <v>28.005478252537497</v>
      </c>
      <c r="P3510" s="3">
        <f t="shared" si="1040"/>
        <v>-28.005478252537497</v>
      </c>
      <c r="Q3510" s="3">
        <f t="shared" si="1041"/>
        <v>-170.37476294639825</v>
      </c>
      <c r="R3510">
        <f t="shared" si="1042"/>
        <v>9.6252370536017509</v>
      </c>
      <c r="S3510">
        <f t="shared" si="1043"/>
        <v>511.87651603869438</v>
      </c>
      <c r="T3510">
        <f t="shared" si="1026"/>
        <v>-28.005478252537497</v>
      </c>
    </row>
    <row r="3511" spans="1:20" x14ac:dyDescent="0.25">
      <c r="A3511">
        <f t="shared" si="1027"/>
        <v>3228436.6216823258</v>
      </c>
      <c r="B3511">
        <f t="shared" si="1044"/>
        <v>513821.64679964143</v>
      </c>
      <c r="C3511" t="str">
        <f t="shared" si="1028"/>
        <v>-0.0389794258394135-0.00647622056705352i</v>
      </c>
      <c r="D3511" t="str">
        <f t="shared" si="1029"/>
        <v>2.32068791342119-1.66989214872926i</v>
      </c>
      <c r="E3511" t="str">
        <f t="shared" si="1030"/>
        <v>-6.27512531474527-50.7463264308921i</v>
      </c>
      <c r="F3511" t="str">
        <f t="shared" si="1031"/>
        <v>2.2732834190924-0.877811025408386i</v>
      </c>
      <c r="G3511" t="str">
        <f t="shared" si="1032"/>
        <v>0.937465484282069-0.242123832081551i</v>
      </c>
      <c r="H3511" t="str">
        <f t="shared" si="1033"/>
        <v>0.0170947588038571-30.9879800608412i</v>
      </c>
      <c r="I3511" t="str">
        <f t="shared" si="1034"/>
        <v>-0.0766271911943636-0.198769092870437i</v>
      </c>
      <c r="K3511" t="str">
        <f t="shared" si="1035"/>
        <v>0.000213627695578575-0.000165587145390892i</v>
      </c>
      <c r="L3511" t="str">
        <f t="shared" si="1036"/>
        <v>0.00015-0.000549197600312855i</v>
      </c>
      <c r="M3511" t="str">
        <f t="shared" si="1037"/>
        <v>0.0004-0.0000969172235846214i</v>
      </c>
      <c r="N3511">
        <f t="shared" si="1038"/>
        <v>9.4332151852576942</v>
      </c>
      <c r="O3511">
        <f t="shared" si="1039"/>
        <v>28.065033284977233</v>
      </c>
      <c r="P3511" s="3">
        <f t="shared" si="1040"/>
        <v>-28.065033284977233</v>
      </c>
      <c r="Q3511" s="3">
        <f t="shared" si="1041"/>
        <v>-170.56678481474231</v>
      </c>
      <c r="R3511">
        <f t="shared" si="1042"/>
        <v>9.4332151852576942</v>
      </c>
      <c r="S3511">
        <f t="shared" si="1043"/>
        <v>513.82164679964148</v>
      </c>
      <c r="T3511">
        <f t="shared" si="1026"/>
        <v>-28.065033284977233</v>
      </c>
    </row>
    <row r="3512" spans="1:20" x14ac:dyDescent="0.25">
      <c r="A3512">
        <f t="shared" si="1027"/>
        <v>3240704.6808447186</v>
      </c>
      <c r="B3512">
        <f t="shared" si="1044"/>
        <v>515774.16905748006</v>
      </c>
      <c r="C3512" t="str">
        <f t="shared" si="1028"/>
        <v>-0.0387339899805418-0.0063019562991239i</v>
      </c>
      <c r="D3512" t="str">
        <f t="shared" si="1029"/>
        <v>2.31482237547878-1.67184467223402i</v>
      </c>
      <c r="E3512" t="str">
        <f t="shared" si="1030"/>
        <v>-6.32708613058989-50.5293550120148i</v>
      </c>
      <c r="F3512" t="str">
        <f t="shared" si="1031"/>
        <v>2.27220147555455-0.878661228343071i</v>
      </c>
      <c r="G3512" t="str">
        <f t="shared" si="1032"/>
        <v>0.937019308185343-0.242928228646249i</v>
      </c>
      <c r="H3512" t="str">
        <f t="shared" si="1033"/>
        <v>0.0169390656011026-30.8706029151088i</v>
      </c>
      <c r="I3512" t="str">
        <f t="shared" si="1034"/>
        <v>-0.0764116173076595-0.197921781619921i</v>
      </c>
      <c r="K3512" t="str">
        <f t="shared" si="1035"/>
        <v>0.000213294836578776-0.00016535139039129i</v>
      </c>
      <c r="L3512" t="str">
        <f t="shared" si="1036"/>
        <v>0.00015-0.000547118549823525i</v>
      </c>
      <c r="M3512" t="str">
        <f t="shared" si="1037"/>
        <v>0.0004-0.0000965503323217987i</v>
      </c>
      <c r="N3512">
        <f t="shared" si="1038"/>
        <v>9.2409581955731426</v>
      </c>
      <c r="O3512">
        <f t="shared" si="1039"/>
        <v>28.124689484334418</v>
      </c>
      <c r="P3512" s="3">
        <f t="shared" si="1040"/>
        <v>-28.124689484334418</v>
      </c>
      <c r="Q3512" s="3">
        <f t="shared" si="1041"/>
        <v>-170.75904180442686</v>
      </c>
      <c r="R3512">
        <f t="shared" si="1042"/>
        <v>9.2409581955731426</v>
      </c>
      <c r="S3512">
        <f t="shared" si="1043"/>
        <v>515.77416905748009</v>
      </c>
      <c r="T3512">
        <f t="shared" si="1026"/>
        <v>-28.124689484334418</v>
      </c>
    </row>
    <row r="3513" spans="1:20" x14ac:dyDescent="0.25">
      <c r="A3513">
        <f t="shared" si="1027"/>
        <v>3253019.3586319289</v>
      </c>
      <c r="B3513">
        <f t="shared" si="1044"/>
        <v>517734.11089989851</v>
      </c>
      <c r="C3513" t="str">
        <f t="shared" si="1028"/>
        <v>-0.0384892298672933-0.00612947573608299i</v>
      </c>
      <c r="D3513" t="str">
        <f t="shared" si="1029"/>
        <v>2.30894208837283-1.67377920853456i</v>
      </c>
      <c r="E3513" t="str">
        <f t="shared" si="1030"/>
        <v>-6.37853284861162-50.3131015237081i</v>
      </c>
      <c r="F3513" t="str">
        <f t="shared" si="1031"/>
        <v>2.27111233479358-0.879520070327354i</v>
      </c>
      <c r="G3513" t="str">
        <f t="shared" si="1032"/>
        <v>0.936570164069676-0.243734469954859i</v>
      </c>
      <c r="H3513" t="str">
        <f t="shared" si="1033"/>
        <v>0.0167847185966017-30.7536706967692i</v>
      </c>
      <c r="I3513" t="str">
        <f t="shared" si="1034"/>
        <v>-0.0761973245658577-0.197077416093806i</v>
      </c>
      <c r="K3513" t="str">
        <f t="shared" si="1035"/>
        <v>0.000212961580724208-0.000165115560351911i</v>
      </c>
      <c r="L3513" t="str">
        <f t="shared" si="1036"/>
        <v>0.00015-0.000545047369818215i</v>
      </c>
      <c r="M3513" t="str">
        <f t="shared" si="1037"/>
        <v>0.0004-0.0000961848299679208i</v>
      </c>
      <c r="N3513">
        <f t="shared" si="1038"/>
        <v>9.0484684547274412</v>
      </c>
      <c r="O3513">
        <f t="shared" si="1039"/>
        <v>28.18444716811323</v>
      </c>
      <c r="P3513" s="3">
        <f t="shared" si="1040"/>
        <v>-28.18444716811323</v>
      </c>
      <c r="Q3513" s="3">
        <f t="shared" si="1041"/>
        <v>-170.95153154527256</v>
      </c>
      <c r="R3513">
        <f t="shared" si="1042"/>
        <v>9.0484684547274412</v>
      </c>
      <c r="S3513">
        <f t="shared" si="1043"/>
        <v>517.7341108998985</v>
      </c>
      <c r="T3513">
        <f t="shared" si="1026"/>
        <v>-28.18444716811323</v>
      </c>
    </row>
    <row r="3514" spans="1:20" x14ac:dyDescent="0.25">
      <c r="A3514">
        <f t="shared" si="1027"/>
        <v>3265380.8321947302</v>
      </c>
      <c r="B3514">
        <f t="shared" si="1044"/>
        <v>519701.50052131811</v>
      </c>
      <c r="C3514" t="str">
        <f t="shared" si="1028"/>
        <v>-0.0382451494951128-0.00595877175293057i</v>
      </c>
      <c r="D3514" t="str">
        <f t="shared" si="1029"/>
        <v>2.3030471662171-1.67569562761533i</v>
      </c>
      <c r="E3514" t="str">
        <f t="shared" si="1030"/>
        <v>-6.42946895358481-50.0975636789146i</v>
      </c>
      <c r="F3514" t="str">
        <f t="shared" si="1031"/>
        <v>2.27001595640354-0.880387523749724i</v>
      </c>
      <c r="G3514" t="str">
        <f t="shared" si="1032"/>
        <v>0.936118035272297-0.244542551123995i</v>
      </c>
      <c r="H3514" t="str">
        <f t="shared" si="1033"/>
        <v>0.0166317072167919-30.6371817159906i</v>
      </c>
      <c r="I3514" t="str">
        <f t="shared" si="1034"/>
        <v>-0.0759843011429026-0.196235984970765i</v>
      </c>
      <c r="K3514" t="str">
        <f t="shared" si="1035"/>
        <v>0.000212627936363678-0.000164879647088317i</v>
      </c>
      <c r="L3514" t="str">
        <f t="shared" si="1036"/>
        <v>0.00015-0.000542984030502306i</v>
      </c>
      <c r="M3514" t="str">
        <f t="shared" si="1037"/>
        <v>0.0004-0.0000958207112651125i</v>
      </c>
      <c r="N3514">
        <f t="shared" si="1038"/>
        <v>8.8557483502585512</v>
      </c>
      <c r="O3514">
        <f t="shared" si="1039"/>
        <v>28.244306650667539</v>
      </c>
      <c r="P3514" s="3">
        <f t="shared" si="1040"/>
        <v>-28.244306650667539</v>
      </c>
      <c r="Q3514" s="3">
        <f t="shared" si="1041"/>
        <v>-171.14425164974145</v>
      </c>
      <c r="R3514">
        <f t="shared" si="1042"/>
        <v>8.8557483502585512</v>
      </c>
      <c r="S3514">
        <f t="shared" si="1043"/>
        <v>519.70150052131817</v>
      </c>
      <c r="T3514">
        <f t="shared" si="1026"/>
        <v>-28.244306650667539</v>
      </c>
    </row>
    <row r="3515" spans="1:20" x14ac:dyDescent="0.25">
      <c r="A3515">
        <f t="shared" si="1027"/>
        <v>3277789.2793570701</v>
      </c>
      <c r="B3515">
        <f t="shared" si="1044"/>
        <v>521676.36622329912</v>
      </c>
      <c r="C3515" t="str">
        <f t="shared" si="1028"/>
        <v>-0.0380017528655857-0.00578983719137828i</v>
      </c>
      <c r="D3515" t="str">
        <f t="shared" si="1029"/>
        <v>2.29713772453828-1.67759380023899i</v>
      </c>
      <c r="E3515" t="str">
        <f t="shared" si="1030"/>
        <v>-6.47989789831212-49.8827391952782i</v>
      </c>
      <c r="F3515" t="str">
        <f t="shared" si="1031"/>
        <v>2.26891229985888-0.88126356076515i</v>
      </c>
      <c r="G3515" t="str">
        <f t="shared" si="1032"/>
        <v>0.935662905081122-0.24535246714936i</v>
      </c>
      <c r="H3515" t="str">
        <f t="shared" si="1033"/>
        <v>0.016480020963274-30.5211342894032i</v>
      </c>
      <c r="I3515" t="str">
        <f t="shared" si="1034"/>
        <v>-0.0757725352926958-0.195397476980599i</v>
      </c>
      <c r="K3515" t="str">
        <f t="shared" si="1035"/>
        <v>0.000212293911894667-0.000164643642508631i</v>
      </c>
      <c r="L3515" t="str">
        <f t="shared" si="1036"/>
        <v>0.00015-0.000540928502193969i</v>
      </c>
      <c r="M3515" t="str">
        <f t="shared" si="1037"/>
        <v>0.0004-0.0000954579709754064i</v>
      </c>
      <c r="N3515">
        <f t="shared" si="1038"/>
        <v>8.6628002868685314</v>
      </c>
      <c r="O3515">
        <f t="shared" si="1039"/>
        <v>28.304268243178981</v>
      </c>
      <c r="P3515" s="3">
        <f t="shared" si="1040"/>
        <v>-28.304268243178981</v>
      </c>
      <c r="Q3515" s="3">
        <f t="shared" si="1041"/>
        <v>-171.33719971313147</v>
      </c>
      <c r="R3515">
        <f t="shared" si="1042"/>
        <v>8.6628002868685314</v>
      </c>
      <c r="S3515">
        <f t="shared" si="1043"/>
        <v>521.67636622329917</v>
      </c>
      <c r="T3515">
        <f t="shared" si="1026"/>
        <v>-28.304268243178981</v>
      </c>
    </row>
    <row r="3516" spans="1:20" x14ac:dyDescent="0.25">
      <c r="A3516">
        <f t="shared" si="1027"/>
        <v>3290244.8786186269</v>
      </c>
      <c r="B3516">
        <f t="shared" si="1044"/>
        <v>523658.73641494766</v>
      </c>
      <c r="C3516" t="str">
        <f t="shared" si="1028"/>
        <v>-0.037759043985351-0.00562266485947239i</v>
      </c>
      <c r="D3516" t="str">
        <f t="shared" si="1029"/>
        <v>2.29121388027042-1.67947359796456i</v>
      </c>
      <c r="E3516" t="str">
        <f t="shared" si="1030"/>
        <v>-6.52982310391216-49.6686257952512i</v>
      </c>
      <c r="F3516" t="str">
        <f t="shared" si="1031"/>
        <v>2.26780132451578-0.882148153292229i</v>
      </c>
      <c r="G3516" t="str">
        <f t="shared" si="1032"/>
        <v>0.935204756735303-0.246164212904649i</v>
      </c>
      <c r="H3516" t="str">
        <f t="shared" si="1033"/>
        <v>0.0163296494122488-30.4055267400725i</v>
      </c>
      <c r="I3516" t="str">
        <f t="shared" si="1034"/>
        <v>-0.0755620153484965-0.194561880904117i</v>
      </c>
      <c r="K3516" t="str">
        <f t="shared" si="1035"/>
        <v>0.000211959515762464-0.000164407538614112i</v>
      </c>
      <c r="L3516" t="str">
        <f t="shared" si="1036"/>
        <v>0.00015-0.000538880755323738i</v>
      </c>
      <c r="M3516" t="str">
        <f t="shared" si="1037"/>
        <v>0.0004-0.0000950966038806602i</v>
      </c>
      <c r="N3516">
        <f t="shared" si="1038"/>
        <v>8.4696266862359835</v>
      </c>
      <c r="O3516">
        <f t="shared" si="1039"/>
        <v>28.364332253635688</v>
      </c>
      <c r="P3516" s="3">
        <f t="shared" si="1040"/>
        <v>-28.364332253635688</v>
      </c>
      <c r="Q3516" s="3">
        <f t="shared" si="1041"/>
        <v>-171.53037331376402</v>
      </c>
      <c r="R3516">
        <f t="shared" si="1042"/>
        <v>8.4696266862359835</v>
      </c>
      <c r="S3516">
        <f t="shared" si="1043"/>
        <v>523.65873641494761</v>
      </c>
      <c r="T3516">
        <f t="shared" si="1026"/>
        <v>-28.364332253635688</v>
      </c>
    </row>
    <row r="3517" spans="1:20" x14ac:dyDescent="0.25">
      <c r="A3517">
        <f t="shared" si="1027"/>
        <v>3302747.8091573776</v>
      </c>
      <c r="B3517">
        <f t="shared" si="1044"/>
        <v>525648.63961332443</v>
      </c>
      <c r="C3517" t="str">
        <f t="shared" si="1028"/>
        <v>-0.0375170268650121-0.00545724753123242i</v>
      </c>
      <c r="D3517" t="str">
        <f t="shared" si="1029"/>
        <v>2.2852757517489-1.68133489316548i</v>
      </c>
      <c r="E3517" t="str">
        <f t="shared" si="1030"/>
        <v>-6.57924796010479-49.4552212062038i</v>
      </c>
      <c r="F3517" t="str">
        <f t="shared" si="1031"/>
        <v>2.26668298961356-0.883041273010334i</v>
      </c>
      <c r="G3517" t="str">
        <f t="shared" si="1032"/>
        <v>0.93474357342578-0.246977783140474i</v>
      </c>
      <c r="H3517" t="str">
        <f t="shared" si="1033"/>
        <v>0.0161805822139622-30.2903573974752i</v>
      </c>
      <c r="I3517" t="str">
        <f t="shared" si="1034"/>
        <v>-0.0753527297223331-0.19372918557303i</v>
      </c>
      <c r="K3517" t="str">
        <f t="shared" si="1035"/>
        <v>0.000211624756459263-0.000164171327499748i</v>
      </c>
      <c r="L3517" t="str">
        <f t="shared" si="1036"/>
        <v>0.00015-0.00053684076043409i</v>
      </c>
      <c r="M3517" t="str">
        <f t="shared" si="1037"/>
        <v>0.0004-0.0000947366047824863i</v>
      </c>
      <c r="N3517">
        <f t="shared" si="1038"/>
        <v>8.2762299868184357</v>
      </c>
      <c r="O3517">
        <f t="shared" si="1039"/>
        <v>28.424498986811315</v>
      </c>
      <c r="P3517" s="3">
        <f t="shared" si="1040"/>
        <v>-28.424498986811315</v>
      </c>
      <c r="Q3517" s="3">
        <f t="shared" si="1041"/>
        <v>-171.72377001318156</v>
      </c>
      <c r="R3517">
        <f t="shared" si="1042"/>
        <v>8.2762299868184357</v>
      </c>
      <c r="S3517">
        <f t="shared" si="1043"/>
        <v>525.64863961332446</v>
      </c>
      <c r="T3517">
        <f t="shared" si="1026"/>
        <v>-28.424498986811315</v>
      </c>
    </row>
    <row r="3518" spans="1:20" x14ac:dyDescent="0.25">
      <c r="A3518">
        <f t="shared" si="1027"/>
        <v>3315298.2508321758</v>
      </c>
      <c r="B3518">
        <f t="shared" si="1044"/>
        <v>527646.10444385512</v>
      </c>
      <c r="C3518" t="str">
        <f t="shared" si="1028"/>
        <v>-0.0372757055180471-0.00529357794631523i</v>
      </c>
      <c r="D3518" t="str">
        <f t="shared" si="1029"/>
        <v>2.27932345870442-1.68317755904781i</v>
      </c>
      <c r="E3518" t="str">
        <f t="shared" si="1030"/>
        <v>-6.62817582549438-49.2425231605272i</v>
      </c>
      <c r="F3518" t="str">
        <f t="shared" si="1031"/>
        <v>2.26555725427596-0.883942891356724i</v>
      </c>
      <c r="G3518" t="str">
        <f t="shared" si="1032"/>
        <v>0.934279338295845-0.247793172483269i</v>
      </c>
      <c r="H3518" t="str">
        <f t="shared" si="1033"/>
        <v>0.0160328090921526-30.1756245974738i</v>
      </c>
      <c r="I3518" t="str">
        <f t="shared" si="1034"/>
        <v>-0.0751446669044147-0.192899379869825i</v>
      </c>
      <c r="K3518" t="str">
        <f t="shared" si="1035"/>
        <v>0.000211289642523267-0.000163935001354819i</v>
      </c>
      <c r="L3518" t="str">
        <f t="shared" si="1036"/>
        <v>0.00015-0.000534808488179009i</v>
      </c>
      <c r="M3518" t="str">
        <f t="shared" si="1037"/>
        <v>0.0004-0.0000943779685021785i</v>
      </c>
      <c r="N3518">
        <f t="shared" si="1038"/>
        <v>8.0826126436584786</v>
      </c>
      <c r="O3518">
        <f t="shared" si="1039"/>
        <v>28.48476874424383</v>
      </c>
      <c r="P3518" s="3">
        <f t="shared" si="1040"/>
        <v>-28.48476874424383</v>
      </c>
      <c r="Q3518" s="3">
        <f t="shared" si="1041"/>
        <v>-171.91738735634152</v>
      </c>
      <c r="R3518">
        <f t="shared" si="1042"/>
        <v>8.0826126436584786</v>
      </c>
      <c r="S3518">
        <f t="shared" si="1043"/>
        <v>527.64610444385517</v>
      </c>
      <c r="T3518">
        <f t="shared" si="1026"/>
        <v>-28.48476874424383</v>
      </c>
    </row>
    <row r="3519" spans="1:20" x14ac:dyDescent="0.25">
      <c r="A3519">
        <f t="shared" si="1027"/>
        <v>3327896.3841853379</v>
      </c>
      <c r="B3519">
        <f t="shared" si="1044"/>
        <v>529651.15964074177</v>
      </c>
      <c r="C3519" t="str">
        <f t="shared" si="1028"/>
        <v>-0.0370350839597148-0.00513164880969976i</v>
      </c>
      <c r="D3519" t="str">
        <f t="shared" si="1029"/>
        <v>2.27335712225653-1.68500146966823i</v>
      </c>
      <c r="E3519" t="str">
        <f t="shared" si="1030"/>
        <v>-6.6766100278511-49.0305293957371i</v>
      </c>
      <c r="F3519" t="str">
        <f t="shared" si="1031"/>
        <v>2.2644240775126-0.884852979523692i</v>
      </c>
      <c r="G3519" t="str">
        <f t="shared" si="1032"/>
        <v>0.933812034441728-0.24861037543419i</v>
      </c>
      <c r="H3519" t="str">
        <f t="shared" si="1033"/>
        <v>0.0158863198435066-30.0613266822913i</v>
      </c>
      <c r="I3519" t="str">
        <f t="shared" si="1034"/>
        <v>-0.0749378154625508-0.192072452727655i</v>
      </c>
      <c r="K3519" t="str">
        <f t="shared" si="1035"/>
        <v>0.000210954182537774-0.000163698552463451i</v>
      </c>
      <c r="L3519" t="str">
        <f t="shared" si="1036"/>
        <v>0.00015-0.00053278390932358i</v>
      </c>
      <c r="M3519" t="str">
        <f t="shared" si="1037"/>
        <v>0.0004-0.0000940206898806321i</v>
      </c>
      <c r="N3519">
        <f t="shared" si="1038"/>
        <v>7.8887771281871437</v>
      </c>
      <c r="O3519">
        <f t="shared" si="1039"/>
        <v>28.545141824215122</v>
      </c>
      <c r="P3519" s="3">
        <f t="shared" si="1040"/>
        <v>-28.545141824215122</v>
      </c>
      <c r="Q3519" s="3">
        <f t="shared" si="1041"/>
        <v>-172.11122287181286</v>
      </c>
      <c r="R3519">
        <f t="shared" si="1042"/>
        <v>7.8887771281871437</v>
      </c>
      <c r="S3519">
        <f t="shared" si="1043"/>
        <v>529.65115964074175</v>
      </c>
      <c r="T3519">
        <f t="shared" si="1026"/>
        <v>-28.545141824215122</v>
      </c>
    </row>
    <row r="3520" spans="1:20" x14ac:dyDescent="0.25">
      <c r="A3520">
        <f t="shared" si="1027"/>
        <v>3340542.3904452426</v>
      </c>
      <c r="B3520">
        <f t="shared" si="1044"/>
        <v>531663.83404737664</v>
      </c>
      <c r="C3520" t="str">
        <f t="shared" si="1028"/>
        <v>-0.0367951662059622-0.0049714527913944i</v>
      </c>
      <c r="D3520" t="str">
        <f t="shared" si="1029"/>
        <v>2.26737686490687-1.68680649995209i</v>
      </c>
      <c r="E3520" t="str">
        <f t="shared" si="1030"/>
        <v>-6.72455386438884-48.8192376545774i</v>
      </c>
      <c r="F3520" t="str">
        <f t="shared" si="1031"/>
        <v>2.26328341822042-0.885771508455668i</v>
      </c>
      <c r="G3520" t="str">
        <f t="shared" si="1032"/>
        <v>0.933341644913188-0.249429386368031i</v>
      </c>
      <c r="H3520" t="str">
        <f t="shared" si="1033"/>
        <v>0.0157411043371188-29.9474620004873i</v>
      </c>
      <c r="I3520" t="str">
        <f t="shared" si="1034"/>
        <v>-0.0747321640415777-0.191248393130229i</v>
      </c>
      <c r="K3520" t="str">
        <f t="shared" si="1035"/>
        <v>0.000210618385130266-0.000163461973205166i</v>
      </c>
      <c r="L3520" t="str">
        <f t="shared" si="1036"/>
        <v>0.00015-0.000530766994743554i</v>
      </c>
      <c r="M3520" t="str">
        <f t="shared" si="1037"/>
        <v>0.0004-0.0000936647637782743i</v>
      </c>
      <c r="N3520">
        <f t="shared" si="1038"/>
        <v>7.694725928026827</v>
      </c>
      <c r="O3520">
        <f t="shared" si="1039"/>
        <v>28.605618521730165</v>
      </c>
      <c r="P3520" s="3">
        <f t="shared" si="1040"/>
        <v>-28.605618521730165</v>
      </c>
      <c r="Q3520" s="3">
        <f t="shared" si="1041"/>
        <v>-172.30527407197317</v>
      </c>
      <c r="R3520">
        <f t="shared" si="1042"/>
        <v>7.694725928026827</v>
      </c>
      <c r="S3520">
        <f t="shared" si="1043"/>
        <v>531.66383404737667</v>
      </c>
      <c r="T3520">
        <f t="shared" si="1026"/>
        <v>-28.605618521730165</v>
      </c>
    </row>
    <row r="3521" spans="1:20" x14ac:dyDescent="0.25">
      <c r="A3521">
        <f t="shared" si="1027"/>
        <v>3353236.4515289348</v>
      </c>
      <c r="B3521">
        <f t="shared" si="1044"/>
        <v>533684.15661675669</v>
      </c>
      <c r="C3521" t="str">
        <f t="shared" si="1028"/>
        <v>-0.0365559562723271-0.00481298252616393i</v>
      </c>
      <c r="D3521" t="str">
        <f t="shared" si="1029"/>
        <v>2.26138281053238-1.68859252571143i</v>
      </c>
      <c r="E3521" t="str">
        <f t="shared" si="1030"/>
        <v>-6.77201060204246-48.6086456851155i</v>
      </c>
      <c r="F3521" t="str">
        <f t="shared" si="1031"/>
        <v>2.26213523518515-0.886698448846336i</v>
      </c>
      <c r="G3521" t="str">
        <f t="shared" si="1032"/>
        <v>0.932868152714121-0.250250199532116i</v>
      </c>
      <c r="H3521" t="str">
        <f t="shared" si="1033"/>
        <v>0.0155971525139559-29.8340289069319i</v>
      </c>
      <c r="I3521" t="str">
        <f t="shared" si="1034"/>
        <v>-0.0745277013627852-0.19042719011169i</v>
      </c>
      <c r="K3521" t="str">
        <f t="shared" si="1035"/>
        <v>0.000210282258971462-0.00016322525605541i</v>
      </c>
      <c r="L3521" t="str">
        <f t="shared" si="1036"/>
        <v>0.00015-0.000528757715424939i</v>
      </c>
      <c r="M3521" t="str">
        <f t="shared" si="1037"/>
        <v>0.0004-0.0000933101850749891i</v>
      </c>
      <c r="N3521">
        <f t="shared" si="1038"/>
        <v>7.5004615467900635</v>
      </c>
      <c r="O3521">
        <f t="shared" si="1039"/>
        <v>28.666199128497311</v>
      </c>
      <c r="P3521" s="3">
        <f t="shared" si="1040"/>
        <v>-28.666199128497311</v>
      </c>
      <c r="Q3521" s="3">
        <f t="shared" si="1041"/>
        <v>-172.49953845320994</v>
      </c>
      <c r="R3521">
        <f t="shared" si="1042"/>
        <v>7.5004615467900635</v>
      </c>
      <c r="S3521">
        <f t="shared" si="1043"/>
        <v>533.6841566167567</v>
      </c>
      <c r="T3521">
        <f t="shared" si="1026"/>
        <v>-28.666199128497311</v>
      </c>
    </row>
    <row r="3522" spans="1:20" x14ac:dyDescent="0.25">
      <c r="A3522">
        <f t="shared" si="1027"/>
        <v>3365978.7500447449</v>
      </c>
      <c r="B3522">
        <f t="shared" si="1044"/>
        <v>535712.15641190042</v>
      </c>
      <c r="C3522" t="str">
        <f t="shared" si="1028"/>
        <v>-0.0363174581728417-0.00465623061328029i</v>
      </c>
      <c r="D3522" t="str">
        <f t="shared" si="1029"/>
        <v>2.25537508437783-1.69035942366286i</v>
      </c>
      <c r="E3522" t="str">
        <f t="shared" si="1030"/>
        <v>-6.8189834777417-48.3987512408434i</v>
      </c>
      <c r="F3522" t="str">
        <f t="shared" si="1031"/>
        <v>2.2609794870828-0.887633771135751i</v>
      </c>
      <c r="G3522" t="str">
        <f t="shared" si="1032"/>
        <v>0.932391540803185-0.2510728090452i</v>
      </c>
      <c r="H3522" t="str">
        <f t="shared" si="1033"/>
        <v>0.0154544543863284-29.7210257627821i</v>
      </c>
      <c r="I3522" t="str">
        <f t="shared" si="1034"/>
        <v>-0.074324416223355-0.189608832756511i</v>
      </c>
      <c r="K3522" t="str">
        <f t="shared" si="1035"/>
        <v>0.00020994581277439-0.000162988393586073i</v>
      </c>
      <c r="L3522" t="str">
        <f t="shared" si="1036"/>
        <v>0.00015-0.000526756042463577i</v>
      </c>
      <c r="M3522" t="str">
        <f t="shared" si="1037"/>
        <v>0.0004-0.0000929569486700432i</v>
      </c>
      <c r="N3522">
        <f t="shared" si="1038"/>
        <v>7.3059865038800922</v>
      </c>
      <c r="O3522">
        <f t="shared" si="1039"/>
        <v>28.726883932908457</v>
      </c>
      <c r="P3522" s="3">
        <f t="shared" si="1040"/>
        <v>-28.726883932908457</v>
      </c>
      <c r="Q3522" s="3">
        <f t="shared" si="1041"/>
        <v>-172.69401349611991</v>
      </c>
      <c r="R3522">
        <f t="shared" si="1042"/>
        <v>7.3059865038800922</v>
      </c>
      <c r="S3522">
        <f t="shared" si="1043"/>
        <v>535.71215641190042</v>
      </c>
      <c r="T3522">
        <f t="shared" si="1026"/>
        <v>-28.726883932908457</v>
      </c>
    </row>
    <row r="3523" spans="1:20" x14ac:dyDescent="0.25">
      <c r="A3523">
        <f t="shared" si="1027"/>
        <v>3378769.4692949154</v>
      </c>
      <c r="B3523">
        <f t="shared" si="1044"/>
        <v>537747.8626062657</v>
      </c>
      <c r="C3523" t="str">
        <f t="shared" si="1028"/>
        <v>-0.0360796759189372-0.0045011896162936i</v>
      </c>
      <c r="D3523" t="str">
        <f t="shared" si="1029"/>
        <v>2.24935381304854-1.6921070714455i</v>
      </c>
      <c r="E3523" t="str">
        <f t="shared" si="1030"/>
        <v>-6.86547569868387-48.1895520807706i</v>
      </c>
      <c r="F3523" t="str">
        <f t="shared" si="1031"/>
        <v>2.25981613248123-0.888577445507428i</v>
      </c>
      <c r="G3523" t="str">
        <f t="shared" si="1032"/>
        <v>0.931911792094429-0.251897208896365i</v>
      </c>
      <c r="H3523" t="str">
        <f t="shared" si="1033"/>
        <v>0.0153130000373656-29.6084509354567i</v>
      </c>
      <c r="I3523" t="str">
        <f t="shared" si="1034"/>
        <v>-0.074122297495799-0.188793310199381i</v>
      </c>
      <c r="K3523" t="str">
        <f t="shared" si="1035"/>
        <v>0.000209609055293432-0.000162751378466004i</v>
      </c>
      <c r="L3523" t="str">
        <f t="shared" si="1036"/>
        <v>0.00015-0.000524761947064733i</v>
      </c>
      <c r="M3523" t="str">
        <f t="shared" si="1037"/>
        <v>0.0004-0.0000926050494820119i</v>
      </c>
      <c r="N3523">
        <f t="shared" si="1038"/>
        <v>7.1113033342873848</v>
      </c>
      <c r="O3523">
        <f t="shared" si="1039"/>
        <v>28.787673220019112</v>
      </c>
      <c r="P3523" s="3">
        <f t="shared" si="1040"/>
        <v>-28.787673220019112</v>
      </c>
      <c r="Q3523" s="3">
        <f t="shared" si="1041"/>
        <v>-172.88869666571262</v>
      </c>
      <c r="R3523">
        <f t="shared" si="1042"/>
        <v>7.1113033342873848</v>
      </c>
      <c r="S3523">
        <f t="shared" si="1043"/>
        <v>537.7478626062657</v>
      </c>
      <c r="T3523">
        <f t="shared" si="1026"/>
        <v>-28.787673220019112</v>
      </c>
    </row>
    <row r="3524" spans="1:20" x14ac:dyDescent="0.25">
      <c r="A3524">
        <f t="shared" si="1027"/>
        <v>3391608.7932782359</v>
      </c>
      <c r="B3524">
        <f t="shared" si="1044"/>
        <v>539791.30448416946</v>
      </c>
      <c r="C3524" t="str">
        <f t="shared" si="1028"/>
        <v>-0.0358426135183457-0.00434785206282648i</v>
      </c>
      <c r="D3524" t="str">
        <f t="shared" si="1029"/>
        <v>2.24331912450246-1.69383534763881i</v>
      </c>
      <c r="E3524" t="str">
        <f t="shared" si="1030"/>
        <v>-6.91149044260349-47.9810459695207i</v>
      </c>
      <c r="F3524" t="str">
        <f t="shared" si="1031"/>
        <v>2.25864512984171-0.889529441885456i</v>
      </c>
      <c r="G3524" t="str">
        <f t="shared" si="1032"/>
        <v>0.931428889457944-0.252723392943916i</v>
      </c>
      <c r="H3524" t="str">
        <f t="shared" si="1033"/>
        <v>0.0151727796204971-29.4963027986123i</v>
      </c>
      <c r="I3524" t="str">
        <f t="shared" si="1034"/>
        <v>-0.0739213341274079-0.187980611625099i</v>
      </c>
      <c r="K3524" t="str">
        <f t="shared" si="1035"/>
        <v>0.000209271995323366-0.000162514203461492i</v>
      </c>
      <c r="L3524" t="str">
        <f t="shared" si="1036"/>
        <v>0.00015-0.000522775400542671i</v>
      </c>
      <c r="M3524" t="str">
        <f t="shared" si="1037"/>
        <v>0.0004-0.0000922544824487068i</v>
      </c>
      <c r="N3524">
        <f t="shared" si="1038"/>
        <v>6.9164145883878518</v>
      </c>
      <c r="O3524">
        <f t="shared" si="1039"/>
        <v>28.848567271529326</v>
      </c>
      <c r="P3524" s="3">
        <f t="shared" si="1040"/>
        <v>-28.848567271529326</v>
      </c>
      <c r="Q3524" s="3">
        <f t="shared" si="1041"/>
        <v>-173.08358541161215</v>
      </c>
      <c r="R3524">
        <f t="shared" si="1042"/>
        <v>6.9164145883878518</v>
      </c>
      <c r="S3524">
        <f t="shared" si="1043"/>
        <v>539.79130448416947</v>
      </c>
      <c r="T3524">
        <f t="shared" si="1026"/>
        <v>-28.848567271529326</v>
      </c>
    </row>
    <row r="3525" spans="1:20" x14ac:dyDescent="0.25">
      <c r="A3525">
        <f t="shared" si="1027"/>
        <v>3404496.9066926935</v>
      </c>
      <c r="B3525">
        <f t="shared" si="1044"/>
        <v>541842.51144120935</v>
      </c>
      <c r="C3525" t="str">
        <f t="shared" si="1028"/>
        <v>-0.0356062749740037-0.00419621044438725i</v>
      </c>
      <c r="D3525" t="str">
        <f t="shared" si="1029"/>
        <v>2.23727114804219-1.69554413178033i</v>
      </c>
      <c r="E3525" t="str">
        <f t="shared" si="1030"/>
        <v>-6.95703085804055-47.7732306774208i</v>
      </c>
      <c r="F3525" t="str">
        <f t="shared" si="1031"/>
        <v>2.25746643752051-0.890489729931578i</v>
      </c>
      <c r="G3525" t="str">
        <f t="shared" si="1032"/>
        <v>0.930942815720531-0.253551354914267i</v>
      </c>
      <c r="H3525" t="str">
        <f t="shared" si="1033"/>
        <v>0.0150337833589383-29.3845797321184i</v>
      </c>
      <c r="I3525" t="str">
        <f t="shared" si="1034"/>
        <v>-0.0737215151396995-0.187170726268456i</v>
      </c>
      <c r="K3525" t="str">
        <f t="shared" si="1035"/>
        <v>0.000208934641698399-0.000162276861436768i</v>
      </c>
      <c r="L3525" t="str">
        <f t="shared" si="1036"/>
        <v>0.00015-0.000520796374320253i</v>
      </c>
      <c r="M3525" t="str">
        <f t="shared" si="1037"/>
        <v>0.0004-0.0000919052425271038i</v>
      </c>
      <c r="N3525">
        <f t="shared" si="1038"/>
        <v>6.7213228317355629</v>
      </c>
      <c r="O3525">
        <f t="shared" si="1039"/>
        <v>28.909566365764693</v>
      </c>
      <c r="P3525" s="3">
        <f t="shared" si="1040"/>
        <v>-28.909566365764693</v>
      </c>
      <c r="Q3525" s="3">
        <f t="shared" si="1041"/>
        <v>-173.27867716826444</v>
      </c>
      <c r="R3525">
        <f t="shared" si="1042"/>
        <v>6.7213228317355629</v>
      </c>
      <c r="S3525">
        <f t="shared" si="1043"/>
        <v>541.84251144120935</v>
      </c>
      <c r="T3525">
        <f t="shared" si="1026"/>
        <v>-28.909566365764693</v>
      </c>
    </row>
    <row r="3526" spans="1:20" x14ac:dyDescent="0.25">
      <c r="A3526">
        <f t="shared" si="1027"/>
        <v>3417433.9949381258</v>
      </c>
      <c r="B3526">
        <f t="shared" si="1044"/>
        <v>543901.51298468595</v>
      </c>
      <c r="C3526" t="str">
        <f t="shared" si="1028"/>
        <v>-0.0353706642829557-0.00404625721620821i</v>
      </c>
      <c r="D3526" t="str">
        <f t="shared" si="1029"/>
        <v>2.23121001430665-1.69723330438339i</v>
      </c>
      <c r="E3526" t="str">
        <f t="shared" si="1030"/>
        <v>-7.00210006460617-47.566103980593i</v>
      </c>
      <c r="F3526" t="str">
        <f t="shared" si="1031"/>
        <v>2.25628001377055-0.891458279042271i</v>
      </c>
      <c r="G3526" t="str">
        <f t="shared" si="1032"/>
        <v>0.93045355366637-0.254381088400835i</v>
      </c>
      <c r="H3526" t="str">
        <f t="shared" si="1033"/>
        <v>0.0148960015451816-29.2732801220335i</v>
      </c>
      <c r="I3526" t="str">
        <f t="shared" si="1034"/>
        <v>-0.0735228296278751-0.186363643414133i</v>
      </c>
      <c r="K3526" t="str">
        <f t="shared" si="1035"/>
        <v>0.00020859700329119-0.000162039345354457i</v>
      </c>
      <c r="L3526" t="str">
        <f t="shared" si="1036"/>
        <v>0.00015-0.000518824839928525i</v>
      </c>
      <c r="M3526" t="str">
        <f t="shared" si="1037"/>
        <v>0.0004-0.0000915573246932686i</v>
      </c>
      <c r="N3526">
        <f t="shared" si="1038"/>
        <v>6.5260306448592473</v>
      </c>
      <c r="O3526">
        <f t="shared" si="1039"/>
        <v>28.970670777657613</v>
      </c>
      <c r="P3526" s="3">
        <f t="shared" si="1040"/>
        <v>-28.970670777657613</v>
      </c>
      <c r="Q3526" s="3">
        <f t="shared" si="1041"/>
        <v>-173.47396935514075</v>
      </c>
      <c r="R3526">
        <f t="shared" si="1042"/>
        <v>6.5260306448592473</v>
      </c>
      <c r="S3526">
        <f t="shared" si="1043"/>
        <v>543.90151298468595</v>
      </c>
      <c r="T3526">
        <f t="shared" si="1026"/>
        <v>-28.970670777657613</v>
      </c>
    </row>
    <row r="3527" spans="1:20" x14ac:dyDescent="0.25">
      <c r="A3527">
        <f t="shared" si="1027"/>
        <v>3430420.2441188907</v>
      </c>
      <c r="B3527">
        <f t="shared" si="1044"/>
        <v>545968.33873402781</v>
      </c>
      <c r="C3527" t="str">
        <f t="shared" si="1028"/>
        <v>-0.0351357854352601-0.00389798479710133i</v>
      </c>
      <c r="D3527" t="str">
        <f t="shared" si="1029"/>
        <v>2.22513585526249-1.69890274695479i</v>
      </c>
      <c r="E3527" t="str">
        <f t="shared" si="1030"/>
        <v>-7.04670115324723-47.3596636610435i</v>
      </c>
      <c r="F3527" t="str">
        <f t="shared" si="1031"/>
        <v>2.25508581674311-0.892435058345866i</v>
      </c>
      <c r="G3527" t="str">
        <f t="shared" si="1032"/>
        <v>0.929961086037717-0.255212586862926i</v>
      </c>
      <c r="H3527" t="str">
        <f t="shared" si="1033"/>
        <v>0.014759424540493-29.162402360581i</v>
      </c>
      <c r="I3527" t="str">
        <f t="shared" si="1034"/>
        <v>-0.0733252667602845-0.185559352396594i</v>
      </c>
      <c r="K3527" t="str">
        <f t="shared" si="1035"/>
        <v>0.000208259089011863-0.000161801648276046i</v>
      </c>
      <c r="L3527" t="str">
        <f t="shared" si="1036"/>
        <v>0.00015-0.000516860769006302i</v>
      </c>
      <c r="M3527" t="str">
        <f t="shared" si="1037"/>
        <v>0.0004-0.0000912107239422881i</v>
      </c>
      <c r="N3527">
        <f t="shared" si="1038"/>
        <v>6.3305406230515473</v>
      </c>
      <c r="O3527">
        <f t="shared" si="1039"/>
        <v>29.031880778728706</v>
      </c>
      <c r="P3527" s="3">
        <f t="shared" si="1040"/>
        <v>-29.031880778728706</v>
      </c>
      <c r="Q3527" s="3">
        <f t="shared" si="1041"/>
        <v>-173.66945937694845</v>
      </c>
      <c r="R3527">
        <f t="shared" si="1042"/>
        <v>6.3305406230515473</v>
      </c>
      <c r="S3527">
        <f t="shared" si="1043"/>
        <v>545.96833873402784</v>
      </c>
      <c r="T3527">
        <f t="shared" si="1026"/>
        <v>-29.031880778728706</v>
      </c>
    </row>
    <row r="3528" spans="1:20" x14ac:dyDescent="0.25">
      <c r="A3528">
        <f t="shared" si="1027"/>
        <v>3443455.8410465424</v>
      </c>
      <c r="B3528">
        <f t="shared" si="1044"/>
        <v>548043.0184212171</v>
      </c>
      <c r="C3528" t="str">
        <f t="shared" si="1028"/>
        <v>-0.0349016424128942-0.00375138556933915i</v>
      </c>
      <c r="D3528" t="str">
        <f t="shared" si="1029"/>
        <v>2.21904880419522-1.70055234201228i</v>
      </c>
      <c r="E3528" t="str">
        <f t="shared" si="1030"/>
        <v>-7.09083718650731-47.1539075067486i</v>
      </c>
      <c r="F3528" t="str">
        <f t="shared" si="1031"/>
        <v>2.2538838044895-0.893420036699587i</v>
      </c>
      <c r="G3528" t="str">
        <f t="shared" si="1032"/>
        <v>0.92946539553561-0.256045843624618i</v>
      </c>
      <c r="H3528" t="str">
        <f t="shared" si="1033"/>
        <v>0.0146240427744125-29.0519448461249i</v>
      </c>
      <c r="I3528" t="str">
        <f t="shared" si="1034"/>
        <v>-0.0731288157778881-0.184757842599976i</v>
      </c>
      <c r="K3528" t="str">
        <f t="shared" si="1035"/>
        <v>0.000207920907807016-0.000161563763362324i</v>
      </c>
      <c r="L3528" t="str">
        <f t="shared" si="1036"/>
        <v>0.00015-0.000514904133299761i</v>
      </c>
      <c r="M3528" t="str">
        <f t="shared" si="1037"/>
        <v>0.0004-0.0000908654352881928i</v>
      </c>
      <c r="N3528">
        <f t="shared" si="1038"/>
        <v>6.1348553761624487</v>
      </c>
      <c r="O3528">
        <f t="shared" si="1039"/>
        <v>29.093196637068935</v>
      </c>
      <c r="P3528" s="3">
        <f t="shared" si="1040"/>
        <v>-29.093196637068935</v>
      </c>
      <c r="Q3528" s="3">
        <f t="shared" si="1041"/>
        <v>-173.86514462383755</v>
      </c>
      <c r="R3528">
        <f t="shared" si="1042"/>
        <v>6.1348553761624487</v>
      </c>
      <c r="S3528">
        <f t="shared" si="1043"/>
        <v>548.04301842121708</v>
      </c>
      <c r="T3528">
        <f t="shared" si="1026"/>
        <v>-29.093196637068935</v>
      </c>
    </row>
    <row r="3529" spans="1:20" x14ac:dyDescent="0.25">
      <c r="A3529">
        <f t="shared" si="1027"/>
        <v>3456540.9732425194</v>
      </c>
      <c r="B3529">
        <f t="shared" si="1044"/>
        <v>550125.58189121773</v>
      </c>
      <c r="C3529" t="str">
        <f t="shared" si="1028"/>
        <v>-0.0346682391886627-0.00360645187855537i</v>
      </c>
      <c r="D3529" t="str">
        <f t="shared" si="1029"/>
        <v>2.21294899570013-1.70218197310211i</v>
      </c>
      <c r="E3529" t="str">
        <f t="shared" si="1030"/>
        <v>-7.13451119878673-46.94883331174i</v>
      </c>
      <c r="F3529" t="str">
        <f t="shared" si="1031"/>
        <v>2.25267393496283-0.894413182686655i</v>
      </c>
      <c r="G3529" t="str">
        <f t="shared" si="1032"/>
        <v>0.928966464820583-0.256880851873649i</v>
      </c>
      <c r="H3529" t="str">
        <f t="shared" si="1033"/>
        <v>0.0144898467442613-28.9419059831459i</v>
      </c>
      <c r="I3529" t="str">
        <f t="shared" si="1034"/>
        <v>-0.0729334659937314-0.183959103457985i</v>
      </c>
      <c r="K3529" t="str">
        <f t="shared" si="1035"/>
        <v>0.00020758246865872-0.000161325683873809i</v>
      </c>
      <c r="L3529" t="str">
        <f t="shared" si="1036"/>
        <v>0.00015-0.000512954904662046i</v>
      </c>
      <c r="M3529" t="str">
        <f t="shared" si="1037"/>
        <v>0.0004-0.0000905214537638903i</v>
      </c>
      <c r="N3529">
        <f t="shared" si="1038"/>
        <v>5.9389775283895005</v>
      </c>
      <c r="O3529">
        <f t="shared" si="1039"/>
        <v>29.154618617321617</v>
      </c>
      <c r="P3529" s="3">
        <f t="shared" si="1040"/>
        <v>-29.154618617321617</v>
      </c>
      <c r="Q3529" s="3">
        <f t="shared" si="1041"/>
        <v>-174.0610224716105</v>
      </c>
      <c r="R3529">
        <f t="shared" si="1042"/>
        <v>5.9389775283895005</v>
      </c>
      <c r="S3529">
        <f t="shared" si="1043"/>
        <v>550.12558189121773</v>
      </c>
      <c r="T3529">
        <f t="shared" si="1026"/>
        <v>-29.154618617321617</v>
      </c>
    </row>
    <row r="3530" spans="1:20" x14ac:dyDescent="0.25">
      <c r="A3530">
        <f t="shared" si="1027"/>
        <v>3469675.8289408414</v>
      </c>
      <c r="B3530">
        <f t="shared" si="1044"/>
        <v>552216.0591024044</v>
      </c>
      <c r="C3530" t="str">
        <f t="shared" si="1028"/>
        <v>-0.0344355797251088-0.00346317603366526i</v>
      </c>
      <c r="D3530" t="str">
        <f t="shared" si="1029"/>
        <v>2.20683656567286-1.7037915248164i</v>
      </c>
      <c r="E3530" t="str">
        <f t="shared" si="1030"/>
        <v>-7.17772619660127-46.744438876189i</v>
      </c>
      <c r="F3530" t="str">
        <f t="shared" si="1031"/>
        <v>2.25145616601976-0.895414464613359i</v>
      </c>
      <c r="G3530" t="str">
        <f t="shared" si="1032"/>
        <v>0.928464276513413-0.25771760466029i</v>
      </c>
      <c r="H3530" t="str">
        <f t="shared" si="1033"/>
        <v>0.0143568270146512-28.8322841822177i</v>
      </c>
      <c r="I3530" t="str">
        <f t="shared" si="1034"/>
        <v>-0.0727392067924216-0.183163124453788i</v>
      </c>
      <c r="K3530" t="str">
        <f t="shared" si="1035"/>
        <v>0.000207243780583507-0.000161087403171172i</v>
      </c>
      <c r="L3530" t="str">
        <f t="shared" si="1036"/>
        <v>0.00015-0.000511013055052846i</v>
      </c>
      <c r="M3530" t="str">
        <f t="shared" si="1037"/>
        <v>0.0004-0.0000901787744210905i</v>
      </c>
      <c r="N3530">
        <f t="shared" si="1038"/>
        <v>5.7429097180634869</v>
      </c>
      <c r="O3530">
        <f t="shared" si="1039"/>
        <v>29.216146980664696</v>
      </c>
      <c r="P3530" s="3">
        <f t="shared" si="1040"/>
        <v>-29.216146980664696</v>
      </c>
      <c r="Q3530" s="3">
        <f t="shared" si="1041"/>
        <v>-174.25709028193651</v>
      </c>
      <c r="R3530">
        <f t="shared" si="1042"/>
        <v>5.7429097180634869</v>
      </c>
      <c r="S3530">
        <f t="shared" si="1043"/>
        <v>552.21605910240442</v>
      </c>
      <c r="T3530">
        <f t="shared" si="1026"/>
        <v>-29.216146980664696</v>
      </c>
    </row>
    <row r="3531" spans="1:20" x14ac:dyDescent="0.25">
      <c r="A3531">
        <f t="shared" si="1027"/>
        <v>3482860.5970908161</v>
      </c>
      <c r="B3531">
        <f t="shared" si="1044"/>
        <v>554314.4801269935</v>
      </c>
      <c r="C3531" t="str">
        <f t="shared" si="1028"/>
        <v>-0.0342036679734255-0.00332155030681081i</v>
      </c>
      <c r="D3531" t="str">
        <f t="shared" si="1029"/>
        <v>2.20071165129978-1.70538088281045i</v>
      </c>
      <c r="E3531" t="str">
        <f t="shared" si="1030"/>
        <v>-7.22048515883667-46.5407220064885i</v>
      </c>
      <c r="F3531" t="str">
        <f t="shared" si="1031"/>
        <v>2.25023045542238-0.896423850506115i</v>
      </c>
      <c r="G3531" t="str">
        <f t="shared" si="1032"/>
        <v>0.927958813195857-0.25855609489624i</v>
      </c>
      <c r="H3531" t="str">
        <f t="shared" si="1033"/>
        <v>0.0142249742170018-28.7230778599833i</v>
      </c>
      <c r="I3531" t="str">
        <f t="shared" si="1034"/>
        <v>-0.0725460276296091-0.182369895119916i</v>
      </c>
      <c r="K3531" t="str">
        <f t="shared" si="1035"/>
        <v>0.000206904852631353-0.000160848914715632i</v>
      </c>
      <c r="L3531" t="str">
        <f t="shared" si="1036"/>
        <v>0.00015-0.000509078556538001i</v>
      </c>
      <c r="M3531" t="str">
        <f t="shared" si="1037"/>
        <v>0.0004-0.0000898373923302358i</v>
      </c>
      <c r="N3531">
        <f t="shared" si="1038"/>
        <v>5.5466545974394137</v>
      </c>
      <c r="O3531">
        <f t="shared" si="1039"/>
        <v>29.277781984793737</v>
      </c>
      <c r="P3531" s="3">
        <f t="shared" si="1040"/>
        <v>-29.277781984793737</v>
      </c>
      <c r="Q3531" s="3">
        <f t="shared" si="1041"/>
        <v>-174.45334540256059</v>
      </c>
      <c r="R3531">
        <f t="shared" si="1042"/>
        <v>5.5466545974394137</v>
      </c>
      <c r="S3531">
        <f t="shared" si="1043"/>
        <v>554.31448012699354</v>
      </c>
      <c r="T3531">
        <f t="shared" si="1026"/>
        <v>-29.277781984793737</v>
      </c>
    </row>
    <row r="3532" spans="1:20" x14ac:dyDescent="0.25">
      <c r="A3532">
        <f t="shared" si="1027"/>
        <v>3496095.4673597617</v>
      </c>
      <c r="B3532">
        <f t="shared" si="1044"/>
        <v>556420.87515147612</v>
      </c>
      <c r="C3532" t="str">
        <f t="shared" si="1028"/>
        <v>-0.033972507872371-0.00318156693332346i</v>
      </c>
      <c r="D3532" t="str">
        <f t="shared" si="1029"/>
        <v>2.19457439104798-1.70694993381991i</v>
      </c>
      <c r="E3532" t="str">
        <f t="shared" si="1030"/>
        <v>-7.26279103700367-46.3376805153324i</v>
      </c>
      <c r="F3532" t="str">
        <f t="shared" si="1031"/>
        <v>2.24899676084002-0.897441308108555i</v>
      </c>
      <c r="G3532" t="str">
        <f t="shared" si="1032"/>
        <v>0.927450057411427-0.259396315353491i</v>
      </c>
      <c r="H3532" t="str">
        <f t="shared" si="1033"/>
        <v>0.0140942790490601-28.6142854391309i</v>
      </c>
      <c r="I3532" t="str">
        <f t="shared" si="1034"/>
        <v>-0.0723539180314749-0.18157940503815i</v>
      </c>
      <c r="K3532" t="str">
        <f t="shared" si="1035"/>
        <v>0.000206565693884657-0.000160610212069351i</v>
      </c>
      <c r="L3532" t="str">
        <f t="shared" si="1036"/>
        <v>0.00015-0.000507151381289101i</v>
      </c>
      <c r="M3532" t="str">
        <f t="shared" si="1037"/>
        <v>0.0004-0.0000894973025804297i</v>
      </c>
      <c r="N3532">
        <f t="shared" si="1038"/>
        <v>5.3502148324800771</v>
      </c>
      <c r="O3532">
        <f t="shared" si="1039"/>
        <v>29.339523883905056</v>
      </c>
      <c r="P3532" s="3">
        <f t="shared" si="1040"/>
        <v>-29.339523883905056</v>
      </c>
      <c r="Q3532" s="3">
        <f t="shared" si="1041"/>
        <v>-174.64978516751992</v>
      </c>
      <c r="R3532">
        <f t="shared" si="1042"/>
        <v>5.3502148324800771</v>
      </c>
      <c r="S3532">
        <f t="shared" si="1043"/>
        <v>556.42087515147614</v>
      </c>
      <c r="T3532">
        <f t="shared" si="1026"/>
        <v>-29.339523883905056</v>
      </c>
    </row>
    <row r="3533" spans="1:20" x14ac:dyDescent="0.25">
      <c r="A3533">
        <f t="shared" si="1027"/>
        <v>3509380.6301357294</v>
      </c>
      <c r="B3533">
        <f t="shared" si="1044"/>
        <v>558535.2744770518</v>
      </c>
      <c r="C3533" t="str">
        <f t="shared" si="1028"/>
        <v>-0.033742103347188-0.00304321811170992i</v>
      </c>
      <c r="D3533" t="str">
        <f t="shared" si="1029"/>
        <v>2.18842492465518-1.70849856567797i</v>
      </c>
      <c r="E3533" t="str">
        <f t="shared" si="1030"/>
        <v>-7.30464675548942-46.1353122217953i</v>
      </c>
      <c r="F3533" t="str">
        <f t="shared" si="1031"/>
        <v>2.24775503985114-0.898466804878567i</v>
      </c>
      <c r="G3533" t="str">
        <f t="shared" si="1032"/>
        <v>0.926937991666166-0.260238258663212i</v>
      </c>
      <c r="H3533" t="str">
        <f t="shared" si="1033"/>
        <v>0.0139647322744266-28.5059053483709i</v>
      </c>
      <c r="I3533" t="str">
        <f t="shared" si="1034"/>
        <v>-0.0721628675942219-0.180791643839426i</v>
      </c>
      <c r="K3533" t="str">
        <f t="shared" si="1035"/>
        <v>0.000206226313457204-0.000160371288895807i</v>
      </c>
      <c r="L3533" t="str">
        <f t="shared" si="1036"/>
        <v>0.00015-0.000505231501583086i</v>
      </c>
      <c r="M3533" t="str">
        <f t="shared" si="1037"/>
        <v>0.0004-0.000089158500279368i</v>
      </c>
      <c r="N3533">
        <f t="shared" si="1038"/>
        <v>5.1535931026420201</v>
      </c>
      <c r="O3533">
        <f t="shared" si="1039"/>
        <v>29.401372928678878</v>
      </c>
      <c r="P3533" s="3">
        <f t="shared" si="1040"/>
        <v>-29.401372928678878</v>
      </c>
      <c r="Q3533" s="3">
        <f t="shared" si="1041"/>
        <v>-174.84640689735798</v>
      </c>
      <c r="R3533">
        <f t="shared" si="1042"/>
        <v>5.1535931026420201</v>
      </c>
      <c r="S3533">
        <f t="shared" si="1043"/>
        <v>558.53527447705176</v>
      </c>
      <c r="T3533">
        <f t="shared" si="1026"/>
        <v>-29.401372928678878</v>
      </c>
    </row>
    <row r="3534" spans="1:20" x14ac:dyDescent="0.25">
      <c r="A3534">
        <f t="shared" si="1027"/>
        <v>3522716.2765302449</v>
      </c>
      <c r="B3534">
        <f t="shared" si="1044"/>
        <v>560657.7085200646</v>
      </c>
      <c r="C3534" t="str">
        <f t="shared" si="1028"/>
        <v>-0.0335124583085247-0.00290649600365802i</v>
      </c>
      <c r="D3534" t="str">
        <f t="shared" si="1029"/>
        <v>2.18226339311919-1.71002666733232i</v>
      </c>
      <c r="E3534" t="str">
        <f t="shared" si="1030"/>
        <v>-7.34605521180813-45.9336149514092i</v>
      </c>
      <c r="F3534" t="str">
        <f t="shared" si="1031"/>
        <v>2.24650524994527-0.899500307985394i</v>
      </c>
      <c r="G3534" t="str">
        <f t="shared" si="1032"/>
        <v>0.926422598429443-0.261081917314628i</v>
      </c>
      <c r="H3534" t="str">
        <f t="shared" si="1033"/>
        <v>0.013836324722084-28.3979360224119i</v>
      </c>
      <c r="I3534" t="str">
        <f t="shared" si="1034"/>
        <v>-0.0719728659835733-0.180006601203729i</v>
      </c>
      <c r="K3534" t="str">
        <f t="shared" si="1035"/>
        <v>0.000205886720493128-0.000160132138960153i</v>
      </c>
      <c r="L3534" t="str">
        <f t="shared" si="1036"/>
        <v>0.00015-0.000503318889801839i</v>
      </c>
      <c r="M3534" t="str">
        <f t="shared" si="1037"/>
        <v>0.0004-0.0000888209805532654i</v>
      </c>
      <c r="N3534">
        <f t="shared" si="1038"/>
        <v>4.9567921006585607</v>
      </c>
      <c r="O3534">
        <f t="shared" si="1039"/>
        <v>29.463329366263331</v>
      </c>
      <c r="P3534" s="3">
        <f t="shared" si="1040"/>
        <v>-29.463329366263331</v>
      </c>
      <c r="Q3534" s="3">
        <f t="shared" si="1041"/>
        <v>-175.04320789934144</v>
      </c>
      <c r="R3534">
        <f t="shared" si="1042"/>
        <v>4.9567921006585607</v>
      </c>
      <c r="S3534">
        <f t="shared" si="1043"/>
        <v>560.6577085200646</v>
      </c>
      <c r="T3534">
        <f t="shared" si="1026"/>
        <v>-29.463329366263331</v>
      </c>
    </row>
    <row r="3535" spans="1:20" x14ac:dyDescent="0.25">
      <c r="A3535">
        <f t="shared" si="1027"/>
        <v>3536102.5983810597</v>
      </c>
      <c r="B3535">
        <f t="shared" si="1044"/>
        <v>562788.20781244081</v>
      </c>
      <c r="C3535" t="str">
        <f t="shared" si="1028"/>
        <v>-0.0332835766513636-0.00277139273406507i</v>
      </c>
      <c r="D3535" t="str">
        <f t="shared" si="1029"/>
        <v>2.17608993868723-1.71153412886204i</v>
      </c>
      <c r="E3535" t="str">
        <f t="shared" si="1030"/>
        <v>-7.38701927684874-45.7325865362416i</v>
      </c>
      <c r="F3535" t="str">
        <f t="shared" si="1031"/>
        <v>2.245247348525-0.900541784306663i</v>
      </c>
      <c r="G3535" t="str">
        <f t="shared" si="1032"/>
        <v>0.925903860134767-0.261927283653889i</v>
      </c>
      <c r="H3535" t="str">
        <f t="shared" si="1033"/>
        <v>0.0137090472859335-28.2903759019381i</v>
      </c>
      <c r="I3535" t="str">
        <f t="shared" si="1034"/>
        <v>-0.0717839029342738-0.179224266859997i</v>
      </c>
      <c r="K3535" t="str">
        <f t="shared" si="1035"/>
        <v>0.000205546924165873-0.000159892756129569i</v>
      </c>
      <c r="L3535" t="str">
        <f t="shared" si="1036"/>
        <v>0.00015-0.000501413518431798i</v>
      </c>
      <c r="M3535" t="str">
        <f t="shared" si="1037"/>
        <v>0.0004-0.0000884847385467877i</v>
      </c>
      <c r="N3535">
        <f t="shared" si="1038"/>
        <v>4.7598145323244978</v>
      </c>
      <c r="O3535">
        <f t="shared" si="1039"/>
        <v>29.525393440257691</v>
      </c>
      <c r="P3535" s="3">
        <f t="shared" si="1040"/>
        <v>-29.525393440257691</v>
      </c>
      <c r="Q3535" s="3">
        <f t="shared" si="1041"/>
        <v>-175.2401854676755</v>
      </c>
      <c r="R3535">
        <f t="shared" si="1042"/>
        <v>4.7598145323244978</v>
      </c>
      <c r="S3535">
        <f t="shared" si="1043"/>
        <v>562.78820781244076</v>
      </c>
      <c r="T3535">
        <f t="shared" si="1026"/>
        <v>-29.525393440257691</v>
      </c>
    </row>
    <row r="3536" spans="1:20" x14ac:dyDescent="0.25">
      <c r="A3536">
        <f t="shared" si="1027"/>
        <v>3549539.7882549083</v>
      </c>
      <c r="B3536">
        <f t="shared" si="1044"/>
        <v>564926.80300212814</v>
      </c>
      <c r="C3536" t="str">
        <f t="shared" si="1028"/>
        <v>-0.0330554622539478-0.00263790039108308i</v>
      </c>
      <c r="D3536" t="str">
        <f t="shared" si="1029"/>
        <v>2.16990470484494-1.71302084149448i</v>
      </c>
      <c r="E3536" t="str">
        <f t="shared" si="1030"/>
        <v>-7.42754179512178-45.5322248149654i</v>
      </c>
      <c r="F3536" t="str">
        <f t="shared" si="1031"/>
        <v>2.24398129290794-0.901591200425484i</v>
      </c>
      <c r="G3536" t="str">
        <f t="shared" si="1032"/>
        <v>0.925381759180611-0.262774349882952i</v>
      </c>
      <c r="H3536" t="str">
        <f t="shared" si="1033"/>
        <v>0.0135828909243324-28.1832234335849i</v>
      </c>
      <c r="I3536" t="str">
        <f t="shared" si="1034"/>
        <v>-0.071595968249597-0.178444630586011i</v>
      </c>
      <c r="K3536" t="str">
        <f t="shared" si="1035"/>
        <v>0.000205206933677129-0.00015965313437359i</v>
      </c>
      <c r="L3536" t="str">
        <f t="shared" si="1036"/>
        <v>0.00015-0.000499515360063556i</v>
      </c>
      <c r="M3536" t="str">
        <f t="shared" si="1037"/>
        <v>0.0004-0.0000881497694229805i</v>
      </c>
      <c r="N3536">
        <f t="shared" si="1038"/>
        <v>4.562663116273967</v>
      </c>
      <c r="O3536">
        <f t="shared" si="1039"/>
        <v>29.58756539069779</v>
      </c>
      <c r="P3536" s="3">
        <f t="shared" si="1040"/>
        <v>-29.58756539069779</v>
      </c>
      <c r="Q3536" s="3">
        <f t="shared" si="1041"/>
        <v>-175.43733688372603</v>
      </c>
      <c r="R3536">
        <f t="shared" si="1042"/>
        <v>4.562663116273967</v>
      </c>
      <c r="S3536">
        <f t="shared" si="1043"/>
        <v>564.92680300212817</v>
      </c>
      <c r="T3536">
        <f t="shared" si="1026"/>
        <v>-29.58756539069779</v>
      </c>
    </row>
    <row r="3537" spans="1:20" x14ac:dyDescent="0.25">
      <c r="A3537">
        <f t="shared" si="1027"/>
        <v>3563028.0394502771</v>
      </c>
      <c r="B3537">
        <f t="shared" si="1044"/>
        <v>567073.52485353628</v>
      </c>
      <c r="C3537" t="str">
        <f t="shared" si="1028"/>
        <v>-0.0328281189767189-0.00250601102619015i</v>
      </c>
      <c r="D3537" t="str">
        <f t="shared" si="1029"/>
        <v>2.1637078363051-1.7144866976218i</v>
      </c>
      <c r="E3537" t="str">
        <f t="shared" si="1030"/>
        <v>-7.46762558500308-45.3325276329362i</v>
      </c>
      <c r="F3537" t="str">
        <f t="shared" si="1031"/>
        <v>2.24270704032879-0.902648522627471i</v>
      </c>
      <c r="G3537" t="str">
        <f t="shared" si="1032"/>
        <v>0.924856277931256-0.263623108058454i</v>
      </c>
      <c r="H3537" t="str">
        <f t="shared" si="1033"/>
        <v>0.0134578466596387-28.0764770699169i</v>
      </c>
      <c r="I3537" t="str">
        <f t="shared" si="1034"/>
        <v>-0.0714090518008566-0.177667682208305i</v>
      </c>
      <c r="K3537" t="str">
        <f t="shared" si="1035"/>
        <v>0.000204866758255784-0.000159413267764425i</v>
      </c>
      <c r="L3537" t="str">
        <f t="shared" si="1036"/>
        <v>0.00015-0.000497624387391468i</v>
      </c>
      <c r="M3537" t="str">
        <f t="shared" si="1037"/>
        <v>0.0004-0.0000878160683632003i</v>
      </c>
      <c r="N3537">
        <f t="shared" si="1038"/>
        <v>4.3653405837652599</v>
      </c>
      <c r="O3537">
        <f t="shared" si="1039"/>
        <v>29.649845454039848</v>
      </c>
      <c r="P3537" s="3">
        <f t="shared" si="1040"/>
        <v>-29.649845454039848</v>
      </c>
      <c r="Q3537" s="3">
        <f t="shared" si="1041"/>
        <v>-175.63465941623474</v>
      </c>
      <c r="R3537">
        <f t="shared" si="1042"/>
        <v>4.3653405837652599</v>
      </c>
      <c r="S3537">
        <f t="shared" si="1043"/>
        <v>567.07352485353624</v>
      </c>
      <c r="T3537">
        <f t="shared" si="1026"/>
        <v>-29.649845454039848</v>
      </c>
    </row>
    <row r="3538" spans="1:20" x14ac:dyDescent="0.25">
      <c r="A3538">
        <f t="shared" si="1027"/>
        <v>3576567.5460001882</v>
      </c>
      <c r="B3538">
        <f t="shared" si="1044"/>
        <v>569228.40424797975</v>
      </c>
      <c r="C3538" t="str">
        <f t="shared" si="1028"/>
        <v>-0.0326015506612554-0.00237571665427612i</v>
      </c>
      <c r="D3538" t="str">
        <f t="shared" si="1029"/>
        <v>2.15749947899614-1.71593159081764i</v>
      </c>
      <c r="E3538" t="str">
        <f t="shared" si="1030"/>
        <v>-7.5072734389782-45.1334928422611i</v>
      </c>
      <c r="F3538" t="str">
        <f t="shared" si="1031"/>
        <v>2.24142454794144-0.903713716897846i</v>
      </c>
      <c r="G3538" t="str">
        <f t="shared" si="1032"/>
        <v>0.924327398717645-0.264473550090584i</v>
      </c>
      <c r="H3538" t="str">
        <f t="shared" si="1033"/>
        <v>0.0133339055777593-27.970135269404i</v>
      </c>
      <c r="I3538" t="str">
        <f t="shared" si="1034"/>
        <v>-0.0712231435269251-0.176893411602062i</v>
      </c>
      <c r="K3538" t="str">
        <f t="shared" si="1035"/>
        <v>0.000204526407156853-0.000159173150477261i</v>
      </c>
      <c r="L3538" t="str">
        <f t="shared" si="1036"/>
        <v>0.00015-0.000495740573213258i</v>
      </c>
      <c r="M3538" t="str">
        <f t="shared" si="1037"/>
        <v>0.0004-0.0000874836305670456i</v>
      </c>
      <c r="N3538">
        <f t="shared" si="1038"/>
        <v>4.1678496784553545</v>
      </c>
      <c r="O3538">
        <f t="shared" si="1039"/>
        <v>29.712233863145837</v>
      </c>
      <c r="P3538" s="3">
        <f t="shared" si="1040"/>
        <v>-29.712233863145837</v>
      </c>
      <c r="Q3538" s="3">
        <f t="shared" si="1041"/>
        <v>-175.83215032154465</v>
      </c>
      <c r="R3538">
        <f t="shared" si="1042"/>
        <v>4.1678496784553545</v>
      </c>
      <c r="S3538">
        <f t="shared" si="1043"/>
        <v>569.22840424797971</v>
      </c>
      <c r="T3538">
        <f t="shared" si="1026"/>
        <v>-29.712233863145837</v>
      </c>
    </row>
    <row r="3539" spans="1:20" x14ac:dyDescent="0.25">
      <c r="A3539">
        <f t="shared" si="1027"/>
        <v>3590158.5026749889</v>
      </c>
      <c r="B3539">
        <f t="shared" si="1044"/>
        <v>571391.47218412207</v>
      </c>
      <c r="C3539" t="str">
        <f t="shared" si="1028"/>
        <v>-0.0323757611292186-0.00224700925375408i</v>
      </c>
      <c r="D3539" t="str">
        <f t="shared" si="1029"/>
        <v>2.15127978005035-1.71735541585348i</v>
      </c>
      <c r="E3539" t="str">
        <f t="shared" si="1030"/>
        <v>-7.54648812388139-44.9351183018698i</v>
      </c>
      <c r="F3539" t="str">
        <f t="shared" si="1031"/>
        <v>2.24013377282101-0.904786748918473i</v>
      </c>
      <c r="G3539" t="str">
        <f t="shared" si="1032"/>
        <v>0.923795103838263-0.265325667741957i</v>
      </c>
      <c r="H3539" t="str">
        <f t="shared" si="1033"/>
        <v>0.0132110588277019-27.864196496399i</v>
      </c>
      <c r="I3539" t="str">
        <f t="shared" si="1034"/>
        <v>-0.0710382334337541-0.176121808691015i</v>
      </c>
      <c r="K3539" t="str">
        <f t="shared" si="1035"/>
        <v>0.000204185889660413-0.000158932776790552i</v>
      </c>
      <c r="L3539" t="str">
        <f t="shared" si="1036"/>
        <v>0.00015-0.000493863890429627i</v>
      </c>
      <c r="M3539" t="str">
        <f t="shared" si="1037"/>
        <v>0.0004-0.0000871524512522867i</v>
      </c>
      <c r="N3539">
        <f t="shared" si="1038"/>
        <v>3.9701931561819777</v>
      </c>
      <c r="O3539">
        <f t="shared" si="1039"/>
        <v>29.774730847268597</v>
      </c>
      <c r="P3539" s="3">
        <f t="shared" si="1040"/>
        <v>-29.774730847268597</v>
      </c>
      <c r="Q3539" s="3">
        <f t="shared" si="1041"/>
        <v>-176.02980684381802</v>
      </c>
      <c r="R3539">
        <f t="shared" si="1042"/>
        <v>3.9701931561819777</v>
      </c>
      <c r="S3539">
        <f t="shared" si="1043"/>
        <v>571.39147218412211</v>
      </c>
      <c r="T3539">
        <f t="shared" si="1026"/>
        <v>-29.774730847268597</v>
      </c>
    </row>
    <row r="3540" spans="1:20" x14ac:dyDescent="0.25">
      <c r="A3540">
        <f t="shared" si="1027"/>
        <v>3603801.1049851538</v>
      </c>
      <c r="B3540">
        <f t="shared" si="1044"/>
        <v>573562.75977842172</v>
      </c>
      <c r="C3540" t="str">
        <f t="shared" si="1028"/>
        <v>-0.0321507541813031-0.00211988076668859i</v>
      </c>
      <c r="D3540" t="str">
        <f t="shared" si="1029"/>
        <v>2.14504888779189-1.71875806871494i</v>
      </c>
      <c r="E3540" t="str">
        <f t="shared" si="1030"/>
        <v>-7.58527238113571-44.7374018775831i</v>
      </c>
      <c r="F3540" t="str">
        <f t="shared" si="1031"/>
        <v>2.23883467196613-0.905867584064929i</v>
      </c>
      <c r="G3540" t="str">
        <f t="shared" si="1032"/>
        <v>0.923259375560025-0.266179452626489i</v>
      </c>
      <c r="H3540" t="str">
        <f t="shared" si="1033"/>
        <v>0.0130892976211326-27.7586592211139i</v>
      </c>
      <c r="I3540" t="str">
        <f t="shared" si="1034"/>
        <v>-0.0708543115939006-0.175352863447351i</v>
      </c>
      <c r="K3540" t="str">
        <f t="shared" si="1035"/>
        <v>0.000203845215070521-0.000158692141086294i</v>
      </c>
      <c r="L3540" t="str">
        <f t="shared" si="1036"/>
        <v>0.00015-0.000491994312043859i</v>
      </c>
      <c r="M3540" t="str">
        <f t="shared" si="1037"/>
        <v>0.0004-0.0000868225256547983i</v>
      </c>
      <c r="N3540">
        <f t="shared" si="1038"/>
        <v>3.7723737847388463</v>
      </c>
      <c r="O3540">
        <f t="shared" si="1039"/>
        <v>29.837336632037541</v>
      </c>
      <c r="P3540" s="3">
        <f t="shared" si="1040"/>
        <v>-29.837336632037541</v>
      </c>
      <c r="Q3540" s="3">
        <f t="shared" si="1041"/>
        <v>-176.22762621526115</v>
      </c>
      <c r="R3540">
        <f t="shared" si="1042"/>
        <v>3.7723737847388463</v>
      </c>
      <c r="S3540">
        <f t="shared" si="1043"/>
        <v>573.56275977842176</v>
      </c>
      <c r="T3540">
        <f t="shared" si="1026"/>
        <v>-29.837336632037541</v>
      </c>
    </row>
    <row r="3541" spans="1:20" x14ac:dyDescent="0.25">
      <c r="A3541">
        <f t="shared" si="1027"/>
        <v>3617495.5491840974</v>
      </c>
      <c r="B3541">
        <f t="shared" si="1044"/>
        <v>575742.29826557974</v>
      </c>
      <c r="C3541" t="str">
        <f t="shared" si="1028"/>
        <v>-0.0319265335961934-0.00199432309894529i</v>
      </c>
      <c r="D3541" t="str">
        <f t="shared" si="1029"/>
        <v>2.13880695172449-1.72013944661799i</v>
      </c>
      <c r="E3541" t="str">
        <f t="shared" si="1030"/>
        <v>-7.6236289269907-44.5403414421789i</v>
      </c>
      <c r="F3541" t="str">
        <f t="shared" si="1031"/>
        <v>2.23752720230101-0.906956187403558i</v>
      </c>
      <c r="G3541" t="str">
        <f t="shared" si="1032"/>
        <v>0.922720196119179-0.267034896208273i</v>
      </c>
      <c r="H3541" t="str">
        <f t="shared" si="1033"/>
        <v>0.0129686132319373-27.6535219195981i</v>
      </c>
      <c r="I3541" t="str">
        <f t="shared" si="1034"/>
        <v>-0.0706713681460593-0.174586565891613i</v>
      </c>
      <c r="K3541" t="str">
        <f t="shared" si="1035"/>
        <v>0.000203504392714141-0.000158451237850278i</v>
      </c>
      <c r="L3541" t="str">
        <f t="shared" si="1036"/>
        <v>0.00015-0.000490131811161446i</v>
      </c>
      <c r="M3541" t="str">
        <f t="shared" si="1037"/>
        <v>0.0004-0.0000864938490284903i</v>
      </c>
      <c r="N3541">
        <f t="shared" si="1038"/>
        <v>3.5743943436525001</v>
      </c>
      <c r="O3541">
        <f t="shared" si="1039"/>
        <v>29.900051439444731</v>
      </c>
      <c r="P3541" s="3">
        <f t="shared" si="1040"/>
        <v>-29.900051439444731</v>
      </c>
      <c r="Q3541" s="3">
        <f t="shared" si="1041"/>
        <v>-176.4256056563475</v>
      </c>
      <c r="R3541">
        <f t="shared" si="1042"/>
        <v>3.5743943436525001</v>
      </c>
      <c r="S3541">
        <f t="shared" si="1043"/>
        <v>575.74229826557973</v>
      </c>
      <c r="T3541">
        <f t="shared" si="1026"/>
        <v>-29.900051439444731</v>
      </c>
    </row>
    <row r="3542" spans="1:20" x14ac:dyDescent="0.25">
      <c r="A3542">
        <f t="shared" si="1027"/>
        <v>3631242.0322709973</v>
      </c>
      <c r="B3542">
        <f t="shared" si="1044"/>
        <v>577930.118998989</v>
      </c>
      <c r="C3542" t="str">
        <f t="shared" si="1028"/>
        <v>-0.0317031031295289-0.00187032812035988i</v>
      </c>
      <c r="D3542" t="str">
        <f t="shared" si="1029"/>
        <v>2.13255412251888-1.72149944802492i</v>
      </c>
      <c r="E3542" t="str">
        <f t="shared" si="1030"/>
        <v>-7.66156045275758-44.3439348754607i</v>
      </c>
      <c r="F3542" t="str">
        <f t="shared" si="1031"/>
        <v>2.23621132067778-0.908052523688562i</v>
      </c>
      <c r="G3542" t="str">
        <f t="shared" si="1032"/>
        <v>0.922177547722233-0.267891989800445i</v>
      </c>
      <c r="H3542" t="str">
        <f t="shared" si="1033"/>
        <v>0.0128489969957871-27.548783073715i</v>
      </c>
      <c r="I3542" t="str">
        <f t="shared" si="1034"/>
        <v>-0.0704893932945998-0.173822906092603i</v>
      </c>
      <c r="K3542" t="str">
        <f t="shared" si="1035"/>
        <v>0.000203163431940053-0.000158210061672343i</v>
      </c>
      <c r="L3542" t="str">
        <f t="shared" si="1036"/>
        <v>0.00015-0.000488276360989686i</v>
      </c>
      <c r="M3542" t="str">
        <f t="shared" si="1037"/>
        <v>0.0004-0.0000861664166452386i</v>
      </c>
      <c r="N3542">
        <f t="shared" si="1038"/>
        <v>3.3762576239566897</v>
      </c>
      <c r="O3542">
        <f t="shared" si="1039"/>
        <v>29.962875487830679</v>
      </c>
      <c r="P3542" s="3">
        <f t="shared" si="1040"/>
        <v>-29.962875487830679</v>
      </c>
      <c r="Q3542" s="3">
        <f t="shared" si="1041"/>
        <v>-176.62374237604331</v>
      </c>
      <c r="R3542">
        <f t="shared" si="1042"/>
        <v>3.3762576239566897</v>
      </c>
      <c r="S3542">
        <f t="shared" si="1043"/>
        <v>577.93011899898897</v>
      </c>
      <c r="T3542">
        <f t="shared" si="1026"/>
        <v>-29.962875487830679</v>
      </c>
    </row>
    <row r="3543" spans="1:20" x14ac:dyDescent="0.25">
      <c r="A3543">
        <f t="shared" si="1027"/>
        <v>3645040.7519936273</v>
      </c>
      <c r="B3543">
        <f t="shared" si="1044"/>
        <v>580126.25345118518</v>
      </c>
      <c r="C3543" t="str">
        <f t="shared" si="1028"/>
        <v>-0.0314804665128702-0.00174788766492745i</v>
      </c>
      <c r="D3543" t="str">
        <f t="shared" si="1029"/>
        <v>2.12629055199999-1.72283797266023i</v>
      </c>
      <c r="E3543" t="str">
        <f t="shared" si="1030"/>
        <v>-7.69906962504282-44.1481800643198i</v>
      </c>
      <c r="F3543" t="str">
        <f t="shared" si="1031"/>
        <v>2.23488698387872-0.90915655735904i</v>
      </c>
      <c r="G3543" t="str">
        <f t="shared" si="1032"/>
        <v>0.921631412546892-0.26875072456407i</v>
      </c>
      <c r="H3543" t="str">
        <f t="shared" si="1033"/>
        <v>0.0127304403097079-27.4444411711197i</v>
      </c>
      <c r="I3543" t="str">
        <f t="shared" si="1034"/>
        <v>-0.0703083773091062-0.173061874167292i</v>
      </c>
      <c r="K3543" t="str">
        <f t="shared" si="1035"/>
        <v>0.000202822342117759-0.000157968607246594i</v>
      </c>
      <c r="L3543" t="str">
        <f t="shared" si="1036"/>
        <v>0.00015-0.000486427934837302i</v>
      </c>
      <c r="M3543" t="str">
        <f t="shared" si="1037"/>
        <v>0.0004-0.0000858402237948185i</v>
      </c>
      <c r="N3543">
        <f t="shared" si="1038"/>
        <v>3.1779664279675615</v>
      </c>
      <c r="O3543">
        <f t="shared" si="1039"/>
        <v>30.025808991871958</v>
      </c>
      <c r="P3543" s="3">
        <f t="shared" si="1040"/>
        <v>-30.025808991871958</v>
      </c>
      <c r="Q3543" s="3">
        <f t="shared" si="1041"/>
        <v>-176.82203357203244</v>
      </c>
      <c r="R3543">
        <f t="shared" si="1042"/>
        <v>3.1779664279675615</v>
      </c>
      <c r="S3543">
        <f t="shared" si="1043"/>
        <v>580.12625345118522</v>
      </c>
      <c r="T3543">
        <f t="shared" si="1026"/>
        <v>-30.025808991871958</v>
      </c>
    </row>
    <row r="3544" spans="1:20" x14ac:dyDescent="0.25">
      <c r="A3544">
        <f t="shared" si="1027"/>
        <v>3658891.9068512032</v>
      </c>
      <c r="B3544">
        <f t="shared" si="1044"/>
        <v>582330.73321429966</v>
      </c>
      <c r="C3544" t="str">
        <f t="shared" si="1028"/>
        <v>-0.0312586274526806-0.00162699353101066i</v>
      </c>
      <c r="D3544" t="str">
        <f t="shared" si="1029"/>
        <v>2.12001639313397-1.72415492152634i</v>
      </c>
      <c r="E3544" t="str">
        <f t="shared" si="1030"/>
        <v>-7.73615908598155-43.9530749027999i</v>
      </c>
      <c r="F3544" t="str">
        <f t="shared" si="1031"/>
        <v>2.23355414861858-0.910268252536075i</v>
      </c>
      <c r="G3544" t="str">
        <f t="shared" si="1032"/>
        <v>0.921081772743016-0.269611091507006i</v>
      </c>
      <c r="H3544" t="str">
        <f t="shared" si="1033"/>
        <v>0.012612934631655-27.3404947052363i</v>
      </c>
      <c r="I3544" t="str">
        <f t="shared" si="1034"/>
        <v>-0.070128310523924-0.172303460280714i</v>
      </c>
      <c r="K3544" t="str">
        <f t="shared" si="1035"/>
        <v>0.000202481132636397-0.000157726869371629i</v>
      </c>
      <c r="L3544" t="str">
        <f t="shared" si="1036"/>
        <v>0.00015-0.000484586506114069i</v>
      </c>
      <c r="M3544" t="str">
        <f t="shared" si="1037"/>
        <v>0.0004-0.0000855152657848362i</v>
      </c>
      <c r="N3544">
        <f t="shared" si="1038"/>
        <v>2.979523569055857</v>
      </c>
      <c r="O3544">
        <f t="shared" si="1039"/>
        <v>30.08885216256699</v>
      </c>
      <c r="P3544" s="3">
        <f t="shared" si="1040"/>
        <v>-30.08885216256699</v>
      </c>
      <c r="Q3544" s="3">
        <f t="shared" si="1041"/>
        <v>-177.02047643094414</v>
      </c>
      <c r="R3544">
        <f t="shared" si="1042"/>
        <v>2.979523569055857</v>
      </c>
      <c r="S3544">
        <f t="shared" si="1043"/>
        <v>582.3307332142997</v>
      </c>
      <c r="T3544">
        <f t="shared" si="1026"/>
        <v>-30.08885216256699</v>
      </c>
    </row>
    <row r="3545" spans="1:20" x14ac:dyDescent="0.25">
      <c r="A3545">
        <f t="shared" si="1027"/>
        <v>3672795.696097238</v>
      </c>
      <c r="B3545">
        <f t="shared" si="1044"/>
        <v>584543.59000051406</v>
      </c>
      <c r="C3545" t="str">
        <f t="shared" si="1028"/>
        <v>-0.0310375896293064-0.00150763748156828i</v>
      </c>
      <c r="D3545" t="str">
        <f t="shared" si="1029"/>
        <v>2.11373180001483-1.72545019691922i</v>
      </c>
      <c r="E3545" t="str">
        <f t="shared" si="1030"/>
        <v>-7.77283145346688-43.7586172921575i</v>
      </c>
      <c r="F3545" t="str">
        <f t="shared" si="1031"/>
        <v>2.23221277154691-0.911387573019779i</v>
      </c>
      <c r="G3545" t="str">
        <f t="shared" si="1032"/>
        <v>0.920528610433589-0.270473081482788i</v>
      </c>
      <c r="H3545" t="str">
        <f t="shared" si="1033"/>
        <v>0.0124964714800912-27.2369421752355i</v>
      </c>
      <c r="I3545" t="str">
        <f t="shared" si="1034"/>
        <v>-0.0699491833377087-0.171547654645878i</v>
      </c>
      <c r="K3545" t="str">
        <f t="shared" si="1035"/>
        <v>0.000202139812903635-0.000157484842950721i</v>
      </c>
      <c r="L3545" t="str">
        <f t="shared" si="1036"/>
        <v>0.00015-0.000482752048330415i</v>
      </c>
      <c r="M3545" t="str">
        <f t="shared" si="1037"/>
        <v>0.0004-0.0000851915379406611i</v>
      </c>
      <c r="N3545">
        <f t="shared" si="1038"/>
        <v>2.7809318714205915</v>
      </c>
      <c r="O3545">
        <f t="shared" si="1039"/>
        <v>30.152005207224452</v>
      </c>
      <c r="P3545" s="3">
        <f t="shared" si="1040"/>
        <v>-30.152005207224452</v>
      </c>
      <c r="Q3545" s="3">
        <f t="shared" si="1041"/>
        <v>-177.21906812857941</v>
      </c>
      <c r="R3545">
        <f t="shared" si="1042"/>
        <v>2.7809318714205915</v>
      </c>
      <c r="S3545">
        <f t="shared" si="1043"/>
        <v>584.54359000051409</v>
      </c>
      <c r="T3545">
        <f t="shared" si="1026"/>
        <v>-30.152005207224452</v>
      </c>
    </row>
    <row r="3546" spans="1:20" x14ac:dyDescent="0.25">
      <c r="A3546">
        <f t="shared" si="1027"/>
        <v>3686752.3197424076</v>
      </c>
      <c r="B3546">
        <f t="shared" si="1044"/>
        <v>586764.85564251605</v>
      </c>
      <c r="C3546" t="str">
        <f t="shared" si="1028"/>
        <v>-0.0308173566959716-0.00138981124440166i</v>
      </c>
      <c r="D3546" t="str">
        <f t="shared" si="1029"/>
        <v>2.10743692785092-1.72672370244373i</v>
      </c>
      <c r="E3546" t="str">
        <f t="shared" si="1030"/>
        <v>-7.80908932137935-43.5648051409255i</v>
      </c>
      <c r="F3546" t="str">
        <f t="shared" si="1031"/>
        <v>2.23086280925056-0.912514482286411i</v>
      </c>
      <c r="G3546" t="str">
        <f t="shared" si="1032"/>
        <v>0.919971907715711-0.2713366851895i</v>
      </c>
      <c r="H3546" t="str">
        <f t="shared" si="1033"/>
        <v>0.0123810424335686-27.1337820860127i</v>
      </c>
      <c r="I3546" t="str">
        <f t="shared" si="1034"/>
        <v>-0.0697709862129857-0.170794447523681i</v>
      </c>
      <c r="K3546" t="str">
        <f t="shared" si="1035"/>
        <v>0.000201798392344563-0.000157242522992014i</v>
      </c>
      <c r="L3546" t="str">
        <f t="shared" si="1036"/>
        <v>0.00015-0.000480924535097045i</v>
      </c>
      <c r="M3546" t="str">
        <f t="shared" si="1037"/>
        <v>0.0004-0.0000848690356053612i</v>
      </c>
      <c r="N3546">
        <f t="shared" si="1038"/>
        <v>2.5821941698591218</v>
      </c>
      <c r="O3546">
        <f t="shared" si="1039"/>
        <v>30.215268329450247</v>
      </c>
      <c r="P3546" s="3">
        <f t="shared" si="1040"/>
        <v>-30.215268329450247</v>
      </c>
      <c r="Q3546" s="3">
        <f t="shared" si="1041"/>
        <v>-177.41780583014088</v>
      </c>
      <c r="R3546">
        <f t="shared" si="1042"/>
        <v>2.5821941698591218</v>
      </c>
      <c r="S3546">
        <f t="shared" si="1043"/>
        <v>586.76485564251607</v>
      </c>
      <c r="T3546">
        <f t="shared" si="1026"/>
        <v>-30.215268329450247</v>
      </c>
    </row>
    <row r="3547" spans="1:20" x14ac:dyDescent="0.25">
      <c r="A3547">
        <f t="shared" si="1027"/>
        <v>3700761.9785574293</v>
      </c>
      <c r="B3547">
        <f t="shared" si="1044"/>
        <v>588994.56209395768</v>
      </c>
      <c r="C3547" t="str">
        <f t="shared" si="1028"/>
        <v>-0.0305979322777774-0.0012735065124211i</v>
      </c>
      <c r="D3547" t="str">
        <f t="shared" si="1029"/>
        <v>2.10113193295114-1.72797534302894i</v>
      </c>
      <c r="E3547" t="str">
        <f t="shared" si="1030"/>
        <v>-7.84493525981456-43.3716363649696i</v>
      </c>
      <c r="F3547" t="str">
        <f t="shared" si="1031"/>
        <v>2.229504218256-0.913648943485411i</v>
      </c>
      <c r="G3547" t="str">
        <f t="shared" si="1032"/>
        <v>0.919411646661608-0.272201893168652i</v>
      </c>
      <c r="H3547" t="str">
        <f t="shared" si="1033"/>
        <v>0.0122666391303157-27.031012948165i</v>
      </c>
      <c r="I3547" t="str">
        <f t="shared" si="1034"/>
        <v>-0.0695937096757054-0.170043829222798i</v>
      </c>
      <c r="K3547" t="str">
        <f t="shared" si="1035"/>
        <v>0.000201456880400599-0.000156999904608686i</v>
      </c>
      <c r="L3547" t="str">
        <f t="shared" si="1036"/>
        <v>0.00015-0.000479103940124572i</v>
      </c>
      <c r="M3547" t="str">
        <f t="shared" si="1037"/>
        <v>0.0004-0.0000845477541396306i</v>
      </c>
      <c r="N3547">
        <f t="shared" si="1038"/>
        <v>2.38331330953784</v>
      </c>
      <c r="O3547">
        <f t="shared" si="1039"/>
        <v>30.278641729135675</v>
      </c>
      <c r="P3547" s="3">
        <f t="shared" si="1040"/>
        <v>-30.278641729135675</v>
      </c>
      <c r="Q3547" s="3">
        <f t="shared" si="1041"/>
        <v>-177.61668669046216</v>
      </c>
      <c r="R3547">
        <f t="shared" si="1042"/>
        <v>2.38331330953784</v>
      </c>
      <c r="S3547">
        <f t="shared" si="1043"/>
        <v>588.99456209395771</v>
      </c>
      <c r="T3547">
        <f t="shared" si="1026"/>
        <v>-30.278641729135675</v>
      </c>
    </row>
    <row r="3548" spans="1:20" x14ac:dyDescent="0.25">
      <c r="A3548">
        <f t="shared" si="1027"/>
        <v>3714824.8740759478</v>
      </c>
      <c r="B3548">
        <f t="shared" si="1044"/>
        <v>591232.74142991472</v>
      </c>
      <c r="C3548" t="str">
        <f t="shared" si="1028"/>
        <v>-0.0303793199707088-0.00115871494393134i</v>
      </c>
      <c r="D3548" t="str">
        <f t="shared" si="1029"/>
        <v>2.09481697271089-1.72920502494314i</v>
      </c>
      <c r="E3548" t="str">
        <f t="shared" si="1030"/>
        <v>-7.88037181530825-43.1791088875478i</v>
      </c>
      <c r="F3548" t="str">
        <f t="shared" si="1031"/>
        <v>2.22813695503187-0.91479091943651i</v>
      </c>
      <c r="G3548" t="str">
        <f t="shared" si="1032"/>
        <v>0.918847809319646-0.273068695804065i</v>
      </c>
      <c r="H3548" t="str">
        <f t="shared" si="1033"/>
        <v>0.012153253267827-26.9286332779695i</v>
      </c>
      <c r="I3548" t="str">
        <f t="shared" si="1034"/>
        <v>-0.0694173443148108-0.169295790099604i</v>
      </c>
      <c r="K3548" t="str">
        <f t="shared" si="1035"/>
        <v>0.000201115286528364-0.000156756983019096i</v>
      </c>
      <c r="L3548" t="str">
        <f t="shared" si="1036"/>
        <v>0.00015-0.000477290237223125i</v>
      </c>
      <c r="M3548" t="str">
        <f t="shared" si="1037"/>
        <v>0.0004-0.000084227688921728i</v>
      </c>
      <c r="N3548">
        <f t="shared" si="1038"/>
        <v>2.1842921457630098</v>
      </c>
      <c r="O3548">
        <f t="shared" si="1039"/>
        <v>30.342125602446348</v>
      </c>
      <c r="P3548" s="3">
        <f t="shared" si="1040"/>
        <v>-30.342125602446348</v>
      </c>
      <c r="Q3548" s="3">
        <f t="shared" si="1041"/>
        <v>-177.81570785423699</v>
      </c>
      <c r="R3548">
        <f t="shared" si="1042"/>
        <v>2.1842921457630098</v>
      </c>
      <c r="S3548">
        <f t="shared" si="1043"/>
        <v>591.23274142991477</v>
      </c>
      <c r="T3548">
        <f t="shared" si="1026"/>
        <v>-30.342125602446348</v>
      </c>
    </row>
    <row r="3549" spans="1:20" x14ac:dyDescent="0.25">
      <c r="A3549">
        <f t="shared" si="1027"/>
        <v>3728941.2085974361</v>
      </c>
      <c r="B3549">
        <f t="shared" si="1044"/>
        <v>593479.42584734841</v>
      </c>
      <c r="C3549" t="str">
        <f t="shared" si="1028"/>
        <v>-0.0301615233406557-0.00104542816293472i</v>
      </c>
      <c r="D3549" t="str">
        <f t="shared" si="1029"/>
        <v>2.08849220559784-1.73041265580885i</v>
      </c>
      <c r="E3549" t="str">
        <f t="shared" si="1030"/>
        <v>-7.91540151106058-42.9872206393683i</v>
      </c>
      <c r="F3549" t="str">
        <f t="shared" si="1031"/>
        <v>2.2267609759915-0.9159403726268i</v>
      </c>
      <c r="G3549" t="str">
        <f t="shared" si="1032"/>
        <v>0.918280377715383-0.273937083320745i</v>
      </c>
      <c r="H3549" t="str">
        <f t="shared" si="1033"/>
        <v>0.012040876602458-26.8266415973616i</v>
      </c>
      <c r="I3549" t="str">
        <f t="shared" si="1034"/>
        <v>-0.069241880781807-0.168550320558077i</v>
      </c>
      <c r="K3549" t="str">
        <f t="shared" si="1035"/>
        <v>0.000200773620198578-0.000156513753546929i</v>
      </c>
      <c r="L3549" t="str">
        <f t="shared" si="1036"/>
        <v>0.00015-0.000475483400301977i</v>
      </c>
      <c r="M3549" t="str">
        <f t="shared" si="1037"/>
        <v>0.0004-0.0000839088353474077i</v>
      </c>
      <c r="N3549">
        <f t="shared" si="1038"/>
        <v>1.9851335437483897</v>
      </c>
      <c r="O3549">
        <f t="shared" si="1039"/>
        <v>30.405720141809791</v>
      </c>
      <c r="P3549" s="3">
        <f t="shared" si="1040"/>
        <v>-30.405720141809791</v>
      </c>
      <c r="Q3549" s="3">
        <f t="shared" si="1041"/>
        <v>-178.01486645625161</v>
      </c>
      <c r="R3549">
        <f t="shared" si="1042"/>
        <v>1.9851335437483897</v>
      </c>
      <c r="S3549">
        <f t="shared" si="1043"/>
        <v>593.47942584734835</v>
      </c>
      <c r="T3549">
        <f t="shared" si="1026"/>
        <v>-30.405720141809791</v>
      </c>
    </row>
    <row r="3550" spans="1:20" x14ac:dyDescent="0.25">
      <c r="A3550">
        <f t="shared" si="1027"/>
        <v>3743111.1851901067</v>
      </c>
      <c r="B3550">
        <f t="shared" si="1044"/>
        <v>595734.64766556839</v>
      </c>
      <c r="C3550" t="str">
        <f t="shared" si="1028"/>
        <v>-0.0299445459224345-0.000933637759453709i</v>
      </c>
      <c r="D3550" t="str">
        <f t="shared" si="1029"/>
        <v>2.08215779113736-1.73159814461748i</v>
      </c>
      <c r="E3550" t="str">
        <f t="shared" si="1030"/>
        <v>-7.95002684715846-42.7959695586436i</v>
      </c>
      <c r="F3550" t="str">
        <f t="shared" si="1031"/>
        <v>2.22537623749546-0.917097265207833i</v>
      </c>
      <c r="G3550" t="str">
        <f t="shared" si="1032"/>
        <v>0.917709333852618-0.274807045783768i</v>
      </c>
      <c r="H3550" t="str">
        <f t="shared" si="1033"/>
        <v>0.011929500949023-26.7250364339119i</v>
      </c>
      <c r="I3550" t="str">
        <f t="shared" si="1034"/>
        <v>-0.069067309790333-0.167807411049701i</v>
      </c>
      <c r="K3550" t="str">
        <f t="shared" si="1035"/>
        <v>0.000200431890894936-0.000156270211621307i</v>
      </c>
      <c r="L3550" t="str">
        <f t="shared" si="1036"/>
        <v>0.00015-0.000473683403369174i</v>
      </c>
      <c r="M3550" t="str">
        <f t="shared" si="1037"/>
        <v>0.0004-0.000083591188829854i</v>
      </c>
      <c r="N3550">
        <f t="shared" si="1038"/>
        <v>1.7858403783842789</v>
      </c>
      <c r="O3550">
        <f t="shared" si="1039"/>
        <v>30.469425535905831</v>
      </c>
      <c r="P3550" s="3">
        <f t="shared" si="1040"/>
        <v>-30.469425535905831</v>
      </c>
      <c r="Q3550" s="3">
        <f t="shared" si="1041"/>
        <v>-178.21415962161572</v>
      </c>
      <c r="R3550">
        <f t="shared" si="1042"/>
        <v>1.7858403783842789</v>
      </c>
      <c r="S3550">
        <f t="shared" si="1043"/>
        <v>595.73464766556845</v>
      </c>
      <c r="T3550">
        <f t="shared" si="1026"/>
        <v>-30.469425535905831</v>
      </c>
    </row>
    <row r="3551" spans="1:20" x14ac:dyDescent="0.25">
      <c r="A3551">
        <f t="shared" si="1027"/>
        <v>3757335.0076938295</v>
      </c>
      <c r="B3551">
        <f t="shared" si="1044"/>
        <v>597998.43932669761</v>
      </c>
      <c r="C3551" t="str">
        <f t="shared" si="1028"/>
        <v>-0.0297283912188265-0.000823335289870808i</v>
      </c>
      <c r="D3551" t="str">
        <f t="shared" si="1029"/>
        <v>2.07581388989778-1.7327614017439i</v>
      </c>
      <c r="E3551" t="str">
        <f t="shared" si="1030"/>
        <v>-7.98425030079667-42.6053535911465i</v>
      </c>
      <c r="F3551" t="str">
        <f t="shared" si="1031"/>
        <v>2.22398269585418-0.918261558992727i</v>
      </c>
      <c r="G3551" t="str">
        <f t="shared" si="1032"/>
        <v>0.917134659714475-0.275678573097165i</v>
      </c>
      <c r="H3551" t="str">
        <f t="shared" si="1033"/>
        <v>0.0118191181803971-26.6238163208059i</v>
      </c>
      <c r="I3551" t="str">
        <f t="shared" si="1034"/>
        <v>-0.0688936221157449-0.167067052073387i</v>
      </c>
      <c r="K3551" t="str">
        <f t="shared" si="1035"/>
        <v>0.000200090108112991-0.000156026352776902i</v>
      </c>
      <c r="L3551" t="str">
        <f t="shared" si="1036"/>
        <v>0.00015-0.000471890220531155i</v>
      </c>
      <c r="M3551" t="str">
        <f t="shared" si="1037"/>
        <v>0.0004-0.0000832747447996155i</v>
      </c>
      <c r="N3551">
        <f t="shared" si="1038"/>
        <v>1.58641553400372</v>
      </c>
      <c r="O3551">
        <f t="shared" si="1039"/>
        <v>30.533241969655212</v>
      </c>
      <c r="P3551" s="3">
        <f t="shared" si="1040"/>
        <v>-30.533241969655212</v>
      </c>
      <c r="Q3551" s="3">
        <f t="shared" si="1041"/>
        <v>-178.41358446599628</v>
      </c>
      <c r="R3551">
        <f t="shared" si="1042"/>
        <v>1.58641553400372</v>
      </c>
      <c r="S3551">
        <f t="shared" si="1043"/>
        <v>597.99843932669762</v>
      </c>
      <c r="T3551">
        <f t="shared" si="1026"/>
        <v>-30.533241969655212</v>
      </c>
    </row>
    <row r="3552" spans="1:20" x14ac:dyDescent="0.25">
      <c r="A3552">
        <f t="shared" si="1027"/>
        <v>3771612.8807230666</v>
      </c>
      <c r="B3552">
        <f t="shared" si="1044"/>
        <v>600270.83339613909</v>
      </c>
      <c r="C3552" t="str">
        <f t="shared" si="1028"/>
        <v>-0.0295130626996222-0.000714512277287959i</v>
      </c>
      <c r="D3552" t="str">
        <f t="shared" si="1029"/>
        <v>2.06946066347547-1.73390233896086i</v>
      </c>
      <c r="E3552" t="str">
        <f t="shared" si="1030"/>
        <v>-8.01807432649703-42.4153706902621i</v>
      </c>
      <c r="F3552" t="str">
        <f t="shared" si="1031"/>
        <v>2.22258030733057-0.919433215453231i</v>
      </c>
      <c r="G3552" t="str">
        <f t="shared" si="1032"/>
        <v>0.91655633726449-0.276551655002808i</v>
      </c>
      <c r="H3552" t="str">
        <f t="shared" si="1033"/>
        <v>0.0117097202271227-26.5229797968205i</v>
      </c>
      <c r="I3552" t="str">
        <f t="shared" si="1034"/>
        <v>-0.0687208085946925-0.166329234175367i</v>
      </c>
      <c r="K3552" t="str">
        <f t="shared" si="1035"/>
        <v>0.000199748281359037-0.000155782172654018i</v>
      </c>
      <c r="L3552" t="str">
        <f t="shared" si="1036"/>
        <v>0.00015-0.000470103825992384i</v>
      </c>
      <c r="M3552" t="str">
        <f t="shared" si="1037"/>
        <v>0.0004-0.0000829594987045385i</v>
      </c>
      <c r="N3552">
        <f t="shared" si="1038"/>
        <v>1.3868619041512318</v>
      </c>
      <c r="O3552">
        <f t="shared" si="1039"/>
        <v>30.597169624209602</v>
      </c>
      <c r="P3552" s="3">
        <f t="shared" si="1040"/>
        <v>-30.597169624209602</v>
      </c>
      <c r="Q3552" s="3">
        <f t="shared" si="1041"/>
        <v>-178.61313809584877</v>
      </c>
      <c r="R3552">
        <f t="shared" si="1042"/>
        <v>1.3868619041512318</v>
      </c>
      <c r="S3552">
        <f t="shared" si="1043"/>
        <v>600.2708333961391</v>
      </c>
      <c r="T3552">
        <f t="shared" si="1026"/>
        <v>-30.597169624209602</v>
      </c>
    </row>
    <row r="3553" spans="1:20" x14ac:dyDescent="0.25">
      <c r="A3553">
        <f t="shared" si="1027"/>
        <v>3785945.0096698143</v>
      </c>
      <c r="B3553">
        <f t="shared" si="1044"/>
        <v>602551.86256304441</v>
      </c>
      <c r="C3553" t="str">
        <f t="shared" si="1028"/>
        <v>-0.0292985638006766-0.000607160211901367i</v>
      </c>
      <c r="D3553" t="str">
        <f t="shared" si="1029"/>
        <v>2.06309827447958-1.73502086945315i</v>
      </c>
      <c r="E3553" t="str">
        <f t="shared" si="1030"/>
        <v>-8.05150135632658-42.2260188170419i</v>
      </c>
      <c r="F3553" t="str">
        <f t="shared" si="1031"/>
        <v>2.22116902814277-0.920612195716887i</v>
      </c>
      <c r="G3553" t="str">
        <f t="shared" si="1032"/>
        <v>0.915974348447726-0.277426281079298i</v>
      </c>
      <c r="H3553" t="str">
        <f t="shared" si="1033"/>
        <v>0.0116012990770183-26.4225254063039i</v>
      </c>
      <c r="I3553" t="str">
        <f t="shared" si="1034"/>
        <v>-0.0685488601247151-0.16559394794912i</v>
      </c>
      <c r="K3553" t="str">
        <f t="shared" si="1035"/>
        <v>0.000199406420148973-0.000155537666998669i</v>
      </c>
      <c r="L3553" t="str">
        <f t="shared" si="1036"/>
        <v>0.00015-0.000468324194054974i</v>
      </c>
      <c r="M3553" t="str">
        <f t="shared" si="1037"/>
        <v>0.0004-0.0000826454460097017i</v>
      </c>
      <c r="N3553">
        <f t="shared" si="1038"/>
        <v>1.1871823913458854</v>
      </c>
      <c r="O3553">
        <f t="shared" si="1039"/>
        <v>30.661208676941726</v>
      </c>
      <c r="P3553" s="3">
        <f t="shared" si="1040"/>
        <v>-30.661208676941726</v>
      </c>
      <c r="Q3553" s="3">
        <f t="shared" si="1041"/>
        <v>-178.81281760865411</v>
      </c>
      <c r="R3553">
        <f t="shared" si="1042"/>
        <v>1.1871823913458854</v>
      </c>
      <c r="S3553">
        <f t="shared" si="1043"/>
        <v>602.55186256304444</v>
      </c>
      <c r="T3553">
        <f t="shared" si="1026"/>
        <v>-30.661208676941726</v>
      </c>
    </row>
    <row r="3554" spans="1:20" x14ac:dyDescent="0.25">
      <c r="A3554">
        <f t="shared" si="1027"/>
        <v>3800331.6007065596</v>
      </c>
      <c r="B3554">
        <f t="shared" si="1044"/>
        <v>604841.55964078405</v>
      </c>
      <c r="C3554" t="str">
        <f t="shared" si="1028"/>
        <v>-0.0290848979229728-0.000501270551396402i</v>
      </c>
      <c r="D3554" t="str">
        <f t="shared" si="1029"/>
        <v>2.05672688651651-1.73611690783154i</v>
      </c>
      <c r="E3554" t="str">
        <f t="shared" si="1030"/>
        <v>-8.08453380011328-42.0372959402533i</v>
      </c>
      <c r="F3554" t="str">
        <f t="shared" si="1031"/>
        <v>2.21974881446685-0.921798460564102i</v>
      </c>
      <c r="G3554" t="str">
        <f t="shared" si="1032"/>
        <v>0.915388675191901-0.278302440740856i</v>
      </c>
      <c r="H3554" t="str">
        <f t="shared" si="1033"/>
        <v>0.0114938467747928-26.3224516991526i</v>
      </c>
      <c r="I3554" t="str">
        <f t="shared" si="1034"/>
        <v>-0.0683777676638273-0.164861184035268i</v>
      </c>
      <c r="K3554" t="str">
        <f t="shared" si="1035"/>
        <v>0.000199064534007188-0.000155292831662633i</v>
      </c>
      <c r="L3554" t="str">
        <f t="shared" si="1036"/>
        <v>0.00015-0.000466551299118325i</v>
      </c>
      <c r="M3554" t="str">
        <f t="shared" si="1037"/>
        <v>0.0004-0.0000823325821973513i</v>
      </c>
      <c r="N3554">
        <f t="shared" si="1038"/>
        <v>0.9873799068488438</v>
      </c>
      <c r="O3554">
        <f t="shared" si="1039"/>
        <v>30.725359301436374</v>
      </c>
      <c r="P3554" s="3">
        <f t="shared" si="1040"/>
        <v>-30.725359301436374</v>
      </c>
      <c r="Q3554" s="3">
        <f t="shared" si="1041"/>
        <v>-179.01262009315116</v>
      </c>
      <c r="R3554">
        <f t="shared" si="1042"/>
        <v>0.9873799068488438</v>
      </c>
      <c r="S3554">
        <f t="shared" si="1043"/>
        <v>604.841559640784</v>
      </c>
      <c r="T3554">
        <f t="shared" si="1026"/>
        <v>-30.725359301436374</v>
      </c>
    </row>
    <row r="3555" spans="1:20" x14ac:dyDescent="0.25">
      <c r="A3555">
        <f t="shared" si="1027"/>
        <v>3814772.860789245</v>
      </c>
      <c r="B3555">
        <f t="shared" si="1044"/>
        <v>607139.95756741904</v>
      </c>
      <c r="C3555" t="str">
        <f t="shared" si="1028"/>
        <v>-0.0288720684317007-0.000396834721358147i</v>
      </c>
      <c r="D3555" t="str">
        <f t="shared" si="1029"/>
        <v>2.05034666417441-1.73719037014666i</v>
      </c>
      <c r="E3555" t="str">
        <f t="shared" si="1030"/>
        <v>-8.11717404566147-41.8492000364314i</v>
      </c>
      <c r="F3555" t="str">
        <f t="shared" si="1031"/>
        <v>2.21831962243961-0.922991970425291i</v>
      </c>
      <c r="G3555" t="str">
        <f t="shared" si="1032"/>
        <v>0.914799299408535-0.279180123236216i</v>
      </c>
      <c r="H3555" t="str">
        <f t="shared" si="1033"/>
        <v>0.0113873554216617-26.2227572307911i</v>
      </c>
      <c r="I3555" t="str">
        <f t="shared" si="1034"/>
        <v>-0.0682075222301203-0.164130933121501i</v>
      </c>
      <c r="K3555" t="str">
        <f t="shared" si="1035"/>
        <v>0.000198722632465426-0.000155047662603498i</v>
      </c>
      <c r="L3555" t="str">
        <f t="shared" si="1036"/>
        <v>0.00015-0.000464785115678747i</v>
      </c>
      <c r="M3555" t="str">
        <f t="shared" si="1037"/>
        <v>0.0004-0.0000820209027668377i</v>
      </c>
      <c r="N3555">
        <f t="shared" si="1038"/>
        <v>0.78745737042663677</v>
      </c>
      <c r="O3555">
        <f t="shared" si="1039"/>
        <v>30.789621667480418</v>
      </c>
      <c r="P3555" s="3">
        <f t="shared" si="1040"/>
        <v>-30.789621667480418</v>
      </c>
      <c r="Q3555" s="3">
        <f t="shared" si="1041"/>
        <v>-179.21254262957336</v>
      </c>
      <c r="R3555">
        <f t="shared" si="1042"/>
        <v>0.78745737042663677</v>
      </c>
      <c r="S3555">
        <f t="shared" si="1043"/>
        <v>607.13995756741906</v>
      </c>
      <c r="T3555">
        <f t="shared" si="1026"/>
        <v>-30.789621667480418</v>
      </c>
    </row>
    <row r="3556" spans="1:20" x14ac:dyDescent="0.25">
      <c r="A3556">
        <f t="shared" si="1027"/>
        <v>3829268.9976602443</v>
      </c>
      <c r="B3556">
        <f t="shared" si="1044"/>
        <v>609447.08940617531</v>
      </c>
      <c r="C3556" t="str">
        <f t="shared" si="1028"/>
        <v>-0.0286600786553413-0.000293844115700369i</v>
      </c>
      <c r="D3556" t="str">
        <f t="shared" si="1029"/>
        <v>2.04395777300717-1.73824117390255i</v>
      </c>
      <c r="E3556" t="str">
        <f t="shared" si="1030"/>
        <v>-8.14942445896485-41.6617290899265i</v>
      </c>
      <c r="F3556" t="str">
        <f t="shared" si="1031"/>
        <v>2.21688140816141-0.924192685378017i</v>
      </c>
      <c r="G3556" t="str">
        <f t="shared" si="1032"/>
        <v>0.914206202994116-0.280059317647525i</v>
      </c>
      <c r="H3556" t="str">
        <f t="shared" si="1033"/>
        <v>0.0112818171749687-26.1234405621495i</v>
      </c>
      <c r="I3556" t="str">
        <f t="shared" si="1034"/>
        <v>-0.0680381149013622-0.163403185942477i</v>
      </c>
      <c r="K3556" t="str">
        <f t="shared" si="1035"/>
        <v>0.000198380725061661-0.000154802155884678i</v>
      </c>
      <c r="L3556" t="str">
        <f t="shared" si="1036"/>
        <v>0.00015-0.000463025618329095i</v>
      </c>
      <c r="M3556" t="str">
        <f t="shared" si="1037"/>
        <v>0.0004-0.0000817104032345466i</v>
      </c>
      <c r="N3556">
        <f t="shared" si="1038"/>
        <v>0.58741771011659694</v>
      </c>
      <c r="O3556">
        <f t="shared" si="1039"/>
        <v>30.853995941054826</v>
      </c>
      <c r="P3556" s="3">
        <f t="shared" si="1040"/>
        <v>-30.853995941054826</v>
      </c>
      <c r="Q3556" s="3">
        <f t="shared" si="1041"/>
        <v>-179.4125822898834</v>
      </c>
      <c r="R3556">
        <f t="shared" si="1042"/>
        <v>0.58741771011659694</v>
      </c>
      <c r="S3556">
        <f t="shared" si="1043"/>
        <v>609.44708940617534</v>
      </c>
      <c r="T3556">
        <f t="shared" si="1026"/>
        <v>-30.853995941054826</v>
      </c>
    </row>
    <row r="3557" spans="1:20" x14ac:dyDescent="0.25">
      <c r="A3557">
        <f t="shared" si="1027"/>
        <v>3843820.2198513537</v>
      </c>
      <c r="B3557">
        <f t="shared" si="1044"/>
        <v>611762.98834591883</v>
      </c>
      <c r="C3557" t="str">
        <f t="shared" si="1028"/>
        <v>-0.0284489318847642-0.000192290097109395i</v>
      </c>
      <c r="D3557" t="str">
        <f t="shared" si="1029"/>
        <v>2.03756037951832-1.73926923807004i</v>
      </c>
      <c r="E3557" t="str">
        <f t="shared" si="1030"/>
        <v>-8.18128738441876-41.4748810929518i</v>
      </c>
      <c r="F3557" t="str">
        <f t="shared" si="1031"/>
        <v>2.21543412769898-0.925400565144091i</v>
      </c>
      <c r="G3557" t="str">
        <f t="shared" si="1032"/>
        <v>0.913609367831283-0.28094001288924i</v>
      </c>
      <c r="H3557" t="str">
        <f t="shared" si="1033"/>
        <v>0.0111772242478091-26.0245002596426i</v>
      </c>
      <c r="I3557" t="str">
        <f t="shared" si="1034"/>
        <v>-0.0678695368146019-0.162677933279736i</v>
      </c>
      <c r="K3557" t="str">
        <f t="shared" si="1035"/>
        <v>0.000198038821338963-0.000154556307675432i</v>
      </c>
      <c r="L3557" t="str">
        <f t="shared" si="1036"/>
        <v>0.00015-0.000461272781758414i</v>
      </c>
      <c r="M3557" t="str">
        <f t="shared" si="1037"/>
        <v>0.0004-0.0000814010791338379i</v>
      </c>
      <c r="N3557">
        <f t="shared" si="1038"/>
        <v>0.38726386198783302</v>
      </c>
      <c r="O3557">
        <f t="shared" si="1039"/>
        <v>30.918482284326352</v>
      </c>
      <c r="P3557" s="3">
        <f t="shared" si="1040"/>
        <v>-30.918482284326352</v>
      </c>
      <c r="Q3557" s="3">
        <f t="shared" si="1041"/>
        <v>-179.61273613801217</v>
      </c>
      <c r="R3557">
        <f t="shared" si="1042"/>
        <v>0.38726386198783302</v>
      </c>
      <c r="S3557">
        <f t="shared" si="1043"/>
        <v>611.76298834591887</v>
      </c>
      <c r="T3557">
        <f t="shared" si="1026"/>
        <v>-30.918482284326352</v>
      </c>
    </row>
    <row r="3558" spans="1:20" x14ac:dyDescent="0.25">
      <c r="A3558">
        <f t="shared" si="1027"/>
        <v>3858426.736686789</v>
      </c>
      <c r="B3558">
        <f t="shared" si="1044"/>
        <v>614087.68770163332</v>
      </c>
      <c r="C3558" t="str">
        <f t="shared" si="1028"/>
        <v>-0.0282386313723393-0.0000921639975073173i</v>
      </c>
      <c r="D3558" t="str">
        <f t="shared" si="1029"/>
        <v>2.03115465114478-1.74027448309999i</v>
      </c>
      <c r="E3558" t="str">
        <f t="shared" si="1030"/>
        <v>-8.21276514503003-41.2886540456316i</v>
      </c>
      <c r="F3558" t="str">
        <f t="shared" si="1031"/>
        <v>2.21397773708843-0.926615569086762i</v>
      </c>
      <c r="G3558" t="str">
        <f t="shared" si="1032"/>
        <v>0.913008775790028-0.281822197707033i</v>
      </c>
      <c r="H3558" t="str">
        <f t="shared" si="1033"/>
        <v>0.0110735689086585-25.9259348951487i</v>
      </c>
      <c r="I3558" t="str">
        <f t="shared" si="1034"/>
        <v>-0.067701779165783-0.161955165961619i</v>
      </c>
      <c r="K3558" t="str">
        <f t="shared" si="1035"/>
        <v>0.000197696930844372-0.000154310114250853i</v>
      </c>
      <c r="L3558" t="str">
        <f t="shared" si="1036"/>
        <v>0.00015-0.000459526580751557i</v>
      </c>
      <c r="M3558" t="str">
        <f t="shared" si="1037"/>
        <v>0.0004-0.0000810929260149806i</v>
      </c>
      <c r="N3558">
        <f t="shared" si="1038"/>
        <v>0.18699876990700659</v>
      </c>
      <c r="O3558">
        <f t="shared" si="1039"/>
        <v>30.983080855638757</v>
      </c>
      <c r="P3558" s="3">
        <f t="shared" si="1040"/>
        <v>-30.983080855638757</v>
      </c>
      <c r="Q3558" s="3">
        <f t="shared" si="1041"/>
        <v>-179.81300123009299</v>
      </c>
      <c r="R3558">
        <f t="shared" si="1042"/>
        <v>0.18699876990700659</v>
      </c>
      <c r="S3558">
        <f t="shared" si="1043"/>
        <v>614.08768770163329</v>
      </c>
      <c r="T3558">
        <f t="shared" si="1026"/>
        <v>-30.983080855638757</v>
      </c>
    </row>
    <row r="3559" spans="1:20" x14ac:dyDescent="0.25">
      <c r="A3559">
        <f t="shared" si="1027"/>
        <v>3873088.7582861981</v>
      </c>
      <c r="B3559">
        <f t="shared" si="1044"/>
        <v>616421.22091489949</v>
      </c>
      <c r="C3559" t="str">
        <f t="shared" si="1028"/>
        <v>-0.0280291803310542+0.0000065428814709674i</v>
      </c>
      <c r="D3559" t="str">
        <f t="shared" si="1029"/>
        <v>2.02474075624016-1.74125683093614i</v>
      </c>
      <c r="E3559" t="str">
        <f t="shared" si="1030"/>
        <v>-8.2438600426266-41.103045956046i</v>
      </c>
      <c r="F3559" t="str">
        <f t="shared" si="1031"/>
        <v>2.21251219233813-0.927837656207854i</v>
      </c>
      <c r="G3559" t="str">
        <f t="shared" si="1032"/>
        <v>0.912404408728916-0.282705860676699i</v>
      </c>
      <c r="H3559" t="str">
        <f t="shared" si="1033"/>
        <v>0.0109708434810035-25.8277430459884i</v>
      </c>
      <c r="I3559" t="str">
        <f t="shared" si="1034"/>
        <v>-0.0675348332093575-0.161234874863174i</v>
      </c>
      <c r="K3559" t="str">
        <f t="shared" si="1035"/>
        <v>0.000197355063127761-0.000154063571991845i</v>
      </c>
      <c r="L3559" t="str">
        <f t="shared" si="1036"/>
        <v>0.00015-0.000457786990188839i</v>
      </c>
      <c r="M3559" t="str">
        <f t="shared" si="1037"/>
        <v>0.0004-0.0000807859394450894i</v>
      </c>
      <c r="N3559">
        <f t="shared" si="1038"/>
        <v>1.3374614701717746E-2</v>
      </c>
      <c r="O3559">
        <f t="shared" si="1039"/>
        <v>31.047791809506275</v>
      </c>
      <c r="P3559" s="3">
        <f t="shared" si="1040"/>
        <v>-31.047791809506275</v>
      </c>
      <c r="Q3559" s="3">
        <f t="shared" si="1041"/>
        <v>179.98662538529828</v>
      </c>
      <c r="R3559">
        <f t="shared" si="1042"/>
        <v>-1.3374614701717746E-2</v>
      </c>
      <c r="S3559">
        <f t="shared" si="1043"/>
        <v>616.42122091489944</v>
      </c>
      <c r="T3559">
        <f t="shared" si="1026"/>
        <v>-31.047791809506275</v>
      </c>
    </row>
    <row r="3560" spans="1:20" x14ac:dyDescent="0.25">
      <c r="A3560">
        <f t="shared" si="1027"/>
        <v>3887806.4955676859</v>
      </c>
      <c r="B3560">
        <f t="shared" si="1044"/>
        <v>618763.62155437609</v>
      </c>
      <c r="C3560" t="str">
        <f t="shared" si="1028"/>
        <v>-0.0278205819336499+0.000103839267983156i</v>
      </c>
      <c r="D3560" t="str">
        <f t="shared" si="1029"/>
        <v>2.01831886405819-1.742216205028i</v>
      </c>
      <c r="E3560" t="str">
        <f t="shared" si="1030"/>
        <v>-8.27457435806516-40.918054840276i</v>
      </c>
      <c r="F3560" t="str">
        <f t="shared" si="1031"/>
        <v>2.21103744943178-0.929066785144952i</v>
      </c>
      <c r="G3560" t="str">
        <f t="shared" si="1032"/>
        <v>0.911796248496325-0.283590990203061i</v>
      </c>
      <c r="H3560" t="str">
        <f t="shared" si="1033"/>
        <v>0.010869040342977-25.729923294903i</v>
      </c>
      <c r="I3560" t="str">
        <f t="shared" si="1034"/>
        <v>-0.0673686902579046-0.160517050906072i</v>
      </c>
      <c r="K3560" t="str">
        <f t="shared" si="1035"/>
        <v>0.000197013227740708-0.000153816677385086i</v>
      </c>
      <c r="L3560" t="str">
        <f t="shared" si="1036"/>
        <v>0.00015-0.000456053985045668i</v>
      </c>
      <c r="M3560" t="str">
        <f t="shared" si="1037"/>
        <v>0.0004-0.000080480115008059i</v>
      </c>
      <c r="N3560">
        <f t="shared" si="1038"/>
        <v>0.21385333309365251</v>
      </c>
      <c r="O3560">
        <f t="shared" si="1039"/>
        <v>31.112615296605458</v>
      </c>
      <c r="P3560" s="3">
        <f t="shared" si="1040"/>
        <v>-31.112615296605458</v>
      </c>
      <c r="Q3560" s="3">
        <f t="shared" si="1041"/>
        <v>179.78614666690635</v>
      </c>
      <c r="R3560">
        <f t="shared" si="1042"/>
        <v>-0.21385333309365251</v>
      </c>
      <c r="S3560">
        <f t="shared" si="1043"/>
        <v>618.76362155437607</v>
      </c>
      <c r="T3560">
        <f t="shared" si="1026"/>
        <v>-31.112615296605458</v>
      </c>
    </row>
    <row r="3561" spans="1:20" x14ac:dyDescent="0.25">
      <c r="A3561">
        <f t="shared" si="1027"/>
        <v>3902580.1602508426</v>
      </c>
      <c r="B3561">
        <f t="shared" si="1044"/>
        <v>621114.92331628269</v>
      </c>
      <c r="C3561" t="str">
        <f t="shared" si="1028"/>
        <v>-0.0276128393117635+0.000199733919469945i</v>
      </c>
      <c r="D3561" t="str">
        <f t="shared" si="1029"/>
        <v>2.01188914473561-1.74315253034327i</v>
      </c>
      <c r="E3561" t="str">
        <f t="shared" si="1030"/>
        <v>-8.30491035143725-40.7336787224464i</v>
      </c>
      <c r="F3561" t="str">
        <f t="shared" si="1031"/>
        <v>2.20955346433137-0.93030291416855i</v>
      </c>
      <c r="G3561" t="str">
        <f t="shared" si="1032"/>
        <v>0.911184276931703-0.284477574518894i</v>
      </c>
      <c r="H3561" t="str">
        <f t="shared" si="1033"/>
        <v>0.0107681519269958-25.6324742300344i</v>
      </c>
      <c r="I3561" t="str">
        <f t="shared" si="1034"/>
        <v>-0.0672033416817553-0.159801685058518i</v>
      </c>
      <c r="K3561" t="str">
        <f t="shared" si="1035"/>
        <v>0.00019667143423536-0.000153569427022973i</v>
      </c>
      <c r="L3561" t="str">
        <f t="shared" si="1036"/>
        <v>0.00015-0.000454327540392178i</v>
      </c>
      <c r="M3561" t="str">
        <f t="shared" si="1037"/>
        <v>0.0004-0.0000801754483045017i</v>
      </c>
      <c r="N3561">
        <f t="shared" si="1038"/>
        <v>0.41443441944372239</v>
      </c>
      <c r="O3561">
        <f t="shared" si="1039"/>
        <v>31.177551463769014</v>
      </c>
      <c r="P3561" s="3">
        <f t="shared" si="1040"/>
        <v>-31.177551463769014</v>
      </c>
      <c r="Q3561" s="3">
        <f t="shared" si="1041"/>
        <v>179.58556558055628</v>
      </c>
      <c r="R3561">
        <f t="shared" si="1042"/>
        <v>-0.41443441944372239</v>
      </c>
      <c r="S3561">
        <f t="shared" si="1043"/>
        <v>621.11492331628267</v>
      </c>
      <c r="T3561">
        <f t="shared" si="1026"/>
        <v>-31.177551463769014</v>
      </c>
    </row>
    <row r="3562" spans="1:20" x14ac:dyDescent="0.25">
      <c r="A3562">
        <f t="shared" si="1027"/>
        <v>3917409.9648597962</v>
      </c>
      <c r="B3562">
        <f t="shared" si="1044"/>
        <v>623475.16002488462</v>
      </c>
      <c r="C3562" t="str">
        <f t="shared" si="1028"/>
        <v>-0.0274059555550865+0.000294235622127837i</v>
      </c>
      <c r="D3562" t="str">
        <f t="shared" si="1029"/>
        <v>2.00545176927508-1.74406573338016i</v>
      </c>
      <c r="E3562" t="str">
        <f t="shared" si="1030"/>
        <v>-8.33487026227366-40.5499156347699i</v>
      </c>
      <c r="F3562" t="str">
        <f t="shared" si="1031"/>
        <v>2.2080601929804-0.931546001179262i</v>
      </c>
      <c r="G3562" t="str">
        <f t="shared" si="1032"/>
        <v>0.910568475866842-0.285365601683837i</v>
      </c>
      <c r="H3562" t="str">
        <f t="shared" si="1033"/>
        <v>0.0106681707194029-25.5353944449035i</v>
      </c>
      <c r="I3562" t="str">
        <f t="shared" si="1034"/>
        <v>-0.06703877890862-0.159088768335171i</v>
      </c>
      <c r="K3562" t="str">
        <f t="shared" si="1035"/>
        <v>0.000196329692163306-0.000153321817603548i</v>
      </c>
      <c r="L3562" t="str">
        <f t="shared" si="1036"/>
        <v>0.00015-0.000452607631392884i</v>
      </c>
      <c r="M3562" t="str">
        <f t="shared" si="1037"/>
        <v>0.0004-0.0000798719349516854i</v>
      </c>
      <c r="N3562">
        <f t="shared" si="1038"/>
        <v>0.61511490108202338</v>
      </c>
      <c r="O3562">
        <f t="shared" si="1039"/>
        <v>31.24260045397908</v>
      </c>
      <c r="P3562" s="3">
        <f t="shared" si="1040"/>
        <v>-31.24260045397908</v>
      </c>
      <c r="Q3562" s="3">
        <f t="shared" si="1041"/>
        <v>179.38488509891798</v>
      </c>
      <c r="R3562">
        <f t="shared" si="1042"/>
        <v>-0.61511490108202338</v>
      </c>
      <c r="S3562">
        <f t="shared" si="1043"/>
        <v>623.47516002488464</v>
      </c>
      <c r="T3562">
        <f t="shared" si="1026"/>
        <v>-31.24260045397908</v>
      </c>
    </row>
    <row r="3563" spans="1:20" x14ac:dyDescent="0.25">
      <c r="A3563">
        <f t="shared" si="1027"/>
        <v>3932296.1227262635</v>
      </c>
      <c r="B3563">
        <f t="shared" si="1044"/>
        <v>625844.3656329792</v>
      </c>
      <c r="C3563" t="str">
        <f t="shared" si="1028"/>
        <v>-0.0271999337105354+0.000387353190370074i</v>
      </c>
      <c r="D3563" t="str">
        <f t="shared" si="1029"/>
        <v>1.99900690952779-1.74495574217954i</v>
      </c>
      <c r="E3563" t="str">
        <f t="shared" si="1030"/>
        <v>-8.36445630974873-40.366763617587i</v>
      </c>
      <c r="F3563" t="str">
        <f t="shared" si="1031"/>
        <v>2.20655759130691-0.93279600370502i</v>
      </c>
      <c r="G3563" t="str">
        <f t="shared" si="1032"/>
        <v>0.909948827127179-0.286255059583321i</v>
      </c>
      <c r="H3563" t="str">
        <f t="shared" si="1033"/>
        <v>0.0105690892601117-25.4386825383894i</v>
      </c>
      <c r="I3563" t="str">
        <f t="shared" si="1034"/>
        <v>-0.0668749934232214-0.15837829179705i</v>
      </c>
      <c r="K3563" t="str">
        <f t="shared" si="1035"/>
        <v>0.000195988011074446-0.000153073845930415i</v>
      </c>
      <c r="L3563" t="str">
        <f t="shared" si="1036"/>
        <v>0.00015-0.00045089423330632i</v>
      </c>
      <c r="M3563" t="str">
        <f t="shared" si="1037"/>
        <v>0.0004-0.0000795695705834684i</v>
      </c>
      <c r="N3563">
        <f t="shared" si="1038"/>
        <v>0.81589179873702733</v>
      </c>
      <c r="O3563">
        <f t="shared" si="1039"/>
        <v>31.307762406361</v>
      </c>
      <c r="P3563" s="3">
        <f t="shared" si="1040"/>
        <v>-31.307762406361</v>
      </c>
      <c r="Q3563" s="3">
        <f t="shared" si="1041"/>
        <v>179.18410820126297</v>
      </c>
      <c r="R3563">
        <f t="shared" si="1042"/>
        <v>-0.81589179873702733</v>
      </c>
      <c r="S3563">
        <f t="shared" si="1043"/>
        <v>625.84436563297925</v>
      </c>
      <c r="T3563">
        <f t="shared" si="1026"/>
        <v>-31.307762406361</v>
      </c>
    </row>
    <row r="3564" spans="1:20" x14ac:dyDescent="0.25">
      <c r="A3564">
        <f t="shared" si="1027"/>
        <v>3947238.8479926232</v>
      </c>
      <c r="B3564">
        <f t="shared" si="1044"/>
        <v>628222.57422238449</v>
      </c>
      <c r="C3564" t="str">
        <f t="shared" si="1028"/>
        <v>-0.0269947767814337+0.00047909546627015i</v>
      </c>
      <c r="D3564" t="str">
        <f t="shared" si="1029"/>
        <v>1.99255473817592-1.74582248633669i</v>
      </c>
      <c r="E3564" t="str">
        <f t="shared" si="1030"/>
        <v>-8.39367069288281-40.184220719407i</v>
      </c>
      <c r="F3564" t="str">
        <f t="shared" si="1031"/>
        <v>2.20504561522666-0.934052878898278i</v>
      </c>
      <c r="G3564" t="str">
        <f t="shared" si="1032"/>
        <v>0.909325312533103-0.287145935927496i</v>
      </c>
      <c r="H3564" t="str">
        <f t="shared" si="1033"/>
        <v>0.010470900142255-25.3423371147092i</v>
      </c>
      <c r="I3564" t="str">
        <f t="shared" si="1034"/>
        <v>-0.0667119767669316-0.157670246551452i</v>
      </c>
      <c r="K3564" t="str">
        <f t="shared" si="1035"/>
        <v>0.000195646400515856-0.000152825508912637i</v>
      </c>
      <c r="L3564" t="str">
        <f t="shared" si="1036"/>
        <v>0.00015-0.000449187321484678i</v>
      </c>
      <c r="M3564" t="str">
        <f t="shared" si="1037"/>
        <v>0.0004-0.0000792683508502374i</v>
      </c>
      <c r="N3564">
        <f t="shared" si="1038"/>
        <v>1.0167621267748075</v>
      </c>
      <c r="O3564">
        <f t="shared" si="1039"/>
        <v>31.373037456177947</v>
      </c>
      <c r="P3564" s="3">
        <f t="shared" si="1040"/>
        <v>-31.373037456177947</v>
      </c>
      <c r="Q3564" s="3">
        <f t="shared" si="1041"/>
        <v>178.98323787322519</v>
      </c>
      <c r="R3564">
        <f t="shared" si="1042"/>
        <v>-1.0167621267748075</v>
      </c>
      <c r="S3564">
        <f t="shared" si="1043"/>
        <v>628.22257422238454</v>
      </c>
      <c r="T3564">
        <f t="shared" ref="T3564:T3627" si="1045">P3564</f>
        <v>-31.373037456177947</v>
      </c>
    </row>
    <row r="3565" spans="1:20" x14ac:dyDescent="0.25">
      <c r="A3565">
        <f t="shared" ref="A3565:A3628" si="1046">2*PI()*B3565</f>
        <v>3962238.3556149951</v>
      </c>
      <c r="B3565">
        <f t="shared" si="1044"/>
        <v>630609.82000442955</v>
      </c>
      <c r="C3565" t="str">
        <f t="shared" ref="C3565:C3628" si="1047">IMPRODUCT(D3565,E3565,$C$40,,K3565,$C$41)</f>
        <v>-0.0267904877267098+0.000569471318990343i</v>
      </c>
      <c r="D3565" t="str">
        <f t="shared" ref="D3565:D3628" si="1048">IMDIV(IMPRODUCT($C$37,$C$38,COMPLEX(1,A3565/$C$38)),IMSUM(-1*A3565*A3565/$C$39,COMPLEX(0,1*A3565)))</f>
        <v>1.98609542871485-1.74666589701293i</v>
      </c>
      <c r="E3565" t="str">
        <f t="shared" ref="E3565:E3628" si="1049">IMDIV(IMPRODUCT(IMSUM(F3565,G3565),$C$29,H3565),IMSUM(1,I3565))</f>
        <v>-8.42251559074183-40.0022849969497i</v>
      </c>
      <c r="F3565" t="str">
        <f t="shared" ref="F3565:F3628" si="1050">IMDIV(IMPRODUCT($C$14,$C$15,COMPLEX(1,A3565/$C$15)),IMSUM(-1*A3565*A3565/$C$16,COMPLEX(0,A3565)))</f>
        <v>2.20352422064652-0.935316583533266i</v>
      </c>
      <c r="G3565" t="str">
        <f t="shared" ref="G3565:G3628" si="1051">IMDIV(1,COMPLEX(1,A3565*$C$9*$C$10))</f>
        <v>0.908697913901296-0.288038218250164i</v>
      </c>
      <c r="H3565" t="str">
        <f t="shared" ref="H3565:H3628" si="1052">IMDIV($C$3,IMSUM(K3565,COMPLEX(0,$C$28*A3565)))</f>
        <v>0.0103735960118356-25.2463567833968i</v>
      </c>
      <c r="I3565" t="str">
        <f t="shared" ref="I3565:I3628" si="1053">IMPRODUCT(F3565,$C$29,H3565,$C$31)</f>
        <v>-0.0665497205374147-0.156964623751872i</v>
      </c>
      <c r="K3565" t="str">
        <f t="shared" ref="K3565:K3628" si="1054">IF($C$26&lt;=0,IMDIV(1,IMSUM(IMDIV(1,L3565),1/$C$18)),IMDIV(1,IMSUM(IMDIV(1,L3565),1/$C$18,IMDIV(1,M3565))))</f>
        <v>0.000195304870030662-0.000152576803564618i</v>
      </c>
      <c r="L3565" t="str">
        <f t="shared" ref="L3565:L3628" si="1055">IMSUM($C$21/$C$22,IMDIV(1,COMPLEX(0,$C$20*$C$22*A3565)))</f>
        <v>0.00015-0.000447486871373458i</v>
      </c>
      <c r="M3565" t="str">
        <f t="shared" ref="M3565:M3628" si="1056">IMSUM($C$25/$C$26,IMDIV(1,COMPLEX(0,$C$24*$C$26*A3565)))</f>
        <v>0.0004-0.0000789682714188458i</v>
      </c>
      <c r="N3565">
        <f t="shared" ref="N3565:N3628" si="1057">ABS(R3565)</f>
        <v>1.2177228934370987</v>
      </c>
      <c r="O3565">
        <f t="shared" ref="O3565:O3628" si="1058">ABS(P3565)</f>
        <v>31.438425734825163</v>
      </c>
      <c r="P3565" s="3">
        <f t="shared" ref="P3565:P3628" si="1059">20*LOG10(IMABS(C3565))</f>
        <v>-31.438425734825163</v>
      </c>
      <c r="Q3565" s="3">
        <f t="shared" ref="Q3565:Q3628" si="1060">IMARGUMENT(C3565)*180/PI()</f>
        <v>178.7822771065629</v>
      </c>
      <c r="R3565">
        <f t="shared" ref="R3565:R3628" si="1061">IF(Q3565&lt;0,Q3565+180,Q3565-180)</f>
        <v>-1.2177228934370987</v>
      </c>
      <c r="S3565">
        <f t="shared" ref="S3565:S3628" si="1062">B3565/1000</f>
        <v>630.60982000442959</v>
      </c>
      <c r="T3565">
        <f t="shared" si="1045"/>
        <v>-31.438425734825163</v>
      </c>
    </row>
    <row r="3566" spans="1:20" x14ac:dyDescent="0.25">
      <c r="A3566">
        <f t="shared" si="1046"/>
        <v>3977294.8613663325</v>
      </c>
      <c r="B3566">
        <f t="shared" ref="B3566:B3629" si="1063">B3565*(1+B$42)</f>
        <v>633006.13732044643</v>
      </c>
      <c r="C3566" t="str">
        <f t="shared" si="1047"/>
        <v>-0.0265870694601051+0.000658489644197451i</v>
      </c>
      <c r="D3566" t="str">
        <f t="shared" si="1048"/>
        <v>1.97962915543521-1.74748590694703i</v>
      </c>
      <c r="E3566" t="str">
        <f t="shared" si="1049"/>
        <v>-8.45099316263812-39.8209545151807i</v>
      </c>
      <c r="F3566" t="str">
        <f t="shared" si="1050"/>
        <v>2.20199336346759-0.936587074003206i</v>
      </c>
      <c r="G3566" t="str">
        <f t="shared" si="1051"/>
        <v>0.908066613046078-0.28893189390772i</v>
      </c>
      <c r="H3566" t="str">
        <f t="shared" si="1052"/>
        <v>0.0102771695673815-25.1507401592822i</v>
      </c>
      <c r="I3566" t="str">
        <f t="shared" si="1053"/>
        <v>-0.0663882163882698-0.156261414597913i</v>
      </c>
      <c r="K3566" t="str">
        <f t="shared" si="1054"/>
        <v>0.000194963429156915-0.000152327727005963i</v>
      </c>
      <c r="L3566" t="str">
        <f t="shared" si="1055"/>
        <v>0.00015-0.000445792858511117i</v>
      </c>
      <c r="M3566" t="str">
        <f t="shared" si="1056"/>
        <v>0.0004-0.0000786693279725499i</v>
      </c>
      <c r="N3566">
        <f t="shared" si="1057"/>
        <v>1.4187711010841326</v>
      </c>
      <c r="O3566">
        <f t="shared" si="1058"/>
        <v>31.503927369825533</v>
      </c>
      <c r="P3566" s="3">
        <f t="shared" si="1059"/>
        <v>-31.503927369825533</v>
      </c>
      <c r="Q3566" s="3">
        <f t="shared" si="1060"/>
        <v>178.58122889891587</v>
      </c>
      <c r="R3566">
        <f t="shared" si="1061"/>
        <v>-1.4187711010841326</v>
      </c>
      <c r="S3566">
        <f t="shared" si="1062"/>
        <v>633.00613732044644</v>
      </c>
      <c r="T3566">
        <f t="shared" si="1045"/>
        <v>-31.503927369825533</v>
      </c>
    </row>
    <row r="3567" spans="1:20" x14ac:dyDescent="0.25">
      <c r="A3567">
        <f t="shared" si="1046"/>
        <v>3992408.5818395251</v>
      </c>
      <c r="B3567">
        <f t="shared" si="1063"/>
        <v>635411.5606422642</v>
      </c>
      <c r="C3567" t="str">
        <f t="shared" si="1047"/>
        <v>-0.0263845248493982+0.000746159363462577i</v>
      </c>
      <c r="D3567" t="str">
        <f t="shared" si="1048"/>
        <v>1.97315609340479-1.74828245046625i</v>
      </c>
      <c r="E3567" t="str">
        <f t="shared" si="1049"/>
        <v>-8.47910554832797-39.6402273473515i</v>
      </c>
      <c r="F3567" t="str">
        <f t="shared" si="1050"/>
        <v>2.20045299958855-0.937864306317557i</v>
      </c>
      <c r="G3567" t="str">
        <f t="shared" si="1051"/>
        <v>0.907431391780787-0.289826950078096i</v>
      </c>
      <c r="H3567" t="str">
        <f t="shared" si="1052"/>
        <v>0.0101816135596035-25.0554858624718i</v>
      </c>
      <c r="I3567" t="str">
        <f t="shared" si="1053"/>
        <v>-0.0662274560286827-0.1555606103352i</v>
      </c>
      <c r="K3567" t="str">
        <f t="shared" si="1054"/>
        <v>0.00019462208742646-0.000152078276461332i</v>
      </c>
      <c r="L3567" t="str">
        <f t="shared" si="1055"/>
        <v>0.00015-0.000444105258528707i</v>
      </c>
      <c r="M3567" t="str">
        <f t="shared" si="1056"/>
        <v>0.0004-0.0000783715162109484i</v>
      </c>
      <c r="N3567">
        <f t="shared" si="1057"/>
        <v>1.6199037464332093</v>
      </c>
      <c r="O3567">
        <f t="shared" si="1058"/>
        <v>31.569542484824865</v>
      </c>
      <c r="P3567" s="3">
        <f t="shared" si="1059"/>
        <v>-31.569542484824865</v>
      </c>
      <c r="Q3567" s="3">
        <f t="shared" si="1060"/>
        <v>178.38009625356679</v>
      </c>
      <c r="R3567">
        <f t="shared" si="1061"/>
        <v>-1.6199037464332093</v>
      </c>
      <c r="S3567">
        <f t="shared" si="1062"/>
        <v>635.41156064226425</v>
      </c>
      <c r="T3567">
        <f t="shared" si="1045"/>
        <v>-31.569542484824865</v>
      </c>
    </row>
    <row r="3568" spans="1:20" x14ac:dyDescent="0.25">
      <c r="A3568">
        <f t="shared" si="1046"/>
        <v>4007579.7344505149</v>
      </c>
      <c r="B3568">
        <f t="shared" si="1063"/>
        <v>637826.12457270478</v>
      </c>
      <c r="C3568" t="str">
        <f t="shared" si="1047"/>
        <v>-0.0261828567156433+0.000832489423649753i</v>
      </c>
      <c r="D3568" t="str">
        <f t="shared" si="1048"/>
        <v>1.96667641845021-1.74905546349734i</v>
      </c>
      <c r="E3568" t="str">
        <f t="shared" si="1049"/>
        <v>-8.50685486820961-39.4601015750353i</v>
      </c>
      <c r="F3568" t="str">
        <f t="shared" si="1050"/>
        <v>2.19890308490908-0.93914823609932i</v>
      </c>
      <c r="G3568" t="str">
        <f t="shared" si="1051"/>
        <v>0.90679223191916-0.29072337375971i</v>
      </c>
      <c r="H3568" t="str">
        <f t="shared" si="1052"/>
        <v>0.0100869207910558-24.9605925183273i</v>
      </c>
      <c r="I3568" t="str">
        <f t="shared" si="1053"/>
        <v>-0.0660674312230807-0.154862202255299i</v>
      </c>
      <c r="K3568" t="str">
        <f t="shared" si="1054"/>
        <v>0.000194280854363813-0.000151828449260275i</v>
      </c>
      <c r="L3568" t="str">
        <f t="shared" si="1055"/>
        <v>0.00015-0.000442424047149539i</v>
      </c>
      <c r="M3568" t="str">
        <f t="shared" si="1056"/>
        <v>0.0004-0.0000780748318499189i</v>
      </c>
      <c r="N3568">
        <f t="shared" si="1057"/>
        <v>1.8211178208035221</v>
      </c>
      <c r="O3568">
        <f t="shared" si="1058"/>
        <v>31.635271199587393</v>
      </c>
      <c r="P3568" s="3">
        <f t="shared" si="1059"/>
        <v>-31.635271199587393</v>
      </c>
      <c r="Q3568" s="3">
        <f t="shared" si="1060"/>
        <v>178.17888217919648</v>
      </c>
      <c r="R3568">
        <f t="shared" si="1061"/>
        <v>-1.8211178208035221</v>
      </c>
      <c r="S3568">
        <f t="shared" si="1062"/>
        <v>637.82612457270477</v>
      </c>
      <c r="T3568">
        <f t="shared" si="1045"/>
        <v>-31.635271199587393</v>
      </c>
    </row>
    <row r="3569" spans="1:20" x14ac:dyDescent="0.25">
      <c r="A3569">
        <f t="shared" si="1046"/>
        <v>4022808.5374414274</v>
      </c>
      <c r="B3569">
        <f t="shared" si="1063"/>
        <v>640249.86384608108</v>
      </c>
      <c r="C3569" t="str">
        <f t="shared" si="1047"/>
        <v>-0.0259820678324201+0.000917488796286527i</v>
      </c>
      <c r="D3569" t="str">
        <f t="shared" si="1048"/>
        <v>1.96019030713838-1.749804883577i</v>
      </c>
      <c r="E3569" t="str">
        <f t="shared" si="1049"/>
        <v>-8.53424322351741-39.280575288163i</v>
      </c>
      <c r="F3569" t="str">
        <f t="shared" si="1050"/>
        <v>2.19734357533328-0.940438818582279i</v>
      </c>
      <c r="G3569" t="str">
        <f t="shared" si="1051"/>
        <v>0.906149115276754-0.291621151770426i</v>
      </c>
      <c r="H3569" t="str">
        <f t="shared" si="1052"/>
        <v>0.00999308411580062-24.8660587574455i</v>
      </c>
      <c r="I3569" t="str">
        <f t="shared" si="1053"/>
        <v>-0.0659081337907885-0.154166181695635i</v>
      </c>
      <c r="K3569" t="str">
        <f t="shared" si="1054"/>
        <v>0.000193939739485044-0.000151578242837045i</v>
      </c>
      <c r="L3569" t="str">
        <f t="shared" si="1055"/>
        <v>0.00015-0.000440749200188822i</v>
      </c>
      <c r="M3569" t="str">
        <f t="shared" si="1056"/>
        <v>0.0004-0.0000777792706215567i</v>
      </c>
      <c r="N3569">
        <f t="shared" si="1057"/>
        <v>2.0224103103520008</v>
      </c>
      <c r="O3569">
        <f t="shared" si="1058"/>
        <v>31.70111362999257</v>
      </c>
      <c r="P3569" s="3">
        <f t="shared" si="1059"/>
        <v>-31.70111362999257</v>
      </c>
      <c r="Q3569" s="3">
        <f t="shared" si="1060"/>
        <v>177.977589689648</v>
      </c>
      <c r="R3569">
        <f t="shared" si="1061"/>
        <v>-2.0224103103520008</v>
      </c>
      <c r="S3569">
        <f t="shared" si="1062"/>
        <v>640.2498638460811</v>
      </c>
      <c r="T3569">
        <f t="shared" si="1045"/>
        <v>-31.70111362999257</v>
      </c>
    </row>
    <row r="3570" spans="1:20" x14ac:dyDescent="0.25">
      <c r="A3570">
        <f t="shared" si="1046"/>
        <v>4038095.2098837048</v>
      </c>
      <c r="B3570">
        <f t="shared" si="1063"/>
        <v>642682.81332869618</v>
      </c>
      <c r="C3570" t="str">
        <f t="shared" si="1047"/>
        <v>-0.0257821609251009+0.00100116647692655i</v>
      </c>
      <c r="D3570" t="str">
        <f t="shared" si="1048"/>
        <v>1.95369793675789-1.75053064986241i</v>
      </c>
      <c r="E3570" t="str">
        <f t="shared" si="1049"/>
        <v>-8.56127269651807-39.101646585058i</v>
      </c>
      <c r="F3570" t="str">
        <f t="shared" si="1050"/>
        <v>2.1957744267731-0.941736008608356i</v>
      </c>
      <c r="G3570" t="str">
        <f t="shared" si="1051"/>
        <v>0.90550202367237-0.292520270746512i</v>
      </c>
      <c r="H3570" t="str">
        <f t="shared" si="1052"/>
        <v>0.00990009643907438-24.771883215638i</v>
      </c>
      <c r="I3570" t="str">
        <f t="shared" si="1053"/>
        <v>-0.0657495556056942-0.153472540039402i</v>
      </c>
      <c r="K3570" t="str">
        <f t="shared" si="1054"/>
        <v>0.00019359875229665-0.000151327654730402i</v>
      </c>
      <c r="L3570" t="str">
        <f t="shared" si="1055"/>
        <v>0.00015-0.000439080693553319i</v>
      </c>
      <c r="M3570" t="str">
        <f t="shared" si="1056"/>
        <v>0.0004-0.0000774848282741152i</v>
      </c>
      <c r="N3570">
        <f t="shared" si="1057"/>
        <v>2.2237781963198699</v>
      </c>
      <c r="O3570">
        <f t="shared" si="1058"/>
        <v>31.767069888031344</v>
      </c>
      <c r="P3570" s="3">
        <f t="shared" si="1059"/>
        <v>-31.767069888031344</v>
      </c>
      <c r="Q3570" s="3">
        <f t="shared" si="1060"/>
        <v>177.77622180368013</v>
      </c>
      <c r="R3570">
        <f t="shared" si="1061"/>
        <v>-2.2237781963198699</v>
      </c>
      <c r="S3570">
        <f t="shared" si="1062"/>
        <v>642.68281332869617</v>
      </c>
      <c r="T3570">
        <f t="shared" si="1045"/>
        <v>-31.767069888031344</v>
      </c>
    </row>
    <row r="3571" spans="1:20" x14ac:dyDescent="0.25">
      <c r="A3571">
        <f t="shared" si="1046"/>
        <v>4053439.9716812628</v>
      </c>
      <c r="B3571">
        <f t="shared" si="1063"/>
        <v>645125.00801934523</v>
      </c>
      <c r="C3571" t="str">
        <f t="shared" si="1047"/>
        <v>-0.0255831386701306+0.00108353148449446i</v>
      </c>
      <c r="D3571" t="str">
        <f t="shared" si="1048"/>
        <v>1.94719948530013-1.7512327031412i</v>
      </c>
      <c r="E3571" t="str">
        <f t="shared" si="1049"/>
        <v>-8.58794535070263-38.9233135724698i</v>
      </c>
      <c r="F3571" t="str">
        <f t="shared" si="1050"/>
        <v>2.19419559515189-0.943039760624868i</v>
      </c>
      <c r="G3571" t="str">
        <f t="shared" si="1051"/>
        <v>0.904850938929504-0.293420717141614i</v>
      </c>
      <c r="H3571" t="str">
        <f t="shared" si="1052"/>
        <v>0.00980795071695856-24.6780645339114i</v>
      </c>
      <c r="I3571" t="str">
        <f t="shared" si="1053"/>
        <v>-0.0655916885959135-0.152781268715487i</v>
      </c>
      <c r="K3571" t="str">
        <f t="shared" si="1054"/>
        <v>0.000193257902294447-0.000151076682583399i</v>
      </c>
      <c r="L3571" t="str">
        <f t="shared" si="1055"/>
        <v>0.00015-0.000437418503241003i</v>
      </c>
      <c r="M3571" t="str">
        <f t="shared" si="1056"/>
        <v>0.0004-0.0000771915005719418i</v>
      </c>
      <c r="N3571">
        <f t="shared" si="1057"/>
        <v>2.4252184552697713</v>
      </c>
      <c r="O3571">
        <f t="shared" si="1058"/>
        <v>31.833140081803336</v>
      </c>
      <c r="P3571" s="3">
        <f t="shared" si="1059"/>
        <v>-31.833140081803336</v>
      </c>
      <c r="Q3571" s="3">
        <f t="shared" si="1060"/>
        <v>177.57478154473023</v>
      </c>
      <c r="R3571">
        <f t="shared" si="1061"/>
        <v>-2.4252184552697713</v>
      </c>
      <c r="S3571">
        <f t="shared" si="1062"/>
        <v>645.12500801934527</v>
      </c>
      <c r="T3571">
        <f t="shared" si="1045"/>
        <v>-31.833140081803336</v>
      </c>
    </row>
    <row r="3572" spans="1:20" x14ac:dyDescent="0.25">
      <c r="A3572">
        <f t="shared" si="1046"/>
        <v>4068843.0435736519</v>
      </c>
      <c r="B3572">
        <f t="shared" si="1063"/>
        <v>647576.48304981878</v>
      </c>
      <c r="C3572" t="str">
        <f t="shared" si="1047"/>
        <v>-0.025385003694323+0.00116459286062243i</v>
      </c>
      <c r="D3572" t="str">
        <f t="shared" si="1048"/>
        <v>1.94069513144034-1.75191098584147i</v>
      </c>
      <c r="E3572" t="str">
        <f t="shared" si="1049"/>
        <v>-8.61426323097957-38.7455743656081i</v>
      </c>
      <c r="F3572" t="str">
        <f t="shared" si="1050"/>
        <v>2.19260703640791-0.944350028681912i</v>
      </c>
      <c r="G3572" t="str">
        <f t="shared" si="1051"/>
        <v>0.904195842877818-0.29432247722573i</v>
      </c>
      <c r="H3572" t="str">
        <f t="shared" si="1052"/>
        <v>0.00971663995605175-24.5846013584471i</v>
      </c>
      <c r="I3572" t="str">
        <f t="shared" si="1053"/>
        <v>-0.0654345247434638-0.152092359198379i</v>
      </c>
      <c r="K3572" t="str">
        <f t="shared" si="1054"/>
        <v>0.000192917198962446-0.000150825324143153i</v>
      </c>
      <c r="L3572" t="str">
        <f t="shared" si="1055"/>
        <v>0.00015-0.000435762605340708i</v>
      </c>
      <c r="M3572" t="str">
        <f t="shared" si="1056"/>
        <v>0.0004-0.000076899283295419i</v>
      </c>
      <c r="N3572">
        <f t="shared" si="1057"/>
        <v>2.6267280593319242</v>
      </c>
      <c r="O3572">
        <f t="shared" si="1058"/>
        <v>31.899324315513894</v>
      </c>
      <c r="P3572" s="3">
        <f t="shared" si="1059"/>
        <v>-31.899324315513894</v>
      </c>
      <c r="Q3572" s="3">
        <f t="shared" si="1060"/>
        <v>177.37327194066808</v>
      </c>
      <c r="R3572">
        <f t="shared" si="1061"/>
        <v>-2.6267280593319242</v>
      </c>
      <c r="S3572">
        <f t="shared" si="1062"/>
        <v>647.57648304981876</v>
      </c>
      <c r="T3572">
        <f t="shared" si="1045"/>
        <v>-31.899324315513894</v>
      </c>
    </row>
    <row r="3573" spans="1:20" x14ac:dyDescent="0.25">
      <c r="A3573">
        <f t="shared" si="1046"/>
        <v>4084304.6471392312</v>
      </c>
      <c r="B3573">
        <f t="shared" si="1063"/>
        <v>650037.27368540806</v>
      </c>
      <c r="C3573" t="str">
        <f t="shared" si="1047"/>
        <v>-0.02518775857417+0.00124435966897i</v>
      </c>
      <c r="D3573" t="str">
        <f t="shared" si="1048"/>
        <v>1.93418505451838-1.75256544204121i</v>
      </c>
      <c r="E3573" t="str">
        <f t="shared" si="1049"/>
        <v>-8.64022836386486-38.5684270881741i</v>
      </c>
      <c r="F3573" t="str">
        <f t="shared" si="1050"/>
        <v>2.19100870649809-0.945666766429701i</v>
      </c>
      <c r="G3573" t="str">
        <f t="shared" si="1051"/>
        <v>0.903536717354628-0.295225537084194i</v>
      </c>
      <c r="H3573" t="str">
        <f t="shared" si="1052"/>
        <v>0.0096261572131461-24.4914923405807i</v>
      </c>
      <c r="I3573" t="str">
        <f t="shared" si="1053"/>
        <v>-0.0652780560839365-0.151405803008097i</v>
      </c>
      <c r="K3573" t="str">
        <f t="shared" si="1054"/>
        <v>0.000192576651771754-0.000150573577260597i</v>
      </c>
      <c r="L3573" t="str">
        <f t="shared" si="1055"/>
        <v>0.00015-0.000434112976031787i</v>
      </c>
      <c r="M3573" t="str">
        <f t="shared" si="1056"/>
        <v>0.0004-0.0000766081722409036i</v>
      </c>
      <c r="N3573">
        <f t="shared" si="1057"/>
        <v>2.8283039764410773</v>
      </c>
      <c r="O3573">
        <f t="shared" si="1058"/>
        <v>31.965622689472308</v>
      </c>
      <c r="P3573" s="3">
        <f t="shared" si="1059"/>
        <v>-31.965622689472308</v>
      </c>
      <c r="Q3573" s="3">
        <f t="shared" si="1060"/>
        <v>177.17169602355892</v>
      </c>
      <c r="R3573">
        <f t="shared" si="1061"/>
        <v>-2.8283039764410773</v>
      </c>
      <c r="S3573">
        <f t="shared" si="1062"/>
        <v>650.03727368540808</v>
      </c>
      <c r="T3573">
        <f t="shared" si="1045"/>
        <v>-31.965622689472308</v>
      </c>
    </row>
    <row r="3574" spans="1:20" x14ac:dyDescent="0.25">
      <c r="A3574">
        <f t="shared" si="1046"/>
        <v>4099825.0047983606</v>
      </c>
      <c r="B3574">
        <f t="shared" si="1063"/>
        <v>652507.41532541264</v>
      </c>
      <c r="C3574" t="str">
        <f t="shared" si="1047"/>
        <v>-0.0249914058351666+0.00132284099453644i</v>
      </c>
      <c r="D3574" t="str">
        <f t="shared" si="1048"/>
        <v>1.92766943451945-1.75319601747777i</v>
      </c>
      <c r="E3574" t="str">
        <f t="shared" si="1049"/>
        <v>-8.66584275767214-38.3918698723903i</v>
      </c>
      <c r="F3574" t="str">
        <f t="shared" si="1050"/>
        <v>2.18940056140144-0.946989927115916i</v>
      </c>
      <c r="G3574" t="str">
        <f t="shared" si="1051"/>
        <v>0.902873544206414-0.29612988261667i</v>
      </c>
      <c r="H3574" t="str">
        <f t="shared" si="1052"/>
        <v>0.0095364955949056-24.398736136783i</v>
      </c>
      <c r="I3574" t="str">
        <f t="shared" si="1053"/>
        <v>-0.0651222747061782-0.150721591710093i</v>
      </c>
      <c r="K3574" t="str">
        <f t="shared" si="1054"/>
        <v>0.000192236270179456-0.000150321439890223i</v>
      </c>
      <c r="L3574" t="str">
        <f t="shared" si="1055"/>
        <v>0.00015-0.000432469591583768i</v>
      </c>
      <c r="M3574" t="str">
        <f t="shared" si="1056"/>
        <v>0.0004-0.0000763181632206649i</v>
      </c>
      <c r="N3574">
        <f t="shared" si="1057"/>
        <v>3.0299431705833229</v>
      </c>
      <c r="O3574">
        <f t="shared" si="1058"/>
        <v>32.032035300090101</v>
      </c>
      <c r="P3574" s="3">
        <f t="shared" si="1059"/>
        <v>-32.032035300090101</v>
      </c>
      <c r="Q3574" s="3">
        <f t="shared" si="1060"/>
        <v>176.97005682941668</v>
      </c>
      <c r="R3574">
        <f t="shared" si="1061"/>
        <v>-3.0299431705833229</v>
      </c>
      <c r="S3574">
        <f t="shared" si="1062"/>
        <v>652.50741532541269</v>
      </c>
      <c r="T3574">
        <f t="shared" si="1045"/>
        <v>-32.032035300090101</v>
      </c>
    </row>
    <row r="3575" spans="1:20" x14ac:dyDescent="0.25">
      <c r="A3575">
        <f t="shared" si="1046"/>
        <v>4115404.3398165945</v>
      </c>
      <c r="B3575">
        <f t="shared" si="1063"/>
        <v>654986.94350364921</v>
      </c>
      <c r="C3575" t="str">
        <f t="shared" si="1047"/>
        <v>-0.0247959479511537+0.00140004594295735i</v>
      </c>
      <c r="D3575" t="str">
        <f t="shared" si="1048"/>
        <v>1.92114845205457-1.75380265955682i</v>
      </c>
      <c r="E3575" t="str">
        <f t="shared" si="1049"/>
        <v>-8.69110840270111-38.2159008590345i</v>
      </c>
      <c r="F3575" t="str">
        <f t="shared" si="1050"/>
        <v>2.187782557123-0.948319463583137i</v>
      </c>
      <c r="G3575" t="str">
        <f t="shared" si="1051"/>
        <v>0.902206305290349-0.297035499536144i</v>
      </c>
      <c r="H3575" t="str">
        <f t="shared" si="1052"/>
        <v>0.00944764825754793-24.3063314086396i</v>
      </c>
      <c r="I3575" t="str">
        <f t="shared" si="1053"/>
        <v>-0.0649671727519747-0.15003971691518i</v>
      </c>
      <c r="K3575" t="str">
        <f t="shared" si="1054"/>
        <v>0.00019189606362752-0.000150068910089801i</v>
      </c>
      <c r="L3575" t="str">
        <f t="shared" si="1055"/>
        <v>0.00015-0.000430832428356016i</v>
      </c>
      <c r="M3575" t="str">
        <f t="shared" si="1056"/>
        <v>0.0004-0.0000760292520628266i</v>
      </c>
      <c r="N3575">
        <f t="shared" si="1057"/>
        <v>3.2316426020335882</v>
      </c>
      <c r="O3575">
        <f t="shared" si="1058"/>
        <v>32.09856223987898</v>
      </c>
      <c r="P3575" s="3">
        <f t="shared" si="1059"/>
        <v>-32.09856223987898</v>
      </c>
      <c r="Q3575" s="3">
        <f t="shared" si="1060"/>
        <v>176.76835739796641</v>
      </c>
      <c r="R3575">
        <f t="shared" si="1061"/>
        <v>-3.2316426020335882</v>
      </c>
      <c r="S3575">
        <f t="shared" si="1062"/>
        <v>654.98694350364917</v>
      </c>
      <c r="T3575">
        <f t="shared" si="1045"/>
        <v>-32.09856223987898</v>
      </c>
    </row>
    <row r="3576" spans="1:20" x14ac:dyDescent="0.25">
      <c r="A3576">
        <f t="shared" si="1046"/>
        <v>4131042.8763078973</v>
      </c>
      <c r="B3576">
        <f t="shared" si="1063"/>
        <v>657475.89388896304</v>
      </c>
      <c r="C3576" t="str">
        <f t="shared" si="1047"/>
        <v>-0.024601387343672+0.0014759836397928i</v>
      </c>
      <c r="D3576" t="str">
        <f t="shared" si="1048"/>
        <v>1.914622288341-1.75438531736115i</v>
      </c>
      <c r="E3576" t="str">
        <f t="shared" si="1049"/>
        <v>-8.71602727142528-38.0405181974644i</v>
      </c>
      <c r="F3576" t="str">
        <f t="shared" si="1050"/>
        <v>2.18615464969743-0.94965532826621i</v>
      </c>
      <c r="G3576" t="str">
        <f t="shared" si="1051"/>
        <v>0.901534982475849-0.297942373367938i</v>
      </c>
      <c r="H3576" t="str">
        <f t="shared" si="1052"/>
        <v>0.00935960840652851-24.214276822831i</v>
      </c>
      <c r="I3576" t="str">
        <f t="shared" si="1053"/>
        <v>-0.0648127424157363-0.149360170279443i</v>
      </c>
      <c r="K3576" t="str">
        <f t="shared" si="1054"/>
        <v>0.000191556041541696-0.000149815986020092i</v>
      </c>
      <c r="L3576" t="str">
        <f t="shared" si="1055"/>
        <v>0.00015-0.000429201462797387i</v>
      </c>
      <c r="M3576" t="str">
        <f t="shared" si="1056"/>
        <v>0.0004-0.0000757414346113037i</v>
      </c>
      <c r="N3576">
        <f t="shared" si="1057"/>
        <v>3.4333992276003471</v>
      </c>
      <c r="O3576">
        <f t="shared" si="1058"/>
        <v>32.165203597450599</v>
      </c>
      <c r="P3576" s="3">
        <f t="shared" si="1059"/>
        <v>-32.165203597450599</v>
      </c>
      <c r="Q3576" s="3">
        <f t="shared" si="1060"/>
        <v>176.56660077239965</v>
      </c>
      <c r="R3576">
        <f t="shared" si="1061"/>
        <v>-3.4333992276003471</v>
      </c>
      <c r="S3576">
        <f t="shared" si="1062"/>
        <v>657.47589388896301</v>
      </c>
      <c r="T3576">
        <f t="shared" si="1045"/>
        <v>-32.165203597450599</v>
      </c>
    </row>
    <row r="3577" spans="1:20" x14ac:dyDescent="0.25">
      <c r="A3577">
        <f t="shared" si="1046"/>
        <v>4146740.8392378674</v>
      </c>
      <c r="B3577">
        <f t="shared" si="1063"/>
        <v>659974.30228574108</v>
      </c>
      <c r="C3577" t="str">
        <f t="shared" si="1047"/>
        <v>-0.0244077263813371+0.00155066322980205i</v>
      </c>
      <c r="D3577" t="str">
        <f t="shared" si="1048"/>
        <v>1.90809112518248-1.75494394165925i</v>
      </c>
      <c r="E3577" t="str">
        <f t="shared" si="1049"/>
        <v>-8.74060131867736-37.8657200456521i</v>
      </c>
      <c r="F3577" t="str">
        <f t="shared" si="1050"/>
        <v>2.18451679519298-0.950997473189731i</v>
      </c>
      <c r="G3577" t="str">
        <f t="shared" si="1051"/>
        <v>0.900859557646141-0.298850489448721i</v>
      </c>
      <c r="H3577" t="str">
        <f t="shared" si="1052"/>
        <v>0.00927236929622771-24.1225710511138i</v>
      </c>
      <c r="I3577" t="str">
        <f t="shared" si="1053"/>
        <v>-0.0646589759441951-0.148682943504167i</v>
      </c>
      <c r="K3577" t="str">
        <f t="shared" si="1054"/>
        <v>0.000191216213330419-0.000149562665944532i</v>
      </c>
      <c r="L3577" t="str">
        <f t="shared" si="1055"/>
        <v>0.00015-0.000427576671445891i</v>
      </c>
      <c r="M3577" t="str">
        <f t="shared" si="1056"/>
        <v>0.0004-0.0000754547067257457i</v>
      </c>
      <c r="N3577">
        <f t="shared" si="1057"/>
        <v>3.635210000863907</v>
      </c>
      <c r="O3577">
        <f t="shared" si="1058"/>
        <v>32.231959457514911</v>
      </c>
      <c r="P3577" s="3">
        <f t="shared" si="1059"/>
        <v>-32.231959457514911</v>
      </c>
      <c r="Q3577" s="3">
        <f t="shared" si="1060"/>
        <v>176.36478999913609</v>
      </c>
      <c r="R3577">
        <f t="shared" si="1061"/>
        <v>-3.635210000863907</v>
      </c>
      <c r="S3577">
        <f t="shared" si="1062"/>
        <v>659.97430228574103</v>
      </c>
      <c r="T3577">
        <f t="shared" si="1045"/>
        <v>-32.231959457514911</v>
      </c>
    </row>
    <row r="3578" spans="1:20" x14ac:dyDescent="0.25">
      <c r="A3578">
        <f t="shared" si="1046"/>
        <v>4162498.4544269708</v>
      </c>
      <c r="B3578">
        <f t="shared" si="1063"/>
        <v>662482.20463442686</v>
      </c>
      <c r="C3578" t="str">
        <f t="shared" si="1047"/>
        <v>-0.0242149673792241+0.00162409387621139i</v>
      </c>
      <c r="D3578" t="str">
        <f t="shared" si="1048"/>
        <v>1.90155514494922-1.75547848491347i</v>
      </c>
      <c r="E3578" t="str">
        <f t="shared" si="1049"/>
        <v>-8.76483248183558-37.6915045702056i</v>
      </c>
      <c r="F3578" t="str">
        <f t="shared" si="1050"/>
        <v>2.18286894971513-0.952345849965451i</v>
      </c>
      <c r="G3578" t="str">
        <f t="shared" si="1051"/>
        <v>0.900180012699853-0.299759832925536i</v>
      </c>
      <c r="H3578" t="str">
        <f t="shared" si="1052"/>
        <v>0.00918592422964049-24.0312127703i</v>
      </c>
      <c r="I3578" t="str">
        <f t="shared" si="1053"/>
        <v>-0.0645058656360945-0.148008028335738i</v>
      </c>
      <c r="K3578" t="str">
        <f t="shared" si="1054"/>
        <v>0.000190876588383721-0.000149308948228923i</v>
      </c>
      <c r="L3578" t="str">
        <f t="shared" si="1055"/>
        <v>0.00015-0.000425958030928364i</v>
      </c>
      <c r="M3578" t="str">
        <f t="shared" si="1056"/>
        <v>0.0004-0.000075169064281476i</v>
      </c>
      <c r="N3578">
        <f t="shared" si="1057"/>
        <v>3.8370718724241897</v>
      </c>
      <c r="O3578">
        <f t="shared" si="1058"/>
        <v>32.298829900881046</v>
      </c>
      <c r="P3578" s="3">
        <f t="shared" si="1059"/>
        <v>-32.298829900881046</v>
      </c>
      <c r="Q3578" s="3">
        <f t="shared" si="1060"/>
        <v>176.16292812757581</v>
      </c>
      <c r="R3578">
        <f t="shared" si="1061"/>
        <v>-3.8370718724241897</v>
      </c>
      <c r="S3578">
        <f t="shared" si="1062"/>
        <v>662.48220463442681</v>
      </c>
      <c r="T3578">
        <f t="shared" si="1045"/>
        <v>-32.298829900881046</v>
      </c>
    </row>
    <row r="3579" spans="1:20" x14ac:dyDescent="0.25">
      <c r="A3579">
        <f t="shared" si="1046"/>
        <v>4178315.9485537931</v>
      </c>
      <c r="B3579">
        <f t="shared" si="1063"/>
        <v>664999.63701203768</v>
      </c>
      <c r="C3579" t="str">
        <f t="shared" si="1047"/>
        <v>-0.0240231125982728+0.00169628475996621i</v>
      </c>
      <c r="D3579" t="str">
        <f t="shared" si="1048"/>
        <v>1.89501453055797-1.75598890128798i</v>
      </c>
      <c r="E3579" t="str">
        <f t="shared" si="1049"/>
        <v>-8.78872268100655-37.5178699463991i</v>
      </c>
      <c r="F3579" t="str">
        <f t="shared" si="1050"/>
        <v>2.18121106941065-0.953700409789773i</v>
      </c>
      <c r="G3579" t="str">
        <f t="shared" si="1051"/>
        <v>0.899496329552627-0.300670388754827i</v>
      </c>
      <c r="H3579" t="str">
        <f t="shared" si="1052"/>
        <v>0.00910026655806872-23.9402006622381i</v>
      </c>
      <c r="I3579" t="str">
        <f t="shared" si="1053"/>
        <v>-0.0643534038418927-0.147335416565572i</v>
      </c>
      <c r="K3579" t="str">
        <f t="shared" si="1054"/>
        <v>0.000190537176072145-0.000149054831341081i</v>
      </c>
      <c r="L3579" t="str">
        <f t="shared" si="1055"/>
        <v>0.00015-0.000424345517960115i</v>
      </c>
      <c r="M3579" t="str">
        <f t="shared" si="1056"/>
        <v>0.0004-0.0000748845031694323i</v>
      </c>
      <c r="N3579">
        <f t="shared" si="1057"/>
        <v>4.0389817901355514</v>
      </c>
      <c r="O3579">
        <f t="shared" si="1058"/>
        <v>32.365815004456998</v>
      </c>
      <c r="P3579" s="3">
        <f t="shared" si="1059"/>
        <v>-32.365815004456998</v>
      </c>
      <c r="Q3579" s="3">
        <f t="shared" si="1060"/>
        <v>175.96101820986445</v>
      </c>
      <c r="R3579">
        <f t="shared" si="1061"/>
        <v>-4.0389817901355514</v>
      </c>
      <c r="S3579">
        <f t="shared" si="1062"/>
        <v>664.99963701203774</v>
      </c>
      <c r="T3579">
        <f t="shared" si="1045"/>
        <v>-32.365815004456998</v>
      </c>
    </row>
    <row r="3580" spans="1:20" x14ac:dyDescent="0.25">
      <c r="A3580">
        <f t="shared" si="1046"/>
        <v>4194193.5491582975</v>
      </c>
      <c r="B3580">
        <f t="shared" si="1063"/>
        <v>667526.63563268341</v>
      </c>
      <c r="C3580" t="str">
        <f t="shared" si="1047"/>
        <v>-0.0238321642447085+0.0017672450789776i</v>
      </c>
      <c r="D3580" t="str">
        <f t="shared" si="1048"/>
        <v>1.88846946545175-1.75647514665645i</v>
      </c>
      <c r="E3580" t="str">
        <f t="shared" si="1049"/>
        <v>-8.81227381920887-37.3448143581993i</v>
      </c>
      <c r="F3580" t="str">
        <f t="shared" si="1050"/>
        <v>2.17954311047156-0.955061103441258i</v>
      </c>
      <c r="G3580" t="str">
        <f t="shared" si="1051"/>
        <v>0.898808490138741-0.30158214170149i</v>
      </c>
      <c r="H3580" t="str">
        <f t="shared" si="1052"/>
        <v>0.00901538968081652-23.8495334137936i</v>
      </c>
      <c r="I3580" t="str">
        <f t="shared" si="1053"/>
        <v>-0.064201582963467-0.146665100030034i</v>
      </c>
      <c r="K3580" t="str">
        <f t="shared" si="1054"/>
        <v>0.000190197985745666-0.000148800313850492i</v>
      </c>
      <c r="L3580" t="str">
        <f t="shared" si="1055"/>
        <v>0.00015-0.000422739109344606i</v>
      </c>
      <c r="M3580" t="str">
        <f t="shared" si="1056"/>
        <v>0.0004-0.0000746010192961071i</v>
      </c>
      <c r="N3580">
        <f t="shared" si="1057"/>
        <v>4.2409366993516642</v>
      </c>
      <c r="O3580">
        <f t="shared" si="1058"/>
        <v>32.432914841249961</v>
      </c>
      <c r="P3580" s="3">
        <f t="shared" si="1059"/>
        <v>-32.432914841249961</v>
      </c>
      <c r="Q3580" s="3">
        <f t="shared" si="1060"/>
        <v>175.75906330064834</v>
      </c>
      <c r="R3580">
        <f t="shared" si="1061"/>
        <v>-4.2409366993516642</v>
      </c>
      <c r="S3580">
        <f t="shared" si="1062"/>
        <v>667.52663563268345</v>
      </c>
      <c r="T3580">
        <f t="shared" si="1045"/>
        <v>-32.432914841249961</v>
      </c>
    </row>
    <row r="3581" spans="1:20" x14ac:dyDescent="0.25">
      <c r="A3581">
        <f t="shared" si="1046"/>
        <v>4210131.4846450994</v>
      </c>
      <c r="B3581">
        <f t="shared" si="1063"/>
        <v>670063.23684808763</v>
      </c>
      <c r="C3581" t="str">
        <f t="shared" si="1047"/>
        <v>-0.0236421244694786+0.00183698404735739i</v>
      </c>
      <c r="D3581" t="str">
        <f t="shared" si="1048"/>
        <v>1.88192013357964-1.75693717860948i</v>
      </c>
      <c r="E3581" t="str">
        <f t="shared" si="1049"/>
        <v>-8.83548778255472-37.1723359982896i</v>
      </c>
      <c r="F3581" t="str">
        <f t="shared" si="1050"/>
        <v>2.17786502913906-0.956427881278153i</v>
      </c>
      <c r="G3581" t="str">
        <f t="shared" si="1051"/>
        <v>0.89811647641277-0.302495076337914i</v>
      </c>
      <c r="H3581" t="str">
        <f t="shared" si="1052"/>
        <v>0.00893128704488773-23.7592097168296i</v>
      </c>
      <c r="I3581" t="str">
        <f t="shared" si="1053"/>
        <v>-0.0640503954538221-0.145997070610352i</v>
      </c>
      <c r="K3581" t="str">
        <f t="shared" si="1054"/>
        <v>0.000189859026732614-0.000148545394427942i</v>
      </c>
      <c r="L3581" t="str">
        <f t="shared" si="1055"/>
        <v>0.00015-0.000421138781973108i</v>
      </c>
      <c r="M3581" t="str">
        <f t="shared" si="1056"/>
        <v>0.0004-0.0000743186085834899i</v>
      </c>
      <c r="N3581">
        <f t="shared" si="1057"/>
        <v>4.4429335431665322</v>
      </c>
      <c r="O3581">
        <f t="shared" si="1058"/>
        <v>32.500129480367143</v>
      </c>
      <c r="P3581" s="3">
        <f t="shared" si="1059"/>
        <v>-32.500129480367143</v>
      </c>
      <c r="Q3581" s="3">
        <f t="shared" si="1060"/>
        <v>175.55706645683347</v>
      </c>
      <c r="R3581">
        <f t="shared" si="1061"/>
        <v>-4.4429335431665322</v>
      </c>
      <c r="S3581">
        <f t="shared" si="1062"/>
        <v>670.06323684808763</v>
      </c>
      <c r="T3581">
        <f t="shared" si="1045"/>
        <v>-32.500129480367143</v>
      </c>
    </row>
    <row r="3582" spans="1:20" x14ac:dyDescent="0.25">
      <c r="A3582">
        <f t="shared" si="1046"/>
        <v>4226129.9842867507</v>
      </c>
      <c r="B3582">
        <f t="shared" si="1063"/>
        <v>672609.4771481104</v>
      </c>
      <c r="C3582" t="str">
        <f t="shared" si="1047"/>
        <v>-0.0234529953677033+0.00190551089464357i</v>
      </c>
      <c r="D3582" t="str">
        <f t="shared" si="1048"/>
        <v>1.87536671937626-1.75737495646162i</v>
      </c>
      <c r="E3582" t="str">
        <f t="shared" si="1049"/>
        <v>-8.85836644043051-37.0004330680941i</v>
      </c>
      <c r="F3582" t="str">
        <f t="shared" si="1050"/>
        <v>2.17617678170761-0.957800693235915i</v>
      </c>
      <c r="G3582" t="str">
        <f t="shared" si="1051"/>
        <v>0.897420270351248-0.30340917704305i</v>
      </c>
      <c r="H3582" t="str">
        <f t="shared" si="1052"/>
        <v>0.00884795214468592-23.6692282681875i</v>
      </c>
      <c r="I3582" t="str">
        <f t="shared" si="1053"/>
        <v>-0.0638998338168007-0.145331320232534i</v>
      </c>
      <c r="K3582" t="str">
        <f t="shared" si="1054"/>
        <v>0.000189520308338606-0.000148290071845131i</v>
      </c>
      <c r="L3582" t="str">
        <f t="shared" si="1055"/>
        <v>0.00015-0.000419544512824375i</v>
      </c>
      <c r="M3582" t="str">
        <f t="shared" si="1056"/>
        <v>0.0004-0.0000740372669690072i</v>
      </c>
      <c r="N3582">
        <f t="shared" si="1057"/>
        <v>4.6449692626542571</v>
      </c>
      <c r="O3582">
        <f t="shared" si="1058"/>
        <v>32.567458987017858</v>
      </c>
      <c r="P3582" s="3">
        <f t="shared" si="1059"/>
        <v>-32.567458987017858</v>
      </c>
      <c r="Q3582" s="3">
        <f t="shared" si="1060"/>
        <v>175.35503073734574</v>
      </c>
      <c r="R3582">
        <f t="shared" si="1061"/>
        <v>-4.6449692626542571</v>
      </c>
      <c r="S3582">
        <f t="shared" si="1062"/>
        <v>672.60947714811039</v>
      </c>
      <c r="T3582">
        <f t="shared" si="1045"/>
        <v>-32.567458987017858</v>
      </c>
    </row>
    <row r="3583" spans="1:20" x14ac:dyDescent="0.25">
      <c r="A3583">
        <f t="shared" si="1046"/>
        <v>4242189.2782270405</v>
      </c>
      <c r="B3583">
        <f t="shared" si="1063"/>
        <v>675165.39316127321</v>
      </c>
      <c r="C3583" t="str">
        <f t="shared" si="1047"/>
        <v>-0.0232647789781464+0.00197283486501809i</v>
      </c>
      <c r="D3583" t="str">
        <f t="shared" si="1048"/>
        <v>1.86880940774126-1.75778844125823i</v>
      </c>
      <c r="E3583" t="str">
        <f t="shared" si="1049"/>
        <v>-8.88091164567736-36.8291037778007i</v>
      </c>
      <c r="F3583" t="str">
        <f t="shared" si="1050"/>
        <v>2.17447832452897-0.959179488824794i</v>
      </c>
      <c r="G3583" t="str">
        <f t="shared" si="1051"/>
        <v>0.896719853954363-0.304324428001481i</v>
      </c>
      <c r="H3583" t="str">
        <f t="shared" si="1052"/>
        <v>0.00876537852171741-23.5795877696678i</v>
      </c>
      <c r="I3583" t="str">
        <f t="shared" si="1053"/>
        <v>-0.0637498906068001-0.144667840867283i</v>
      </c>
      <c r="K3583" t="str">
        <f t="shared" si="1054"/>
        <v>0.000189181839845484-0.000148034344974278i</v>
      </c>
      <c r="L3583" t="str">
        <f t="shared" si="1055"/>
        <v>0.00015-0.000417956278964311i</v>
      </c>
      <c r="M3583" t="str">
        <f t="shared" si="1056"/>
        <v>0.0004-0.0000737569904054668i</v>
      </c>
      <c r="N3583">
        <f t="shared" si="1057"/>
        <v>4.8470407971119016</v>
      </c>
      <c r="O3583">
        <f t="shared" si="1058"/>
        <v>32.634903422514768</v>
      </c>
      <c r="P3583" s="3">
        <f t="shared" si="1059"/>
        <v>-32.634903422514768</v>
      </c>
      <c r="Q3583" s="3">
        <f t="shared" si="1060"/>
        <v>175.1529592028881</v>
      </c>
      <c r="R3583">
        <f t="shared" si="1061"/>
        <v>-4.8470407971119016</v>
      </c>
      <c r="S3583">
        <f t="shared" si="1062"/>
        <v>675.16539316127319</v>
      </c>
      <c r="T3583">
        <f t="shared" si="1045"/>
        <v>-32.634903422514768</v>
      </c>
    </row>
    <row r="3584" spans="1:20" x14ac:dyDescent="0.25">
      <c r="A3584">
        <f t="shared" si="1046"/>
        <v>4258309.5974843036</v>
      </c>
      <c r="B3584">
        <f t="shared" si="1063"/>
        <v>677731.02165528608</v>
      </c>
      <c r="C3584" t="str">
        <f t="shared" si="1047"/>
        <v>-0.0230774772827022+0.00203896521651407i</v>
      </c>
      <c r="D3584" t="str">
        <f t="shared" si="1048"/>
        <v>1.86224838401869-1.75817759578198i</v>
      </c>
      <c r="E3584" t="str">
        <f t="shared" si="1049"/>
        <v>-8.90312523476851-36.6583463463863i</v>
      </c>
      <c r="F3584" t="str">
        <f t="shared" si="1050"/>
        <v>2.17276961401651-0.960564217127444i</v>
      </c>
      <c r="G3584" t="str">
        <f t="shared" si="1051"/>
        <v>0.89601520924767-0.305240813202501i</v>
      </c>
      <c r="H3584" t="str">
        <f t="shared" si="1052"/>
        <v>0.0086835597642964-23.4902869280111i</v>
      </c>
      <c r="I3584" t="str">
        <f t="shared" si="1053"/>
        <v>-0.0636005584284938-0.144006624529927i</v>
      </c>
      <c r="K3584" t="str">
        <f t="shared" si="1054"/>
        <v>0.000188843630510256-0.00014777821278771i</v>
      </c>
      <c r="L3584" t="str">
        <f t="shared" si="1055"/>
        <v>0.00015-0.000416374057545637i</v>
      </c>
      <c r="M3584" t="str">
        <f t="shared" si="1056"/>
        <v>0.0004-0.0000734777748609951i</v>
      </c>
      <c r="N3584">
        <f t="shared" si="1057"/>
        <v>5.0491450842972654</v>
      </c>
      <c r="O3584">
        <f t="shared" si="1058"/>
        <v>32.702462844275679</v>
      </c>
      <c r="P3584" s="3">
        <f t="shared" si="1059"/>
        <v>-32.702462844275679</v>
      </c>
      <c r="Q3584" s="3">
        <f t="shared" si="1060"/>
        <v>174.95085491570273</v>
      </c>
      <c r="R3584">
        <f t="shared" si="1061"/>
        <v>-5.0491450842972654</v>
      </c>
      <c r="S3584">
        <f t="shared" si="1062"/>
        <v>677.7310216552861</v>
      </c>
      <c r="T3584">
        <f t="shared" si="1045"/>
        <v>-32.702462844275679</v>
      </c>
    </row>
    <row r="3585" spans="1:20" x14ac:dyDescent="0.25">
      <c r="A3585">
        <f t="shared" si="1046"/>
        <v>4274491.1739547439</v>
      </c>
      <c r="B3585">
        <f t="shared" si="1063"/>
        <v>680306.39953757613</v>
      </c>
      <c r="C3585" t="str">
        <f t="shared" si="1047"/>
        <v>-0.0228910922058956+0.00210391122021636i</v>
      </c>
      <c r="D3585" t="str">
        <f t="shared" si="1048"/>
        <v>1.85568383397621-1.75854238455907i</v>
      </c>
      <c r="E3585" t="str">
        <f t="shared" si="1049"/>
        <v>-8.92500902798753-36.4881590016342i</v>
      </c>
      <c r="F3585" t="str">
        <f t="shared" si="1050"/>
        <v>2.17105060664919-0.961954826796528i</v>
      </c>
      <c r="G3585" t="str">
        <f t="shared" si="1051"/>
        <v>0.89530631828382-0.306158316439209i</v>
      </c>
      <c r="H3585" t="str">
        <f t="shared" si="1052"/>
        <v>0.00860248950725218-23.4013244548785i</v>
      </c>
      <c r="I3585" t="str">
        <f t="shared" si="1053"/>
        <v>-0.0634518299365528-0.143347663280317i</v>
      </c>
      <c r="K3585" t="str">
        <f t="shared" si="1054"/>
        <v>0.000188505689564043-0.000147521674357431i</v>
      </c>
      <c r="L3585" t="str">
        <f t="shared" si="1055"/>
        <v>0.00015-0.000414797825807568i</v>
      </c>
      <c r="M3585" t="str">
        <f t="shared" si="1056"/>
        <v>0.0004-0.0000731996163189826i</v>
      </c>
      <c r="N3585">
        <f t="shared" si="1057"/>
        <v>5.251279060670754</v>
      </c>
      <c r="O3585">
        <f t="shared" si="1058"/>
        <v>32.770137305827063</v>
      </c>
      <c r="P3585" s="3">
        <f t="shared" si="1059"/>
        <v>-32.770137305827063</v>
      </c>
      <c r="Q3585" s="3">
        <f t="shared" si="1060"/>
        <v>174.74872093932925</v>
      </c>
      <c r="R3585">
        <f t="shared" si="1061"/>
        <v>-5.251279060670754</v>
      </c>
      <c r="S3585">
        <f t="shared" si="1062"/>
        <v>680.30639953757611</v>
      </c>
      <c r="T3585">
        <f t="shared" si="1045"/>
        <v>-32.770137305827063</v>
      </c>
    </row>
    <row r="3586" spans="1:20" x14ac:dyDescent="0.25">
      <c r="A3586">
        <f t="shared" si="1046"/>
        <v>4290734.2404157715</v>
      </c>
      <c r="B3586">
        <f t="shared" si="1063"/>
        <v>682891.56385581894</v>
      </c>
      <c r="C3586" t="str">
        <f t="shared" si="1047"/>
        <v>-0.0227056256144059+0.00216768215945322i</v>
      </c>
      <c r="D3586" t="str">
        <f t="shared" si="1048"/>
        <v>1.84911594378423-1.75888277386515i</v>
      </c>
      <c r="E3586" t="str">
        <f t="shared" si="1049"/>
        <v>-8.94656482960531-36.318539980161i</v>
      </c>
      <c r="F3586" t="str">
        <f t="shared" si="1050"/>
        <v>2.16932125897608-0.963351266052405i</v>
      </c>
      <c r="G3586" t="str">
        <f t="shared" si="1051"/>
        <v>0.894593163144317-0.307076921307614i</v>
      </c>
      <c r="H3586" t="str">
        <f t="shared" si="1052"/>
        <v>0.00852216143163984-23.3126990668337i</v>
      </c>
      <c r="I3586" t="str">
        <f t="shared" si="1053"/>
        <v>-0.0633036978353781-0.142690949222771i</v>
      </c>
      <c r="K3586" t="str">
        <f t="shared" si="1054"/>
        <v>0.00018816802621104-0.000147264728854684i</v>
      </c>
      <c r="L3586" t="str">
        <f t="shared" si="1055"/>
        <v>0.00015-0.000413227561075483i</v>
      </c>
      <c r="M3586" t="str">
        <f t="shared" si="1056"/>
        <v>0.0004-0.0000729225107780263i</v>
      </c>
      <c r="N3586">
        <f t="shared" si="1057"/>
        <v>5.4534396616340075</v>
      </c>
      <c r="O3586">
        <f t="shared" si="1058"/>
        <v>32.837926856805517</v>
      </c>
      <c r="P3586" s="3">
        <f t="shared" si="1059"/>
        <v>-32.837926856805517</v>
      </c>
      <c r="Q3586" s="3">
        <f t="shared" si="1060"/>
        <v>174.54656033836599</v>
      </c>
      <c r="R3586">
        <f t="shared" si="1061"/>
        <v>-5.4534396616340075</v>
      </c>
      <c r="S3586">
        <f t="shared" si="1062"/>
        <v>682.89156385581896</v>
      </c>
      <c r="T3586">
        <f t="shared" si="1045"/>
        <v>-32.837926856805517</v>
      </c>
    </row>
    <row r="3587" spans="1:20" x14ac:dyDescent="0.25">
      <c r="A3587">
        <f t="shared" si="1046"/>
        <v>4307039.0305293519</v>
      </c>
      <c r="B3587">
        <f t="shared" si="1063"/>
        <v>685486.55179847102</v>
      </c>
      <c r="C3587" t="str">
        <f t="shared" si="1047"/>
        <v>-0.0225210793165997+0.00223028732898132i</v>
      </c>
      <c r="D3587" t="str">
        <f t="shared" si="1048"/>
        <v>1.84254489999494-1.75919873173099i</v>
      </c>
      <c r="E3587" t="str">
        <f t="shared" si="1049"/>
        <v>-8.96779442805518-36.1494875274311i</v>
      </c>
      <c r="F3587" t="str">
        <f t="shared" si="1050"/>
        <v>2.16758152762039-0.964753482680776i</v>
      </c>
      <c r="G3587" t="str">
        <f t="shared" si="1051"/>
        <v>0.893875725941285-0.30799661120575i</v>
      </c>
      <c r="H3587" t="str">
        <f t="shared" si="1052"/>
        <v>0.00844256926445212-23.224409485323i</v>
      </c>
      <c r="I3587" t="str">
        <f t="shared" si="1053"/>
        <v>-0.063156154878828-0.142036474505965i</v>
      </c>
      <c r="K3587" t="str">
        <f t="shared" si="1054"/>
        <v>0.000187830649627473-0.000147007375549493i</v>
      </c>
      <c r="L3587" t="str">
        <f t="shared" si="1055"/>
        <v>0.00015-0.000411663240760593i</v>
      </c>
      <c r="M3587" t="str">
        <f t="shared" si="1056"/>
        <v>0.0004-0.0000726464542518692i</v>
      </c>
      <c r="N3587">
        <f t="shared" si="1057"/>
        <v>5.6556238217713144</v>
      </c>
      <c r="O3587">
        <f t="shared" si="1058"/>
        <v>32.905831542962417</v>
      </c>
      <c r="P3587" s="3">
        <f t="shared" si="1059"/>
        <v>-32.905831542962417</v>
      </c>
      <c r="Q3587" s="3">
        <f t="shared" si="1060"/>
        <v>174.34437617822869</v>
      </c>
      <c r="R3587">
        <f t="shared" si="1061"/>
        <v>-5.6556238217713144</v>
      </c>
      <c r="S3587">
        <f t="shared" si="1062"/>
        <v>685.48655179847106</v>
      </c>
      <c r="T3587">
        <f t="shared" si="1045"/>
        <v>-32.905831542962417</v>
      </c>
    </row>
    <row r="3588" spans="1:20" x14ac:dyDescent="0.25">
      <c r="A3588">
        <f t="shared" si="1046"/>
        <v>4323405.7788453633</v>
      </c>
      <c r="B3588">
        <f t="shared" si="1063"/>
        <v>688091.4006953052</v>
      </c>
      <c r="C3588" t="str">
        <f t="shared" si="1047"/>
        <v>-0.0223374550620868+0.00229173603416166i</v>
      </c>
      <c r="D3588" t="str">
        <f t="shared" si="1048"/>
        <v>1.83597088952129-1.75949022794776i</v>
      </c>
      <c r="E3588" t="str">
        <f t="shared" si="1049"/>
        <v>-8.98869959610716-35.9809998977793i</v>
      </c>
      <c r="F3588" t="str">
        <f t="shared" si="1050"/>
        <v>2.16583136928396-0.966161424030394i</v>
      </c>
      <c r="G3588" t="str">
        <f t="shared" si="1051"/>
        <v>0.893153988819269-0.308917369332801i</v>
      </c>
      <c r="H3588" t="str">
        <f t="shared" si="1052"/>
        <v>0.00836370677833428-23.1364544366571i</v>
      </c>
      <c r="I3588" t="str">
        <f t="shared" si="1053"/>
        <v>-0.0630091938699554-0.141384231322866i</v>
      </c>
      <c r="K3588" t="str">
        <f t="shared" si="1054"/>
        <v>0.000187493568960572-0.000146749613810194i</v>
      </c>
      <c r="L3588" t="str">
        <f t="shared" si="1055"/>
        <v>0.00015-0.000410104842359626i</v>
      </c>
      <c r="M3588" t="str">
        <f t="shared" si="1056"/>
        <v>0.0004-0.0000723714427693455i</v>
      </c>
      <c r="N3588">
        <f t="shared" si="1057"/>
        <v>5.8578284750853129</v>
      </c>
      <c r="O3588">
        <f t="shared" si="1058"/>
        <v>32.973851406166929</v>
      </c>
      <c r="P3588" s="3">
        <f t="shared" si="1059"/>
        <v>-32.973851406166929</v>
      </c>
      <c r="Q3588" s="3">
        <f t="shared" si="1060"/>
        <v>174.14217152491469</v>
      </c>
      <c r="R3588">
        <f t="shared" si="1061"/>
        <v>-5.8578284750853129</v>
      </c>
      <c r="S3588">
        <f t="shared" si="1062"/>
        <v>688.0914006953052</v>
      </c>
      <c r="T3588">
        <f t="shared" si="1045"/>
        <v>-32.973851406166929</v>
      </c>
    </row>
    <row r="3589" spans="1:20" x14ac:dyDescent="0.25">
      <c r="A3589">
        <f t="shared" si="1046"/>
        <v>4339834.7208049754</v>
      </c>
      <c r="B3589">
        <f t="shared" si="1063"/>
        <v>690706.14801794733</v>
      </c>
      <c r="C3589" t="str">
        <f t="shared" si="1047"/>
        <v>-0.0221547545412909+0.00235203759013078i</v>
      </c>
      <c r="D3589" t="str">
        <f t="shared" si="1048"/>
        <v>1.82939409961578-1.75975723407203i</v>
      </c>
      <c r="E3589" t="str">
        <f t="shared" si="1049"/>
        <v>-9.00928209104254-35.8130753544291i</v>
      </c>
      <c r="F3589" t="str">
        <f t="shared" si="1050"/>
        <v>2.16407074075171-0.967575037010847i</v>
      </c>
      <c r="G3589" t="str">
        <f t="shared" si="1051"/>
        <v>0.892427933957045-0.309839178688243i</v>
      </c>
      <c r="H3589" t="str">
        <f t="shared" si="1052"/>
        <v>0.00828556779130135-23.0488326519923i</v>
      </c>
      <c r="I3589" t="str">
        <f t="shared" si="1053"/>
        <v>-0.0628628076607497-0.14073421191065i</v>
      </c>
      <c r="K3589" t="str">
        <f t="shared" si="1054"/>
        <v>0.000187156793327545-0.000146491443102951i</v>
      </c>
      <c r="L3589" t="str">
        <f t="shared" si="1055"/>
        <v>0.00015-0.000408552343454498i</v>
      </c>
      <c r="M3589" t="str">
        <f t="shared" si="1056"/>
        <v>0.0004-0.0000720974723743232i</v>
      </c>
      <c r="N3589">
        <f t="shared" si="1057"/>
        <v>6.0600505552380071</v>
      </c>
      <c r="O3589">
        <f t="shared" si="1058"/>
        <v>33.041986484410216</v>
      </c>
      <c r="P3589" s="3">
        <f t="shared" si="1059"/>
        <v>-33.041986484410216</v>
      </c>
      <c r="Q3589" s="3">
        <f t="shared" si="1060"/>
        <v>173.93994944476199</v>
      </c>
      <c r="R3589">
        <f t="shared" si="1061"/>
        <v>-6.0600505552380071</v>
      </c>
      <c r="S3589">
        <f t="shared" si="1062"/>
        <v>690.70614801794738</v>
      </c>
      <c r="T3589">
        <f t="shared" si="1045"/>
        <v>-33.041986484410216</v>
      </c>
    </row>
    <row r="3590" spans="1:20" x14ac:dyDescent="0.25">
      <c r="A3590">
        <f t="shared" si="1046"/>
        <v>4356326.0927440347</v>
      </c>
      <c r="B3590">
        <f t="shared" si="1063"/>
        <v>693330.83138041559</v>
      </c>
      <c r="C3590" t="str">
        <f t="shared" si="1047"/>
        <v>-0.0219729793850378+0.0024112013209644i</v>
      </c>
      <c r="D3590" t="str">
        <f t="shared" si="1048"/>
        <v>1.82281471784932-1.75999972343062i</v>
      </c>
      <c r="E3590" t="str">
        <f t="shared" si="1049"/>
        <v>-9.02954365482591-35.645712169509i</v>
      </c>
      <c r="F3590" t="str">
        <f t="shared" si="1050"/>
        <v>2.16229959889592-0.968994268090286i</v>
      </c>
      <c r="G3590" t="str">
        <f t="shared" si="1051"/>
        <v>0.891697543569459-0.310762022070992i</v>
      </c>
      <c r="H3590" t="str">
        <f t="shared" si="1052"/>
        <v>0.00820814616645713-22.9615428673115i</v>
      </c>
      <c r="I3590" t="str">
        <f t="shared" si="1053"/>
        <v>-0.0627169891518772-0.140086408550605i</v>
      </c>
      <c r="K3590" t="str">
        <f t="shared" si="1054"/>
        <v>0.000186820331814566-0.000146232862991259i</v>
      </c>
      <c r="L3590" t="str">
        <f t="shared" si="1055"/>
        <v>0.00015-0.000407005721711992i</v>
      </c>
      <c r="M3590" t="str">
        <f t="shared" si="1056"/>
        <v>0.0004-0.0000718245391256459i</v>
      </c>
      <c r="N3590">
        <f t="shared" si="1057"/>
        <v>6.2622869957889975</v>
      </c>
      <c r="O3590">
        <f t="shared" si="1058"/>
        <v>33.11023681180987</v>
      </c>
      <c r="P3590" s="3">
        <f t="shared" si="1059"/>
        <v>-33.11023681180987</v>
      </c>
      <c r="Q3590" s="3">
        <f t="shared" si="1060"/>
        <v>173.737713004211</v>
      </c>
      <c r="R3590">
        <f t="shared" si="1061"/>
        <v>-6.2622869957889975</v>
      </c>
      <c r="S3590">
        <f t="shared" si="1062"/>
        <v>693.33083138041559</v>
      </c>
      <c r="T3590">
        <f t="shared" si="1045"/>
        <v>-33.11023681180987</v>
      </c>
    </row>
    <row r="3591" spans="1:20" x14ac:dyDescent="0.25">
      <c r="A3591">
        <f t="shared" si="1046"/>
        <v>4372880.1318964614</v>
      </c>
      <c r="B3591">
        <f t="shared" si="1063"/>
        <v>695965.48853966116</v>
      </c>
      <c r="C3591" t="str">
        <f t="shared" si="1047"/>
        <v>-0.0217921311641615+0.00246923655883359i</v>
      </c>
      <c r="D3591" t="str">
        <f t="shared" si="1048"/>
        <v>1.81623293208984-1.76021767112487i</v>
      </c>
      <c r="E3591" t="str">
        <f t="shared" si="1049"/>
        <v>-9.04948601427637-35.4789086240723i</v>
      </c>
      <c r="F3591" t="str">
        <f t="shared" si="1050"/>
        <v>2.16051790068092-0.970419063293252i</v>
      </c>
      <c r="G3591" t="str">
        <f t="shared" si="1051"/>
        <v>0.89096279990928-0.311685882078571i</v>
      </c>
      <c r="H3591" t="str">
        <f t="shared" si="1052"/>
        <v>0.00813143581171586-22.8745838234063i</v>
      </c>
      <c r="I3591" t="str">
        <f t="shared" si="1053"/>
        <v>-0.0625717312924315-0.13944081356807i</v>
      </c>
      <c r="K3591" t="str">
        <f t="shared" si="1054"/>
        <v>0.000186484193475763-0.000145973873135427i</v>
      </c>
      <c r="L3591" t="str">
        <f t="shared" si="1055"/>
        <v>0.00015-0.000405464954883436i</v>
      </c>
      <c r="M3591" t="str">
        <f t="shared" si="1056"/>
        <v>0.0004-0.0000715526390970768i</v>
      </c>
      <c r="N3591">
        <f t="shared" si="1057"/>
        <v>6.4645347304293352</v>
      </c>
      <c r="O3591">
        <f t="shared" si="1058"/>
        <v>33.178602418614688</v>
      </c>
      <c r="P3591" s="3">
        <f t="shared" si="1059"/>
        <v>-33.178602418614688</v>
      </c>
      <c r="Q3591" s="3">
        <f t="shared" si="1060"/>
        <v>173.53546526957066</v>
      </c>
      <c r="R3591">
        <f t="shared" si="1061"/>
        <v>-6.4645347304293352</v>
      </c>
      <c r="S3591">
        <f t="shared" si="1062"/>
        <v>695.96548853966112</v>
      </c>
      <c r="T3591">
        <f t="shared" si="1045"/>
        <v>-33.178602418614688</v>
      </c>
    </row>
    <row r="3592" spans="1:20" x14ac:dyDescent="0.25">
      <c r="A3592">
        <f t="shared" si="1046"/>
        <v>4389497.0763976686</v>
      </c>
      <c r="B3592">
        <f t="shared" si="1063"/>
        <v>698610.15739611187</v>
      </c>
      <c r="C3592" t="str">
        <f t="shared" si="1047"/>
        <v>-0.0216122113891258+0.00252615264315786i</v>
      </c>
      <c r="D3592" t="str">
        <f t="shared" si="1048"/>
        <v>1.80964893048098-1.76041105403483i</v>
      </c>
      <c r="E3592" t="str">
        <f t="shared" si="1049"/>
        <v>-9.06911088123909-35.3126630081099i</v>
      </c>
      <c r="F3592" t="str">
        <f t="shared" si="1050"/>
        <v>2.15872560316751-0.97184936819849i</v>
      </c>
      <c r="G3592" t="str">
        <f t="shared" si="1051"/>
        <v>0.890223685269076-0.312610741106285i</v>
      </c>
      <c r="H3592" t="str">
        <f t="shared" si="1052"/>
        <v>0.0080554306795259-22.7879542658575i</v>
      </c>
      <c r="I3592" t="str">
        <f t="shared" si="1053"/>
        <v>-0.062427027079681-0.138797419332332i</v>
      </c>
      <c r="K3592" t="str">
        <f t="shared" si="1054"/>
        <v>0.00018614838733222-0.000145714473292061i</v>
      </c>
      <c r="L3592" t="str">
        <f t="shared" si="1055"/>
        <v>0.00015-0.00040393002080438i</v>
      </c>
      <c r="M3592" t="str">
        <f t="shared" si="1056"/>
        <v>0.0004-0.0000712817683772436i</v>
      </c>
      <c r="N3592">
        <f t="shared" si="1057"/>
        <v>6.6667906932229926</v>
      </c>
      <c r="O3592">
        <f t="shared" si="1058"/>
        <v>33.247083331210433</v>
      </c>
      <c r="P3592" s="3">
        <f t="shared" si="1059"/>
        <v>-33.247083331210433</v>
      </c>
      <c r="Q3592" s="3">
        <f t="shared" si="1060"/>
        <v>173.33320930677701</v>
      </c>
      <c r="R3592">
        <f t="shared" si="1061"/>
        <v>-6.6667906932229926</v>
      </c>
      <c r="S3592">
        <f t="shared" si="1062"/>
        <v>698.61015739611184</v>
      </c>
      <c r="T3592">
        <f t="shared" si="1045"/>
        <v>-33.247083331210433</v>
      </c>
    </row>
    <row r="3593" spans="1:20" x14ac:dyDescent="0.25">
      <c r="A3593">
        <f t="shared" si="1046"/>
        <v>4406177.1652879799</v>
      </c>
      <c r="B3593">
        <f t="shared" si="1063"/>
        <v>701264.87599421712</v>
      </c>
      <c r="C3593" t="str">
        <f t="shared" si="1047"/>
        <v>-0.0214332215096671+0.00258195891975106i</v>
      </c>
      <c r="D3593" t="str">
        <f t="shared" si="1048"/>
        <v>1.80306290142062-1.7605798508231i</v>
      </c>
      <c r="E3593" t="str">
        <f t="shared" si="1049"/>
        <v>-9.08841995275506-35.1469736205687i</v>
      </c>
      <c r="F3593" t="str">
        <f t="shared" si="1050"/>
        <v>2.15692266351763-0.973285127936861i</v>
      </c>
      <c r="G3593" t="str">
        <f t="shared" si="1051"/>
        <v>0.889480181983117-0.313536581346416i</v>
      </c>
      <c r="H3593" t="str">
        <f t="shared" si="1052"/>
        <v>0.00798012476659556-22.7016529450176i</v>
      </c>
      <c r="I3593" t="str">
        <f t="shared" si="1053"/>
        <v>-0.0622828695588288-0.138156218256554i</v>
      </c>
      <c r="K3593" t="str">
        <f t="shared" si="1054"/>
        <v>0.000185812922370984-0.00014545466331352i</v>
      </c>
      <c r="L3593" t="str">
        <f t="shared" si="1055"/>
        <v>0.00015-0.000402400897394281i</v>
      </c>
      <c r="M3593" t="str">
        <f t="shared" si="1056"/>
        <v>0.0004-0.0000710119230695789i</v>
      </c>
      <c r="N3593">
        <f t="shared" si="1057"/>
        <v>6.8690518188418537</v>
      </c>
      <c r="O3593">
        <f t="shared" si="1058"/>
        <v>33.315679572124509</v>
      </c>
      <c r="P3593" s="3">
        <f t="shared" si="1059"/>
        <v>-33.315679572124509</v>
      </c>
      <c r="Q3593" s="3">
        <f t="shared" si="1060"/>
        <v>173.13094818115815</v>
      </c>
      <c r="R3593">
        <f t="shared" si="1061"/>
        <v>-6.8690518188418537</v>
      </c>
      <c r="S3593">
        <f t="shared" si="1062"/>
        <v>701.26487599421716</v>
      </c>
      <c r="T3593">
        <f t="shared" si="1045"/>
        <v>-33.315679572124509</v>
      </c>
    </row>
    <row r="3594" spans="1:20" x14ac:dyDescent="0.25">
      <c r="A3594">
        <f t="shared" si="1046"/>
        <v>4422920.638516074</v>
      </c>
      <c r="B3594">
        <f t="shared" si="1063"/>
        <v>703929.68252299516</v>
      </c>
      <c r="C3594" t="str">
        <f t="shared" si="1047"/>
        <v>-0.0212551629144498+0.00263666473996068i</v>
      </c>
      <c r="D3594" t="str">
        <f t="shared" si="1048"/>
        <v>1.79647503353938-1.76072404193823i</v>
      </c>
      <c r="E3594" t="str">
        <f t="shared" si="1049"/>
        <v>-9.10741491122866-34.9818387693643i</v>
      </c>
      <c r="F3594" t="str">
        <f t="shared" si="1050"/>
        <v>2.15510903899895-0.974726287189184i</v>
      </c>
      <c r="G3594" t="str">
        <f t="shared" si="1051"/>
        <v>0.888732272429287-0.314463384787423i</v>
      </c>
      <c r="H3594" t="str">
        <f t="shared" si="1052"/>
        <v>0.00790551211362119-22.6156786159917i</v>
      </c>
      <c r="I3594" t="str">
        <f t="shared" si="1053"/>
        <v>-0.0621392518227662-0.137517202797685i</v>
      </c>
      <c r="K3594" t="str">
        <f t="shared" si="1054"/>
        <v>0.000185477807544083-0.000145194443147361i</v>
      </c>
      <c r="L3594" t="str">
        <f t="shared" si="1055"/>
        <v>0.00015-0.000400877562656187i</v>
      </c>
      <c r="M3594" t="str">
        <f t="shared" si="1056"/>
        <v>0.0004-0.0000707430992922682i</v>
      </c>
      <c r="N3594">
        <f t="shared" si="1057"/>
        <v>7.0713150427978064</v>
      </c>
      <c r="O3594">
        <f t="shared" si="1058"/>
        <v>33.384391160033083</v>
      </c>
      <c r="P3594" s="3">
        <f t="shared" si="1059"/>
        <v>-33.384391160033083</v>
      </c>
      <c r="Q3594" s="3">
        <f t="shared" si="1060"/>
        <v>172.92868495720219</v>
      </c>
      <c r="R3594">
        <f t="shared" si="1061"/>
        <v>-7.0713150427978064</v>
      </c>
      <c r="S3594">
        <f t="shared" si="1062"/>
        <v>703.92968252299511</v>
      </c>
      <c r="T3594">
        <f t="shared" si="1045"/>
        <v>-33.384391160033083</v>
      </c>
    </row>
    <row r="3595" spans="1:20" x14ac:dyDescent="0.25">
      <c r="A3595">
        <f t="shared" si="1046"/>
        <v>4439727.7369424356</v>
      </c>
      <c r="B3595">
        <f t="shared" si="1063"/>
        <v>706604.61531658261</v>
      </c>
      <c r="C3595" t="str">
        <f t="shared" si="1047"/>
        <v>-0.021078036930744+0.00269027945980588i</v>
      </c>
      <c r="D3595" t="str">
        <f t="shared" si="1048"/>
        <v>1.78988551567904-1.76084360961795i</v>
      </c>
      <c r="E3595" t="str">
        <f t="shared" si="1049"/>
        <v>-9.12609742459737-34.8172567713968i</v>
      </c>
      <c r="F3595" t="str">
        <f t="shared" si="1050"/>
        <v>2.15328468698965-0.976172790184219i</v>
      </c>
      <c r="G3595" t="str">
        <f t="shared" si="1051"/>
        <v>0.887979939031026-0.31539113321316i</v>
      </c>
      <c r="H3595" t="str">
        <f t="shared" si="1052"/>
        <v>0.0078315868050173-22.5300300386201i</v>
      </c>
      <c r="I3595" t="str">
        <f t="shared" si="1053"/>
        <v>-0.0619961670118402-0.136880365456385i</v>
      </c>
      <c r="K3595" t="str">
        <f t="shared" si="1054"/>
        <v>0.000185143051767551-0.00014493381283578i</v>
      </c>
      <c r="L3595" t="str">
        <f t="shared" si="1055"/>
        <v>0.00015-0.000399359994676417i</v>
      </c>
      <c r="M3595" t="str">
        <f t="shared" si="1056"/>
        <v>0.0004-0.0000704752931781913i</v>
      </c>
      <c r="N3595">
        <f t="shared" si="1057"/>
        <v>7.2735773016822236</v>
      </c>
      <c r="O3595">
        <f t="shared" si="1058"/>
        <v>33.45321810976656</v>
      </c>
      <c r="P3595" s="3">
        <f t="shared" si="1059"/>
        <v>-33.45321810976656</v>
      </c>
      <c r="Q3595" s="3">
        <f t="shared" si="1060"/>
        <v>172.72642269831778</v>
      </c>
      <c r="R3595">
        <f t="shared" si="1061"/>
        <v>-7.2735773016822236</v>
      </c>
      <c r="S3595">
        <f t="shared" si="1062"/>
        <v>706.60461531658257</v>
      </c>
      <c r="T3595">
        <f t="shared" si="1045"/>
        <v>-33.45321810976656</v>
      </c>
    </row>
    <row r="3596" spans="1:20" x14ac:dyDescent="0.25">
      <c r="A3596">
        <f t="shared" si="1046"/>
        <v>4456598.7023428166</v>
      </c>
      <c r="B3596">
        <f t="shared" si="1063"/>
        <v>709289.71285478561</v>
      </c>
      <c r="C3596" t="str">
        <f t="shared" si="1047"/>
        <v>-0.0209018448241171+0.00274281243910864i</v>
      </c>
      <c r="D3596" t="str">
        <f t="shared" si="1048"/>
        <v>1.783294536871-1.76093853789212i</v>
      </c>
      <c r="E3596" t="str">
        <f t="shared" si="1049"/>
        <v>-9.14446914649735-34.6532259525614i</v>
      </c>
      <c r="F3596" t="str">
        <f t="shared" si="1050"/>
        <v>2.15144956498313-0.977624580696641i</v>
      </c>
      <c r="G3596" t="str">
        <f t="shared" si="1051"/>
        <v>0.88722316425929-0.316319808202115i</v>
      </c>
      <c r="H3596" t="str">
        <f t="shared" si="1052"/>
        <v>0.00775834296864838-22.4447059774587i</v>
      </c>
      <c r="I3596" t="str">
        <f t="shared" si="1053"/>
        <v>-0.0618536083136161-0.136245698776932i</v>
      </c>
      <c r="K3596" t="str">
        <f t="shared" si="1054"/>
        <v>0.000184808663920458-0.000144672772515031i</v>
      </c>
      <c r="L3596" t="str">
        <f t="shared" si="1055"/>
        <v>0.00015-0.000397848171624244i</v>
      </c>
      <c r="M3596" t="str">
        <f t="shared" si="1056"/>
        <v>0.0004-0.0000702085008748669i</v>
      </c>
      <c r="N3596">
        <f t="shared" si="1057"/>
        <v>7.4758355333992483</v>
      </c>
      <c r="O3596">
        <f t="shared" si="1058"/>
        <v>33.52216043231693</v>
      </c>
      <c r="P3596" s="3">
        <f t="shared" si="1059"/>
        <v>-33.52216043231693</v>
      </c>
      <c r="Q3596" s="3">
        <f t="shared" si="1060"/>
        <v>172.52416446660075</v>
      </c>
      <c r="R3596">
        <f t="shared" si="1061"/>
        <v>-7.4758355333992483</v>
      </c>
      <c r="S3596">
        <f t="shared" si="1062"/>
        <v>709.28971285478565</v>
      </c>
      <c r="T3596">
        <f t="shared" si="1045"/>
        <v>-33.52216043231693</v>
      </c>
    </row>
    <row r="3597" spans="1:20" x14ac:dyDescent="0.25">
      <c r="A3597">
        <f t="shared" si="1046"/>
        <v>4473533.7774117189</v>
      </c>
      <c r="B3597">
        <f t="shared" si="1063"/>
        <v>711985.01376363379</v>
      </c>
      <c r="C3597" t="str">
        <f t="shared" si="1047"/>
        <v>-0.020726587798145+0.00279427304062099i</v>
      </c>
      <c r="D3597" t="str">
        <f t="shared" si="1048"/>
        <v>1.7767022863145-1.76100881258516i</v>
      </c>
      <c r="E3597" t="str">
        <f t="shared" si="1049"/>
        <v>-9.16253171643059-34.489744647763i</v>
      </c>
      <c r="F3597" t="str">
        <f t="shared" si="1050"/>
        <v>2.14960363059274-0.979081602045014i</v>
      </c>
      <c r="G3597" t="str">
        <f t="shared" si="1051"/>
        <v>0.886461930634529-0.317249391126653i</v>
      </c>
      <c r="H3597" t="str">
        <f t="shared" si="1052"/>
        <v>0.00768577477556372-22.3597052017625i</v>
      </c>
      <c r="I3597" t="str">
        <f t="shared" si="1053"/>
        <v>-0.0617115689626497-0.135613195347138i</v>
      </c>
      <c r="K3597" t="str">
        <f t="shared" si="1054"/>
        <v>0.000184474652843962-0.000144411322414833i</v>
      </c>
      <c r="L3597" t="str">
        <f t="shared" si="1055"/>
        <v>0.00015-0.000396342071751589i</v>
      </c>
      <c r="M3597" t="str">
        <f t="shared" si="1056"/>
        <v>0.0004-0.0000699427185443978i</v>
      </c>
      <c r="N3597">
        <f t="shared" si="1057"/>
        <v>7.6780866773977721</v>
      </c>
      <c r="O3597">
        <f t="shared" si="1058"/>
        <v>33.591218134844773</v>
      </c>
      <c r="P3597" s="3">
        <f t="shared" si="1059"/>
        <v>-33.591218134844773</v>
      </c>
      <c r="Q3597" s="3">
        <f t="shared" si="1060"/>
        <v>172.32191332260223</v>
      </c>
      <c r="R3597">
        <f t="shared" si="1061"/>
        <v>-7.6780866773977721</v>
      </c>
      <c r="S3597">
        <f t="shared" si="1062"/>
        <v>711.98501376363379</v>
      </c>
      <c r="T3597">
        <f t="shared" si="1045"/>
        <v>-33.591218134844773</v>
      </c>
    </row>
    <row r="3598" spans="1:20" x14ac:dyDescent="0.25">
      <c r="A3598">
        <f t="shared" si="1046"/>
        <v>4490533.2057658844</v>
      </c>
      <c r="B3598">
        <f t="shared" si="1063"/>
        <v>714690.55681593565</v>
      </c>
      <c r="C3598" t="str">
        <f t="shared" si="1047"/>
        <v>-0.0205522669941405+0.00284467062914933i</v>
      </c>
      <c r="D3598" t="str">
        <f t="shared" si="1048"/>
        <v>1.77010895335505-1.76105442131843i</v>
      </c>
      <c r="E3598" t="str">
        <f t="shared" si="1049"/>
        <v>-9.18028675992918-34.3268112009268i</v>
      </c>
      <c r="F3598" t="str">
        <f t="shared" si="1050"/>
        <v>2.14774684155681-0.980543797089883i</v>
      </c>
      <c r="G3598" t="str">
        <f t="shared" si="1051"/>
        <v>0.88569622072869-0.318179863152283i</v>
      </c>
      <c r="H3598" t="str">
        <f t="shared" si="1052"/>
        <v>0.0076138764397328-22.2750264854661i</v>
      </c>
      <c r="I3598" t="str">
        <f t="shared" si="1053"/>
        <v>-0.06157004224026-0.134982847798273i</v>
      </c>
      <c r="K3598" t="str">
        <f t="shared" si="1054"/>
        <v>0.000184141027340348-0.000144149462857767i</v>
      </c>
      <c r="L3598" t="str">
        <f t="shared" si="1055"/>
        <v>0.00015-0.000394841673392696i</v>
      </c>
      <c r="M3598" t="str">
        <f t="shared" si="1056"/>
        <v>0.0004-0.0000696779423634168i</v>
      </c>
      <c r="N3598">
        <f t="shared" si="1057"/>
        <v>7.8803276749057147</v>
      </c>
      <c r="O3598">
        <f t="shared" si="1058"/>
        <v>33.660391220686698</v>
      </c>
      <c r="P3598" s="3">
        <f t="shared" si="1059"/>
        <v>-33.660391220686698</v>
      </c>
      <c r="Q3598" s="3">
        <f t="shared" si="1060"/>
        <v>172.11967232509429</v>
      </c>
      <c r="R3598">
        <f t="shared" si="1061"/>
        <v>-7.8803276749057147</v>
      </c>
      <c r="S3598">
        <f t="shared" si="1062"/>
        <v>714.69055681593568</v>
      </c>
      <c r="T3598">
        <f t="shared" si="1045"/>
        <v>-33.660391220686698</v>
      </c>
    </row>
    <row r="3599" spans="1:20" x14ac:dyDescent="0.25">
      <c r="A3599">
        <f t="shared" si="1046"/>
        <v>4507597.2319477946</v>
      </c>
      <c r="B3599">
        <f t="shared" si="1063"/>
        <v>717406.3809318362</v>
      </c>
      <c r="C3599" t="str">
        <f t="shared" si="1047"/>
        <v>-0.0203788834908991+0.00289401457067471i</v>
      </c>
      <c r="D3599" t="str">
        <f t="shared" si="1048"/>
        <v>1.7635147274626-1.76107535351206i</v>
      </c>
      <c r="E3599" t="str">
        <f t="shared" si="1049"/>
        <v>-9.19773588872033-34.1644239650096i</v>
      </c>
      <c r="F3599" t="str">
        <f t="shared" si="1050"/>
        <v>2.14587915574339-0.982011108231825i</v>
      </c>
      <c r="G3599" t="str">
        <f t="shared" si="1051"/>
        <v>0.884926017167239-0.319111205236931i</v>
      </c>
      <c r="H3599" t="str">
        <f t="shared" si="1052"/>
        <v>0.00754264221778416-22.1906686071666i</v>
      </c>
      <c r="I3599" t="str">
        <f t="shared" si="1053"/>
        <v>-0.0614290214743068-0.134354648804973i</v>
      </c>
      <c r="K3599" t="str">
        <f t="shared" si="1054"/>
        <v>0.000183807796172103-0.000143887194258662i</v>
      </c>
      <c r="L3599" t="str">
        <f t="shared" si="1055"/>
        <v>0.00015-0.000393346954963833i</v>
      </c>
      <c r="M3599" t="str">
        <f t="shared" si="1056"/>
        <v>0.0004-0.0000694141685230293i</v>
      </c>
      <c r="N3599">
        <f t="shared" si="1057"/>
        <v>8.0825554691611501</v>
      </c>
      <c r="O3599">
        <f t="shared" si="1058"/>
        <v>33.729679689363351</v>
      </c>
      <c r="P3599" s="3">
        <f t="shared" si="1059"/>
        <v>-33.729679689363351</v>
      </c>
      <c r="Q3599" s="3">
        <f t="shared" si="1060"/>
        <v>171.91744453083885</v>
      </c>
      <c r="R3599">
        <f t="shared" si="1061"/>
        <v>-8.0825554691611501</v>
      </c>
      <c r="S3599">
        <f t="shared" si="1062"/>
        <v>717.40638093183622</v>
      </c>
      <c r="T3599">
        <f t="shared" si="1045"/>
        <v>-33.729679689363351</v>
      </c>
    </row>
    <row r="3600" spans="1:20" x14ac:dyDescent="0.25">
      <c r="A3600">
        <f t="shared" si="1046"/>
        <v>4524726.1014291961</v>
      </c>
      <c r="B3600">
        <f t="shared" si="1063"/>
        <v>720132.52517937717</v>
      </c>
      <c r="C3600" t="str">
        <f t="shared" si="1047"/>
        <v>-0.020206438304462+0.00294231423147069i</v>
      </c>
      <c r="D3600" t="str">
        <f t="shared" si="1048"/>
        <v>1.75691979820981-1.76107160038665i</v>
      </c>
      <c r="E3600" t="str">
        <f t="shared" si="1049"/>
        <v>-9.21488070088955-34.0025813020088i</v>
      </c>
      <c r="F3600" t="str">
        <f t="shared" si="1050"/>
        <v>2.14400053115524-0.98348347740959i</v>
      </c>
      <c r="G3600" t="str">
        <f t="shared" si="1051"/>
        <v>0.8841513026312-0.320043398130241i</v>
      </c>
      <c r="H3600" t="str">
        <f t="shared" si="1052"/>
        <v>0.00747206640874496-22.1066303501052i</v>
      </c>
      <c r="I3600" t="str">
        <f t="shared" si="1053"/>
        <v>-0.0612885000389713-0.133728591085151i</v>
      </c>
      <c r="K3600" t="str">
        <f t="shared" si="1054"/>
        <v>0.000183474968060978-0.000143624517123963i</v>
      </c>
      <c r="L3600" t="str">
        <f t="shared" si="1055"/>
        <v>0.00015-0.000391857894962974i</v>
      </c>
      <c r="M3600" t="str">
        <f t="shared" si="1056"/>
        <v>0.0004-0.0000691513932287603i</v>
      </c>
      <c r="N3600">
        <f t="shared" si="1057"/>
        <v>8.28476700564471</v>
      </c>
      <c r="O3600">
        <f t="shared" si="1058"/>
        <v>33.799083536587887</v>
      </c>
      <c r="P3600" s="3">
        <f t="shared" si="1059"/>
        <v>-33.799083536587887</v>
      </c>
      <c r="Q3600" s="3">
        <f t="shared" si="1060"/>
        <v>171.71523299435529</v>
      </c>
      <c r="R3600">
        <f t="shared" si="1061"/>
        <v>-8.28476700564471</v>
      </c>
      <c r="S3600">
        <f t="shared" si="1062"/>
        <v>720.13252517937713</v>
      </c>
      <c r="T3600">
        <f t="shared" si="1045"/>
        <v>-33.799083536587887</v>
      </c>
    </row>
    <row r="3601" spans="1:20" x14ac:dyDescent="0.25">
      <c r="A3601">
        <f t="shared" si="1046"/>
        <v>4541920.0606146269</v>
      </c>
      <c r="B3601">
        <f t="shared" si="1063"/>
        <v>722869.0287750588</v>
      </c>
      <c r="C3601" t="str">
        <f t="shared" si="1047"/>
        <v>-0.020034932387898+0.00298957897721778i</v>
      </c>
      <c r="D3601" t="str">
        <f t="shared" si="1048"/>
        <v>1.75032435525028-1.76104315496455i</v>
      </c>
      <c r="E3601" t="str">
        <f t="shared" si="1049"/>
        <v>-9.23172278104328-33.8412815829732i</v>
      </c>
      <c r="F3601" t="str">
        <f t="shared" si="1050"/>
        <v>2.1421109259349-0.984960846098284i</v>
      </c>
      <c r="G3601" t="str">
        <f t="shared" si="1051"/>
        <v>0.883372059859222-0.320976422372885i</v>
      </c>
      <c r="H3601" t="str">
        <f t="shared" si="1052"/>
        <v>0.0074021433537832-22.0229105021497i</v>
      </c>
      <c r="I3601" t="str">
        <f t="shared" si="1053"/>
        <v>-0.0611484713545432-0.133104667399924i</v>
      </c>
      <c r="K3601" t="str">
        <f t="shared" si="1054"/>
        <v>0.000183142551687073-0.000143361432051091i</v>
      </c>
      <c r="L3601" t="str">
        <f t="shared" si="1055"/>
        <v>0.00015-0.00039037447196949i</v>
      </c>
      <c r="M3601" t="str">
        <f t="shared" si="1056"/>
        <v>0.0004-0.0000688896127004985i</v>
      </c>
      <c r="N3601">
        <f t="shared" si="1057"/>
        <v>8.4869592323084646</v>
      </c>
      <c r="O3601">
        <f t="shared" si="1058"/>
        <v>33.868602754274363</v>
      </c>
      <c r="P3601" s="3">
        <f t="shared" si="1059"/>
        <v>-33.868602754274363</v>
      </c>
      <c r="Q3601" s="3">
        <f t="shared" si="1060"/>
        <v>171.51304076769154</v>
      </c>
      <c r="R3601">
        <f t="shared" si="1061"/>
        <v>-8.4869592323084646</v>
      </c>
      <c r="S3601">
        <f t="shared" si="1062"/>
        <v>722.86902877505884</v>
      </c>
      <c r="T3601">
        <f t="shared" si="1045"/>
        <v>-33.868602754274363</v>
      </c>
    </row>
    <row r="3602" spans="1:20" x14ac:dyDescent="0.25">
      <c r="A3602">
        <f t="shared" si="1046"/>
        <v>4559179.3568449626</v>
      </c>
      <c r="B3602">
        <f t="shared" si="1063"/>
        <v>725615.931084404</v>
      </c>
      <c r="C3602" t="str">
        <f t="shared" si="1047"/>
        <v>-0.0198643666311024+0.0030358181721165i</v>
      </c>
      <c r="D3602" t="str">
        <f t="shared" si="1048"/>
        <v>1.7437285882967-1.76099001207088i</v>
      </c>
      <c r="E3602" t="str">
        <f t="shared" si="1049"/>
        <v>-9.24826370047069-33.6805231880109i</v>
      </c>
      <c r="F3602" t="str">
        <f t="shared" si="1050"/>
        <v>2.14021029836967-0.98644315530753i</v>
      </c>
      <c r="G3602" t="str">
        <f t="shared" si="1051"/>
        <v>0.88258827164966-0.321910258295888i</v>
      </c>
      <c r="H3602" t="str">
        <f t="shared" si="1052"/>
        <v>0.00733286743595159-21.9395078557764i</v>
      </c>
      <c r="I3602" t="str">
        <f t="shared" si="1053"/>
        <v>-0.0610089288872047-0.132482870553513i</v>
      </c>
      <c r="K3602" t="str">
        <f t="shared" si="1054"/>
        <v>0.000182810555687928-0.000143097939727792i</v>
      </c>
      <c r="L3602" t="str">
        <f t="shared" si="1055"/>
        <v>0.00015-0.000388896664643844i</v>
      </c>
      <c r="M3602" t="str">
        <f t="shared" si="1056"/>
        <v>0.0004-0.000068628823172443i</v>
      </c>
      <c r="N3602">
        <f t="shared" si="1057"/>
        <v>8.6891290998065926</v>
      </c>
      <c r="O3602">
        <f t="shared" si="1058"/>
        <v>33.938237330546677</v>
      </c>
      <c r="P3602" s="3">
        <f t="shared" si="1059"/>
        <v>-33.938237330546677</v>
      </c>
      <c r="Q3602" s="3">
        <f t="shared" si="1060"/>
        <v>171.31087090019341</v>
      </c>
      <c r="R3602">
        <f t="shared" si="1061"/>
        <v>-8.6891290998065926</v>
      </c>
      <c r="S3602">
        <f t="shared" si="1062"/>
        <v>725.615931084404</v>
      </c>
      <c r="T3602">
        <f t="shared" si="1045"/>
        <v>-33.938237330546677</v>
      </c>
    </row>
    <row r="3603" spans="1:20" x14ac:dyDescent="0.25">
      <c r="A3603">
        <f t="shared" si="1046"/>
        <v>4576504.2384009734</v>
      </c>
      <c r="B3603">
        <f t="shared" si="1063"/>
        <v>728373.27162252471</v>
      </c>
      <c r="C3603" t="str">
        <f t="shared" si="1047"/>
        <v>-0.0196947418606117+0.00308104117799753i</v>
      </c>
      <c r="D3603" t="str">
        <f t="shared" si="1048"/>
        <v>1.73713268709903-1.76091216833414i</v>
      </c>
      <c r="E3603" t="str">
        <f t="shared" si="1049"/>
        <v>-9.26450501730462-33.5203045062965i</v>
      </c>
      <c r="F3603" t="str">
        <f t="shared" si="1050"/>
        <v>2.13829860689673-0.987930345579771i</v>
      </c>
      <c r="G3603" t="str">
        <f t="shared" si="1051"/>
        <v>0.88179992086268-0.322844886019976i</v>
      </c>
      <c r="H3603" t="str">
        <f t="shared" si="1052"/>
        <v>0.00726423307993296-21.8564212080526i</v>
      </c>
      <c r="I3603" t="str">
        <f t="shared" si="1053"/>
        <v>-0.0608698661488268-0.131863193393165i</v>
      </c>
      <c r="K3603" t="str">
        <f t="shared" si="1054"/>
        <v>0.000182478988657621-0.00014283404093147i</v>
      </c>
      <c r="L3603" t="str">
        <f t="shared" si="1055"/>
        <v>0.00015-0.00038742445172728i</v>
      </c>
      <c r="M3603" t="str">
        <f t="shared" si="1056"/>
        <v>0.0004-0.0000683690208930495i</v>
      </c>
      <c r="N3603">
        <f t="shared" si="1057"/>
        <v>8.8912735617237217</v>
      </c>
      <c r="O3603">
        <f t="shared" si="1058"/>
        <v>34.007987249748723</v>
      </c>
      <c r="P3603" s="3">
        <f t="shared" si="1059"/>
        <v>-34.007987249748723</v>
      </c>
      <c r="Q3603" s="3">
        <f t="shared" si="1060"/>
        <v>171.10872643827628</v>
      </c>
      <c r="R3603">
        <f t="shared" si="1061"/>
        <v>-8.8912735617237217</v>
      </c>
      <c r="S3603">
        <f t="shared" si="1062"/>
        <v>728.37327162252473</v>
      </c>
      <c r="T3603">
        <f t="shared" si="1045"/>
        <v>-34.007987249748723</v>
      </c>
    </row>
    <row r="3604" spans="1:20" x14ac:dyDescent="0.25">
      <c r="A3604">
        <f t="shared" si="1046"/>
        <v>4593894.9545068974</v>
      </c>
      <c r="B3604">
        <f t="shared" si="1063"/>
        <v>731141.09005469037</v>
      </c>
      <c r="C3604" t="str">
        <f t="shared" si="1047"/>
        <v>-0.0195260588394394+0.00312525735343031i</v>
      </c>
      <c r="D3604" t="str">
        <f t="shared" si="1048"/>
        <v>1.7305368414227-1.76080962218665i</v>
      </c>
      <c r="E3604" t="str">
        <f t="shared" si="1049"/>
        <v>-9.28044827668123-33.3606239360794i</v>
      </c>
      <c r="F3604" t="str">
        <f t="shared" si="1050"/>
        <v>2.13637581010834-0.989422356988525i</v>
      </c>
      <c r="G3604" t="str">
        <f t="shared" si="1051"/>
        <v>0.881006990422382-0.323780285454935i</v>
      </c>
      <c r="H3604" t="str">
        <f t="shared" si="1052"/>
        <v>0.00719623475178819-21.7736493606188i</v>
      </c>
      <c r="I3604" t="str">
        <f t="shared" si="1053"/>
        <v>-0.0607312766967619-0.131245628809065i</v>
      </c>
      <c r="K3604" t="str">
        <f t="shared" si="1054"/>
        <v>0.000182147859145885-0.000142569736528509i</v>
      </c>
      <c r="L3604" t="str">
        <f t="shared" si="1055"/>
        <v>0.00015-0.000385957812041522i</v>
      </c>
      <c r="M3604" t="str">
        <f t="shared" si="1056"/>
        <v>0.0004-0.0000681102021249747i</v>
      </c>
      <c r="N3604">
        <f t="shared" si="1057"/>
        <v>9.0933895748005114</v>
      </c>
      <c r="O3604">
        <f t="shared" si="1058"/>
        <v>34.077852492453388</v>
      </c>
      <c r="P3604" s="3">
        <f t="shared" si="1059"/>
        <v>-34.077852492453388</v>
      </c>
      <c r="Q3604" s="3">
        <f t="shared" si="1060"/>
        <v>170.90661042519949</v>
      </c>
      <c r="R3604">
        <f t="shared" si="1061"/>
        <v>-9.0933895748005114</v>
      </c>
      <c r="S3604">
        <f t="shared" si="1062"/>
        <v>731.14109005469038</v>
      </c>
      <c r="T3604">
        <f t="shared" si="1045"/>
        <v>-34.077852492453388</v>
      </c>
    </row>
    <row r="3605" spans="1:20" x14ac:dyDescent="0.25">
      <c r="A3605">
        <f t="shared" si="1046"/>
        <v>4611351.7553340234</v>
      </c>
      <c r="B3605">
        <f t="shared" si="1063"/>
        <v>733919.42619689822</v>
      </c>
      <c r="C3605" t="str">
        <f t="shared" si="1047"/>
        <v>-0.0193583182669266+0.00316847605283243i</v>
      </c>
      <c r="D3605" t="str">
        <f t="shared" si="1048"/>
        <v>1.72394124102677-1.76068237386461i</v>
      </c>
      <c r="E3605" t="str">
        <f t="shared" si="1049"/>
        <v>-9.29609501090011-33.2014798846883i</v>
      </c>
      <c r="F3605" t="str">
        <f t="shared" si="1050"/>
        <v>2.13444186675689-0.990919129136724i</v>
      </c>
      <c r="G3605" t="str">
        <f t="shared" si="1051"/>
        <v>0.880209463318946-0.324716436298995i</v>
      </c>
      <c r="H3605" t="str">
        <f t="shared" si="1052"/>
        <v>0.00712886695870512-21.6911911196712i</v>
      </c>
      <c r="I3605" t="str">
        <f t="shared" si="1053"/>
        <v>-0.0605931541336431-0.130630169734242i</v>
      </c>
      <c r="K3605" t="str">
        <f t="shared" si="1054"/>
        <v>0.000181817175657225-0.000142305027473596i</v>
      </c>
      <c r="L3605" t="str">
        <f t="shared" si="1055"/>
        <v>0.00015-0.000384496724488466i</v>
      </c>
      <c r="M3605" t="str">
        <f t="shared" si="1056"/>
        <v>0.0004-0.0000678523631450236i</v>
      </c>
      <c r="N3605">
        <f t="shared" si="1057"/>
        <v>9.2954740991652898</v>
      </c>
      <c r="O3605">
        <f t="shared" si="1058"/>
        <v>34.147833035472964</v>
      </c>
      <c r="P3605" s="3">
        <f t="shared" si="1059"/>
        <v>-34.147833035472964</v>
      </c>
      <c r="Q3605" s="3">
        <f t="shared" si="1060"/>
        <v>170.70452590083471</v>
      </c>
      <c r="R3605">
        <f t="shared" si="1061"/>
        <v>-9.2954740991652898</v>
      </c>
      <c r="S3605">
        <f t="shared" si="1062"/>
        <v>733.91942619689826</v>
      </c>
      <c r="T3605">
        <f t="shared" si="1045"/>
        <v>-34.147833035472964</v>
      </c>
    </row>
    <row r="3606" spans="1:20" x14ac:dyDescent="0.25">
      <c r="A3606">
        <f t="shared" si="1046"/>
        <v>4628874.8920042925</v>
      </c>
      <c r="B3606">
        <f t="shared" si="1063"/>
        <v>736708.32001644641</v>
      </c>
      <c r="C3606" t="str">
        <f t="shared" si="1047"/>
        <v>-0.019191520778611+0.00321070662557372i</v>
      </c>
      <c r="D3606" t="str">
        <f t="shared" si="1048"/>
        <v>1.71734607564201-1.7605304254077i</v>
      </c>
      <c r="E3606" t="str">
        <f t="shared" si="1049"/>
        <v>-9.3114467395816-33.0428707685393i</v>
      </c>
      <c r="F3606" t="str">
        <f t="shared" si="1050"/>
        <v>2.13249673576041-0.992420601155131i</v>
      </c>
      <c r="G3606" t="str">
        <f t="shared" si="1051"/>
        <v>0.879407322610797-0.325653318038227i</v>
      </c>
      <c r="H3606" t="str">
        <f t="shared" si="1052"/>
        <v>0.00706212424874985-21.6090452959442i</v>
      </c>
      <c r="I3606" t="str">
        <f t="shared" si="1053"/>
        <v>-0.0604554921071892-0.130016809144492i</v>
      </c>
      <c r="K3606" t="str">
        <f t="shared" si="1054"/>
        <v>0.000181486946650056-0.000142039914809006i</v>
      </c>
      <c r="L3606" t="str">
        <f t="shared" si="1055"/>
        <v>0.00015-0.000383041168049877i</v>
      </c>
      <c r="M3606" t="str">
        <f t="shared" si="1056"/>
        <v>0.0004-0.000067595500244096i</v>
      </c>
      <c r="N3606">
        <f t="shared" si="1057"/>
        <v>9.4975240985525033</v>
      </c>
      <c r="O3606">
        <f t="shared" si="1058"/>
        <v>34.217928851869821</v>
      </c>
      <c r="P3606" s="3">
        <f t="shared" si="1059"/>
        <v>-34.217928851869821</v>
      </c>
      <c r="Q3606" s="3">
        <f t="shared" si="1060"/>
        <v>170.5024759014475</v>
      </c>
      <c r="R3606">
        <f t="shared" si="1061"/>
        <v>-9.4975240985525033</v>
      </c>
      <c r="S3606">
        <f t="shared" si="1062"/>
        <v>736.70832001644635</v>
      </c>
      <c r="T3606">
        <f t="shared" si="1045"/>
        <v>-34.217928851869821</v>
      </c>
    </row>
    <row r="3607" spans="1:20" x14ac:dyDescent="0.25">
      <c r="A3607">
        <f t="shared" si="1046"/>
        <v>4646464.6165939085</v>
      </c>
      <c r="B3607">
        <f t="shared" si="1063"/>
        <v>739507.81163250888</v>
      </c>
      <c r="C3607" t="str">
        <f t="shared" si="1047"/>
        <v>-0.0190256669461134+0.00325195841508515i</v>
      </c>
      <c r="D3607" t="str">
        <f t="shared" si="1048"/>
        <v>1.71075153494921-1.76035378065869i</v>
      </c>
      <c r="E3607" t="str">
        <f t="shared" si="1049"/>
        <v>-9.32650496982555-32.8847950131386i</v>
      </c>
      <c r="F3607" t="str">
        <f t="shared" si="1050"/>
        <v>2.13054037620762-0.993926711700707i</v>
      </c>
      <c r="G3607" t="str">
        <f t="shared" si="1051"/>
        <v>0.878600551426791-0.326590909945959i</v>
      </c>
      <c r="H3607" t="str">
        <f t="shared" si="1052"/>
        <v>0.00699600121061918-21.5272107046932i</v>
      </c>
      <c r="I3607" t="str">
        <f t="shared" si="1053"/>
        <v>-0.0603182843100077-0.129405540058282i</v>
      </c>
      <c r="K3607" t="str">
        <f t="shared" si="1054"/>
        <v>0.000181157180535838-0.000141774399663906i</v>
      </c>
      <c r="L3607" t="str">
        <f t="shared" si="1055"/>
        <v>0.00015-0.000381591121787086i</v>
      </c>
      <c r="M3607" t="str">
        <f t="shared" si="1056"/>
        <v>0.0004-0.0000673396097271329i</v>
      </c>
      <c r="N3607">
        <f t="shared" si="1057"/>
        <v>9.6995365405343534</v>
      </c>
      <c r="O3607">
        <f t="shared" si="1058"/>
        <v>34.288139910967047</v>
      </c>
      <c r="P3607" s="3">
        <f t="shared" si="1059"/>
        <v>-34.288139910967047</v>
      </c>
      <c r="Q3607" s="3">
        <f t="shared" si="1060"/>
        <v>170.30046345946565</v>
      </c>
      <c r="R3607">
        <f t="shared" si="1061"/>
        <v>-9.6995365405343534</v>
      </c>
      <c r="S3607">
        <f t="shared" si="1062"/>
        <v>739.50781163250883</v>
      </c>
      <c r="T3607">
        <f t="shared" si="1045"/>
        <v>-34.288139910967047</v>
      </c>
    </row>
    <row r="3608" spans="1:20" x14ac:dyDescent="0.25">
      <c r="A3608">
        <f t="shared" si="1046"/>
        <v>4664121.1821369659</v>
      </c>
      <c r="B3608">
        <f t="shared" si="1063"/>
        <v>742317.94131671241</v>
      </c>
      <c r="C3608" t="str">
        <f t="shared" si="1047"/>
        <v>-0.0188607572770409+0.00329224075796261i</v>
      </c>
      <c r="D3608" t="str">
        <f t="shared" si="1048"/>
        <v>1.70415780855723-1.76015244526237i</v>
      </c>
      <c r="E3608" t="str">
        <f t="shared" si="1049"/>
        <v>-9.34127119636697-32.7272510530867i</v>
      </c>
      <c r="F3608" t="str">
        <f t="shared" si="1050"/>
        <v>2.12857274736336-0.995437398955129i</v>
      </c>
      <c r="G3608" t="str">
        <f t="shared" si="1051"/>
        <v>0.877789132968421-0.327529191082212i</v>
      </c>
      <c r="H3608" t="str">
        <f t="shared" si="1052"/>
        <v>0.00693049247339552-21.4456861656767i</v>
      </c>
      <c r="I3608" t="str">
        <f t="shared" si="1053"/>
        <v>-0.0601815244794054-0.128796355536656i</v>
      </c>
      <c r="K3608" t="str">
        <f t="shared" si="1054"/>
        <v>0.000180827885678243-0.000141508483253627i</v>
      </c>
      <c r="L3608" t="str">
        <f t="shared" si="1055"/>
        <v>0.00015-0.000380146564840691i</v>
      </c>
      <c r="M3608" t="str">
        <f t="shared" si="1056"/>
        <v>0.0004-0.0000670846879130633i</v>
      </c>
      <c r="N3608">
        <f t="shared" si="1057"/>
        <v>9.9015083967390751</v>
      </c>
      <c r="O3608">
        <f t="shared" si="1058"/>
        <v>34.358466178360125</v>
      </c>
      <c r="P3608" s="3">
        <f t="shared" si="1059"/>
        <v>-34.358466178360125</v>
      </c>
      <c r="Q3608" s="3">
        <f t="shared" si="1060"/>
        <v>170.09849160326092</v>
      </c>
      <c r="R3608">
        <f t="shared" si="1061"/>
        <v>-9.9015083967390751</v>
      </c>
      <c r="S3608">
        <f t="shared" si="1062"/>
        <v>742.31794131671245</v>
      </c>
      <c r="T3608">
        <f t="shared" si="1045"/>
        <v>-34.358466178360125</v>
      </c>
    </row>
    <row r="3609" spans="1:20" x14ac:dyDescent="0.25">
      <c r="A3609">
        <f t="shared" si="1046"/>
        <v>4681844.8426290862</v>
      </c>
      <c r="B3609">
        <f t="shared" si="1063"/>
        <v>745138.74949371594</v>
      </c>
      <c r="C3609" t="str">
        <f t="shared" si="1047"/>
        <v>-0.0186967922149095+0.00333156298307422i</v>
      </c>
      <c r="D3609" t="str">
        <f t="shared" si="1048"/>
        <v>1.69756508598129-1.75992642666444i</v>
      </c>
      <c r="E3609" t="str">
        <f t="shared" si="1049"/>
        <v>-9.35574690173314-32.5702373320834i</v>
      </c>
      <c r="F3609" t="str">
        <f t="shared" si="1050"/>
        <v>2.12659380867409-0.996952600623299i</v>
      </c>
      <c r="G3609" t="str">
        <f t="shared" si="1051"/>
        <v>0.87697305051204-0.32846814029316i</v>
      </c>
      <c r="H3609" t="str">
        <f t="shared" si="1052"/>
        <v>0.0068655927063027-21.3644705031395i</v>
      </c>
      <c r="I3609" t="str">
        <f t="shared" si="1053"/>
        <v>-0.0600452063972023-0.128189248683161i</v>
      </c>
      <c r="K3609" t="str">
        <f t="shared" si="1054"/>
        <v>0.000180499070392313-0.000141242166878936i</v>
      </c>
      <c r="L3609" t="str">
        <f t="shared" si="1055"/>
        <v>0.00015-0.000378707476430257i</v>
      </c>
      <c r="M3609" t="str">
        <f t="shared" si="1056"/>
        <v>0.0004-0.0000668307311347509i</v>
      </c>
      <c r="N3609">
        <f t="shared" si="1057"/>
        <v>10.103436643075526</v>
      </c>
      <c r="O3609">
        <f t="shared" si="1058"/>
        <v>34.42890761592777</v>
      </c>
      <c r="P3609" s="3">
        <f t="shared" si="1059"/>
        <v>-34.42890761592777</v>
      </c>
      <c r="Q3609" s="3">
        <f t="shared" si="1060"/>
        <v>169.89656335692447</v>
      </c>
      <c r="R3609">
        <f t="shared" si="1061"/>
        <v>-10.103436643075526</v>
      </c>
      <c r="S3609">
        <f t="shared" si="1062"/>
        <v>745.13874949371598</v>
      </c>
      <c r="T3609">
        <f t="shared" si="1045"/>
        <v>-34.42890761592777</v>
      </c>
    </row>
    <row r="3610" spans="1:20" x14ac:dyDescent="0.25">
      <c r="A3610">
        <f t="shared" si="1046"/>
        <v>4699635.8530310774</v>
      </c>
      <c r="B3610">
        <f t="shared" si="1063"/>
        <v>747970.2767417921</v>
      </c>
      <c r="C3610" t="str">
        <f t="shared" si="1047"/>
        <v>-0.0185337721390804+0.00336993441066645i</v>
      </c>
      <c r="D3610" t="str">
        <f t="shared" si="1048"/>
        <v>1.69097355662114-1.75967573410996i</v>
      </c>
      <c r="E3610" t="str">
        <f t="shared" si="1049"/>
        <v>-9.36993355639786-32.4137523029285i</v>
      </c>
      <c r="F3610" t="str">
        <f t="shared" si="1050"/>
        <v>2.12460351977319-0.998472253931907i</v>
      </c>
      <c r="G3610" t="str">
        <f t="shared" si="1051"/>
        <v>0.876152287411111-0.329407736210595i</v>
      </c>
      <c r="H3610" t="str">
        <f t="shared" si="1052"/>
        <v>0.00680129661846363-21.2835625457952i</v>
      </c>
      <c r="I3610" t="str">
        <f t="shared" si="1053"/>
        <v>-0.0599093238895469-0.127584212643742i</v>
      </c>
      <c r="K3610" t="str">
        <f t="shared" si="1054"/>
        <v>0.000180170742943634-0.000140975451925293i</v>
      </c>
      <c r="L3610" t="str">
        <f t="shared" si="1055"/>
        <v>0.00015-0.00037727383585401i</v>
      </c>
      <c r="M3610" t="str">
        <f t="shared" si="1056"/>
        <v>0.0004-0.0000665777357389432i</v>
      </c>
      <c r="N3610">
        <f t="shared" si="1057"/>
        <v>10.305318259955271</v>
      </c>
      <c r="O3610">
        <f t="shared" si="1058"/>
        <v>34.499464181844864</v>
      </c>
      <c r="P3610" s="3">
        <f t="shared" si="1059"/>
        <v>-34.499464181844864</v>
      </c>
      <c r="Q3610" s="3">
        <f t="shared" si="1060"/>
        <v>169.69468174004473</v>
      </c>
      <c r="R3610">
        <f t="shared" si="1061"/>
        <v>-10.305318259955271</v>
      </c>
      <c r="S3610">
        <f t="shared" si="1062"/>
        <v>747.97027674179208</v>
      </c>
      <c r="T3610">
        <f t="shared" si="1045"/>
        <v>-34.499464181844864</v>
      </c>
    </row>
    <row r="3611" spans="1:20" x14ac:dyDescent="0.25">
      <c r="A3611">
        <f t="shared" si="1046"/>
        <v>4717494.4692725949</v>
      </c>
      <c r="B3611">
        <f t="shared" si="1063"/>
        <v>750812.5637934109</v>
      </c>
      <c r="C3611" t="str">
        <f t="shared" si="1047"/>
        <v>-0.0183716973647175+0.0034073643514708i</v>
      </c>
      <c r="D3611" t="str">
        <f t="shared" si="1048"/>
        <v>1.68438340973936-1.75940037864147i</v>
      </c>
      <c r="E3611" t="str">
        <f t="shared" si="1049"/>
        <v>-9.38383261893654-32.2577944275245i</v>
      </c>
      <c r="F3611" t="str">
        <f t="shared" si="1050"/>
        <v>2.12260184048653-0.999996295628057i</v>
      </c>
      <c r="G3611" t="str">
        <f t="shared" si="1051"/>
        <v>0.875326827098468-0.330347957251436i</v>
      </c>
      <c r="H3611" t="str">
        <f t="shared" si="1052"/>
        <v>0.00673759895866022-21.2029611268092i</v>
      </c>
      <c r="I3611" t="str">
        <f t="shared" si="1053"/>
        <v>-0.0597738708267367-0.126981240606658i</v>
      </c>
      <c r="K3611" t="str">
        <f t="shared" si="1054"/>
        <v>0.000179842911547538-0.0001407083398621i</v>
      </c>
      <c r="L3611" t="str">
        <f t="shared" si="1055"/>
        <v>0.00015-0.000375845622488555i</v>
      </c>
      <c r="M3611" t="str">
        <f t="shared" si="1056"/>
        <v>0.0004-0.0000663256980862155i</v>
      </c>
      <c r="N3611">
        <f t="shared" si="1057"/>
        <v>10.507150232509503</v>
      </c>
      <c r="O3611">
        <f t="shared" si="1058"/>
        <v>34.570135830593955</v>
      </c>
      <c r="P3611" s="3">
        <f t="shared" si="1059"/>
        <v>-34.570135830593955</v>
      </c>
      <c r="Q3611" s="3">
        <f t="shared" si="1060"/>
        <v>169.4928497674905</v>
      </c>
      <c r="R3611">
        <f t="shared" si="1061"/>
        <v>-10.507150232509503</v>
      </c>
      <c r="S3611">
        <f t="shared" si="1062"/>
        <v>750.81256379341085</v>
      </c>
      <c r="T3611">
        <f t="shared" si="1045"/>
        <v>-34.570135830593955</v>
      </c>
    </row>
    <row r="3612" spans="1:20" x14ac:dyDescent="0.25">
      <c r="A3612">
        <f t="shared" si="1046"/>
        <v>4735420.9482558314</v>
      </c>
      <c r="B3612">
        <f t="shared" si="1063"/>
        <v>753665.65153582592</v>
      </c>
      <c r="C3612" t="str">
        <f t="shared" si="1047"/>
        <v>-0.0182105681427588+0.00344386210581317i</v>
      </c>
      <c r="D3612" t="str">
        <f t="shared" si="1048"/>
        <v>1.67779483443959-1.75910037309687i</v>
      </c>
      <c r="E3612" t="str">
        <f t="shared" si="1049"/>
        <v>-9.39744553617974-32.1023621768773i</v>
      </c>
      <c r="F3612" t="str">
        <f t="shared" si="1050"/>
        <v>2.12058873083798-1.00152466197792i</v>
      </c>
      <c r="G3612" t="str">
        <f t="shared" si="1051"/>
        <v>0.874496653088608-0.331288781617233i</v>
      </c>
      <c r="H3612" t="str">
        <f t="shared" si="1052"/>
        <v>0.00667449451509365-21.1226650837816i</v>
      </c>
      <c r="I3612" t="str">
        <f t="shared" si="1053"/>
        <v>-0.0596388411230407-0.126380325802388i</v>
      </c>
      <c r="K3612" t="str">
        <f t="shared" si="1054"/>
        <v>0.000179515584368288-0.000140440832241941i</v>
      </c>
      <c r="L3612" t="str">
        <f t="shared" si="1055"/>
        <v>0.00015-0.000374422815788558i</v>
      </c>
      <c r="M3612" t="str">
        <f t="shared" si="1056"/>
        <v>0.0004-0.0000660746145509221i</v>
      </c>
      <c r="N3612">
        <f t="shared" si="1057"/>
        <v>10.708929550811916</v>
      </c>
      <c r="O3612">
        <f t="shared" si="1058"/>
        <v>34.640922512978428</v>
      </c>
      <c r="P3612" s="3">
        <f t="shared" si="1059"/>
        <v>-34.640922512978428</v>
      </c>
      <c r="Q3612" s="3">
        <f t="shared" si="1060"/>
        <v>169.29107044918808</v>
      </c>
      <c r="R3612">
        <f t="shared" si="1061"/>
        <v>-10.708929550811916</v>
      </c>
      <c r="S3612">
        <f t="shared" si="1062"/>
        <v>753.66565153582587</v>
      </c>
      <c r="T3612">
        <f t="shared" si="1045"/>
        <v>-34.640922512978428</v>
      </c>
    </row>
    <row r="3613" spans="1:20" x14ac:dyDescent="0.25">
      <c r="A3613">
        <f t="shared" si="1046"/>
        <v>4753415.5478592031</v>
      </c>
      <c r="B3613">
        <f t="shared" si="1063"/>
        <v>756529.58101166203</v>
      </c>
      <c r="C3613" t="str">
        <f t="shared" si="1047"/>
        <v>-0.0180503846599074+0.0034794369627225i</v>
      </c>
      <c r="D3613" t="str">
        <f t="shared" si="1048"/>
        <v>1.67120801964491-1.75877573210696i</v>
      </c>
      <c r="E3613" t="str">
        <f t="shared" si="1049"/>
        <v>-9.41077374336578-31.9474540310978i</v>
      </c>
      <c r="F3613" t="str">
        <f t="shared" si="1050"/>
        <v>2.11856415105509-1.0030572887655i</v>
      </c>
      <c r="G3613" t="str">
        <f t="shared" si="1051"/>
        <v>0.873661748979993-0.332230187293709i</v>
      </c>
      <c r="H3613" t="str">
        <f t="shared" si="1052"/>
        <v>0.00661197811514753-21.0426732587301i</v>
      </c>
      <c r="I3613" t="str">
        <f t="shared" si="1053"/>
        <v>-0.0595042287365285-0.125781461503544i</v>
      </c>
      <c r="K3613" t="str">
        <f t="shared" si="1054"/>
        <v>0.000179188769518302-0.000140172930699807i</v>
      </c>
      <c r="L3613" t="str">
        <f t="shared" si="1055"/>
        <v>0.00015-0.000373005395286469i</v>
      </c>
      <c r="M3613" t="str">
        <f t="shared" si="1056"/>
        <v>0.0004-0.0000658244815211417i</v>
      </c>
      <c r="N3613">
        <f t="shared" si="1057"/>
        <v>10.910653210092477</v>
      </c>
      <c r="O3613">
        <f t="shared" si="1058"/>
        <v>34.711824176135046</v>
      </c>
      <c r="P3613" s="3">
        <f t="shared" si="1059"/>
        <v>-34.711824176135046</v>
      </c>
      <c r="Q3613" s="3">
        <f t="shared" si="1060"/>
        <v>169.08934678990752</v>
      </c>
      <c r="R3613">
        <f t="shared" si="1061"/>
        <v>-10.910653210092477</v>
      </c>
      <c r="S3613">
        <f t="shared" si="1062"/>
        <v>756.529581011662</v>
      </c>
      <c r="T3613">
        <f t="shared" si="1045"/>
        <v>-34.711824176135046</v>
      </c>
    </row>
    <row r="3614" spans="1:20" x14ac:dyDescent="0.25">
      <c r="A3614">
        <f t="shared" si="1046"/>
        <v>4771478.5269410685</v>
      </c>
      <c r="B3614">
        <f t="shared" si="1063"/>
        <v>759404.39341950638</v>
      </c>
      <c r="C3614" t="str">
        <f t="shared" si="1047"/>
        <v>-0.0178911470386366+0.00351409819904283i</v>
      </c>
      <c r="D3614" t="str">
        <f t="shared" si="1048"/>
        <v>1.66462315407616-1.75842647209262i</v>
      </c>
      <c r="E3614" t="str">
        <f t="shared" si="1049"/>
        <v>-9.42381866429308-31.7930684793991i</v>
      </c>
      <c r="F3614" t="str">
        <f t="shared" si="1050"/>
        <v>2.11652806157456-1.00459411129133i</v>
      </c>
      <c r="G3614" t="str">
        <f t="shared" si="1051"/>
        <v>0.872822098457372-0.33317215205032i</v>
      </c>
      <c r="H3614" t="str">
        <f t="shared" si="1052"/>
        <v>0.0065500446251515-20.962984498073i</v>
      </c>
      <c r="I3614" t="str">
        <f t="shared" si="1053"/>
        <v>-0.0593700276688954-0.125184641024768i</v>
      </c>
      <c r="K3614" t="str">
        <f t="shared" si="1054"/>
        <v>0.000178862475057371-0.000139904636952317i</v>
      </c>
      <c r="L3614" t="str">
        <f t="shared" si="1055"/>
        <v>0.00015-0.000371593340592219i</v>
      </c>
      <c r="M3614" t="str">
        <f t="shared" si="1056"/>
        <v>0.0004-0.0000655752953986267i</v>
      </c>
      <c r="N3614">
        <f t="shared" si="1057"/>
        <v>11.112318210956261</v>
      </c>
      <c r="O3614">
        <f t="shared" si="1058"/>
        <v>34.782840763547973</v>
      </c>
      <c r="P3614" s="3">
        <f t="shared" si="1059"/>
        <v>-34.782840763547973</v>
      </c>
      <c r="Q3614" s="3">
        <f t="shared" si="1060"/>
        <v>168.88768178904374</v>
      </c>
      <c r="R3614">
        <f t="shared" si="1061"/>
        <v>-11.112318210956261</v>
      </c>
      <c r="S3614">
        <f t="shared" si="1062"/>
        <v>759.40439341950639</v>
      </c>
      <c r="T3614">
        <f t="shared" si="1045"/>
        <v>-34.782840763547973</v>
      </c>
    </row>
    <row r="3615" spans="1:20" x14ac:dyDescent="0.25">
      <c r="A3615">
        <f t="shared" si="1046"/>
        <v>4789610.1453434443</v>
      </c>
      <c r="B3615">
        <f t="shared" si="1063"/>
        <v>762290.13011450053</v>
      </c>
      <c r="C3615" t="str">
        <f t="shared" si="1047"/>
        <v>-0.017732855337215+0.00354785507854714i</v>
      </c>
      <c r="D3615" t="str">
        <f t="shared" si="1048"/>
        <v>1.65804042623038-1.75805261126176i</v>
      </c>
      <c r="E3615" t="str">
        <f t="shared" si="1049"/>
        <v>-9.43658171147168-31.639204020098i</v>
      </c>
      <c r="F3615" t="str">
        <f t="shared" si="1050"/>
        <v>2.11448042304809-1.00613506437137i</v>
      </c>
      <c r="G3615" t="str">
        <f t="shared" si="1051"/>
        <v>0.871977685294134-0.334114653439831i</v>
      </c>
      <c r="H3615" t="str">
        <f t="shared" si="1052"/>
        <v>0.00648868895014719-20.8835976526126i</v>
      </c>
      <c r="I3615" t="str">
        <f t="shared" si="1053"/>
        <v>-0.0592362319653009-0.124589857722649i</v>
      </c>
      <c r="K3615" t="str">
        <f t="shared" si="1054"/>
        <v>0.000178536708991898-0.000139635952796932i</v>
      </c>
      <c r="L3615" t="str">
        <f t="shared" si="1055"/>
        <v>0.00015-0.000370186631392926i</v>
      </c>
      <c r="M3615" t="str">
        <f t="shared" si="1056"/>
        <v>0.0004-0.0000653270525987518i</v>
      </c>
      <c r="N3615">
        <f t="shared" si="1057"/>
        <v>11.313921559598668</v>
      </c>
      <c r="O3615">
        <f t="shared" si="1058"/>
        <v>34.853972215061752</v>
      </c>
      <c r="P3615" s="3">
        <f t="shared" si="1059"/>
        <v>-34.853972215061752</v>
      </c>
      <c r="Q3615" s="3">
        <f t="shared" si="1060"/>
        <v>168.68607844040133</v>
      </c>
      <c r="R3615">
        <f t="shared" si="1061"/>
        <v>-11.313921559598668</v>
      </c>
      <c r="S3615">
        <f t="shared" si="1062"/>
        <v>762.29013011450047</v>
      </c>
      <c r="T3615">
        <f t="shared" si="1045"/>
        <v>-34.853972215061752</v>
      </c>
    </row>
    <row r="3616" spans="1:20" x14ac:dyDescent="0.25">
      <c r="A3616">
        <f t="shared" si="1046"/>
        <v>4807810.6638957504</v>
      </c>
      <c r="B3616">
        <f t="shared" si="1063"/>
        <v>765186.83260893566</v>
      </c>
      <c r="C3616" t="str">
        <f t="shared" si="1047"/>
        <v>-0.0175755095497457+0.00358071685105223i</v>
      </c>
      <c r="D3616" t="str">
        <f t="shared" si="1048"/>
        <v>1.65146002435928-1.75765416960585i</v>
      </c>
      <c r="E3616" t="str">
        <f t="shared" si="1049"/>
        <v>-9.44906428627361-31.4858591606114i</v>
      </c>
      <c r="F3616" t="str">
        <f t="shared" si="1050"/>
        <v>2.11242119634803-1.00768008233586i</v>
      </c>
      <c r="G3616" t="str">
        <f t="shared" si="1051"/>
        <v>0.871128493354665-0.33505766879792i</v>
      </c>
      <c r="H3616" t="str">
        <f t="shared" si="1052"/>
        <v>0.00642790603365502-20.8045115775182i</v>
      </c>
      <c r="I3616" t="str">
        <f t="shared" si="1053"/>
        <v>-0.0591028357142031-0.123997104995624i</v>
      </c>
      <c r="K3616" t="str">
        <f t="shared" si="1054"/>
        <v>0.000178211479274146-0.000139366880111147i</v>
      </c>
      <c r="L3616" t="str">
        <f t="shared" si="1055"/>
        <v>0.00015-0.000368785247452606i</v>
      </c>
      <c r="M3616" t="str">
        <f t="shared" si="1056"/>
        <v>0.0004-0.0000650797495504599i</v>
      </c>
      <c r="N3616">
        <f t="shared" si="1057"/>
        <v>11.515460268016426</v>
      </c>
      <c r="O3616">
        <f t="shared" si="1058"/>
        <v>34.925218466895906</v>
      </c>
      <c r="P3616" s="3">
        <f t="shared" si="1059"/>
        <v>-34.925218466895906</v>
      </c>
      <c r="Q3616" s="3">
        <f t="shared" si="1060"/>
        <v>168.48453973198357</v>
      </c>
      <c r="R3616">
        <f t="shared" si="1061"/>
        <v>-11.515460268016426</v>
      </c>
      <c r="S3616">
        <f t="shared" si="1062"/>
        <v>765.18683260893567</v>
      </c>
      <c r="T3616">
        <f t="shared" si="1045"/>
        <v>-34.925218466895906</v>
      </c>
    </row>
    <row r="3617" spans="1:20" x14ac:dyDescent="0.25">
      <c r="A3617">
        <f t="shared" si="1046"/>
        <v>4826080.3444185546</v>
      </c>
      <c r="B3617">
        <f t="shared" si="1063"/>
        <v>768094.54257284966</v>
      </c>
      <c r="C3617" t="str">
        <f t="shared" si="1047"/>
        <v>-0.0174191096062235+0.00361269275153856i</v>
      </c>
      <c r="D3617" t="str">
        <f t="shared" si="1048"/>
        <v>1.64488213644778-1.7572311688963i</v>
      </c>
      <c r="E3617" t="str">
        <f t="shared" si="1049"/>
        <v>-9.46126777908296-31.333032417454i</v>
      </c>
      <c r="F3617" t="str">
        <f t="shared" si="1050"/>
        <v>2.11035034257316-1.00922909902826i</v>
      </c>
      <c r="G3617" t="str">
        <f t="shared" si="1051"/>
        <v>0.870274506596734-0.336001175242804i</v>
      </c>
      <c r="H3617" t="str">
        <f t="shared" si="1052"/>
        <v>0.0063676908574429-20.7257251323092i</v>
      </c>
      <c r="I3617" t="str">
        <f t="shared" si="1053"/>
        <v>-0.0589698330471984-0.123406376283882i</v>
      </c>
      <c r="K3617" t="str">
        <f t="shared" si="1054"/>
        <v>0.000177886793801498-0.000139097420851691i</v>
      </c>
      <c r="L3617" t="str">
        <f t="shared" si="1055"/>
        <v>0.00015-0.000367389168611881i</v>
      </c>
      <c r="M3617" t="str">
        <f t="shared" si="1056"/>
        <v>0.0004-0.0000648333826962142i</v>
      </c>
      <c r="N3617">
        <f t="shared" si="1057"/>
        <v>11.716931354223647</v>
      </c>
      <c r="O3617">
        <f t="shared" si="1058"/>
        <v>34.996579451659088</v>
      </c>
      <c r="P3617" s="3">
        <f t="shared" si="1059"/>
        <v>-34.996579451659088</v>
      </c>
      <c r="Q3617" s="3">
        <f t="shared" si="1060"/>
        <v>168.28306864577635</v>
      </c>
      <c r="R3617">
        <f t="shared" si="1061"/>
        <v>-11.716931354223647</v>
      </c>
      <c r="S3617">
        <f t="shared" si="1062"/>
        <v>768.09454257284972</v>
      </c>
      <c r="T3617">
        <f t="shared" si="1045"/>
        <v>-34.996579451659088</v>
      </c>
    </row>
    <row r="3618" spans="1:20" x14ac:dyDescent="0.25">
      <c r="A3618">
        <f t="shared" si="1046"/>
        <v>4844419.4497273443</v>
      </c>
      <c r="B3618">
        <f t="shared" si="1063"/>
        <v>771013.30183462647</v>
      </c>
      <c r="C3618" t="str">
        <f t="shared" si="1047"/>
        <v>-0.0172636553726086+0.00364379199927098i</v>
      </c>
      <c r="D3618" t="str">
        <f t="shared" si="1048"/>
        <v>1.6383069501926-1.75678363268039i</v>
      </c>
      <c r="E3618" t="str">
        <f t="shared" si="1049"/>
        <v>-9.47319356944474-31.1807223162352i</v>
      </c>
      <c r="F3618" t="str">
        <f t="shared" si="1050"/>
        <v>2.10826782305456-1.0107820478042i</v>
      </c>
      <c r="G3618" t="str">
        <f t="shared" si="1051"/>
        <v>0.869415709073895-0.336945149674886i</v>
      </c>
      <c r="H3618" t="str">
        <f t="shared" si="1052"/>
        <v>0.00630803844129604-20.6472371808386i</v>
      </c>
      <c r="I3618" t="str">
        <f t="shared" si="1053"/>
        <v>-0.0588372181388625-0.122817665069269i</v>
      </c>
      <c r="K3618" t="str">
        <f t="shared" si="1054"/>
        <v>0.000177562660415731-0.000138827577053704i</v>
      </c>
      <c r="L3618" t="str">
        <f t="shared" si="1055"/>
        <v>0.00015-0.000365998374787688i</v>
      </c>
      <c r="M3618" t="str">
        <f t="shared" si="1056"/>
        <v>0.0004-0.0000645879484919448i</v>
      </c>
      <c r="N3618">
        <f t="shared" si="1057"/>
        <v>11.918331842459651</v>
      </c>
      <c r="O3618">
        <f t="shared" si="1058"/>
        <v>35.06805509836375</v>
      </c>
      <c r="P3618" s="3">
        <f t="shared" si="1059"/>
        <v>-35.06805509836375</v>
      </c>
      <c r="Q3618" s="3">
        <f t="shared" si="1060"/>
        <v>168.08166815754035</v>
      </c>
      <c r="R3618">
        <f t="shared" si="1061"/>
        <v>-11.918331842459651</v>
      </c>
      <c r="S3618">
        <f t="shared" si="1062"/>
        <v>771.01330183462642</v>
      </c>
      <c r="T3618">
        <f t="shared" si="1045"/>
        <v>-35.06805509836375</v>
      </c>
    </row>
    <row r="3619" spans="1:20" x14ac:dyDescent="0.25">
      <c r="A3619">
        <f t="shared" si="1046"/>
        <v>4862828.2436363082</v>
      </c>
      <c r="B3619">
        <f t="shared" si="1063"/>
        <v>773943.15238159802</v>
      </c>
      <c r="C3619" t="str">
        <f t="shared" si="1047"/>
        <v>-0.017109146650916+0.00367402379692428i</v>
      </c>
      <c r="D3619" t="str">
        <f t="shared" si="1048"/>
        <v>1.6317346529809-1.75631158627691i</v>
      </c>
      <c r="E3619" t="str">
        <f t="shared" si="1049"/>
        <v>-9.48484302621375-31.0289273916551i</v>
      </c>
      <c r="F3619" t="str">
        <f t="shared" si="1050"/>
        <v>2.10617359936144-1.01233886153063i</v>
      </c>
      <c r="G3619" t="str">
        <f t="shared" si="1051"/>
        <v>0.868552084937913-0.337889568776423i</v>
      </c>
      <c r="H3619" t="str">
        <f t="shared" si="1052"/>
        <v>0.00624894384278859-20.5690465912765i</v>
      </c>
      <c r="I3619" t="str">
        <f t="shared" si="1053"/>
        <v>-0.0587049852066033-0.122230964875192i</v>
      </c>
      <c r="K3619" t="str">
        <f t="shared" si="1054"/>
        <v>0.000177239086902304-0.000138557350829918i</v>
      </c>
      <c r="L3619" t="str">
        <f t="shared" si="1055"/>
        <v>0.00015-0.00036461284597299i</v>
      </c>
      <c r="M3619" t="str">
        <f t="shared" si="1056"/>
        <v>0.0004-0.0000643434434069984i</v>
      </c>
      <c r="N3619">
        <f t="shared" si="1057"/>
        <v>12.119658763400707</v>
      </c>
      <c r="O3619">
        <f t="shared" si="1058"/>
        <v>35.139645332441262</v>
      </c>
      <c r="P3619" s="3">
        <f t="shared" si="1059"/>
        <v>-35.139645332441262</v>
      </c>
      <c r="Q3619" s="3">
        <f t="shared" si="1060"/>
        <v>167.88034123659929</v>
      </c>
      <c r="R3619">
        <f t="shared" si="1061"/>
        <v>-12.119658763400707</v>
      </c>
      <c r="S3619">
        <f t="shared" si="1062"/>
        <v>773.943152381598</v>
      </c>
      <c r="T3619">
        <f t="shared" si="1045"/>
        <v>-35.139645332441262</v>
      </c>
    </row>
    <row r="3620" spans="1:20" x14ac:dyDescent="0.25">
      <c r="A3620">
        <f t="shared" si="1046"/>
        <v>4881306.9909621263</v>
      </c>
      <c r="B3620">
        <f t="shared" si="1063"/>
        <v>776884.13636064809</v>
      </c>
      <c r="C3620" t="str">
        <f t="shared" si="1047"/>
        <v>-0.0169555831793219+0.00370339732971173i</v>
      </c>
      <c r="D3620" t="str">
        <f t="shared" si="1048"/>
        <v>1.62516543186905-1.75581505677159i</v>
      </c>
      <c r="E3620" t="str">
        <f t="shared" si="1049"/>
        <v>-9.496217507702-30.8776461875001i</v>
      </c>
      <c r="F3620" t="str">
        <f t="shared" si="1050"/>
        <v>2.10406763330711-1.01389947258482i</v>
      </c>
      <c r="G3620" t="str">
        <f t="shared" si="1051"/>
        <v>0.867683618441198-0.338834409011227i</v>
      </c>
      <c r="H3620" t="str">
        <f t="shared" si="1052"/>
        <v>0.00619040215705616-20.4911522360934i</v>
      </c>
      <c r="I3620" t="str">
        <f t="shared" si="1053"/>
        <v>-0.0585731285105035-0.121646269266525i</v>
      </c>
      <c r="K3620" t="str">
        <f t="shared" si="1054"/>
        <v>0.000176916080989652-0.00013828674436982i</v>
      </c>
      <c r="L3620" t="str">
        <f t="shared" si="1055"/>
        <v>0.00015-0.000363232562236491i</v>
      </c>
      <c r="M3620" t="str">
        <f t="shared" si="1056"/>
        <v>0.0004-0.0000640998639240865i</v>
      </c>
      <c r="N3620">
        <f t="shared" si="1057"/>
        <v>12.320909154367854</v>
      </c>
      <c r="O3620">
        <f t="shared" si="1058"/>
        <v>35.211350075757167</v>
      </c>
      <c r="P3620" s="3">
        <f t="shared" si="1059"/>
        <v>-35.211350075757167</v>
      </c>
      <c r="Q3620" s="3">
        <f t="shared" si="1060"/>
        <v>167.67909084563215</v>
      </c>
      <c r="R3620">
        <f t="shared" si="1061"/>
        <v>-12.320909154367854</v>
      </c>
      <c r="S3620">
        <f t="shared" si="1062"/>
        <v>776.88413636064809</v>
      </c>
      <c r="T3620">
        <f t="shared" si="1045"/>
        <v>-35.211350075757167</v>
      </c>
    </row>
    <row r="3621" spans="1:20" x14ac:dyDescent="0.25">
      <c r="A3621">
        <f t="shared" si="1046"/>
        <v>4899855.9575277828</v>
      </c>
      <c r="B3621">
        <f t="shared" si="1063"/>
        <v>779836.29607881862</v>
      </c>
      <c r="C3621" t="str">
        <f t="shared" si="1047"/>
        <v>-0.0168029646322852+0.00373192176451736i</v>
      </c>
      <c r="D3621" t="str">
        <f t="shared" si="1048"/>
        <v>1.61859947356148-1.75529407301215i</v>
      </c>
      <c r="E3621" t="str">
        <f t="shared" si="1049"/>
        <v>-9.50731836182563-30.7268772566351i</v>
      </c>
      <c r="F3621" t="str">
        <f t="shared" si="1050"/>
        <v>2.10194988695482-1.0154638128536i</v>
      </c>
      <c r="G3621" t="str">
        <f t="shared" si="1051"/>
        <v>0.866810293939268-0.339779646624379i</v>
      </c>
      <c r="H3621" t="str">
        <f t="shared" si="1052"/>
        <v>0.00613240851657005-20.4135529920436i</v>
      </c>
      <c r="I3621" t="str">
        <f t="shared" si="1053"/>
        <v>-0.0584416423531774-0.121063571849499i</v>
      </c>
      <c r="K3621" t="str">
        <f t="shared" si="1054"/>
        <v>0.0001765936503485-0.00013801575993881i</v>
      </c>
      <c r="L3621" t="str">
        <f t="shared" si="1055"/>
        <v>0.00015-0.000361857503722346i</v>
      </c>
      <c r="M3621" t="str">
        <f t="shared" si="1056"/>
        <v>0.0004-0.0000638572065392376i</v>
      </c>
      <c r="N3621">
        <f t="shared" si="1057"/>
        <v>12.522080059533181</v>
      </c>
      <c r="O3621">
        <f t="shared" si="1058"/>
        <v>35.283169246627196</v>
      </c>
      <c r="P3621" s="3">
        <f t="shared" si="1059"/>
        <v>-35.283169246627196</v>
      </c>
      <c r="Q3621" s="3">
        <f t="shared" si="1060"/>
        <v>167.47791994046682</v>
      </c>
      <c r="R3621">
        <f t="shared" si="1061"/>
        <v>-12.522080059533181</v>
      </c>
      <c r="S3621">
        <f t="shared" si="1062"/>
        <v>779.83629607881858</v>
      </c>
      <c r="T3621">
        <f t="shared" si="1045"/>
        <v>-35.283169246627196</v>
      </c>
    </row>
    <row r="3622" spans="1:20" x14ac:dyDescent="0.25">
      <c r="A3622">
        <f t="shared" si="1046"/>
        <v>4918475.4101663884</v>
      </c>
      <c r="B3622">
        <f t="shared" si="1063"/>
        <v>782799.67400391819</v>
      </c>
      <c r="C3622" t="str">
        <f t="shared" si="1047"/>
        <v>-0.0166512906206864+0.00375960624903271i</v>
      </c>
      <c r="D3622" t="str">
        <f t="shared" si="1048"/>
        <v>1.61203696438952-1.75474866560303i</v>
      </c>
      <c r="E3622" t="str">
        <f t="shared" si="1049"/>
        <v>-9.51814692625103-30.576619161i</v>
      </c>
      <c r="F3622" t="str">
        <f t="shared" si="1050"/>
        <v>2.09982032262397-1.01703181373254i</v>
      </c>
      <c r="G3622" t="str">
        <f t="shared" si="1051"/>
        <v>0.865932095893227-0.340725257641974i</v>
      </c>
      <c r="H3622" t="str">
        <f t="shared" si="1052"/>
        <v>0.00607495809091286-20.3362477401489i</v>
      </c>
      <c r="I3622" t="str">
        <f t="shared" si="1053"/>
        <v>-0.0583105210796241-0.120482866271619i</v>
      </c>
      <c r="K3622" t="str">
        <f t="shared" si="1054"/>
        <v>0.000176271802591189-0.000137744399877354i</v>
      </c>
      <c r="L3622" t="str">
        <f t="shared" si="1055"/>
        <v>0.00015-0.000360487650649877i</v>
      </c>
      <c r="M3622" t="str">
        <f t="shared" si="1056"/>
        <v>0.0004-0.0000636154677617429i</v>
      </c>
      <c r="N3622">
        <f t="shared" si="1057"/>
        <v>12.723168530124497</v>
      </c>
      <c r="O3622">
        <f t="shared" si="1058"/>
        <v>35.355102759832924</v>
      </c>
      <c r="P3622" s="3">
        <f t="shared" si="1059"/>
        <v>-35.355102759832924</v>
      </c>
      <c r="Q3622" s="3">
        <f t="shared" si="1060"/>
        <v>167.2768314698755</v>
      </c>
      <c r="R3622">
        <f t="shared" si="1061"/>
        <v>-12.723168530124497</v>
      </c>
      <c r="S3622">
        <f t="shared" si="1062"/>
        <v>782.7996740039182</v>
      </c>
      <c r="T3622">
        <f t="shared" si="1045"/>
        <v>-35.355102759832924</v>
      </c>
    </row>
    <row r="3623" spans="1:20" x14ac:dyDescent="0.25">
      <c r="A3623">
        <f t="shared" si="1046"/>
        <v>4937165.616725021</v>
      </c>
      <c r="B3623">
        <f t="shared" si="1063"/>
        <v>785774.3127651331</v>
      </c>
      <c r="C3623" t="str">
        <f t="shared" si="1047"/>
        <v>-0.0165005606919812+0.00378645991089847i</v>
      </c>
      <c r="D3623" t="str">
        <f t="shared" si="1048"/>
        <v>1.60547809029046-1.75417886689986i</v>
      </c>
      <c r="E3623" t="str">
        <f t="shared" si="1049"/>
        <v>-9.52870452854107-30.4268704716014i</v>
      </c>
      <c r="F3623" t="str">
        <f t="shared" si="1050"/>
        <v>2.09767890289596-1.01860340612527i</v>
      </c>
      <c r="G3623" t="str">
        <f t="shared" si="1051"/>
        <v>0.86504900887226-0.341671217870895i</v>
      </c>
      <c r="H3623" t="str">
        <f t="shared" si="1052"/>
        <v>0.0060180460865551-20.2592353656826i</v>
      </c>
      <c r="I3623" t="str">
        <f t="shared" si="1053"/>
        <v>-0.0581797590770896-0.119904146221549i</v>
      </c>
      <c r="K3623" t="str">
        <f t="shared" si="1054"/>
        <v>0.000175950545271008-0.000137472666600127i</v>
      </c>
      <c r="L3623" t="str">
        <f t="shared" si="1055"/>
        <v>0.00015-0.000359122983313287i</v>
      </c>
      <c r="M3623" t="str">
        <f t="shared" si="1056"/>
        <v>0.0004-0.0000633746441141092i</v>
      </c>
      <c r="N3623">
        <f t="shared" si="1057"/>
        <v>12.924171624630418</v>
      </c>
      <c r="O3623">
        <f t="shared" si="1058"/>
        <v>35.427150526638236</v>
      </c>
      <c r="P3623" s="3">
        <f t="shared" si="1059"/>
        <v>-35.427150526638236</v>
      </c>
      <c r="Q3623" s="3">
        <f t="shared" si="1060"/>
        <v>167.07582837536958</v>
      </c>
      <c r="R3623">
        <f t="shared" si="1061"/>
        <v>-12.924171624630418</v>
      </c>
      <c r="S3623">
        <f t="shared" si="1062"/>
        <v>785.77431276513312</v>
      </c>
      <c r="T3623">
        <f t="shared" si="1045"/>
        <v>-35.427150526638236</v>
      </c>
    </row>
    <row r="3624" spans="1:20" x14ac:dyDescent="0.25">
      <c r="A3624">
        <f t="shared" si="1046"/>
        <v>4955926.846068576</v>
      </c>
      <c r="B3624">
        <f t="shared" si="1063"/>
        <v>788760.25515364064</v>
      </c>
      <c r="C3624" t="str">
        <f t="shared" si="1047"/>
        <v>-0.0163507743303697+0.00381249185685031i</v>
      </c>
      <c r="D3624" t="str">
        <f t="shared" si="1048"/>
        <v>1.59892303678658-1.75358471100366i</v>
      </c>
      <c r="E3624" t="str">
        <f t="shared" si="1049"/>
        <v>-9.538992486299-30.2776297685038i</v>
      </c>
      <c r="F3624" t="str">
        <f t="shared" si="1050"/>
        <v>2.0955255906204-1.02017852044282i</v>
      </c>
      <c r="G3624" t="str">
        <f t="shared" si="1051"/>
        <v>0.864161017556149-0.342617502898597i</v>
      </c>
      <c r="H3624" t="str">
        <f t="shared" si="1052"/>
        <v>0.00596166774663355-20.1825147581525i</v>
      </c>
      <c r="I3624" t="str">
        <f t="shared" si="1053"/>
        <v>-0.0580493507749264-0.119327405429021i</v>
      </c>
      <c r="K3624" t="str">
        <f t="shared" si="1054"/>
        <v>0.000175629885881551-0.000137200562595148i</v>
      </c>
      <c r="L3624" t="str">
        <f t="shared" si="1055"/>
        <v>0.00015-0.000357763482081377i</v>
      </c>
      <c r="M3624" t="str">
        <f t="shared" si="1056"/>
        <v>0.0004-0.0000631347321320076i</v>
      </c>
      <c r="N3624">
        <f t="shared" si="1057"/>
        <v>13.125086409002279</v>
      </c>
      <c r="O3624">
        <f t="shared" si="1058"/>
        <v>35.49931245480623</v>
      </c>
      <c r="P3624" s="3">
        <f t="shared" si="1059"/>
        <v>-35.49931245480623</v>
      </c>
      <c r="Q3624" s="3">
        <f t="shared" si="1060"/>
        <v>166.87491359099772</v>
      </c>
      <c r="R3624">
        <f t="shared" si="1061"/>
        <v>-13.125086409002279</v>
      </c>
      <c r="S3624">
        <f t="shared" si="1062"/>
        <v>788.76025515364063</v>
      </c>
      <c r="T3624">
        <f t="shared" si="1045"/>
        <v>-35.49931245480623</v>
      </c>
    </row>
    <row r="3625" spans="1:20" x14ac:dyDescent="0.25">
      <c r="A3625">
        <f t="shared" si="1046"/>
        <v>4974759.3680836372</v>
      </c>
      <c r="B3625">
        <f t="shared" si="1063"/>
        <v>791757.54412322445</v>
      </c>
      <c r="C3625" t="str">
        <f t="shared" si="1047"/>
        <v>-0.0162019309569829+0.00383771117187032i</v>
      </c>
      <c r="D3625" t="str">
        <f t="shared" si="1048"/>
        <v>1.59237198896443-1.75296623375469i</v>
      </c>
      <c r="E3625" t="str">
        <f t="shared" si="1049"/>
        <v>-9.54901210731322-30.128895640823i</v>
      </c>
      <c r="F3625" t="str">
        <f t="shared" si="1050"/>
        <v>2.09336034892125-1.02175708660305i</v>
      </c>
      <c r="G3625" t="str">
        <f t="shared" si="1051"/>
        <v>0.863268106737804-0.343564088092937i</v>
      </c>
      <c r="H3625" t="str">
        <f t="shared" si="1052"/>
        <v>0.00590581835073037-20.1060848112853i</v>
      </c>
      <c r="I3625" t="str">
        <f t="shared" si="1053"/>
        <v>-0.0579192906444609-0.118752637664727i</v>
      </c>
      <c r="K3625" t="str">
        <f t="shared" si="1054"/>
        <v>0.000175309831856074-0.000136928090422913i</v>
      </c>
      <c r="L3625" t="str">
        <f t="shared" si="1055"/>
        <v>0.00015-0.000356409127397268i</v>
      </c>
      <c r="M3625" t="str">
        <f t="shared" si="1056"/>
        <v>0.0004-0.0000628957283642237i</v>
      </c>
      <c r="N3625">
        <f t="shared" si="1057"/>
        <v>13.32590995685436</v>
      </c>
      <c r="O3625">
        <f t="shared" si="1058"/>
        <v>35.571588448615486</v>
      </c>
      <c r="P3625" s="3">
        <f t="shared" si="1059"/>
        <v>-35.571588448615486</v>
      </c>
      <c r="Q3625" s="3">
        <f t="shared" si="1060"/>
        <v>166.67409004314564</v>
      </c>
      <c r="R3625">
        <f t="shared" si="1061"/>
        <v>-13.32590995685436</v>
      </c>
      <c r="S3625">
        <f t="shared" si="1062"/>
        <v>791.75754412322442</v>
      </c>
      <c r="T3625">
        <f t="shared" si="1045"/>
        <v>-35.571588448615486</v>
      </c>
    </row>
    <row r="3626" spans="1:20" x14ac:dyDescent="0.25">
      <c r="A3626">
        <f t="shared" si="1046"/>
        <v>4993663.4536823547</v>
      </c>
      <c r="B3626">
        <f t="shared" si="1063"/>
        <v>794766.2227908927</v>
      </c>
      <c r="C3626" t="str">
        <f t="shared" si="1047"/>
        <v>-0.0160540299300818+0.00386212691834292i</v>
      </c>
      <c r="D3626" t="str">
        <f t="shared" si="1048"/>
        <v>1.58582513145405-1.75232347272598i</v>
      </c>
      <c r="E3626" t="str">
        <f t="shared" si="1049"/>
        <v>-9.55876468970015-29.9806666867157i</v>
      </c>
      <c r="F3626" t="str">
        <f t="shared" si="1050"/>
        <v>2.09118314120299-1.02333903403009i</v>
      </c>
      <c r="G3626" t="str">
        <f t="shared" si="1051"/>
        <v>0.862370261325813-0.344510948602017i</v>
      </c>
      <c r="H3626" t="str">
        <f t="shared" si="1052"/>
        <v>0.00585049321465403-20.0299444230101i</v>
      </c>
      <c r="I3626" t="str">
        <f t="shared" si="1053"/>
        <v>-0.0577895731988588-0.118179836740221i</v>
      </c>
      <c r="K3626" t="str">
        <f t="shared" si="1054"/>
        <v>0.000174990390566876-0.000136655252715512i</v>
      </c>
      <c r="L3626" t="str">
        <f t="shared" si="1055"/>
        <v>0.00015-0.00035505989977811i</v>
      </c>
      <c r="M3626" t="str">
        <f t="shared" si="1056"/>
        <v>0.0004-0.0000626576293726078i</v>
      </c>
      <c r="N3626">
        <f t="shared" si="1057"/>
        <v>13.526639349661991</v>
      </c>
      <c r="O3626">
        <f t="shared" si="1058"/>
        <v>35.643978408878141</v>
      </c>
      <c r="P3626" s="3">
        <f t="shared" si="1059"/>
        <v>-35.643978408878141</v>
      </c>
      <c r="Q3626" s="3">
        <f t="shared" si="1060"/>
        <v>166.47336065033801</v>
      </c>
      <c r="R3626">
        <f t="shared" si="1061"/>
        <v>-13.526639349661991</v>
      </c>
      <c r="S3626">
        <f t="shared" si="1062"/>
        <v>794.7662227908927</v>
      </c>
      <c r="T3626">
        <f t="shared" si="1045"/>
        <v>-35.643978408878141</v>
      </c>
    </row>
    <row r="3627" spans="1:20" x14ac:dyDescent="0.25">
      <c r="A3627">
        <f t="shared" si="1046"/>
        <v>5012639.3748063473</v>
      </c>
      <c r="B3627">
        <f t="shared" si="1063"/>
        <v>797786.33443749812</v>
      </c>
      <c r="C3627" t="str">
        <f t="shared" si="1047"/>
        <v>-0.0159070705452737+0.00388574813521809i</v>
      </c>
      <c r="D3627" t="str">
        <f t="shared" si="1048"/>
        <v>1.57928264840841-1.75165646721665i</v>
      </c>
      <c r="E3627" t="str">
        <f t="shared" si="1049"/>
        <v>-9.56825152204792-29.8329415133691i</v>
      </c>
      <c r="F3627" t="str">
        <f t="shared" si="1050"/>
        <v>2.0889939311568-1.02492429165394i</v>
      </c>
      <c r="G3627" t="str">
        <f t="shared" si="1051"/>
        <v>0.861467466347013-0.345458059354056i</v>
      </c>
      <c r="H3627" t="str">
        <f t="shared" si="1052"/>
        <v>0.00579568769022097-19.9540924954425i</v>
      </c>
      <c r="I3627" t="str">
        <f t="shared" si="1053"/>
        <v>-0.0576601929930001-0.11760899650781i</v>
      </c>
      <c r="K3627" t="str">
        <f t="shared" si="1054"/>
        <v>0.000174671569324686-0.000136382052175749i</v>
      </c>
      <c r="L3627" t="str">
        <f t="shared" si="1055"/>
        <v>0.00015-0.000353715779814814i</v>
      </c>
      <c r="M3627" t="str">
        <f t="shared" si="1056"/>
        <v>0.0004-0.000062420431732026i</v>
      </c>
      <c r="N3627">
        <f t="shared" si="1057"/>
        <v>13.727271676961976</v>
      </c>
      <c r="O3627">
        <f t="shared" si="1058"/>
        <v>35.716482232957006</v>
      </c>
      <c r="P3627" s="3">
        <f t="shared" si="1059"/>
        <v>-35.716482232957006</v>
      </c>
      <c r="Q3627" s="3">
        <f t="shared" si="1060"/>
        <v>166.27272832303802</v>
      </c>
      <c r="R3627">
        <f t="shared" si="1061"/>
        <v>-13.727271676961976</v>
      </c>
      <c r="S3627">
        <f t="shared" si="1062"/>
        <v>797.78633443749811</v>
      </c>
      <c r="T3627">
        <f t="shared" si="1045"/>
        <v>-35.716482232957006</v>
      </c>
    </row>
    <row r="3628" spans="1:20" x14ac:dyDescent="0.25">
      <c r="A3628">
        <f t="shared" si="1046"/>
        <v>5031687.404430612</v>
      </c>
      <c r="B3628">
        <f t="shared" si="1063"/>
        <v>800817.92250836059</v>
      </c>
      <c r="C3628" t="str">
        <f t="shared" si="1047"/>
        <v>-0.0157610520357431+0.00390858383717847i</v>
      </c>
      <c r="D3628" t="str">
        <f t="shared" si="1048"/>
        <v>1.57274472348294-1.75096525824491i</v>
      </c>
      <c r="E3628" t="str">
        <f t="shared" si="1049"/>
        <v>-9.57747388355701-29.6857187369911i</v>
      </c>
      <c r="F3628" t="str">
        <f t="shared" si="1050"/>
        <v>2.08679268276691-1.02651278791002i</v>
      </c>
      <c r="G3628" t="str">
        <f t="shared" si="1051"/>
        <v>0.860559706949073-0.346405395057292i</v>
      </c>
      <c r="H3628" t="str">
        <f t="shared" si="1052"/>
        <v>0.00574139716503906-19.8785279348685i</v>
      </c>
      <c r="I3628" t="str">
        <f t="shared" si="1053"/>
        <v>-0.0575311446233496-0.117040110860453i</v>
      </c>
      <c r="K3628" t="str">
        <f t="shared" si="1054"/>
        <v>0.000174353375378071-0.000136108491576249i</v>
      </c>
      <c r="L3628" t="str">
        <f t="shared" si="1055"/>
        <v>0.00015-0.000352376748171762i</v>
      </c>
      <c r="M3628" t="str">
        <f t="shared" si="1056"/>
        <v>0.0004-0.000062184132030311i</v>
      </c>
      <c r="N3628">
        <f t="shared" si="1057"/>
        <v>13.927804036544785</v>
      </c>
      <c r="O3628">
        <f t="shared" si="1058"/>
        <v>35.789099814783498</v>
      </c>
      <c r="P3628" s="3">
        <f t="shared" si="1059"/>
        <v>-35.789099814783498</v>
      </c>
      <c r="Q3628" s="3">
        <f t="shared" si="1060"/>
        <v>166.07219596345521</v>
      </c>
      <c r="R3628">
        <f t="shared" si="1061"/>
        <v>-13.927804036544785</v>
      </c>
      <c r="S3628">
        <f t="shared" si="1062"/>
        <v>800.81792250836054</v>
      </c>
      <c r="T3628">
        <f t="shared" ref="T3628:T3691" si="1064">P3628</f>
        <v>-35.789099814783498</v>
      </c>
    </row>
    <row r="3629" spans="1:20" x14ac:dyDescent="0.25">
      <c r="A3629">
        <f t="shared" ref="A3629:A3692" si="1065">2*PI()*B3629</f>
        <v>5050807.816567448</v>
      </c>
      <c r="B3629">
        <f t="shared" si="1063"/>
        <v>803861.03061389236</v>
      </c>
      <c r="C3629" t="str">
        <f t="shared" ref="C3629:C3692" si="1066">IMPRODUCT(D3629,E3629,$C$40,,K3629,$C$41)</f>
        <v>-0.0156159735724968+0.0039306430138148i</v>
      </c>
      <c r="D3629" t="str">
        <f t="shared" ref="D3629:D3692" si="1067">IMDIV(IMPRODUCT($C$37,$C$38,COMPLEX(1,A3629/$C$38)),IMSUM(-1*A3629*A3629/$C$39,COMPLEX(0,1*A3629)))</f>
        <v>1.56621153981518-1.75024988854072i</v>
      </c>
      <c r="E3629" t="str">
        <f t="shared" ref="E3629:E3692" si="1068">IMDIV(IMPRODUCT(IMSUM(F3629,G3629),$C$29,H3629),IMSUM(1,I3629))</f>
        <v>-9.58643304418307-29.5389969827975i</v>
      </c>
      <c r="F3629" t="str">
        <f t="shared" ref="F3629:F3692" si="1069">IMDIV(IMPRODUCT($C$14,$C$15,COMPLEX(1,A3629/$C$15)),IMSUM(-1*A3629*A3629/$C$16,COMPLEX(0,A3629)))</f>
        <v>2.08457936031681-1.0281044507389i</v>
      </c>
      <c r="G3629" t="str">
        <f t="shared" ref="G3629:G3692" si="1070">IMDIV(1,COMPLEX(1,A3629*$C$9*$C$10))</f>
        <v>0.859646968403095-0.347352930199909i</v>
      </c>
      <c r="H3629" t="str">
        <f t="shared" ref="H3629:H3692" si="1071">IMDIV($C$3,IMSUM(K3629,COMPLEX(0,$C$28*A3629)))</f>
        <v>0.0056876170622914-19.8032496517284i</v>
      </c>
      <c r="I3629" t="str">
        <f t="shared" ref="I3629:I3692" si="1072">IMPRODUCT(F3629,$C$29,H3629,$C$31)</f>
        <v>-0.0574024227278369-0.116473173731649i</v>
      </c>
      <c r="K3629" t="str">
        <f t="shared" ref="K3629:K3692" si="1073">IF($C$26&lt;=0,IMDIV(1,IMSUM(IMDIV(1,L3629),1/$C$18)),IMDIV(1,IMSUM(IMDIV(1,L3629),1/$C$18,IMDIV(1,M3629))))</f>
        <v>0.000174035815912844-0.000135834573758566i</v>
      </c>
      <c r="L3629" t="str">
        <f t="shared" ref="L3629:L3692" si="1074">IMSUM($C$21/$C$22,IMDIV(1,COMPLEX(0,$C$20*$C$22*A3629)))</f>
        <v>0.00015-0.000351042785586533i</v>
      </c>
      <c r="M3629" t="str">
        <f t="shared" ref="M3629:M3692" si="1075">IMSUM($C$25/$C$26,IMDIV(1,COMPLEX(0,$C$24*$C$26*A3629)))</f>
        <v>0.0004-0.0000619487268682115i</v>
      </c>
      <c r="N3629">
        <f t="shared" ref="N3629:N3692" si="1076">ABS(R3629)</f>
        <v>14.128233534652821</v>
      </c>
      <c r="O3629">
        <f t="shared" ref="O3629:O3692" si="1077">ABS(P3629)</f>
        <v>35.861831044875956</v>
      </c>
      <c r="P3629" s="3">
        <f t="shared" ref="P3629:P3692" si="1078">20*LOG10(IMABS(C3629))</f>
        <v>-35.861831044875956</v>
      </c>
      <c r="Q3629" s="3">
        <f t="shared" ref="Q3629:Q3692" si="1079">IMARGUMENT(C3629)*180/PI()</f>
        <v>165.87176646534718</v>
      </c>
      <c r="R3629">
        <f t="shared" ref="R3629:R3692" si="1080">IF(Q3629&lt;0,Q3629+180,Q3629-180)</f>
        <v>-14.128233534652821</v>
      </c>
      <c r="S3629">
        <f t="shared" ref="S3629:S3692" si="1081">B3629/1000</f>
        <v>803.86103061389235</v>
      </c>
      <c r="T3629">
        <f t="shared" si="1064"/>
        <v>-35.861831044875956</v>
      </c>
    </row>
    <row r="3630" spans="1:20" x14ac:dyDescent="0.25">
      <c r="A3630">
        <f t="shared" si="1065"/>
        <v>5070000.8862704048</v>
      </c>
      <c r="B3630">
        <f t="shared" ref="B3630:B3693" si="1082">B3629*(1+B$42)</f>
        <v>806915.70253022516</v>
      </c>
      <c r="C3630" t="str">
        <f t="shared" si="1066"/>
        <v>-0.0154718342646246+0.00395193462880531i</v>
      </c>
      <c r="D3630" t="str">
        <f t="shared" si="1067"/>
        <v>1.5596832800045-1.74951040253821i</v>
      </c>
      <c r="E3630" t="str">
        <f t="shared" si="1068"/>
        <v>-9.59513026477626-29.3927748850013i</v>
      </c>
      <c r="F3630" t="str">
        <f t="shared" si="1069"/>
        <v>2.08235392839576-1.02969920758602i</v>
      </c>
      <c r="G3630" t="str">
        <f t="shared" si="1070"/>
        <v>0.858729236106238-0.348300639049995i</v>
      </c>
      <c r="H3630" t="str">
        <f t="shared" si="1071"/>
        <v>0.00563434284052236-19.7282565606012i</v>
      </c>
      <c r="I3630" t="str">
        <f t="shared" si="1072"/>
        <v>-0.0572740219857357-0.11590817909534i</v>
      </c>
      <c r="K3630" t="str">
        <f t="shared" si="1073"/>
        <v>0.000173718898051504-0.000135560301632272i</v>
      </c>
      <c r="L3630" t="str">
        <f t="shared" si="1074"/>
        <v>0.00015-0.000349713872869628i</v>
      </c>
      <c r="M3630" t="str">
        <f t="shared" si="1075"/>
        <v>0.0004-0.0000617142128593462i</v>
      </c>
      <c r="N3630">
        <f t="shared" si="1076"/>
        <v>14.32855728616795</v>
      </c>
      <c r="O3630">
        <f t="shared" si="1077"/>
        <v>35.934675810357952</v>
      </c>
      <c r="P3630" s="3">
        <f t="shared" si="1078"/>
        <v>-35.934675810357952</v>
      </c>
      <c r="Q3630" s="3">
        <f t="shared" si="1079"/>
        <v>165.67144271383205</v>
      </c>
      <c r="R3630">
        <f t="shared" si="1080"/>
        <v>-14.32855728616795</v>
      </c>
      <c r="S3630">
        <f t="shared" si="1081"/>
        <v>806.91570253022519</v>
      </c>
      <c r="T3630">
        <f t="shared" si="1064"/>
        <v>-35.934675810357952</v>
      </c>
    </row>
    <row r="3631" spans="1:20" x14ac:dyDescent="0.25">
      <c r="A3631">
        <f t="shared" si="1065"/>
        <v>5089266.8896382321</v>
      </c>
      <c r="B3631">
        <f t="shared" si="1082"/>
        <v>809981.98219984001</v>
      </c>
      <c r="C3631" t="str">
        <f t="shared" si="1066"/>
        <v>-0.015328633159574+0.00397246761910449i</v>
      </c>
      <c r="D3631" t="str">
        <f t="shared" si="1067"/>
        <v>1.55316012609207-1.74874684636784i</v>
      </c>
      <c r="E3631" t="str">
        <f t="shared" si="1068"/>
        <v>-9.60356679722206-29.2470510867983i</v>
      </c>
      <c r="F3631" t="str">
        <f t="shared" si="1069"/>
        <v>2.080116351905-1.0312969854015i</v>
      </c>
      <c r="G3631" t="str">
        <f t="shared" si="1070"/>
        <v>0.85780649558435-0.349248495655523i</v>
      </c>
      <c r="H3631" t="str">
        <f t="shared" si="1071"/>
        <v>0.0055815699934239-19.6535475801886i</v>
      </c>
      <c r="I3631" t="str">
        <f t="shared" si="1072"/>
        <v>-0.0571459371175465-0.115345120965792i</v>
      </c>
      <c r="K3631" t="str">
        <f t="shared" si="1073"/>
        <v>0.000173402628852675-0.00013528567817406i</v>
      </c>
      <c r="L3631" t="str">
        <f t="shared" si="1074"/>
        <v>0.00015-0.000348389990904193i</v>
      </c>
      <c r="M3631" t="str">
        <f t="shared" si="1075"/>
        <v>0.0004-0.0000614805866301515i</v>
      </c>
      <c r="N3631">
        <f t="shared" si="1076"/>
        <v>14.528772414806696</v>
      </c>
      <c r="O3631">
        <f t="shared" si="1077"/>
        <v>36.007633994976956</v>
      </c>
      <c r="P3631" s="3">
        <f t="shared" si="1078"/>
        <v>-36.007633994976956</v>
      </c>
      <c r="Q3631" s="3">
        <f t="shared" si="1079"/>
        <v>165.4712275851933</v>
      </c>
      <c r="R3631">
        <f t="shared" si="1080"/>
        <v>-14.528772414806696</v>
      </c>
      <c r="S3631">
        <f t="shared" si="1081"/>
        <v>809.98198219983999</v>
      </c>
      <c r="T3631">
        <f t="shared" si="1064"/>
        <v>-36.007633994976956</v>
      </c>
    </row>
    <row r="3632" spans="1:20" x14ac:dyDescent="0.25">
      <c r="A3632">
        <f t="shared" si="1065"/>
        <v>5108606.1038188571</v>
      </c>
      <c r="B3632">
        <f t="shared" si="1082"/>
        <v>813059.91373219946</v>
      </c>
      <c r="C3632" t="str">
        <f t="shared" si="1066"/>
        <v>-0.0151863692434384+0.00399225089413668i</v>
      </c>
      <c r="D3632" t="str">
        <f t="shared" si="1067"/>
        <v>1.54664225954084-1.74795926784822i</v>
      </c>
      <c r="E3632" t="str">
        <f t="shared" si="1068"/>
        <v>-9.61174388458049-29.1018242403534i</v>
      </c>
      <c r="F3632" t="str">
        <f t="shared" si="1069"/>
        <v>2.07786659606429-1.03289771064005i</v>
      </c>
      <c r="G3632" t="str">
        <f t="shared" si="1070"/>
        <v>0.856878732494625-0.350196473844369i</v>
      </c>
      <c r="H3632" t="str">
        <f t="shared" si="1071"/>
        <v>0.00552929404962347-19.5791216332989i</v>
      </c>
      <c r="I3632" t="str">
        <f t="shared" si="1072"/>
        <v>-0.0570181628848826-0.114783993397489i</v>
      </c>
      <c r="K3632" t="str">
        <f t="shared" si="1073"/>
        <v>0.000173087015310564-0.000135010706426819i</v>
      </c>
      <c r="L3632" t="str">
        <f t="shared" si="1074"/>
        <v>0.00015-0.000347071120645738i</v>
      </c>
      <c r="M3632" t="str">
        <f t="shared" si="1075"/>
        <v>0.0004-0.0000612478448198361i</v>
      </c>
      <c r="N3632">
        <f t="shared" si="1076"/>
        <v>14.728876053307005</v>
      </c>
      <c r="O3632">
        <f t="shared" si="1077"/>
        <v>36.080705479123871</v>
      </c>
      <c r="P3632" s="3">
        <f t="shared" si="1078"/>
        <v>-36.080705479123871</v>
      </c>
      <c r="Q3632" s="3">
        <f t="shared" si="1079"/>
        <v>165.271123946693</v>
      </c>
      <c r="R3632">
        <f t="shared" si="1080"/>
        <v>-14.728876053307005</v>
      </c>
      <c r="S3632">
        <f t="shared" si="1081"/>
        <v>813.05991373219945</v>
      </c>
      <c r="T3632">
        <f t="shared" si="1064"/>
        <v>-36.080705479123871</v>
      </c>
    </row>
    <row r="3633" spans="1:20" x14ac:dyDescent="0.25">
      <c r="A3633">
        <f t="shared" si="1065"/>
        <v>5128018.8070133692</v>
      </c>
      <c r="B3633">
        <f t="shared" si="1082"/>
        <v>816149.54140438186</v>
      </c>
      <c r="C3633" t="str">
        <f t="shared" si="1066"/>
        <v>-0.0150450414412617+0.00401129333499836i</v>
      </c>
      <c r="D3633" t="str">
        <f t="shared" si="1067"/>
        <v>1.54012986121573-1.7471477164777i</v>
      </c>
      <c r="E3633" t="str">
        <f t="shared" si="1068"/>
        <v>-9.61966276122435-28.9570930067873i</v>
      </c>
      <c r="F3633" t="str">
        <f t="shared" si="1069"/>
        <v>2.07560462641839-1.03450130926094i</v>
      </c>
      <c r="G3633" t="str">
        <f t="shared" si="1070"/>
        <v>0.855945932628267-0.351144547224349i</v>
      </c>
      <c r="H3633" t="str">
        <f t="shared" si="1071"/>
        <v>0.00547751057247296-19.504977646832i</v>
      </c>
      <c r="I3633" t="str">
        <f t="shared" si="1072"/>
        <v>-0.056890694090362-0.114224790485027i</v>
      </c>
      <c r="K3633" t="str">
        <f t="shared" si="1073"/>
        <v>0.000172772064354433-0.000134735389498728i</v>
      </c>
      <c r="L3633" t="str">
        <f t="shared" si="1074"/>
        <v>0.00015-0.000345757243121875i</v>
      </c>
      <c r="M3633" t="str">
        <f t="shared" si="1075"/>
        <v>0.0004-0.0000610159840803311i</v>
      </c>
      <c r="N3633">
        <f t="shared" si="1076"/>
        <v>14.928865343616565</v>
      </c>
      <c r="O3633">
        <f t="shared" si="1077"/>
        <v>36.153890139851427</v>
      </c>
      <c r="P3633" s="3">
        <f t="shared" si="1078"/>
        <v>-36.153890139851427</v>
      </c>
      <c r="Q3633" s="3">
        <f t="shared" si="1079"/>
        <v>165.07113465638344</v>
      </c>
      <c r="R3633">
        <f t="shared" si="1080"/>
        <v>-14.928865343616565</v>
      </c>
      <c r="S3633">
        <f t="shared" si="1081"/>
        <v>816.14954140438181</v>
      </c>
      <c r="T3633">
        <f t="shared" si="1064"/>
        <v>-36.153890139851427</v>
      </c>
    </row>
    <row r="3634" spans="1:20" x14ac:dyDescent="0.25">
      <c r="A3634">
        <f t="shared" si="1065"/>
        <v>5147505.2784800204</v>
      </c>
      <c r="B3634">
        <f t="shared" si="1082"/>
        <v>819250.90966171853</v>
      </c>
      <c r="C3634" t="str">
        <f t="shared" si="1066"/>
        <v>-0.0149046486173536+0.00402960379366635i</v>
      </c>
      <c r="D3634" t="str">
        <f t="shared" si="1067"/>
        <v>1.53362311136393-1.74631224342564i</v>
      </c>
      <c r="E3634" t="str">
        <f t="shared" si="1068"/>
        <v>-9.62732465297693-28.8128560561597i</v>
      </c>
      <c r="F3634" t="str">
        <f t="shared" si="1069"/>
        <v>2.07333040884353-1.03610770672795i</v>
      </c>
      <c r="G3634" t="str">
        <f t="shared" si="1070"/>
        <v>0.855008081913181-0.352092689183295i</v>
      </c>
      <c r="H3634" t="str">
        <f t="shared" si="1071"/>
        <v>0.00542621515983871-19.4311145517632i</v>
      </c>
      <c r="I3634" t="str">
        <f t="shared" si="1072"/>
        <v>-0.0567635255774929-0.113667506362997i</v>
      </c>
      <c r="K3634" t="str">
        <f t="shared" si="1073"/>
        <v>0.000172457782848083-0.000134459730562322i</v>
      </c>
      <c r="L3634" t="str">
        <f t="shared" si="1074"/>
        <v>0.00015-0.000344448339432034i</v>
      </c>
      <c r="M3634" t="str">
        <f t="shared" si="1075"/>
        <v>0.0004-0.0000607850010762414i</v>
      </c>
      <c r="N3634">
        <f t="shared" si="1076"/>
        <v>15.12873743707658</v>
      </c>
      <c r="O3634">
        <f t="shared" si="1077"/>
        <v>36.227187850894808</v>
      </c>
      <c r="P3634" s="3">
        <f t="shared" si="1078"/>
        <v>-36.227187850894808</v>
      </c>
      <c r="Q3634" s="3">
        <f t="shared" si="1079"/>
        <v>164.87126256292342</v>
      </c>
      <c r="R3634">
        <f t="shared" si="1080"/>
        <v>-15.12873743707658</v>
      </c>
      <c r="S3634">
        <f t="shared" si="1081"/>
        <v>819.25090966171854</v>
      </c>
      <c r="T3634">
        <f t="shared" si="1064"/>
        <v>-36.227187850894808</v>
      </c>
    </row>
    <row r="3635" spans="1:20" x14ac:dyDescent="0.25">
      <c r="A3635">
        <f t="shared" si="1065"/>
        <v>5167065.7985382453</v>
      </c>
      <c r="B3635">
        <f t="shared" si="1082"/>
        <v>822364.06311843311</v>
      </c>
      <c r="C3635" t="str">
        <f t="shared" si="1066"/>
        <v>-0.0147651895756211+0.00404719109221557i</v>
      </c>
      <c r="D3635" t="str">
        <f t="shared" si="1067"/>
        <v>1.52712218959538-1.74545290152345i</v>
      </c>
      <c r="E3635" t="str">
        <f t="shared" si="1068"/>
        <v>-9.63473077725051-28.669112067454i</v>
      </c>
      <c r="F3635" t="str">
        <f t="shared" si="1069"/>
        <v>2.07104390955393-1.03771682800956i</v>
      </c>
      <c r="G3635" t="str">
        <f t="shared" si="1070"/>
        <v>0.854065166416668-0.353040872889156i</v>
      </c>
      <c r="H3635" t="str">
        <f t="shared" si="1071"/>
        <v>0.00537540344389263-19.3575312831277i</v>
      </c>
      <c r="I3635" t="str">
        <f t="shared" si="1072"/>
        <v>-0.0566366522305731-0.113112135205871i</v>
      </c>
      <c r="K3635" t="str">
        <f t="shared" si="1073"/>
        <v>0.000172144177589352-0.000134183732853568i</v>
      </c>
      <c r="L3635" t="str">
        <f t="shared" si="1074"/>
        <v>0.00015-0.000343144390747194i</v>
      </c>
      <c r="M3635" t="str">
        <f t="shared" si="1075"/>
        <v>0.0004-0.0000605548924847991i</v>
      </c>
      <c r="N3635">
        <f t="shared" si="1076"/>
        <v>15.328489494608533</v>
      </c>
      <c r="O3635">
        <f t="shared" si="1077"/>
        <v>36.300598482690901</v>
      </c>
      <c r="P3635" s="3">
        <f t="shared" si="1078"/>
        <v>-36.300598482690901</v>
      </c>
      <c r="Q3635" s="3">
        <f t="shared" si="1079"/>
        <v>164.67151050539147</v>
      </c>
      <c r="R3635">
        <f t="shared" si="1080"/>
        <v>-15.328489494608533</v>
      </c>
      <c r="S3635">
        <f t="shared" si="1081"/>
        <v>822.36406311843314</v>
      </c>
      <c r="T3635">
        <f t="shared" si="1064"/>
        <v>-36.300598482690901</v>
      </c>
    </row>
    <row r="3636" spans="1:20" x14ac:dyDescent="0.25">
      <c r="A3636">
        <f t="shared" si="1065"/>
        <v>5186700.6485726899</v>
      </c>
      <c r="B3636">
        <f t="shared" si="1082"/>
        <v>825489.04655828315</v>
      </c>
      <c r="C3636" t="str">
        <f t="shared" si="1066"/>
        <v>-0.0146266630599127+0.004064064022043i</v>
      </c>
      <c r="D3636" t="str">
        <f t="shared" si="1067"/>
        <v>1.52062727486335-1.74456974525533i</v>
      </c>
      <c r="E3636" t="str">
        <f t="shared" si="1068"/>
        <v>-9.64188234318137-28.5258597285606i</v>
      </c>
      <c r="F3636" t="str">
        <f t="shared" si="1069"/>
        <v>2.06874509510849-1.03932859757913i</v>
      </c>
      <c r="G3636" t="str">
        <f t="shared" si="1070"/>
        <v>0.853117172348147-0.35398907129013i</v>
      </c>
      <c r="H3636" t="str">
        <f t="shared" si="1071"/>
        <v>0.00532507109090438-19.2842267800052i</v>
      </c>
      <c r="I3636" t="str">
        <f t="shared" si="1072"/>
        <v>-0.056510068974588-0.112558671227894i</v>
      </c>
      <c r="K3636" t="str">
        <f t="shared" si="1073"/>
        <v>0.00017183125530963-0.000133907399670935i</v>
      </c>
      <c r="L3636" t="str">
        <f t="shared" si="1074"/>
        <v>0.00015-0.000341845378309617i</v>
      </c>
      <c r="M3636" t="str">
        <f t="shared" si="1075"/>
        <v>0.0004-0.000060325654995815i</v>
      </c>
      <c r="N3636">
        <f t="shared" si="1076"/>
        <v>15.528118686893123</v>
      </c>
      <c r="O3636">
        <f t="shared" si="1077"/>
        <v>36.374121902398514</v>
      </c>
      <c r="P3636" s="3">
        <f t="shared" si="1078"/>
        <v>-36.374121902398514</v>
      </c>
      <c r="Q3636" s="3">
        <f t="shared" si="1079"/>
        <v>164.47188131310688</v>
      </c>
      <c r="R3636">
        <f t="shared" si="1080"/>
        <v>-15.528118686893123</v>
      </c>
      <c r="S3636">
        <f t="shared" si="1081"/>
        <v>825.48904655828312</v>
      </c>
      <c r="T3636">
        <f t="shared" si="1064"/>
        <v>-36.374121902398514</v>
      </c>
    </row>
    <row r="3637" spans="1:20" x14ac:dyDescent="0.25">
      <c r="A3637">
        <f t="shared" si="1065"/>
        <v>5206410.1110372664</v>
      </c>
      <c r="B3637">
        <f t="shared" si="1082"/>
        <v>828625.90493520466</v>
      </c>
      <c r="C3637" t="str">
        <f t="shared" si="1066"/>
        <v>-0.0144890677543753+0.00408023134310075i</v>
      </c>
      <c r="D3637" t="str">
        <f t="shared" si="1067"/>
        <v>1.51413854544524-1.74366283074877i</v>
      </c>
      <c r="E3637" t="str">
        <f t="shared" si="1068"/>
        <v>-9.6487805517666-28.3830977362586i</v>
      </c>
      <c r="F3637" t="str">
        <f t="shared" si="1069"/>
        <v>2.06643393241733-1.04094293941507i</v>
      </c>
      <c r="G3637" t="str">
        <f t="shared" si="1070"/>
        <v>0.852164086061881-0.354937257114832i</v>
      </c>
      <c r="H3637" t="str">
        <f t="shared" si="1071"/>
        <v>0.00527521380103477-19.2111999855045i</v>
      </c>
      <c r="I3637" t="str">
        <f t="shared" si="1072"/>
        <v>-0.056383770775106-0.112007108682964i</v>
      </c>
      <c r="K3637" t="str">
        <f t="shared" si="1073"/>
        <v>0.000171519022673385-0.000133630734374454i</v>
      </c>
      <c r="L3637" t="str">
        <f t="shared" si="1074"/>
        <v>0.00015-0.000340551283432574i</v>
      </c>
      <c r="M3637" t="str">
        <f t="shared" si="1075"/>
        <v>0.0004-0.0000600972853116307i</v>
      </c>
      <c r="N3637">
        <f t="shared" si="1076"/>
        <v>15.727622194552112</v>
      </c>
      <c r="O3637">
        <f t="shared" si="1077"/>
        <v>36.447757973918947</v>
      </c>
      <c r="P3637" s="3">
        <f t="shared" si="1078"/>
        <v>-36.447757973918947</v>
      </c>
      <c r="Q3637" s="3">
        <f t="shared" si="1079"/>
        <v>164.27237780544789</v>
      </c>
      <c r="R3637">
        <f t="shared" si="1080"/>
        <v>-15.727622194552112</v>
      </c>
      <c r="S3637">
        <f t="shared" si="1081"/>
        <v>828.62590493520463</v>
      </c>
      <c r="T3637">
        <f t="shared" si="1064"/>
        <v>-36.447757973918947</v>
      </c>
    </row>
    <row r="3638" spans="1:20" x14ac:dyDescent="0.25">
      <c r="A3638">
        <f t="shared" si="1065"/>
        <v>5226194.4694592087</v>
      </c>
      <c r="B3638">
        <f t="shared" si="1082"/>
        <v>831774.68337395845</v>
      </c>
      <c r="C3638" t="str">
        <f t="shared" si="1066"/>
        <v>-0.0143524022838251+0.00409570178313733i</v>
      </c>
      <c r="D3638" t="str">
        <f t="shared" si="1067"/>
        <v>1.50765617892351-1.74273221576477i</v>
      </c>
      <c r="E3638" t="str">
        <f t="shared" si="1068"/>
        <v>-9.65542659599949-28.2408247961982i</v>
      </c>
      <c r="F3638" t="str">
        <f t="shared" si="1069"/>
        <v>2.06411038874843-1.04255977700125i</v>
      </c>
      <c r="G3638" t="str">
        <f t="shared" si="1070"/>
        <v>0.851205894059726-0.355885402872482i</v>
      </c>
      <c r="H3638" t="str">
        <f t="shared" si="1071"/>
        <v>0.00522582730812984-19.1384498467478i</v>
      </c>
      <c r="I3638" t="str">
        <f t="shared" si="1072"/>
        <v>-0.0562577526381848-0.111457441864511i</v>
      </c>
      <c r="K3638" t="str">
        <f t="shared" si="1073"/>
        <v>0.000171207486277699-0.000133353740384776i</v>
      </c>
      <c r="L3638" t="str">
        <f t="shared" si="1074"/>
        <v>0.00015-0.000339262087500074i</v>
      </c>
      <c r="M3638" t="str">
        <f t="shared" si="1075"/>
        <v>0.0004-0.0000598697801470719i</v>
      </c>
      <c r="N3638">
        <f t="shared" si="1076"/>
        <v>15.9269972083261</v>
      </c>
      <c r="O3638">
        <f t="shared" si="1077"/>
        <v>36.52150655791641</v>
      </c>
      <c r="P3638" s="3">
        <f t="shared" si="1078"/>
        <v>-36.52150655791641</v>
      </c>
      <c r="Q3638" s="3">
        <f t="shared" si="1079"/>
        <v>164.0730027916739</v>
      </c>
      <c r="R3638">
        <f t="shared" si="1080"/>
        <v>-15.9269972083261</v>
      </c>
      <c r="S3638">
        <f t="shared" si="1081"/>
        <v>831.77468337395851</v>
      </c>
      <c r="T3638">
        <f t="shared" si="1064"/>
        <v>-36.52150655791641</v>
      </c>
    </row>
    <row r="3639" spans="1:20" x14ac:dyDescent="0.25">
      <c r="A3639">
        <f t="shared" si="1065"/>
        <v>5246054.0084431535</v>
      </c>
      <c r="B3639">
        <f t="shared" si="1082"/>
        <v>834935.42717077956</v>
      </c>
      <c r="C3639" t="str">
        <f t="shared" si="1066"/>
        <v>-0.0142166652141301+0.00411048403694704i</v>
      </c>
      <c r="D3639" t="str">
        <f t="shared" si="1067"/>
        <v>1.50118035216672-1.74177795968774i</v>
      </c>
      <c r="E3639" t="str">
        <f t="shared" si="1068"/>
        <v>-9.66182166100316-28.0990396228813i</v>
      </c>
      <c r="F3639" t="str">
        <f t="shared" si="1069"/>
        <v>2.06177443173445-1.04417903332739i</v>
      </c>
      <c r="G3639" t="str">
        <f t="shared" si="1070"/>
        <v>0.850242582993895-0.356833480853135i</v>
      </c>
      <c r="H3639" t="str">
        <f t="shared" si="1071"/>
        <v>0.00517690737951626-19.0659753148555i</v>
      </c>
      <c r="I3639" t="str">
        <f t="shared" si="1072"/>
        <v>-0.0561320096102759-0.11090966510539i</v>
      </c>
      <c r="K3639" t="str">
        <f t="shared" si="1073"/>
        <v>0.000170896652651827-0.000133076421182234i</v>
      </c>
      <c r="L3639" t="str">
        <f t="shared" si="1074"/>
        <v>0.00015-0.0003379777719666i</v>
      </c>
      <c r="M3639" t="str">
        <f t="shared" si="1075"/>
        <v>0.0004-0.0000596431362294002i</v>
      </c>
      <c r="N3639">
        <f t="shared" si="1076"/>
        <v>16.126240929250599</v>
      </c>
      <c r="O3639">
        <f t="shared" si="1077"/>
        <v>36.595367511839392</v>
      </c>
      <c r="P3639" s="3">
        <f t="shared" si="1078"/>
        <v>-36.595367511839392</v>
      </c>
      <c r="Q3639" s="3">
        <f t="shared" si="1079"/>
        <v>163.8737590707494</v>
      </c>
      <c r="R3639">
        <f t="shared" si="1080"/>
        <v>-16.126240929250599</v>
      </c>
      <c r="S3639">
        <f t="shared" si="1081"/>
        <v>834.93542717077958</v>
      </c>
      <c r="T3639">
        <f t="shared" si="1064"/>
        <v>-36.595367511839392</v>
      </c>
    </row>
    <row r="3640" spans="1:20" x14ac:dyDescent="0.25">
      <c r="A3640">
        <f t="shared" si="1065"/>
        <v>5265989.0136752371</v>
      </c>
      <c r="B3640">
        <f t="shared" si="1082"/>
        <v>838108.1817940285</v>
      </c>
      <c r="C3640" t="str">
        <f t="shared" si="1066"/>
        <v>-0.0140818550526069+0.00412458676562905i</v>
      </c>
      <c r="D3640" t="str">
        <f t="shared" si="1067"/>
        <v>1.49471124131086-1.7408001235153i</v>
      </c>
      <c r="E3640" t="str">
        <f t="shared" si="1068"/>
        <v>-9.66796692416552-27.9577409396415i</v>
      </c>
      <c r="F3640" t="str">
        <f t="shared" si="1069"/>
        <v>2.0594260293793-1.04580063088951i</v>
      </c>
      <c r="G3640" t="str">
        <f t="shared" si="1070"/>
        <v>0.849274139669728-0.357781463127942i</v>
      </c>
      <c r="H3640" t="str">
        <f t="shared" si="1071"/>
        <v>0.00512844981579787-18.9937753449312i</v>
      </c>
      <c r="I3640" t="str">
        <f t="shared" si="1072"/>
        <v>-0.0560065367781322-0.110363772777751i</v>
      </c>
      <c r="K3640" t="str">
        <f t="shared" si="1073"/>
        <v>0.000170586528256766-0.000132798780305891i</v>
      </c>
      <c r="L3640" t="str">
        <f t="shared" si="1074"/>
        <v>0.00015-0.000336698318356845i</v>
      </c>
      <c r="M3640" t="str">
        <f t="shared" si="1075"/>
        <v>0.0004-0.0000594173502982665i</v>
      </c>
      <c r="N3640">
        <f t="shared" si="1076"/>
        <v>16.325350568831453</v>
      </c>
      <c r="O3640">
        <f t="shared" si="1077"/>
        <v>36.669340689941201</v>
      </c>
      <c r="P3640" s="3">
        <f t="shared" si="1078"/>
        <v>-36.669340689941201</v>
      </c>
      <c r="Q3640" s="3">
        <f t="shared" si="1079"/>
        <v>163.67464943116855</v>
      </c>
      <c r="R3640">
        <f t="shared" si="1080"/>
        <v>-16.325350568831453</v>
      </c>
      <c r="S3640">
        <f t="shared" si="1081"/>
        <v>838.1081817940285</v>
      </c>
      <c r="T3640">
        <f t="shared" si="1064"/>
        <v>-36.669340689941201</v>
      </c>
    </row>
    <row r="3641" spans="1:20" x14ac:dyDescent="0.25">
      <c r="A3641">
        <f t="shared" si="1065"/>
        <v>5285999.7719272031</v>
      </c>
      <c r="B3641">
        <f t="shared" si="1082"/>
        <v>841292.99288484582</v>
      </c>
      <c r="C3641" t="str">
        <f t="shared" si="1066"/>
        <v>-0.0139479702484281+0.00413801859585433i</v>
      </c>
      <c r="D3641" t="str">
        <f t="shared" si="1067"/>
        <v>1.48824902174073-1.73979876984763i</v>
      </c>
      <c r="E3641" t="str">
        <f t="shared" si="1068"/>
        <v>-9.67386355527183-27.8169274786239i</v>
      </c>
      <c r="F3641" t="str">
        <f t="shared" si="1069"/>
        <v>2.05706515006502-1.04742449169056i</v>
      </c>
      <c r="G3641" t="str">
        <f t="shared" si="1070"/>
        <v>0.848300551048485-0.358729321549441i</v>
      </c>
      <c r="H3641" t="str">
        <f t="shared" si="1071"/>
        <v>0.0050804504506526-18.9218488960459i</v>
      </c>
      <c r="I3641" t="str">
        <f t="shared" si="1072"/>
        <v>-0.0558813292687194-0.109819759292923i</v>
      </c>
      <c r="K3641" t="str">
        <f t="shared" si="1073"/>
        <v>0.000170277119484829-0.000132520821352587i</v>
      </c>
      <c r="L3641" t="str">
        <f t="shared" si="1074"/>
        <v>0.00015-0.000335423708265436i</v>
      </c>
      <c r="M3641" t="str">
        <f t="shared" si="1075"/>
        <v>0.0004-0.0000591924191056653i</v>
      </c>
      <c r="N3641">
        <f t="shared" si="1076"/>
        <v>16.524323349216019</v>
      </c>
      <c r="O3641">
        <f t="shared" si="1077"/>
        <v>36.743425943301958</v>
      </c>
      <c r="P3641" s="3">
        <f t="shared" si="1078"/>
        <v>-36.743425943301958</v>
      </c>
      <c r="Q3641" s="3">
        <f t="shared" si="1079"/>
        <v>163.47567665078398</v>
      </c>
      <c r="R3641">
        <f t="shared" si="1080"/>
        <v>-16.524323349216019</v>
      </c>
      <c r="S3641">
        <f t="shared" si="1081"/>
        <v>841.29299288484583</v>
      </c>
      <c r="T3641">
        <f t="shared" si="1064"/>
        <v>-36.743425943301958</v>
      </c>
    </row>
    <row r="3642" spans="1:20" x14ac:dyDescent="0.25">
      <c r="A3642">
        <f t="shared" si="1065"/>
        <v>5306086.5710605262</v>
      </c>
      <c r="B3642">
        <f t="shared" si="1082"/>
        <v>844489.90625780821</v>
      </c>
      <c r="C3642" t="str">
        <f t="shared" si="1066"/>
        <v>-0.0138150091930429+0.00415078811914263i</v>
      </c>
      <c r="D3642" t="str">
        <f t="shared" si="1067"/>
        <v>1.48179386807158-1.73877396287672i</v>
      </c>
      <c r="E3642" t="str">
        <f t="shared" si="1068"/>
        <v>-9.67951271663761-27.676597980763i</v>
      </c>
      <c r="F3642" t="str">
        <f t="shared" si="1069"/>
        <v>2.05469176255853-1.04905053724101i</v>
      </c>
      <c r="G3642" t="str">
        <f t="shared" si="1070"/>
        <v>0.847321804250144-0.359677027751877i</v>
      </c>
      <c r="H3642" t="str">
        <f t="shared" si="1071"/>
        <v>0.00503290515063117-18.8501949312234i</v>
      </c>
      <c r="I3642" t="str">
        <f t="shared" si="1072"/>
        <v>-0.0557563822491288-0.109277619101293i</v>
      </c>
      <c r="K3642" t="str">
        <f t="shared" si="1073"/>
        <v>0.000169968432659251-0.000132242547975988i</v>
      </c>
      <c r="L3642" t="str">
        <f t="shared" si="1074"/>
        <v>0.00015-0.00033415392335668i</v>
      </c>
      <c r="M3642" t="str">
        <f t="shared" si="1075"/>
        <v>0.0004-0.0000589683394158849i</v>
      </c>
      <c r="N3642">
        <f t="shared" si="1076"/>
        <v>16.723156503364805</v>
      </c>
      <c r="O3642">
        <f t="shared" si="1077"/>
        <v>36.817623119850055</v>
      </c>
      <c r="P3642" s="3">
        <f t="shared" si="1078"/>
        <v>-36.817623119850055</v>
      </c>
      <c r="Q3642" s="3">
        <f t="shared" si="1079"/>
        <v>163.27684349663519</v>
      </c>
      <c r="R3642">
        <f t="shared" si="1080"/>
        <v>-16.723156503364805</v>
      </c>
      <c r="S3642">
        <f t="shared" si="1081"/>
        <v>844.48990625780823</v>
      </c>
      <c r="T3642">
        <f t="shared" si="1064"/>
        <v>-36.817623119850055</v>
      </c>
    </row>
    <row r="3643" spans="1:20" x14ac:dyDescent="0.25">
      <c r="A3643">
        <f t="shared" si="1065"/>
        <v>5326249.7000305569</v>
      </c>
      <c r="B3643">
        <f t="shared" si="1082"/>
        <v>847698.96790158795</v>
      </c>
      <c r="C3643" t="str">
        <f t="shared" si="1066"/>
        <v>-0.0136829702206102+0.00416290389114865i</v>
      </c>
      <c r="D3643" t="str">
        <f t="shared" si="1067"/>
        <v>1.4753459541309-1.73772576837532i</v>
      </c>
      <c r="E3643" t="str">
        <f t="shared" si="1068"/>
        <v>-9.68491556323987-27.536751195762i</v>
      </c>
      <c r="F3643" t="str">
        <f t="shared" si="1069"/>
        <v>2.05230583601847-1.0506786885596i</v>
      </c>
      <c r="G3643" t="str">
        <f t="shared" si="1070"/>
        <v>0.846337886556225-0.360624553151567i</v>
      </c>
      <c r="H3643" t="str">
        <f t="shared" si="1071"/>
        <v>0.00498580981495612-18.778812417425i</v>
      </c>
      <c r="I3643" t="str">
        <f t="shared" si="1072"/>
        <v>-0.0556316909264931-0.10873734669218i</v>
      </c>
      <c r="K3643" t="str">
        <f t="shared" si="1073"/>
        <v>0.000169660474033791-0.000131963963885632i</v>
      </c>
      <c r="L3643" t="str">
        <f t="shared" si="1074"/>
        <v>0.00015-0.000332888945364297i</v>
      </c>
      <c r="M3643" t="str">
        <f t="shared" si="1075"/>
        <v>0.0004-0.0000587451080054639i</v>
      </c>
      <c r="N3643">
        <f t="shared" si="1076"/>
        <v>16.92184727521942</v>
      </c>
      <c r="O3643">
        <f t="shared" si="1077"/>
        <v>36.89193206438361</v>
      </c>
      <c r="P3643" s="3">
        <f t="shared" si="1078"/>
        <v>-36.89193206438361</v>
      </c>
      <c r="Q3643" s="3">
        <f t="shared" si="1079"/>
        <v>163.07815272478058</v>
      </c>
      <c r="R3643">
        <f t="shared" si="1080"/>
        <v>-16.92184727521942</v>
      </c>
      <c r="S3643">
        <f t="shared" si="1081"/>
        <v>847.69896790158793</v>
      </c>
      <c r="T3643">
        <f t="shared" si="1064"/>
        <v>-36.89193206438361</v>
      </c>
    </row>
    <row r="3644" spans="1:20" x14ac:dyDescent="0.25">
      <c r="A3644">
        <f t="shared" si="1065"/>
        <v>5346489.448890673</v>
      </c>
      <c r="B3644">
        <f t="shared" si="1082"/>
        <v>850920.22397961398</v>
      </c>
      <c r="C3644" t="str">
        <f t="shared" si="1066"/>
        <v>-0.0135518516084407+0.0041743744309575i</v>
      </c>
      <c r="D3644" t="str">
        <f t="shared" si="1067"/>
        <v>1.46890545294038-1.7366542536856i</v>
      </c>
      <c r="E3644" t="str">
        <f t="shared" si="1068"/>
        <v>-9.69007324284952-27.3973858820675i</v>
      </c>
      <c r="F3644" t="str">
        <f t="shared" si="1069"/>
        <v>2.04990734000206-1.05230886617417i</v>
      </c>
      <c r="G3644" t="str">
        <f t="shared" si="1070"/>
        <v>0.845348785412612-0.361571868947286i</v>
      </c>
      <c r="H3644" t="str">
        <f t="shared" si="1071"/>
        <v>0.00493916037532209-18.7077003255342i</v>
      </c>
      <c r="I3644" t="str">
        <f t="shared" si="1072"/>
        <v>-0.0555072505479051-0.108198936593708i</v>
      </c>
      <c r="K3644" t="str">
        <f t="shared" si="1073"/>
        <v>0.000169353249792359-0.000131685072845962i</v>
      </c>
      <c r="L3644" t="str">
        <f t="shared" si="1074"/>
        <v>0.00015-0.00033162875609115i</v>
      </c>
      <c r="M3644" t="str">
        <f t="shared" si="1075"/>
        <v>0.0004-0.0000585227216631441i</v>
      </c>
      <c r="N3644">
        <f t="shared" si="1076"/>
        <v>17.120392919870795</v>
      </c>
      <c r="O3644">
        <f t="shared" si="1077"/>
        <v>36.966352618593646</v>
      </c>
      <c r="P3644" s="3">
        <f t="shared" si="1078"/>
        <v>-36.966352618593646</v>
      </c>
      <c r="Q3644" s="3">
        <f t="shared" si="1079"/>
        <v>162.8796070801292</v>
      </c>
      <c r="R3644">
        <f t="shared" si="1080"/>
        <v>-17.120392919870795</v>
      </c>
      <c r="S3644">
        <f t="shared" si="1081"/>
        <v>850.92022397961398</v>
      </c>
      <c r="T3644">
        <f t="shared" si="1064"/>
        <v>-36.966352618593646</v>
      </c>
    </row>
    <row r="3645" spans="1:20" x14ac:dyDescent="0.25">
      <c r="A3645">
        <f t="shared" si="1065"/>
        <v>5366806.1087964578</v>
      </c>
      <c r="B3645">
        <f t="shared" si="1082"/>
        <v>854153.72083073657</v>
      </c>
      <c r="C3645" t="str">
        <f t="shared" si="1066"/>
        <v>-0.013421651577454+0.00418520822039004i</v>
      </c>
      <c r="D3645" t="str">
        <f t="shared" si="1067"/>
        <v>1.46247253669807-1.73555948770761i</v>
      </c>
      <c r="E3645" t="str">
        <f t="shared" si="1068"/>
        <v>-9.69498689616082-27.258500806848i</v>
      </c>
      <c r="F3645" t="str">
        <f t="shared" si="1069"/>
        <v>2.04749624447197-1.05394099012252i</v>
      </c>
      <c r="G3645" t="str">
        <f t="shared" si="1070"/>
        <v>0.844354488432399-0.362518946120697i</v>
      </c>
      <c r="H3645" t="str">
        <f t="shared" si="1071"/>
        <v>0.00489295279569705-18.6368576303421i</v>
      </c>
      <c r="I3645" t="str">
        <f t="shared" si="1072"/>
        <v>-0.0553830564003379-0.107662383372684i</v>
      </c>
      <c r="K3645" t="str">
        <f t="shared" si="1073"/>
        <v>0.000169046766048654-0.000131405878675372i</v>
      </c>
      <c r="L3645" t="str">
        <f t="shared" si="1074"/>
        <v>0.00015-0.000330373337408996i</v>
      </c>
      <c r="M3645" t="str">
        <f t="shared" si="1075"/>
        <v>0.0004-0.0000583011771898227i</v>
      </c>
      <c r="N3645">
        <f t="shared" si="1076"/>
        <v>17.318790703721902</v>
      </c>
      <c r="O3645">
        <f t="shared" si="1077"/>
        <v>37.040884621085553</v>
      </c>
      <c r="P3645" s="3">
        <f t="shared" si="1078"/>
        <v>-37.040884621085553</v>
      </c>
      <c r="Q3645" s="3">
        <f t="shared" si="1079"/>
        <v>162.6812092962781</v>
      </c>
      <c r="R3645">
        <f t="shared" si="1080"/>
        <v>-17.318790703721902</v>
      </c>
      <c r="S3645">
        <f t="shared" si="1081"/>
        <v>854.15372083073657</v>
      </c>
      <c r="T3645">
        <f t="shared" si="1064"/>
        <v>-37.040884621085553</v>
      </c>
    </row>
    <row r="3646" spans="1:20" x14ac:dyDescent="0.25">
      <c r="A3646">
        <f t="shared" si="1065"/>
        <v>5387199.9720098851</v>
      </c>
      <c r="B3646">
        <f t="shared" si="1082"/>
        <v>857399.50496989337</v>
      </c>
      <c r="C3646" t="str">
        <f t="shared" si="1066"/>
        <v>-0.0132923682926444+0.00419541370331831i</v>
      </c>
      <c r="D3646" t="str">
        <f t="shared" si="1067"/>
        <v>1.45604737676077-1.73444154088755i</v>
      </c>
      <c r="E3646" t="str">
        <f t="shared" si="1068"/>
        <v>-9.69965765692165-27.1200947459681i</v>
      </c>
      <c r="F3646" t="str">
        <f t="shared" si="1069"/>
        <v>2.04507251980325-1.0555749799534i</v>
      </c>
      <c r="G3646" t="str">
        <f t="shared" si="1070"/>
        <v>0.843354983398742-0.363465755436808i</v>
      </c>
      <c r="H3646" t="str">
        <f t="shared" si="1071"/>
        <v>0.0048471830721243-18.5662833105323i</v>
      </c>
      <c r="I3646" t="str">
        <f t="shared" si="1072"/>
        <v>-0.0552591038105682-0.107127681634467i</v>
      </c>
      <c r="K3646" t="str">
        <f t="shared" si="1073"/>
        <v>0.000168741028845815-0.00013112638524524i</v>
      </c>
      <c r="L3646" t="str">
        <f t="shared" si="1074"/>
        <v>0.00015-0.000329122671258215i</v>
      </c>
      <c r="M3646" t="str">
        <f t="shared" si="1075"/>
        <v>0.0004-0.0000580804713985084i</v>
      </c>
      <c r="N3646">
        <f t="shared" si="1076"/>
        <v>17.517037904651886</v>
      </c>
      <c r="O3646">
        <f t="shared" si="1077"/>
        <v>37.115527907402083</v>
      </c>
      <c r="P3646" s="3">
        <f t="shared" si="1078"/>
        <v>-37.115527907402083</v>
      </c>
      <c r="Q3646" s="3">
        <f t="shared" si="1079"/>
        <v>162.48296209534811</v>
      </c>
      <c r="R3646">
        <f t="shared" si="1080"/>
        <v>-17.517037904651886</v>
      </c>
      <c r="S3646">
        <f t="shared" si="1081"/>
        <v>857.39950496989343</v>
      </c>
      <c r="T3646">
        <f t="shared" si="1064"/>
        <v>-37.115527907402083</v>
      </c>
    </row>
    <row r="3647" spans="1:20" x14ac:dyDescent="0.25">
      <c r="A3647">
        <f t="shared" si="1065"/>
        <v>5407671.3319035228</v>
      </c>
      <c r="B3647">
        <f t="shared" si="1082"/>
        <v>860657.62308877904</v>
      </c>
      <c r="C3647" t="str">
        <f t="shared" si="1066"/>
        <v>-0.0131639998635588+0.00420499928499081i</v>
      </c>
      <c r="D3647" t="str">
        <f t="shared" si="1067"/>
        <v>1.44963014362655-1.73330048520573i</v>
      </c>
      <c r="E3647" t="str">
        <f t="shared" si="1068"/>
        <v>-9.7040866520629-26.9821664839645i</v>
      </c>
      <c r="F3647" t="str">
        <f t="shared" si="1069"/>
        <v>2.04263613679035-1.05721075472761i</v>
      </c>
      <c r="G3647" t="str">
        <f t="shared" si="1070"/>
        <v>0.842350258267725-0.364412267444473i</v>
      </c>
      <c r="H3647" t="str">
        <f t="shared" si="1071"/>
        <v>0.00480184723252549-18.495976348666i</v>
      </c>
      <c r="I3647" t="str">
        <f t="shared" si="1072"/>
        <v>-0.0551353881451034-0.10659482602284i</v>
      </c>
      <c r="K3647" t="str">
        <f t="shared" si="1073"/>
        <v>0.000168436044156085-0.00013084659647896i</v>
      </c>
      <c r="L3647" t="str">
        <f t="shared" si="1074"/>
        <v>0.00015-0.000327876739647553i</v>
      </c>
      <c r="M3647" t="str">
        <f t="shared" si="1075"/>
        <v>0.0004-0.000057860601114274i</v>
      </c>
      <c r="N3647">
        <f t="shared" si="1076"/>
        <v>17.71513181217594</v>
      </c>
      <c r="O3647">
        <f t="shared" si="1077"/>
        <v>37.190282310046008</v>
      </c>
      <c r="P3647" s="3">
        <f t="shared" si="1078"/>
        <v>-37.190282310046008</v>
      </c>
      <c r="Q3647" s="3">
        <f t="shared" si="1079"/>
        <v>162.28486818782406</v>
      </c>
      <c r="R3647">
        <f t="shared" si="1080"/>
        <v>-17.71513181217594</v>
      </c>
      <c r="S3647">
        <f t="shared" si="1081"/>
        <v>860.65762308877902</v>
      </c>
      <c r="T3647">
        <f t="shared" si="1064"/>
        <v>-37.190282310046008</v>
      </c>
    </row>
    <row r="3648" spans="1:20" x14ac:dyDescent="0.25">
      <c r="A3648">
        <f t="shared" si="1065"/>
        <v>5428220.4829647569</v>
      </c>
      <c r="B3648">
        <f t="shared" si="1082"/>
        <v>863928.12205651647</v>
      </c>
      <c r="C3648" t="str">
        <f t="shared" si="1066"/>
        <v>-0.0130365443447846+0.00421397333136844i</v>
      </c>
      <c r="D3648" t="str">
        <f t="shared" si="1067"/>
        <v>1.44322100691751-1.73213639416431i</v>
      </c>
      <c r="E3648" t="str">
        <f t="shared" si="1068"/>
        <v>-9.70827500182693-26.8447148140182i</v>
      </c>
      <c r="F3648" t="str">
        <f t="shared" si="1069"/>
        <v>2.04018706665398-1.05884823301908i</v>
      </c>
      <c r="G3648" t="str">
        <f t="shared" si="1070"/>
        <v>0.841340301171239-0.365358452476917i</v>
      </c>
      <c r="H3648" t="str">
        <f t="shared" si="1071"/>
        <v>0.0047569413365045-18.4259357311673i</v>
      </c>
      <c r="I3648" t="str">
        <f t="shared" si="1072"/>
        <v>-0.0550119048101069-0.106063811219879i</v>
      </c>
      <c r="K3648" t="str">
        <f t="shared" si="1073"/>
        <v>0.000168131817880492-0.000130566516350983i</v>
      </c>
      <c r="L3648" t="str">
        <f t="shared" si="1074"/>
        <v>0.00015-0.000326635524653869i</v>
      </c>
      <c r="M3648" t="str">
        <f t="shared" si="1075"/>
        <v>0.0004-0.000057641563174212i</v>
      </c>
      <c r="N3648">
        <f t="shared" si="1076"/>
        <v>17.913069727605631</v>
      </c>
      <c r="O3648">
        <f t="shared" si="1077"/>
        <v>37.265147658503324</v>
      </c>
      <c r="P3648" s="3">
        <f t="shared" si="1078"/>
        <v>-37.265147658503324</v>
      </c>
      <c r="Q3648" s="3">
        <f t="shared" si="1079"/>
        <v>162.08693027239437</v>
      </c>
      <c r="R3648">
        <f t="shared" si="1080"/>
        <v>-17.913069727605631</v>
      </c>
      <c r="S3648">
        <f t="shared" si="1081"/>
        <v>863.92812205651649</v>
      </c>
      <c r="T3648">
        <f t="shared" si="1064"/>
        <v>-37.265147658503324</v>
      </c>
    </row>
    <row r="3649" spans="1:20" x14ac:dyDescent="0.25">
      <c r="A3649">
        <f t="shared" si="1065"/>
        <v>5448847.7208000226</v>
      </c>
      <c r="B3649">
        <f t="shared" si="1082"/>
        <v>867211.04892033129</v>
      </c>
      <c r="C3649" t="str">
        <f t="shared" si="1066"/>
        <v>-0.0129099997364488+0.00422234416846987i</v>
      </c>
      <c r="D3649" t="str">
        <f t="shared" si="1067"/>
        <v>1.43682013536272-1.73094934277484i</v>
      </c>
      <c r="E3649" t="str">
        <f t="shared" si="1068"/>
        <v>-9.71222381989503-26.7077385379294i</v>
      </c>
      <c r="F3649" t="str">
        <f t="shared" si="1069"/>
        <v>2.03772528104819-1.0604873329162i</v>
      </c>
      <c r="G3649" t="str">
        <f t="shared" si="1070"/>
        <v>0.84032510041987-0.366304280652309i</v>
      </c>
      <c r="H3649" t="str">
        <f t="shared" si="1071"/>
        <v>0.00471246147515232-18.3561604483083i</v>
      </c>
      <c r="I3649" t="str">
        <f t="shared" si="1072"/>
        <v>-0.0548886492513323-0.105534631945818i</v>
      </c>
      <c r="K3649" t="str">
        <f t="shared" si="1073"/>
        <v>0.000167828355848543-0.000130286148885839i</v>
      </c>
      <c r="L3649" t="str">
        <f t="shared" si="1074"/>
        <v>0.00015-0.000325399008421866i</v>
      </c>
      <c r="M3649" t="str">
        <f t="shared" si="1075"/>
        <v>0.0004-0.000057423354427388i</v>
      </c>
      <c r="N3649">
        <f t="shared" si="1076"/>
        <v>18.110848964202631</v>
      </c>
      <c r="O3649">
        <f t="shared" si="1077"/>
        <v>37.340123779266399</v>
      </c>
      <c r="P3649" s="3">
        <f t="shared" si="1078"/>
        <v>-37.340123779266399</v>
      </c>
      <c r="Q3649" s="3">
        <f t="shared" si="1079"/>
        <v>161.88915103579737</v>
      </c>
      <c r="R3649">
        <f t="shared" si="1080"/>
        <v>-18.110848964202631</v>
      </c>
      <c r="S3649">
        <f t="shared" si="1081"/>
        <v>867.21104892033134</v>
      </c>
      <c r="T3649">
        <f t="shared" si="1064"/>
        <v>-37.340123779266399</v>
      </c>
    </row>
    <row r="3650" spans="1:20" x14ac:dyDescent="0.25">
      <c r="A3650">
        <f t="shared" si="1065"/>
        <v>5469553.3421390634</v>
      </c>
      <c r="B3650">
        <f t="shared" si="1082"/>
        <v>870506.45090622862</v>
      </c>
      <c r="C3650" t="str">
        <f t="shared" si="1066"/>
        <v>-0.0127843639847264+0.00423012008172887i</v>
      </c>
      <c r="D3650" t="str">
        <f t="shared" si="1067"/>
        <v>1.43042769678141-1.7297394075456i</v>
      </c>
      <c r="E3650" t="str">
        <f t="shared" si="1068"/>
        <v>-9.71593421351529-26.5712364660887i</v>
      </c>
      <c r="F3650" t="str">
        <f t="shared" si="1069"/>
        <v>2.03525075206736-1.06212797202305i</v>
      </c>
      <c r="G3650" t="str">
        <f t="shared" si="1070"/>
        <v>0.839304644505796-0.367249721874361i</v>
      </c>
      <c r="H3650" t="str">
        <f t="shared" si="1071"/>
        <v>0.00466840377085258-18.2866494941945i</v>
      </c>
      <c r="I3650" t="str">
        <f t="shared" si="1072"/>
        <v>-0.0547656169540515-0.105007282958916i</v>
      </c>
      <c r="K3650" t="str">
        <f t="shared" si="1073"/>
        <v>0.000167525663817929-0.000130005498157173i</v>
      </c>
      <c r="L3650" t="str">
        <f t="shared" si="1074"/>
        <v>0.00015-0.000324167173163843i</v>
      </c>
      <c r="M3650" t="str">
        <f t="shared" si="1075"/>
        <v>0.0004-0.000057205971734796i</v>
      </c>
      <c r="N3650">
        <f t="shared" si="1076"/>
        <v>18.308466847336661</v>
      </c>
      <c r="O3650">
        <f t="shared" si="1077"/>
        <v>37.415210495857679</v>
      </c>
      <c r="P3650" s="3">
        <f t="shared" si="1078"/>
        <v>-37.415210495857679</v>
      </c>
      <c r="Q3650" s="3">
        <f t="shared" si="1079"/>
        <v>161.69153315266334</v>
      </c>
      <c r="R3650">
        <f t="shared" si="1080"/>
        <v>-18.308466847336661</v>
      </c>
      <c r="S3650">
        <f t="shared" si="1081"/>
        <v>870.50645090622868</v>
      </c>
      <c r="T3650">
        <f t="shared" si="1064"/>
        <v>-37.415210495857679</v>
      </c>
    </row>
    <row r="3651" spans="1:20" x14ac:dyDescent="0.25">
      <c r="A3651">
        <f t="shared" si="1065"/>
        <v>5490337.6448391918</v>
      </c>
      <c r="B3651">
        <f t="shared" si="1082"/>
        <v>873814.37541967235</v>
      </c>
      <c r="C3651" t="str">
        <f t="shared" si="1066"/>
        <v>-0.0126596349823603+0.00423730931536135i</v>
      </c>
      <c r="D3651" t="str">
        <f t="shared" si="1067"/>
        <v>1.4240438580663-1.72850666646865i</v>
      </c>
      <c r="E3651" t="str">
        <f t="shared" si="1068"/>
        <v>-9.71940728362858-26.4352074174499i</v>
      </c>
      <c r="F3651" t="str">
        <f t="shared" si="1069"/>
        <v>2.03276345225331-1.06377006746089i</v>
      </c>
      <c r="G3651" t="str">
        <f t="shared" si="1070"/>
        <v>0.838278922105699-0.368194745832971i</v>
      </c>
      <c r="H3651" t="str">
        <f t="shared" si="1071"/>
        <v>0.00462476437708817-18.2174018667504i</v>
      </c>
      <c r="I3651" t="str">
        <f t="shared" si="1072"/>
        <v>-0.0546428034429943-0.104481759055325i</v>
      </c>
      <c r="K3651" t="str">
        <f t="shared" si="1073"/>
        <v>0.000167223747474248-0.000129724568286776i</v>
      </c>
      <c r="L3651" t="str">
        <f t="shared" si="1074"/>
        <v>0.00015-0.000322940001159438i</v>
      </c>
      <c r="M3651" t="str">
        <f t="shared" si="1075"/>
        <v>0.0004-0.0000569894119693123i</v>
      </c>
      <c r="N3651">
        <f t="shared" si="1076"/>
        <v>18.505920714635835</v>
      </c>
      <c r="O3651">
        <f t="shared" si="1077"/>
        <v>37.490407628852751</v>
      </c>
      <c r="P3651" s="3">
        <f t="shared" si="1078"/>
        <v>-37.490407628852751</v>
      </c>
      <c r="Q3651" s="3">
        <f t="shared" si="1079"/>
        <v>161.49407928536417</v>
      </c>
      <c r="R3651">
        <f t="shared" si="1080"/>
        <v>-18.505920714635835</v>
      </c>
      <c r="S3651">
        <f t="shared" si="1081"/>
        <v>873.81437541967239</v>
      </c>
      <c r="T3651">
        <f t="shared" si="1064"/>
        <v>-37.490407628852751</v>
      </c>
    </row>
    <row r="3652" spans="1:20" x14ac:dyDescent="0.25">
      <c r="A3652">
        <f t="shared" si="1065"/>
        <v>5511200.9278895818</v>
      </c>
      <c r="B3652">
        <f t="shared" si="1082"/>
        <v>877134.87004626717</v>
      </c>
      <c r="C3652" t="str">
        <f t="shared" si="1066"/>
        <v>-0.0125358105691891+0.00424392007174322i</v>
      </c>
      <c r="D3652" t="str">
        <f t="shared" si="1067"/>
        <v>1.41766878516722-1.7272511990067i</v>
      </c>
      <c r="E3652" t="str">
        <f t="shared" si="1068"/>
        <v>-9.72264412499472-26.2996502195i</v>
      </c>
      <c r="F3652" t="str">
        <f t="shared" si="1069"/>
        <v>2.03026335460232-1.06541353586963i</v>
      </c>
      <c r="G3652" t="str">
        <f t="shared" si="1070"/>
        <v>0.837247922083685-0.369139322004899i</v>
      </c>
      <c r="H3652" t="str">
        <f t="shared" si="1071"/>
        <v>0.00458153947824849-18.1484165677045i</v>
      </c>
      <c r="I3652" t="str">
        <f t="shared" si="1072"/>
        <v>-0.0545202042822823-0.103958055068947i</v>
      </c>
      <c r="K3652" t="str">
        <f t="shared" si="1073"/>
        <v>0.000166922612430736-0.000129443363443607i</v>
      </c>
      <c r="L3652" t="str">
        <f t="shared" si="1074"/>
        <v>0.00015-0.000321717474755367i</v>
      </c>
      <c r="M3652" t="str">
        <f t="shared" si="1075"/>
        <v>0.0004-0.000056773672015653i</v>
      </c>
      <c r="N3652">
        <f t="shared" si="1076"/>
        <v>18.703207916136961</v>
      </c>
      <c r="O3652">
        <f t="shared" si="1077"/>
        <v>37.565714995904848</v>
      </c>
      <c r="P3652" s="3">
        <f t="shared" si="1078"/>
        <v>-37.565714995904848</v>
      </c>
      <c r="Q3652" s="3">
        <f t="shared" si="1079"/>
        <v>161.29679208386304</v>
      </c>
      <c r="R3652">
        <f t="shared" si="1080"/>
        <v>-18.703207916136961</v>
      </c>
      <c r="S3652">
        <f t="shared" si="1081"/>
        <v>877.13487004626722</v>
      </c>
      <c r="T3652">
        <f t="shared" si="1064"/>
        <v>-37.565714995904848</v>
      </c>
    </row>
    <row r="3653" spans="1:20" x14ac:dyDescent="0.25">
      <c r="A3653">
        <f t="shared" si="1065"/>
        <v>5532143.4914155621</v>
      </c>
      <c r="B3653">
        <f t="shared" si="1082"/>
        <v>880467.98255244305</v>
      </c>
      <c r="C3653" t="str">
        <f t="shared" si="1066"/>
        <v>-0.0124128885326852+0.00424996051080011i</v>
      </c>
      <c r="D3653" t="str">
        <f t="shared" si="1067"/>
        <v>1.41130264307488-1.72597308607981i</v>
      </c>
      <c r="E3653" t="str">
        <f t="shared" si="1068"/>
        <v>-9.72564582631765-26.1645637082292i</v>
      </c>
      <c r="F3653" t="str">
        <f t="shared" si="1069"/>
        <v>2.0277504325723-1.06705829340947i</v>
      </c>
      <c r="G3653" t="str">
        <f t="shared" si="1070"/>
        <v>0.836211633494213-0.370083419654479i</v>
      </c>
      <c r="H3653" t="str">
        <f t="shared" si="1071"/>
        <v>0.00453872528943786-18.079692602575i</v>
      </c>
      <c r="I3653" t="str">
        <f t="shared" si="1072"/>
        <v>-0.0543978150753716-0.103436165871298i</v>
      </c>
      <c r="K3653" t="str">
        <f t="shared" si="1073"/>
        <v>0.000166622264228021-0.000129161887842829i</v>
      </c>
      <c r="L3653" t="str">
        <f t="shared" si="1074"/>
        <v>0.00015-0.000320499576365179i</v>
      </c>
      <c r="M3653" t="str">
        <f t="shared" si="1075"/>
        <v>0.0004-0.0000565587487703259i</v>
      </c>
      <c r="N3653">
        <f t="shared" si="1076"/>
        <v>18.900325814436229</v>
      </c>
      <c r="O3653">
        <f t="shared" si="1077"/>
        <v>37.64113241176873</v>
      </c>
      <c r="P3653" s="3">
        <f t="shared" si="1078"/>
        <v>-37.64113241176873</v>
      </c>
      <c r="Q3653" s="3">
        <f t="shared" si="1079"/>
        <v>161.09967418556377</v>
      </c>
      <c r="R3653">
        <f t="shared" si="1080"/>
        <v>-18.900325814436229</v>
      </c>
      <c r="S3653">
        <f t="shared" si="1081"/>
        <v>880.467982552443</v>
      </c>
      <c r="T3653">
        <f t="shared" si="1064"/>
        <v>-37.64113241176873</v>
      </c>
    </row>
    <row r="3654" spans="1:20" x14ac:dyDescent="0.25">
      <c r="A3654">
        <f t="shared" si="1065"/>
        <v>5553165.6366829416</v>
      </c>
      <c r="B3654">
        <f t="shared" si="1082"/>
        <v>883813.76088614238</v>
      </c>
      <c r="C3654" t="str">
        <f t="shared" si="1066"/>
        <v>-0.0122908666085026+0.00425543874940704i</v>
      </c>
      <c r="D3654" t="str">
        <f t="shared" si="1067"/>
        <v>1.40494559580488-1.72467241005181i</v>
      </c>
      <c r="E3654" t="str">
        <f t="shared" si="1068"/>
        <v>-9.72841347036944-26.0299467281008i</v>
      </c>
      <c r="F3654" t="str">
        <f t="shared" si="1069"/>
        <v>2.02522466008983-1.06870425576252i</v>
      </c>
      <c r="G3654" t="str">
        <f t="shared" si="1070"/>
        <v>0.835170045585028-0.371027007834376i</v>
      </c>
      <c r="H3654" t="str">
        <f t="shared" si="1071"/>
        <v>0.00449631805628437-18.0112289806552i</v>
      </c>
      <c r="I3654" t="str">
        <f t="shared" si="1072"/>
        <v>-0.0542756314649899-0.102916086371366i</v>
      </c>
      <c r="K3654" t="str">
        <f t="shared" si="1073"/>
        <v>0.00016632270833388-0.000128880145744832i</v>
      </c>
      <c r="L3654" t="str">
        <f t="shared" si="1074"/>
        <v>0.00015-0.000319286288468997i</v>
      </c>
      <c r="M3654" t="str">
        <f t="shared" si="1075"/>
        <v>0.0004-0.0000563446391415876i</v>
      </c>
      <c r="N3654">
        <f t="shared" si="1076"/>
        <v>19.097271784832401</v>
      </c>
      <c r="O3654">
        <f t="shared" si="1077"/>
        <v>37.716659688324818</v>
      </c>
      <c r="P3654" s="3">
        <f t="shared" si="1078"/>
        <v>-37.716659688324818</v>
      </c>
      <c r="Q3654" s="3">
        <f t="shared" si="1079"/>
        <v>160.9027282151676</v>
      </c>
      <c r="R3654">
        <f t="shared" si="1080"/>
        <v>-19.097271784832401</v>
      </c>
      <c r="S3654">
        <f t="shared" si="1081"/>
        <v>883.8137608861424</v>
      </c>
      <c r="T3654">
        <f t="shared" si="1064"/>
        <v>-37.716659688324818</v>
      </c>
    </row>
    <row r="3655" spans="1:20" x14ac:dyDescent="0.25">
      <c r="A3655">
        <f t="shared" si="1065"/>
        <v>5574267.6661023377</v>
      </c>
      <c r="B3655">
        <f t="shared" si="1082"/>
        <v>887172.25317750976</v>
      </c>
      <c r="C3655" t="str">
        <f t="shared" si="1066"/>
        <v>-0.0121697424810325+0.00426036286080036i</v>
      </c>
      <c r="D3655" t="str">
        <f t="shared" si="1067"/>
        <v>1.39859780638198-1.72334925471657i</v>
      </c>
      <c r="E3655" t="str">
        <f t="shared" si="1068"/>
        <v>-9.73094813411478-25.895798132019i</v>
      </c>
      <c r="F3655" t="str">
        <f t="shared" si="1069"/>
        <v>2.02268601155733-1.07035133813464i</v>
      </c>
      <c r="G3655" t="str">
        <f t="shared" si="1070"/>
        <v>0.834123147800115-0.371970055386375i</v>
      </c>
      <c r="H3655" t="str">
        <f t="shared" si="1071"/>
        <v>0.00445431405474984-17.9430247149995i</v>
      </c>
      <c r="I3655" t="str">
        <f t="shared" si="1072"/>
        <v>-0.0541536491330847-0.102397811515469i</v>
      </c>
      <c r="K3655" t="str">
        <f t="shared" si="1073"/>
        <v>0.000166023950143016-0.000128598141454264i</v>
      </c>
      <c r="L3655" t="str">
        <f t="shared" si="1074"/>
        <v>0.00015-0.000318077593613266i</v>
      </c>
      <c r="M3655" t="str">
        <f t="shared" si="1075"/>
        <v>0.0004-0.0000561313400493999i</v>
      </c>
      <c r="N3655">
        <f t="shared" si="1076"/>
        <v>19.294043215473891</v>
      </c>
      <c r="O3655">
        <f t="shared" si="1077"/>
        <v>37.792296634603893</v>
      </c>
      <c r="P3655" s="3">
        <f t="shared" si="1078"/>
        <v>-37.792296634603893</v>
      </c>
      <c r="Q3655" s="3">
        <f t="shared" si="1079"/>
        <v>160.70595678452611</v>
      </c>
      <c r="R3655">
        <f t="shared" si="1080"/>
        <v>-19.294043215473891</v>
      </c>
      <c r="S3655">
        <f t="shared" si="1081"/>
        <v>887.17225317750979</v>
      </c>
      <c r="T3655">
        <f t="shared" si="1064"/>
        <v>-37.792296634603893</v>
      </c>
    </row>
    <row r="3656" spans="1:20" x14ac:dyDescent="0.25">
      <c r="A3656">
        <f t="shared" si="1065"/>
        <v>5595449.8832335267</v>
      </c>
      <c r="B3656">
        <f t="shared" si="1082"/>
        <v>890543.50773958431</v>
      </c>
      <c r="C3656" t="str">
        <f t="shared" si="1066"/>
        <v>-0.0120495137839691+0.00426474087400031i</v>
      </c>
      <c r="D3656" t="str">
        <f t="shared" si="1067"/>
        <v>1.39225943682451-1.72200370528405i</v>
      </c>
      <c r="E3656" t="str">
        <f t="shared" si="1068"/>
        <v>-9.73325088883372-25.7621167812979i</v>
      </c>
      <c r="F3656" t="str">
        <f t="shared" si="1069"/>
        <v>2.02013446186032-1.0719994552573i</v>
      </c>
      <c r="G3656" t="str">
        <f t="shared" si="1070"/>
        <v>0.833070929782649-0.372912530942206i</v>
      </c>
      <c r="H3656" t="str">
        <f t="shared" si="1071"/>
        <v>0.00441270959094058-17.8750788224085i</v>
      </c>
      <c r="I3656" t="str">
        <f t="shared" si="1072"/>
        <v>-0.0540318638007667-0.101881336287111i</v>
      </c>
      <c r="K3656" t="str">
        <f t="shared" si="1073"/>
        <v>0.000165725994976851-0.000128315879319057i</v>
      </c>
      <c r="L3656" t="str">
        <f t="shared" si="1074"/>
        <v>0.00015-0.000316873474410506i</v>
      </c>
      <c r="M3656" t="str">
        <f t="shared" si="1075"/>
        <v>0.0004-0.0000559188484253834i</v>
      </c>
      <c r="N3656">
        <f t="shared" si="1076"/>
        <v>19.490637507498292</v>
      </c>
      <c r="O3656">
        <f t="shared" si="1077"/>
        <v>37.868043056811239</v>
      </c>
      <c r="P3656" s="3">
        <f t="shared" si="1078"/>
        <v>-37.868043056811239</v>
      </c>
      <c r="Q3656" s="3">
        <f t="shared" si="1079"/>
        <v>160.50936249250171</v>
      </c>
      <c r="R3656">
        <f t="shared" si="1080"/>
        <v>-19.490637507498292</v>
      </c>
      <c r="S3656">
        <f t="shared" si="1081"/>
        <v>890.54350773958436</v>
      </c>
      <c r="T3656">
        <f t="shared" si="1064"/>
        <v>-37.868043056811239</v>
      </c>
    </row>
    <row r="3657" spans="1:20" x14ac:dyDescent="0.25">
      <c r="A3657">
        <f t="shared" si="1065"/>
        <v>5616712.5927898139</v>
      </c>
      <c r="B3657">
        <f t="shared" si="1082"/>
        <v>893927.5730689948</v>
      </c>
      <c r="C3657" t="str">
        <f t="shared" si="1066"/>
        <v>-0.0119301781008827+0.00426858077324531i</v>
      </c>
      <c r="D3657" t="str">
        <f t="shared" si="1067"/>
        <v>1.38593064812915-1.72063584836618i</v>
      </c>
      <c r="E3657" t="str">
        <f t="shared" si="1068"/>
        <v>-9.73532280024403-25.6289015456272i</v>
      </c>
      <c r="F3657" t="str">
        <f t="shared" si="1069"/>
        <v>2.0175699863745-1.07364852138957i</v>
      </c>
      <c r="G3657" t="str">
        <f t="shared" si="1070"/>
        <v>0.83201338137796-0.373854402924418i</v>
      </c>
      <c r="H3657" t="str">
        <f t="shared" si="1071"/>
        <v>0.0043715010009187-17.8073903234152i</v>
      </c>
      <c r="I3657" t="str">
        <f t="shared" si="1072"/>
        <v>-0.0539102712282596-0.10136665570684i</v>
      </c>
      <c r="K3657" t="str">
        <f t="shared" si="1073"/>
        <v>0.000165428848083324-0.000128033363729457i</v>
      </c>
      <c r="L3657" t="str">
        <f t="shared" si="1074"/>
        <v>0.00015-0.000315673913539059i</v>
      </c>
      <c r="M3657" t="str">
        <f t="shared" si="1075"/>
        <v>0.0004-0.0000557071612127751i</v>
      </c>
      <c r="N3657">
        <f t="shared" si="1076"/>
        <v>19.687052075172573</v>
      </c>
      <c r="O3657">
        <f t="shared" si="1077"/>
        <v>37.943898758351637</v>
      </c>
      <c r="P3657" s="3">
        <f t="shared" si="1078"/>
        <v>-37.943898758351637</v>
      </c>
      <c r="Q3657" s="3">
        <f t="shared" si="1079"/>
        <v>160.31294792482743</v>
      </c>
      <c r="R3657">
        <f t="shared" si="1080"/>
        <v>-19.687052075172573</v>
      </c>
      <c r="S3657">
        <f t="shared" si="1081"/>
        <v>893.92757306899477</v>
      </c>
      <c r="T3657">
        <f t="shared" si="1064"/>
        <v>-37.943898758351637</v>
      </c>
    </row>
    <row r="3658" spans="1:20" x14ac:dyDescent="0.25">
      <c r="A3658">
        <f t="shared" si="1065"/>
        <v>5638056.1006424148</v>
      </c>
      <c r="B3658">
        <f t="shared" si="1082"/>
        <v>897324.49784665694</v>
      </c>
      <c r="C3658" t="str">
        <f t="shared" si="1066"/>
        <v>-0.0118117329657999+0.00427189049743785i</v>
      </c>
      <c r="D3658" t="str">
        <f t="shared" si="1067"/>
        <v>1.37961160025573-1.71924577196247i</v>
      </c>
      <c r="E3658" t="str">
        <f t="shared" si="1068"/>
        <v>-9.73716492862313-25.4961513030379i</v>
      </c>
      <c r="F3658" t="str">
        <f t="shared" si="1069"/>
        <v>2.01499256097289-1.07529845032014i</v>
      </c>
      <c r="G3658" t="str">
        <f t="shared" si="1070"/>
        <v>0.830950492636501-0.374795639547283i</v>
      </c>
      <c r="H3658" t="str">
        <f t="shared" si="1071"/>
        <v>0.00433068465051453-17.7399582422704i</v>
      </c>
      <c r="I3658" t="str">
        <f t="shared" si="1072"/>
        <v>-0.0537888672148473-0.100853764832089i</v>
      </c>
      <c r="K3658" t="str">
        <f t="shared" si="1073"/>
        <v>0.00016513251463671-0.000127750599117053i</v>
      </c>
      <c r="L3658" t="str">
        <f t="shared" si="1074"/>
        <v>0.00015-0.000314478893742836i</v>
      </c>
      <c r="M3658" t="str">
        <f t="shared" si="1075"/>
        <v>0.0004-0.0000554962753663826i</v>
      </c>
      <c r="N3658">
        <f t="shared" si="1076"/>
        <v>19.883284346033236</v>
      </c>
      <c r="O3658">
        <f t="shared" si="1077"/>
        <v>38.019863539855145</v>
      </c>
      <c r="P3658" s="3">
        <f t="shared" si="1078"/>
        <v>-38.019863539855145</v>
      </c>
      <c r="Q3658" s="3">
        <f t="shared" si="1079"/>
        <v>160.11671565396676</v>
      </c>
      <c r="R3658">
        <f t="shared" si="1080"/>
        <v>-19.883284346033236</v>
      </c>
      <c r="S3658">
        <f t="shared" si="1081"/>
        <v>897.32449784665698</v>
      </c>
      <c r="T3658">
        <f t="shared" si="1064"/>
        <v>-38.019863539855145</v>
      </c>
    </row>
    <row r="3659" spans="1:20" x14ac:dyDescent="0.25">
      <c r="A3659">
        <f t="shared" si="1065"/>
        <v>5659480.713824857</v>
      </c>
      <c r="B3659">
        <f t="shared" si="1082"/>
        <v>900734.33093847428</v>
      </c>
      <c r="C3659" t="str">
        <f t="shared" si="1066"/>
        <v>-0.0116941758637953+0.00427467793960221i</v>
      </c>
      <c r="D3659" t="str">
        <f t="shared" si="1067"/>
        <v>1.37330245211247-1.71783356544556i</v>
      </c>
      <c r="E3659" t="str">
        <f t="shared" si="1068"/>
        <v>-9.73877832892928-25.3638649398695i</v>
      </c>
      <c r="F3659" t="str">
        <f t="shared" si="1069"/>
        <v>2.01240216203328-1.07694915536954i</v>
      </c>
      <c r="G3659" t="str">
        <f t="shared" si="1070"/>
        <v>0.829882253816824-0.375736208817746i</v>
      </c>
      <c r="H3659" t="str">
        <f t="shared" si="1071"/>
        <v>0.0042902569351396-17.6727816069286i</v>
      </c>
      <c r="I3659" t="str">
        <f t="shared" si="1072"/>
        <v>-0.0536676475988282-0.100342658757041i</v>
      </c>
      <c r="K3659" t="str">
        <f t="shared" si="1073"/>
        <v>0.00016483699973745-0.000127467589953808i</v>
      </c>
      <c r="L3659" t="str">
        <f t="shared" si="1074"/>
        <v>0.00015-0.000313288397831077i</v>
      </c>
      <c r="M3659" t="str">
        <f t="shared" si="1075"/>
        <v>0.0004-0.0000552861878525432i</v>
      </c>
      <c r="N3659">
        <f t="shared" si="1076"/>
        <v>20.079331761019176</v>
      </c>
      <c r="O3659">
        <f t="shared" si="1077"/>
        <v>38.095937199200797</v>
      </c>
      <c r="P3659" s="3">
        <f t="shared" si="1078"/>
        <v>-38.095937199200797</v>
      </c>
      <c r="Q3659" s="3">
        <f t="shared" si="1079"/>
        <v>159.92066823898082</v>
      </c>
      <c r="R3659">
        <f t="shared" si="1080"/>
        <v>-20.079331761019176</v>
      </c>
      <c r="S3659">
        <f t="shared" si="1081"/>
        <v>900.73433093847427</v>
      </c>
      <c r="T3659">
        <f t="shared" si="1064"/>
        <v>-38.095937199200797</v>
      </c>
    </row>
    <row r="3660" spans="1:20" x14ac:dyDescent="0.25">
      <c r="A3660">
        <f t="shared" si="1065"/>
        <v>5680986.740537391</v>
      </c>
      <c r="B3660">
        <f t="shared" si="1082"/>
        <v>904157.12139604054</v>
      </c>
      <c r="C3660" t="str">
        <f t="shared" si="1066"/>
        <v>-0.0115775042315871+0.00427695094635325i</v>
      </c>
      <c r="D3660" t="str">
        <f t="shared" si="1067"/>
        <v>1.36700336154135-1.71639931954649i</v>
      </c>
      <c r="E3660" t="str">
        <f t="shared" si="1068"/>
        <v>-9.7401640509213-25.2320413507336i</v>
      </c>
      <c r="F3660" t="str">
        <f t="shared" si="1069"/>
        <v>2.00979876644525-1.07860054939238i</v>
      </c>
      <c r="G3660" t="str">
        <f t="shared" si="1070"/>
        <v>0.828808655388565-0.376676078536405i</v>
      </c>
      <c r="H3660" t="str">
        <f t="shared" si="1071"/>
        <v>0.00425021427960049-17.6058594490341i</v>
      </c>
      <c r="I3660" t="str">
        <f t="shared" si="1072"/>
        <v>-0.0535466082574689-0.099833332612469i</v>
      </c>
      <c r="K3660" t="str">
        <f t="shared" si="1073"/>
        <v>0.000164542308411993-0.000127184340751089i</v>
      </c>
      <c r="L3660" t="str">
        <f t="shared" si="1074"/>
        <v>0.00015-0.0003121024086781i</v>
      </c>
      <c r="M3660" t="str">
        <f t="shared" si="1075"/>
        <v>0.0004-0.0000550768956490766i</v>
      </c>
      <c r="N3660">
        <f t="shared" si="1076"/>
        <v>20.275191774605446</v>
      </c>
      <c r="O3660">
        <f t="shared" si="1077"/>
        <v>38.172119531542926</v>
      </c>
      <c r="P3660" s="3">
        <f t="shared" si="1078"/>
        <v>-38.172119531542926</v>
      </c>
      <c r="Q3660" s="3">
        <f t="shared" si="1079"/>
        <v>159.72480822539455</v>
      </c>
      <c r="R3660">
        <f t="shared" si="1080"/>
        <v>-20.275191774605446</v>
      </c>
      <c r="S3660">
        <f t="shared" si="1081"/>
        <v>904.15712139604057</v>
      </c>
      <c r="T3660">
        <f t="shared" si="1064"/>
        <v>-38.172119531542926</v>
      </c>
    </row>
    <row r="3661" spans="1:20" x14ac:dyDescent="0.25">
      <c r="A3661">
        <f t="shared" si="1065"/>
        <v>5702574.4901514342</v>
      </c>
      <c r="B3661">
        <f t="shared" si="1082"/>
        <v>907592.91845734557</v>
      </c>
      <c r="C3661" t="str">
        <f t="shared" si="1066"/>
        <v>-0.0114617154581418+0.00427871731737793i</v>
      </c>
      <c r="D3661" t="str">
        <f t="shared" si="1067"/>
        <v>1.36071448530372-1.71494312633979i</v>
      </c>
      <c r="E3661" t="str">
        <f t="shared" si="1068"/>
        <v>-9.74132313927914-25.1006794384766i</v>
      </c>
      <c r="F3661" t="str">
        <f t="shared" si="1069"/>
        <v>2.00718235161745-1.0802525447797i</v>
      </c>
      <c r="G3661" t="str">
        <f t="shared" si="1070"/>
        <v>0.82772968803543-0.377615216298548i</v>
      </c>
      <c r="H3661" t="str">
        <f t="shared" si="1071"/>
        <v>0.00421055313791346-17.5391908039066i</v>
      </c>
      <c r="I3661" t="str">
        <f t="shared" si="1072"/>
        <v>-0.0534257451069586-0.0993257815655813i</v>
      </c>
      <c r="K3661" t="str">
        <f t="shared" si="1073"/>
        <v>0.000164248445612653-0.000126900856058701i</v>
      </c>
      <c r="L3661" t="str">
        <f t="shared" si="1074"/>
        <v>0.00015-0.000310920909223053i</v>
      </c>
      <c r="M3661" t="str">
        <f t="shared" si="1075"/>
        <v>0.0004-0.0000548683957452446i</v>
      </c>
      <c r="N3661">
        <f t="shared" si="1076"/>
        <v>20.470861854935919</v>
      </c>
      <c r="O3661">
        <f t="shared" si="1077"/>
        <v>38.248410329336402</v>
      </c>
      <c r="P3661" s="3">
        <f t="shared" si="1078"/>
        <v>-38.248410329336402</v>
      </c>
      <c r="Q3661" s="3">
        <f t="shared" si="1079"/>
        <v>159.52913814506408</v>
      </c>
      <c r="R3661">
        <f t="shared" si="1080"/>
        <v>-20.470861854935919</v>
      </c>
      <c r="S3661">
        <f t="shared" si="1081"/>
        <v>907.5929184573456</v>
      </c>
      <c r="T3661">
        <f t="shared" si="1064"/>
        <v>-38.248410329336402</v>
      </c>
    </row>
    <row r="3662" spans="1:20" x14ac:dyDescent="0.25">
      <c r="A3662">
        <f t="shared" si="1065"/>
        <v>5724244.2732140096</v>
      </c>
      <c r="B3662">
        <f t="shared" si="1082"/>
        <v>911041.77154748351</v>
      </c>
      <c r="C3662" t="str">
        <f t="shared" si="1066"/>
        <v>-0.0113468068852862+0.00427998480492825i</v>
      </c>
      <c r="D3662" t="str">
        <f t="shared" si="1067"/>
        <v>1.35443597906616-1.71346507922852i</v>
      </c>
      <c r="E3662" t="str">
        <f t="shared" si="1068"/>
        <v>-9.74225663372224-24.9697781141448i</v>
      </c>
      <c r="F3662" t="str">
        <f t="shared" si="1069"/>
        <v>2.00455289548495-1.08190505346146i</v>
      </c>
      <c r="G3662" t="str">
        <f t="shared" si="1070"/>
        <v>0.826645342658192-0.378553589495215i</v>
      </c>
      <c r="H3662" t="str">
        <f t="shared" si="1071"/>
        <v>0.00417126999311977-17.4727747105276i</v>
      </c>
      <c r="I3662" t="str">
        <f t="shared" si="1072"/>
        <v>-0.053305054102369-0.098820000819875i</v>
      </c>
      <c r="K3662" t="str">
        <f t="shared" si="1073"/>
        <v>0.00016395541621748-0.000126617140463917i</v>
      </c>
      <c r="L3662" t="str">
        <f t="shared" si="1074"/>
        <v>0.00015-0.000309743882469668i</v>
      </c>
      <c r="M3662" t="str">
        <f t="shared" si="1075"/>
        <v>0.0004-0.0000546606851417061i</v>
      </c>
      <c r="N3662">
        <f t="shared" si="1076"/>
        <v>20.66633948395139</v>
      </c>
      <c r="O3662">
        <f t="shared" si="1077"/>
        <v>38.32480938236202</v>
      </c>
      <c r="P3662" s="3">
        <f t="shared" si="1078"/>
        <v>-38.32480938236202</v>
      </c>
      <c r="Q3662" s="3">
        <f t="shared" si="1079"/>
        <v>159.33366051604861</v>
      </c>
      <c r="R3662">
        <f t="shared" si="1080"/>
        <v>-20.66633948395139</v>
      </c>
      <c r="S3662">
        <f t="shared" si="1081"/>
        <v>911.04177154748356</v>
      </c>
      <c r="T3662">
        <f t="shared" si="1064"/>
        <v>-38.32480938236202</v>
      </c>
    </row>
    <row r="3663" spans="1:20" x14ac:dyDescent="0.25">
      <c r="A3663">
        <f t="shared" si="1065"/>
        <v>5745996.4014522228</v>
      </c>
      <c r="B3663">
        <f t="shared" si="1082"/>
        <v>914503.73027936392</v>
      </c>
      <c r="C3663" t="str">
        <f t="shared" si="1066"/>
        <v>-0.0112327758083256+0.00428076111332579i</v>
      </c>
      <c r="D3663" t="str">
        <f t="shared" si="1067"/>
        <v>1.34816799738665-1.71196527292897i</v>
      </c>
      <c r="E3663" t="str">
        <f t="shared" si="1068"/>
        <v>-9.74296556912734-24.8393362969449i</v>
      </c>
      <c r="F3663" t="str">
        <f t="shared" si="1069"/>
        <v>2.00191037651645-1.08355798690906i</v>
      </c>
      <c r="G3663" t="str">
        <f t="shared" si="1070"/>
        <v>0.825555610377685-0.37949116531431i</v>
      </c>
      <c r="H3663" t="str">
        <f t="shared" si="1071"/>
        <v>0.00413236135710177-17.4066102115258i</v>
      </c>
      <c r="I3663" t="str">
        <f t="shared" si="1072"/>
        <v>-0.0531845312376104-0.0983159856149714i</v>
      </c>
      <c r="K3663" t="str">
        <f t="shared" si="1073"/>
        <v>0.000163663225030139-0.000126333198590518i</v>
      </c>
      <c r="L3663" t="str">
        <f t="shared" si="1074"/>
        <v>0.00015-0.000308571311486022i</v>
      </c>
      <c r="M3663" t="str">
        <f t="shared" si="1075"/>
        <v>0.0004-0.0000544537608504743i</v>
      </c>
      <c r="N3663">
        <f t="shared" si="1076"/>
        <v>20.861622157514944</v>
      </c>
      <c r="O3663">
        <f t="shared" si="1077"/>
        <v>38.401316477752559</v>
      </c>
      <c r="P3663" s="3">
        <f t="shared" si="1078"/>
        <v>-38.401316477752559</v>
      </c>
      <c r="Q3663" s="3">
        <f t="shared" si="1079"/>
        <v>159.13837784248506</v>
      </c>
      <c r="R3663">
        <f t="shared" si="1080"/>
        <v>-20.861622157514944</v>
      </c>
      <c r="S3663">
        <f t="shared" si="1081"/>
        <v>914.50373027936394</v>
      </c>
      <c r="T3663">
        <f t="shared" si="1064"/>
        <v>-38.401316477752559</v>
      </c>
    </row>
    <row r="3664" spans="1:20" x14ac:dyDescent="0.25">
      <c r="A3664">
        <f t="shared" si="1065"/>
        <v>5767831.1877777409</v>
      </c>
      <c r="B3664">
        <f t="shared" si="1082"/>
        <v>917978.8444544255</v>
      </c>
      <c r="C3664" t="str">
        <f t="shared" si="1066"/>
        <v>-0.0111196194766689+0.00428105389847949i</v>
      </c>
      <c r="D3664" t="str">
        <f t="shared" si="1067"/>
        <v>1.34191069370082-1.71044380345528i</v>
      </c>
      <c r="E3664" t="str">
        <f t="shared" si="1068"/>
        <v>-9.74345097564718-24.7093529142062i</v>
      </c>
      <c r="F3664" t="str">
        <f t="shared" si="1069"/>
        <v>1.99925477372156-1.08521125613804i</v>
      </c>
      <c r="G3664" t="str">
        <f t="shared" si="1070"/>
        <v>0.824460482537809-0.380427910741749i</v>
      </c>
      <c r="H3664" t="str">
        <f t="shared" si="1071"/>
        <v>0.00409382377039989-17.340696353164i</v>
      </c>
      <c r="I3664" t="str">
        <f t="shared" si="1072"/>
        <v>-0.0530641725453971-0.0978137312264625i</v>
      </c>
      <c r="K3664" t="str">
        <f t="shared" si="1073"/>
        <v>0.000163371876779814-0.000126049035097829i</v>
      </c>
      <c r="L3664" t="str">
        <f t="shared" si="1074"/>
        <v>0.00015-0.000307403179404285i</v>
      </c>
      <c r="M3664" t="str">
        <f t="shared" si="1075"/>
        <v>0.0004-0.0000542476198948737i</v>
      </c>
      <c r="N3664">
        <f t="shared" si="1076"/>
        <v>21.056707385539227</v>
      </c>
      <c r="O3664">
        <f t="shared" si="1077"/>
        <v>38.47793140001847</v>
      </c>
      <c r="P3664" s="3">
        <f t="shared" si="1078"/>
        <v>-38.47793140001847</v>
      </c>
      <c r="Q3664" s="3">
        <f t="shared" si="1079"/>
        <v>158.94329261446077</v>
      </c>
      <c r="R3664">
        <f t="shared" si="1080"/>
        <v>-21.056707385539227</v>
      </c>
      <c r="S3664">
        <f t="shared" si="1081"/>
        <v>917.97884445442548</v>
      </c>
      <c r="T3664">
        <f t="shared" si="1064"/>
        <v>-38.47793140001847</v>
      </c>
    </row>
    <row r="3665" spans="1:20" x14ac:dyDescent="0.25">
      <c r="A3665">
        <f t="shared" si="1065"/>
        <v>5789748.9462912967</v>
      </c>
      <c r="B3665">
        <f t="shared" si="1082"/>
        <v>921467.16406335239</v>
      </c>
      <c r="C3665" t="str">
        <f t="shared" si="1066"/>
        <v>-0.0110073350944599+0.00428087076741454i</v>
      </c>
      <c r="D3665" t="str">
        <f t="shared" si="1067"/>
        <v>1.33566422030863-1.70890076810395i</v>
      </c>
      <c r="E3665" t="str">
        <f t="shared" si="1068"/>
        <v>-9.74371387882637-24.5798269013409i</v>
      </c>
      <c r="F3665" t="str">
        <f t="shared" si="1069"/>
        <v>1.99658606665808-1.08686477171082i</v>
      </c>
      <c r="G3665" t="str">
        <f t="shared" si="1070"/>
        <v>0.823359950708536-0.381363792562656i</v>
      </c>
      <c r="H3665" t="str">
        <f t="shared" si="1071"/>
        <v>0.00405565380203003-17.2750321853246i</v>
      </c>
      <c r="I3665" t="str">
        <f t="shared" si="1072"/>
        <v>-0.052943974097207-0.0973132329657462i</v>
      </c>
      <c r="K3665" t="str">
        <f t="shared" si="1073"/>
        <v>0.000163081376121108-0.000125764654679759i</v>
      </c>
      <c r="L3665" t="str">
        <f t="shared" si="1074"/>
        <v>0.00015-0.000306239469420487i</v>
      </c>
      <c r="M3665" t="str">
        <f t="shared" si="1075"/>
        <v>0.0004-0.0000540422593094977i</v>
      </c>
      <c r="N3665">
        <f t="shared" si="1076"/>
        <v>21.251592692108119</v>
      </c>
      <c r="O3665">
        <f t="shared" si="1077"/>
        <v>38.554653931074114</v>
      </c>
      <c r="P3665" s="3">
        <f t="shared" si="1078"/>
        <v>-38.554653931074114</v>
      </c>
      <c r="Q3665" s="3">
        <f t="shared" si="1079"/>
        <v>158.74840730789188</v>
      </c>
      <c r="R3665">
        <f t="shared" si="1080"/>
        <v>-21.251592692108119</v>
      </c>
      <c r="S3665">
        <f t="shared" si="1081"/>
        <v>921.46716406335236</v>
      </c>
      <c r="T3665">
        <f t="shared" si="1064"/>
        <v>-38.554653931074114</v>
      </c>
    </row>
    <row r="3666" spans="1:20" x14ac:dyDescent="0.25">
      <c r="A3666">
        <f t="shared" si="1065"/>
        <v>5811749.9922872037</v>
      </c>
      <c r="B3666">
        <f t="shared" si="1082"/>
        <v>924968.73928679316</v>
      </c>
      <c r="C3666" t="str">
        <f t="shared" si="1066"/>
        <v>-0.0108959198212153+0.00428021927781357i</v>
      </c>
      <c r="D3666" t="str">
        <f t="shared" si="1067"/>
        <v>1.32942872836123-1.7073362654381i</v>
      </c>
      <c r="E3666" t="str">
        <f t="shared" si="1068"/>
        <v>-9.74375529971792-24.4507572018042i</v>
      </c>
      <c r="F3666" t="str">
        <f t="shared" si="1069"/>
        <v>1.99390423543935-1.0885184437396i</v>
      </c>
      <c r="G3666" t="str">
        <f t="shared" si="1070"/>
        <v>0.822254006688922-0.382298777362597i</v>
      </c>
      <c r="H3666" t="str">
        <f t="shared" si="1071"/>
        <v>0.00401784804930204-17.2096167614961i</v>
      </c>
      <c r="I3666" t="str">
        <f t="shared" si="1072"/>
        <v>-0.0528239320032494-0.0968144861798677i</v>
      </c>
      <c r="K3666" t="str">
        <f t="shared" si="1073"/>
        <v>0.00016279172763397-0.00012548006206384i</v>
      </c>
      <c r="L3666" t="str">
        <f t="shared" si="1074"/>
        <v>0.00015-0.000305080164794269i</v>
      </c>
      <c r="M3666" t="str">
        <f t="shared" si="1075"/>
        <v>0.0004-0.0000538376761401651i</v>
      </c>
      <c r="N3666">
        <f t="shared" si="1076"/>
        <v>21.446275615594971</v>
      </c>
      <c r="O3666">
        <f t="shared" si="1077"/>
        <v>38.631483850263606</v>
      </c>
      <c r="P3666" s="3">
        <f t="shared" si="1078"/>
        <v>-38.631483850263606</v>
      </c>
      <c r="Q3666" s="3">
        <f t="shared" si="1079"/>
        <v>158.55372438440503</v>
      </c>
      <c r="R3666">
        <f t="shared" si="1080"/>
        <v>-21.446275615594971</v>
      </c>
      <c r="S3666">
        <f t="shared" si="1081"/>
        <v>924.96873928679315</v>
      </c>
      <c r="T3666">
        <f t="shared" si="1064"/>
        <v>-38.631483850263606</v>
      </c>
    </row>
    <row r="3667" spans="1:20" x14ac:dyDescent="0.25">
      <c r="A3667">
        <f t="shared" si="1065"/>
        <v>5833834.6422578963</v>
      </c>
      <c r="B3667">
        <f t="shared" si="1082"/>
        <v>928483.62049608305</v>
      </c>
      <c r="C3667" t="str">
        <f t="shared" si="1066"/>
        <v>-0.0107853707724673+0.00427910693757039i</v>
      </c>
      <c r="D3667" t="str">
        <f t="shared" si="1067"/>
        <v>1.32320436784798-1.70575039527161i</v>
      </c>
      <c r="E3667" t="str">
        <f t="shared" si="1068"/>
        <v>-9.74357625499811-24.3221427670529i</v>
      </c>
      <c r="F3667" t="str">
        <f t="shared" si="1069"/>
        <v>1.99120926074148-1.09017218188926i</v>
      </c>
      <c r="G3667" t="str">
        <f t="shared" si="1070"/>
        <v>0.821142642510111-0.383232831528854i</v>
      </c>
      <c r="H3667" t="str">
        <f t="shared" si="1071"/>
        <v>0.00398040313763866-17.1444491387594i</v>
      </c>
      <c r="I3667" t="str">
        <f t="shared" si="1072"/>
        <v>-0.0527040424124278-0.096317486251352i</v>
      </c>
      <c r="K3667" t="str">
        <f t="shared" si="1073"/>
        <v>0.000162502935823629-0.000125195262010274i</v>
      </c>
      <c r="L3667" t="str">
        <f t="shared" si="1074"/>
        <v>0.00015-0.000303925248848644i</v>
      </c>
      <c r="M3667" t="str">
        <f t="shared" si="1075"/>
        <v>0.0004-0.0000536338674438784i</v>
      </c>
      <c r="N3667">
        <f t="shared" si="1076"/>
        <v>21.640753708782398</v>
      </c>
      <c r="O3667">
        <f t="shared" si="1077"/>
        <v>38.708420934387597</v>
      </c>
      <c r="P3667" s="3">
        <f t="shared" si="1078"/>
        <v>-38.708420934387597</v>
      </c>
      <c r="Q3667" s="3">
        <f t="shared" si="1079"/>
        <v>158.3592462912176</v>
      </c>
      <c r="R3667">
        <f t="shared" si="1080"/>
        <v>-21.640753708782398</v>
      </c>
      <c r="S3667">
        <f t="shared" si="1081"/>
        <v>928.48362049608306</v>
      </c>
      <c r="T3667">
        <f t="shared" si="1064"/>
        <v>-38.708420934387597</v>
      </c>
    </row>
    <row r="3668" spans="1:20" x14ac:dyDescent="0.25">
      <c r="A3668">
        <f t="shared" si="1065"/>
        <v>5856003.2138984762</v>
      </c>
      <c r="B3668">
        <f t="shared" si="1082"/>
        <v>932011.85825396818</v>
      </c>
      <c r="C3668" t="str">
        <f t="shared" si="1066"/>
        <v>-0.010675685020413+0.00427754120435617i</v>
      </c>
      <c r="D3668" t="str">
        <f t="shared" si="1067"/>
        <v>1.31699128758389-1.70414325865319i</v>
      </c>
      <c r="E3668" t="str">
        <f t="shared" si="1068"/>
        <v>-9.74317775708176-24.1939825565037i</v>
      </c>
      <c r="F3668" t="str">
        <f t="shared" si="1069"/>
        <v>1.98850112381072-1.09182589538049i</v>
      </c>
      <c r="G3668" t="str">
        <f t="shared" si="1070"/>
        <v>0.820025850438359-0.384165921251749i</v>
      </c>
      <c r="H3668" t="str">
        <f t="shared" si="1071"/>
        <v>0.00394331572039536-17.0795283777738i</v>
      </c>
      <c r="I3668" t="str">
        <f t="shared" si="1072"/>
        <v>-0.0525843015123097-0.0958222285980389i</v>
      </c>
      <c r="K3668" t="str">
        <f t="shared" si="1073"/>
        <v>0.000162215005120542-0.000124910259310979i</v>
      </c>
      <c r="L3668" t="str">
        <f t="shared" si="1074"/>
        <v>0.00015-0.000302774704969759i</v>
      </c>
      <c r="M3668" t="str">
        <f t="shared" si="1075"/>
        <v>0.0004-0.0000534308302887811i</v>
      </c>
      <c r="N3668">
        <f t="shared" si="1076"/>
        <v>21.835024538978189</v>
      </c>
      <c r="O3668">
        <f t="shared" si="1077"/>
        <v>38.785464957729261</v>
      </c>
      <c r="P3668" s="3">
        <f t="shared" si="1078"/>
        <v>-38.785464957729261</v>
      </c>
      <c r="Q3668" s="3">
        <f t="shared" si="1079"/>
        <v>158.16497546102181</v>
      </c>
      <c r="R3668">
        <f t="shared" si="1080"/>
        <v>-21.835024538978189</v>
      </c>
      <c r="S3668">
        <f t="shared" si="1081"/>
        <v>932.01185825396817</v>
      </c>
      <c r="T3668">
        <f t="shared" si="1064"/>
        <v>-38.785464957729261</v>
      </c>
    </row>
    <row r="3669" spans="1:20" x14ac:dyDescent="0.25">
      <c r="A3669">
        <f t="shared" si="1065"/>
        <v>5878256.0261112908</v>
      </c>
      <c r="B3669">
        <f t="shared" si="1082"/>
        <v>935553.50331533328</v>
      </c>
      <c r="C3669" t="str">
        <f t="shared" si="1066"/>
        <v>-0.0105668595945682+0.00427552948519736i</v>
      </c>
      <c r="D3669" t="str">
        <f t="shared" si="1067"/>
        <v>1.31078963519715-1.70251495785015i</v>
      </c>
      <c r="E3669" t="str">
        <f t="shared" si="1068"/>
        <v>-9.74256081423578-24.0662755374912i</v>
      </c>
      <c r="F3669" t="str">
        <f t="shared" si="1069"/>
        <v>1.98577980647078-1.093479492993i</v>
      </c>
      <c r="G3669" t="str">
        <f t="shared" si="1070"/>
        <v>0.818903622978043-0.385098012526004i</v>
      </c>
      <c r="H3669" t="str">
        <f t="shared" si="1071"/>
        <v>0.00390658247868069-17.0148535427637i</v>
      </c>
      <c r="I3669" t="str">
        <f t="shared" si="1072"/>
        <v>-0.0524647055290989-0.0953287086729166i</v>
      </c>
      <c r="K3669" t="str">
        <f t="shared" si="1073"/>
        <v>0.00016192793988035-0.000124625058788638i</v>
      </c>
      <c r="L3669" t="str">
        <f t="shared" si="1074"/>
        <v>0.00015-0.000301628516606653i</v>
      </c>
      <c r="M3669" t="str">
        <f t="shared" si="1075"/>
        <v>0.0004-0.0000532285617541153i</v>
      </c>
      <c r="N3669">
        <f t="shared" si="1076"/>
        <v>22.029085688128276</v>
      </c>
      <c r="O3669">
        <f t="shared" si="1077"/>
        <v>38.862615692081185</v>
      </c>
      <c r="P3669" s="3">
        <f t="shared" si="1078"/>
        <v>-38.862615692081185</v>
      </c>
      <c r="Q3669" s="3">
        <f t="shared" si="1079"/>
        <v>157.97091431187172</v>
      </c>
      <c r="R3669">
        <f t="shared" si="1080"/>
        <v>-22.029085688128276</v>
      </c>
      <c r="S3669">
        <f t="shared" si="1081"/>
        <v>935.55350331533327</v>
      </c>
      <c r="T3669">
        <f t="shared" si="1064"/>
        <v>-38.862615692081185</v>
      </c>
    </row>
    <row r="3670" spans="1:20" x14ac:dyDescent="0.25">
      <c r="A3670">
        <f t="shared" si="1065"/>
        <v>5900593.3990105139</v>
      </c>
      <c r="B3670">
        <f t="shared" si="1082"/>
        <v>939108.60662793159</v>
      </c>
      <c r="C3670" t="str">
        <f t="shared" si="1066"/>
        <v>-0.0104588914824269+0.00427307913606651i</v>
      </c>
      <c r="D3670" t="str">
        <f t="shared" si="1067"/>
        <v>1.30459955711709-1.70086559633221i</v>
      </c>
      <c r="E3670" t="str">
        <f t="shared" si="1068"/>
        <v>-9.74172643069235-23.9390206852238i</v>
      </c>
      <c r="F3670" t="str">
        <f t="shared" si="1069"/>
        <v>1.98304529113004-1.09513288306871i</v>
      </c>
      <c r="G3670" t="str">
        <f t="shared" si="1070"/>
        <v>0.817775952874678-0.386029071152148i</v>
      </c>
      <c r="H3670" t="str">
        <f t="shared" si="1071"/>
        <v>0.00387020012117762-16.9504237015049i</v>
      </c>
      <c r="I3670" t="str">
        <f t="shared" si="1072"/>
        <v>-0.0523452507276018-0.0948369219639458i</v>
      </c>
      <c r="K3670" t="str">
        <f t="shared" si="1073"/>
        <v>0.000161641744383858-0.000124339665295756i</v>
      </c>
      <c r="L3670" t="str">
        <f t="shared" si="1074"/>
        <v>0.00015-0.000300486667271024i</v>
      </c>
      <c r="M3670" t="str">
        <f t="shared" si="1075"/>
        <v>0.0004-0.0000530270589301807i</v>
      </c>
      <c r="N3670">
        <f t="shared" si="1076"/>
        <v>22.222934752928353</v>
      </c>
      <c r="O3670">
        <f t="shared" si="1077"/>
        <v>38.939872906771718</v>
      </c>
      <c r="P3670" s="3">
        <f t="shared" si="1078"/>
        <v>-38.939872906771718</v>
      </c>
      <c r="Q3670" s="3">
        <f t="shared" si="1079"/>
        <v>157.77706524707165</v>
      </c>
      <c r="R3670">
        <f t="shared" si="1080"/>
        <v>-22.222934752928353</v>
      </c>
      <c r="S3670">
        <f t="shared" si="1081"/>
        <v>939.10860662793164</v>
      </c>
      <c r="T3670">
        <f t="shared" si="1064"/>
        <v>-38.939872906771718</v>
      </c>
    </row>
    <row r="3671" spans="1:20" x14ac:dyDescent="0.25">
      <c r="A3671">
        <f t="shared" si="1065"/>
        <v>5923015.6539267534</v>
      </c>
      <c r="B3671">
        <f t="shared" si="1082"/>
        <v>942677.21933311771</v>
      </c>
      <c r="C3671" t="str">
        <f t="shared" si="1066"/>
        <v>-0.010351777630125+0.00427019746148458i</v>
      </c>
      <c r="D3671" t="str">
        <f t="shared" si="1067"/>
        <v>1.29842119856218-1.699195278755i</v>
      </c>
      <c r="E3671" t="str">
        <f t="shared" si="1068"/>
        <v>-9.740675606761-23.8122169827396i</v>
      </c>
      <c r="F3671" t="str">
        <f t="shared" si="1069"/>
        <v>1.98029756078899-1.09678597351518i</v>
      </c>
      <c r="G3671" t="str">
        <f t="shared" si="1070"/>
        <v>0.816642833117935-0.386959062737969i</v>
      </c>
      <c r="H3671" t="str">
        <f t="shared" si="1071"/>
        <v>0.00383416538396533-16.8862379253112i</v>
      </c>
      <c r="I3671" t="str">
        <f t="shared" si="1072"/>
        <v>-0.0522259334112017-0.0943468639938939i</v>
      </c>
      <c r="K3671" t="str">
        <f t="shared" si="1073"/>
        <v>0.000161356422837016-0.000124054083713706i</v>
      </c>
      <c r="L3671" t="str">
        <f t="shared" si="1074"/>
        <v>0.00015-0.000299349140536983i</v>
      </c>
      <c r="M3671" t="str">
        <f t="shared" si="1075"/>
        <v>0.0004-0.0000528263189182912i</v>
      </c>
      <c r="N3671">
        <f t="shared" si="1076"/>
        <v>22.416569344930309</v>
      </c>
      <c r="O3671">
        <f t="shared" si="1077"/>
        <v>39.017236368692167</v>
      </c>
      <c r="P3671" s="3">
        <f t="shared" si="1078"/>
        <v>-39.017236368692167</v>
      </c>
      <c r="Q3671" s="3">
        <f t="shared" si="1079"/>
        <v>157.58343065506969</v>
      </c>
      <c r="R3671">
        <f t="shared" si="1080"/>
        <v>-22.416569344930309</v>
      </c>
      <c r="S3671">
        <f t="shared" si="1081"/>
        <v>942.6772193331177</v>
      </c>
      <c r="T3671">
        <f t="shared" si="1064"/>
        <v>-39.017236368692167</v>
      </c>
    </row>
    <row r="3672" spans="1:20" x14ac:dyDescent="0.25">
      <c r="A3672">
        <f t="shared" si="1065"/>
        <v>5945523.1134116752</v>
      </c>
      <c r="B3672">
        <f t="shared" si="1082"/>
        <v>946259.39276658359</v>
      </c>
      <c r="C3672" t="str">
        <f t="shared" si="1066"/>
        <v>-0.010245514943109+0.0042668917141376i</v>
      </c>
      <c r="D3672" t="str">
        <f t="shared" si="1067"/>
        <v>1.29225470352853-1.69750411094364i</v>
      </c>
      <c r="E3672" t="str">
        <f t="shared" si="1068"/>
        <v>-9.73940933894118-23.6858634208618i</v>
      </c>
      <c r="F3672" t="str">
        <f t="shared" si="1069"/>
        <v>1.97753659904747-1.09843867180916i</v>
      </c>
      <c r="G3672" t="str">
        <f t="shared" si="1070"/>
        <v>0.815504256944655-0.387887952700005i</v>
      </c>
      <c r="H3672" t="str">
        <f t="shared" si="1071"/>
        <v>0.0037984750303417-16.8222952890205i</v>
      </c>
      <c r="I3672" t="str">
        <f t="shared" si="1072"/>
        <v>-0.0521067499218351-0.0938585303201551i</v>
      </c>
      <c r="K3672" t="str">
        <f t="shared" si="1073"/>
        <v>0.000161071979370915-0.0001237683189518i</v>
      </c>
      <c r="L3672" t="str">
        <f t="shared" si="1074"/>
        <v>0.00015-0.000298215920040828i</v>
      </c>
      <c r="M3672" t="str">
        <f t="shared" si="1075"/>
        <v>0.0004-0.0000526263388307344i</v>
      </c>
      <c r="N3672">
        <f t="shared" si="1076"/>
        <v>22.60998709065467</v>
      </c>
      <c r="O3672">
        <f t="shared" si="1077"/>
        <v>39.094705842323137</v>
      </c>
      <c r="P3672" s="3">
        <f t="shared" si="1078"/>
        <v>-39.094705842323137</v>
      </c>
      <c r="Q3672" s="3">
        <f t="shared" si="1079"/>
        <v>157.39001290934533</v>
      </c>
      <c r="R3672">
        <f t="shared" si="1080"/>
        <v>-22.60998709065467</v>
      </c>
      <c r="S3672">
        <f t="shared" si="1081"/>
        <v>946.25939276658357</v>
      </c>
      <c r="T3672">
        <f t="shared" si="1064"/>
        <v>-39.094705842323137</v>
      </c>
    </row>
    <row r="3673" spans="1:20" x14ac:dyDescent="0.25">
      <c r="A3673">
        <f t="shared" si="1065"/>
        <v>5968116.1012426391</v>
      </c>
      <c r="B3673">
        <f t="shared" si="1082"/>
        <v>949855.17845909658</v>
      </c>
      <c r="C3673" t="str">
        <f t="shared" si="1066"/>
        <v>-0.0101401002868085+0.00426316909450314i</v>
      </c>
      <c r="D3673" t="str">
        <f t="shared" si="1067"/>
        <v>1.28610021477844-1.69579219987596i</v>
      </c>
      <c r="E3673" t="str">
        <f t="shared" si="1068"/>
        <v>-9.737928620032-23.5599589981531i</v>
      </c>
      <c r="F3673" t="str">
        <f t="shared" si="1069"/>
        <v>1.97476239011204-1.10009088500013i</v>
      </c>
      <c r="G3673" t="str">
        <f t="shared" si="1070"/>
        <v>0.814360217841867-0.388815706265081i</v>
      </c>
      <c r="H3673" t="str">
        <f t="shared" si="1071"/>
        <v>0.00376312585064666-16.7585948709819i</v>
      </c>
      <c r="I3673" t="str">
        <f t="shared" si="1072"/>
        <v>-0.0519876966399645-0.0933719165345789i</v>
      </c>
      <c r="K3673" t="str">
        <f t="shared" si="1073"/>
        <v>0.000160788418041799-0.000123482375946343i</v>
      </c>
      <c r="L3673" t="str">
        <f t="shared" si="1074"/>
        <v>0.00015-0.000297086989480801i</v>
      </c>
      <c r="M3673" t="str">
        <f t="shared" si="1075"/>
        <v>0.0004-0.0000524271157907295i</v>
      </c>
      <c r="N3673">
        <f t="shared" si="1076"/>
        <v>22.803185631688933</v>
      </c>
      <c r="O3673">
        <f t="shared" si="1077"/>
        <v>39.17228108976208</v>
      </c>
      <c r="P3673" s="3">
        <f t="shared" si="1078"/>
        <v>-39.17228108976208</v>
      </c>
      <c r="Q3673" s="3">
        <f t="shared" si="1079"/>
        <v>157.19681436831107</v>
      </c>
      <c r="R3673">
        <f t="shared" si="1080"/>
        <v>-22.803185631688933</v>
      </c>
      <c r="S3673">
        <f t="shared" si="1081"/>
        <v>949.85517845909658</v>
      </c>
      <c r="T3673">
        <f t="shared" si="1064"/>
        <v>-39.17228108976208</v>
      </c>
    </row>
    <row r="3674" spans="1:20" x14ac:dyDescent="0.25">
      <c r="A3674">
        <f t="shared" si="1065"/>
        <v>5990794.9424273614</v>
      </c>
      <c r="B3674">
        <f t="shared" si="1082"/>
        <v>953464.62813724112</v>
      </c>
      <c r="C3674" t="str">
        <f t="shared" si="1066"/>
        <v>-0.0100355304873131+0.00425903675049172i</v>
      </c>
      <c r="D3674" t="str">
        <f t="shared" si="1067"/>
        <v>1.27995787382937-1.69405965366583i</v>
      </c>
      <c r="E3674" t="str">
        <f t="shared" si="1068"/>
        <v>-9.73623443924354-23.4345027208682i</v>
      </c>
      <c r="F3674" t="str">
        <f t="shared" si="1069"/>
        <v>1.97197491880319-1.10174251971405i</v>
      </c>
      <c r="G3674" t="str">
        <f t="shared" si="1070"/>
        <v>0.8132107095498-0.389742288471897i</v>
      </c>
      <c r="H3674" t="str">
        <f t="shared" si="1071"/>
        <v>0.00372811466208615-16.695135753042i</v>
      </c>
      <c r="I3674" t="str">
        <f t="shared" si="1072"/>
        <v>-0.0518687699845569-0.0928870182632858i</v>
      </c>
      <c r="K3674" t="str">
        <f t="shared" si="1073"/>
        <v>0.000160505742831087-0.000123196259659705i</v>
      </c>
      <c r="L3674" t="str">
        <f t="shared" si="1074"/>
        <v>0.00015-0.000295962332616857i</v>
      </c>
      <c r="M3674" t="str">
        <f t="shared" si="1075"/>
        <v>0.0004-0.0000522286469323866i</v>
      </c>
      <c r="N3674">
        <f t="shared" si="1076"/>
        <v>22.99616262479546</v>
      </c>
      <c r="O3674">
        <f t="shared" si="1077"/>
        <v>39.249961870749935</v>
      </c>
      <c r="P3674" s="3">
        <f t="shared" si="1078"/>
        <v>-39.249961870749935</v>
      </c>
      <c r="Q3674" s="3">
        <f t="shared" si="1079"/>
        <v>157.00383737520454</v>
      </c>
      <c r="R3674">
        <f t="shared" si="1080"/>
        <v>-22.99616262479546</v>
      </c>
      <c r="S3674">
        <f t="shared" si="1081"/>
        <v>953.46462813724111</v>
      </c>
      <c r="T3674">
        <f t="shared" si="1064"/>
        <v>-39.249961870749935</v>
      </c>
    </row>
    <row r="3675" spans="1:20" x14ac:dyDescent="0.25">
      <c r="A3675">
        <f t="shared" si="1065"/>
        <v>6013559.963208585</v>
      </c>
      <c r="B3675">
        <f t="shared" si="1082"/>
        <v>957087.79372416262</v>
      </c>
      <c r="C3675" t="str">
        <f t="shared" si="1066"/>
        <v>-0.0099318023320529+0.0042545017770985i</v>
      </c>
      <c r="D3675" t="str">
        <f t="shared" si="1067"/>
        <v>1.27382782094305-1.69230658154615i</v>
      </c>
      <c r="E3675" t="str">
        <f t="shared" si="1068"/>
        <v>-9.73432778230498-23.3094936029076i</v>
      </c>
      <c r="F3675" t="str">
        <f t="shared" si="1069"/>
        <v>1.96917417056277-1.10339348215714i</v>
      </c>
      <c r="G3675" t="str">
        <f t="shared" si="1070"/>
        <v>0.812055726064891-0.390667664172649i</v>
      </c>
      <c r="H3675" t="str">
        <f t="shared" si="1071"/>
        <v>0.00369343830855663-16.6319170205317i</v>
      </c>
      <c r="I3675" t="str">
        <f t="shared" si="1072"/>
        <v>-0.0517499664130596-0.0924038311664929i</v>
      </c>
      <c r="K3675" t="str">
        <f t="shared" si="1073"/>
        <v>0.000160223957645406-0.000122909975079389i</v>
      </c>
      <c r="L3675" t="str">
        <f t="shared" si="1074"/>
        <v>0.00015-0.000294841933270429i</v>
      </c>
      <c r="M3675" t="str">
        <f t="shared" si="1075"/>
        <v>0.0004-0.0000520309294006641i</v>
      </c>
      <c r="N3675">
        <f t="shared" si="1076"/>
        <v>23.188915742006174</v>
      </c>
      <c r="O3675">
        <f t="shared" si="1077"/>
        <v>39.327747942698579</v>
      </c>
      <c r="P3675" s="3">
        <f t="shared" si="1078"/>
        <v>-39.327747942698579</v>
      </c>
      <c r="Q3675" s="3">
        <f t="shared" si="1079"/>
        <v>156.81108425799383</v>
      </c>
      <c r="R3675">
        <f t="shared" si="1080"/>
        <v>-23.188915742006174</v>
      </c>
      <c r="S3675">
        <f t="shared" si="1081"/>
        <v>957.08779372416257</v>
      </c>
      <c r="T3675">
        <f t="shared" si="1064"/>
        <v>-39.327747942698579</v>
      </c>
    </row>
    <row r="3676" spans="1:20" x14ac:dyDescent="0.25">
      <c r="A3676">
        <f t="shared" si="1065"/>
        <v>6036411.4910687776</v>
      </c>
      <c r="B3676">
        <f t="shared" si="1082"/>
        <v>960724.72734031442</v>
      </c>
      <c r="C3676" t="str">
        <f t="shared" si="1066"/>
        <v>-0.00982891257048235+0.00424957121606946i</v>
      </c>
      <c r="D3676" t="str">
        <f t="shared" si="1067"/>
        <v>1.26771019511495-1.69053309385199i</v>
      </c>
      <c r="E3676" t="str">
        <f t="shared" si="1068"/>
        <v>-9.73220963157435-23.1849306657682i</v>
      </c>
      <c r="F3676" t="str">
        <f t="shared" si="1069"/>
        <v>1.96636013146114-1.10504367811986i</v>
      </c>
      <c r="G3676" t="str">
        <f t="shared" si="1070"/>
        <v>0.810895261642801-0.391591798034706i</v>
      </c>
      <c r="H3676" t="str">
        <f t="shared" si="1071"/>
        <v>0.00365909366047052-16.5689377622529i</v>
      </c>
      <c r="I3676" t="str">
        <f t="shared" si="1072"/>
        <v>-0.0516312824213821-0.0919223509383243i</v>
      </c>
      <c r="K3676" t="str">
        <f t="shared" si="1073"/>
        <v>0.000159943066316639-0.000122623527217105i</v>
      </c>
      <c r="L3676" t="str">
        <f t="shared" si="1074"/>
        <v>0.00015-0.000293725775324197i</v>
      </c>
      <c r="M3676" t="str">
        <f t="shared" si="1075"/>
        <v>0.0004-0.000051833960351329i</v>
      </c>
      <c r="N3676">
        <f t="shared" si="1076"/>
        <v>23.38144267072559</v>
      </c>
      <c r="O3676">
        <f t="shared" si="1077"/>
        <v>39.405639060717924</v>
      </c>
      <c r="P3676" s="3">
        <f t="shared" si="1078"/>
        <v>-39.405639060717924</v>
      </c>
      <c r="Q3676" s="3">
        <f t="shared" si="1079"/>
        <v>156.61855732927441</v>
      </c>
      <c r="R3676">
        <f t="shared" si="1080"/>
        <v>-23.38144267072559</v>
      </c>
      <c r="S3676">
        <f t="shared" si="1081"/>
        <v>960.72472734031442</v>
      </c>
      <c r="T3676">
        <f t="shared" si="1064"/>
        <v>-39.405639060717924</v>
      </c>
    </row>
    <row r="3677" spans="1:20" x14ac:dyDescent="0.25">
      <c r="A3677">
        <f t="shared" si="1065"/>
        <v>6059349.8547348389</v>
      </c>
      <c r="B3677">
        <f t="shared" si="1082"/>
        <v>964375.48130420758</v>
      </c>
      <c r="C3677" t="str">
        <f t="shared" si="1066"/>
        <v>-0.00972685791476772+0.00424425205557824i</v>
      </c>
      <c r="D3677" t="str">
        <f t="shared" si="1067"/>
        <v>1.26160513406397-1.68873930200334i</v>
      </c>
      <c r="E3677" t="str">
        <f t="shared" si="1068"/>
        <v>-9.72988096614558-23.0608129384957i</v>
      </c>
      <c r="F3677" t="str">
        <f t="shared" si="1069"/>
        <v>1.96353278820463-1.10669301298095i</v>
      </c>
      <c r="G3677" t="str">
        <f t="shared" si="1070"/>
        <v>0.809729310801413-0.392514654542326i</v>
      </c>
      <c r="H3677" t="str">
        <f t="shared" si="1071"/>
        <v>0.00362507761458204-16.5061970704652i</v>
      </c>
      <c r="I3677" t="str">
        <f t="shared" si="1072"/>
        <v>-0.0515127145438762-0.0914425733066338i</v>
      </c>
      <c r="K3677" t="str">
        <f t="shared" si="1073"/>
        <v>0.00015966307260198-0.000122336921107852i</v>
      </c>
      <c r="L3677" t="str">
        <f t="shared" si="1074"/>
        <v>0.00015-0.000292613842721854i</v>
      </c>
      <c r="M3677" t="str">
        <f t="shared" si="1075"/>
        <v>0.0004-0.0000516377369509156i</v>
      </c>
      <c r="N3677">
        <f t="shared" si="1076"/>
        <v>23.573741113822081</v>
      </c>
      <c r="O3677">
        <f t="shared" si="1077"/>
        <v>39.483634977643256</v>
      </c>
      <c r="P3677" s="3">
        <f t="shared" si="1078"/>
        <v>-39.483634977643256</v>
      </c>
      <c r="Q3677" s="3">
        <f t="shared" si="1079"/>
        <v>156.42625888617792</v>
      </c>
      <c r="R3677">
        <f t="shared" si="1080"/>
        <v>-23.573741113822081</v>
      </c>
      <c r="S3677">
        <f t="shared" si="1081"/>
        <v>964.3754813042076</v>
      </c>
      <c r="T3677">
        <f t="shared" si="1064"/>
        <v>-39.483634977643256</v>
      </c>
    </row>
    <row r="3678" spans="1:20" x14ac:dyDescent="0.25">
      <c r="A3678">
        <f t="shared" si="1065"/>
        <v>6082375.3841828313</v>
      </c>
      <c r="B3678">
        <f t="shared" si="1082"/>
        <v>968040.10813316365</v>
      </c>
      <c r="C3678" t="str">
        <f t="shared" si="1066"/>
        <v>-0.00962563504047701+0.00423855122991669i</v>
      </c>
      <c r="D3678" t="str">
        <f t="shared" si="1067"/>
        <v>1.25551277422237-1.68692531848802i</v>
      </c>
      <c r="E3678" t="str">
        <f t="shared" si="1068"/>
        <v>-9.7273427619555-22.9371394576341i</v>
      </c>
      <c r="F3678" t="str">
        <f t="shared" si="1069"/>
        <v>1.96069212814264-1.10834139171152i</v>
      </c>
      <c r="G3678" t="str">
        <f t="shared" si="1070"/>
        <v>0.808557868323835-0.393436197998419i</v>
      </c>
      <c r="H3678" t="str">
        <f t="shared" si="1071"/>
        <v>0.00359138709381384-16.4436940408731i</v>
      </c>
      <c r="I3678" t="str">
        <f t="shared" si="1072"/>
        <v>-0.0513942593533158-0.090964494032812i</v>
      </c>
      <c r="K3678" t="str">
        <f t="shared" si="1073"/>
        <v>0.000159383980184002-0.000122050161808997i</v>
      </c>
      <c r="L3678" t="str">
        <f t="shared" si="1074"/>
        <v>0.00015-0.000291506119467876i</v>
      </c>
      <c r="M3678" t="str">
        <f t="shared" si="1075"/>
        <v>0.0004-0.0000514422563766841i</v>
      </c>
      <c r="N3678">
        <f t="shared" si="1076"/>
        <v>23.765808789723991</v>
      </c>
      <c r="O3678">
        <f t="shared" si="1077"/>
        <v>39.561735444062826</v>
      </c>
      <c r="P3678" s="3">
        <f t="shared" si="1078"/>
        <v>-39.561735444062826</v>
      </c>
      <c r="Q3678" s="3">
        <f t="shared" si="1079"/>
        <v>156.23419121027601</v>
      </c>
      <c r="R3678">
        <f t="shared" si="1080"/>
        <v>-23.765808789723991</v>
      </c>
      <c r="S3678">
        <f t="shared" si="1081"/>
        <v>968.0401081331637</v>
      </c>
      <c r="T3678">
        <f t="shared" si="1064"/>
        <v>-39.561735444062826</v>
      </c>
    </row>
    <row r="3679" spans="1:20" x14ac:dyDescent="0.25">
      <c r="A3679">
        <f t="shared" si="1065"/>
        <v>6105488.4106427263</v>
      </c>
      <c r="B3679">
        <f t="shared" si="1082"/>
        <v>971718.66054406972</v>
      </c>
      <c r="C3679" t="str">
        <f t="shared" si="1066"/>
        <v>-0.00952524058727304+0.00423247561919713i</v>
      </c>
      <c r="D3679" t="str">
        <f t="shared" si="1067"/>
        <v>1.24943325072605-1.68509125684426i</v>
      </c>
      <c r="E3679" t="str">
        <f t="shared" si="1068"/>
        <v>-9.7245959918909-22.8139092671749i</v>
      </c>
      <c r="F3679" t="str">
        <f t="shared" si="1069"/>
        <v>1.95783813927501-1.1099887188794i</v>
      </c>
      <c r="G3679" t="str">
        <f t="shared" si="1070"/>
        <v>0.807380929261398-0.394356392526354i</v>
      </c>
      <c r="H3679" t="str">
        <f t="shared" si="1071"/>
        <v>0.00355801904708444-16.3814277726123i</v>
      </c>
      <c r="I3679" t="str">
        <f t="shared" si="1072"/>
        <v>-0.0512759134608824-0.0904881089115982i</v>
      </c>
      <c r="K3679" t="str">
        <f t="shared" si="1073"/>
        <v>0.000159105792670744-0.000121763254399366i</v>
      </c>
      <c r="L3679" t="str">
        <f t="shared" si="1074"/>
        <v>0.00015-0.000290402589627292i</v>
      </c>
      <c r="M3679" t="str">
        <f t="shared" si="1075"/>
        <v>0.0004-0.0000512475158165809i</v>
      </c>
      <c r="N3679">
        <f t="shared" si="1076"/>
        <v>23.957643432509286</v>
      </c>
      <c r="O3679">
        <f t="shared" si="1077"/>
        <v>39.639940208345244</v>
      </c>
      <c r="P3679" s="3">
        <f t="shared" si="1078"/>
        <v>-39.639940208345244</v>
      </c>
      <c r="Q3679" s="3">
        <f t="shared" si="1079"/>
        <v>156.04235656749071</v>
      </c>
      <c r="R3679">
        <f t="shared" si="1080"/>
        <v>-23.957643432509286</v>
      </c>
      <c r="S3679">
        <f t="shared" si="1081"/>
        <v>971.71866054406973</v>
      </c>
      <c r="T3679">
        <f t="shared" si="1064"/>
        <v>-39.639940208345244</v>
      </c>
    </row>
    <row r="3680" spans="1:20" x14ac:dyDescent="0.25">
      <c r="A3680">
        <f t="shared" si="1065"/>
        <v>6128689.266603169</v>
      </c>
      <c r="B3680">
        <f t="shared" si="1082"/>
        <v>975411.19145413721</v>
      </c>
      <c r="C3680" t="str">
        <f t="shared" si="1066"/>
        <v>-0.00942567115960913+0.00422603204906766i</v>
      </c>
      <c r="D3680" t="str">
        <f t="shared" si="1067"/>
        <v>1.243366697405-1.68323723164344i</v>
      </c>
      <c r="E3680" t="str">
        <f t="shared" si="1068"/>
        <v>-9.72164162589281-22.6911214185066i</v>
      </c>
      <c r="F3680" t="str">
        <f t="shared" si="1069"/>
        <v>1.95497081025928-1.11163489865346i</v>
      </c>
      <c r="G3680" t="str">
        <f t="shared" si="1070"/>
        <v>0.806198488936644-0.395275202071817i</v>
      </c>
      <c r="H3680" t="str">
        <f t="shared" si="1071"/>
        <v>0.00352497044913599-16.3193973682372i</v>
      </c>
      <c r="I3680" t="str">
        <f t="shared" si="1072"/>
        <v>-0.0511576735161477-0.090013413770893i</v>
      </c>
      <c r="K3680" t="str">
        <f t="shared" si="1073"/>
        <v>0.000158828513595797-0.000121476203978337i</v>
      </c>
      <c r="L3680" t="str">
        <f t="shared" si="1074"/>
        <v>0.00015-0.000289303237325456i</v>
      </c>
      <c r="M3680" t="str">
        <f t="shared" si="1075"/>
        <v>0.0004-0.0000510535124691982i</v>
      </c>
      <c r="N3680">
        <f t="shared" si="1076"/>
        <v>24.149242791995761</v>
      </c>
      <c r="O3680">
        <f t="shared" si="1077"/>
        <v>39.718249016666832</v>
      </c>
      <c r="P3680" s="3">
        <f t="shared" si="1078"/>
        <v>-39.718249016666832</v>
      </c>
      <c r="Q3680" s="3">
        <f t="shared" si="1079"/>
        <v>155.85075720800424</v>
      </c>
      <c r="R3680">
        <f t="shared" si="1080"/>
        <v>-24.149242791995761</v>
      </c>
      <c r="S3680">
        <f t="shared" si="1081"/>
        <v>975.41119145413722</v>
      </c>
      <c r="T3680">
        <f t="shared" si="1064"/>
        <v>-39.718249016666832</v>
      </c>
    </row>
    <row r="3681" spans="1:20" x14ac:dyDescent="0.25">
      <c r="A3681">
        <f t="shared" si="1065"/>
        <v>6151978.2858162615</v>
      </c>
      <c r="B3681">
        <f t="shared" si="1082"/>
        <v>979117.75398166291</v>
      </c>
      <c r="C3681" t="str">
        <f t="shared" si="1066"/>
        <v>-0.00932692332742631+0.00421922729043894i</v>
      </c>
      <c r="D3681" t="str">
        <f t="shared" si="1067"/>
        <v>1.23731324677409-1.68136335847249i</v>
      </c>
      <c r="E3681" t="str">
        <f t="shared" si="1068"/>
        <v>-9.71848063106187-22.5687749703618i</v>
      </c>
      <c r="F3681" t="str">
        <f t="shared" si="1069"/>
        <v>1.95209013041786-1.11327983480812i</v>
      </c>
      <c r="G3681" t="str">
        <f t="shared" si="1070"/>
        <v>0.805010542946314-0.396192590404711i</v>
      </c>
      <c r="H3681" t="str">
        <f t="shared" si="1071"/>
        <v>0.00349223830036302-16.2576019337075i</v>
      </c>
      <c r="I3681" t="str">
        <f t="shared" si="1072"/>
        <v>-0.0510395362070584-0.0895404044715595i</v>
      </c>
      <c r="K3681" t="str">
        <f t="shared" si="1073"/>
        <v>0.00015855214641841-0.000121189015664933i</v>
      </c>
      <c r="L3681" t="str">
        <f t="shared" si="1074"/>
        <v>0.00015-0.000288208046747814i</v>
      </c>
      <c r="M3681" t="str">
        <f t="shared" si="1075"/>
        <v>0.0004-0.0000508602435437318i</v>
      </c>
      <c r="N3681">
        <f t="shared" si="1076"/>
        <v>24.340604633825791</v>
      </c>
      <c r="O3681">
        <f t="shared" si="1077"/>
        <v>39.796661613039753</v>
      </c>
      <c r="P3681" s="3">
        <f t="shared" si="1078"/>
        <v>-39.796661613039753</v>
      </c>
      <c r="Q3681" s="3">
        <f t="shared" si="1079"/>
        <v>155.65939536617421</v>
      </c>
      <c r="R3681">
        <f t="shared" si="1080"/>
        <v>-24.340604633825791</v>
      </c>
      <c r="S3681">
        <f t="shared" si="1081"/>
        <v>979.11775398166287</v>
      </c>
      <c r="T3681">
        <f t="shared" si="1064"/>
        <v>-39.796661613039753</v>
      </c>
    </row>
    <row r="3682" spans="1:20" x14ac:dyDescent="0.25">
      <c r="A3682">
        <f t="shared" si="1065"/>
        <v>6175355.8033023626</v>
      </c>
      <c r="B3682">
        <f t="shared" si="1082"/>
        <v>982838.40144679323</v>
      </c>
      <c r="C3682" t="str">
        <f t="shared" si="1066"/>
        <v>-0.00922899362685377+0.00421206805922443i</v>
      </c>
      <c r="D3682" t="str">
        <f t="shared" si="1067"/>
        <v>1.2312730300241-1.6794697539164i</v>
      </c>
      <c r="E3682" t="str">
        <f t="shared" si="1068"/>
        <v>-9.7151139717621-22.446868988765i</v>
      </c>
      <c r="F3682" t="str">
        <f t="shared" si="1069"/>
        <v>1.94919608974531-1.11492343072796i</v>
      </c>
      <c r="G3682" t="str">
        <f t="shared" si="1070"/>
        <v>0.803817087164319-0.397108521121102i</v>
      </c>
      <c r="H3682" t="str">
        <f t="shared" si="1071"/>
        <v>0.0034598196266417-16.1960405783753i</v>
      </c>
      <c r="I3682" t="str">
        <f t="shared" si="1072"/>
        <v>-0.0509214982599231-0.0890690769072305i</v>
      </c>
      <c r="K3682" t="str">
        <f t="shared" si="1073"/>
        <v>0.000158276694523609-0.000120901694596929i</v>
      </c>
      <c r="L3682" t="str">
        <f t="shared" si="1074"/>
        <v>0.00015-0.000287117002139684i</v>
      </c>
      <c r="M3682" t="str">
        <f t="shared" si="1075"/>
        <v>0.0004-0.000050667706259944i</v>
      </c>
      <c r="N3682">
        <f t="shared" si="1076"/>
        <v>24.531726739551914</v>
      </c>
      <c r="O3682">
        <f t="shared" si="1077"/>
        <v>39.875177739338994</v>
      </c>
      <c r="P3682" s="3">
        <f t="shared" si="1078"/>
        <v>-39.875177739338994</v>
      </c>
      <c r="Q3682" s="3">
        <f t="shared" si="1079"/>
        <v>155.46827326044809</v>
      </c>
      <c r="R3682">
        <f t="shared" si="1080"/>
        <v>-24.531726739551914</v>
      </c>
      <c r="S3682">
        <f t="shared" si="1081"/>
        <v>982.83840144679323</v>
      </c>
      <c r="T3682">
        <f t="shared" si="1064"/>
        <v>-39.875177739338994</v>
      </c>
    </row>
    <row r="3683" spans="1:20" x14ac:dyDescent="0.25">
      <c r="A3683">
        <f t="shared" si="1065"/>
        <v>6198822.1553549124</v>
      </c>
      <c r="B3683">
        <f t="shared" si="1082"/>
        <v>986573.18737229111</v>
      </c>
      <c r="C3683" t="str">
        <f t="shared" si="1066"/>
        <v>-0.00913187856090935+0.00420456101609213i</v>
      </c>
      <c r="D3683" t="str">
        <f t="shared" si="1067"/>
        <v>1.22524617701301-1.67755653554054i</v>
      </c>
      <c r="E3683" t="str">
        <f t="shared" si="1068"/>
        <v>-9.71154260972321-22.3254025469781i</v>
      </c>
      <c r="F3683" t="str">
        <f t="shared" si="1069"/>
        <v>1.94628867891549-1.11656558941238i</v>
      </c>
      <c r="G3683" t="str">
        <f t="shared" si="1070"/>
        <v>0.802618117744716-0.398022957645216i</v>
      </c>
      <c r="H3683" t="str">
        <f t="shared" si="1071"/>
        <v>0.00342771147915959-16.1347124149725i</v>
      </c>
      <c r="I3683" t="str">
        <f t="shared" si="1072"/>
        <v>-0.0508035564393975-0.0885994270041104i</v>
      </c>
      <c r="K3683" t="str">
        <f t="shared" si="1073"/>
        <v>0.000158002161222312-0.00012061424592996i</v>
      </c>
      <c r="L3683" t="str">
        <f t="shared" si="1074"/>
        <v>0.00015-0.000286030087806021i</v>
      </c>
      <c r="M3683" t="str">
        <f t="shared" si="1075"/>
        <v>0.0004-0.0000504758978481213i</v>
      </c>
      <c r="N3683">
        <f t="shared" si="1076"/>
        <v>24.722606906719534</v>
      </c>
      <c r="O3683">
        <f t="shared" si="1077"/>
        <v>39.95379713533098</v>
      </c>
      <c r="P3683" s="3">
        <f t="shared" si="1078"/>
        <v>-39.95379713533098</v>
      </c>
      <c r="Q3683" s="3">
        <f t="shared" si="1079"/>
        <v>155.27739309328047</v>
      </c>
      <c r="R3683">
        <f t="shared" si="1080"/>
        <v>-24.722606906719534</v>
      </c>
      <c r="S3683">
        <f t="shared" si="1081"/>
        <v>986.57318737229116</v>
      </c>
      <c r="T3683">
        <f t="shared" si="1064"/>
        <v>-39.95379713533098</v>
      </c>
    </row>
    <row r="3684" spans="1:20" x14ac:dyDescent="0.25">
      <c r="A3684">
        <f t="shared" si="1065"/>
        <v>6222377.679545261</v>
      </c>
      <c r="B3684">
        <f t="shared" si="1082"/>
        <v>990322.16548430582</v>
      </c>
      <c r="C3684" t="str">
        <f t="shared" si="1066"/>
        <v>-0.00903557460020384+0.00419671276622902i</v>
      </c>
      <c r="D3684" t="str">
        <f t="shared" si="1067"/>
        <v>1.21923281625759-1.67562382187298i</v>
      </c>
      <c r="E3684" t="str">
        <f t="shared" si="1068"/>
        <v>-9.70776750414374-22.2043747254472i</v>
      </c>
      <c r="F3684" t="str">
        <f t="shared" si="1069"/>
        <v>1.9433678892888-1.11820621348053i</v>
      </c>
      <c r="G3684" t="str">
        <f t="shared" si="1070"/>
        <v>0.801413631124667-0.398935863231476i</v>
      </c>
      <c r="H3684" t="str">
        <f t="shared" si="1071"/>
        <v>0.00339591093424646-16.0736165595976i</v>
      </c>
      <c r="I3684" t="str">
        <f t="shared" si="1072"/>
        <v>-0.0506857075484753-0.0881314507207755i</v>
      </c>
      <c r="K3684" t="str">
        <f t="shared" si="1073"/>
        <v>0.00015772854975148-0.000120326674836628i</v>
      </c>
      <c r="L3684" t="str">
        <f t="shared" si="1074"/>
        <v>0.00015-0.000284947288111198i</v>
      </c>
      <c r="M3684" t="str">
        <f t="shared" si="1075"/>
        <v>0.0004-0.0000502848155490348i</v>
      </c>
      <c r="N3684">
        <f t="shared" si="1076"/>
        <v>24.913242948944429</v>
      </c>
      <c r="O3684">
        <f t="shared" si="1077"/>
        <v>40.032519538700306</v>
      </c>
      <c r="P3684" s="3">
        <f t="shared" si="1078"/>
        <v>-40.032519538700306</v>
      </c>
      <c r="Q3684" s="3">
        <f t="shared" si="1079"/>
        <v>155.08675705105557</v>
      </c>
      <c r="R3684">
        <f t="shared" si="1080"/>
        <v>-24.913242948944429</v>
      </c>
      <c r="S3684">
        <f t="shared" si="1081"/>
        <v>990.32216548430586</v>
      </c>
      <c r="T3684">
        <f t="shared" si="1064"/>
        <v>-40.032519538700306</v>
      </c>
    </row>
    <row r="3685" spans="1:20" x14ac:dyDescent="0.25">
      <c r="A3685">
        <f t="shared" si="1065"/>
        <v>6246022.714727534</v>
      </c>
      <c r="B3685">
        <f t="shared" si="1082"/>
        <v>994085.38971314626</v>
      </c>
      <c r="C3685" t="str">
        <f t="shared" si="1066"/>
        <v>-0.00894007818364384+0.00418852985911777i</v>
      </c>
      <c r="D3685" t="str">
        <f t="shared" si="1067"/>
        <v>1.21323307492524-1.67367173238669i</v>
      </c>
      <c r="E3685" t="str">
        <f t="shared" si="1068"/>
        <v>-9.70378961179143-22.0837846117454i</v>
      </c>
      <c r="F3685" t="str">
        <f t="shared" si="1069"/>
        <v>1.94043371291929-1.11984520517616i</v>
      </c>
      <c r="G3685" t="str">
        <f t="shared" si="1070"/>
        <v>0.800203624027395-0.399847200966592i</v>
      </c>
      <c r="H3685" t="str">
        <f t="shared" si="1071"/>
        <v>0.00336441509320525-16.0127521317029i</v>
      </c>
      <c r="I3685" t="str">
        <f t="shared" si="1072"/>
        <v>-0.0505679484284734-0.0876651440479695i</v>
      </c>
      <c r="K3685" t="str">
        <f t="shared" si="1073"/>
        <v>0.000157455863274251-0.00012003898650563i</v>
      </c>
      <c r="L3685" t="str">
        <f t="shared" si="1074"/>
        <v>0.00015-0.000283868587478778i</v>
      </c>
      <c r="M3685" t="str">
        <f t="shared" si="1075"/>
        <v>0.0004-0.0000500944566139021i</v>
      </c>
      <c r="N3685">
        <f t="shared" si="1076"/>
        <v>25.103632695994293</v>
      </c>
      <c r="O3685">
        <f t="shared" si="1077"/>
        <v>40.111344685078734</v>
      </c>
      <c r="P3685" s="3">
        <f t="shared" si="1078"/>
        <v>-40.111344685078734</v>
      </c>
      <c r="Q3685" s="3">
        <f t="shared" si="1079"/>
        <v>154.89636730400571</v>
      </c>
      <c r="R3685">
        <f t="shared" si="1080"/>
        <v>-25.103632695994293</v>
      </c>
      <c r="S3685">
        <f t="shared" si="1081"/>
        <v>994.08538971314624</v>
      </c>
      <c r="T3685">
        <f t="shared" si="1064"/>
        <v>-40.111344685078734</v>
      </c>
    </row>
    <row r="3686" spans="1:20" x14ac:dyDescent="0.25">
      <c r="A3686">
        <f t="shared" si="1065"/>
        <v>6269757.6010434981</v>
      </c>
      <c r="B3686">
        <f t="shared" si="1082"/>
        <v>997862.91419405618</v>
      </c>
      <c r="C3686" t="str">
        <f t="shared" si="1066"/>
        <v>-0.00884538571913868+0.00418001878832523i</v>
      </c>
      <c r="D3686" t="str">
        <f t="shared" si="1067"/>
        <v>1.20724707882609-1.67170038748169i</v>
      </c>
      <c r="E3686" t="str">
        <f t="shared" si="1068"/>
        <v>-9.69960988710431-21.9636313005193i</v>
      </c>
      <c r="F3686" t="str">
        <f t="shared" si="1069"/>
        <v>1.93748614256183-1.12148246637271i</v>
      </c>
      <c r="G3686" t="str">
        <f t="shared" si="1070"/>
        <v>0.798988093465122-0.400756933771696i</v>
      </c>
      <c r="H3686" t="str">
        <f t="shared" si="1071"/>
        <v>0.00333322108214415-15.952118254082i</v>
      </c>
      <c r="I3686" t="str">
        <f t="shared" si="1072"/>
        <v>-0.0504502759590228-0.087200503008402i</v>
      </c>
      <c r="K3686" t="str">
        <f t="shared" si="1073"/>
        <v>0.000157184104880111-0.000119751186140872i</v>
      </c>
      <c r="L3686" t="str">
        <f t="shared" si="1074"/>
        <v>0.00015-0.000282793970391292i</v>
      </c>
      <c r="M3686" t="str">
        <f t="shared" si="1075"/>
        <v>0.0004-0.0000499048183043456i</v>
      </c>
      <c r="N3686">
        <f t="shared" si="1076"/>
        <v>25.293773993858565</v>
      </c>
      <c r="O3686">
        <f t="shared" si="1077"/>
        <v>40.190272308071904</v>
      </c>
      <c r="P3686" s="3">
        <f t="shared" si="1078"/>
        <v>-40.190272308071904</v>
      </c>
      <c r="Q3686" s="3">
        <f t="shared" si="1079"/>
        <v>154.70622600614143</v>
      </c>
      <c r="R3686">
        <f t="shared" si="1080"/>
        <v>-25.293773993858565</v>
      </c>
      <c r="S3686">
        <f t="shared" si="1081"/>
        <v>997.8629141940562</v>
      </c>
      <c r="T3686">
        <f t="shared" si="1064"/>
        <v>-40.190272308071904</v>
      </c>
    </row>
    <row r="3687" spans="1:20" x14ac:dyDescent="0.25">
      <c r="A3687">
        <f t="shared" si="1065"/>
        <v>6293582.6799274636</v>
      </c>
      <c r="B3687">
        <f t="shared" si="1082"/>
        <v>1001654.7932679936</v>
      </c>
      <c r="C3687" t="str">
        <f t="shared" si="1066"/>
        <v>-0.00875149358430532+0.00417118599130405i</v>
      </c>
      <c r="D3687" t="str">
        <f t="shared" si="1067"/>
        <v>1.20127495240541-1.6697099084672i</v>
      </c>
      <c r="E3687" t="str">
        <f t="shared" si="1068"/>
        <v>-9.69522928229-21.8439138934296i</v>
      </c>
      <c r="F3687" t="str">
        <f t="shared" si="1069"/>
        <v>1.93452517167919-1.12311789857851i</v>
      </c>
      <c r="G3687" t="str">
        <f t="shared" si="1070"/>
        <v>0.797767036742004-0.401665024404523i</v>
      </c>
      <c r="H3687" t="str">
        <f t="shared" si="1071"/>
        <v>0.00330232605180889-15.8917140528567i</v>
      </c>
      <c r="I3687" t="str">
        <f t="shared" si="1072"/>
        <v>-0.0503326870580593-0.0867375236565384i</v>
      </c>
      <c r="K3687" t="str">
        <f t="shared" si="1073"/>
        <v>0.000156913277585052-0.000119463278960609i</v>
      </c>
      <c r="L3687" t="str">
        <f t="shared" si="1074"/>
        <v>0.00015-0.00028172342139001i</v>
      </c>
      <c r="M3687" t="str">
        <f t="shared" si="1075"/>
        <v>0.0004-0.0000497158978923546i</v>
      </c>
      <c r="N3687">
        <f t="shared" si="1076"/>
        <v>25.483664704828357</v>
      </c>
      <c r="O3687">
        <f t="shared" si="1077"/>
        <v>40.269302139288101</v>
      </c>
      <c r="P3687" s="3">
        <f t="shared" si="1078"/>
        <v>-40.269302139288101</v>
      </c>
      <c r="Q3687" s="3">
        <f t="shared" si="1079"/>
        <v>154.51633529517164</v>
      </c>
      <c r="R3687">
        <f t="shared" si="1080"/>
        <v>-25.483664704828357</v>
      </c>
      <c r="S3687">
        <f t="shared" si="1081"/>
        <v>1001.6547932679936</v>
      </c>
      <c r="T3687">
        <f t="shared" si="1064"/>
        <v>-40.269302139288101</v>
      </c>
    </row>
    <row r="3688" spans="1:20" x14ac:dyDescent="0.25">
      <c r="A3688">
        <f t="shared" si="1065"/>
        <v>6317498.2941111885</v>
      </c>
      <c r="B3688">
        <f t="shared" si="1082"/>
        <v>1005461.0814824121</v>
      </c>
      <c r="C3688" t="str">
        <f t="shared" si="1066"/>
        <v>-0.00865839812717573+0.00416203784920499i</v>
      </c>
      <c r="D3688" t="str">
        <f t="shared" si="1067"/>
        <v>1.19531681873623-1.66770041754358i</v>
      </c>
      <c r="E3688" t="str">
        <f t="shared" si="1068"/>
        <v>-9.69064874742468-21.7246314990957i</v>
      </c>
      <c r="F3688" t="str">
        <f t="shared" si="1069"/>
        <v>1.93155079444917-1.12475140294203i</v>
      </c>
      <c r="G3688" t="str">
        <f t="shared" si="1070"/>
        <v>0.796540451457056-0.40257143546164i</v>
      </c>
      <c r="H3688" t="str">
        <f t="shared" si="1071"/>
        <v>0.00327172717741592-15.8315386574648i</v>
      </c>
      <c r="I3688" t="str">
        <f t="shared" si="1072"/>
        <v>-0.0502151786818137-0.0862762020783949i</v>
      </c>
      <c r="K3688" t="str">
        <f t="shared" si="1073"/>
        <v>0.000156643384331755-0.00011917527019657i</v>
      </c>
      <c r="L3688" t="str">
        <f t="shared" si="1074"/>
        <v>0.00015-0.000280656925074726i</v>
      </c>
      <c r="M3688" t="str">
        <f t="shared" si="1075"/>
        <v>0.0004-0.0000495276926602456i</v>
      </c>
      <c r="N3688">
        <f t="shared" si="1076"/>
        <v>25.673302707561533</v>
      </c>
      <c r="O3688">
        <f t="shared" si="1077"/>
        <v>40.34843390836599</v>
      </c>
      <c r="P3688" s="3">
        <f t="shared" si="1078"/>
        <v>-40.34843390836599</v>
      </c>
      <c r="Q3688" s="3">
        <f t="shared" si="1079"/>
        <v>154.32669729243847</v>
      </c>
      <c r="R3688">
        <f t="shared" si="1080"/>
        <v>-25.673302707561533</v>
      </c>
      <c r="S3688">
        <f t="shared" si="1081"/>
        <v>1005.4610814824121</v>
      </c>
      <c r="T3688">
        <f t="shared" si="1064"/>
        <v>-40.34843390836599</v>
      </c>
    </row>
    <row r="3689" spans="1:20" x14ac:dyDescent="0.25">
      <c r="A3689">
        <f t="shared" si="1065"/>
        <v>6341504.7876288109</v>
      </c>
      <c r="B3689">
        <f t="shared" si="1082"/>
        <v>1009281.8335920452</v>
      </c>
      <c r="C3689" t="str">
        <f t="shared" si="1066"/>
        <v>-0.00856609566690416+0.00415258068670274i</v>
      </c>
      <c r="D3689" t="str">
        <f t="shared" si="1067"/>
        <v>1.18937279951229-1.66567203778445i</v>
      </c>
      <c r="E3689" t="str">
        <f t="shared" si="1068"/>
        <v>-9.68586923055076-21.6057832330357i</v>
      </c>
      <c r="F3689" t="str">
        <f t="shared" si="1069"/>
        <v>1.92856300577162-1.12638288025732i</v>
      </c>
      <c r="G3689" t="str">
        <f t="shared" si="1070"/>
        <v>0.795308335507054-0.403476129380727i</v>
      </c>
      <c r="H3689" t="str">
        <f t="shared" si="1071"/>
        <v>0.00324142165848631-15.7715912006471i</v>
      </c>
      <c r="I3689" t="str">
        <f t="shared" si="1072"/>
        <v>-0.0500977478248039-0.0858165343913239i</v>
      </c>
      <c r="K3689" t="str">
        <f t="shared" si="1073"/>
        <v>0.000156374427989784-0.000118887165093108i</v>
      </c>
      <c r="L3689" t="str">
        <f t="shared" si="1074"/>
        <v>0.00015-0.000279594466103532i</v>
      </c>
      <c r="M3689" t="str">
        <f t="shared" si="1075"/>
        <v>0.0004-0.0000493401999006233i</v>
      </c>
      <c r="N3689">
        <f t="shared" si="1076"/>
        <v>25.862685897154961</v>
      </c>
      <c r="O3689">
        <f t="shared" si="1077"/>
        <v>40.427667343002312</v>
      </c>
      <c r="P3689" s="3">
        <f t="shared" si="1078"/>
        <v>-40.427667343002312</v>
      </c>
      <c r="Q3689" s="3">
        <f t="shared" si="1079"/>
        <v>154.13731410284504</v>
      </c>
      <c r="R3689">
        <f t="shared" si="1080"/>
        <v>-25.862685897154961</v>
      </c>
      <c r="S3689">
        <f t="shared" si="1081"/>
        <v>1009.2818335920452</v>
      </c>
      <c r="T3689">
        <f t="shared" si="1064"/>
        <v>-40.427667343002312</v>
      </c>
    </row>
    <row r="3690" spans="1:20" x14ac:dyDescent="0.25">
      <c r="A3690">
        <f t="shared" si="1065"/>
        <v>6365602.5058217999</v>
      </c>
      <c r="B3690">
        <f t="shared" si="1082"/>
        <v>1013117.104559695</v>
      </c>
      <c r="C3690" t="str">
        <f t="shared" si="1066"/>
        <v>-0.00847458249447445+0.00414282077183262i</v>
      </c>
      <c r="D3690" t="str">
        <f t="shared" si="1067"/>
        <v>1.18344301504124-1.66362489311854i</v>
      </c>
      <c r="E3690" t="str">
        <f t="shared" si="1068"/>
        <v>-9.68089167777358-21.4873682176086i</v>
      </c>
      <c r="F3690" t="str">
        <f t="shared" si="1069"/>
        <v>1.92556180127545-1.12801223096947i</v>
      </c>
      <c r="G3690" t="str">
        <f t="shared" si="1070"/>
        <v>0.794070687089442-0.404379068442895i</v>
      </c>
      <c r="H3690" t="str">
        <f t="shared" si="1071"/>
        <v>0.00321140671868001-15.7118708184351i</v>
      </c>
      <c r="I3690" t="str">
        <f t="shared" si="1072"/>
        <v>-0.0499803915198249-0.085358516743801i</v>
      </c>
      <c r="K3690" t="str">
        <f t="shared" si="1073"/>
        <v>0.000156106411355781-0.000118598968906347i</v>
      </c>
      <c r="L3690" t="str">
        <f t="shared" si="1074"/>
        <v>0.00015-0.000278536029192601i</v>
      </c>
      <c r="M3690" t="str">
        <f t="shared" si="1075"/>
        <v>0.0004-0.0000491534169163412i</v>
      </c>
      <c r="N3690">
        <f t="shared" si="1076"/>
        <v>26.051812185208433</v>
      </c>
      <c r="O3690">
        <f t="shared" si="1077"/>
        <v>40.507002168980016</v>
      </c>
      <c r="P3690" s="3">
        <f t="shared" si="1078"/>
        <v>-40.507002168980016</v>
      </c>
      <c r="Q3690" s="3">
        <f t="shared" si="1079"/>
        <v>153.94818781479157</v>
      </c>
      <c r="R3690">
        <f t="shared" si="1080"/>
        <v>-26.051812185208433</v>
      </c>
      <c r="S3690">
        <f t="shared" si="1081"/>
        <v>1013.117104559695</v>
      </c>
      <c r="T3690">
        <f t="shared" si="1064"/>
        <v>-40.507002168980016</v>
      </c>
    </row>
    <row r="3691" spans="1:20" x14ac:dyDescent="0.25">
      <c r="A3691">
        <f t="shared" si="1065"/>
        <v>6389791.7953439234</v>
      </c>
      <c r="B3691">
        <f t="shared" si="1082"/>
        <v>1016966.9495570218</v>
      </c>
      <c r="C3691" t="str">
        <f t="shared" si="1066"/>
        <v>-0.0083838548734067+0.00413276431584018i</v>
      </c>
      <c r="D3691" t="str">
        <f t="shared" si="1067"/>
        <v>1.17752758423806-1.66155910831166i</v>
      </c>
      <c r="E3691" t="str">
        <f t="shared" si="1068"/>
        <v>-9.67571703335861-21.3693855819534i</v>
      </c>
      <c r="F3691" t="str">
        <f t="shared" si="1069"/>
        <v>1.92254717732569-1.12963935518034i</v>
      </c>
      <c r="G3691" t="str">
        <f t="shared" si="1070"/>
        <v>0.792827504705205-0.405280214775065i</v>
      </c>
      <c r="H3691" t="str">
        <f t="shared" si="1071"/>
        <v>0.00318167960563088-15.6523766501382i</v>
      </c>
      <c r="I3691" t="str">
        <f t="shared" si="1072"/>
        <v>-0.0498631068379446-0.0849021453152108i</v>
      </c>
      <c r="K3691" t="str">
        <f t="shared" si="1073"/>
        <v>0.000155839337153672-0.000118310686903332i</v>
      </c>
      <c r="L3691" t="str">
        <f t="shared" si="1074"/>
        <v>0.00015-0.00027748159911596i</v>
      </c>
      <c r="M3691" t="str">
        <f t="shared" si="1075"/>
        <v>0.0004-0.0000489673410204634i</v>
      </c>
      <c r="N3691">
        <f t="shared" si="1076"/>
        <v>26.240679499893673</v>
      </c>
      <c r="O3691">
        <f t="shared" si="1077"/>
        <v>40.586438110196582</v>
      </c>
      <c r="P3691" s="3">
        <f t="shared" si="1078"/>
        <v>-40.586438110196582</v>
      </c>
      <c r="Q3691" s="3">
        <f t="shared" si="1079"/>
        <v>153.75932050010633</v>
      </c>
      <c r="R3691">
        <f t="shared" si="1080"/>
        <v>-26.240679499893673</v>
      </c>
      <c r="S3691">
        <f t="shared" si="1081"/>
        <v>1016.9669495570218</v>
      </c>
      <c r="T3691">
        <f t="shared" si="1064"/>
        <v>-40.586438110196582</v>
      </c>
    </row>
    <row r="3692" spans="1:20" x14ac:dyDescent="0.25">
      <c r="A3692">
        <f t="shared" si="1065"/>
        <v>6414073.0041662296</v>
      </c>
      <c r="B3692">
        <f t="shared" si="1082"/>
        <v>1020831.4239653385</v>
      </c>
      <c r="C3692" t="str">
        <f t="shared" si="1066"/>
        <v>-0.00829390904046513+0.00412241747304132i</v>
      </c>
      <c r="D3692" t="str">
        <f t="shared" si="1067"/>
        <v>1.17162662461889-1.65947480894855i</v>
      </c>
      <c r="E3692" t="str">
        <f t="shared" si="1068"/>
        <v>-9.67034623982504-21.2518344619286i</v>
      </c>
      <c r="F3692" t="str">
        <f t="shared" si="1069"/>
        <v>1.91951913103036-1.13126415265422i</v>
      </c>
      <c r="G3692" t="str">
        <f t="shared" si="1070"/>
        <v>0.791578787161748-0.406179530352385i</v>
      </c>
      <c r="H3692" t="str">
        <f t="shared" si="1071"/>
        <v>0.00315223759078249-15.5931078383315i</v>
      </c>
      <c r="I3692" t="str">
        <f t="shared" si="1072"/>
        <v>-0.049745890888494-0.084447416315626i</v>
      </c>
      <c r="K3692" t="str">
        <f t="shared" si="1073"/>
        <v>0.000155573208034896-0.000118022324361193i</v>
      </c>
      <c r="L3692" t="str">
        <f t="shared" si="1074"/>
        <v>0.00015-0.00027643116070528i</v>
      </c>
      <c r="M3692" t="str">
        <f t="shared" si="1075"/>
        <v>0.0004-0.0000487819695362258i</v>
      </c>
      <c r="N3692">
        <f t="shared" si="1076"/>
        <v>26.429285786009331</v>
      </c>
      <c r="O3692">
        <f t="shared" si="1077"/>
        <v>40.665974888691593</v>
      </c>
      <c r="P3692" s="3">
        <f t="shared" si="1078"/>
        <v>-40.665974888691593</v>
      </c>
      <c r="Q3692" s="3">
        <f t="shared" si="1079"/>
        <v>153.57071421399067</v>
      </c>
      <c r="R3692">
        <f t="shared" si="1080"/>
        <v>-26.429285786009331</v>
      </c>
      <c r="S3692">
        <f t="shared" si="1081"/>
        <v>1020.8314239653384</v>
      </c>
      <c r="T3692">
        <f t="shared" ref="T3692:T3755" si="1083">P3692</f>
        <v>-40.665974888691593</v>
      </c>
    </row>
    <row r="3693" spans="1:20" x14ac:dyDescent="0.25">
      <c r="A3693">
        <f t="shared" ref="A3693:A3756" si="1084">2*PI()*B3693</f>
        <v>6438446.4815820614</v>
      </c>
      <c r="B3693">
        <f t="shared" si="1082"/>
        <v>1024710.5833764068</v>
      </c>
      <c r="C3693" t="str">
        <f t="shared" ref="C3693:C3756" si="1085">IMPRODUCT(D3693,E3693,$C$40,,K3693,$C$41)</f>
        <v>-0.00820474120636385+0.00411178634069589i</v>
      </c>
      <c r="D3693" t="str">
        <f t="shared" ref="D3693:D3756" si="1086">IMDIV(IMPRODUCT($C$37,$C$38,COMPLEX(1,A3693/$C$38)),IMSUM(-1*A3693*A3693/$C$39,COMPLEX(0,1*A3693)))</f>
        <v>1.1657402522949-1.65737212141471i</v>
      </c>
      <c r="E3693" t="str">
        <f t="shared" ref="E3693:E3756" si="1087">IMDIV(IMPRODUCT(IMSUM(F3693,G3693),$C$29,H3693),IMSUM(1,I3693))</f>
        <v>-9.6647802380418-21.1347140000517i</v>
      </c>
      <c r="F3693" t="str">
        <f t="shared" ref="F3693:F3756" si="1088">IMDIV(IMPRODUCT($C$14,$C$15,COMPLEX(1,A3693/$C$15)),IMSUM(-1*A3693*A3693/$C$16,COMPLEX(0,A3693)))</f>
        <v>1.91647766024748-1.13288652282376i</v>
      </c>
      <c r="G3693" t="str">
        <f t="shared" ref="G3693:G3756" si="1089">IMDIV(1,COMPLEX(1,A3693*$C$9*$C$10))</f>
        <v>0.790324533575743-0.407076977000698i</v>
      </c>
      <c r="H3693" t="str">
        <f t="shared" ref="H3693:H3756" si="1090">IMDIV($C$3,IMSUM(K3693,COMPLEX(0,$C$28*A3693)))</f>
        <v>0.00312307796922427-15.5340635288432i</v>
      </c>
      <c r="I3693" t="str">
        <f t="shared" ref="I3693:I3756" si="1091">IMPRODUCT(F3693,$C$29,H3693,$C$31)</f>
        <v>-0.0496287408190622-0.0839943259855904i</v>
      </c>
      <c r="K3693" t="str">
        <f t="shared" ref="K3693:K3756" si="1092">IF($C$26&lt;=0,IMDIV(1,IMSUM(IMDIV(1,L3693),1/$C$18)),IMDIV(1,IMSUM(IMDIV(1,L3693),1/$C$18,IMDIV(1,M3693))))</f>
        <v>0.000155308026578626-0.000117733886566311i</v>
      </c>
      <c r="L3693" t="str">
        <f t="shared" ref="L3693:L3756" si="1093">IMSUM($C$21/$C$22,IMDIV(1,COMPLEX(0,$C$20*$C$22*A3693)))</f>
        <v>0.00015-0.000275384698849651i</v>
      </c>
      <c r="M3693" t="str">
        <f t="shared" ref="M3693:M3756" si="1094">IMSUM($C$25/$C$26,IMDIV(1,COMPLEX(0,$C$24*$C$26*A3693)))</f>
        <v>0.0004-0.0000485972997969972i</v>
      </c>
      <c r="N3693">
        <f t="shared" ref="N3693:N3756" si="1095">ABS(R3693)</f>
        <v>26.617629005048002</v>
      </c>
      <c r="O3693">
        <f t="shared" ref="O3693:O3756" si="1096">ABS(P3693)</f>
        <v>40.745612224675</v>
      </c>
      <c r="P3693" s="3">
        <f t="shared" ref="P3693:P3756" si="1097">20*LOG10(IMABS(C3693))</f>
        <v>-40.745612224675</v>
      </c>
      <c r="Q3693" s="3">
        <f t="shared" ref="Q3693:Q3756" si="1098">IMARGUMENT(C3693)*180/PI()</f>
        <v>153.382370994952</v>
      </c>
      <c r="R3693">
        <f t="shared" ref="R3693:R3756" si="1099">IF(Q3693&lt;0,Q3693+180,Q3693-180)</f>
        <v>-26.617629005048002</v>
      </c>
      <c r="S3693">
        <f t="shared" ref="S3693:S3756" si="1100">B3693/1000</f>
        <v>1024.7105833764067</v>
      </c>
      <c r="T3693">
        <f t="shared" si="1083"/>
        <v>-40.745612224675</v>
      </c>
    </row>
    <row r="3694" spans="1:20" x14ac:dyDescent="0.25">
      <c r="A3694">
        <f t="shared" si="1084"/>
        <v>6462912.578212074</v>
      </c>
      <c r="B3694">
        <f t="shared" ref="B3694:B3757" si="1101">B3693*(1+B$42)</f>
        <v>1028604.4835932372</v>
      </c>
      <c r="C3694" t="str">
        <f t="shared" si="1085"/>
        <v>-0.00811634755647321+0.00410087695889158i</v>
      </c>
      <c r="D3694" t="str">
        <f t="shared" si="1086"/>
        <v>1.15986858196671-1.65525117287824i</v>
      </c>
      <c r="E3694" t="str">
        <f t="shared" si="1087"/>
        <v>-9.65901996731979-21.0180233454363i</v>
      </c>
      <c r="F3694" t="str">
        <f t="shared" si="1088"/>
        <v>1.91342276359189-1.13450636479595i</v>
      </c>
      <c r="G3694" t="str">
        <f t="shared" si="1089"/>
        <v>0.789064743375974-0.407972516399061i</v>
      </c>
      <c r="H3694" t="str">
        <f t="shared" si="1090"/>
        <v>0.00309419805952855-15.4752428707425i</v>
      </c>
      <c r="I3694" t="str">
        <f t="shared" si="1091"/>
        <v>-0.0495116538154911-0.0835428705958941i</v>
      </c>
      <c r="K3694" t="str">
        <f t="shared" si="1092"/>
        <v>0.000155043795292011-0.000117445378813495i</v>
      </c>
      <c r="L3694" t="str">
        <f t="shared" si="1093"/>
        <v>0.00015-0.000274342198495369i</v>
      </c>
      <c r="M3694" t="str">
        <f t="shared" si="1094"/>
        <v>0.0004-0.0000484133291462415i</v>
      </c>
      <c r="N3694">
        <f t="shared" si="1095"/>
        <v>26.805707135249094</v>
      </c>
      <c r="O3694">
        <f t="shared" si="1096"/>
        <v>40.825349836554878</v>
      </c>
      <c r="P3694" s="3">
        <f t="shared" si="1097"/>
        <v>-40.825349836554878</v>
      </c>
      <c r="Q3694" s="3">
        <f t="shared" si="1098"/>
        <v>153.19429286475091</v>
      </c>
      <c r="R3694">
        <f t="shared" si="1099"/>
        <v>-26.805707135249094</v>
      </c>
      <c r="S3694">
        <f t="shared" si="1100"/>
        <v>1028.6044835932373</v>
      </c>
      <c r="T3694">
        <f t="shared" si="1083"/>
        <v>-40.825349836554878</v>
      </c>
    </row>
    <row r="3695" spans="1:20" x14ac:dyDescent="0.25">
      <c r="A3695">
        <f t="shared" si="1084"/>
        <v>6487471.6460092803</v>
      </c>
      <c r="B3695">
        <f t="shared" si="1101"/>
        <v>1032513.1806308916</v>
      </c>
      <c r="C3695" t="str">
        <f t="shared" si="1085"/>
        <v>-0.00802872425152372+0.00408969531043993i</v>
      </c>
      <c r="D3695" t="str">
        <f t="shared" si="1086"/>
        <v>1.1540117269188-1.65311209127163i</v>
      </c>
      <c r="E3695" t="str">
        <f t="shared" si="1087"/>
        <v>-9.65306636550443-20.9017616537285i</v>
      </c>
      <c r="F3695" t="str">
        <f t="shared" si="1088"/>
        <v>1.9103544404421-1.13612357735817i</v>
      </c>
      <c r="G3695" t="str">
        <f t="shared" si="1089"/>
        <v>0.787799416306154-0.408866110082307i</v>
      </c>
      <c r="H3695" t="str">
        <f t="shared" si="1090"/>
        <v>0.00306559520358804-15.4166450163267i</v>
      </c>
      <c r="I3695" t="str">
        <f t="shared" si="1091"/>
        <v>-0.0493946271018654-0.0830930464473463i</v>
      </c>
      <c r="K3695" t="str">
        <f t="shared" si="1092"/>
        <v>0.000154780516610423-0.000117156806405156i</v>
      </c>
      <c r="L3695" t="str">
        <f t="shared" si="1093"/>
        <v>0.00015-0.000273303644645715i</v>
      </c>
      <c r="M3695" t="str">
        <f t="shared" si="1094"/>
        <v>0.0004-0.000048230054937479i</v>
      </c>
      <c r="N3695">
        <f t="shared" si="1095"/>
        <v>26.993518171657144</v>
      </c>
      <c r="O3695">
        <f t="shared" si="1096"/>
        <v>40.90518744096623</v>
      </c>
      <c r="P3695" s="3">
        <f t="shared" si="1097"/>
        <v>-40.90518744096623</v>
      </c>
      <c r="Q3695" s="3">
        <f t="shared" si="1098"/>
        <v>153.00648182834286</v>
      </c>
      <c r="R3695">
        <f t="shared" si="1099"/>
        <v>-26.993518171657144</v>
      </c>
      <c r="S3695">
        <f t="shared" si="1100"/>
        <v>1032.5131806308916</v>
      </c>
      <c r="T3695">
        <f t="shared" si="1083"/>
        <v>-40.90518744096623</v>
      </c>
    </row>
    <row r="3696" spans="1:20" x14ac:dyDescent="0.25">
      <c r="A3696">
        <f t="shared" si="1084"/>
        <v>6512124.0382641153</v>
      </c>
      <c r="B3696">
        <f t="shared" si="1101"/>
        <v>1036436.730717289</v>
      </c>
      <c r="C3696" t="str">
        <f t="shared" si="1085"/>
        <v>-0.00794186742831069+0.00407824732078404i</v>
      </c>
      <c r="D3696" t="str">
        <f t="shared" si="1086"/>
        <v>1.14816979901443-1.6509550052735i</v>
      </c>
      <c r="E3696" t="str">
        <f t="shared" si="1087"/>
        <v>-9.64692036906804-20.7859280870449i</v>
      </c>
      <c r="F3696" t="str">
        <f t="shared" si="1088"/>
        <v>1.90727269094713-1.13773805898449i</v>
      </c>
      <c r="G3696" t="str">
        <f t="shared" si="1089"/>
        <v>0.786528552427734-0.409757719443658i</v>
      </c>
      <c r="H3696" t="str">
        <f t="shared" si="1090"/>
        <v>0.00303726676645409-15.3582691211098i</v>
      </c>
      <c r="I3696" t="str">
        <f t="shared" si="1091"/>
        <v>-0.0492776579405133-0.0826448498705541i</v>
      </c>
      <c r="K3696" t="str">
        <f t="shared" si="1092"/>
        <v>0.000154518192897714-0.000116868174650498i</v>
      </c>
      <c r="L3696" t="str">
        <f t="shared" si="1093"/>
        <v>0.00015-0.000272269022360744i</v>
      </c>
      <c r="M3696" t="str">
        <f t="shared" si="1094"/>
        <v>0.0004-0.000048047474534249i</v>
      </c>
      <c r="N3696">
        <f t="shared" si="1095"/>
        <v>27.181060126172952</v>
      </c>
      <c r="O3696">
        <f t="shared" si="1096"/>
        <v>40.985124752798114</v>
      </c>
      <c r="P3696" s="3">
        <f t="shared" si="1097"/>
        <v>-40.985124752798114</v>
      </c>
      <c r="Q3696" s="3">
        <f t="shared" si="1098"/>
        <v>152.81893987382705</v>
      </c>
      <c r="R3696">
        <f t="shared" si="1099"/>
        <v>-27.181060126172952</v>
      </c>
      <c r="S3696">
        <f t="shared" si="1100"/>
        <v>1036.436730717289</v>
      </c>
      <c r="T3696">
        <f t="shared" si="1083"/>
        <v>-40.985124752798114</v>
      </c>
    </row>
    <row r="3697" spans="1:20" x14ac:dyDescent="0.25">
      <c r="A3697">
        <f t="shared" si="1084"/>
        <v>6536870.1096095191</v>
      </c>
      <c r="B3697">
        <f t="shared" si="1101"/>
        <v>1040375.1902940148</v>
      </c>
      <c r="C3697" t="str">
        <f t="shared" si="1085"/>
        <v>-0.00785577320039606+0.00406653885791779i</v>
      </c>
      <c r="D3697" t="str">
        <f t="shared" si="1086"/>
        <v>1.14234290869065-1.64878004429042i</v>
      </c>
      <c r="E3697" t="str">
        <f t="shared" si="1087"/>
        <v>-9.64058291319971-20.6705218139068i</v>
      </c>
      <c r="F3697" t="str">
        <f t="shared" si="1088"/>
        <v>1.90417751603324-1.13934970784196i</v>
      </c>
      <c r="G3697" t="str">
        <f t="shared" si="1089"/>
        <v>0.785252152122687-0.410647305737388i</v>
      </c>
      <c r="H3697" t="str">
        <f t="shared" si="1090"/>
        <v>0.00300921013617545-15.3001143438093i</v>
      </c>
      <c r="I3697" t="str">
        <f t="shared" si="1091"/>
        <v>-0.0491607436319961-0.0821982772256863i</v>
      </c>
      <c r="K3697" t="str">
        <f t="shared" si="1092"/>
        <v>0.000154256826446484-0.000116579488864716i</v>
      </c>
      <c r="L3697" t="str">
        <f t="shared" si="1093"/>
        <v>0.00015-0.000271238316757067i</v>
      </c>
      <c r="M3697" t="str">
        <f t="shared" si="1094"/>
        <v>0.0004-0.0000478655853100707i</v>
      </c>
      <c r="N3697">
        <f t="shared" si="1095"/>
        <v>27.368331027607724</v>
      </c>
      <c r="O3697">
        <f t="shared" si="1096"/>
        <v>41.065161485222092</v>
      </c>
      <c r="P3697" s="3">
        <f t="shared" si="1097"/>
        <v>-41.065161485222092</v>
      </c>
      <c r="Q3697" s="3">
        <f t="shared" si="1098"/>
        <v>152.63166897239228</v>
      </c>
      <c r="R3697">
        <f t="shared" si="1099"/>
        <v>-27.368331027607724</v>
      </c>
      <c r="S3697">
        <f t="shared" si="1100"/>
        <v>1040.3751902940148</v>
      </c>
      <c r="T3697">
        <f t="shared" si="1083"/>
        <v>-41.065161485222092</v>
      </c>
    </row>
    <row r="3698" spans="1:20" x14ac:dyDescent="0.25">
      <c r="A3698">
        <f t="shared" si="1084"/>
        <v>6561710.2160260361</v>
      </c>
      <c r="B3698">
        <f t="shared" si="1101"/>
        <v>1044328.6160171321</v>
      </c>
      <c r="C3698" t="str">
        <f t="shared" si="1085"/>
        <v>-0.00777043765880917+0.00405457573231571i</v>
      </c>
      <c r="D3698" t="str">
        <f t="shared" si="1086"/>
        <v>1.13653116495367-1.64658733843861i</v>
      </c>
      <c r="E3698" t="str">
        <f t="shared" si="1087"/>
        <v>-9.63405493189509-20.5555420091755i</v>
      </c>
      <c r="F3698" t="str">
        <f t="shared" si="1088"/>
        <v>1.90106891741065-1.14095842179709i</v>
      </c>
      <c r="G3698" t="str">
        <f t="shared" si="1089"/>
        <v>0.78397021609628-0.411534830081528i</v>
      </c>
      <c r="H3698" t="str">
        <f t="shared" si="1090"/>
        <v>0.00298142272363771-15.2421798463348i</v>
      </c>
      <c r="I3698" t="str">
        <f t="shared" si="1091"/>
        <v>-0.0490438815151063-0.0817533249022463i</v>
      </c>
      <c r="K3698" t="str">
        <f t="shared" si="1092"/>
        <v>0.000153996419478353-0.00011629075436819i</v>
      </c>
      <c r="L3698" t="str">
        <f t="shared" si="1093"/>
        <v>0.00015-0.000270211513007638i</v>
      </c>
      <c r="M3698" t="str">
        <f t="shared" si="1094"/>
        <v>0.0004-0.0000476843846484067i</v>
      </c>
      <c r="N3698">
        <f t="shared" si="1095"/>
        <v>27.55532892172937</v>
      </c>
      <c r="O3698">
        <f t="shared" si="1096"/>
        <v>41.145297349720423</v>
      </c>
      <c r="P3698" s="3">
        <f t="shared" si="1097"/>
        <v>-41.145297349720423</v>
      </c>
      <c r="Q3698" s="3">
        <f t="shared" si="1098"/>
        <v>152.44467107827063</v>
      </c>
      <c r="R3698">
        <f t="shared" si="1099"/>
        <v>-27.55532892172937</v>
      </c>
      <c r="S3698">
        <f t="shared" si="1100"/>
        <v>1044.3286160171322</v>
      </c>
      <c r="T3698">
        <f t="shared" si="1083"/>
        <v>-41.145297349720423</v>
      </c>
    </row>
    <row r="3699" spans="1:20" x14ac:dyDescent="0.25">
      <c r="A3699">
        <f t="shared" si="1084"/>
        <v>6586644.7148469351</v>
      </c>
      <c r="B3699">
        <f t="shared" si="1101"/>
        <v>1048297.0647579972</v>
      </c>
      <c r="C3699" t="str">
        <f t="shared" si="1085"/>
        <v>-0.00768585687274623+0.00404236369687499i</v>
      </c>
      <c r="D3699" t="str">
        <f t="shared" si="1086"/>
        <v>1.13073467537447-1.64437701852572i</v>
      </c>
      <c r="E3699" t="str">
        <f t="shared" si="1087"/>
        <v>-9.62733735804523-20.4409878539867i</v>
      </c>
      <c r="F3699" t="str">
        <f t="shared" si="1088"/>
        <v>1.89794689758018-1.14256409842238i</v>
      </c>
      <c r="G3699" t="str">
        <f t="shared" si="1089"/>
        <v>0.782682745379817-0.412420253460629i</v>
      </c>
      <c r="H3699" t="str">
        <f t="shared" si="1090"/>
        <v>0.00295390196240349-15.1844647937754i</v>
      </c>
      <c r="I3699" t="str">
        <f t="shared" si="1091"/>
        <v>-0.0489270689668593-0.0813099893188337i</v>
      </c>
      <c r="K3699" t="str">
        <f t="shared" si="1092"/>
        <v>0.00015373697414425-0.000116001976485699i</v>
      </c>
      <c r="L3699" t="str">
        <f t="shared" si="1093"/>
        <v>0.00015-0.00026918859634154i</v>
      </c>
      <c r="M3699" t="str">
        <f t="shared" si="1094"/>
        <v>0.0004-0.0000475038699426248i</v>
      </c>
      <c r="N3699">
        <f t="shared" si="1095"/>
        <v>27.742051871310451</v>
      </c>
      <c r="O3699">
        <f t="shared" si="1096"/>
        <v>41.225532056113614</v>
      </c>
      <c r="P3699" s="3">
        <f t="shared" si="1097"/>
        <v>-41.225532056113614</v>
      </c>
      <c r="Q3699" s="3">
        <f t="shared" si="1098"/>
        <v>152.25794812868955</v>
      </c>
      <c r="R3699">
        <f t="shared" si="1099"/>
        <v>-27.742051871310451</v>
      </c>
      <c r="S3699">
        <f t="shared" si="1100"/>
        <v>1048.2970647579971</v>
      </c>
      <c r="T3699">
        <f t="shared" si="1083"/>
        <v>-41.225532056113614</v>
      </c>
    </row>
    <row r="3700" spans="1:20" x14ac:dyDescent="0.25">
      <c r="A3700">
        <f t="shared" si="1084"/>
        <v>6611673.9647633536</v>
      </c>
      <c r="B3700">
        <f t="shared" si="1101"/>
        <v>1052280.5936040776</v>
      </c>
      <c r="C3700" t="str">
        <f t="shared" si="1085"/>
        <v>-0.00760202689026688+0.00402990844686818i</v>
      </c>
      <c r="D3700" t="str">
        <f t="shared" si="1086"/>
        <v>1.12495354608464-1.64214921603252i</v>
      </c>
      <c r="E3700" t="str">
        <f t="shared" si="1087"/>
        <v>-9.62043112352465-20.3268585356838i</v>
      </c>
      <c r="F3700" t="str">
        <f t="shared" si="1088"/>
        <v>1.89481145983994-1.14416663500309i</v>
      </c>
      <c r="G3700" t="str">
        <f t="shared" si="1089"/>
        <v>0.781389741333372-0.413303536728562i</v>
      </c>
      <c r="H3700" t="str">
        <f t="shared" si="1090"/>
        <v>0.00292664530855291-15.1269683543879i</v>
      </c>
      <c r="I3700" t="str">
        <f t="shared" si="1091"/>
        <v>-0.0488103034024931-0.0808682669229133i</v>
      </c>
      <c r="K3700" t="str">
        <f t="shared" si="1092"/>
        <v>0.000153478492524699-0.000115713160545635i</v>
      </c>
      <c r="L3700" t="str">
        <f t="shared" si="1093"/>
        <v>0.00015-0.000268169552043774i</v>
      </c>
      <c r="M3700" t="str">
        <f t="shared" si="1094"/>
        <v>0.0004-0.00004732403859596i</v>
      </c>
      <c r="N3700">
        <f t="shared" si="1095"/>
        <v>27.928497956174454</v>
      </c>
      <c r="O3700">
        <f t="shared" si="1096"/>
        <v>41.305865312588921</v>
      </c>
      <c r="P3700" s="3">
        <f t="shared" si="1097"/>
        <v>-41.305865312588921</v>
      </c>
      <c r="Q3700" s="3">
        <f t="shared" si="1098"/>
        <v>152.07150204382555</v>
      </c>
      <c r="R3700">
        <f t="shared" si="1099"/>
        <v>-27.928497956174454</v>
      </c>
      <c r="S3700">
        <f t="shared" si="1100"/>
        <v>1052.2805936040777</v>
      </c>
      <c r="T3700">
        <f t="shared" si="1083"/>
        <v>-41.305865312588921</v>
      </c>
    </row>
    <row r="3701" spans="1:20" x14ac:dyDescent="0.25">
      <c r="A3701">
        <f t="shared" si="1084"/>
        <v>6636798.3258294547</v>
      </c>
      <c r="B3701">
        <f t="shared" si="1101"/>
        <v>1056279.2598597731</v>
      </c>
      <c r="C3701" t="str">
        <f t="shared" si="1085"/>
        <v>-0.00751894373898976+0.00401721561990695i</v>
      </c>
      <c r="D3701" t="str">
        <f t="shared" si="1086"/>
        <v>1.11918788177259-1.63990406309475i</v>
      </c>
      <c r="E3701" t="str">
        <f t="shared" si="1087"/>
        <v>-9.61333715927728-20.2131532477498i</v>
      </c>
      <c r="F3701" t="str">
        <f t="shared" si="1088"/>
        <v>1.89166260829177-1.14576592854396i</v>
      </c>
      <c r="G3701" t="str">
        <f t="shared" si="1089"/>
        <v>0.780091205648492-0.414184640611375i</v>
      </c>
      <c r="H3701" t="str">
        <f t="shared" si="1090"/>
        <v>0.00289965024052515-15.0696896995844i</v>
      </c>
      <c r="I3701" t="str">
        <f t="shared" si="1091"/>
        <v>-0.0486935822754579-0.0804281541905683i</v>
      </c>
      <c r="K3701" t="str">
        <f t="shared" si="1092"/>
        <v>0.000153220976630127-0.000115424311879227i</v>
      </c>
      <c r="L3701" t="str">
        <f t="shared" si="1093"/>
        <v>0.00015-0.000267154365455045i</v>
      </c>
      <c r="M3701" t="str">
        <f t="shared" si="1094"/>
        <v>0.0004-0.0000471448880214786i</v>
      </c>
      <c r="N3701">
        <f t="shared" si="1095"/>
        <v>28.114665273236199</v>
      </c>
      <c r="O3701">
        <f t="shared" si="1096"/>
        <v>41.386296825727854</v>
      </c>
      <c r="P3701" s="3">
        <f t="shared" si="1097"/>
        <v>-41.386296825727854</v>
      </c>
      <c r="Q3701" s="3">
        <f t="shared" si="1098"/>
        <v>151.8853347267638</v>
      </c>
      <c r="R3701">
        <f t="shared" si="1099"/>
        <v>-28.114665273236199</v>
      </c>
      <c r="S3701">
        <f t="shared" si="1100"/>
        <v>1056.279259859773</v>
      </c>
      <c r="T3701">
        <f t="shared" si="1083"/>
        <v>-41.386296825727854</v>
      </c>
    </row>
    <row r="3702" spans="1:20" x14ac:dyDescent="0.25">
      <c r="A3702">
        <f t="shared" si="1084"/>
        <v>6662018.1594676059</v>
      </c>
      <c r="B3702">
        <f t="shared" si="1101"/>
        <v>1060293.1210472402</v>
      </c>
      <c r="C3702" t="str">
        <f t="shared" si="1085"/>
        <v>-0.00743660342678506+0.00400429079591673i</v>
      </c>
      <c r="D3702" t="str">
        <f t="shared" si="1086"/>
        <v>1.1134377856799-1.63764169248476i</v>
      </c>
      <c r="E3702" t="str">
        <f t="shared" si="1087"/>
        <v>-9.60605639540306-20.0998711897406i</v>
      </c>
      <c r="F3702" t="str">
        <f t="shared" si="1088"/>
        <v>1.88850034784786-1.14736187577618i</v>
      </c>
      <c r="G3702" t="str">
        <f t="shared" si="1089"/>
        <v>0.778787140350883-0.415063525710194i</v>
      </c>
      <c r="H3702" t="str">
        <f t="shared" si="1090"/>
        <v>0.00287291425896028-15.0126280039209i</v>
      </c>
      <c r="I3702" t="str">
        <f t="shared" si="1091"/>
        <v>-0.0485769030774153-0.0799896476262674i</v>
      </c>
      <c r="K3702" t="str">
        <f t="shared" si="1092"/>
        <v>0.000152964428401169-0.000115135435819768i</v>
      </c>
      <c r="L3702" t="str">
        <f t="shared" si="1093"/>
        <v>0.00015-0.000266143021971553i</v>
      </c>
      <c r="M3702" t="str">
        <f t="shared" si="1094"/>
        <v>0.0004-0.0000469664156420387i</v>
      </c>
      <c r="N3702">
        <f t="shared" si="1095"/>
        <v>28.300551936542092</v>
      </c>
      <c r="O3702">
        <f t="shared" si="1096"/>
        <v>41.466826300534393</v>
      </c>
      <c r="P3702" s="3">
        <f t="shared" si="1097"/>
        <v>-41.466826300534393</v>
      </c>
      <c r="Q3702" s="3">
        <f t="shared" si="1098"/>
        <v>151.69944806345791</v>
      </c>
      <c r="R3702">
        <f t="shared" si="1099"/>
        <v>-28.300551936542092</v>
      </c>
      <c r="S3702">
        <f t="shared" si="1100"/>
        <v>1060.2931210472402</v>
      </c>
      <c r="T3702">
        <f t="shared" si="1083"/>
        <v>-41.466826300534393</v>
      </c>
    </row>
    <row r="3703" spans="1:20" x14ac:dyDescent="0.25">
      <c r="A3703">
        <f t="shared" si="1084"/>
        <v>6687333.8284735829</v>
      </c>
      <c r="B3703">
        <f t="shared" si="1101"/>
        <v>1064322.2349072197</v>
      </c>
      <c r="C3703" t="str">
        <f t="shared" si="1085"/>
        <v>-0.00735500194246454+0.00399113949712277i</v>
      </c>
      <c r="D3703" t="str">
        <f t="shared" si="1086"/>
        <v>1.10770335959797-1.63536223759337i</v>
      </c>
      <c r="E3703" t="str">
        <f t="shared" si="1087"/>
        <v>-9.59858976124245-19.9870115672152i</v>
      </c>
      <c r="F3703" t="str">
        <f t="shared" si="1088"/>
        <v>1.88532468423717-1.14895437316445i</v>
      </c>
      <c r="G3703" t="str">
        <f t="shared" si="1089"/>
        <v>0.77747754780307-0.415940152504173i</v>
      </c>
      <c r="H3703" t="str">
        <f t="shared" si="1090"/>
        <v>0.00284643488654183-14.9557824450846i</v>
      </c>
      <c r="I3703" t="str">
        <f t="shared" si="1091"/>
        <v>-0.0484602633382312-0.0795527437626158i</v>
      </c>
      <c r="K3703" t="str">
        <f t="shared" si="1092"/>
        <v>0.000152708849708986-0.000114846537701858i</v>
      </c>
      <c r="L3703" t="str">
        <f t="shared" si="1093"/>
        <v>0.00015-0.000265135507044783i</v>
      </c>
      <c r="M3703" t="str">
        <f t="shared" si="1094"/>
        <v>0.0004-0.0000467886188902557i</v>
      </c>
      <c r="N3703">
        <f t="shared" si="1095"/>
        <v>28.486156077312074</v>
      </c>
      <c r="O3703">
        <f t="shared" si="1096"/>
        <v>41.547453440462796</v>
      </c>
      <c r="P3703" s="3">
        <f t="shared" si="1097"/>
        <v>-41.547453440462796</v>
      </c>
      <c r="Q3703" s="3">
        <f t="shared" si="1098"/>
        <v>151.51384392268793</v>
      </c>
      <c r="R3703">
        <f t="shared" si="1099"/>
        <v>-28.486156077312074</v>
      </c>
      <c r="S3703">
        <f t="shared" si="1100"/>
        <v>1064.3222349072196</v>
      </c>
      <c r="T3703">
        <f t="shared" si="1083"/>
        <v>-41.547453440462796</v>
      </c>
    </row>
    <row r="3704" spans="1:20" x14ac:dyDescent="0.25">
      <c r="A3704">
        <f t="shared" si="1084"/>
        <v>6712745.6970217824</v>
      </c>
      <c r="B3704">
        <f t="shared" si="1101"/>
        <v>1068366.6593998671</v>
      </c>
      <c r="C3704" t="str">
        <f t="shared" si="1085"/>
        <v>-0.00727413525646934+0.00397776718804612i</v>
      </c>
      <c r="D3704" t="str">
        <f t="shared" si="1086"/>
        <v>1.101984703865-1.6330658324116i</v>
      </c>
      <c r="E3704" t="str">
        <f t="shared" si="1087"/>
        <v>-9.59093818546024-19.8745735916663i</v>
      </c>
      <c r="F3704" t="str">
        <f t="shared" si="1088"/>
        <v>1.88213562401181-1.1505433169141i</v>
      </c>
      <c r="G3704" t="str">
        <f t="shared" si="1089"/>
        <v>0.776162430707038-0.416814481353492i</v>
      </c>
      <c r="H3704" t="str">
        <f t="shared" si="1090"/>
        <v>0.00282020966784003-14.8991522038825i</v>
      </c>
      <c r="I3704" t="str">
        <f t="shared" si="1091"/>
        <v>-0.0483436606259707-0.0791174391601111i</v>
      </c>
      <c r="K3704" t="str">
        <f t="shared" si="1092"/>
        <v>0.000152454242355593-0.000114557622860648i</v>
      </c>
      <c r="L3704" t="str">
        <f t="shared" si="1093"/>
        <v>0.00015-0.000264131806181294i</v>
      </c>
      <c r="M3704" t="str">
        <f t="shared" si="1094"/>
        <v>0.0004-0.0000466114952084636i</v>
      </c>
      <c r="N3704">
        <f t="shared" si="1095"/>
        <v>28.671475843972559</v>
      </c>
      <c r="O3704">
        <f t="shared" si="1096"/>
        <v>41.628177947445508</v>
      </c>
      <c r="P3704" s="3">
        <f t="shared" si="1097"/>
        <v>-41.628177947445508</v>
      </c>
      <c r="Q3704" s="3">
        <f t="shared" si="1098"/>
        <v>151.32852415602744</v>
      </c>
      <c r="R3704">
        <f t="shared" si="1099"/>
        <v>-28.671475843972559</v>
      </c>
      <c r="S3704">
        <f t="shared" si="1100"/>
        <v>1068.3666593998671</v>
      </c>
      <c r="T3704">
        <f t="shared" si="1083"/>
        <v>-41.628177947445508</v>
      </c>
    </row>
    <row r="3705" spans="1:20" x14ac:dyDescent="0.25">
      <c r="A3705">
        <f t="shared" si="1084"/>
        <v>6738254.1306704646</v>
      </c>
      <c r="B3705">
        <f t="shared" si="1101"/>
        <v>1072426.4527055866</v>
      </c>
      <c r="C3705" t="str">
        <f t="shared" si="1085"/>
        <v>-0.00719399932155472+0.00396417927551061i</v>
      </c>
      <c r="D3705" t="str">
        <f t="shared" si="1086"/>
        <v>1.09628191736312-1.6307526115125i</v>
      </c>
      <c r="E3705" t="str">
        <f t="shared" si="1087"/>
        <v>-9.58310259612831-19.7625564804509i</v>
      </c>
      <c r="F3705" t="str">
        <f t="shared" si="1088"/>
        <v>1.87893317455337-1.1521286029784i</v>
      </c>
      <c r="G3705" t="str">
        <f t="shared" si="1089"/>
        <v>0.774841792106841-0.417686472502402i</v>
      </c>
      <c r="H3705" t="str">
        <f t="shared" si="1090"/>
        <v>0.00279423616915566-14.8427364642296i</v>
      </c>
      <c r="I3705" t="str">
        <f t="shared" si="1091"/>
        <v>-0.0482270925468944-0.0786837304068956i</v>
      </c>
      <c r="K3705" t="str">
        <f t="shared" si="1092"/>
        <v>0.000152200608074191-0.000114268696631089i</v>
      </c>
      <c r="L3705" t="str">
        <f t="shared" si="1093"/>
        <v>0.00015-0.000263131904942512i</v>
      </c>
      <c r="M3705" t="str">
        <f t="shared" si="1094"/>
        <v>0.0004-0.0000464350420486786i</v>
      </c>
      <c r="N3705">
        <f t="shared" si="1095"/>
        <v>28.856509402190994</v>
      </c>
      <c r="O3705">
        <f t="shared" si="1096"/>
        <v>41.708999521920909</v>
      </c>
      <c r="P3705" s="3">
        <f t="shared" si="1097"/>
        <v>-41.708999521920909</v>
      </c>
      <c r="Q3705" s="3">
        <f t="shared" si="1098"/>
        <v>151.14349059780901</v>
      </c>
      <c r="R3705">
        <f t="shared" si="1099"/>
        <v>-28.856509402190994</v>
      </c>
      <c r="S3705">
        <f t="shared" si="1100"/>
        <v>1072.4264527055866</v>
      </c>
      <c r="T3705">
        <f t="shared" si="1083"/>
        <v>-41.708999521920909</v>
      </c>
    </row>
    <row r="3706" spans="1:20" x14ac:dyDescent="0.25">
      <c r="A3706">
        <f t="shared" si="1084"/>
        <v>6763859.4963670131</v>
      </c>
      <c r="B3706">
        <f t="shared" si="1101"/>
        <v>1076501.6732258678</v>
      </c>
      <c r="C3706" t="str">
        <f t="shared" si="1085"/>
        <v>-0.00711459007347146+0.00395038110866061i</v>
      </c>
      <c r="D3706" t="str">
        <f t="shared" si="1086"/>
        <v>1.09059509751585-1.62842271003295i</v>
      </c>
      <c r="E3706" t="str">
        <f t="shared" si="1087"/>
        <v>-9.57508392080745-19.6509594567183i</v>
      </c>
      <c r="F3706" t="str">
        <f t="shared" si="1088"/>
        <v>1.87571734407923-1.15371012706591i</v>
      </c>
      <c r="G3706" t="str">
        <f t="shared" si="1089"/>
        <v>0.773515635391189-0.418556086082325i</v>
      </c>
      <c r="H3706" t="str">
        <f t="shared" si="1090"/>
        <v>0.00276851197836448-14.7865344131366i</v>
      </c>
      <c r="I3706" t="str">
        <f t="shared" si="1091"/>
        <v>-0.0481105567454485-0.0782516141185044i</v>
      </c>
      <c r="K3706" t="str">
        <f t="shared" si="1092"/>
        <v>0.000151947948529508-0.000113979764347203i</v>
      </c>
      <c r="L3706" t="str">
        <f t="shared" si="1093"/>
        <v>0.00015-0.000262135788944523i</v>
      </c>
      <c r="M3706" t="str">
        <f t="shared" si="1094"/>
        <v>0.0004-0.0000462592568725628i</v>
      </c>
      <c r="N3706">
        <f t="shared" si="1095"/>
        <v>29.041254934910654</v>
      </c>
      <c r="O3706">
        <f t="shared" si="1096"/>
        <v>41.789917862861287</v>
      </c>
      <c r="P3706" s="3">
        <f t="shared" si="1097"/>
        <v>-41.789917862861287</v>
      </c>
      <c r="Q3706" s="3">
        <f t="shared" si="1098"/>
        <v>150.95874506508935</v>
      </c>
      <c r="R3706">
        <f t="shared" si="1099"/>
        <v>-29.041254934910654</v>
      </c>
      <c r="S3706">
        <f t="shared" si="1100"/>
        <v>1076.5016732258678</v>
      </c>
      <c r="T3706">
        <f t="shared" si="1083"/>
        <v>-41.789917862861287</v>
      </c>
    </row>
    <row r="3707" spans="1:20" x14ac:dyDescent="0.25">
      <c r="A3707">
        <f t="shared" si="1084"/>
        <v>6789562.1624532081</v>
      </c>
      <c r="B3707">
        <f t="shared" si="1101"/>
        <v>1080592.3795841262</v>
      </c>
      <c r="C3707" t="str">
        <f t="shared" si="1085"/>
        <v>-0.00703590343164482+0.00393637797898855i</v>
      </c>
      <c r="D3707" t="str">
        <f t="shared" si="1086"/>
        <v>1.08492434028582-1.62607626365557i</v>
      </c>
      <c r="E3707" t="str">
        <f t="shared" si="1087"/>
        <v>-9.5668830866281-19.5397817493396i</v>
      </c>
      <c r="F3707" t="str">
        <f t="shared" si="1088"/>
        <v>1.87248814164874-1.15528778464804i</v>
      </c>
      <c r="G3707" t="str">
        <f t="shared" si="1089"/>
        <v>0.772183964296012-0.419423282114986i</v>
      </c>
      <c r="H3707" t="str">
        <f t="shared" si="1090"/>
        <v>0.00274303470476226-14.7305452406987i</v>
      </c>
      <c r="I3707" t="str">
        <f t="shared" si="1091"/>
        <v>-0.0479940509042636-0.0778210869376147i</v>
      </c>
      <c r="K3707" t="str">
        <f t="shared" si="1092"/>
        <v>0.000151696265318147-0.00011369083134134i</v>
      </c>
      <c r="L3707" t="str">
        <f t="shared" si="1093"/>
        <v>0.00015-0.000261143443857863i</v>
      </c>
      <c r="M3707" t="str">
        <f t="shared" si="1094"/>
        <v>0.0004-0.0000460841371513875i</v>
      </c>
      <c r="N3707">
        <f t="shared" si="1095"/>
        <v>29.225710642377294</v>
      </c>
      <c r="O3707">
        <f t="shared" si="1096"/>
        <v>41.87093266780029</v>
      </c>
      <c r="P3707" s="3">
        <f t="shared" si="1097"/>
        <v>-41.87093266780029</v>
      </c>
      <c r="Q3707" s="3">
        <f t="shared" si="1098"/>
        <v>150.77428935762271</v>
      </c>
      <c r="R3707">
        <f t="shared" si="1099"/>
        <v>-29.225710642377294</v>
      </c>
      <c r="S3707">
        <f t="shared" si="1100"/>
        <v>1080.5923795841261</v>
      </c>
      <c r="T3707">
        <f t="shared" si="1083"/>
        <v>-41.87093266780029</v>
      </c>
    </row>
    <row r="3708" spans="1:20" x14ac:dyDescent="0.25">
      <c r="A3708">
        <f t="shared" si="1084"/>
        <v>6815362.4986705305</v>
      </c>
      <c r="B3708">
        <f t="shared" si="1101"/>
        <v>1084698.630626546</v>
      </c>
      <c r="C3708" t="str">
        <f t="shared" si="1085"/>
        <v>-0.0069579352998493+0.0039221751203734i</v>
      </c>
      <c r="D3708" t="str">
        <f t="shared" si="1086"/>
        <v>1.07926974017265-1.62371340859054i</v>
      </c>
      <c r="E3708" t="str">
        <f t="shared" si="1087"/>
        <v>-9.55850102037022-19.4290225928349i</v>
      </c>
      <c r="F3708" t="str">
        <f t="shared" si="1088"/>
        <v>1.86924557716936-1.15686147096665i</v>
      </c>
      <c r="G3708" t="str">
        <f t="shared" si="1089"/>
        <v>0.770846782906994-0.420288020515612i</v>
      </c>
      <c r="H3708" t="str">
        <f t="shared" si="1090"/>
        <v>0.00271780197891067-14.6747681400836i</v>
      </c>
      <c r="I3708" t="str">
        <f t="shared" si="1091"/>
        <v>-0.0478775727441457-0.0773921455337889i</v>
      </c>
      <c r="K3708" t="str">
        <f t="shared" si="1092"/>
        <v>0.000151445559968946-0.000113401902943466i</v>
      </c>
      <c r="L3708" t="str">
        <f t="shared" si="1093"/>
        <v>0.00015-0.000260154855407315i</v>
      </c>
      <c r="M3708" t="str">
        <f t="shared" si="1094"/>
        <v>0.0004-0.0000459096803659968i</v>
      </c>
      <c r="N3708">
        <f t="shared" si="1095"/>
        <v>29.4098747421707</v>
      </c>
      <c r="O3708">
        <f t="shared" si="1096"/>
        <v>41.95204363286085</v>
      </c>
      <c r="P3708" s="3">
        <f t="shared" si="1097"/>
        <v>-41.95204363286085</v>
      </c>
      <c r="Q3708" s="3">
        <f t="shared" si="1098"/>
        <v>150.5901252578293</v>
      </c>
      <c r="R3708">
        <f t="shared" si="1099"/>
        <v>-29.4098747421707</v>
      </c>
      <c r="S3708">
        <f t="shared" si="1100"/>
        <v>1084.698630626546</v>
      </c>
      <c r="T3708">
        <f t="shared" si="1083"/>
        <v>-41.95204363286085</v>
      </c>
    </row>
    <row r="3709" spans="1:20" x14ac:dyDescent="0.25">
      <c r="A3709">
        <f t="shared" si="1084"/>
        <v>6841260.8761654794</v>
      </c>
      <c r="B3709">
        <f t="shared" si="1101"/>
        <v>1088820.485422927</v>
      </c>
      <c r="C3709" t="str">
        <f t="shared" si="1085"/>
        <v>-0.00688068156688055+0.00390777770912851i</v>
      </c>
      <c r="D3709" t="str">
        <f t="shared" si="1086"/>
        <v>1.07363139021125-1.62133428155757i</v>
      </c>
      <c r="E3709" t="str">
        <f t="shared" si="1087"/>
        <v>-9.54993864854183-19.3186812273005i</v>
      </c>
      <c r="F3709" t="str">
        <f t="shared" si="1088"/>
        <v>1.86598966140278-1.15843108104179i</v>
      </c>
      <c r="G3709" t="str">
        <f t="shared" si="1089"/>
        <v>0.769504095662075-0.421150261096164i</v>
      </c>
      <c r="H3709" t="str">
        <f t="shared" si="1090"/>
        <v>0.0026928114524834-14.6192023075196i</v>
      </c>
      <c r="I3709" t="str">
        <f t="shared" si="1091"/>
        <v>-0.0477611200240685-0.0769647866032177i</v>
      </c>
      <c r="K3709" t="str">
        <f t="shared" si="1092"/>
        <v>0.000151195833943336-0.000113112984480438i</v>
      </c>
      <c r="L3709" t="str">
        <f t="shared" si="1093"/>
        <v>0.00015-0.000259170009371703i</v>
      </c>
      <c r="M3709" t="str">
        <f t="shared" si="1094"/>
        <v>0.0004-0.000045735884006771i</v>
      </c>
      <c r="N3709">
        <f t="shared" si="1095"/>
        <v>29.593745469227514</v>
      </c>
      <c r="O3709">
        <f t="shared" si="1096"/>
        <v>42.03325045278276</v>
      </c>
      <c r="P3709" s="3">
        <f t="shared" si="1097"/>
        <v>-42.03325045278276</v>
      </c>
      <c r="Q3709" s="3">
        <f t="shared" si="1098"/>
        <v>150.40625453077249</v>
      </c>
      <c r="R3709">
        <f t="shared" si="1099"/>
        <v>-29.593745469227514</v>
      </c>
      <c r="S3709">
        <f t="shared" si="1100"/>
        <v>1088.820485422927</v>
      </c>
      <c r="T3709">
        <f t="shared" si="1083"/>
        <v>-42.03325045278276</v>
      </c>
    </row>
    <row r="3710" spans="1:20" x14ac:dyDescent="0.25">
      <c r="A3710">
        <f t="shared" si="1084"/>
        <v>6867257.667494908</v>
      </c>
      <c r="B3710">
        <f t="shared" si="1101"/>
        <v>1092958.0032675341</v>
      </c>
      <c r="C3710" t="str">
        <f t="shared" si="1085"/>
        <v>-0.00680413810722326+0.00389319086406011i</v>
      </c>
      <c r="D3710" t="str">
        <f t="shared" si="1086"/>
        <v>1.06800938197023-1.61893901976785i</v>
      </c>
      <c r="E3710" t="str">
        <f t="shared" si="1087"/>
        <v>-9.5411968974565-19.2087568983351i</v>
      </c>
      <c r="F3710" t="str">
        <f t="shared" si="1088"/>
        <v>1.86272040597086-1.15999650967954i</v>
      </c>
      <c r="G3710" t="str">
        <f t="shared" si="1089"/>
        <v>0.76815590735393-0.422009963568623i</v>
      </c>
      <c r="H3710" t="str">
        <f t="shared" si="1090"/>
        <v>0.00266806079811334-14.5638469422845i</v>
      </c>
      <c r="I3710" t="str">
        <f t="shared" si="1091"/>
        <v>-0.0476446905411676-0.0765390068684611i</v>
      </c>
      <c r="K3710" t="str">
        <f t="shared" si="1092"/>
        <v>0.000150947088635717-0.000112824081275304i</v>
      </c>
      <c r="L3710" t="str">
        <f t="shared" si="1093"/>
        <v>0.00015-0.000258188891583685i</v>
      </c>
      <c r="M3710" t="str">
        <f t="shared" si="1094"/>
        <v>0.0004-0.0000455627455735915i</v>
      </c>
      <c r="N3710">
        <f t="shared" si="1095"/>
        <v>29.777321075866865</v>
      </c>
      <c r="O3710">
        <f t="shared" si="1096"/>
        <v>42.114552820950173</v>
      </c>
      <c r="P3710" s="3">
        <f t="shared" si="1097"/>
        <v>-42.114552820950173</v>
      </c>
      <c r="Q3710" s="3">
        <f t="shared" si="1098"/>
        <v>150.22267892413313</v>
      </c>
      <c r="R3710">
        <f t="shared" si="1099"/>
        <v>-29.777321075866865</v>
      </c>
      <c r="S3710">
        <f t="shared" si="1100"/>
        <v>1092.958003267534</v>
      </c>
      <c r="T3710">
        <f t="shared" si="1083"/>
        <v>-42.114552820950173</v>
      </c>
    </row>
    <row r="3711" spans="1:20" x14ac:dyDescent="0.25">
      <c r="A3711">
        <f t="shared" si="1084"/>
        <v>6893353.2466313886</v>
      </c>
      <c r="B3711">
        <f t="shared" si="1101"/>
        <v>1097111.2436799507</v>
      </c>
      <c r="C3711" t="str">
        <f t="shared" si="1085"/>
        <v>-0.00672830078171533+0.00387841964653559i</v>
      </c>
      <c r="D3711" t="str">
        <f t="shared" si="1086"/>
        <v>1.06240380555058-1.61652776090608i</v>
      </c>
      <c r="E3711" t="str">
        <f t="shared" si="1087"/>
        <v>-9.53227669331008-19.0992488569662i</v>
      </c>
      <c r="F3711" t="str">
        <f t="shared" si="1088"/>
        <v>1.85943782336165-1.16155765148004i</v>
      </c>
      <c r="G3711" t="str">
        <f t="shared" si="1089"/>
        <v>0.766802223132418-0.422867087548321i</v>
      </c>
      <c r="H3711" t="str">
        <f t="shared" si="1090"/>
        <v>0.00264354770924005-14.5087012466936i</v>
      </c>
      <c r="I3711" t="str">
        <f t="shared" si="1091"/>
        <v>-0.0475282821307329-0.0761148030781873i</v>
      </c>
      <c r="K3711" t="str">
        <f t="shared" si="1092"/>
        <v>0.000150699325373831-0.000112535198646601i</v>
      </c>
      <c r="L3711" t="str">
        <f t="shared" si="1093"/>
        <v>0.00015-0.000257211487929553i</v>
      </c>
      <c r="M3711" t="str">
        <f t="shared" si="1094"/>
        <v>0.0004-0.0000453902625758034i</v>
      </c>
      <c r="N3711">
        <f t="shared" si="1095"/>
        <v>29.960599831813113</v>
      </c>
      <c r="O3711">
        <f t="shared" si="1096"/>
        <v>42.195950429419099</v>
      </c>
      <c r="P3711" s="3">
        <f t="shared" si="1097"/>
        <v>-42.195950429419099</v>
      </c>
      <c r="Q3711" s="3">
        <f t="shared" si="1098"/>
        <v>150.03940016818689</v>
      </c>
      <c r="R3711">
        <f t="shared" si="1099"/>
        <v>-29.960599831813113</v>
      </c>
      <c r="S3711">
        <f t="shared" si="1100"/>
        <v>1097.1112436799508</v>
      </c>
      <c r="T3711">
        <f t="shared" si="1083"/>
        <v>-42.195950429419099</v>
      </c>
    </row>
    <row r="3712" spans="1:20" x14ac:dyDescent="0.25">
      <c r="A3712">
        <f t="shared" si="1084"/>
        <v>6919547.9889685875</v>
      </c>
      <c r="B3712">
        <f t="shared" si="1101"/>
        <v>1101280.2664059345</v>
      </c>
      <c r="C3712" t="str">
        <f t="shared" si="1085"/>
        <v>-0.0066531654382077+0.00386346906056093i</v>
      </c>
      <c r="D3712" t="str">
        <f t="shared" si="1086"/>
        <v>1.05681474958464-1.61410064311245i</v>
      </c>
      <c r="E3712" t="str">
        <f t="shared" si="1087"/>
        <v>-9.52317896225606-18.9901563595744i</v>
      </c>
      <c r="F3712" t="str">
        <f t="shared" si="1088"/>
        <v>1.85614192693512-1.1631144008455i</v>
      </c>
      <c r="G3712" t="str">
        <f t="shared" si="1089"/>
        <v>0.765443048506992-0.423721592557324i</v>
      </c>
      <c r="H3712" t="str">
        <f t="shared" si="1090"/>
        <v>0.00261926989995802-14.4537644260883i</v>
      </c>
      <c r="I3712" t="str">
        <f t="shared" si="1091"/>
        <v>-0.0474118926661981-0.0756921720069044i</v>
      </c>
      <c r="K3712" t="str">
        <f t="shared" si="1092"/>
        <v>0.000150452545419148-0.000112246341907663i</v>
      </c>
      <c r="L3712" t="str">
        <f t="shared" si="1093"/>
        <v>0.00015-0.000256237784349026i</v>
      </c>
      <c r="M3712" t="str">
        <f t="shared" si="1094"/>
        <v>0.0004-0.0000452184325321811i</v>
      </c>
      <c r="N3712">
        <f t="shared" si="1095"/>
        <v>30.143580024214231</v>
      </c>
      <c r="O3712">
        <f t="shared" si="1096"/>
        <v>42.277442968945337</v>
      </c>
      <c r="P3712" s="3">
        <f t="shared" si="1097"/>
        <v>-42.277442968945337</v>
      </c>
      <c r="Q3712" s="3">
        <f t="shared" si="1098"/>
        <v>149.85641997578577</v>
      </c>
      <c r="R3712">
        <f t="shared" si="1099"/>
        <v>-30.143580024214231</v>
      </c>
      <c r="S3712">
        <f t="shared" si="1100"/>
        <v>1101.2802664059345</v>
      </c>
      <c r="T3712">
        <f t="shared" si="1083"/>
        <v>-42.277442968945337</v>
      </c>
    </row>
    <row r="3713" spans="1:20" x14ac:dyDescent="0.25">
      <c r="A3713">
        <f t="shared" si="1084"/>
        <v>6945842.2713266686</v>
      </c>
      <c r="B3713">
        <f t="shared" si="1101"/>
        <v>1105465.131418277</v>
      </c>
      <c r="C3713" t="str">
        <f t="shared" si="1085"/>
        <v>-0.00657872791222101+0.00384834405286885i</v>
      </c>
      <c r="D3713" t="str">
        <f t="shared" si="1086"/>
        <v>1.05124230123535-1.61165780496484i</v>
      </c>
      <c r="E3713" t="str">
        <f t="shared" si="1087"/>
        <v>-9.51390463048036-18.8814786678185i</v>
      </c>
      <c r="F3713" t="str">
        <f t="shared" si="1088"/>
        <v>1.8528327309291-1.16466665198848i</v>
      </c>
      <c r="G3713" t="str">
        <f t="shared" si="1089"/>
        <v>0.764078389349093-0.42457343802785i</v>
      </c>
      <c r="H3713" t="str">
        <f t="shared" si="1090"/>
        <v>0.00259522510486561-14.3990356888245i</v>
      </c>
      <c r="I3713" t="str">
        <f t="shared" si="1091"/>
        <v>-0.0472955200591337-0.0752711104546993i</v>
      </c>
      <c r="K3713" t="str">
        <f t="shared" si="1092"/>
        <v>0.000150206749967258-0.000111957516365942i</v>
      </c>
      <c r="L3713" t="str">
        <f t="shared" si="1093"/>
        <v>0.00015-0.000255267766835053i</v>
      </c>
      <c r="M3713" t="str">
        <f t="shared" si="1094"/>
        <v>0.0004-0.0000450472529708918i</v>
      </c>
      <c r="N3713">
        <f t="shared" si="1095"/>
        <v>30.326259957661478</v>
      </c>
      <c r="O3713">
        <f t="shared" si="1096"/>
        <v>42.359030129010932</v>
      </c>
      <c r="P3713" s="3">
        <f t="shared" si="1097"/>
        <v>-42.359030129010932</v>
      </c>
      <c r="Q3713" s="3">
        <f t="shared" si="1098"/>
        <v>149.67374004233852</v>
      </c>
      <c r="R3713">
        <f t="shared" si="1099"/>
        <v>-30.326259957661478</v>
      </c>
      <c r="S3713">
        <f t="shared" si="1100"/>
        <v>1105.465131418277</v>
      </c>
      <c r="T3713">
        <f t="shared" si="1083"/>
        <v>-42.359030129010932</v>
      </c>
    </row>
    <row r="3714" spans="1:20" x14ac:dyDescent="0.25">
      <c r="A3714">
        <f t="shared" si="1084"/>
        <v>6972236.4719577106</v>
      </c>
      <c r="B3714">
        <f t="shared" si="1101"/>
        <v>1109665.8989176666</v>
      </c>
      <c r="C3714" t="str">
        <f t="shared" si="1085"/>
        <v>-0.00650498402759706+0.00383304951301513i</v>
      </c>
      <c r="D3714" t="str">
        <f t="shared" si="1086"/>
        <v>1.04568654619567-1.60919938546093i</v>
      </c>
      <c r="E3714" t="str">
        <f t="shared" si="1087"/>
        <v>-9.50445462427383-18.7732150485593i</v>
      </c>
      <c r="F3714" t="str">
        <f t="shared" si="1088"/>
        <v>1.84951025046487-1.16621429894014i</v>
      </c>
      <c r="G3714" t="str">
        <f t="shared" si="1089"/>
        <v>0.762708251894493-0.425422583305752i</v>
      </c>
      <c r="H3714" t="str">
        <f t="shared" si="1090"/>
        <v>0.00257141107891445-14.3445142462615i</v>
      </c>
      <c r="I3714" t="str">
        <f t="shared" si="1091"/>
        <v>-0.0471791622592365-0.0748516152469668i</v>
      </c>
      <c r="K3714" t="str">
        <f t="shared" si="1092"/>
        <v>0.000149961940148266-0.000111668727322329i</v>
      </c>
      <c r="L3714" t="str">
        <f t="shared" si="1093"/>
        <v>0.00015-0.000254301421433605i</v>
      </c>
      <c r="M3714" t="str">
        <f t="shared" si="1094"/>
        <v>0.0004-0.0000448767214294598i</v>
      </c>
      <c r="N3714">
        <f t="shared" si="1095"/>
        <v>30.50863795420247</v>
      </c>
      <c r="O3714">
        <f t="shared" si="1096"/>
        <v>42.440711597852179</v>
      </c>
      <c r="P3714" s="3">
        <f t="shared" si="1097"/>
        <v>-42.440711597852179</v>
      </c>
      <c r="Q3714" s="3">
        <f t="shared" si="1098"/>
        <v>149.49136204579753</v>
      </c>
      <c r="R3714">
        <f t="shared" si="1099"/>
        <v>-30.50863795420247</v>
      </c>
      <c r="S3714">
        <f t="shared" si="1100"/>
        <v>1109.6658989176667</v>
      </c>
      <c r="T3714">
        <f t="shared" si="1083"/>
        <v>-42.440711597852179</v>
      </c>
    </row>
    <row r="3715" spans="1:20" x14ac:dyDescent="0.25">
      <c r="A3715">
        <f t="shared" si="1084"/>
        <v>6998730.9705511509</v>
      </c>
      <c r="B3715">
        <f t="shared" si="1101"/>
        <v>1113882.6293335538</v>
      </c>
      <c r="C3715" t="str">
        <f t="shared" si="1085"/>
        <v>-0.00643192959714576+0.00381759027348562i</v>
      </c>
      <c r="D3715" t="str">
        <f t="shared" si="1086"/>
        <v>1.0401475686882-1.60672552400043i</v>
      </c>
      <c r="E3715" t="str">
        <f t="shared" si="1087"/>
        <v>-9.49482987010529-18.6653647737821i</v>
      </c>
      <c r="F3715" t="str">
        <f t="shared" si="1088"/>
        <v>1.84617450155282-1.16775723555868i</v>
      </c>
      <c r="G3715" t="str">
        <f t="shared" si="1089"/>
        <v>0.761332642745622-0.426268987654027i</v>
      </c>
      <c r="H3715" t="str">
        <f t="shared" si="1090"/>
        <v>0.00254782559725968-14.2901993127499i</v>
      </c>
      <c r="I3715" t="str">
        <f t="shared" si="1091"/>
        <v>-0.0470628172543164-0.0744336832341363i</v>
      </c>
      <c r="K3715" t="str">
        <f t="shared" si="1092"/>
        <v>0.000149718117027197-0.000111379980070492i</v>
      </c>
      <c r="L3715" t="str">
        <f t="shared" si="1093"/>
        <v>0.00015-0.00025333873424348i</v>
      </c>
      <c r="M3715" t="str">
        <f t="shared" si="1094"/>
        <v>0.0004-0.0000447068354547317i</v>
      </c>
      <c r="N3715">
        <f t="shared" si="1095"/>
        <v>30.690712353360624</v>
      </c>
      <c r="O3715">
        <f t="shared" si="1096"/>
        <v>42.522487062486825</v>
      </c>
      <c r="P3715" s="3">
        <f t="shared" si="1097"/>
        <v>-42.522487062486825</v>
      </c>
      <c r="Q3715" s="3">
        <f t="shared" si="1098"/>
        <v>149.30928764663938</v>
      </c>
      <c r="R3715">
        <f t="shared" si="1099"/>
        <v>-30.690712353360624</v>
      </c>
      <c r="S3715">
        <f t="shared" si="1100"/>
        <v>1113.8826293335537</v>
      </c>
      <c r="T3715">
        <f t="shared" si="1083"/>
        <v>-42.522487062486825</v>
      </c>
    </row>
    <row r="3716" spans="1:20" x14ac:dyDescent="0.25">
      <c r="A3716">
        <f t="shared" si="1084"/>
        <v>7025326.1482392456</v>
      </c>
      <c r="B3716">
        <f t="shared" si="1101"/>
        <v>1118115.3833250215</v>
      </c>
      <c r="C3716" t="str">
        <f t="shared" si="1085"/>
        <v>-0.0063595604232886+0.00380197110981122i</v>
      </c>
      <c r="D3716" t="str">
        <f t="shared" si="1086"/>
        <v>1.03462545146521-1.60423636036733i</v>
      </c>
      <c r="E3716" t="str">
        <f t="shared" si="1087"/>
        <v>-9.48503129469189-18.5579271205203i</v>
      </c>
      <c r="F3716" t="str">
        <f t="shared" si="1088"/>
        <v>1.842825501098-1.16929535553791i</v>
      </c>
      <c r="G3716" t="str">
        <f t="shared" si="1089"/>
        <v>0.759951568873845-0.427112610256389i</v>
      </c>
      <c r="H3716" t="str">
        <f t="shared" si="1090"/>
        <v>0.00252446645511063-14.2360901056211i</v>
      </c>
      <c r="I3716" t="str">
        <f t="shared" si="1091"/>
        <v>-0.0469464830702894-0.0740173112914031i</v>
      </c>
      <c r="K3716" t="str">
        <f t="shared" si="1092"/>
        <v>0.000149475281604407-0.000111091279896217i</v>
      </c>
      <c r="L3716" t="str">
        <f t="shared" si="1093"/>
        <v>0.00015-0.000252379691416099i</v>
      </c>
      <c r="M3716" t="str">
        <f t="shared" si="1094"/>
        <v>0.0004-0.000044537592602841i</v>
      </c>
      <c r="N3716">
        <f t="shared" si="1095"/>
        <v>30.872481512141547</v>
      </c>
      <c r="O3716">
        <f t="shared" si="1096"/>
        <v>42.604356208740896</v>
      </c>
      <c r="P3716" s="3">
        <f t="shared" si="1097"/>
        <v>-42.604356208740896</v>
      </c>
      <c r="Q3716" s="3">
        <f t="shared" si="1098"/>
        <v>149.12751848785845</v>
      </c>
      <c r="R3716">
        <f t="shared" si="1099"/>
        <v>-30.872481512141547</v>
      </c>
      <c r="S3716">
        <f t="shared" si="1100"/>
        <v>1118.1153833250214</v>
      </c>
      <c r="T3716">
        <f t="shared" si="1083"/>
        <v>-42.604356208740896</v>
      </c>
    </row>
    <row r="3717" spans="1:20" x14ac:dyDescent="0.25">
      <c r="A3717">
        <f t="shared" si="1084"/>
        <v>7052022.3876025556</v>
      </c>
      <c r="B3717">
        <f t="shared" si="1101"/>
        <v>1122364.2217816566</v>
      </c>
      <c r="C3717" t="str">
        <f t="shared" si="1085"/>
        <v>-0.00628787229869624+0.00378619674069271i</v>
      </c>
      <c r="D3717" t="str">
        <f t="shared" si="1086"/>
        <v>1.02912027580877-1.6017320347123i</v>
      </c>
      <c r="E3717" t="str">
        <f t="shared" si="1087"/>
        <v>-9.47505982506968-18.4509013707764i</v>
      </c>
      <c r="F3717" t="str">
        <f t="shared" si="1088"/>
        <v>1.83946326690553-1.17082855241586i</v>
      </c>
      <c r="G3717" t="str">
        <f t="shared" si="1089"/>
        <v>0.758565037621721-0.427953410220877i</v>
      </c>
      <c r="H3717" t="str">
        <f t="shared" si="1090"/>
        <v>0.00250133146758228-14.1821858451753i</v>
      </c>
      <c r="I3717" t="str">
        <f t="shared" si="1091"/>
        <v>-0.0468301577711615-0.0736024963184486i</v>
      </c>
      <c r="K3717" t="str">
        <f t="shared" si="1092"/>
        <v>0.000149233434815995-0.000110802632076753i</v>
      </c>
      <c r="L3717" t="str">
        <f t="shared" si="1093"/>
        <v>0.00015-0.000251424279155309i</v>
      </c>
      <c r="M3717" t="str">
        <f t="shared" si="1094"/>
        <v>0.0004-0.000044368990439172i</v>
      </c>
      <c r="N3717">
        <f t="shared" si="1095"/>
        <v>31.053943805046089</v>
      </c>
      <c r="O3717">
        <f t="shared" si="1096"/>
        <v>42.686318721276152</v>
      </c>
      <c r="P3717" s="3">
        <f t="shared" si="1097"/>
        <v>-42.686318721276152</v>
      </c>
      <c r="Q3717" s="3">
        <f t="shared" si="1098"/>
        <v>148.94605619495391</v>
      </c>
      <c r="R3717">
        <f t="shared" si="1099"/>
        <v>-31.053943805046089</v>
      </c>
      <c r="S3717">
        <f t="shared" si="1100"/>
        <v>1122.3642217816566</v>
      </c>
      <c r="T3717">
        <f t="shared" si="1083"/>
        <v>-42.686318721276152</v>
      </c>
    </row>
    <row r="3718" spans="1:20" x14ac:dyDescent="0.25">
      <c r="A3718">
        <f t="shared" si="1084"/>
        <v>7078820.0726754442</v>
      </c>
      <c r="B3718">
        <f t="shared" si="1101"/>
        <v>1126629.2058244268</v>
      </c>
      <c r="C3718" t="str">
        <f t="shared" si="1085"/>
        <v>-0.00621686100692208+0.00377027182813464i</v>
      </c>
      <c r="D3718" t="str">
        <f t="shared" si="1086"/>
        <v>1.02363212153113-1.59921268753508i</v>
      </c>
      <c r="E3718" t="str">
        <f t="shared" si="1087"/>
        <v>-9.46491638866204-18.3442868114443i</v>
      </c>
      <c r="F3718" t="str">
        <f t="shared" si="1088"/>
        <v>1.83608781768606-1.17235671958359i</v>
      </c>
      <c r="G3718" t="str">
        <f t="shared" si="1089"/>
        <v>0.75717305670521-0.428791346583509i</v>
      </c>
      <c r="H3718" t="str">
        <f t="shared" si="1090"/>
        <v>0.00247841846954728-14.1284857546705i</v>
      </c>
      <c r="I3718" t="str">
        <f t="shared" si="1091"/>
        <v>-0.0467138394590177-0.0731892352391668i</v>
      </c>
      <c r="K3718" t="str">
        <f t="shared" si="1092"/>
        <v>0.000148992577534227-0.000110514041880183i</v>
      </c>
      <c r="L3718" t="str">
        <f t="shared" si="1093"/>
        <v>0.00015-0.000250472483717183i</v>
      </c>
      <c r="M3718" t="str">
        <f t="shared" si="1094"/>
        <v>0.0004-0.0000442010265383265i</v>
      </c>
      <c r="N3718">
        <f t="shared" si="1095"/>
        <v>31.235097624080197</v>
      </c>
      <c r="O3718">
        <f t="shared" si="1096"/>
        <v>42.768374283616659</v>
      </c>
      <c r="P3718" s="3">
        <f t="shared" si="1097"/>
        <v>-42.768374283616659</v>
      </c>
      <c r="Q3718" s="3">
        <f t="shared" si="1098"/>
        <v>148.7649023759198</v>
      </c>
      <c r="R3718">
        <f t="shared" si="1099"/>
        <v>-31.235097624080197</v>
      </c>
      <c r="S3718">
        <f t="shared" si="1100"/>
        <v>1126.6292058244269</v>
      </c>
      <c r="T3718">
        <f t="shared" si="1083"/>
        <v>-42.768374283616659</v>
      </c>
    </row>
    <row r="3719" spans="1:20" x14ac:dyDescent="0.25">
      <c r="A3719">
        <f t="shared" si="1084"/>
        <v>7105719.5889516119</v>
      </c>
      <c r="B3719">
        <f t="shared" si="1101"/>
        <v>1130910.3968065598</v>
      </c>
      <c r="C3719" t="str">
        <f t="shared" si="1085"/>
        <v>-0.00614652232303055+0.00375420097758701i</v>
      </c>
      <c r="D3719" t="str">
        <f t="shared" si="1086"/>
        <v>1.01816106697541-1.59667845966693i</v>
      </c>
      <c r="E3719" t="str">
        <f t="shared" si="1087"/>
        <v>-9.45460191334768-18.2380827342292i</v>
      </c>
      <c r="F3719" t="str">
        <f t="shared" si="1088"/>
        <v>1.83269917306096-1.17387975029404i</v>
      </c>
      <c r="G3719" t="str">
        <f t="shared" si="1089"/>
        <v>0.755775634215851-0.429626378311992i</v>
      </c>
      <c r="H3719" t="str">
        <f t="shared" si="1090"/>
        <v>0.00245572531548868-14.0749890603111i</v>
      </c>
      <c r="I3719" t="str">
        <f t="shared" si="1091"/>
        <v>-0.0465975262740067-0.0727775250013807i</v>
      </c>
      <c r="K3719" t="str">
        <f t="shared" si="1092"/>
        <v>0.000148752710567966-0.000110225514564779i</v>
      </c>
      <c r="L3719" t="str">
        <f t="shared" si="1093"/>
        <v>0.00015-0.000249524291409826i</v>
      </c>
      <c r="M3719" t="str">
        <f t="shared" si="1094"/>
        <v>0.0004-0.0000440336984840869i</v>
      </c>
      <c r="N3719">
        <f t="shared" si="1095"/>
        <v>31.415941378757083</v>
      </c>
      <c r="O3719">
        <f t="shared" si="1096"/>
        <v>42.850522578176076</v>
      </c>
      <c r="P3719" s="3">
        <f t="shared" si="1097"/>
        <v>-42.850522578176076</v>
      </c>
      <c r="Q3719" s="3">
        <f t="shared" si="1098"/>
        <v>148.58405862124292</v>
      </c>
      <c r="R3719">
        <f t="shared" si="1099"/>
        <v>-31.415941378757083</v>
      </c>
      <c r="S3719">
        <f t="shared" si="1100"/>
        <v>1130.9103968065597</v>
      </c>
      <c r="T3719">
        <f t="shared" si="1083"/>
        <v>-42.850522578176076</v>
      </c>
    </row>
    <row r="3720" spans="1:20" x14ac:dyDescent="0.25">
      <c r="A3720">
        <f t="shared" si="1084"/>
        <v>7132721.323389628</v>
      </c>
      <c r="B3720">
        <f t="shared" si="1101"/>
        <v>1135207.8563144247</v>
      </c>
      <c r="C3720" t="str">
        <f t="shared" si="1085"/>
        <v>-0.00607685201422052+0.00373798873809699i</v>
      </c>
      <c r="D3720" t="str">
        <f t="shared" si="1086"/>
        <v>1.01270718901643-1.59412949225328i</v>
      </c>
      <c r="E3720" t="str">
        <f t="shared" si="1087"/>
        <v>-9.44411732752693-18.1322884355689i</v>
      </c>
      <c r="F3720" t="str">
        <f t="shared" si="1088"/>
        <v>1.82929735356756-1.17539753767099i</v>
      </c>
      <c r="G3720" t="str">
        <f t="shared" si="1089"/>
        <v>0.754372778622907-0.430458464309463i</v>
      </c>
      <c r="H3720" t="str">
        <f t="shared" si="1090"/>
        <v>0.00243324987935319-14.0216949912371i</v>
      </c>
      <c r="I3720" t="str">
        <f t="shared" si="1091"/>
        <v>-0.0464812163943257-0.0723673625765644i</v>
      </c>
      <c r="K3720" t="str">
        <f t="shared" si="1092"/>
        <v>0.000148513834663099-0.000109937055378387i</v>
      </c>
      <c r="L3720" t="str">
        <f t="shared" si="1093"/>
        <v>0.00015-0.000248579688593172i</v>
      </c>
      <c r="M3720" t="str">
        <f t="shared" si="1094"/>
        <v>0.0004-0.0000438670038693832i</v>
      </c>
      <c r="N3720">
        <f t="shared" si="1095"/>
        <v>31.596473496106256</v>
      </c>
      <c r="O3720">
        <f t="shared" si="1096"/>
        <v>42.932763286283915</v>
      </c>
      <c r="P3720" s="3">
        <f t="shared" si="1097"/>
        <v>-42.932763286283915</v>
      </c>
      <c r="Q3720" s="3">
        <f t="shared" si="1098"/>
        <v>148.40352650389374</v>
      </c>
      <c r="R3720">
        <f t="shared" si="1099"/>
        <v>-31.596473496106256</v>
      </c>
      <c r="S3720">
        <f t="shared" si="1100"/>
        <v>1135.2078563144246</v>
      </c>
      <c r="T3720">
        <f t="shared" si="1083"/>
        <v>-42.932763286283915</v>
      </c>
    </row>
    <row r="3721" spans="1:20" x14ac:dyDescent="0.25">
      <c r="A3721">
        <f t="shared" si="1084"/>
        <v>7159825.6644185083</v>
      </c>
      <c r="B3721">
        <f t="shared" si="1101"/>
        <v>1139521.6461684194</v>
      </c>
      <c r="C3721" t="str">
        <f t="shared" si="1085"/>
        <v>-0.0060078458404429+0.00372163960246766i</v>
      </c>
      <c r="D3721" t="str">
        <f t="shared" si="1086"/>
        <v>1.00727056306181-1.59156592673626i</v>
      </c>
      <c r="E3721" t="str">
        <f t="shared" si="1087"/>
        <v>-9.43346356018709-18.0269032165521i</v>
      </c>
      <c r="F3721" t="str">
        <f t="shared" si="1088"/>
        <v>1.82588238066422-1.17690997471818i</v>
      </c>
      <c r="G3721" t="str">
        <f t="shared" si="1089"/>
        <v>0.752964498775459-0.431287563418284i</v>
      </c>
      <c r="H3721" t="str">
        <f t="shared" si="1090"/>
        <v>0.00241099005440513-13.9686027795125i</v>
      </c>
      <c r="I3721" t="str">
        <f t="shared" si="1091"/>
        <v>-0.0463649080362037-0.0719587449595556i</v>
      </c>
      <c r="K3721" t="str">
        <f t="shared" si="1092"/>
        <v>0.000148275950502977-0.000109648669557805i</v>
      </c>
      <c r="L3721" t="str">
        <f t="shared" si="1093"/>
        <v>0.00015-0.000247638661678792i</v>
      </c>
      <c r="M3721" t="str">
        <f t="shared" si="1094"/>
        <v>0.0004-0.0000437009402962574i</v>
      </c>
      <c r="N3721">
        <f t="shared" si="1095"/>
        <v>31.776692420673328</v>
      </c>
      <c r="O3721">
        <f t="shared" si="1096"/>
        <v>43.015096088213284</v>
      </c>
      <c r="P3721" s="3">
        <f t="shared" si="1097"/>
        <v>-43.015096088213284</v>
      </c>
      <c r="Q3721" s="3">
        <f t="shared" si="1098"/>
        <v>148.22330757932667</v>
      </c>
      <c r="R3721">
        <f t="shared" si="1099"/>
        <v>-31.776692420673328</v>
      </c>
      <c r="S3721">
        <f t="shared" si="1100"/>
        <v>1139.5216461684195</v>
      </c>
      <c r="T3721">
        <f t="shared" si="1083"/>
        <v>-43.015096088213284</v>
      </c>
    </row>
    <row r="3722" spans="1:20" x14ac:dyDescent="0.25">
      <c r="A3722">
        <f t="shared" si="1084"/>
        <v>7187033.0019432977</v>
      </c>
      <c r="B3722">
        <f t="shared" si="1101"/>
        <v>1143851.8284238593</v>
      </c>
      <c r="C3722" t="str">
        <f t="shared" si="1085"/>
        <v>-0.00593949955501411+0.00370515800742653i</v>
      </c>
      <c r="D3722" t="str">
        <f t="shared" si="1086"/>
        <v>1.00185126305335-1.58898790483753i</v>
      </c>
      <c r="E3722" t="str">
        <f t="shared" si="1087"/>
        <v>-9.42264154096689-17.9219263828381i</v>
      </c>
      <c r="F3722" t="str">
        <f t="shared" si="1088"/>
        <v>1.82245427673532-1.1784169543285i</v>
      </c>
      <c r="G3722" t="str">
        <f t="shared" si="1089"/>
        <v>0.751550803904474-0.432113634423878i</v>
      </c>
      <c r="H3722" t="str">
        <f t="shared" si="1090"/>
        <v>0.00238894375308118-13.9157116601143i</v>
      </c>
      <c r="I3722" t="str">
        <f t="shared" si="1091"/>
        <v>-0.0462485994538838-0.0715516691682694i</v>
      </c>
      <c r="K3722" t="str">
        <f t="shared" si="1092"/>
        <v>0.000148039058708863-0.000109360362328184i</v>
      </c>
      <c r="L3722" t="str">
        <f t="shared" si="1093"/>
        <v>0.00015-0.0002467011971297i</v>
      </c>
      <c r="M3722" t="str">
        <f t="shared" si="1094"/>
        <v>0.0004-0.0000435355053758293i</v>
      </c>
      <c r="N3722">
        <f t="shared" si="1095"/>
        <v>31.956596614522766</v>
      </c>
      <c r="O3722">
        <f t="shared" si="1096"/>
        <v>43.097520663206346</v>
      </c>
      <c r="P3722" s="3">
        <f t="shared" si="1097"/>
        <v>-43.097520663206346</v>
      </c>
      <c r="Q3722" s="3">
        <f t="shared" si="1098"/>
        <v>148.04340338547723</v>
      </c>
      <c r="R3722">
        <f t="shared" si="1099"/>
        <v>-31.956596614522766</v>
      </c>
      <c r="S3722">
        <f t="shared" si="1100"/>
        <v>1143.8518284238594</v>
      </c>
      <c r="T3722">
        <f t="shared" si="1083"/>
        <v>-43.097520663206346</v>
      </c>
    </row>
    <row r="3723" spans="1:20" x14ac:dyDescent="0.25">
      <c r="A3723">
        <f t="shared" si="1084"/>
        <v>7214343.727350682</v>
      </c>
      <c r="B3723">
        <f t="shared" si="1101"/>
        <v>1148198.46537187</v>
      </c>
      <c r="C3723" t="str">
        <f t="shared" si="1085"/>
        <v>-0.0058718089052235+0.00368854833380099i</v>
      </c>
      <c r="D3723" t="str">
        <f t="shared" si="1086"/>
        <v>0.996449361468561-1.58639556854102i</v>
      </c>
      <c r="E3723" t="str">
        <f t="shared" si="1087"/>
        <v>-9.41165220021942-17.8173572445764i</v>
      </c>
      <c r="F3723" t="str">
        <f t="shared" si="1088"/>
        <v>1.81901306509623-1.17991836929333i</v>
      </c>
      <c r="G3723" t="str">
        <f t="shared" si="1089"/>
        <v>0.750131703624821-0.432936636058609i</v>
      </c>
      <c r="H3723" t="str">
        <f t="shared" si="1090"/>
        <v>0.00236710890684544-13.8630208709217i</v>
      </c>
      <c r="I3723" t="str">
        <f t="shared" si="1091"/>
        <v>-0.0461322889396065-0.0711461322434142i</v>
      </c>
      <c r="K3723" t="str">
        <f t="shared" si="1092"/>
        <v>0.000147803159840374-0.000109072138902419i</v>
      </c>
      <c r="L3723" t="str">
        <f t="shared" si="1093"/>
        <v>0.00015-0.000245767281460151i</v>
      </c>
      <c r="M3723" t="str">
        <f t="shared" si="1094"/>
        <v>0.0004-0.0000433706967282619i</v>
      </c>
      <c r="N3723">
        <f t="shared" si="1095"/>
        <v>32.136184557233094</v>
      </c>
      <c r="O3723">
        <f t="shared" si="1096"/>
        <v>43.180036689501229</v>
      </c>
      <c r="P3723" s="3">
        <f t="shared" si="1097"/>
        <v>-43.180036689501229</v>
      </c>
      <c r="Q3723" s="3">
        <f t="shared" si="1098"/>
        <v>147.86381544276691</v>
      </c>
      <c r="R3723">
        <f t="shared" si="1099"/>
        <v>-32.136184557233094</v>
      </c>
      <c r="S3723">
        <f t="shared" si="1100"/>
        <v>1148.19846537187</v>
      </c>
      <c r="T3723">
        <f t="shared" si="1083"/>
        <v>-43.180036689501229</v>
      </c>
    </row>
    <row r="3724" spans="1:20" x14ac:dyDescent="0.25">
      <c r="A3724">
        <f t="shared" si="1084"/>
        <v>7241758.2335146144</v>
      </c>
      <c r="B3724">
        <f t="shared" si="1101"/>
        <v>1152561.619540283</v>
      </c>
      <c r="C3724" t="str">
        <f t="shared" si="1085"/>
        <v>-0.00580476963293463+0.00367181490670285i</v>
      </c>
      <c r="D3724" t="str">
        <f t="shared" si="1086"/>
        <v>0.991064929322424-1.58378906007586i</v>
      </c>
      <c r="E3724" t="str">
        <f t="shared" si="1087"/>
        <v>-9.40049646907383-17.7131951163226i</v>
      </c>
      <c r="F3724" t="str">
        <f t="shared" si="1088"/>
        <v>1.815558769998-1.18141411231189i</v>
      </c>
      <c r="G3724" t="str">
        <f t="shared" si="1089"/>
        <v>0.748707207937256-0.433756527005709i</v>
      </c>
      <c r="H3724" t="str">
        <f t="shared" si="1090"/>
        <v>0.00234548346604548-13.8105296527048i</v>
      </c>
      <c r="I3724" t="str">
        <f t="shared" si="1091"/>
        <v>-0.0460159748235866-0.0707421312481956i</v>
      </c>
      <c r="K3724" t="str">
        <f t="shared" si="1092"/>
        <v>0.000147568254395938-0.00010878400448057i</v>
      </c>
      <c r="L3724" t="str">
        <f t="shared" si="1093"/>
        <v>0.00015-0.000244836901235457i</v>
      </c>
      <c r="M3724" t="str">
        <f t="shared" si="1094"/>
        <v>0.0004-0.0000432065119827276i</v>
      </c>
      <c r="N3724">
        <f t="shared" si="1095"/>
        <v>32.315454745899473</v>
      </c>
      <c r="O3724">
        <f t="shared" si="1096"/>
        <v>43.262643844358792</v>
      </c>
      <c r="P3724" s="3">
        <f t="shared" si="1097"/>
        <v>-43.262643844358792</v>
      </c>
      <c r="Q3724" s="3">
        <f t="shared" si="1098"/>
        <v>147.68454525410053</v>
      </c>
      <c r="R3724">
        <f t="shared" si="1099"/>
        <v>-32.315454745899473</v>
      </c>
      <c r="S3724">
        <f t="shared" si="1100"/>
        <v>1152.5616195402829</v>
      </c>
      <c r="T3724">
        <f t="shared" si="1083"/>
        <v>-43.262643844358792</v>
      </c>
    </row>
    <row r="3725" spans="1:20" x14ac:dyDescent="0.25">
      <c r="A3725">
        <f t="shared" si="1084"/>
        <v>7269276.9148019692</v>
      </c>
      <c r="B3725">
        <f t="shared" si="1101"/>
        <v>1156941.353694536</v>
      </c>
      <c r="C3725" t="str">
        <f t="shared" si="1085"/>
        <v>-0.005738377475182+0.00365496199572004i</v>
      </c>
      <c r="D3725" t="str">
        <f t="shared" si="1086"/>
        <v>0.985698036169388-1.58116852189932i</v>
      </c>
      <c r="E3725" t="str">
        <f t="shared" si="1087"/>
        <v>-9.38917527949635-17.6094393169575i</v>
      </c>
      <c r="F3725" t="str">
        <f t="shared" si="1088"/>
        <v>1.81209141663217-1.18290407600081i</v>
      </c>
      <c r="G3725" t="str">
        <f t="shared" si="1089"/>
        <v>0.747277327230356-0.434573265903244i</v>
      </c>
      <c r="H3725" t="str">
        <f t="shared" si="1090"/>
        <v>0.00232406539976875-13.7582372491137i</v>
      </c>
      <c r="I3725" t="str">
        <f t="shared" si="1091"/>
        <v>-0.0458996554739933-0.0703396632680281i</v>
      </c>
      <c r="K3725" t="str">
        <f t="shared" si="1092"/>
        <v>0.000147334342813251-0.000108495964249274i</v>
      </c>
      <c r="L3725" t="str">
        <f t="shared" si="1093"/>
        <v>0.00015-0.000243910043071784i</v>
      </c>
      <c r="M3725" t="str">
        <f t="shared" si="1094"/>
        <v>0.0004-0.0000430429487773736i</v>
      </c>
      <c r="N3725">
        <f t="shared" si="1095"/>
        <v>32.494405695125494</v>
      </c>
      <c r="O3725">
        <f t="shared" si="1096"/>
        <v>43.345341804088655</v>
      </c>
      <c r="P3725" s="3">
        <f t="shared" si="1097"/>
        <v>-43.345341804088655</v>
      </c>
      <c r="Q3725" s="3">
        <f t="shared" si="1098"/>
        <v>147.50559430487451</v>
      </c>
      <c r="R3725">
        <f t="shared" si="1099"/>
        <v>-32.494405695125494</v>
      </c>
      <c r="S3725">
        <f t="shared" si="1100"/>
        <v>1156.941353694536</v>
      </c>
      <c r="T3725">
        <f t="shared" si="1083"/>
        <v>-43.345341804088655</v>
      </c>
    </row>
    <row r="3726" spans="1:20" x14ac:dyDescent="0.25">
      <c r="A3726">
        <f t="shared" si="1084"/>
        <v>7296900.1670782184</v>
      </c>
      <c r="B3726">
        <f t="shared" si="1101"/>
        <v>1161337.7308385754</v>
      </c>
      <c r="C3726" t="str">
        <f t="shared" si="1085"/>
        <v>-0.00567262816476157+0.00363799381511664i</v>
      </c>
      <c r="D3726" t="str">
        <f t="shared" si="1086"/>
        <v>0.980348750105633-1.57853409667998i</v>
      </c>
      <c r="E3726" t="str">
        <f t="shared" si="1087"/>
        <v>-9.37768956434956-17.5060891696031i</v>
      </c>
      <c r="F3726" t="str">
        <f t="shared" si="1088"/>
        <v>1.8086110311353-1.18438815290375i</v>
      </c>
      <c r="G3726" t="str">
        <f t="shared" si="1089"/>
        <v>0.745842072282418-0.435386811348123i</v>
      </c>
      <c r="H3726" t="str">
        <f t="shared" si="1090"/>
        <v>0.00230285269569988-13.7061429066675i</v>
      </c>
      <c r="I3726" t="str">
        <f t="shared" si="1091"/>
        <v>-0.0457833292969277-0.0699387254102382i</v>
      </c>
      <c r="K3726" t="str">
        <f t="shared" si="1092"/>
        <v>0.000147101425469739-0.000108208023381176i</v>
      </c>
      <c r="L3726" t="str">
        <f t="shared" si="1093"/>
        <v>0.00015-0.000242986693635967i</v>
      </c>
      <c r="M3726" t="str">
        <f t="shared" si="1094"/>
        <v>0.0004-0.0000428800047592883i</v>
      </c>
      <c r="N3726">
        <f t="shared" si="1095"/>
        <v>32.673035937018852</v>
      </c>
      <c r="O3726">
        <f t="shared" si="1096"/>
        <v>43.428130244075305</v>
      </c>
      <c r="P3726" s="3">
        <f t="shared" si="1097"/>
        <v>-43.428130244075305</v>
      </c>
      <c r="Q3726" s="3">
        <f t="shared" si="1098"/>
        <v>147.32696406298115</v>
      </c>
      <c r="R3726">
        <f t="shared" si="1099"/>
        <v>-32.673035937018852</v>
      </c>
      <c r="S3726">
        <f t="shared" si="1100"/>
        <v>1161.3377308385755</v>
      </c>
      <c r="T3726">
        <f t="shared" si="1083"/>
        <v>-43.428130244075305</v>
      </c>
    </row>
    <row r="3727" spans="1:20" x14ac:dyDescent="0.25">
      <c r="A3727">
        <f t="shared" si="1084"/>
        <v>7324628.3877131157</v>
      </c>
      <c r="B3727">
        <f t="shared" si="1101"/>
        <v>1165750.8142157621</v>
      </c>
      <c r="C3727" t="str">
        <f t="shared" si="1085"/>
        <v>-0.00560751743081566+0.00362091452403998i</v>
      </c>
      <c r="D3727" t="str">
        <f t="shared" si="1086"/>
        <v>0.975017137771496-1.57588592728084i</v>
      </c>
      <c r="E3727" t="str">
        <f t="shared" si="1087"/>
        <v>-9.36604025745041-17.4031440015396i</v>
      </c>
      <c r="F3727" t="str">
        <f t="shared" si="1088"/>
        <v>1.80511764059346-1.18586623550109i</v>
      </c>
      <c r="G3727" t="str">
        <f t="shared" si="1089"/>
        <v>0.744401454263309-0.436197121900156i</v>
      </c>
      <c r="H3727" t="str">
        <f t="shared" si="1090"/>
        <v>0.00228184335997847-13.6542458747436i</v>
      </c>
      <c r="I3727" t="str">
        <f t="shared" si="1091"/>
        <v>-0.0456669947363977-0.0695393148037681i</v>
      </c>
      <c r="K3727" t="str">
        <f t="shared" si="1092"/>
        <v>0.000146869502683027-0.000107920187034365i</v>
      </c>
      <c r="L3727" t="str">
        <f t="shared" si="1093"/>
        <v>0.00015-0.000242066839645315i</v>
      </c>
      <c r="M3727" t="str">
        <f t="shared" si="1094"/>
        <v>0.0004-0.0000427176775844673i</v>
      </c>
      <c r="N3727">
        <f t="shared" si="1095"/>
        <v>32.851344021180665</v>
      </c>
      <c r="O3727">
        <f t="shared" si="1096"/>
        <v>43.511008838804138</v>
      </c>
      <c r="P3727" s="3">
        <f t="shared" si="1097"/>
        <v>-43.511008838804138</v>
      </c>
      <c r="Q3727" s="3">
        <f t="shared" si="1098"/>
        <v>147.14865597881933</v>
      </c>
      <c r="R3727">
        <f t="shared" si="1099"/>
        <v>-32.851344021180665</v>
      </c>
      <c r="S3727">
        <f t="shared" si="1100"/>
        <v>1165.7508142157621</v>
      </c>
      <c r="T3727">
        <f t="shared" si="1083"/>
        <v>-43.511008838804138</v>
      </c>
    </row>
    <row r="3728" spans="1:20" x14ac:dyDescent="0.25">
      <c r="A3728">
        <f t="shared" si="1084"/>
        <v>7352461.9755864255</v>
      </c>
      <c r="B3728">
        <f t="shared" si="1101"/>
        <v>1170180.667309782</v>
      </c>
      <c r="C3728" t="str">
        <f t="shared" si="1085"/>
        <v>-0.00554304099941163+0.00360372822673552i</v>
      </c>
      <c r="D3728" t="str">
        <f t="shared" si="1086"/>
        <v>0.969703264354067-1.57322415674264i</v>
      </c>
      <c r="E3728" t="str">
        <f t="shared" si="1087"/>
        <v>-9.35422829362752-17.3006031441213i</v>
      </c>
      <c r="F3728" t="str">
        <f t="shared" si="1088"/>
        <v>1.80161127304666-1.1873382162198i</v>
      </c>
      <c r="G3728" t="str">
        <f t="shared" si="1089"/>
        <v>0.742955484736271-0.437004156086145i</v>
      </c>
      <c r="H3728" t="str">
        <f t="shared" si="1090"/>
        <v>0.0022610354170576-13.6025454055667i</v>
      </c>
      <c r="I3728" t="str">
        <f t="shared" si="1091"/>
        <v>-0.0455506502742933-0.069141428598879i</v>
      </c>
      <c r="K3728" t="str">
        <f t="shared" si="1092"/>
        <v>0.00014663857471141-0.000107632460351815i</v>
      </c>
      <c r="L3728" t="str">
        <f t="shared" si="1093"/>
        <v>0.00015-0.000241150467867419i</v>
      </c>
      <c r="M3728" t="str">
        <f t="shared" si="1094"/>
        <v>0.0004-0.0000425559649177798i</v>
      </c>
      <c r="N3728">
        <f t="shared" si="1095"/>
        <v>33.029328514696914</v>
      </c>
      <c r="O3728">
        <f t="shared" si="1096"/>
        <v>43.593977261887645</v>
      </c>
      <c r="P3728" s="3">
        <f t="shared" si="1097"/>
        <v>-43.593977261887645</v>
      </c>
      <c r="Q3728" s="3">
        <f t="shared" si="1098"/>
        <v>146.97067148530309</v>
      </c>
      <c r="R3728">
        <f t="shared" si="1099"/>
        <v>-33.029328514696914</v>
      </c>
      <c r="S3728">
        <f t="shared" si="1100"/>
        <v>1170.1806673097819</v>
      </c>
      <c r="T3728">
        <f t="shared" si="1083"/>
        <v>-43.593977261887645</v>
      </c>
    </row>
    <row r="3729" spans="1:20" x14ac:dyDescent="0.25">
      <c r="A3729">
        <f t="shared" si="1084"/>
        <v>7380401.331093655</v>
      </c>
      <c r="B3729">
        <f t="shared" si="1101"/>
        <v>1174627.3538455593</v>
      </c>
      <c r="C3729" t="str">
        <f t="shared" si="1085"/>
        <v>-0.00547919459411469+0.00358643897276909i</v>
      </c>
      <c r="D3729" t="str">
        <f t="shared" si="1086"/>
        <v>0.964407193590114-1.57054892826719i</v>
      </c>
      <c r="E3729" t="str">
        <f t="shared" si="1087"/>
        <v>-9.342254608777-17.1984659326916i</v>
      </c>
      <c r="F3729" t="str">
        <f t="shared" si="1088"/>
        <v>1.79809195749308-1.18880398744336i</v>
      </c>
      <c r="G3729" t="str">
        <f t="shared" si="1089"/>
        <v>0.741504175659687-0.43780787240402i</v>
      </c>
      <c r="H3729" t="str">
        <f t="shared" si="1090"/>
        <v>0.0022404269095629-13.5510407541979i</v>
      </c>
      <c r="I3729" t="str">
        <f t="shared" si="1091"/>
        <v>-0.0454342944303584-0.0687450639668478i</v>
      </c>
      <c r="K3729" t="str">
        <f t="shared" si="1092"/>
        <v>0.000146408641754326-0.000107344848460847i</v>
      </c>
      <c r="L3729" t="str">
        <f t="shared" si="1093"/>
        <v>0.00015-0.000240237565119963i</v>
      </c>
      <c r="M3729" t="str">
        <f t="shared" si="1094"/>
        <v>0.0004-0.0000423948644329346i</v>
      </c>
      <c r="N3729">
        <f t="shared" si="1095"/>
        <v>33.206988002128043</v>
      </c>
      <c r="O3729">
        <f t="shared" si="1096"/>
        <v>43.677035186091175</v>
      </c>
      <c r="P3729" s="3">
        <f t="shared" si="1097"/>
        <v>-43.677035186091175</v>
      </c>
      <c r="Q3729" s="3">
        <f t="shared" si="1098"/>
        <v>146.79301199787196</v>
      </c>
      <c r="R3729">
        <f t="shared" si="1099"/>
        <v>-33.206988002128043</v>
      </c>
      <c r="S3729">
        <f t="shared" si="1100"/>
        <v>1174.6273538455594</v>
      </c>
      <c r="T3729">
        <f t="shared" si="1083"/>
        <v>-43.677035186091175</v>
      </c>
    </row>
    <row r="3730" spans="1:20" x14ac:dyDescent="0.25">
      <c r="A3730">
        <f t="shared" si="1084"/>
        <v>7408446.8561518108</v>
      </c>
      <c r="B3730">
        <f t="shared" si="1101"/>
        <v>1179090.9377901724</v>
      </c>
      <c r="C3730" t="str">
        <f t="shared" si="1085"/>
        <v>-0.00541597393655496+0.00356905075725601i</v>
      </c>
      <c r="D3730" t="str">
        <f t="shared" si="1086"/>
        <v>0.95912898776912-1.56786038520094i</v>
      </c>
      <c r="E3730" t="str">
        <f t="shared" si="1087"/>
        <v>-9.33012013991686-17.0967317064985i</v>
      </c>
      <c r="F3730" t="str">
        <f t="shared" si="1088"/>
        <v>1.79455972389324-1.19026344152178i</v>
      </c>
      <c r="G3730" t="str">
        <f t="shared" si="1089"/>
        <v>0.740047539388792-0.438608229327023i</v>
      </c>
      <c r="H3730" t="str">
        <f t="shared" si="1090"/>
        <v>0.00222001589815245-13.4997311785241i</v>
      </c>
      <c r="I3730" t="str">
        <f t="shared" si="1091"/>
        <v>-0.0453179257621628-0.0683502180996662i</v>
      </c>
      <c r="K3730" t="str">
        <f t="shared" si="1092"/>
        <v>0.000146179703952839-0.000107057356472582i</v>
      </c>
      <c r="L3730" t="str">
        <f t="shared" si="1093"/>
        <v>0.00015-0.000239328118270535i</v>
      </c>
      <c r="M3730" t="str">
        <f t="shared" si="1094"/>
        <v>0.0004-0.0000422343738124473i</v>
      </c>
      <c r="N3730">
        <f t="shared" si="1095"/>
        <v>33.384321085493241</v>
      </c>
      <c r="O3730">
        <f t="shared" si="1096"/>
        <v>43.760182283358489</v>
      </c>
      <c r="P3730" s="3">
        <f t="shared" si="1097"/>
        <v>-43.760182283358489</v>
      </c>
      <c r="Q3730" s="3">
        <f t="shared" si="1098"/>
        <v>146.61567891450676</v>
      </c>
      <c r="R3730">
        <f t="shared" si="1099"/>
        <v>-33.384321085493241</v>
      </c>
      <c r="S3730">
        <f t="shared" si="1100"/>
        <v>1179.0909377901723</v>
      </c>
      <c r="T3730">
        <f t="shared" si="1083"/>
        <v>-43.760182283358489</v>
      </c>
    </row>
    <row r="3731" spans="1:20" x14ac:dyDescent="0.25">
      <c r="A3731">
        <f t="shared" si="1084"/>
        <v>7436598.954205187</v>
      </c>
      <c r="B3731">
        <f t="shared" si="1101"/>
        <v>1183571.483353775</v>
      </c>
      <c r="C3731" t="str">
        <f t="shared" si="1085"/>
        <v>-0.0053533747469879+0.00355156752109751i</v>
      </c>
      <c r="D3731" t="str">
        <f t="shared" si="1086"/>
        <v>0.953868707736555-1.56515867101852i</v>
      </c>
      <c r="E3731" t="str">
        <f t="shared" si="1087"/>
        <v>-9.31782582524068-16.9953998086089i</v>
      </c>
      <c r="F3731" t="str">
        <f t="shared" si="1088"/>
        <v>1.79101460317404-1.19171647078172i</v>
      </c>
      <c r="G3731" t="str">
        <f t="shared" si="1089"/>
        <v>0.738585588677345-0.439405185307917i</v>
      </c>
      <c r="H3731" t="str">
        <f t="shared" si="1090"/>
        <v>0.00219980046137717-13.4486159392473i</v>
      </c>
      <c r="I3731" t="str">
        <f t="shared" si="1091"/>
        <v>-0.0452015428650709-0.0679568882097359i</v>
      </c>
      <c r="K3731" t="str">
        <f t="shared" si="1092"/>
        <v>0.00014595176139012-0.000106769989481418i</v>
      </c>
      <c r="L3731" t="str">
        <f t="shared" si="1093"/>
        <v>0.00015-0.000238422114236436i</v>
      </c>
      <c r="M3731" t="str">
        <f t="shared" si="1094"/>
        <v>0.0004-0.0000420744907476063i</v>
      </c>
      <c r="N3731">
        <f t="shared" si="1095"/>
        <v>33.561326384257626</v>
      </c>
      <c r="O3731">
        <f t="shared" si="1096"/>
        <v>43.843418224837521</v>
      </c>
      <c r="P3731" s="3">
        <f t="shared" si="1097"/>
        <v>-43.843418224837521</v>
      </c>
      <c r="Q3731" s="3">
        <f t="shared" si="1098"/>
        <v>146.43867361574237</v>
      </c>
      <c r="R3731">
        <f t="shared" si="1099"/>
        <v>-33.561326384257626</v>
      </c>
      <c r="S3731">
        <f t="shared" si="1100"/>
        <v>1183.571483353775</v>
      </c>
      <c r="T3731">
        <f t="shared" si="1083"/>
        <v>-43.843418224837521</v>
      </c>
    </row>
    <row r="3732" spans="1:20" x14ac:dyDescent="0.25">
      <c r="A3732">
        <f t="shared" si="1084"/>
        <v>7464858.0302311666</v>
      </c>
      <c r="B3732">
        <f t="shared" si="1101"/>
        <v>1188069.0549905193</v>
      </c>
      <c r="C3732" t="str">
        <f t="shared" si="1085"/>
        <v>-0.00529139274484868+0.00353399315122364i</v>
      </c>
      <c r="D3732" t="str">
        <f t="shared" si="1086"/>
        <v>0.948626412897343-1.56244392930646i</v>
      </c>
      <c r="E3732" t="str">
        <f t="shared" si="1087"/>
        <v>-9.30537260416887-16.8944695858226i</v>
      </c>
      <c r="F3732" t="str">
        <f t="shared" si="1088"/>
        <v>1.78745662723269-1.19316296753677i</v>
      </c>
      <c r="G3732" t="str">
        <f t="shared" si="1089"/>
        <v>0.737118336679242-0.440198698783254i</v>
      </c>
      <c r="H3732" t="str">
        <f t="shared" si="1090"/>
        <v>0.00217977869554192-13.3976942998736i</v>
      </c>
      <c r="I3732" t="str">
        <f t="shared" si="1091"/>
        <v>-0.0450851443722106-0.067565071529561i</v>
      </c>
      <c r="K3732" t="str">
        <f t="shared" si="1092"/>
        <v>0.000145724814091936-0.000106482752564511i</v>
      </c>
      <c r="L3732" t="str">
        <f t="shared" si="1093"/>
        <v>0.00015-0.000237519539984495i</v>
      </c>
      <c r="M3732" t="str">
        <f t="shared" si="1094"/>
        <v>0.0004-0.0000419152129384403i</v>
      </c>
      <c r="N3732">
        <f t="shared" si="1095"/>
        <v>33.738002535314052</v>
      </c>
      <c r="O3732">
        <f t="shared" si="1096"/>
        <v>43.926742680905953</v>
      </c>
      <c r="P3732" s="3">
        <f t="shared" si="1097"/>
        <v>-43.926742680905953</v>
      </c>
      <c r="Q3732" s="3">
        <f t="shared" si="1098"/>
        <v>146.26199746468595</v>
      </c>
      <c r="R3732">
        <f t="shared" si="1099"/>
        <v>-33.738002535314052</v>
      </c>
      <c r="S3732">
        <f t="shared" si="1100"/>
        <v>1188.0690549905194</v>
      </c>
      <c r="T3732">
        <f t="shared" si="1083"/>
        <v>-43.926742680905953</v>
      </c>
    </row>
    <row r="3733" spans="1:20" x14ac:dyDescent="0.25">
      <c r="A3733">
        <f t="shared" si="1084"/>
        <v>7493224.4907460455</v>
      </c>
      <c r="B3733">
        <f t="shared" si="1101"/>
        <v>1192583.7173994833</v>
      </c>
      <c r="C3733" t="str">
        <f t="shared" si="1085"/>
        <v>-0.00523002364930059+0.00351633148084322i</v>
      </c>
      <c r="D3733" t="str">
        <f t="shared" si="1086"/>
        <v>0.943402161219595-1.55971630374705i</v>
      </c>
      <c r="E3733" t="str">
        <f t="shared" si="1087"/>
        <v>-9.29276141740052-16.7939403885862i</v>
      </c>
      <c r="F3733" t="str">
        <f t="shared" si="1088"/>
        <v>1.78388582894054-1.19460282409769i</v>
      </c>
      <c r="G3733" t="str">
        <f t="shared" si="1089"/>
        <v>0.735645796950093-0.440988728177666i</v>
      </c>
      <c r="H3733" t="str">
        <f t="shared" si="1090"/>
        <v>0.0021599487145673-13.3469655267029i</v>
      </c>
      <c r="I3733" t="str">
        <f t="shared" si="1091"/>
        <v>-0.0449687289544376-0.0671747653114419i</v>
      </c>
      <c r="K3733" t="str">
        <f t="shared" si="1092"/>
        <v>0.00014549886202714-0.000106195650781256i</v>
      </c>
      <c r="L3733" t="str">
        <f t="shared" si="1093"/>
        <v>0.00015-0.000236620382530878i</v>
      </c>
      <c r="M3733" t="str">
        <f t="shared" si="1094"/>
        <v>0.0004-0.0000417565380936842i</v>
      </c>
      <c r="N3733">
        <f t="shared" si="1095"/>
        <v>33.914348192964582</v>
      </c>
      <c r="O3733">
        <f t="shared" si="1096"/>
        <v>44.010155321196088</v>
      </c>
      <c r="P3733" s="3">
        <f t="shared" si="1097"/>
        <v>-44.010155321196088</v>
      </c>
      <c r="Q3733" s="3">
        <f t="shared" si="1098"/>
        <v>146.08565180703542</v>
      </c>
      <c r="R3733">
        <f t="shared" si="1099"/>
        <v>-33.914348192964582</v>
      </c>
      <c r="S3733">
        <f t="shared" si="1100"/>
        <v>1192.5837173994832</v>
      </c>
      <c r="T3733">
        <f t="shared" si="1083"/>
        <v>-44.010155321196088</v>
      </c>
    </row>
    <row r="3734" spans="1:20" x14ac:dyDescent="0.25">
      <c r="A3734">
        <f t="shared" si="1084"/>
        <v>7521698.74381088</v>
      </c>
      <c r="B3734">
        <f t="shared" si="1101"/>
        <v>1197115.5355256014</v>
      </c>
      <c r="C3734" t="str">
        <f t="shared" si="1085"/>
        <v>-0.00516926317977625+0.00349858628970002i</v>
      </c>
      <c r="D3734" t="str">
        <f t="shared" si="1086"/>
        <v>0.938196009238418-1.55697593810223i</v>
      </c>
      <c r="E3734" t="str">
        <f t="shared" si="1087"/>
        <v>-9.27999320696213-16.693811570906i</v>
      </c>
      <c r="F3734" t="str">
        <f t="shared" si="1088"/>
        <v>1.78030224214673-1.19603593278291i</v>
      </c>
      <c r="G3734" t="str">
        <f t="shared" si="1089"/>
        <v>0.734167983448743-0.441775231908206i</v>
      </c>
      <c r="H3734" t="str">
        <f t="shared" si="1090"/>
        <v>0.00214030864985201-13.2964288888181i</v>
      </c>
      <c r="I3734" t="str">
        <f t="shared" si="1091"/>
        <v>-0.0448522953203016-0.066785966827163i</v>
      </c>
      <c r="K3734" t="str">
        <f t="shared" si="1092"/>
        <v>0.000145273905108163-0.000105908689172791i</v>
      </c>
      <c r="L3734" t="str">
        <f t="shared" si="1093"/>
        <v>0.00015-0.000235724628940902i</v>
      </c>
      <c r="M3734" t="str">
        <f t="shared" si="1094"/>
        <v>0.0004-0.0000415984639307474i</v>
      </c>
      <c r="N3734">
        <f t="shared" si="1095"/>
        <v>34.090362028901495</v>
      </c>
      <c r="O3734">
        <f t="shared" si="1096"/>
        <v>44.093655814620803</v>
      </c>
      <c r="P3734" s="3">
        <f t="shared" si="1097"/>
        <v>-44.093655814620803</v>
      </c>
      <c r="Q3734" s="3">
        <f t="shared" si="1098"/>
        <v>145.9096379710985</v>
      </c>
      <c r="R3734">
        <f t="shared" si="1099"/>
        <v>-34.090362028901495</v>
      </c>
      <c r="S3734">
        <f t="shared" si="1100"/>
        <v>1197.1155355256014</v>
      </c>
      <c r="T3734">
        <f t="shared" si="1083"/>
        <v>-44.093655814620803</v>
      </c>
    </row>
    <row r="3735" spans="1:20" x14ac:dyDescent="0.25">
      <c r="A3735">
        <f t="shared" si="1084"/>
        <v>7550281.1990373619</v>
      </c>
      <c r="B3735">
        <f t="shared" si="1101"/>
        <v>1201664.5745605987</v>
      </c>
      <c r="C3735" t="str">
        <f t="shared" si="1085"/>
        <v>-0.00510910705651336+0.00348076130433575i</v>
      </c>
      <c r="D3735" t="str">
        <f t="shared" si="1086"/>
        <v>0.933008012060001-1.55422297619767i</v>
      </c>
      <c r="E3735" t="str">
        <f t="shared" si="1087"/>
        <v>-9.26706891625633-16.5940824902615i</v>
      </c>
      <c r="F3735" t="str">
        <f t="shared" si="1088"/>
        <v>1.77670590168178-1.19746218592899i</v>
      </c>
      <c r="G3735" t="str">
        <f t="shared" si="1089"/>
        <v>0.732684910538738-0.442558168388721i</v>
      </c>
      <c r="H3735" t="str">
        <f t="shared" si="1090"/>
        <v>0.00212085665013605-13.2460836580748i</v>
      </c>
      <c r="I3735" t="str">
        <f t="shared" si="1091"/>
        <v>-0.0447358422160084-0.0663986733676827i</v>
      </c>
      <c r="K3735" t="str">
        <f t="shared" si="1092"/>
        <v>0.000145049943191516-0.000105621872761504i</v>
      </c>
      <c r="L3735" t="str">
        <f t="shared" si="1093"/>
        <v>0.00015-0.000234832266328853i</v>
      </c>
      <c r="M3735" t="str">
        <f t="shared" si="1094"/>
        <v>0.0004-0.0000414409881756799i</v>
      </c>
      <c r="N3735">
        <f t="shared" si="1095"/>
        <v>34.266042732185525</v>
      </c>
      <c r="O3735">
        <f t="shared" si="1096"/>
        <v>44.177243829397753</v>
      </c>
      <c r="P3735" s="3">
        <f t="shared" si="1097"/>
        <v>-44.177243829397753</v>
      </c>
      <c r="Q3735" s="3">
        <f t="shared" si="1098"/>
        <v>145.73395726781447</v>
      </c>
      <c r="R3735">
        <f t="shared" si="1099"/>
        <v>-34.266042732185525</v>
      </c>
      <c r="S3735">
        <f t="shared" si="1100"/>
        <v>1201.6645745605988</v>
      </c>
      <c r="T3735">
        <f t="shared" si="1083"/>
        <v>-44.177243829397753</v>
      </c>
    </row>
    <row r="3736" spans="1:20" x14ac:dyDescent="0.25">
      <c r="A3736">
        <f t="shared" si="1084"/>
        <v>7578972.2675937042</v>
      </c>
      <c r="B3736">
        <f t="shared" si="1101"/>
        <v>1206230.8999439289</v>
      </c>
      <c r="C3736" t="str">
        <f t="shared" si="1085"/>
        <v>-0.00504955100108305+0.0034628601983586i</v>
      </c>
      <c r="D3736" t="str">
        <f t="shared" si="1086"/>
        <v>0.927838223365923-1.55145756190698i</v>
      </c>
      <c r="E3736" t="str">
        <f t="shared" si="1087"/>
        <v>-9.25398949010841-16.4947525075165i</v>
      </c>
      <c r="F3736" t="str">
        <f t="shared" si="1088"/>
        <v>1.77309684336102-1.19888147590121i</v>
      </c>
      <c r="G3736" t="str">
        <f t="shared" si="1089"/>
        <v>0.73119659298975-0.443337496034265i</v>
      </c>
      <c r="H3736" t="str">
        <f t="shared" si="1090"/>
        <v>0.00210159088136432-13.1959291090902i</v>
      </c>
      <c r="I3736" t="str">
        <f t="shared" si="1091"/>
        <v>-0.044619368425377-0.0660128822428167i</v>
      </c>
      <c r="K3736" t="str">
        <f t="shared" si="1092"/>
        <v>0.000144826976078287-0.000105335206550541i</v>
      </c>
      <c r="L3736" t="str">
        <f t="shared" si="1093"/>
        <v>0.00015-0.000233943281857793i</v>
      </c>
      <c r="M3736" t="str">
        <f t="shared" si="1094"/>
        <v>0.0004-0.0000412841085631399i</v>
      </c>
      <c r="N3736">
        <f t="shared" si="1095"/>
        <v>34.441389009221382</v>
      </c>
      <c r="O3736">
        <f t="shared" si="1096"/>
        <v>44.260919033075162</v>
      </c>
      <c r="P3736" s="3">
        <f t="shared" si="1097"/>
        <v>-44.260919033075162</v>
      </c>
      <c r="Q3736" s="3">
        <f t="shared" si="1098"/>
        <v>145.55861099077862</v>
      </c>
      <c r="R3736">
        <f t="shared" si="1099"/>
        <v>-34.441389009221382</v>
      </c>
      <c r="S3736">
        <f t="shared" si="1100"/>
        <v>1206.230899943929</v>
      </c>
      <c r="T3736">
        <f t="shared" si="1083"/>
        <v>-44.260919033075162</v>
      </c>
    </row>
    <row r="3737" spans="1:20" x14ac:dyDescent="0.25">
      <c r="A3737">
        <f t="shared" si="1084"/>
        <v>7607772.3622105606</v>
      </c>
      <c r="B3737">
        <f t="shared" si="1101"/>
        <v>1210814.577363716</v>
      </c>
      <c r="C3737" t="str">
        <f t="shared" si="1085"/>
        <v>-0.00499059073691246+0.00344488659271864i</v>
      </c>
      <c r="D3737" t="str">
        <f t="shared" si="1086"/>
        <v>0.922686695417546-1.54867983913596i</v>
      </c>
      <c r="E3737" t="str">
        <f t="shared" si="1087"/>
        <v>-9.2407558748128-16.3958209868333i</v>
      </c>
      <c r="F3737" t="str">
        <f t="shared" si="1088"/>
        <v>1.76947510398796-1.20029369510436i</v>
      </c>
      <c r="G3737" t="str">
        <f t="shared" si="1089"/>
        <v>0.729703045978936-0.444113173265553i</v>
      </c>
      <c r="H3737" t="str">
        <f t="shared" si="1090"/>
        <v>0.00208250952655112-13.1459645192333i</v>
      </c>
      <c r="I3737" t="str">
        <f t="shared" si="1091"/>
        <v>-0.0445028727698049-0.0656285907809278i</v>
      </c>
      <c r="K3737" t="str">
        <f t="shared" si="1092"/>
        <v>0.000144605003514644-0.000105048695523334i</v>
      </c>
      <c r="L3737" t="str">
        <f t="shared" si="1093"/>
        <v>0.00015-0.000233057662739383i</v>
      </c>
      <c r="M3737" t="str">
        <f t="shared" si="1094"/>
        <v>0.0004-0.0000411278228363617i</v>
      </c>
      <c r="N3737">
        <f t="shared" si="1095"/>
        <v>34.616399583733852</v>
      </c>
      <c r="O3737">
        <f t="shared" si="1096"/>
        <v>44.344681092555788</v>
      </c>
      <c r="P3737" s="3">
        <f t="shared" si="1097"/>
        <v>-44.344681092555788</v>
      </c>
      <c r="Q3737" s="3">
        <f t="shared" si="1098"/>
        <v>145.38360041626615</v>
      </c>
      <c r="R3737">
        <f t="shared" si="1099"/>
        <v>-34.616399583733852</v>
      </c>
      <c r="S3737">
        <f t="shared" si="1100"/>
        <v>1210.8145773637159</v>
      </c>
      <c r="T3737">
        <f t="shared" si="1083"/>
        <v>-44.344681092555788</v>
      </c>
    </row>
    <row r="3738" spans="1:20" x14ac:dyDescent="0.25">
      <c r="A3738">
        <f t="shared" si="1084"/>
        <v>7636681.897186962</v>
      </c>
      <c r="B3738">
        <f t="shared" si="1101"/>
        <v>1215415.6727576982</v>
      </c>
      <c r="C3738" t="str">
        <f t="shared" si="1085"/>
        <v>-0.00493222198979977+0.00342684405598851i</v>
      </c>
      <c r="D3738" t="str">
        <f t="shared" si="1086"/>
        <v>0.917553479060666-1.54588995180709i</v>
      </c>
      <c r="E3738" t="str">
        <f t="shared" si="1087"/>
        <v>-9.22736901817624-16.297287295582i</v>
      </c>
      <c r="F3738" t="str">
        <f t="shared" si="1088"/>
        <v>1.76584072135736-1.20169873599337i</v>
      </c>
      <c r="G3738" t="str">
        <f t="shared" si="1089"/>
        <v>0.728204285092259-0.444885158513442i</v>
      </c>
      <c r="H3738" t="str">
        <f t="shared" si="1090"/>
        <v>0.00206361078564523-13.0961891686139i</v>
      </c>
      <c r="I3738" t="str">
        <f t="shared" si="1091"/>
        <v>-0.0443863541082161-0.0652457963286014i</v>
      </c>
      <c r="K3738" t="str">
        <f t="shared" si="1092"/>
        <v>0.000144384025192345-0.000104762344643134i</v>
      </c>
      <c r="L3738" t="str">
        <f t="shared" si="1093"/>
        <v>0.00015-0.000232175396233695i</v>
      </c>
      <c r="M3738" t="str">
        <f t="shared" si="1094"/>
        <v>0.0004-0.0000409721287471228i</v>
      </c>
      <c r="N3738">
        <f t="shared" si="1095"/>
        <v>34.791073196741991</v>
      </c>
      <c r="O3738">
        <f t="shared" si="1096"/>
        <v>44.428529674122352</v>
      </c>
      <c r="P3738" s="3">
        <f t="shared" si="1097"/>
        <v>-44.428529674122352</v>
      </c>
      <c r="Q3738" s="3">
        <f t="shared" si="1098"/>
        <v>145.20892680325801</v>
      </c>
      <c r="R3738">
        <f t="shared" si="1099"/>
        <v>-34.791073196741991</v>
      </c>
      <c r="S3738">
        <f t="shared" si="1100"/>
        <v>1215.4156727576983</v>
      </c>
      <c r="T3738">
        <f t="shared" si="1083"/>
        <v>-44.428529674122352</v>
      </c>
    </row>
    <row r="3739" spans="1:20" x14ac:dyDescent="0.25">
      <c r="A3739">
        <f t="shared" si="1084"/>
        <v>7665701.2883962728</v>
      </c>
      <c r="B3739">
        <f t="shared" si="1101"/>
        <v>1220034.2523141776</v>
      </c>
      <c r="C3739" t="str">
        <f t="shared" si="1085"/>
        <v>-0.00487444048842353+0.00340873610465018i</v>
      </c>
      <c r="D3739" t="str">
        <f t="shared" si="1086"/>
        <v>0.912438623730363-1.54308804384403i</v>
      </c>
      <c r="E3739" t="str">
        <f t="shared" si="1087"/>
        <v>-9.21382986956212-16.1991508042537i</v>
      </c>
      <c r="F3739" t="str">
        <f t="shared" si="1088"/>
        <v>1.76219373425838-1.20309649108434i</v>
      </c>
      <c r="G3739" t="str">
        <f t="shared" si="1089"/>
        <v>0.726700326325746-0.445653410223461i</v>
      </c>
      <c r="H3739" t="str">
        <f t="shared" si="1090"/>
        <v>0.0020448928753956-13.0466023400725i</v>
      </c>
      <c r="I3739" t="str">
        <f t="shared" si="1091"/>
        <v>-0.0442698113370233-0.0648644962503319i</v>
      </c>
      <c r="K3739" t="str">
        <f t="shared" si="1092"/>
        <v>0.000144164040749244-0.000104476158852546i</v>
      </c>
      <c r="L3739" t="str">
        <f t="shared" si="1093"/>
        <v>0.00015-0.000231296469649029i</v>
      </c>
      <c r="M3739" t="str">
        <f t="shared" si="1094"/>
        <v>0.0004-0.000040817024055711i</v>
      </c>
      <c r="N3739">
        <f t="shared" si="1095"/>
        <v>34.965408606529394</v>
      </c>
      <c r="O3739">
        <f t="shared" si="1096"/>
        <v>44.512464443461511</v>
      </c>
      <c r="P3739" s="3">
        <f t="shared" si="1097"/>
        <v>-44.512464443461511</v>
      </c>
      <c r="Q3739" s="3">
        <f t="shared" si="1098"/>
        <v>145.03459139347061</v>
      </c>
      <c r="R3739">
        <f t="shared" si="1099"/>
        <v>-34.965408606529394</v>
      </c>
      <c r="S3739">
        <f t="shared" si="1100"/>
        <v>1220.0342523141776</v>
      </c>
      <c r="T3739">
        <f t="shared" si="1083"/>
        <v>-44.512464443461511</v>
      </c>
    </row>
    <row r="3740" spans="1:20" x14ac:dyDescent="0.25">
      <c r="A3740">
        <f t="shared" si="1084"/>
        <v>7694830.9532921789</v>
      </c>
      <c r="B3740">
        <f t="shared" si="1101"/>
        <v>1224670.3824729715</v>
      </c>
      <c r="C3740" t="str">
        <f t="shared" si="1085"/>
        <v>-0.0048172419648444+0.00339056620338735i</v>
      </c>
      <c r="D3740" t="str">
        <f t="shared" si="1086"/>
        <v>0.907342177455978-1.54027425915635i</v>
      </c>
      <c r="E3740" t="str">
        <f t="shared" si="1087"/>
        <v>-9.20013937993145-16.1014108863706i</v>
      </c>
      <c r="F3740" t="str">
        <f t="shared" si="1088"/>
        <v>1.75853418247749-1.20448685296538i</v>
      </c>
      <c r="G3740" t="str">
        <f t="shared" si="1089"/>
        <v>0.725191186086689-0.446417886860361i</v>
      </c>
      <c r="H3740" t="str">
        <f t="shared" si="1090"/>
        <v>0.00202635402921775-12.99720331917i</v>
      </c>
      <c r="I3740" t="str">
        <f t="shared" si="1091"/>
        <v>-0.0441532433900752-0.0644846879282019i</v>
      </c>
      <c r="K3740" t="str">
        <f t="shared" si="1092"/>
        <v>0.000143945049769801-0.000104190143073086i</v>
      </c>
      <c r="L3740" t="str">
        <f t="shared" si="1093"/>
        <v>0.00015-0.00023042087034173i</v>
      </c>
      <c r="M3740" t="str">
        <f t="shared" si="1094"/>
        <v>0.0004-0.0000406625065308936i</v>
      </c>
      <c r="N3740">
        <f t="shared" si="1095"/>
        <v>35.139404588617026</v>
      </c>
      <c r="O3740">
        <f t="shared" si="1096"/>
        <v>44.596485065688555</v>
      </c>
      <c r="P3740" s="3">
        <f t="shared" si="1097"/>
        <v>-44.596485065688555</v>
      </c>
      <c r="Q3740" s="3">
        <f t="shared" si="1098"/>
        <v>144.86059541138297</v>
      </c>
      <c r="R3740">
        <f t="shared" si="1099"/>
        <v>-35.139404588617026</v>
      </c>
      <c r="S3740">
        <f t="shared" si="1100"/>
        <v>1224.6703824729714</v>
      </c>
      <c r="T3740">
        <f t="shared" si="1083"/>
        <v>-44.596485065688555</v>
      </c>
    </row>
    <row r="3741" spans="1:20" x14ac:dyDescent="0.25">
      <c r="A3741">
        <f t="shared" si="1084"/>
        <v>7724071.3109146897</v>
      </c>
      <c r="B3741">
        <f t="shared" si="1101"/>
        <v>1229324.1299263688</v>
      </c>
      <c r="C3741" t="str">
        <f t="shared" si="1085"/>
        <v>-0.00476062215500087+0.0033723377653831i</v>
      </c>
      <c r="D3741" t="str">
        <f t="shared" si="1086"/>
        <v>0.90226418686631-1.53744874162435i</v>
      </c>
      <c r="E3741" t="str">
        <f t="shared" si="1087"/>
        <v>-9.1862985018835-16.0040669183968i</v>
      </c>
      <c r="F3741" t="str">
        <f t="shared" si="1088"/>
        <v>1.7548621068012-1.2058697143077i</v>
      </c>
      <c r="G3741" t="str">
        <f t="shared" si="1089"/>
        <v>0.723676881194798-0.447178546912716i</v>
      </c>
      <c r="H3741" t="str">
        <f t="shared" si="1090"/>
        <v>0.00200799249706097-12.947991394177i</v>
      </c>
      <c r="I3741" t="str">
        <f t="shared" si="1091"/>
        <v>-0.0440366492386078-0.0641063687615561i</v>
      </c>
      <c r="K3741" t="str">
        <f t="shared" si="1092"/>
        <v>0.000143727051785604-0.000103904302204732i</v>
      </c>
      <c r="L3741" t="str">
        <f t="shared" si="1093"/>
        <v>0.00015-0.00022954858571601i</v>
      </c>
      <c r="M3741" t="str">
        <f t="shared" si="1094"/>
        <v>0.0004-0.0000405085739498839i</v>
      </c>
      <c r="N3741">
        <f t="shared" si="1095"/>
        <v>35.31305993572937</v>
      </c>
      <c r="O3741">
        <f t="shared" si="1096"/>
        <v>44.680591205371279</v>
      </c>
      <c r="P3741" s="3">
        <f t="shared" si="1097"/>
        <v>-44.680591205371279</v>
      </c>
      <c r="Q3741" s="3">
        <f t="shared" si="1098"/>
        <v>144.68694006427063</v>
      </c>
      <c r="R3741">
        <f t="shared" si="1099"/>
        <v>-35.31305993572937</v>
      </c>
      <c r="S3741">
        <f t="shared" si="1100"/>
        <v>1229.3241299263689</v>
      </c>
      <c r="T3741">
        <f t="shared" si="1083"/>
        <v>-44.680591205371279</v>
      </c>
    </row>
    <row r="3742" spans="1:20" x14ac:dyDescent="0.25">
      <c r="A3742">
        <f t="shared" si="1084"/>
        <v>7753422.7818961646</v>
      </c>
      <c r="B3742">
        <f t="shared" si="1101"/>
        <v>1233995.561620089</v>
      </c>
      <c r="C3742" t="str">
        <f t="shared" si="1085"/>
        <v>-0.00470457679919735+0.00335405415262297i</v>
      </c>
      <c r="D3742" t="str">
        <f t="shared" si="1086"/>
        <v>0.897204697194952-1.53461163508398i</v>
      </c>
      <c r="E3742" t="str">
        <f t="shared" si="1087"/>
        <v>-9.17230818969489-15.907118279649i</v>
      </c>
      <c r="F3742" t="str">
        <f t="shared" si="1088"/>
        <v>1.7511775490188-1.20724496787674i</v>
      </c>
      <c r="G3742" t="str">
        <f t="shared" si="1089"/>
        <v>0.722157428883294-0.447935348897543i</v>
      </c>
      <c r="H3742" t="str">
        <f t="shared" si="1090"/>
        <v>0.00198980654527588-12.8989658560638i</v>
      </c>
      <c r="I3742" t="str">
        <f t="shared" si="1091"/>
        <v>-0.0439200278911933-0.0637295361666818i</v>
      </c>
      <c r="K3742" t="str">
        <f t="shared" si="1092"/>
        <v>0.000143510046275875-0.000103618641125495i</v>
      </c>
      <c r="L3742" t="str">
        <f t="shared" si="1093"/>
        <v>0.00015-0.000228679603223759i</v>
      </c>
      <c r="M3742" t="str">
        <f t="shared" si="1094"/>
        <v>0.0004-0.0000403552240983105i</v>
      </c>
      <c r="N3742">
        <f t="shared" si="1095"/>
        <v>35.486373457764159</v>
      </c>
      <c r="O3742">
        <f t="shared" si="1096"/>
        <v>44.764782526554548</v>
      </c>
      <c r="P3742" s="3">
        <f t="shared" si="1097"/>
        <v>-44.764782526554548</v>
      </c>
      <c r="Q3742" s="3">
        <f t="shared" si="1098"/>
        <v>144.51362654223584</v>
      </c>
      <c r="R3742">
        <f t="shared" si="1099"/>
        <v>-35.486373457764159</v>
      </c>
      <c r="S3742">
        <f t="shared" si="1100"/>
        <v>1233.9955616200889</v>
      </c>
      <c r="T3742">
        <f t="shared" si="1083"/>
        <v>-44.764782526554548</v>
      </c>
    </row>
    <row r="3743" spans="1:20" x14ac:dyDescent="0.25">
      <c r="A3743">
        <f t="shared" si="1084"/>
        <v>7782885.78846737</v>
      </c>
      <c r="B3743">
        <f t="shared" si="1101"/>
        <v>1238684.7447542453</v>
      </c>
      <c r="C3743" t="str">
        <f t="shared" si="1085"/>
        <v>-0.00464910164258614+0.00333571867620339i</v>
      </c>
      <c r="D3743" t="str">
        <f t="shared" si="1086"/>
        <v>0.892163752285823-1.53176308331197i</v>
      </c>
      <c r="E3743" t="str">
        <f t="shared" si="1087"/>
        <v>-9.15816939935765-15.8105643522066i</v>
      </c>
      <c r="F3743" t="str">
        <f t="shared" si="1088"/>
        <v>1.74748055192479-1.20861250654334i</v>
      </c>
      <c r="G3743" t="str">
        <f t="shared" si="1089"/>
        <v>0.720632846799946-0.448688251364967i</v>
      </c>
      <c r="H3743" t="str">
        <f t="shared" si="1090"/>
        <v>0.00197179445648298-12.8501259984902i</v>
      </c>
      <c r="I3743" t="str">
        <f t="shared" si="1091"/>
        <v>-0.0438033783936844-0.0633541875764815i</v>
      </c>
      <c r="K3743" t="str">
        <f t="shared" si="1092"/>
        <v>0.000143294032667995-0.000103333164690992i</v>
      </c>
      <c r="L3743" t="str">
        <f t="shared" si="1093"/>
        <v>0.00015-0.000227813910364375i</v>
      </c>
      <c r="M3743" t="str">
        <f t="shared" si="1094"/>
        <v>0.0004-0.0000402024547701838i</v>
      </c>
      <c r="N3743">
        <f t="shared" si="1095"/>
        <v>35.6593439817579</v>
      </c>
      <c r="O3743">
        <f t="shared" si="1096"/>
        <v>44.849058692783679</v>
      </c>
      <c r="P3743" s="3">
        <f t="shared" si="1097"/>
        <v>-44.849058692783679</v>
      </c>
      <c r="Q3743" s="3">
        <f t="shared" si="1098"/>
        <v>144.3406560182421</v>
      </c>
      <c r="R3743">
        <f t="shared" si="1099"/>
        <v>-35.6593439817579</v>
      </c>
      <c r="S3743">
        <f t="shared" si="1100"/>
        <v>1238.6847447542452</v>
      </c>
      <c r="T3743">
        <f t="shared" si="1083"/>
        <v>-44.849058692783679</v>
      </c>
    </row>
    <row r="3744" spans="1:20" x14ac:dyDescent="0.25">
      <c r="A3744">
        <f t="shared" si="1084"/>
        <v>7812460.7544635469</v>
      </c>
      <c r="B3744">
        <f t="shared" si="1101"/>
        <v>1243391.7467843115</v>
      </c>
      <c r="C3744" t="str">
        <f t="shared" si="1085"/>
        <v>-0.00459419243564191+0.00331733459664465i</v>
      </c>
      <c r="D3744" t="str">
        <f t="shared" si="1086"/>
        <v>0.887141394598877-1.52890323001103i</v>
      </c>
      <c r="E3744" t="str">
        <f t="shared" si="1087"/>
        <v>-9.14388308861514-15.7144045208209i</v>
      </c>
      <c r="F3744" t="str">
        <f t="shared" si="1088"/>
        <v>1.74377115932131-1.20997222329506i</v>
      </c>
      <c r="G3744" t="str">
        <f t="shared" si="1089"/>
        <v>0.719103153008045-0.449437212902908i</v>
      </c>
      <c r="H3744" t="str">
        <f t="shared" si="1090"/>
        <v>0.00195395452944172-12.801471117795i</v>
      </c>
      <c r="I3744" t="str">
        <f t="shared" si="1091"/>
        <v>-0.043686699829158-0.0629803204401458i</v>
      </c>
      <c r="K3744" t="str">
        <f t="shared" si="1092"/>
        <v>0.000143079010338025-0.000103047877734032i</v>
      </c>
      <c r="L3744" t="str">
        <f t="shared" si="1093"/>
        <v>0.00015-0.000226951494684573i</v>
      </c>
      <c r="M3744" t="str">
        <f t="shared" si="1094"/>
        <v>0.0004-0.0000400502637678659i</v>
      </c>
      <c r="N3744">
        <f t="shared" si="1095"/>
        <v>35.831970351849947</v>
      </c>
      <c r="O3744">
        <f t="shared" si="1096"/>
        <v>44.933419367128721</v>
      </c>
      <c r="P3744" s="3">
        <f t="shared" si="1097"/>
        <v>-44.933419367128721</v>
      </c>
      <c r="Q3744" s="3">
        <f t="shared" si="1098"/>
        <v>144.16802964815005</v>
      </c>
      <c r="R3744">
        <f t="shared" si="1099"/>
        <v>-35.831970351849947</v>
      </c>
      <c r="S3744">
        <f t="shared" si="1100"/>
        <v>1243.3917467843114</v>
      </c>
      <c r="T3744">
        <f t="shared" si="1083"/>
        <v>-44.933419367128721</v>
      </c>
    </row>
    <row r="3745" spans="1:20" x14ac:dyDescent="0.25">
      <c r="A3745">
        <f t="shared" si="1084"/>
        <v>7842148.1053305082</v>
      </c>
      <c r="B3745">
        <f t="shared" si="1101"/>
        <v>1248116.6354220919</v>
      </c>
      <c r="C3745" t="str">
        <f t="shared" si="1085"/>
        <v>-0.00453984493462978+0.00329890512420925i</v>
      </c>
      <c r="D3745" t="str">
        <f t="shared" si="1086"/>
        <v>0.882137665215949-1.52603221879526i</v>
      </c>
      <c r="E3745" t="str">
        <f t="shared" si="1087"/>
        <v>-9.12945021699769-15.6186381728258i</v>
      </c>
      <c r="F3745" t="str">
        <f t="shared" si="1088"/>
        <v>1.74004941602032-1.21132401124751i</v>
      </c>
      <c r="G3745" t="str">
        <f t="shared" si="1089"/>
        <v>0.717568365987326-0.450182192141809i</v>
      </c>
      <c r="H3745" t="str">
        <f t="shared" si="1090"/>
        <v>0.00193628507892025-12.7530005129863i</v>
      </c>
      <c r="I3745" t="str">
        <f t="shared" si="1091"/>
        <v>-0.0435699913178567-0.0626079322228266i</v>
      </c>
      <c r="K3745" t="str">
        <f t="shared" si="1092"/>
        <v>0.000142864978611224-0.000102762785064204i</v>
      </c>
      <c r="L3745" t="str">
        <f t="shared" si="1093"/>
        <v>0.00015-0.000226092343778216i</v>
      </c>
      <c r="M3745" t="str">
        <f t="shared" si="1094"/>
        <v>0.0004-0.0000398986489020381i</v>
      </c>
      <c r="N3745">
        <f t="shared" si="1095"/>
        <v>36.004251429245784</v>
      </c>
      <c r="O3745">
        <f t="shared" si="1096"/>
        <v>45.017864212207499</v>
      </c>
      <c r="P3745" s="3">
        <f t="shared" si="1097"/>
        <v>-45.017864212207499</v>
      </c>
      <c r="Q3745" s="3">
        <f t="shared" si="1098"/>
        <v>143.99574857075422</v>
      </c>
      <c r="R3745">
        <f t="shared" si="1099"/>
        <v>-36.004251429245784</v>
      </c>
      <c r="S3745">
        <f t="shared" si="1100"/>
        <v>1248.116635422092</v>
      </c>
      <c r="T3745">
        <f t="shared" si="1083"/>
        <v>-45.017864212207499</v>
      </c>
    </row>
    <row r="3746" spans="1:20" x14ac:dyDescent="0.25">
      <c r="A3746">
        <f t="shared" si="1084"/>
        <v>7871948.2681307653</v>
      </c>
      <c r="B3746">
        <f t="shared" si="1101"/>
        <v>1252859.478636696</v>
      </c>
      <c r="C3746" t="str">
        <f t="shared" si="1085"/>
        <v>-0.00448605490206575+0.00328043341922443i</v>
      </c>
      <c r="D3746" t="str">
        <f t="shared" si="1086"/>
        <v>0.877152603846793-1.52315019317561i</v>
      </c>
      <c r="E3746" t="str">
        <f t="shared" si="1087"/>
        <v>-9.1148717458559-15.5232646980457i</v>
      </c>
      <c r="F3746" t="str">
        <f t="shared" si="1088"/>
        <v>1.73631536784572-1.21266776365582i</v>
      </c>
      <c r="G3746" t="str">
        <f t="shared" si="1089"/>
        <v>0.71602850463483-0.450923147759393i</v>
      </c>
      <c r="H3746" t="str">
        <f t="shared" si="1090"/>
        <v>0.00191878443556584-12.7047134857306i</v>
      </c>
      <c r="I3746" t="str">
        <f t="shared" si="1091"/>
        <v>-0.0434532520171257-0.062237020405304i</v>
      </c>
      <c r="K3746" t="str">
        <f t="shared" si="1092"/>
        <v>0.000142651936762578-0.000102477891467482i</v>
      </c>
      <c r="L3746" t="str">
        <f t="shared" si="1093"/>
        <v>0.00015-0.000225236445286129i</v>
      </c>
      <c r="M3746" t="str">
        <f t="shared" si="1094"/>
        <v>0.0004-0.0000397476079916698i</v>
      </c>
      <c r="N3746">
        <f t="shared" si="1095"/>
        <v>36.176186092179051</v>
      </c>
      <c r="O3746">
        <f t="shared" si="1096"/>
        <v>45.102392890209792</v>
      </c>
      <c r="P3746" s="3">
        <f t="shared" si="1097"/>
        <v>-45.102392890209792</v>
      </c>
      <c r="Q3746" s="3">
        <f t="shared" si="1098"/>
        <v>143.82381390782095</v>
      </c>
      <c r="R3746">
        <f t="shared" si="1099"/>
        <v>-36.176186092179051</v>
      </c>
      <c r="S3746">
        <f t="shared" si="1100"/>
        <v>1252.8594786366959</v>
      </c>
      <c r="T3746">
        <f t="shared" si="1083"/>
        <v>-45.102392890209792</v>
      </c>
    </row>
    <row r="3747" spans="1:20" x14ac:dyDescent="0.25">
      <c r="A3747">
        <f t="shared" si="1084"/>
        <v>7901861.671549662</v>
      </c>
      <c r="B3747">
        <f t="shared" si="1101"/>
        <v>1257620.3446555154</v>
      </c>
      <c r="C3747" t="str">
        <f t="shared" si="1085"/>
        <v>-0.00443281810717099+0.00326192259240995i</v>
      </c>
      <c r="D3747" t="str">
        <f t="shared" si="1086"/>
        <v>0.872186248835273-1.52025729654559i</v>
      </c>
      <c r="E3747" t="str">
        <f t="shared" si="1087"/>
        <v>-9.10014863839366-15.4282834887064i</v>
      </c>
      <c r="F3747" t="str">
        <f t="shared" si="1088"/>
        <v>1.7325690616353-1.21400337392613i</v>
      </c>
      <c r="G3747" t="str">
        <f t="shared" si="1089"/>
        <v>0.7144835882657-0.451660038485441i</v>
      </c>
      <c r="H3747" t="str">
        <f t="shared" si="1090"/>
        <v>0.00190145094577604-12.6566093403438i</v>
      </c>
      <c r="I3747" t="str">
        <f t="shared" si="1091"/>
        <v>-0.0433364811213519-0.0618675824836613i</v>
      </c>
      <c r="K3747" t="str">
        <f t="shared" si="1092"/>
        <v>0.000142439884017321-0.000102193201705834i</v>
      </c>
      <c r="L3747" t="str">
        <f t="shared" si="1093"/>
        <v>0.00015-0.000224383786895924i</v>
      </c>
      <c r="M3747" t="str">
        <f t="shared" si="1094"/>
        <v>0.0004-0.0000395971388639867i</v>
      </c>
      <c r="N3747">
        <f t="shared" si="1095"/>
        <v>36.34777323587241</v>
      </c>
      <c r="O3747">
        <f t="shared" si="1096"/>
        <v>45.187005062919646</v>
      </c>
      <c r="P3747" s="3">
        <f t="shared" si="1097"/>
        <v>-45.187005062919646</v>
      </c>
      <c r="Q3747" s="3">
        <f t="shared" si="1098"/>
        <v>143.65222676412759</v>
      </c>
      <c r="R3747">
        <f t="shared" si="1099"/>
        <v>-36.34777323587241</v>
      </c>
      <c r="S3747">
        <f t="shared" si="1100"/>
        <v>1257.6203446555153</v>
      </c>
      <c r="T3747">
        <f t="shared" si="1083"/>
        <v>-45.187005062919646</v>
      </c>
    </row>
    <row r="3748" spans="1:20" x14ac:dyDescent="0.25">
      <c r="A3748">
        <f t="shared" si="1084"/>
        <v>7931888.7459015502</v>
      </c>
      <c r="B3748">
        <f t="shared" si="1101"/>
        <v>1262399.3019652064</v>
      </c>
      <c r="C3748" t="str">
        <f t="shared" si="1085"/>
        <v>-0.00438013032631816+0.0032433757052092i</v>
      </c>
      <c r="D3748" t="str">
        <f t="shared" si="1086"/>
        <v>0.867238637165695-1.51735367216702i</v>
      </c>
      <c r="E3748" t="str">
        <f t="shared" si="1087"/>
        <v>-9.08528185969804-15.3336939393418i</v>
      </c>
      <c r="F3748" t="str">
        <f t="shared" si="1088"/>
        <v>1.72881054524247-1.21533073562713i</v>
      </c>
      <c r="G3748" t="str">
        <f t="shared" si="1089"/>
        <v>0.712933636613923-0.452392823106611i</v>
      </c>
      <c r="H3748" t="str">
        <f t="shared" si="1090"/>
        <v>0.00188428297157046-12.6086873837799i</v>
      </c>
      <c r="I3748" t="str">
        <f t="shared" si="1091"/>
        <v>-0.0432196778618916-0.0614996159689441i</v>
      </c>
      <c r="K3748" t="str">
        <f t="shared" si="1092"/>
        <v>0.000142228819551469-0.000101908720516837i</v>
      </c>
      <c r="L3748" t="str">
        <f t="shared" si="1093"/>
        <v>0.00015-0.000223534356341826i</v>
      </c>
      <c r="M3748" t="str">
        <f t="shared" si="1094"/>
        <v>0.0004-0.0000394472393544397i</v>
      </c>
      <c r="N3748">
        <f t="shared" si="1095"/>
        <v>36.519011772494281</v>
      </c>
      <c r="O3748">
        <f t="shared" si="1096"/>
        <v>45.271700391739699</v>
      </c>
      <c r="P3748" s="3">
        <f t="shared" si="1097"/>
        <v>-45.271700391739699</v>
      </c>
      <c r="Q3748" s="3">
        <f t="shared" si="1098"/>
        <v>143.48098822750572</v>
      </c>
      <c r="R3748">
        <f t="shared" si="1099"/>
        <v>-36.519011772494281</v>
      </c>
      <c r="S3748">
        <f t="shared" si="1100"/>
        <v>1262.3993019652064</v>
      </c>
      <c r="T3748">
        <f t="shared" si="1083"/>
        <v>-45.271700391739699</v>
      </c>
    </row>
    <row r="3749" spans="1:20" x14ac:dyDescent="0.25">
      <c r="A3749">
        <f t="shared" si="1084"/>
        <v>7962029.9231359772</v>
      </c>
      <c r="B3749">
        <f t="shared" si="1101"/>
        <v>1267196.4193126743</v>
      </c>
      <c r="C3749" t="str">
        <f t="shared" si="1085"/>
        <v>-0.00432798734347148+0.0032247957701258i</v>
      </c>
      <c r="D3749" t="str">
        <f t="shared" si="1086"/>
        <v>0.862309804469275-1.51443946315601i</v>
      </c>
      <c r="E3749" t="str">
        <f t="shared" si="1087"/>
        <v>-9.07027237677028-15.239495446705i</v>
      </c>
      <c r="F3749" t="str">
        <f t="shared" si="1088"/>
        <v>1.72503986753799-1.21664974250181i</v>
      </c>
      <c r="G3749" t="str">
        <f t="shared" si="1089"/>
        <v>0.711378669833005-0.453121460471284i</v>
      </c>
      <c r="H3749" t="str">
        <f t="shared" si="1090"/>
        <v>0.00186727889046321-12.560946925622i</v>
      </c>
      <c r="I3749" t="str">
        <f t="shared" si="1091"/>
        <v>-0.0431028415070086-0.0611331183868348i</v>
      </c>
      <c r="K3749" t="str">
        <f t="shared" si="1092"/>
        <v>0.000142018742492341-0.000101624452613303i</v>
      </c>
      <c r="L3749" t="str">
        <f t="shared" si="1093"/>
        <v>0.00015-0.000222688141404488i</v>
      </c>
      <c r="M3749" t="str">
        <f t="shared" si="1094"/>
        <v>0.0004-0.0000392979073066744i</v>
      </c>
      <c r="N3749">
        <f t="shared" si="1095"/>
        <v>36.689900631119116</v>
      </c>
      <c r="O3749">
        <f t="shared" si="1096"/>
        <v>45.356478537713173</v>
      </c>
      <c r="P3749" s="3">
        <f t="shared" si="1097"/>
        <v>-45.356478537713173</v>
      </c>
      <c r="Q3749" s="3">
        <f t="shared" si="1098"/>
        <v>143.31009936888088</v>
      </c>
      <c r="R3749">
        <f t="shared" si="1099"/>
        <v>-36.689900631119116</v>
      </c>
      <c r="S3749">
        <f t="shared" si="1100"/>
        <v>1267.1964193126744</v>
      </c>
      <c r="T3749">
        <f t="shared" si="1083"/>
        <v>-45.356478537713173</v>
      </c>
    </row>
    <row r="3750" spans="1:20" x14ac:dyDescent="0.25">
      <c r="A3750">
        <f t="shared" si="1084"/>
        <v>7992285.6368438946</v>
      </c>
      <c r="B3750">
        <f t="shared" si="1101"/>
        <v>1272011.7657060625</v>
      </c>
      <c r="C3750" t="str">
        <f t="shared" si="1085"/>
        <v>-0.00427638495061941+0.00320618575106342i</v>
      </c>
      <c r="D3750" t="str">
        <f t="shared" si="1086"/>
        <v>0.857399785030868-1.51151481246905i</v>
      </c>
      <c r="E3750" t="str">
        <f t="shared" si="1087"/>
        <v>-9.05512115855323-15.1456874096751i</v>
      </c>
      <c r="F3750" t="str">
        <f t="shared" si="1088"/>
        <v>1.72125707841139-1.21796028847908i</v>
      </c>
      <c r="G3750" t="str">
        <f t="shared" si="1089"/>
        <v>0.709818708496586-0.453845909494428i</v>
      </c>
      <c r="H3750" t="str">
        <f t="shared" si="1090"/>
        <v>0.00185043709533614-12.5133872780718i</v>
      </c>
      <c r="I3750" t="str">
        <f t="shared" si="1091"/>
        <v>-0.0429859713617971-0.0607680872773121i</v>
      </c>
      <c r="K3750" t="str">
        <f t="shared" si="1092"/>
        <v>0.000141809651919095-0.000101340402682917i</v>
      </c>
      <c r="L3750" t="str">
        <f t="shared" si="1093"/>
        <v>0.00015-0.000221845129910827i</v>
      </c>
      <c r="M3750" t="str">
        <f t="shared" si="1094"/>
        <v>0.0004-0.0000391491405724989i</v>
      </c>
      <c r="N3750">
        <f t="shared" si="1095"/>
        <v>36.860438757681294</v>
      </c>
      <c r="O3750">
        <f t="shared" si="1096"/>
        <v>45.441339161547006</v>
      </c>
      <c r="P3750" s="3">
        <f t="shared" si="1097"/>
        <v>-45.441339161547006</v>
      </c>
      <c r="Q3750" s="3">
        <f t="shared" si="1098"/>
        <v>143.13956124231871</v>
      </c>
      <c r="R3750">
        <f t="shared" si="1099"/>
        <v>-36.860438757681294</v>
      </c>
      <c r="S3750">
        <f t="shared" si="1100"/>
        <v>1272.0117657060625</v>
      </c>
      <c r="T3750">
        <f t="shared" si="1083"/>
        <v>-45.441339161547006</v>
      </c>
    </row>
    <row r="3751" spans="1:20" x14ac:dyDescent="0.25">
      <c r="A3751">
        <f t="shared" si="1084"/>
        <v>8022656.3222639011</v>
      </c>
      <c r="B3751">
        <f t="shared" si="1101"/>
        <v>1276845.4104157456</v>
      </c>
      <c r="C3751" t="str">
        <f t="shared" si="1085"/>
        <v>-0.00422531894819992+0.00318754856366994i</v>
      </c>
      <c r="D3751" t="str">
        <f t="shared" si="1086"/>
        <v>0.852508611795659-1.50857986288924i</v>
      </c>
      <c r="E3751" t="str">
        <f t="shared" si="1087"/>
        <v>-9.03982917595853-15.0522692291662i</v>
      </c>
      <c r="F3751" t="str">
        <f t="shared" si="1088"/>
        <v>1.71746222877233-1.21926226768561i</v>
      </c>
      <c r="G3751" t="str">
        <f t="shared" si="1089"/>
        <v>0.708253773598995-0.4545661291625i</v>
      </c>
      <c r="H3751" t="str">
        <f t="shared" si="1090"/>
        <v>0.00183375599431258-12.4660077559399i</v>
      </c>
      <c r="I3751" t="str">
        <f t="shared" si="1091"/>
        <v>-0.0428690667681099-0.0604045201943173i</v>
      </c>
      <c r="K3751" t="str">
        <f t="shared" si="1092"/>
        <v>0.000141601546863257-0.000101056575387878i</v>
      </c>
      <c r="L3751" t="str">
        <f t="shared" si="1093"/>
        <v>0.00015-0.000221005309733838i</v>
      </c>
      <c r="M3751" t="str">
        <f t="shared" si="1094"/>
        <v>0.0004-0.0000390009370118539i</v>
      </c>
      <c r="N3751">
        <f t="shared" si="1095"/>
        <v>37.030625114932889</v>
      </c>
      <c r="O3751">
        <f t="shared" si="1096"/>
        <v>45.526281923634777</v>
      </c>
      <c r="P3751" s="3">
        <f t="shared" si="1097"/>
        <v>-45.526281923634777</v>
      </c>
      <c r="Q3751" s="3">
        <f t="shared" si="1098"/>
        <v>142.96937488506711</v>
      </c>
      <c r="R3751">
        <f t="shared" si="1099"/>
        <v>-37.030625114932889</v>
      </c>
      <c r="S3751">
        <f t="shared" si="1100"/>
        <v>1276.8454104157456</v>
      </c>
      <c r="T3751">
        <f t="shared" si="1083"/>
        <v>-45.526281923634777</v>
      </c>
    </row>
    <row r="3752" spans="1:20" x14ac:dyDescent="0.25">
      <c r="A3752">
        <f t="shared" si="1084"/>
        <v>8053142.4162885044</v>
      </c>
      <c r="B3752">
        <f t="shared" si="1101"/>
        <v>1281697.4229753255</v>
      </c>
      <c r="C3752" t="str">
        <f t="shared" si="1085"/>
        <v>-0.00417478514551947+0.00316888707568534i</v>
      </c>
      <c r="D3752" t="str">
        <f t="shared" si="1086"/>
        <v>0.847636316376209-1.50563475701272i</v>
      </c>
      <c r="E3752" t="str">
        <f t="shared" si="1087"/>
        <v>-9.0243974018921-14.9592403080358i</v>
      </c>
      <c r="F3752" t="str">
        <f t="shared" si="1088"/>
        <v>1.71365537055182-1.22055557445765i</v>
      </c>
      <c r="G3752" t="str">
        <f t="shared" si="1089"/>
        <v>0.706683886555734-0.455282078538368i</v>
      </c>
      <c r="H3752" t="str">
        <f t="shared" si="1090"/>
        <v>0.00181723401063192-12.4188076766357i</v>
      </c>
      <c r="I3752" t="str">
        <f t="shared" si="1091"/>
        <v>-0.0427521271044802-0.0600424147054165i</v>
      </c>
      <c r="K3752" t="str">
        <f t="shared" si="1092"/>
        <v>0.000141394426309253-0.000100772975364549i</v>
      </c>
      <c r="L3752" t="str">
        <f t="shared" si="1093"/>
        <v>0.00015-0.000220168668792427i</v>
      </c>
      <c r="M3752" t="str">
        <f t="shared" si="1094"/>
        <v>0.0004-0.0000388532944927812i</v>
      </c>
      <c r="N3752">
        <f t="shared" si="1095"/>
        <v>37.200458682394071</v>
      </c>
      <c r="O3752">
        <f t="shared" si="1096"/>
        <v>45.611306484078597</v>
      </c>
      <c r="P3752" s="3">
        <f t="shared" si="1097"/>
        <v>-45.611306484078597</v>
      </c>
      <c r="Q3752" s="3">
        <f t="shared" si="1098"/>
        <v>142.79954131760593</v>
      </c>
      <c r="R3752">
        <f t="shared" si="1099"/>
        <v>-37.200458682394071</v>
      </c>
      <c r="S3752">
        <f t="shared" si="1100"/>
        <v>1281.6974229753255</v>
      </c>
      <c r="T3752">
        <f t="shared" si="1083"/>
        <v>-45.611306484078597</v>
      </c>
    </row>
    <row r="3753" spans="1:20" x14ac:dyDescent="0.25">
      <c r="A3753">
        <f t="shared" si="1084"/>
        <v>8083744.3574704016</v>
      </c>
      <c r="B3753">
        <f t="shared" si="1101"/>
        <v>1286567.8731826318</v>
      </c>
      <c r="C3753" t="str">
        <f t="shared" si="1085"/>
        <v>-0.00412477936116383+0.00315020410729314i</v>
      </c>
      <c r="D3753" t="str">
        <f t="shared" si="1086"/>
        <v>0.842782929059448-1.50267963723516i</v>
      </c>
      <c r="E3753" t="str">
        <f t="shared" si="1087"/>
        <v>-9.00882681127825-14.8666000509922i</v>
      </c>
      <c r="F3753" t="str">
        <f t="shared" si="1088"/>
        <v>1.70983655670316-1.22184010335296i</v>
      </c>
      <c r="G3753" t="str">
        <f t="shared" si="1089"/>
        <v>0.705109069203903-0.45599371676626i</v>
      </c>
      <c r="H3753" t="str">
        <f t="shared" si="1090"/>
        <v>0.00180086958252477-12.3717863601575i</v>
      </c>
      <c r="I3753" t="str">
        <f t="shared" si="1091"/>
        <v>-0.0426351517860423-0.0596817683914596i</v>
      </c>
      <c r="K3753" t="str">
        <f t="shared" si="1092"/>
        <v>0.000141188289194942-0.000100489607223118i</v>
      </c>
      <c r="L3753" t="str">
        <f t="shared" si="1093"/>
        <v>0.00015-0.000219335195051232i</v>
      </c>
      <c r="M3753" t="str">
        <f t="shared" si="1094"/>
        <v>0.0004-0.000038706210891394i</v>
      </c>
      <c r="N3753">
        <f t="shared" si="1095"/>
        <v>37.369938456308091</v>
      </c>
      <c r="O3753">
        <f t="shared" si="1096"/>
        <v>45.696412502712263</v>
      </c>
      <c r="P3753" s="3">
        <f t="shared" si="1097"/>
        <v>-45.696412502712263</v>
      </c>
      <c r="Q3753" s="3">
        <f t="shared" si="1098"/>
        <v>142.63006154369191</v>
      </c>
      <c r="R3753">
        <f t="shared" si="1099"/>
        <v>-37.369938456308091</v>
      </c>
      <c r="S3753">
        <f t="shared" si="1100"/>
        <v>1286.5678731826317</v>
      </c>
      <c r="T3753">
        <f t="shared" si="1083"/>
        <v>-45.696412502712263</v>
      </c>
    </row>
    <row r="3754" spans="1:20" x14ac:dyDescent="0.25">
      <c r="A3754">
        <f t="shared" si="1084"/>
        <v>8114462.5860287892</v>
      </c>
      <c r="B3754">
        <f t="shared" si="1101"/>
        <v>1291456.8311007258</v>
      </c>
      <c r="C3754" t="str">
        <f t="shared" si="1085"/>
        <v>-0.00407529742340301+0.00313150243147575i</v>
      </c>
      <c r="D3754" t="str">
        <f t="shared" si="1086"/>
        <v>0.837948478813961-1.49971464573854i</v>
      </c>
      <c r="E3754" t="str">
        <f t="shared" si="1087"/>
        <v>-8.99311838108265-14.7743478645038i</v>
      </c>
      <c r="F3754" t="str">
        <f t="shared" si="1088"/>
        <v>1.7060058412029-1.22311574916276i</v>
      </c>
      <c r="G3754" t="str">
        <f t="shared" si="1089"/>
        <v>0.703529343802558-0.456701003076739i</v>
      </c>
      <c r="H3754" t="str">
        <f t="shared" si="1090"/>
        <v>0.0017846611630889-12.324943129083i</v>
      </c>
      <c r="I3754" t="str">
        <f t="shared" si="1091"/>
        <v>-0.0425181402644495-0.059322578846245i</v>
      </c>
      <c r="K3754" t="str">
        <f t="shared" si="1092"/>
        <v>0.000140983134412151-0.000100206475547264i</v>
      </c>
      <c r="L3754" t="str">
        <f t="shared" si="1093"/>
        <v>0.00015-0.000218504876520455i</v>
      </c>
      <c r="M3754" t="str">
        <f t="shared" si="1094"/>
        <v>0.0004-0.000038559684091845i</v>
      </c>
      <c r="N3754">
        <f t="shared" si="1095"/>
        <v>37.539063449590572</v>
      </c>
      <c r="O3754">
        <f t="shared" si="1096"/>
        <v>45.781599639122305</v>
      </c>
      <c r="P3754" s="3">
        <f t="shared" si="1097"/>
        <v>-45.781599639122305</v>
      </c>
      <c r="Q3754" s="3">
        <f t="shared" si="1098"/>
        <v>142.46093655040943</v>
      </c>
      <c r="R3754">
        <f t="shared" si="1099"/>
        <v>-37.539063449590572</v>
      </c>
      <c r="S3754">
        <f t="shared" si="1100"/>
        <v>1291.4568311007258</v>
      </c>
      <c r="T3754">
        <f t="shared" si="1083"/>
        <v>-45.781599639122305</v>
      </c>
    </row>
    <row r="3755" spans="1:20" x14ac:dyDescent="0.25">
      <c r="A3755">
        <f t="shared" si="1084"/>
        <v>8145297.5438556978</v>
      </c>
      <c r="B3755">
        <f t="shared" si="1101"/>
        <v>1296364.3670589086</v>
      </c>
      <c r="C3755" t="str">
        <f t="shared" si="1085"/>
        <v>-0.00402633517058779+0.00311278477437266i</v>
      </c>
      <c r="D3755" t="str">
        <f t="shared" si="1086"/>
        <v>0.833132993297306-1.49673992447794i</v>
      </c>
      <c r="E3755" t="str">
        <f t="shared" si="1087"/>
        <v>-8.97727309033329-14.6824831567055i</v>
      </c>
      <c r="F3755" t="str">
        <f t="shared" si="1088"/>
        <v>1.70216327905151-1.22438240692375i</v>
      </c>
      <c r="G3755" t="str">
        <f t="shared" si="1089"/>
        <v>0.701944733033006-0.457403896791695i</v>
      </c>
      <c r="H3755" t="str">
        <f t="shared" si="1090"/>
        <v>0.00176860722016576-12.2782773085591i</v>
      </c>
      <c r="I3755" t="str">
        <f t="shared" si="1091"/>
        <v>-0.0424010920277871-0.0589648436761757i</v>
      </c>
      <c r="K3755" t="str">
        <f t="shared" si="1092"/>
        <v>0.000140778960807209-0.0000999235848938358i</v>
      </c>
      <c r="L3755" t="str">
        <f t="shared" si="1093"/>
        <v>0.00015-0.000217677701255683i</v>
      </c>
      <c r="M3755" t="str">
        <f t="shared" si="1094"/>
        <v>0.0004-0.0000384137119862971i</v>
      </c>
      <c r="N3755">
        <f t="shared" si="1095"/>
        <v>37.707832691780737</v>
      </c>
      <c r="O3755">
        <f t="shared" si="1096"/>
        <v>45.86686755267101</v>
      </c>
      <c r="P3755" s="3">
        <f t="shared" si="1097"/>
        <v>-45.86686755267101</v>
      </c>
      <c r="Q3755" s="3">
        <f t="shared" si="1098"/>
        <v>142.29216730821926</v>
      </c>
      <c r="R3755">
        <f t="shared" si="1099"/>
        <v>-37.707832691780737</v>
      </c>
      <c r="S3755">
        <f t="shared" si="1100"/>
        <v>1296.3643670589086</v>
      </c>
      <c r="T3755">
        <f t="shared" si="1083"/>
        <v>-45.86686755267101</v>
      </c>
    </row>
    <row r="3756" spans="1:20" x14ac:dyDescent="0.25">
      <c r="A3756">
        <f t="shared" si="1084"/>
        <v>8176249.6745223505</v>
      </c>
      <c r="B3756">
        <f t="shared" si="1101"/>
        <v>1301290.5516537325</v>
      </c>
      <c r="C3756" t="str">
        <f t="shared" si="1085"/>
        <v>-0.00397788845154024+0.00309405381564241i</v>
      </c>
      <c r="D3756" t="str">
        <f t="shared" si="1086"/>
        <v>0.828336498863538-1.49375561516859i</v>
      </c>
      <c r="E3756" t="str">
        <f t="shared" si="1087"/>
        <v>-8.96129192014099-14.591005337308i</v>
      </c>
      <c r="F3756" t="str">
        <f t="shared" si="1088"/>
        <v>1.69830892627391-1.22563997193021i</v>
      </c>
      <c r="G3756" t="str">
        <f t="shared" si="1089"/>
        <v>0.700355259999028-0.458102357329366i</v>
      </c>
      <c r="H3756" t="str">
        <f t="shared" si="1090"/>
        <v>0.00175270623621776-12.2317882262927i</v>
      </c>
      <c r="I3756" t="str">
        <f t="shared" si="1091"/>
        <v>-0.0422840066004869-0.0586085604999199i</v>
      </c>
      <c r="K3756" t="str">
        <f t="shared" si="1092"/>
        <v>0.000140575767181481-0.0000996409397925326i</v>
      </c>
      <c r="L3756" t="str">
        <f t="shared" si="1093"/>
        <v>0.00015-0.000216853657357724i</v>
      </c>
      <c r="M3756" t="str">
        <f t="shared" si="1094"/>
        <v>0.0004-0.0000382682924748925i</v>
      </c>
      <c r="N3756">
        <f t="shared" si="1095"/>
        <v>37.876245228989063</v>
      </c>
      <c r="O3756">
        <f t="shared" si="1096"/>
        <v>45.952215902517338</v>
      </c>
      <c r="P3756" s="3">
        <f t="shared" si="1097"/>
        <v>-45.952215902517338</v>
      </c>
      <c r="Q3756" s="3">
        <f t="shared" si="1098"/>
        <v>142.12375477101094</v>
      </c>
      <c r="R3756">
        <f t="shared" si="1099"/>
        <v>-37.876245228989063</v>
      </c>
      <c r="S3756">
        <f t="shared" si="1100"/>
        <v>1301.2905516537326</v>
      </c>
      <c r="T3756">
        <f t="shared" ref="T3756:T3819" si="1102">P3756</f>
        <v>-45.952215902517338</v>
      </c>
    </row>
    <row r="3757" spans="1:20" x14ac:dyDescent="0.25">
      <c r="A3757">
        <f t="shared" ref="A3757:A3820" si="1103">2*PI()*B3757</f>
        <v>8207319.4232855355</v>
      </c>
      <c r="B3757">
        <f t="shared" si="1101"/>
        <v>1306235.4557500167</v>
      </c>
      <c r="C3757" t="str">
        <f t="shared" ref="C3757:C3820" si="1104">IMPRODUCT(D3757,E3757,$C$40,,K3757,$C$41)</f>
        <v>-0.0039299531259363+0.00307531218882721i</v>
      </c>
      <c r="D3757" t="str">
        <f t="shared" ref="D3757:D3820" si="1105">IMDIV(IMPRODUCT($C$37,$C$38,COMPLEX(1,A3757/$C$38)),IMSUM(-1*A3757*A3757/$C$39,COMPLEX(0,1*A3757)))</f>
        <v>0.823559020570796-1.49076185927305i</v>
      </c>
      <c r="E3757" t="str">
        <f t="shared" ref="E3757:E3820" si="1106">IMDIV(IMPRODUCT(IMSUM(F3757,G3757),$C$29,H3757),IMSUM(1,I3757))</f>
        <v>-8.94517585371739-14.4999138175044i</v>
      </c>
      <c r="F3757" t="str">
        <f t="shared" ref="F3757:F3820" si="1107">IMDIV(IMPRODUCT($C$14,$C$15,COMPLEX(1,A3757/$C$15)),IMSUM(-1*A3757*A3757/$C$16,COMPLEX(0,A3757)))</f>
        <v>1.69444283991993-1.22688833974613i</v>
      </c>
      <c r="G3757" t="str">
        <f t="shared" ref="G3757:G3820" si="1108">IMDIV(1,COMPLEX(1,A3757*$C$9*$C$10))</f>
        <v>0.698760948227039-0.458796344209376i</v>
      </c>
      <c r="H3757" t="str">
        <f t="shared" ref="H3757:H3820" si="1109">IMDIV($C$3,IMSUM(K3757,COMPLEX(0,$C$28*A3757)))</f>
        <v>0.0017369567082062-12.1854752125401i</v>
      </c>
      <c r="I3757" t="str">
        <f t="shared" ref="I3757:I3820" si="1110">IMPRODUCT(F3757,$C$29,H3757,$C$31)</f>
        <v>-0.0421668835432328-0.058253726948067i</v>
      </c>
      <c r="K3757" t="str">
        <f t="shared" ref="K3757:K3820" si="1111">IF($C$26&lt;=0,IMDIV(1,IMSUM(IMDIV(1,L3757),1/$C$18)),IMDIV(1,IMSUM(IMDIV(1,L3757),1/$C$18,IMDIV(1,M3757))))</f>
        <v>0.000140373552291905-0.0000993585447455974i</v>
      </c>
      <c r="L3757" t="str">
        <f t="shared" ref="L3757:L3820" si="1112">IMSUM($C$21/$C$22,IMDIV(1,COMPLEX(0,$C$20*$C$22*A3757)))</f>
        <v>0.00015-0.000216032732972429i</v>
      </c>
      <c r="M3757" t="str">
        <f t="shared" ref="M3757:M3820" si="1113">IMSUM($C$25/$C$26,IMDIV(1,COMPLEX(0,$C$24*$C$26*A3757)))</f>
        <v>0.0004-0.0000381234234657227i</v>
      </c>
      <c r="N3757">
        <f t="shared" ref="N3757:N3820" si="1114">ABS(R3757)</f>
        <v>38.044300123845176</v>
      </c>
      <c r="O3757">
        <f t="shared" ref="O3757:O3820" si="1115">ABS(P3757)</f>
        <v>46.037644347639208</v>
      </c>
      <c r="P3757" s="3">
        <f t="shared" ref="P3757:P3820" si="1116">20*LOG10(IMABS(C3757))</f>
        <v>-46.037644347639208</v>
      </c>
      <c r="Q3757" s="3">
        <f t="shared" ref="Q3757:Q3820" si="1117">IMARGUMENT(C3757)*180/PI()</f>
        <v>141.95569987615482</v>
      </c>
      <c r="R3757">
        <f t="shared" ref="R3757:R3820" si="1118">IF(Q3757&lt;0,Q3757+180,Q3757-180)</f>
        <v>-38.044300123845176</v>
      </c>
      <c r="S3757">
        <f t="shared" ref="S3757:S3820" si="1119">B3757/1000</f>
        <v>1306.2354557500166</v>
      </c>
      <c r="T3757">
        <f t="shared" si="1102"/>
        <v>-46.037644347639208</v>
      </c>
    </row>
    <row r="3758" spans="1:20" x14ac:dyDescent="0.25">
      <c r="A3758">
        <f t="shared" si="1103"/>
        <v>8238507.2370940214</v>
      </c>
      <c r="B3758">
        <f t="shared" ref="B3758:B3821" si="1120">B3757*(1+B$42)</f>
        <v>1311199.1504818669</v>
      </c>
      <c r="C3758" t="str">
        <f t="shared" si="1104"/>
        <v>-0.00388252506468169+0.0030565624817208i</v>
      </c>
      <c r="D3758" t="str">
        <f t="shared" si="1105"/>
        <v>0.818800582189076-1.48775879798849i</v>
      </c>
      <c r="E3758" t="str">
        <f t="shared" si="1106"/>
        <v>-8.9289258763926-14.4092080098788i</v>
      </c>
      <c r="F3758" t="str">
        <f t="shared" si="1107"/>
        <v>1.69056507806439-1.22812740621735i</v>
      </c>
      <c r="G3758" t="str">
        <f t="shared" si="1108"/>
        <v>0.697161821666181-0.459485817057799i</v>
      </c>
      <c r="H3758" t="str">
        <f t="shared" si="1109"/>
        <v>0.00172135714746991-12.1393376000983i</v>
      </c>
      <c r="I3758" t="str">
        <f t="shared" si="1110"/>
        <v>-0.042049722452869-0.0579003406627835i</v>
      </c>
      <c r="K3758" t="str">
        <f t="shared" si="1111"/>
        <v>0.000140172314851527-0.0000990764042275175i</v>
      </c>
      <c r="L3758" t="str">
        <f t="shared" si="1112"/>
        <v>0.00015-0.000215214916290524i</v>
      </c>
      <c r="M3758" t="str">
        <f t="shared" si="1113"/>
        <v>0.0004-0.0000379791028747984i</v>
      </c>
      <c r="N3758">
        <f t="shared" si="1114"/>
        <v>38.211996455443938</v>
      </c>
      <c r="O3758">
        <f t="shared" si="1115"/>
        <v>46.12315254685462</v>
      </c>
      <c r="P3758" s="3">
        <f t="shared" si="1116"/>
        <v>-46.12315254685462</v>
      </c>
      <c r="Q3758" s="3">
        <f t="shared" si="1117"/>
        <v>141.78800354455606</v>
      </c>
      <c r="R3758">
        <f t="shared" si="1118"/>
        <v>-38.211996455443938</v>
      </c>
      <c r="S3758">
        <f t="shared" si="1119"/>
        <v>1311.1991504818668</v>
      </c>
      <c r="T3758">
        <f t="shared" si="1102"/>
        <v>-46.12315254685462</v>
      </c>
    </row>
    <row r="3759" spans="1:20" x14ac:dyDescent="0.25">
      <c r="A3759">
        <f t="shared" si="1103"/>
        <v>8269813.5645949785</v>
      </c>
      <c r="B3759">
        <f t="shared" si="1120"/>
        <v>1316181.707253698</v>
      </c>
      <c r="C3759" t="str">
        <f t="shared" si="1104"/>
        <v>-0.00383560015028061+0.00303780723673919i</v>
      </c>
      <c r="D3759" t="str">
        <f t="shared" si="1105"/>
        <v>0.814061206208094-1.48474657223425i</v>
      </c>
      <c r="E3759" t="str">
        <f t="shared" si="1106"/>
        <v>-8.9125429756307-14.3188873283136i</v>
      </c>
      <c r="F3759" t="str">
        <f t="shared" si="1107"/>
        <v>1.68667569980732-1.22935706748383i</v>
      </c>
      <c r="G3759" t="str">
        <f t="shared" si="1108"/>
        <v>0.695557904688344-0.460170735612234i</v>
      </c>
      <c r="H3759" t="str">
        <f t="shared" si="1109"/>
        <v>0.00170590607960457-12.0933747242948i</v>
      </c>
      <c r="I3759" t="str">
        <f t="shared" si="1110"/>
        <v>-0.0419325229623022-0.0575483992974726i</v>
      </c>
      <c r="K3759" t="str">
        <f t="shared" si="1111"/>
        <v>0.000139972053530037-0.0000987945226847327i</v>
      </c>
      <c r="L3759" t="str">
        <f t="shared" si="1112"/>
        <v>0.00015-0.000214400195547444i</v>
      </c>
      <c r="M3759" t="str">
        <f t="shared" si="1113"/>
        <v>0.0004-0.0000378353286260195i</v>
      </c>
      <c r="N3759">
        <f t="shared" si="1114"/>
        <v>38.379333319291305</v>
      </c>
      <c r="O3759">
        <f t="shared" si="1115"/>
        <v>46.208740158842794</v>
      </c>
      <c r="P3759" s="3">
        <f t="shared" si="1116"/>
        <v>-46.208740158842794</v>
      </c>
      <c r="Q3759" s="3">
        <f t="shared" si="1117"/>
        <v>141.62066668070869</v>
      </c>
      <c r="R3759">
        <f t="shared" si="1118"/>
        <v>-38.379333319291305</v>
      </c>
      <c r="S3759">
        <f t="shared" si="1119"/>
        <v>1316.1817072536981</v>
      </c>
      <c r="T3759">
        <f t="shared" si="1102"/>
        <v>-46.208740158842794</v>
      </c>
    </row>
    <row r="3760" spans="1:20" x14ac:dyDescent="0.25">
      <c r="A3760">
        <f t="shared" si="1103"/>
        <v>8301238.8561404403</v>
      </c>
      <c r="B3760">
        <f t="shared" si="1120"/>
        <v>1321183.1977412621</v>
      </c>
      <c r="C3760" t="str">
        <f t="shared" si="1104"/>
        <v>-0.00378917427719728+0.00301904895129374i</v>
      </c>
      <c r="D3760" t="str">
        <f t="shared" si="1105"/>
        <v>0.809340913845278-1.48172532263942i</v>
      </c>
      <c r="E3760" t="str">
        <f t="shared" si="1106"/>
        <v>-8.8960281410442-14.2289511878976i</v>
      </c>
      <c r="F3760" t="str">
        <f t="shared" si="1107"/>
        <v>1.68277476527374-1.23057721999192i</v>
      </c>
      <c r="G3760" t="str">
        <f t="shared" si="1108"/>
        <v>0.69394922208812-0.460851059726907i</v>
      </c>
      <c r="H3760" t="str">
        <f t="shared" si="1109"/>
        <v>0.00169060204434271-12.0475859229779i</v>
      </c>
      <c r="I3760" t="str">
        <f t="shared" si="1110"/>
        <v>-0.0418152847404008-0.0571979005164242i</v>
      </c>
      <c r="K3760" t="str">
        <f t="shared" si="1111"/>
        <v>0.000139772766954307-0.0000985129045353505i</v>
      </c>
      <c r="L3760" t="str">
        <f t="shared" si="1112"/>
        <v>0.00015-0.000213588559023156i</v>
      </c>
      <c r="M3760" t="str">
        <f t="shared" si="1113"/>
        <v>0.0004-0.0000376920986511453i</v>
      </c>
      <c r="N3760">
        <f t="shared" si="1114"/>
        <v>38.546309827246404</v>
      </c>
      <c r="O3760">
        <f t="shared" si="1115"/>
        <v>46.294406842165507</v>
      </c>
      <c r="P3760" s="3">
        <f t="shared" si="1116"/>
        <v>-46.294406842165507</v>
      </c>
      <c r="Q3760" s="3">
        <f t="shared" si="1117"/>
        <v>141.4536901727536</v>
      </c>
      <c r="R3760">
        <f t="shared" si="1118"/>
        <v>-38.546309827246404</v>
      </c>
      <c r="S3760">
        <f t="shared" si="1119"/>
        <v>1321.1831977412621</v>
      </c>
      <c r="T3760">
        <f t="shared" si="1102"/>
        <v>-46.294406842165507</v>
      </c>
    </row>
    <row r="3761" spans="1:20" x14ac:dyDescent="0.25">
      <c r="A3761">
        <f t="shared" si="1103"/>
        <v>8332783.5637937738</v>
      </c>
      <c r="B3761">
        <f t="shared" si="1120"/>
        <v>1326203.6938926789</v>
      </c>
      <c r="C3761" t="str">
        <f t="shared" si="1104"/>
        <v>-0.00374324335221023+0.00300029007816713i</v>
      </c>
      <c r="D3761" t="str">
        <f t="shared" si="1105"/>
        <v>0.804639725053861-1.4786951895307i</v>
      </c>
      <c r="E3761" t="str">
        <f t="shared" si="1106"/>
        <v>-8.87938236440676-14.1393990048333i</v>
      </c>
      <c r="F3761" t="str">
        <f t="shared" si="1107"/>
        <v>1.67886233561343-1.23178776050664i</v>
      </c>
      <c r="G3761" t="str">
        <f t="shared" si="1108"/>
        <v>0.692335799082692-0.461526749377783i</v>
      </c>
      <c r="H3761" t="str">
        <f t="shared" si="1109"/>
        <v>0.00167544359543444-12.0019705365076i</v>
      </c>
      <c r="I3761" t="str">
        <f t="shared" si="1110"/>
        <v>-0.0416980074918927-0.0568488419944742i</v>
      </c>
      <c r="K3761" t="str">
        <f t="shared" si="1111"/>
        <v>0.000139574453708924-0.0000982315541688701i</v>
      </c>
      <c r="L3761" t="str">
        <f t="shared" si="1112"/>
        <v>0.00015-0.000212779995041997i</v>
      </c>
      <c r="M3761" t="str">
        <f t="shared" si="1113"/>
        <v>0.0004-0.0000375494108897641i</v>
      </c>
      <c r="N3761">
        <f t="shared" si="1114"/>
        <v>38.712925107466759</v>
      </c>
      <c r="O3761">
        <f t="shared" si="1115"/>
        <v>46.380152255288102</v>
      </c>
      <c r="P3761" s="3">
        <f t="shared" si="1116"/>
        <v>-46.380152255288102</v>
      </c>
      <c r="Q3761" s="3">
        <f t="shared" si="1117"/>
        <v>141.28707489253324</v>
      </c>
      <c r="R3761">
        <f t="shared" si="1118"/>
        <v>-38.712925107466759</v>
      </c>
      <c r="S3761">
        <f t="shared" si="1119"/>
        <v>1326.203693892679</v>
      </c>
      <c r="T3761">
        <f t="shared" si="1102"/>
        <v>-46.380152255288102</v>
      </c>
    </row>
    <row r="3762" spans="1:20" x14ac:dyDescent="0.25">
      <c r="A3762">
        <f t="shared" si="1103"/>
        <v>8364448.1413361905</v>
      </c>
      <c r="B3762">
        <f t="shared" si="1120"/>
        <v>1331243.2679294711</v>
      </c>
      <c r="C3762" t="str">
        <f t="shared" si="1104"/>
        <v>-0.0036978032947599+0.00298153302589175i</v>
      </c>
      <c r="D3762" t="str">
        <f t="shared" si="1105"/>
        <v>0.79995765853114-1.47565631292035i</v>
      </c>
      <c r="E3762" t="str">
        <f t="shared" si="1106"/>
        <v>-8.8626066396654-14.0502301963453i</v>
      </c>
      <c r="F3762" t="str">
        <f t="shared" si="1107"/>
        <v>1.67493847300045-1.23298858612409i</v>
      </c>
      <c r="G3762" t="str">
        <f t="shared" si="1108"/>
        <v>0.690717661311642-0.462197764667699i</v>
      </c>
      <c r="H3762" t="str">
        <f t="shared" si="1109"/>
        <v>0.00166042930052878-11.9565279077458i</v>
      </c>
      <c r="I3762" t="str">
        <f t="shared" si="1110"/>
        <v>-0.0415806909572595-0.0565012214166551i</v>
      </c>
      <c r="K3762" t="str">
        <f t="shared" si="1111"/>
        <v>0.000139377112336727-0.0000979504759459146i</v>
      </c>
      <c r="L3762" t="str">
        <f t="shared" si="1112"/>
        <v>0.00015-0.000211974491972501i</v>
      </c>
      <c r="M3762" t="str">
        <f t="shared" si="1113"/>
        <v>0.0004-0.0000374072632892649i</v>
      </c>
      <c r="N3762">
        <f t="shared" si="1114"/>
        <v>38.879178304349153</v>
      </c>
      <c r="O3762">
        <f t="shared" si="1115"/>
        <v>46.465976056599764</v>
      </c>
      <c r="P3762" s="3">
        <f t="shared" si="1116"/>
        <v>-46.465976056599764</v>
      </c>
      <c r="Q3762" s="3">
        <f t="shared" si="1117"/>
        <v>141.12082169565085</v>
      </c>
      <c r="R3762">
        <f t="shared" si="1118"/>
        <v>-38.879178304349153</v>
      </c>
      <c r="S3762">
        <f t="shared" si="1119"/>
        <v>1331.2432679294711</v>
      </c>
      <c r="T3762">
        <f t="shared" si="1102"/>
        <v>-46.465976056599764</v>
      </c>
    </row>
    <row r="3763" spans="1:20" x14ac:dyDescent="0.25">
      <c r="A3763">
        <f t="shared" si="1103"/>
        <v>8396233.0442732684</v>
      </c>
      <c r="B3763">
        <f t="shared" si="1120"/>
        <v>1336301.9923476032</v>
      </c>
      <c r="C3763" t="str">
        <f t="shared" si="1104"/>
        <v>-0.00365285003728888+0.00296278015912998i</v>
      </c>
      <c r="D3763" t="str">
        <f t="shared" si="1105"/>
        <v>0.795294731726783-1.47260883249433i</v>
      </c>
      <c r="E3763" t="str">
        <f t="shared" si="1106"/>
        <v>-8.8457019629495-13.9614441805879i</v>
      </c>
      <c r="F3763" t="str">
        <f t="shared" si="1107"/>
        <v>1.67100324063254-1.23417959428378i</v>
      </c>
      <c r="G3763" t="str">
        <f t="shared" si="1108"/>
        <v>0.689094834836701-0.462864065831515i</v>
      </c>
      <c r="H3763" t="str">
        <f t="shared" si="1109"/>
        <v>0.00164555774105574-11.9112573820465i</v>
      </c>
      <c r="I3763" t="str">
        <f t="shared" si="1110"/>
        <v>-0.0414633349126239-0.056155036477849i</v>
      </c>
      <c r="K3763" t="str">
        <f t="shared" si="1111"/>
        <v>0.000139180741339345-0.0000976696741979705i</v>
      </c>
      <c r="L3763" t="str">
        <f t="shared" si="1112"/>
        <v>0.00015-0.000211172038227238i</v>
      </c>
      <c r="M3763" t="str">
        <f t="shared" si="1113"/>
        <v>0.0004-0.0000372656538048066i</v>
      </c>
      <c r="N3763">
        <f t="shared" si="1114"/>
        <v>39.045068578468118</v>
      </c>
      <c r="O3763">
        <f t="shared" si="1115"/>
        <v>46.551877904434498</v>
      </c>
      <c r="P3763" s="3">
        <f t="shared" si="1116"/>
        <v>-46.551877904434498</v>
      </c>
      <c r="Q3763" s="3">
        <f t="shared" si="1117"/>
        <v>140.95493142153188</v>
      </c>
      <c r="R3763">
        <f t="shared" si="1118"/>
        <v>-39.045068578468118</v>
      </c>
      <c r="S3763">
        <f t="shared" si="1119"/>
        <v>1336.3019923476031</v>
      </c>
      <c r="T3763">
        <f t="shared" si="1102"/>
        <v>-46.551877904434498</v>
      </c>
    </row>
    <row r="3764" spans="1:20" x14ac:dyDescent="0.25">
      <c r="A3764">
        <f t="shared" si="1103"/>
        <v>8428138.7298415061</v>
      </c>
      <c r="B3764">
        <f t="shared" si="1120"/>
        <v>1341379.9399185241</v>
      </c>
      <c r="C3764" t="str">
        <f t="shared" si="1104"/>
        <v>-0.00360837952557495+0.00294403379905725i</v>
      </c>
      <c r="D3764" t="str">
        <f t="shared" si="1105"/>
        <v>0.790650960851284-1.4695528876006i</v>
      </c>
      <c r="E3764" t="str">
        <f t="shared" si="1106"/>
        <v>-8.8286693325806-13.8730403765527i</v>
      </c>
      <c r="F3764" t="str">
        <f t="shared" si="1107"/>
        <v>1.66705670273032-1.23536068278112i</v>
      </c>
      <c r="G3764" t="str">
        <f t="shared" si="1108"/>
        <v>0.687467346141418-0.463525613241268i</v>
      </c>
      <c r="H3764" t="str">
        <f t="shared" si="1109"/>
        <v>0.00163082751210917-11.8661583072469i</v>
      </c>
      <c r="I3764" t="str">
        <f t="shared" si="1110"/>
        <v>-0.0413459391696416-0.0558102848824421i</v>
      </c>
      <c r="K3764" t="str">
        <f t="shared" si="1111"/>
        <v>0.000138985339177729-0.0000973891532271356i</v>
      </c>
      <c r="L3764" t="str">
        <f t="shared" si="1112"/>
        <v>0.00015-0.00021037262226264i</v>
      </c>
      <c r="M3764" t="str">
        <f t="shared" si="1113"/>
        <v>0.0004-0.0000371245803992893i</v>
      </c>
      <c r="N3764">
        <f t="shared" si="1114"/>
        <v>39.210595106520174</v>
      </c>
      <c r="O3764">
        <f t="shared" si="1115"/>
        <v>46.637857457091378</v>
      </c>
      <c r="P3764" s="3">
        <f t="shared" si="1116"/>
        <v>-46.637857457091378</v>
      </c>
      <c r="Q3764" s="3">
        <f t="shared" si="1117"/>
        <v>140.78940489347983</v>
      </c>
      <c r="R3764">
        <f t="shared" si="1118"/>
        <v>-39.210595106520174</v>
      </c>
      <c r="S3764">
        <f t="shared" si="1119"/>
        <v>1341.3799399185241</v>
      </c>
      <c r="T3764">
        <f t="shared" si="1102"/>
        <v>-46.637857457091378</v>
      </c>
    </row>
    <row r="3765" spans="1:20" x14ac:dyDescent="0.25">
      <c r="A3765">
        <f t="shared" si="1103"/>
        <v>8460165.6570149045</v>
      </c>
      <c r="B3765">
        <f t="shared" si="1120"/>
        <v>1346477.1836902145</v>
      </c>
      <c r="C3765" t="str">
        <f t="shared" si="1104"/>
        <v>-0.00356438771905758+0.00292529622374655i</v>
      </c>
      <c r="D3765" t="str">
        <f t="shared" si="1105"/>
        <v>0.786026360884499-1.46648861723757i</v>
      </c>
      <c r="E3765" t="str">
        <f t="shared" si="1106"/>
        <v>-8.81150974907918-13.7850182039775i</v>
      </c>
      <c r="F3765" t="str">
        <f t="shared" si="1107"/>
        <v>1.66309892453633-1.23653174977985i</v>
      </c>
      <c r="G3765" t="str">
        <f t="shared" si="1108"/>
        <v>0.685835222130768-0.464182367411353i</v>
      </c>
      <c r="H3765" t="str">
        <f t="shared" si="1109"/>
        <v>0.00161623722233015-11.8212300336576i</v>
      </c>
      <c r="I3765" t="str">
        <f t="shared" si="1110"/>
        <v>-0.0412285035753826-0.0554669643439758i</v>
      </c>
      <c r="K3765" t="str">
        <f t="shared" si="1111"/>
        <v>0.000138790904272691-0.0000971089173058712i</v>
      </c>
      <c r="L3765" t="str">
        <f t="shared" si="1112"/>
        <v>0.00015-0.00020957623257884i</v>
      </c>
      <c r="M3765" t="str">
        <f t="shared" si="1113"/>
        <v>0.0004-0.0000369840410433248i</v>
      </c>
      <c r="N3765">
        <f t="shared" si="1114"/>
        <v>39.375757081257632</v>
      </c>
      <c r="O3765">
        <f t="shared" si="1115"/>
        <v>46.723914372854566</v>
      </c>
      <c r="P3765" s="3">
        <f t="shared" si="1116"/>
        <v>-46.723914372854566</v>
      </c>
      <c r="Q3765" s="3">
        <f t="shared" si="1117"/>
        <v>140.62424291874237</v>
      </c>
      <c r="R3765">
        <f t="shared" si="1118"/>
        <v>-39.375757081257632</v>
      </c>
      <c r="S3765">
        <f t="shared" si="1119"/>
        <v>1346.4771836902146</v>
      </c>
      <c r="T3765">
        <f t="shared" si="1102"/>
        <v>-46.723914372854566</v>
      </c>
    </row>
    <row r="3766" spans="1:20" x14ac:dyDescent="0.25">
      <c r="A3766">
        <f t="shared" si="1103"/>
        <v>8492314.2865115609</v>
      </c>
      <c r="B3766">
        <f t="shared" si="1120"/>
        <v>1351593.7969882374</v>
      </c>
      <c r="C3766" t="str">
        <f t="shared" si="1104"/>
        <v>-0.00352087059115688+0.00290656966855526i</v>
      </c>
      <c r="D3766" t="str">
        <f t="shared" si="1105"/>
        <v>0.781420945584334-1.46341616004277i</v>
      </c>
      <c r="E3766" t="str">
        <f t="shared" si="1106"/>
        <v>-8.7942242151706-13.6973770832536i</v>
      </c>
      <c r="F3766" t="str">
        <f t="shared" si="1107"/>
        <v>1.65912997231386-1.23769269382449i</v>
      </c>
      <c r="G3766" t="str">
        <f t="shared" si="1108"/>
        <v>0.68419849013067-0.464834289003707i</v>
      </c>
      <c r="H3766" t="str">
        <f t="shared" si="1109"/>
        <v>0.00160178549379117-11.7764719140535i</v>
      </c>
      <c r="I3766" t="str">
        <f t="shared" si="1110"/>
        <v>-0.0411110280122124-0.0551250725847985i</v>
      </c>
      <c r="K3766" t="str">
        <f t="shared" si="1111"/>
        <v>0.000138597435005434-0.0000968289706767686i</v>
      </c>
      <c r="L3766" t="str">
        <f t="shared" si="1112"/>
        <v>0.00015-0.000208782857719506i</v>
      </c>
      <c r="M3766" t="str">
        <f t="shared" si="1113"/>
        <v>0.0004-0.0000368440337152069i</v>
      </c>
      <c r="N3766">
        <f t="shared" si="1114"/>
        <v>39.540553711429766</v>
      </c>
      <c r="O3766">
        <f t="shared" si="1115"/>
        <v>46.810048310013499</v>
      </c>
      <c r="P3766" s="3">
        <f t="shared" si="1116"/>
        <v>-46.810048310013499</v>
      </c>
      <c r="Q3766" s="3">
        <f t="shared" si="1117"/>
        <v>140.45944628857023</v>
      </c>
      <c r="R3766">
        <f t="shared" si="1118"/>
        <v>-39.540553711429766</v>
      </c>
      <c r="S3766">
        <f t="shared" si="1119"/>
        <v>1351.5937969882375</v>
      </c>
      <c r="T3766">
        <f t="shared" si="1102"/>
        <v>-46.810048310013499</v>
      </c>
    </row>
    <row r="3767" spans="1:20" x14ac:dyDescent="0.25">
      <c r="A3767">
        <f t="shared" si="1103"/>
        <v>8524585.0808003061</v>
      </c>
      <c r="B3767">
        <f t="shared" si="1120"/>
        <v>1356729.8534167928</v>
      </c>
      <c r="C3767" t="str">
        <f t="shared" si="1104"/>
        <v>-0.00347782412958599+0.00288785632651345i</v>
      </c>
      <c r="D3767" t="str">
        <f t="shared" si="1105"/>
        <v>0.776834727495453-1.46033565428157i</v>
      </c>
      <c r="E3767" t="str">
        <f t="shared" si="1106"/>
        <v>-8.77681373578967-13.6101164353351i</v>
      </c>
      <c r="F3767" t="str">
        <f t="shared" si="1107"/>
        <v>1.6551499133457-1.23884341385295i</v>
      </c>
      <c r="G3767" t="str">
        <f t="shared" si="1108"/>
        <v>0.682557177887456-0.465481338833006i</v>
      </c>
      <c r="H3767" t="str">
        <f t="shared" si="1109"/>
        <v>0.00158747096188093-11.7318833036642i</v>
      </c>
      <c r="I3767" t="str">
        <f t="shared" si="1110"/>
        <v>-0.0409935123976714-0.0547846073357183i</v>
      </c>
      <c r="K3767" t="str">
        <f t="shared" si="1111"/>
        <v>0.00013840492971809-0.0000965493175523166i</v>
      </c>
      <c r="L3767" t="str">
        <f t="shared" si="1112"/>
        <v>0.00015-0.000207992486271674i</v>
      </c>
      <c r="M3767" t="str">
        <f t="shared" si="1113"/>
        <v>0.0004-0.0000367045564008835i</v>
      </c>
      <c r="N3767">
        <f t="shared" si="1114"/>
        <v>39.704984221716387</v>
      </c>
      <c r="O3767">
        <f t="shared" si="1115"/>
        <v>46.896258926882524</v>
      </c>
      <c r="P3767" s="3">
        <f t="shared" si="1116"/>
        <v>-46.896258926882524</v>
      </c>
      <c r="Q3767" s="3">
        <f t="shared" si="1117"/>
        <v>140.29501577828361</v>
      </c>
      <c r="R3767">
        <f t="shared" si="1118"/>
        <v>-39.704984221716387</v>
      </c>
      <c r="S3767">
        <f t="shared" si="1119"/>
        <v>1356.7298534167928</v>
      </c>
      <c r="T3767">
        <f t="shared" si="1102"/>
        <v>-46.896258926882524</v>
      </c>
    </row>
    <row r="3768" spans="1:20" x14ac:dyDescent="0.25">
      <c r="A3768">
        <f t="shared" si="1103"/>
        <v>8556978.5041073486</v>
      </c>
      <c r="B3768">
        <f t="shared" si="1120"/>
        <v>1361885.4268597767</v>
      </c>
      <c r="C3768" t="str">
        <f t="shared" si="1104"/>
        <v>-0.00343524433665615+0.00286915834871405i</v>
      </c>
      <c r="D3768" t="str">
        <f t="shared" si="1105"/>
        <v>0.772267717958145-1.4572472378362i</v>
      </c>
      <c r="E3768" t="str">
        <f t="shared" si="1106"/>
        <v>-8.75927931808367-13.5232356816465i</v>
      </c>
      <c r="F3768" t="str">
        <f t="shared" si="1107"/>
        <v>1.65115881593259-1.23998380920901i</v>
      </c>
      <c r="G3768" t="str">
        <f t="shared" si="1108"/>
        <v>0.680911313567248-0.466123477871875i</v>
      </c>
      <c r="H3768" t="str">
        <f t="shared" si="1109"/>
        <v>0.00157329227519002-11.6874635601647i</v>
      </c>
      <c r="I3768" t="str">
        <f t="shared" si="1110"/>
        <v>-0.0408759566843478-0.0544455663356519i</v>
      </c>
      <c r="K3768" t="str">
        <f t="shared" si="1111"/>
        <v>0.000138213386714252-0.0000962699621146791i</v>
      </c>
      <c r="L3768" t="str">
        <f t="shared" si="1112"/>
        <v>0.00015-0.000207205106865585i</v>
      </c>
      <c r="M3768" t="str">
        <f t="shared" si="1113"/>
        <v>0.0004-0.0000365656070939266i</v>
      </c>
      <c r="N3768">
        <f t="shared" si="1114"/>
        <v>39.869047852665545</v>
      </c>
      <c r="O3768">
        <f t="shared" si="1115"/>
        <v>46.982545881820656</v>
      </c>
      <c r="P3768" s="3">
        <f t="shared" si="1116"/>
        <v>-46.982545881820656</v>
      </c>
      <c r="Q3768" s="3">
        <f t="shared" si="1117"/>
        <v>140.13095214733445</v>
      </c>
      <c r="R3768">
        <f t="shared" si="1118"/>
        <v>-39.869047852665545</v>
      </c>
      <c r="S3768">
        <f t="shared" si="1119"/>
        <v>1361.8854268597768</v>
      </c>
      <c r="T3768">
        <f t="shared" si="1102"/>
        <v>-46.982545881820656</v>
      </c>
    </row>
    <row r="3769" spans="1:20" x14ac:dyDescent="0.25">
      <c r="A3769">
        <f t="shared" si="1103"/>
        <v>8589495.0224229563</v>
      </c>
      <c r="B3769">
        <f t="shared" si="1120"/>
        <v>1367060.591481844</v>
      </c>
      <c r="C3769" t="str">
        <f t="shared" si="1104"/>
        <v>-0.00339312722957499+0.00285047784470439i</v>
      </c>
      <c r="D3769" t="str">
        <f t="shared" si="1105"/>
        <v>0.767719927117296-1.45415104819487i</v>
      </c>
      <c r="E3769" t="str">
        <f t="shared" si="1106"/>
        <v>-8.74162197141374-13.4367342439917i</v>
      </c>
      <c r="F3769" t="str">
        <f t="shared" si="1107"/>
        <v>1.64715674939153-1.24111377965485i</v>
      </c>
      <c r="G3769" t="str">
        <f t="shared" si="1108"/>
        <v>0.67926092575527-0.466760667256104i</v>
      </c>
      <c r="H3769" t="str">
        <f t="shared" si="1109"/>
        <v>0.00155924809539693-11.6432120436663i</v>
      </c>
      <c r="I3769" t="str">
        <f t="shared" si="1110"/>
        <v>-0.0407583608597484-0.0541079473312761i</v>
      </c>
      <c r="K3769" t="str">
        <f t="shared" si="1111"/>
        <v>0.000138022804259502-0.0000959909085154818i</v>
      </c>
      <c r="L3769" t="str">
        <f t="shared" si="1112"/>
        <v>0.00015-0.000206420708174521i</v>
      </c>
      <c r="M3769" t="str">
        <f t="shared" si="1113"/>
        <v>0.0004-0.0000364271837955037i</v>
      </c>
      <c r="N3769">
        <f t="shared" si="1114"/>
        <v>40.032743860627306</v>
      </c>
      <c r="O3769">
        <f t="shared" si="1115"/>
        <v>47.068908833251086</v>
      </c>
      <c r="P3769" s="3">
        <f t="shared" si="1116"/>
        <v>-47.068908833251086</v>
      </c>
      <c r="Q3769" s="3">
        <f t="shared" si="1117"/>
        <v>139.96725613937269</v>
      </c>
      <c r="R3769">
        <f t="shared" si="1118"/>
        <v>-40.032743860627306</v>
      </c>
      <c r="S3769">
        <f t="shared" si="1119"/>
        <v>1367.0605914818439</v>
      </c>
      <c r="T3769">
        <f t="shared" si="1102"/>
        <v>-47.068908833251086</v>
      </c>
    </row>
    <row r="3770" spans="1:20" x14ac:dyDescent="0.25">
      <c r="A3770">
        <f t="shared" si="1103"/>
        <v>8622135.1035081651</v>
      </c>
      <c r="B3770">
        <f t="shared" si="1120"/>
        <v>1372255.421729475</v>
      </c>
      <c r="C3770" t="str">
        <f t="shared" si="1104"/>
        <v>-0.00335146884073787+0.00283181688287925i</v>
      </c>
      <c r="D3770" t="str">
        <f t="shared" si="1105"/>
        <v>0.763191363931348-1.45104722244101i</v>
      </c>
      <c r="E3770" t="str">
        <f t="shared" si="1106"/>
        <v>-8.72384270735553-13.3506115444625i</v>
      </c>
      <c r="F3770" t="str">
        <f t="shared" si="1107"/>
        <v>1.643143784054-1.24223322538371i</v>
      </c>
      <c r="G3770" t="str">
        <f t="shared" si="1108"/>
        <v>0.677606043455084-0.467392868289869i</v>
      </c>
      <c r="H3770" t="str">
        <f t="shared" si="1109"/>
        <v>0.00154533709715508-11.5991281167069i</v>
      </c>
      <c r="I3770" t="str">
        <f t="shared" si="1110"/>
        <v>-0.0406407249461666-0.0537717480766785i</v>
      </c>
      <c r="K3770" t="str">
        <f t="shared" si="1111"/>
        <v>0.000137833180581951-0.0000957121608756037i</v>
      </c>
      <c r="L3770" t="str">
        <f t="shared" si="1112"/>
        <v>0.00015-0.000205639278914646i</v>
      </c>
      <c r="M3770" t="str">
        <f t="shared" si="1113"/>
        <v>0.0004-0.0000362892845143492i</v>
      </c>
      <c r="N3770">
        <f t="shared" si="1114"/>
        <v>40.196071517688097</v>
      </c>
      <c r="O3770">
        <f t="shared" si="1115"/>
        <v>47.155347439680462</v>
      </c>
      <c r="P3770" s="3">
        <f t="shared" si="1116"/>
        <v>-47.155347439680462</v>
      </c>
      <c r="Q3770" s="3">
        <f t="shared" si="1117"/>
        <v>139.8039284823119</v>
      </c>
      <c r="R3770">
        <f t="shared" si="1118"/>
        <v>-40.196071517688097</v>
      </c>
      <c r="S3770">
        <f t="shared" si="1119"/>
        <v>1372.2554217294751</v>
      </c>
      <c r="T3770">
        <f t="shared" si="1102"/>
        <v>-47.155347439680462</v>
      </c>
    </row>
    <row r="3771" spans="1:20" x14ac:dyDescent="0.25">
      <c r="A3771">
        <f t="shared" si="1103"/>
        <v>8654899.2169014961</v>
      </c>
      <c r="B3771">
        <f t="shared" si="1120"/>
        <v>1377469.9923320471</v>
      </c>
      <c r="C3771" t="str">
        <f t="shared" si="1104"/>
        <v>-0.00331026521801253+0.00281317749087521i</v>
      </c>
      <c r="D3771" t="str">
        <f t="shared" si="1105"/>
        <v>0.758682036181494-1.4479358972428i</v>
      </c>
      <c r="E3771" t="str">
        <f t="shared" si="1106"/>
        <v>-8.70594253969787-13.2648670053484i</v>
      </c>
      <c r="F3771" t="str">
        <f t="shared" si="1107"/>
        <v>1.63911999126385-1.24334204703245i</v>
      </c>
      <c r="G3771" t="str">
        <f t="shared" si="1108"/>
        <v>0.675946696087755-0.468020042450965i</v>
      </c>
      <c r="H3771" t="str">
        <f t="shared" si="1109"/>
        <v>0.00153155796798056-11.5552111442425i</v>
      </c>
      <c r="I3771" t="str">
        <f t="shared" si="1110"/>
        <v>-0.0405230490005488-0.0534369663330089i</v>
      </c>
      <c r="K3771" t="str">
        <f t="shared" si="1111"/>
        <v>0.000137644513872762-0.0000954337232849754i</v>
      </c>
      <c r="L3771" t="str">
        <f t="shared" si="1112"/>
        <v>0.00015-0.000204860807844835i</v>
      </c>
      <c r="M3771" t="str">
        <f t="shared" si="1113"/>
        <v>0.0004-0.0000361519072667356i</v>
      </c>
      <c r="N3771">
        <f t="shared" si="1114"/>
        <v>40.359030111602664</v>
      </c>
      <c r="O3771">
        <f t="shared" si="1115"/>
        <v>47.241861359717632</v>
      </c>
      <c r="P3771" s="3">
        <f t="shared" si="1116"/>
        <v>-47.241861359717632</v>
      </c>
      <c r="Q3771" s="3">
        <f t="shared" si="1117"/>
        <v>139.64096988839734</v>
      </c>
      <c r="R3771">
        <f t="shared" si="1118"/>
        <v>-40.359030111602664</v>
      </c>
      <c r="S3771">
        <f t="shared" si="1119"/>
        <v>1377.469992332047</v>
      </c>
      <c r="T3771">
        <f t="shared" si="1102"/>
        <v>-47.241861359717632</v>
      </c>
    </row>
    <row r="3772" spans="1:20" x14ac:dyDescent="0.25">
      <c r="A3772">
        <f t="shared" si="1103"/>
        <v>8687787.8339257222</v>
      </c>
      <c r="B3772">
        <f t="shared" si="1120"/>
        <v>1382704.378302909</v>
      </c>
      <c r="C3772" t="str">
        <f t="shared" si="1104"/>
        <v>-0.00326951242501662+0.00279456165596599i</v>
      </c>
      <c r="D3772" t="str">
        <f t="shared" si="1105"/>
        <v>0.754191950480847-1.44481720884273i</v>
      </c>
      <c r="E3772" t="str">
        <f t="shared" si="1106"/>
        <v>-8.68792248444007-13.1795000490454i</v>
      </c>
      <c r="F3772" t="str">
        <f t="shared" si="1107"/>
        <v>1.63508544337516-1.24444014569416i</v>
      </c>
      <c r="G3772" t="str">
        <f t="shared" si="1108"/>
        <v>0.674282913490935-0.468642151396043i</v>
      </c>
      <c r="H3772" t="str">
        <f t="shared" si="1109"/>
        <v>0.00151790940814023-11.5114604936375i</v>
      </c>
      <c r="I3772" t="str">
        <f t="shared" si="1110"/>
        <v>-0.0404053331143533-0.0531035998681298i</v>
      </c>
      <c r="K3772" t="str">
        <f t="shared" si="1111"/>
        <v>0.000137456802286682-0.0000951555998023884i</v>
      </c>
      <c r="L3772" t="str">
        <f t="shared" si="1112"/>
        <v>0.00015-0.000204085283766522i</v>
      </c>
      <c r="M3772" t="str">
        <f t="shared" si="1113"/>
        <v>0.0004-0.0000360150500764451i</v>
      </c>
      <c r="N3772">
        <f t="shared" si="1114"/>
        <v>40.521618945725436</v>
      </c>
      <c r="O3772">
        <f t="shared" si="1115"/>
        <v>47.328450252092864</v>
      </c>
      <c r="P3772" s="3">
        <f t="shared" si="1116"/>
        <v>-47.328450252092864</v>
      </c>
      <c r="Q3772" s="3">
        <f t="shared" si="1117"/>
        <v>139.47838105427456</v>
      </c>
      <c r="R3772">
        <f t="shared" si="1118"/>
        <v>-40.521618945725436</v>
      </c>
      <c r="S3772">
        <f t="shared" si="1119"/>
        <v>1382.7043783029089</v>
      </c>
      <c r="T3772">
        <f t="shared" si="1102"/>
        <v>-47.328450252092864</v>
      </c>
    </row>
    <row r="3773" spans="1:20" x14ac:dyDescent="0.25">
      <c r="A3773">
        <f t="shared" si="1103"/>
        <v>8720801.4276946411</v>
      </c>
      <c r="B3773">
        <f t="shared" si="1120"/>
        <v>1387958.6549404601</v>
      </c>
      <c r="C3773" t="str">
        <f t="shared" si="1104"/>
        <v>-0.00322920654138862+0.00277597132545916i</v>
      </c>
      <c r="D3773" t="str">
        <f t="shared" si="1105"/>
        <v>0.749721112283722-1.44169129304743i</v>
      </c>
      <c r="E3773" t="str">
        <f t="shared" si="1106"/>
        <v>-8.66978355978821-13.0945100979661i</v>
      </c>
      <c r="F3773" t="str">
        <f t="shared" si="1107"/>
        <v>1.63104021374981-1.24552742293076i</v>
      </c>
      <c r="G3773" t="str">
        <f t="shared" si="1108"/>
        <v>0.672614725917878-0.469259156965845i</v>
      </c>
      <c r="H3773" t="str">
        <f t="shared" si="1109"/>
        <v>0.00150439013054094-11.4678755346558i</v>
      </c>
      <c r="I3773" t="str">
        <f t="shared" si="1110"/>
        <v>-0.0402875774134076-0.0527716464562666i</v>
      </c>
      <c r="K3773" t="str">
        <f t="shared" si="1111"/>
        <v>0.000137270043942572-0.0000948777944553087i</v>
      </c>
      <c r="L3773" t="str">
        <f t="shared" si="1112"/>
        <v>0.00015-0.000203312695523533i</v>
      </c>
      <c r="M3773" t="str">
        <f t="shared" si="1113"/>
        <v>0.0004-0.0000358787109747411i</v>
      </c>
      <c r="N3773">
        <f t="shared" si="1114"/>
        <v>40.683837338942794</v>
      </c>
      <c r="O3773">
        <f t="shared" si="1115"/>
        <v>47.415113775676119</v>
      </c>
      <c r="P3773" s="3">
        <f t="shared" si="1116"/>
        <v>-47.415113775676119</v>
      </c>
      <c r="Q3773" s="3">
        <f t="shared" si="1117"/>
        <v>139.31616266105721</v>
      </c>
      <c r="R3773">
        <f t="shared" si="1118"/>
        <v>-40.683837338942794</v>
      </c>
      <c r="S3773">
        <f t="shared" si="1119"/>
        <v>1387.9586549404601</v>
      </c>
      <c r="T3773">
        <f t="shared" si="1102"/>
        <v>-47.415113775676119</v>
      </c>
    </row>
    <row r="3774" spans="1:20" x14ac:dyDescent="0.25">
      <c r="A3774">
        <f t="shared" si="1103"/>
        <v>8753940.473119881</v>
      </c>
      <c r="B3774">
        <f t="shared" si="1120"/>
        <v>1393232.8978292339</v>
      </c>
      <c r="C3774" t="str">
        <f t="shared" si="1104"/>
        <v>-0.00318934366305164+0.00275740840709332i</v>
      </c>
      <c r="D3774" t="str">
        <f t="shared" si="1105"/>
        <v>0.745269525895021-1.43855828521763i</v>
      </c>
      <c r="E3774" t="str">
        <f t="shared" si="1106"/>
        <v>-8.65152678614922-13.0098965744482i</v>
      </c>
      <c r="F3774" t="str">
        <f t="shared" si="1107"/>
        <v>1.62698437675488-1.24660378078568i</v>
      </c>
      <c r="G3774" t="str">
        <f t="shared" si="1108"/>
        <v>0.670942164036377-0.469871021190454i</v>
      </c>
      <c r="H3774" t="str">
        <f t="shared" si="1109"/>
        <v>0.00149099886061897-11.4244556394514i</v>
      </c>
      <c r="I3774" t="str">
        <f t="shared" si="1110"/>
        <v>-0.0401697820577639-0.0524411038776561i</v>
      </c>
      <c r="K3774" t="str">
        <f t="shared" si="1111"/>
        <v>0.000137084236923931-0.0000946003112396966i</v>
      </c>
      <c r="L3774" t="str">
        <f t="shared" si="1112"/>
        <v>0.00015-0.000202543032001926i</v>
      </c>
      <c r="M3774" t="str">
        <f t="shared" si="1113"/>
        <v>0.0004-0.0000357428880003398i</v>
      </c>
      <c r="N3774">
        <f t="shared" si="1114"/>
        <v>40.84568462560253</v>
      </c>
      <c r="O3774">
        <f t="shared" si="1115"/>
        <v>47.501851589496304</v>
      </c>
      <c r="P3774" s="3">
        <f t="shared" si="1116"/>
        <v>-47.501851589496304</v>
      </c>
      <c r="Q3774" s="3">
        <f t="shared" si="1117"/>
        <v>139.15431537439747</v>
      </c>
      <c r="R3774">
        <f t="shared" si="1118"/>
        <v>-40.84568462560253</v>
      </c>
      <c r="S3774">
        <f t="shared" si="1119"/>
        <v>1393.2328978292339</v>
      </c>
      <c r="T3774">
        <f t="shared" si="1102"/>
        <v>-47.501851589496304</v>
      </c>
    </row>
    <row r="3775" spans="1:20" x14ac:dyDescent="0.25">
      <c r="A3775">
        <f t="shared" si="1103"/>
        <v>8787205.446917735</v>
      </c>
      <c r="B3775">
        <f t="shared" si="1120"/>
        <v>1398527.182840985</v>
      </c>
      <c r="C3775" t="str">
        <f t="shared" si="1104"/>
        <v>-0.00314991990247099+0.00273887476943657i</v>
      </c>
      <c r="D3775" t="str">
        <f t="shared" si="1105"/>
        <v>0.740837194479654-1.43541832025825i</v>
      </c>
      <c r="E3775" t="str">
        <f t="shared" si="1106"/>
        <v>-8.63315318612478-12.9256589006663i</v>
      </c>
      <c r="F3775" t="str">
        <f t="shared" si="1107"/>
        <v>1.62291800775993-1.24766912179645i</v>
      </c>
      <c r="G3775" t="str">
        <f t="shared" si="1108"/>
        <v>0.669265258927626-0.470477706294532i</v>
      </c>
      <c r="H3775" t="str">
        <f t="shared" si="1109"/>
        <v>0.00147773433623066-11.3812001825597i</v>
      </c>
      <c r="I3775" t="str">
        <f t="shared" si="1110"/>
        <v>-0.0400519472415488-0.0521119699182009i</v>
      </c>
      <c r="K3775" t="str">
        <f t="shared" si="1111"/>
        <v>0.000136899379279422-0.0000943231541198354i</v>
      </c>
      <c r="L3775" t="str">
        <f t="shared" si="1112"/>
        <v>0.00015-0.000201776282129832i</v>
      </c>
      <c r="M3775" t="str">
        <f t="shared" si="1113"/>
        <v>0.0004-0.0000356075791993821i</v>
      </c>
      <c r="N3775">
        <f t="shared" si="1114"/>
        <v>41.007160155443017</v>
      </c>
      <c r="O3775">
        <f t="shared" si="1115"/>
        <v>47.588663352758964</v>
      </c>
      <c r="P3775" s="3">
        <f t="shared" si="1116"/>
        <v>-47.588663352758964</v>
      </c>
      <c r="Q3775" s="3">
        <f t="shared" si="1117"/>
        <v>138.99283984455698</v>
      </c>
      <c r="R3775">
        <f t="shared" si="1118"/>
        <v>-41.007160155443017</v>
      </c>
      <c r="S3775">
        <f t="shared" si="1119"/>
        <v>1398.527182840985</v>
      </c>
      <c r="T3775">
        <f t="shared" si="1102"/>
        <v>-47.588663352758964</v>
      </c>
    </row>
    <row r="3776" spans="1:20" x14ac:dyDescent="0.25">
      <c r="A3776">
        <f t="shared" si="1103"/>
        <v>8820596.8276160248</v>
      </c>
      <c r="B3776">
        <f t="shared" si="1120"/>
        <v>1403841.5861357809</v>
      </c>
      <c r="C3776" t="str">
        <f t="shared" si="1104"/>
        <v>-0.00311093138890478+0.00272037224228549i</v>
      </c>
      <c r="D3776" t="str">
        <f t="shared" si="1105"/>
        <v>0.736424120072066-1.43227153260874i</v>
      </c>
      <c r="E3776" t="str">
        <f t="shared" si="1106"/>
        <v>-8.61466378450254-12.8417964985414i</v>
      </c>
      <c r="F3776" t="str">
        <f t="shared" si="1107"/>
        <v>1.61884118313406-1.24872334900735i</v>
      </c>
      <c r="G3776" t="str">
        <f t="shared" si="1108"/>
        <v>0.667584042085005-0.471079174702566i</v>
      </c>
      <c r="H3776" t="str">
        <f t="shared" si="1109"/>
        <v>0.00146459530754339-11.3381085408882i</v>
      </c>
      <c r="I3776" t="str">
        <f t="shared" si="1110"/>
        <v>-0.0399340731928107-0.0517842423691184i</v>
      </c>
      <c r="K3776" t="str">
        <f t="shared" si="1111"/>
        <v>0.000136715469023401-0.0000940463270281701i</v>
      </c>
      <c r="L3776" t="str">
        <f t="shared" si="1112"/>
        <v>0.00015-0.000201012434877298i</v>
      </c>
      <c r="M3776" t="str">
        <f t="shared" si="1113"/>
        <v>0.0004-0.0000354727826254056i</v>
      </c>
      <c r="N3776">
        <f t="shared" si="1114"/>
        <v>41.168263293521647</v>
      </c>
      <c r="O3776">
        <f t="shared" si="1115"/>
        <v>47.675548724864356</v>
      </c>
      <c r="P3776" s="3">
        <f t="shared" si="1116"/>
        <v>-47.675548724864356</v>
      </c>
      <c r="Q3776" s="3">
        <f t="shared" si="1117"/>
        <v>138.83173670647835</v>
      </c>
      <c r="R3776">
        <f t="shared" si="1118"/>
        <v>-41.168263293521647</v>
      </c>
      <c r="S3776">
        <f t="shared" si="1119"/>
        <v>1403.841586135781</v>
      </c>
      <c r="T3776">
        <f t="shared" si="1102"/>
        <v>-47.675548724864356</v>
      </c>
    </row>
    <row r="3777" spans="1:20" x14ac:dyDescent="0.25">
      <c r="A3777">
        <f t="shared" si="1103"/>
        <v>8854115.0955609642</v>
      </c>
      <c r="B3777">
        <f t="shared" si="1120"/>
        <v>1409176.1841630968</v>
      </c>
      <c r="C3777" t="str">
        <f t="shared" si="1104"/>
        <v>-0.00307237426864767+0.00270190261706456i</v>
      </c>
      <c r="D3777" t="str">
        <f t="shared" si="1105"/>
        <v>0.732030303585838-1.42911805623355i</v>
      </c>
      <c r="E3777" t="str">
        <f t="shared" si="1106"/>
        <v>-8.59605960824651-12.7583087896515i</v>
      </c>
      <c r="F3777" t="str">
        <f t="shared" si="1107"/>
        <v>1.61475398024273-1.24976636598203i</v>
      </c>
      <c r="G3777" t="str">
        <f t="shared" si="1108"/>
        <v>0.665898545412791-0.471675389044118i</v>
      </c>
      <c r="H3777" t="str">
        <f t="shared" si="1109"/>
        <v>0.00145158053692726-11.2951800937074i</v>
      </c>
      <c r="I3777" t="str">
        <f t="shared" si="1110"/>
        <v>-0.0398161601733623-0.0514579190265906i</v>
      </c>
      <c r="K3777" t="str">
        <f t="shared" si="1111"/>
        <v>0.00013653250413643-0.0000937698338651442i</v>
      </c>
      <c r="L3777" t="str">
        <f t="shared" si="1112"/>
        <v>0.00015-0.000200251479256125i</v>
      </c>
      <c r="M3777" t="str">
        <f t="shared" si="1113"/>
        <v>0.0004-0.0000353384963393163i</v>
      </c>
      <c r="N3777">
        <f t="shared" si="1114"/>
        <v>41.328993420142695</v>
      </c>
      <c r="O3777">
        <f t="shared" si="1115"/>
        <v>47.762507365426004</v>
      </c>
      <c r="P3777" s="3">
        <f t="shared" si="1116"/>
        <v>-47.762507365426004</v>
      </c>
      <c r="Q3777" s="3">
        <f t="shared" si="1117"/>
        <v>138.67100657985731</v>
      </c>
      <c r="R3777">
        <f t="shared" si="1118"/>
        <v>-41.328993420142695</v>
      </c>
      <c r="S3777">
        <f t="shared" si="1119"/>
        <v>1409.1761841630969</v>
      </c>
      <c r="T3777">
        <f t="shared" si="1102"/>
        <v>-47.762507365426004</v>
      </c>
    </row>
    <row r="3778" spans="1:20" x14ac:dyDescent="0.25">
      <c r="A3778">
        <f t="shared" si="1103"/>
        <v>8887760.7329240963</v>
      </c>
      <c r="B3778">
        <f t="shared" si="1120"/>
        <v>1414531.0536629166</v>
      </c>
      <c r="C3778" t="str">
        <f t="shared" si="1104"/>
        <v>-0.00303424470526851+0.00268346764722645i</v>
      </c>
      <c r="D3778" t="str">
        <f t="shared" si="1105"/>
        <v>0.727655744823294-1.42595802461269i</v>
      </c>
      <c r="E3778" t="str">
        <f t="shared" si="1106"/>
        <v>-8.57734168648693-12.6751951951439i</v>
      </c>
      <c r="F3778" t="str">
        <f t="shared" si="1107"/>
        <v>1.61065647744449-1.25079807681618i</v>
      </c>
      <c r="G3778" t="str">
        <f t="shared" si="1108"/>
        <v>0.664208801224787-0.47226631215906i</v>
      </c>
      <c r="H3778" t="str">
        <f t="shared" si="1109"/>
        <v>0.00143868879884782-11.2524142226425i</v>
      </c>
      <c r="I3778" t="str">
        <f t="shared" si="1110"/>
        <v>-0.0396982084786243-0.0511329976914197i</v>
      </c>
      <c r="K3778" t="str">
        <f t="shared" si="1111"/>
        <v>0.000136350482565808-0.0000934936784990525i</v>
      </c>
      <c r="L3778" t="str">
        <f t="shared" si="1112"/>
        <v>0.00015-0.00019949340431971i</v>
      </c>
      <c r="M3778" t="str">
        <f t="shared" si="1113"/>
        <v>0.0004-0.0000352047184093606i</v>
      </c>
      <c r="N3778">
        <f t="shared" si="1114"/>
        <v>41.489349930783817</v>
      </c>
      <c r="O3778">
        <f t="shared" si="1115"/>
        <v>47.849538934287594</v>
      </c>
      <c r="P3778" s="3">
        <f t="shared" si="1116"/>
        <v>-47.849538934287594</v>
      </c>
      <c r="Q3778" s="3">
        <f t="shared" si="1117"/>
        <v>138.51065006921618</v>
      </c>
      <c r="R3778">
        <f t="shared" si="1118"/>
        <v>-41.489349930783817</v>
      </c>
      <c r="S3778">
        <f t="shared" si="1119"/>
        <v>1414.5310536629167</v>
      </c>
      <c r="T3778">
        <f t="shared" si="1102"/>
        <v>-47.849538934287594</v>
      </c>
    </row>
    <row r="3779" spans="1:20" x14ac:dyDescent="0.25">
      <c r="A3779">
        <f t="shared" si="1103"/>
        <v>8921534.2237092089</v>
      </c>
      <c r="B3779">
        <f t="shared" si="1120"/>
        <v>1419906.2716668358</v>
      </c>
      <c r="C3779" t="str">
        <f t="shared" si="1104"/>
        <v>-0.0029965388798409+0.0026650690486523i</v>
      </c>
      <c r="D3779" t="str">
        <f t="shared" si="1105"/>
        <v>0.723300442485266-1.42279157073261i</v>
      </c>
      <c r="E3779" t="str">
        <f t="shared" si="1106"/>
        <v>-8.55851105050684-12.5924551356455i</v>
      </c>
      <c r="F3779" t="str">
        <f t="shared" si="1107"/>
        <v>1.60654875408747-1.2518183861501i</v>
      </c>
      <c r="G3779" t="str">
        <f t="shared" si="1108"/>
        <v>0.662514842242884-0.472851907102816i</v>
      </c>
      <c r="H3779" t="str">
        <f t="shared" si="1109"/>
        <v>0.00142591887975898-11.2098103116635i</v>
      </c>
      <c r="I3779" t="str">
        <f t="shared" si="1110"/>
        <v>-0.0395802184374571-0.050809476168676i</v>
      </c>
      <c r="K3779" t="str">
        <f t="shared" si="1111"/>
        <v>0.000136169402226086-0.0000932178647658959i</v>
      </c>
      <c r="L3779" t="str">
        <f t="shared" si="1112"/>
        <v>0.00015-0.000198738199162891i</v>
      </c>
      <c r="M3779" t="str">
        <f t="shared" si="1113"/>
        <v>0.0004-0.0000350714469110985i</v>
      </c>
      <c r="N3779">
        <f t="shared" si="1114"/>
        <v>41.64933223602219</v>
      </c>
      <c r="O3779">
        <f t="shared" si="1115"/>
        <v>47.936643091541178</v>
      </c>
      <c r="P3779" s="3">
        <f t="shared" si="1116"/>
        <v>-47.936643091541178</v>
      </c>
      <c r="Q3779" s="3">
        <f t="shared" si="1117"/>
        <v>138.35066776397781</v>
      </c>
      <c r="R3779">
        <f t="shared" si="1118"/>
        <v>-41.64933223602219</v>
      </c>
      <c r="S3779">
        <f t="shared" si="1119"/>
        <v>1419.9062716668357</v>
      </c>
      <c r="T3779">
        <f t="shared" si="1102"/>
        <v>-47.936643091541178</v>
      </c>
    </row>
    <row r="3780" spans="1:20" x14ac:dyDescent="0.25">
      <c r="A3780">
        <f t="shared" si="1103"/>
        <v>8955436.0537593048</v>
      </c>
      <c r="B3780">
        <f t="shared" si="1120"/>
        <v>1425301.9154991698</v>
      </c>
      <c r="C3780" t="str">
        <f t="shared" si="1104"/>
        <v>-0.00295925299116744+0.00264670850005241i</v>
      </c>
      <c r="D3780" t="str">
        <f t="shared" si="1105"/>
        <v>0.718964394180845-1.41961882707712i</v>
      </c>
      <c r="E3780" t="str">
        <f t="shared" si="1106"/>
        <v>-8.5395687337285-12.510088031175i</v>
      </c>
      <c r="F3780" t="str">
        <f t="shared" si="1107"/>
        <v>1.6024308905057-1.25282719918133i</v>
      </c>
      <c r="G3780" t="str">
        <f t="shared" si="1108"/>
        <v>0.66081670159554-0.4734321371516i</v>
      </c>
      <c r="H3780" t="str">
        <f t="shared" si="1109"/>
        <v>0.00141326957799692-11.1673677470767i</v>
      </c>
      <c r="I3780" t="str">
        <f t="shared" si="1110"/>
        <v>-0.0394621904119956-0.0504873522673518i</v>
      </c>
      <c r="K3780" t="str">
        <f t="shared" si="1111"/>
        <v>0.000135989260999583-0.0000929423964692432i</v>
      </c>
      <c r="L3780" t="str">
        <f t="shared" si="1112"/>
        <v>0.00015-0.000197985852921788i</v>
      </c>
      <c r="M3780" t="str">
        <f t="shared" si="1113"/>
        <v>0.0004-0.0000349386799273745i</v>
      </c>
      <c r="N3780">
        <f t="shared" si="1114"/>
        <v>41.808939761459385</v>
      </c>
      <c r="O3780">
        <f t="shared" si="1115"/>
        <v>48.023819497544565</v>
      </c>
      <c r="P3780" s="3">
        <f t="shared" si="1116"/>
        <v>-48.023819497544565</v>
      </c>
      <c r="Q3780" s="3">
        <f t="shared" si="1117"/>
        <v>138.19106023854062</v>
      </c>
      <c r="R3780">
        <f t="shared" si="1118"/>
        <v>-41.808939761459385</v>
      </c>
      <c r="S3780">
        <f t="shared" si="1119"/>
        <v>1425.3019154991698</v>
      </c>
      <c r="T3780">
        <f t="shared" si="1102"/>
        <v>-48.023819497544565</v>
      </c>
    </row>
    <row r="3781" spans="1:20" x14ac:dyDescent="0.25">
      <c r="A3781">
        <f t="shared" si="1103"/>
        <v>8989466.7107635885</v>
      </c>
      <c r="B3781">
        <f t="shared" si="1120"/>
        <v>1430718.0627780666</v>
      </c>
      <c r="C3781" t="str">
        <f t="shared" si="1104"/>
        <v>-0.00292238325599766+0.00262838764336743i</v>
      </c>
      <c r="D3781" t="str">
        <f t="shared" si="1105"/>
        <v>0.714647596437219-1.41643992561852i</v>
      </c>
      <c r="E3781" t="str">
        <f t="shared" si="1106"/>
        <v>-8.52051577169922-12.4280933010561i</v>
      </c>
      <c r="F3781" t="str">
        <f t="shared" si="1107"/>
        <v>1.5983029680152-1.25382442167725i</v>
      </c>
      <c r="G3781" t="str">
        <f t="shared" si="1108"/>
        <v>0.659114412816174-0.474006965807639i</v>
      </c>
      <c r="H3781" t="str">
        <f t="shared" si="1109"/>
        <v>0.0014007397036748-11.1250859175166i</v>
      </c>
      <c r="I3781" t="str">
        <f t="shared" si="1110"/>
        <v>-0.0393441247974813-0.050166623800017i</v>
      </c>
      <c r="K3781" t="str">
        <f t="shared" si="1111"/>
        <v>0.000135810056736905-0.0000926672773801018i</v>
      </c>
      <c r="L3781" t="str">
        <f t="shared" si="1112"/>
        <v>0.00015-0.000197236354773649i</v>
      </c>
      <c r="M3781" t="str">
        <f t="shared" si="1113"/>
        <v>0.0004-0.000034806415548291i</v>
      </c>
      <c r="N3781">
        <f t="shared" si="1114"/>
        <v>41.968171947647505</v>
      </c>
      <c r="O3781">
        <f t="shared" si="1115"/>
        <v>48.111067812937868</v>
      </c>
      <c r="P3781" s="3">
        <f t="shared" si="1116"/>
        <v>-48.111067812937868</v>
      </c>
      <c r="Q3781" s="3">
        <f t="shared" si="1117"/>
        <v>138.03182805235249</v>
      </c>
      <c r="R3781">
        <f t="shared" si="1118"/>
        <v>-41.968171947647505</v>
      </c>
      <c r="S3781">
        <f t="shared" si="1119"/>
        <v>1430.7180627780667</v>
      </c>
      <c r="T3781">
        <f t="shared" si="1102"/>
        <v>-48.111067812937868</v>
      </c>
    </row>
    <row r="3782" spans="1:20" x14ac:dyDescent="0.25">
      <c r="A3782">
        <f t="shared" si="1103"/>
        <v>9023626.6842644922</v>
      </c>
      <c r="B3782">
        <f t="shared" si="1120"/>
        <v>1436154.7914166234</v>
      </c>
      <c r="C3782" t="str">
        <f t="shared" si="1104"/>
        <v>-0.00288592590923932+0.00261010808416907i</v>
      </c>
      <c r="D3782" t="str">
        <f t="shared" si="1105"/>
        <v>0.710350044709591-1.41325499780895i</v>
      </c>
      <c r="E3782" t="str">
        <f t="shared" si="1106"/>
        <v>-8.50135320207363-12.3464703638294i</v>
      </c>
      <c r="F3782" t="str">
        <f t="shared" si="1107"/>
        <v>1.59416506890995-1.25480995998767i</v>
      </c>
      <c r="G3782" t="str">
        <f t="shared" si="1108"/>
        <v>0.657408009841503-0.4745763568044i</v>
      </c>
      <c r="H3782" t="str">
        <f t="shared" si="1109"/>
        <v>0.00138832807857775-11.0829642139357i</v>
      </c>
      <c r="I3782" t="str">
        <f t="shared" si="1110"/>
        <v>-0.0392260220220838-0.0498472885824674i</v>
      </c>
      <c r="K3782" t="str">
        <f t="shared" si="1111"/>
        <v>0.000135631787257457-0.0000923925112367915i</v>
      </c>
      <c r="L3782" t="str">
        <f t="shared" si="1112"/>
        <v>0.00015-0.000196489693936689i</v>
      </c>
      <c r="M3782" t="str">
        <f t="shared" si="1113"/>
        <v>0.0004-0.0000346746518711805i</v>
      </c>
      <c r="N3782">
        <f t="shared" si="1114"/>
        <v>42.127028250010454</v>
      </c>
      <c r="O3782">
        <f t="shared" si="1115"/>
        <v>48.198387698660909</v>
      </c>
      <c r="P3782" s="3">
        <f t="shared" si="1116"/>
        <v>-48.198387698660909</v>
      </c>
      <c r="Q3782" s="3">
        <f t="shared" si="1117"/>
        <v>137.87297174998955</v>
      </c>
      <c r="R3782">
        <f t="shared" si="1118"/>
        <v>-42.127028250010454</v>
      </c>
      <c r="S3782">
        <f t="shared" si="1119"/>
        <v>1436.1547914166233</v>
      </c>
      <c r="T3782">
        <f t="shared" si="1102"/>
        <v>-48.198387698660909</v>
      </c>
    </row>
    <row r="3783" spans="1:20" x14ac:dyDescent="0.25">
      <c r="A3783">
        <f t="shared" si="1103"/>
        <v>9057916.4656646959</v>
      </c>
      <c r="B3783">
        <f t="shared" si="1120"/>
        <v>1441612.1796240066</v>
      </c>
      <c r="C3783" t="str">
        <f t="shared" si="1104"/>
        <v>-0.00284987720416323+0.00259187139206117i</v>
      </c>
      <c r="D3783" t="str">
        <f t="shared" si="1105"/>
        <v>0.706071733391098-1.4100641745718i</v>
      </c>
      <c r="E3783" t="str">
        <f t="shared" si="1106"/>
        <v>-8.48208206459639-12.2652186371657i</v>
      </c>
      <c r="F3783" t="str">
        <f t="shared" si="1107"/>
        <v>1.59001727645766-1.25578372105738i</v>
      </c>
      <c r="G3783" t="str">
        <f t="shared" si="1108"/>
        <v>0.655697527009782-0.475140274111802i</v>
      </c>
      <c r="H3783" t="str">
        <f t="shared" si="1109"/>
        <v>0.00137603353605896-11.0410020295966i</v>
      </c>
      <c r="I3783" t="str">
        <f t="shared" si="1110"/>
        <v>-0.0391078825467255-0.0495293444333842i</v>
      </c>
      <c r="K3783" t="str">
        <f t="shared" si="1111"/>
        <v>0.000135454450349956-0.0000921181017448292i</v>
      </c>
      <c r="L3783" t="str">
        <f t="shared" si="1112"/>
        <v>0.00015-0.000195745859669943i</v>
      </c>
      <c r="M3783" t="str">
        <f t="shared" si="1113"/>
        <v>0.0004-0.0000345433870005782i</v>
      </c>
      <c r="N3783">
        <f t="shared" si="1114"/>
        <v>42.285508138769728</v>
      </c>
      <c r="O3783">
        <f t="shared" si="1115"/>
        <v>48.285778815970168</v>
      </c>
      <c r="P3783" s="3">
        <f t="shared" si="1116"/>
        <v>-48.285778815970168</v>
      </c>
      <c r="Q3783" s="3">
        <f t="shared" si="1117"/>
        <v>137.71449186123027</v>
      </c>
      <c r="R3783">
        <f t="shared" si="1118"/>
        <v>-42.285508138769728</v>
      </c>
      <c r="S3783">
        <f t="shared" si="1119"/>
        <v>1441.6121796240066</v>
      </c>
      <c r="T3783">
        <f t="shared" si="1102"/>
        <v>-48.285778815970168</v>
      </c>
    </row>
    <row r="3784" spans="1:20" x14ac:dyDescent="0.25">
      <c r="A3784">
        <f t="shared" si="1103"/>
        <v>9092336.5482342243</v>
      </c>
      <c r="B3784">
        <f t="shared" si="1120"/>
        <v>1447090.305906578</v>
      </c>
      <c r="C3784" t="str">
        <f t="shared" si="1104"/>
        <v>-0.00281423341260207+0.00257367910108057i</v>
      </c>
      <c r="D3784" t="str">
        <f t="shared" si="1105"/>
        <v>0.701812655822829-1.40686758629338i</v>
      </c>
      <c r="E3784" t="str">
        <f t="shared" si="1106"/>
        <v>-8.46270340108301-12.1843375377799i</v>
      </c>
      <c r="F3784" t="str">
        <f t="shared" si="1107"/>
        <v>1.58585967489526-1.25674561243868i</v>
      </c>
      <c r="G3784" t="str">
        <f t="shared" si="1108"/>
        <v>0.653982999058975-0.47569868194142i</v>
      </c>
      <c r="H3784" t="str">
        <f t="shared" si="1109"/>
        <v>0.00136385492093628-10.999198760063i</v>
      </c>
      <c r="I3784" t="str">
        <f t="shared" si="1110"/>
        <v>-0.0389897068648994-0.0492127891739848i</v>
      </c>
      <c r="K3784" t="str">
        <f t="shared" si="1111"/>
        <v>0.000135278043772943-0.0000918440525768162i</v>
      </c>
      <c r="L3784" t="str">
        <f t="shared" si="1112"/>
        <v>0.00015-0.000195004841273106i</v>
      </c>
      <c r="M3784" t="str">
        <f t="shared" si="1113"/>
        <v>0.0004-0.0000344126190481951i</v>
      </c>
      <c r="N3784">
        <f t="shared" si="1114"/>
        <v>42.443611098865603</v>
      </c>
      <c r="O3784">
        <f t="shared" si="1115"/>
        <v>48.373240826455017</v>
      </c>
      <c r="P3784" s="3">
        <f t="shared" si="1116"/>
        <v>-48.373240826455017</v>
      </c>
      <c r="Q3784" s="3">
        <f t="shared" si="1117"/>
        <v>137.5563889011344</v>
      </c>
      <c r="R3784">
        <f t="shared" si="1118"/>
        <v>-42.443611098865603</v>
      </c>
      <c r="S3784">
        <f t="shared" si="1119"/>
        <v>1447.0903059065779</v>
      </c>
      <c r="T3784">
        <f t="shared" si="1102"/>
        <v>-48.373240826455017</v>
      </c>
    </row>
    <row r="3785" spans="1:20" x14ac:dyDescent="0.25">
      <c r="A3785">
        <f t="shared" si="1103"/>
        <v>9126887.4271175135</v>
      </c>
      <c r="B3785">
        <f t="shared" si="1120"/>
        <v>1452589.2490690229</v>
      </c>
      <c r="C3785" t="str">
        <f t="shared" si="1104"/>
        <v>-0.00277899082514273+0.00255553271009759i</v>
      </c>
      <c r="D3785" t="str">
        <f t="shared" si="1105"/>
        <v>0.697572804303857-1.40366536281469i</v>
      </c>
      <c r="E3785" t="str">
        <f t="shared" si="1106"/>
        <v>-8.44321825539893-12.1038264813457i</v>
      </c>
      <c r="F3785" t="str">
        <f t="shared" si="1107"/>
        <v>1.58169234942437-1.25769554230392i</v>
      </c>
      <c r="G3785" t="str">
        <f t="shared" si="1108"/>
        <v>0.65226446112485-0.476251544751678i</v>
      </c>
      <c r="H3785" t="str">
        <f t="shared" si="1109"/>
        <v>0.00135179108938945-10.9575538031909i</v>
      </c>
      <c r="I3785" t="str">
        <f t="shared" si="1110"/>
        <v>-0.0388714955024841-0.0488976206276823i</v>
      </c>
      <c r="K3785" t="str">
        <f t="shared" si="1111"/>
        <v>0.000135102565255286-0.0000915703673723313i</v>
      </c>
      <c r="L3785" t="str">
        <f t="shared" si="1112"/>
        <v>0.00015-0.000194266628086377i</v>
      </c>
      <c r="M3785" t="str">
        <f t="shared" si="1113"/>
        <v>0.0004-0.0000342823461328901i</v>
      </c>
      <c r="N3785">
        <f t="shared" si="1114"/>
        <v>42.601336629877494</v>
      </c>
      <c r="O3785">
        <f t="shared" si="1115"/>
        <v>48.460773392054378</v>
      </c>
      <c r="P3785" s="3">
        <f t="shared" si="1116"/>
        <v>-48.460773392054378</v>
      </c>
      <c r="Q3785" s="3">
        <f t="shared" si="1117"/>
        <v>137.39866337012251</v>
      </c>
      <c r="R3785">
        <f t="shared" si="1118"/>
        <v>-42.601336629877494</v>
      </c>
      <c r="S3785">
        <f t="shared" si="1119"/>
        <v>1452.589249069023</v>
      </c>
      <c r="T3785">
        <f t="shared" si="1102"/>
        <v>-48.460773392054378</v>
      </c>
    </row>
    <row r="3786" spans="1:20" x14ac:dyDescent="0.25">
      <c r="A3786">
        <f t="shared" si="1103"/>
        <v>9161569.5993405599</v>
      </c>
      <c r="B3786">
        <f t="shared" si="1120"/>
        <v>1458109.0882154852</v>
      </c>
      <c r="C3786" t="str">
        <f t="shared" si="1104"/>
        <v>-0.00274414575131237+0.00253743368321657i</v>
      </c>
      <c r="D3786" t="str">
        <f t="shared" si="1105"/>
        <v>0.693352170101362-1.40045763342344i</v>
      </c>
      <c r="E3786" t="str">
        <f t="shared" si="1106"/>
        <v>-8.4236276734378-12.0236848824093i</v>
      </c>
      <c r="F3786" t="str">
        <f t="shared" si="1107"/>
        <v>1.57751538620641-1.25863341945793i</v>
      </c>
      <c r="G3786" t="str">
        <f t="shared" si="1108"/>
        <v>0.650541948738991-0.476798827253032i</v>
      </c>
      <c r="H3786" t="str">
        <f t="shared" si="1109"/>
        <v>0.00133984090885817-10.9160665591201i</v>
      </c>
      <c r="I3786" t="str">
        <f t="shared" si="1110"/>
        <v>-0.0387532490175544-0.04858383661974i</v>
      </c>
      <c r="K3786" t="str">
        <f t="shared" si="1111"/>
        <v>0.000134928012496689-0.0000912970497378368i</v>
      </c>
      <c r="L3786" t="str">
        <f t="shared" si="1112"/>
        <v>0.00015-0.000193531209490314i</v>
      </c>
      <c r="M3786" t="str">
        <f t="shared" si="1113"/>
        <v>0.0004-0.0000341525663806437i</v>
      </c>
      <c r="N3786">
        <f t="shared" si="1114"/>
        <v>42.758684245948757</v>
      </c>
      <c r="O3786">
        <f t="shared" si="1115"/>
        <v>48.548376175072782</v>
      </c>
      <c r="P3786" s="3">
        <f t="shared" si="1116"/>
        <v>-48.548376175072782</v>
      </c>
      <c r="Q3786" s="3">
        <f t="shared" si="1117"/>
        <v>137.24131575405124</v>
      </c>
      <c r="R3786">
        <f t="shared" si="1118"/>
        <v>-42.758684245948757</v>
      </c>
      <c r="S3786">
        <f t="shared" si="1119"/>
        <v>1458.1090882154851</v>
      </c>
      <c r="T3786">
        <f t="shared" si="1102"/>
        <v>-48.548376175072782</v>
      </c>
    </row>
    <row r="3787" spans="1:20" x14ac:dyDescent="0.25">
      <c r="A3787">
        <f t="shared" si="1103"/>
        <v>9196383.5638180543</v>
      </c>
      <c r="B3787">
        <f t="shared" si="1120"/>
        <v>1463649.9027507042</v>
      </c>
      <c r="C3787" t="str">
        <f t="shared" si="1104"/>
        <v>-0.00270969451975857+0.00251938345017562i</v>
      </c>
      <c r="D3787" t="str">
        <f t="shared" si="1105"/>
        <v>0.689150743460724-1.39724452684613i</v>
      </c>
      <c r="E3787" t="str">
        <f t="shared" si="1106"/>
        <v>-8.40393270309827-11.943912154306i</v>
      </c>
      <c r="F3787" t="str">
        <f t="shared" si="1107"/>
        <v>1.57332887235763-1.25955915335055i</v>
      </c>
      <c r="G3787" t="str">
        <f t="shared" si="1108"/>
        <v>0.648815497826738-0.477340494413139i</v>
      </c>
      <c r="H3787" t="str">
        <f t="shared" si="1109"/>
        <v>0.00132800325794072-10.8747364302652i</v>
      </c>
      <c r="I3787" t="str">
        <f t="shared" si="1110"/>
        <v>-0.0386349680001905-0.0482714349769293i</v>
      </c>
      <c r="K3787" t="str">
        <f t="shared" si="1111"/>
        <v>0.000134754383168194-0.0000910241032465819i</v>
      </c>
      <c r="L3787" t="str">
        <f t="shared" si="1112"/>
        <v>0.00015-0.000192798574905673i</v>
      </c>
      <c r="M3787" t="str">
        <f t="shared" si="1113"/>
        <v>0.0004-0.0000340232779245305i</v>
      </c>
      <c r="N3787">
        <f t="shared" si="1114"/>
        <v>42.915653475703721</v>
      </c>
      <c r="O3787">
        <f t="shared" si="1115"/>
        <v>48.636048838196338</v>
      </c>
      <c r="P3787" s="3">
        <f t="shared" si="1116"/>
        <v>-48.636048838196338</v>
      </c>
      <c r="Q3787" s="3">
        <f t="shared" si="1117"/>
        <v>137.08434652429628</v>
      </c>
      <c r="R3787">
        <f t="shared" si="1118"/>
        <v>-42.915653475703721</v>
      </c>
      <c r="S3787">
        <f t="shared" si="1119"/>
        <v>1463.6499027507043</v>
      </c>
      <c r="T3787">
        <f t="shared" si="1102"/>
        <v>-48.636048838196338</v>
      </c>
    </row>
    <row r="3788" spans="1:20" x14ac:dyDescent="0.25">
      <c r="A3788">
        <f t="shared" si="1103"/>
        <v>9231329.8213605639</v>
      </c>
      <c r="B3788">
        <f t="shared" si="1120"/>
        <v>1469211.7723811569</v>
      </c>
      <c r="C3788" t="str">
        <f t="shared" si="1104"/>
        <v>-0.00267563347842299+0.00250138340674603i</v>
      </c>
      <c r="D3788" t="str">
        <f t="shared" si="1105"/>
        <v>0.684968513615724-1.39402617124035i</v>
      </c>
      <c r="E3788" t="str">
        <f t="shared" si="1106"/>
        <v>-8.38413439425921-11.8645077090746i</v>
      </c>
      <c r="F3788" t="str">
        <f t="shared" si="1107"/>
        <v>1.56913289594391-1.26047265408898i</v>
      </c>
      <c r="G3788" t="str">
        <f t="shared" si="1108"/>
        <v>0.647085144705043-0.477876511462006i</v>
      </c>
      <c r="H3788" t="str">
        <f t="shared" si="1109"/>
        <v>0.00131627702629341-10.8335628213074i</v>
      </c>
      <c r="I3788" t="str">
        <f t="shared" si="1110"/>
        <v>-0.0385166530722807-0.0479604135271896i</v>
      </c>
      <c r="K3788" t="str">
        <f t="shared" si="1111"/>
        <v>0.000134581674912687-0.0000907515314385167i</v>
      </c>
      <c r="L3788" t="str">
        <f t="shared" si="1112"/>
        <v>0.00015-0.000192068713793258i</v>
      </c>
      <c r="M3788" t="str">
        <f t="shared" si="1113"/>
        <v>0.0004-0.0000338944789046926i</v>
      </c>
      <c r="N3788">
        <f t="shared" si="1114"/>
        <v>43.072243862169699</v>
      </c>
      <c r="O3788">
        <f t="shared" si="1115"/>
        <v>48.723791044508957</v>
      </c>
      <c r="P3788" s="3">
        <f t="shared" si="1116"/>
        <v>-48.723791044508957</v>
      </c>
      <c r="Q3788" s="3">
        <f t="shared" si="1117"/>
        <v>136.9277561378303</v>
      </c>
      <c r="R3788">
        <f t="shared" si="1118"/>
        <v>-43.072243862169699</v>
      </c>
      <c r="S3788">
        <f t="shared" si="1119"/>
        <v>1469.2117723811568</v>
      </c>
      <c r="T3788">
        <f t="shared" si="1102"/>
        <v>-48.723791044508957</v>
      </c>
    </row>
    <row r="3789" spans="1:20" x14ac:dyDescent="0.25">
      <c r="A3789">
        <f t="shared" si="1103"/>
        <v>9266408.8746817335</v>
      </c>
      <c r="B3789">
        <f t="shared" si="1120"/>
        <v>1474794.7771162053</v>
      </c>
      <c r="C3789" t="str">
        <f t="shared" si="1104"/>
        <v>-0.00264195899470948+0.00248343491513123i</v>
      </c>
      <c r="D3789" t="str">
        <f t="shared" si="1105"/>
        <v>0.680805468798774-1.3908026941873i</v>
      </c>
      <c r="E3789" t="str">
        <f t="shared" si="1106"/>
        <v>-8.36423379875371-11.7854709573753i</v>
      </c>
      <c r="F3789" t="str">
        <f t="shared" si="1107"/>
        <v>1.56492754597538-1.26137383245018i</v>
      </c>
      <c r="G3789" t="str">
        <f t="shared" si="1108"/>
        <v>0.645350926080252-0.47840684389713i</v>
      </c>
      <c r="H3789" t="str">
        <f t="shared" si="1109"/>
        <v>0.00130466111453055-10.7925451391855i</v>
      </c>
      <c r="I3789" t="str">
        <f t="shared" si="1110"/>
        <v>-0.0383983048873217-0.0476507700992868i</v>
      </c>
      <c r="K3789" t="str">
        <f t="shared" si="1111"/>
        <v>0.000134409885345388-0.0000904793378202161i</v>
      </c>
      <c r="L3789" t="str">
        <f t="shared" si="1112"/>
        <v>0.00015-0.000191341615653774i</v>
      </c>
      <c r="M3789" t="str">
        <f t="shared" si="1113"/>
        <v>0.0004-0.000033766167468313i</v>
      </c>
      <c r="N3789">
        <f t="shared" si="1114"/>
        <v>43.228454962695082</v>
      </c>
      <c r="O3789">
        <f t="shared" si="1115"/>
        <v>48.811602457507284</v>
      </c>
      <c r="P3789" s="3">
        <f t="shared" si="1116"/>
        <v>-48.811602457507284</v>
      </c>
      <c r="Q3789" s="3">
        <f t="shared" si="1117"/>
        <v>136.77154503730492</v>
      </c>
      <c r="R3789">
        <f t="shared" si="1118"/>
        <v>-43.228454962695082</v>
      </c>
      <c r="S3789">
        <f t="shared" si="1119"/>
        <v>1474.7947771162053</v>
      </c>
      <c r="T3789">
        <f t="shared" si="1102"/>
        <v>-48.811602457507284</v>
      </c>
    </row>
    <row r="3790" spans="1:20" x14ac:dyDescent="0.25">
      <c r="A3790">
        <f t="shared" si="1103"/>
        <v>9301621.228405524</v>
      </c>
      <c r="B3790">
        <f t="shared" si="1120"/>
        <v>1480398.997269247</v>
      </c>
      <c r="C3790" t="str">
        <f t="shared" si="1104"/>
        <v>-0.00260866745564564+0.00246553930436483i</v>
      </c>
      <c r="D3790" t="str">
        <f t="shared" si="1105"/>
        <v>0.676661596251126-1.38757422268436i</v>
      </c>
      <c r="E3790" t="str">
        <f t="shared" si="1106"/>
        <v>-8.34423197034194-11.7068013084055i</v>
      </c>
      <c r="F3790" t="str">
        <f t="shared" si="1107"/>
        <v>1.56071291240088-1.2622625998932i</v>
      </c>
      <c r="G3790" t="str">
        <f t="shared" si="1108"/>
        <v>0.643612879045813-0.478931457488619i</v>
      </c>
      <c r="H3790" t="str">
        <f t="shared" si="1109"/>
        <v>0.00129315443412526-10.7516827930875i</v>
      </c>
      <c r="I3790" t="str">
        <f t="shared" si="1110"/>
        <v>-0.0382799241302153-0.0473425025224755i</v>
      </c>
      <c r="K3790" t="str">
        <f t="shared" si="1111"/>
        <v>0.000134239012054356-0.0000902075258647986i</v>
      </c>
      <c r="L3790" t="str">
        <f t="shared" si="1112"/>
        <v>0.00015-0.000190617270027669i</v>
      </c>
      <c r="M3790" t="str">
        <f t="shared" si="1113"/>
        <v>0.0004-0.0000336383417695885i</v>
      </c>
      <c r="N3790">
        <f t="shared" si="1114"/>
        <v>43.384286348869296</v>
      </c>
      <c r="O3790">
        <f t="shared" si="1115"/>
        <v>48.89948274111687</v>
      </c>
      <c r="P3790" s="3">
        <f t="shared" si="1116"/>
        <v>-48.89948274111687</v>
      </c>
      <c r="Q3790" s="3">
        <f t="shared" si="1117"/>
        <v>136.6157136511307</v>
      </c>
      <c r="R3790">
        <f t="shared" si="1118"/>
        <v>-43.384286348869296</v>
      </c>
      <c r="S3790">
        <f t="shared" si="1119"/>
        <v>1480.398997269247</v>
      </c>
      <c r="T3790">
        <f t="shared" si="1102"/>
        <v>-48.89948274111687</v>
      </c>
    </row>
    <row r="3791" spans="1:20" x14ac:dyDescent="0.25">
      <c r="A3791">
        <f t="shared" si="1103"/>
        <v>9336967.3890734669</v>
      </c>
      <c r="B3791">
        <f t="shared" si="1120"/>
        <v>1486024.5134588701</v>
      </c>
      <c r="C3791" t="str">
        <f t="shared" si="1104"/>
        <v>-0.00257575526803888+0.0024476978707081i</v>
      </c>
      <c r="D3791" t="str">
        <f t="shared" si="1105"/>
        <v>0.672536882233185-1.3843408831379i</v>
      </c>
      <c r="E3791" t="str">
        <f t="shared" si="1106"/>
        <v>-8.32412996468256-11.6284981698182i</v>
      </c>
      <c r="F3791" t="str">
        <f t="shared" si="1107"/>
        <v>1.55648908610214-1.26313886857148i</v>
      </c>
      <c r="G3791" t="str">
        <f t="shared" si="1108"/>
        <v>0.641871041079896-0.47945031828429i</v>
      </c>
      <c r="H3791" t="str">
        <f t="shared" si="1109"/>
        <v>0.00128175590731083-10.7109751944421i</v>
      </c>
      <c r="I3791" t="str">
        <f t="shared" si="1110"/>
        <v>-0.0381615115170617-0.0470356086261601i</v>
      </c>
      <c r="K3791" t="str">
        <f t="shared" si="1111"/>
        <v>0.000134069052600978-0.0000899360990118644i</v>
      </c>
      <c r="L3791" t="str">
        <f t="shared" si="1112"/>
        <v>0.00015-0.000189895666494988i</v>
      </c>
      <c r="M3791" t="str">
        <f t="shared" si="1113"/>
        <v>0.0004-0.0000335109999697037i</v>
      </c>
      <c r="N3791">
        <f t="shared" si="1114"/>
        <v>43.539737606440127</v>
      </c>
      <c r="O3791">
        <f t="shared" si="1115"/>
        <v>48.987431559706955</v>
      </c>
      <c r="P3791" s="3">
        <f t="shared" si="1116"/>
        <v>-48.987431559706955</v>
      </c>
      <c r="Q3791" s="3">
        <f t="shared" si="1117"/>
        <v>136.46026239355987</v>
      </c>
      <c r="R3791">
        <f t="shared" si="1118"/>
        <v>-43.539737606440127</v>
      </c>
      <c r="S3791">
        <f t="shared" si="1119"/>
        <v>1486.0245134588702</v>
      </c>
      <c r="T3791">
        <f t="shared" si="1102"/>
        <v>-48.987431559706955</v>
      </c>
    </row>
    <row r="3792" spans="1:20" x14ac:dyDescent="0.25">
      <c r="A3792">
        <f t="shared" si="1103"/>
        <v>9372447.8651519455</v>
      </c>
      <c r="B3792">
        <f t="shared" si="1120"/>
        <v>1491671.4066100139</v>
      </c>
      <c r="C3792" t="str">
        <f t="shared" si="1104"/>
        <v>-0.00254321885862647+0.0024299118780466i</v>
      </c>
      <c r="D3792" t="str">
        <f t="shared" si="1105"/>
        <v>0.668431312034812-1.38110280135623i</v>
      </c>
      <c r="E3792" t="str">
        <f t="shared" si="1106"/>
        <v>-8.30392883930311-11.5505609476405i</v>
      </c>
      <c r="F3792" t="str">
        <f t="shared" si="1107"/>
        <v>1.55225615888792-1.26400255134511i</v>
      </c>
      <c r="G3792" t="str">
        <f t="shared" si="1108"/>
        <v>0.640125450042942-0.479963392614752i</v>
      </c>
      <c r="H3792" t="str">
        <f t="shared" si="1109"/>
        <v>0.0012704644669829-10.6704217569104i</v>
      </c>
      <c r="I3792" t="str">
        <f t="shared" si="1110"/>
        <v>-0.0380430677949506-0.0467300862395613i</v>
      </c>
      <c r="K3792" t="str">
        <f t="shared" si="1111"/>
        <v>0.000133900004520461-0.0000896650606674291i</v>
      </c>
      <c r="L3792" t="str">
        <f t="shared" si="1112"/>
        <v>0.00015-0.000189176794675222i</v>
      </c>
      <c r="M3792" t="str">
        <f t="shared" si="1113"/>
        <v>0.0004-0.0000333841402368039i</v>
      </c>
      <c r="N3792">
        <f t="shared" si="1114"/>
        <v>43.694808335231812</v>
      </c>
      <c r="O3792">
        <f t="shared" si="1115"/>
        <v>49.075448578105458</v>
      </c>
      <c r="P3792" s="3">
        <f t="shared" si="1116"/>
        <v>-49.075448578105458</v>
      </c>
      <c r="Q3792" s="3">
        <f t="shared" si="1117"/>
        <v>136.30519166476819</v>
      </c>
      <c r="R3792">
        <f t="shared" si="1118"/>
        <v>-43.694808335231812</v>
      </c>
      <c r="S3792">
        <f t="shared" si="1119"/>
        <v>1491.6714066100139</v>
      </c>
      <c r="T3792">
        <f t="shared" si="1102"/>
        <v>-49.075448578105458</v>
      </c>
    </row>
    <row r="3793" spans="1:20" x14ac:dyDescent="0.25">
      <c r="A3793">
        <f t="shared" si="1103"/>
        <v>9408063.1670395229</v>
      </c>
      <c r="B3793">
        <f t="shared" si="1120"/>
        <v>1497339.7579551321</v>
      </c>
      <c r="C3793" t="str">
        <f t="shared" si="1104"/>
        <v>-0.00251105467421944+0.00241218255828557i</v>
      </c>
      <c r="D3793" t="str">
        <f t="shared" si="1105"/>
        <v>0.664344869985659-1.37786010254273i</v>
      </c>
      <c r="E3793" t="str">
        <f t="shared" si="1106"/>
        <v>-8.28362965356774-11.4729890461909i</v>
      </c>
      <c r="F3793" t="str">
        <f t="shared" si="1107"/>
        <v>1.54801422348777-1.26485356179294i</v>
      </c>
      <c r="G3793" t="str">
        <f t="shared" si="1108"/>
        <v>0.63837614417514-0.480470647098468i</v>
      </c>
      <c r="H3793" t="str">
        <f t="shared" si="1109"/>
        <v>0.00125927905660214-10.6300218963764i</v>
      </c>
      <c r="I3793" t="str">
        <f t="shared" si="1110"/>
        <v>-0.0379245937417399-0.0464259331913737i</v>
      </c>
      <c r="K3793" t="str">
        <f t="shared" si="1111"/>
        <v>0.000133731865322324-0.0000893944142038677i</v>
      </c>
      <c r="L3793" t="str">
        <f t="shared" si="1112"/>
        <v>0.00015-0.000188460644227159i</v>
      </c>
      <c r="M3793" t="str">
        <f t="shared" si="1113"/>
        <v>0.0004-0.0000332577607459692i</v>
      </c>
      <c r="N3793">
        <f t="shared" si="1114"/>
        <v>43.849498149062498</v>
      </c>
      <c r="O3793">
        <f t="shared" si="1115"/>
        <v>49.163533461614819</v>
      </c>
      <c r="P3793" s="3">
        <f t="shared" si="1116"/>
        <v>-49.163533461614819</v>
      </c>
      <c r="Q3793" s="3">
        <f t="shared" si="1117"/>
        <v>136.1505018509375</v>
      </c>
      <c r="R3793">
        <f t="shared" si="1118"/>
        <v>-43.849498149062498</v>
      </c>
      <c r="S3793">
        <f t="shared" si="1119"/>
        <v>1497.339757955132</v>
      </c>
      <c r="T3793">
        <f t="shared" si="1102"/>
        <v>-49.163533461614819</v>
      </c>
    </row>
    <row r="3794" spans="1:20" x14ac:dyDescent="0.25">
      <c r="A3794">
        <f t="shared" si="1103"/>
        <v>9443813.8070742749</v>
      </c>
      <c r="B3794">
        <f t="shared" si="1120"/>
        <v>1503029.6490353616</v>
      </c>
      <c r="C3794" t="str">
        <f t="shared" si="1104"/>
        <v>-0.0024792591818416+0.002394511111745i</v>
      </c>
      <c r="D3794" t="str">
        <f t="shared" si="1105"/>
        <v>0.66027753946555-1.37461291128911i</v>
      </c>
      <c r="E3794" t="str">
        <f t="shared" si="1106"/>
        <v>-8.26323346864646-11.3957818680017i</v>
      </c>
      <c r="F3794" t="str">
        <f t="shared" si="1107"/>
        <v>1.54376337354581-1.26569181422484i</v>
      </c>
      <c r="G3794" t="str">
        <f t="shared" si="1108"/>
        <v>0.636623162093814-0.480972048646787i</v>
      </c>
      <c r="H3794" t="str">
        <f t="shared" si="1109"/>
        <v>0.00124819863009788-10.5897750309402i</v>
      </c>
      <c r="I3794" t="str">
        <f t="shared" si="1110"/>
        <v>-0.037806090165848-0.0461231473094421i</v>
      </c>
      <c r="K3794" t="str">
        <f t="shared" si="1111"/>
        <v>0.00013356463249088-0.0000891241629598638i</v>
      </c>
      <c r="L3794" t="str">
        <f t="shared" si="1112"/>
        <v>0.00015-0.000187747204848733i</v>
      </c>
      <c r="M3794" t="str">
        <f t="shared" si="1113"/>
        <v>0.0004-0.0000331318596791882i</v>
      </c>
      <c r="N3794">
        <f t="shared" si="1114"/>
        <v>44.003806675659206</v>
      </c>
      <c r="O3794">
        <f t="shared" si="1115"/>
        <v>49.251685876024936</v>
      </c>
      <c r="P3794" s="3">
        <f t="shared" si="1116"/>
        <v>-49.251685876024936</v>
      </c>
      <c r="Q3794" s="3">
        <f t="shared" si="1117"/>
        <v>135.99619332434079</v>
      </c>
      <c r="R3794">
        <f t="shared" si="1118"/>
        <v>-44.003806675659206</v>
      </c>
      <c r="S3794">
        <f t="shared" si="1119"/>
        <v>1503.0296490353617</v>
      </c>
      <c r="T3794">
        <f t="shared" si="1102"/>
        <v>-49.251685876024936</v>
      </c>
    </row>
    <row r="3795" spans="1:20" x14ac:dyDescent="0.25">
      <c r="A3795">
        <f t="shared" si="1103"/>
        <v>9479700.2995411567</v>
      </c>
      <c r="B3795">
        <f t="shared" si="1120"/>
        <v>1508741.161701696</v>
      </c>
      <c r="C3795" t="str">
        <f t="shared" si="1104"/>
        <v>-0.00244782886886167+0.00237689870755284i</v>
      </c>
      <c r="D3795" t="str">
        <f t="shared" si="1105"/>
        <v>0.656229302914842-1.37136135156885i</v>
      </c>
      <c r="E3795" t="str">
        <f t="shared" si="1106"/>
        <v>-8.24274134747985-11.3189388137367i</v>
      </c>
      <c r="F3795" t="str">
        <f t="shared" si="1107"/>
        <v>1.53950370361418-1.26651722369365i</v>
      </c>
      <c r="G3795" t="str">
        <f t="shared" si="1108"/>
        <v>0.634866542790738-0.481467564468962i</v>
      </c>
      <c r="H3795" t="str">
        <f t="shared" si="1109"/>
        <v>0.00123722215177208-10.5496805809082i</v>
      </c>
      <c r="I3795" t="str">
        <f t="shared" si="1110"/>
        <v>-0.0376875579060231-0.0458217264204229i</v>
      </c>
      <c r="K3795" t="str">
        <f t="shared" si="1111"/>
        <v>0.000133398303485722-0.0000888543102403647i</v>
      </c>
      <c r="L3795" t="str">
        <f t="shared" si="1112"/>
        <v>0.00015-0.000187036466276881i</v>
      </c>
      <c r="M3795" t="str">
        <f t="shared" si="1113"/>
        <v>0.0004-0.000033006435225332i</v>
      </c>
      <c r="N3795">
        <f t="shared" si="1114"/>
        <v>44.157733556576915</v>
      </c>
      <c r="O3795">
        <f t="shared" si="1115"/>
        <v>49.339905487629522</v>
      </c>
      <c r="P3795" s="3">
        <f t="shared" si="1116"/>
        <v>-49.339905487629522</v>
      </c>
      <c r="Q3795" s="3">
        <f t="shared" si="1117"/>
        <v>135.84226644342309</v>
      </c>
      <c r="R3795">
        <f t="shared" si="1118"/>
        <v>-44.157733556576915</v>
      </c>
      <c r="S3795">
        <f t="shared" si="1119"/>
        <v>1508.741161701696</v>
      </c>
      <c r="T3795">
        <f t="shared" si="1102"/>
        <v>-49.339905487629522</v>
      </c>
    </row>
    <row r="3796" spans="1:20" x14ac:dyDescent="0.25">
      <c r="A3796">
        <f t="shared" si="1103"/>
        <v>9515723.160679413</v>
      </c>
      <c r="B3796">
        <f t="shared" si="1120"/>
        <v>1514474.3781161625</v>
      </c>
      <c r="C3796" t="str">
        <f t="shared" si="1104"/>
        <v>-0.00241676024312098+0.00235934648403779i</v>
      </c>
      <c r="D3796" t="str">
        <f t="shared" si="1105"/>
        <v>0.652200141844871-1.36810554673083i</v>
      </c>
      <c r="E3796" t="str">
        <f t="shared" si="1106"/>
        <v>-8.22215435474545-11.2424592821142i</v>
      </c>
      <c r="F3796" t="str">
        <f t="shared" si="1107"/>
        <v>1.53523530914633-1.26732970600732i</v>
      </c>
      <c r="G3796" t="str">
        <f t="shared" si="1108"/>
        <v>0.633106325629384-0.481957162077134i</v>
      </c>
      <c r="H3796" t="str">
        <f t="shared" si="1109"/>
        <v>0.00122634859620437-10.5097379687857i</v>
      </c>
      <c r="I3796" t="str">
        <f t="shared" si="1110"/>
        <v>-0.0375689978311246-0.0455216683494564i</v>
      </c>
      <c r="K3796" t="str">
        <f t="shared" si="1111"/>
        <v>0.000133232875742205-0.00008858485931654i</v>
      </c>
      <c r="L3796" t="str">
        <f t="shared" si="1112"/>
        <v>0.00015-0.000186328418287389i</v>
      </c>
      <c r="M3796" t="str">
        <f t="shared" si="1113"/>
        <v>0.0004-0.0000328814855801275i</v>
      </c>
      <c r="N3796">
        <f t="shared" si="1114"/>
        <v>44.31127844711196</v>
      </c>
      <c r="O3796">
        <f t="shared" si="1115"/>
        <v>49.428191963238632</v>
      </c>
      <c r="P3796" s="3">
        <f t="shared" si="1116"/>
        <v>-49.428191963238632</v>
      </c>
      <c r="Q3796" s="3">
        <f t="shared" si="1117"/>
        <v>135.68872155288804</v>
      </c>
      <c r="R3796">
        <f t="shared" si="1118"/>
        <v>-44.31127844711196</v>
      </c>
      <c r="S3796">
        <f t="shared" si="1119"/>
        <v>1514.4743781161626</v>
      </c>
      <c r="T3796">
        <f t="shared" si="1102"/>
        <v>-49.428191963238632</v>
      </c>
    </row>
    <row r="3797" spans="1:20" x14ac:dyDescent="0.25">
      <c r="A3797">
        <f t="shared" si="1103"/>
        <v>9551882.9086899962</v>
      </c>
      <c r="B3797">
        <f t="shared" si="1120"/>
        <v>1520229.380753004</v>
      </c>
      <c r="C3797" t="str">
        <f t="shared" si="1104"/>
        <v>-0.00238604983305461+0.00234185554912015i</v>
      </c>
      <c r="D3797" t="str">
        <f t="shared" si="1105"/>
        <v>0.648190036848348-1.36484561949306i</v>
      </c>
      <c r="E3797" t="str">
        <f t="shared" si="1106"/>
        <v>-8.20147355682012-11.1663426698276i</v>
      </c>
      <c r="F3797" t="str">
        <f t="shared" si="1107"/>
        <v>1.53095828649016-1.26812917774075i</v>
      </c>
      <c r="G3797" t="str">
        <f t="shared" si="1108"/>
        <v>0.631342550342072-0.482440809291296i</v>
      </c>
      <c r="H3797" t="str">
        <f t="shared" si="1109"/>
        <v>0.0012155769481573-10.4699466192676i</v>
      </c>
      <c r="I3797" t="str">
        <f t="shared" si="1110"/>
        <v>-0.0374504108398881-0.0452229709198355i</v>
      </c>
      <c r="K3797" t="str">
        <f t="shared" si="1111"/>
        <v>0.000133068346671919-0.0000883158134257482i</v>
      </c>
      <c r="L3797" t="str">
        <f t="shared" si="1112"/>
        <v>0.00015-0.000185623050694749i</v>
      </c>
      <c r="M3797" t="str">
        <f t="shared" si="1113"/>
        <v>0.0004-0.0000327570089461322i</v>
      </c>
      <c r="N3797">
        <f t="shared" si="1114"/>
        <v>44.464441016217847</v>
      </c>
      <c r="O3797">
        <f t="shared" si="1115"/>
        <v>49.516544970194289</v>
      </c>
      <c r="P3797" s="3">
        <f t="shared" si="1116"/>
        <v>-49.516544970194289</v>
      </c>
      <c r="Q3797" s="3">
        <f t="shared" si="1117"/>
        <v>135.53555898378215</v>
      </c>
      <c r="R3797">
        <f t="shared" si="1118"/>
        <v>-44.464441016217847</v>
      </c>
      <c r="S3797">
        <f t="shared" si="1119"/>
        <v>1520.2293807530041</v>
      </c>
      <c r="T3797">
        <f t="shared" si="1102"/>
        <v>-49.516544970194289</v>
      </c>
    </row>
    <row r="3798" spans="1:20" x14ac:dyDescent="0.25">
      <c r="A3798">
        <f t="shared" si="1103"/>
        <v>9588180.0637430176</v>
      </c>
      <c r="B3798">
        <f t="shared" si="1120"/>
        <v>1526006.2523998655</v>
      </c>
      <c r="C3798" t="str">
        <f t="shared" si="1104"/>
        <v>-0.00235569418780757+0.00232442698070189i</v>
      </c>
      <c r="D3798" t="str">
        <f t="shared" si="1105"/>
        <v>0.644198967609802-1.36158169193658i</v>
      </c>
      <c r="E3798" t="str">
        <f t="shared" si="1106"/>
        <v>-8.18070002174347-11.0905883714681i</v>
      </c>
      <c r="F3798" t="str">
        <f t="shared" si="1107"/>
        <v>1.52667273288095-1.26891555624775i</v>
      </c>
      <c r="G3798" t="str">
        <f t="shared" si="1108"/>
        <v>0.629575257027067-0.482918474244224i</v>
      </c>
      <c r="H3798" t="str">
        <f t="shared" si="1109"/>
        <v>0.00120490620248273-10.4303059592308i</v>
      </c>
      <c r="I3798" t="str">
        <f t="shared" si="1110"/>
        <v>-0.0373317978606969-0.0449256319526813i</v>
      </c>
      <c r="K3798" t="str">
        <f t="shared" si="1111"/>
        <v>0.00013290471366317-0.0000880471757715073i</v>
      </c>
      <c r="L3798" t="str">
        <f t="shared" si="1112"/>
        <v>0.00015-0.000184920353352012i</v>
      </c>
      <c r="M3798" t="str">
        <f t="shared" si="1113"/>
        <v>0.0004-0.0000326330035327079i</v>
      </c>
      <c r="N3798">
        <f t="shared" si="1114"/>
        <v>44.617220946420844</v>
      </c>
      <c r="O3798">
        <f t="shared" si="1115"/>
        <v>49.604964176383859</v>
      </c>
      <c r="P3798" s="3">
        <f t="shared" si="1116"/>
        <v>-49.604964176383859</v>
      </c>
      <c r="Q3798" s="3">
        <f t="shared" si="1117"/>
        <v>135.38277905357916</v>
      </c>
      <c r="R3798">
        <f t="shared" si="1118"/>
        <v>-44.617220946420844</v>
      </c>
      <c r="S3798">
        <f t="shared" si="1119"/>
        <v>1526.0062523998656</v>
      </c>
      <c r="T3798">
        <f t="shared" si="1102"/>
        <v>-49.604964176383859</v>
      </c>
    </row>
    <row r="3799" spans="1:20" x14ac:dyDescent="0.25">
      <c r="A3799">
        <f t="shared" si="1103"/>
        <v>9624615.1479852423</v>
      </c>
      <c r="B3799">
        <f t="shared" si="1120"/>
        <v>1531805.076158985</v>
      </c>
      <c r="C3799" t="str">
        <f t="shared" si="1104"/>
        <v>-0.00232568987734566+0.00230706182705535i</v>
      </c>
      <c r="D3799" t="str">
        <f t="shared" si="1105"/>
        <v>0.64022691291606-1.35831388549959i</v>
      </c>
      <c r="E3799" t="str">
        <f t="shared" si="1106"/>
        <v>-8.15983481917935-11.0151957794489i</v>
      </c>
      <c r="F3799" t="str">
        <f t="shared" si="1107"/>
        <v>1.52237874643409-1.26968875967284i</v>
      </c>
      <c r="G3799" t="str">
        <f t="shared" si="1108"/>
        <v>0.627804486145577-0.483390125386385i</v>
      </c>
      <c r="H3799" t="str">
        <f t="shared" si="1109"/>
        <v>0.00119433536402863-10.3908154177259i</v>
      </c>
      <c r="I3799" t="str">
        <f t="shared" si="1110"/>
        <v>-0.0372131598513455-0.0446296492666175i</v>
      </c>
      <c r="K3799" t="str">
        <f t="shared" si="1111"/>
        <v>0.00013274197408145-0.0000877789495234703i</v>
      </c>
      <c r="L3799" t="str">
        <f t="shared" si="1112"/>
        <v>0.00015-0.000184220316150639i</v>
      </c>
      <c r="M3799" t="str">
        <f t="shared" si="1113"/>
        <v>0.0004-0.0000325094675559952i</v>
      </c>
      <c r="N3799">
        <f t="shared" si="1114"/>
        <v>44.769617933733457</v>
      </c>
      <c r="O3799">
        <f t="shared" si="1115"/>
        <v>49.693449250253096</v>
      </c>
      <c r="P3799" s="3">
        <f t="shared" si="1116"/>
        <v>-49.693449250253096</v>
      </c>
      <c r="Q3799" s="3">
        <f t="shared" si="1117"/>
        <v>135.23038206626654</v>
      </c>
      <c r="R3799">
        <f t="shared" si="1118"/>
        <v>-44.769617933733457</v>
      </c>
      <c r="S3799">
        <f t="shared" si="1119"/>
        <v>1531.805076158985</v>
      </c>
      <c r="T3799">
        <f t="shared" si="1102"/>
        <v>-49.693449250253096</v>
      </c>
    </row>
    <row r="3800" spans="1:20" x14ac:dyDescent="0.25">
      <c r="A3800">
        <f t="shared" si="1103"/>
        <v>9661188.6855475865</v>
      </c>
      <c r="B3800">
        <f t="shared" si="1120"/>
        <v>1537625.9354483893</v>
      </c>
      <c r="C3800" t="str">
        <f t="shared" si="1104"/>
        <v>-0.00229603349256042+0.00228976110721007i</v>
      </c>
      <c r="D3800" t="str">
        <f t="shared" si="1105"/>
        <v>0.636273850666704-1.35504232097164i</v>
      </c>
      <c r="E3800" t="str">
        <f t="shared" si="1106"/>
        <v>-8.13887902037506-10.9401642839285i</v>
      </c>
      <c r="F3800" t="str">
        <f t="shared" si="1107"/>
        <v>1.51807642613768-1.27044870696295i</v>
      </c>
      <c r="G3800" t="str">
        <f t="shared" si="1108"/>
        <v>0.626030278518696-0.483855731490803i</v>
      </c>
      <c r="H3800" t="str">
        <f t="shared" si="1109"/>
        <v>0.00118386344754658-10.3514744259686i</v>
      </c>
      <c r="I3800" t="str">
        <f t="shared" si="1110"/>
        <v>-0.0370944977987973-0.0443350206774463i</v>
      </c>
      <c r="K3800" t="str">
        <f t="shared" si="1111"/>
        <v>0.000132580125269904-0.000087511137817408i</v>
      </c>
      <c r="L3800" t="str">
        <f t="shared" si="1112"/>
        <v>0.00015-0.000183522929020362i</v>
      </c>
      <c r="M3800" t="str">
        <f t="shared" si="1113"/>
        <v>0.0004-0.0000323863992388873i</v>
      </c>
      <c r="N3800">
        <f t="shared" si="1114"/>
        <v>44.921631687568777</v>
      </c>
      <c r="O3800">
        <f t="shared" si="1115"/>
        <v>49.781999860820719</v>
      </c>
      <c r="P3800" s="3">
        <f t="shared" si="1116"/>
        <v>-49.781999860820719</v>
      </c>
      <c r="Q3800" s="3">
        <f t="shared" si="1117"/>
        <v>135.07836831243122</v>
      </c>
      <c r="R3800">
        <f t="shared" si="1118"/>
        <v>-44.921631687568777</v>
      </c>
      <c r="S3800">
        <f t="shared" si="1119"/>
        <v>1537.6259354483893</v>
      </c>
      <c r="T3800">
        <f t="shared" si="1102"/>
        <v>-49.781999860820719</v>
      </c>
    </row>
    <row r="3801" spans="1:20" x14ac:dyDescent="0.25">
      <c r="A3801">
        <f t="shared" si="1103"/>
        <v>9697901.2025526688</v>
      </c>
      <c r="B3801">
        <f t="shared" si="1120"/>
        <v>1543468.9140030933</v>
      </c>
      <c r="C3801" t="str">
        <f t="shared" si="1104"/>
        <v>-0.00226672164536928+0.00227252581133857i</v>
      </c>
      <c r="D3801" t="str">
        <f t="shared" si="1105"/>
        <v>0.632339757884532-1.35176711848805i</v>
      </c>
      <c r="E3801" t="str">
        <f t="shared" si="1106"/>
        <v>-8.11783369812081-10.8654932727359i</v>
      </c>
      <c r="F3801" t="str">
        <f t="shared" si="1107"/>
        <v>1.51376587184486-1.27119531787913i</v>
      </c>
      <c r="G3801" t="str">
        <f t="shared" si="1108"/>
        <v>0.624252675324256-0.484315261657905i</v>
      </c>
      <c r="H3801" t="str">
        <f t="shared" si="1109"/>
        <v>0.00117348947759994-10.3122824173316i</v>
      </c>
      <c r="I3801" t="str">
        <f t="shared" si="1110"/>
        <v>-0.0369758127189431-0.044041743997827i</v>
      </c>
      <c r="K3801" t="str">
        <f t="shared" si="1111"/>
        <v>0.0001324191645498-0.0000872437437551946i</v>
      </c>
      <c r="L3801" t="str">
        <f t="shared" si="1112"/>
        <v>0.00015-0.000182828181929031i</v>
      </c>
      <c r="M3801" t="str">
        <f t="shared" si="1113"/>
        <v>0.0004-0.0000322637968110056i</v>
      </c>
      <c r="N3801">
        <f t="shared" si="1114"/>
        <v>45.073261930653928</v>
      </c>
      <c r="O3801">
        <f t="shared" si="1115"/>
        <v>49.870615677691134</v>
      </c>
      <c r="P3801" s="3">
        <f t="shared" si="1116"/>
        <v>-49.870615677691134</v>
      </c>
      <c r="Q3801" s="3">
        <f t="shared" si="1117"/>
        <v>134.92673806934607</v>
      </c>
      <c r="R3801">
        <f t="shared" si="1118"/>
        <v>-45.073261930653928</v>
      </c>
      <c r="S3801">
        <f t="shared" si="1119"/>
        <v>1543.4689140030932</v>
      </c>
      <c r="T3801">
        <f t="shared" si="1102"/>
        <v>-49.870615677691134</v>
      </c>
    </row>
    <row r="3802" spans="1:20" x14ac:dyDescent="0.25">
      <c r="A3802">
        <f t="shared" si="1103"/>
        <v>9734753.2271223683</v>
      </c>
      <c r="B3802">
        <f t="shared" si="1120"/>
        <v>1549334.0958763051</v>
      </c>
      <c r="C3802" t="str">
        <f t="shared" si="1104"/>
        <v>-0.00223775096881009+0.00225535690114031i</v>
      </c>
      <c r="D3802" t="str">
        <f t="shared" si="1105"/>
        <v>0.62842461072608-1.34848839752442i</v>
      </c>
      <c r="E3802" t="str">
        <f t="shared" si="1106"/>
        <v>-8.09669992670735-10.7911821312959i</v>
      </c>
      <c r="F3802" t="str">
        <f t="shared" si="1107"/>
        <v>1.50944718426602-1.27192851300812i</v>
      </c>
      <c r="G3802" t="str">
        <f t="shared" si="1108"/>
        <v>0.622471718093605-0.48476868532033i</v>
      </c>
      <c r="H3802" t="str">
        <f t="shared" si="1109"/>
        <v>0.00116321248847282-10.2732388273364i</v>
      </c>
      <c r="I3802" t="str">
        <f t="shared" si="1110"/>
        <v>-0.0368571056563533-0.0437498170369562i</v>
      </c>
      <c r="K3802" t="str">
        <f t="shared" si="1111"/>
        <v>0.000132259089220992-0.000086976770404801i</v>
      </c>
      <c r="L3802" t="str">
        <f t="shared" si="1112"/>
        <v>0.00015-0.000182136064882478i</v>
      </c>
      <c r="M3802" t="str">
        <f t="shared" si="1113"/>
        <v>0.0004-0.0000321416585086726i</v>
      </c>
      <c r="N3802">
        <f t="shared" si="1114"/>
        <v>45.224508398944693</v>
      </c>
      <c r="O3802">
        <f t="shared" si="1115"/>
        <v>49.959296371068014</v>
      </c>
      <c r="P3802" s="3">
        <f t="shared" si="1116"/>
        <v>-49.959296371068014</v>
      </c>
      <c r="Q3802" s="3">
        <f t="shared" si="1117"/>
        <v>134.77549160105531</v>
      </c>
      <c r="R3802">
        <f t="shared" si="1118"/>
        <v>-45.224508398944693</v>
      </c>
      <c r="S3802">
        <f t="shared" si="1119"/>
        <v>1549.3340958763051</v>
      </c>
      <c r="T3802">
        <f t="shared" si="1102"/>
        <v>-49.959296371068014</v>
      </c>
    </row>
    <row r="3803" spans="1:20" x14ac:dyDescent="0.25">
      <c r="A3803">
        <f t="shared" si="1103"/>
        <v>9771745.2893854342</v>
      </c>
      <c r="B3803">
        <f t="shared" si="1120"/>
        <v>1555221.5654406352</v>
      </c>
      <c r="C3803" t="str">
        <f t="shared" si="1104"/>
        <v>-0.00220911811713093+0.00223825531022414i</v>
      </c>
      <c r="D3803" t="str">
        <f t="shared" si="1105"/>
        <v>0.624528384492051-1.34520627689137i</v>
      </c>
      <c r="E3803" t="str">
        <f t="shared" si="1106"/>
        <v>-8.07547878188239-10.7172302425572i</v>
      </c>
      <c r="F3803" t="str">
        <f t="shared" si="1107"/>
        <v>1.50512046496087-1.27264821377383i</v>
      </c>
      <c r="G3803" t="str">
        <f t="shared" si="1108"/>
        <v>0.62068744870832-0.485215972247696i</v>
      </c>
      <c r="H3803" t="str">
        <f t="shared" si="1109"/>
        <v>0.00115303152407955-10.2343430936454i</v>
      </c>
      <c r="I3803" t="str">
        <f t="shared" si="1110"/>
        <v>-0.0367383776840281-0.0434592376002542i</v>
      </c>
      <c r="K3803" t="str">
        <f t="shared" si="1111"/>
        <v>0.000132099896562376-0.0000867102208002875i</v>
      </c>
      <c r="L3803" t="str">
        <f t="shared" si="1112"/>
        <v>0.00015-0.000181446567924365i</v>
      </c>
      <c r="M3803" t="str">
        <f t="shared" si="1113"/>
        <v>0.0004-0.000032019982574888i</v>
      </c>
      <c r="N3803">
        <f t="shared" si="1114"/>
        <v>45.37537084153567</v>
      </c>
      <c r="O3803">
        <f t="shared" si="1115"/>
        <v>50.048041611766735</v>
      </c>
      <c r="P3803" s="3">
        <f t="shared" si="1116"/>
        <v>-50.048041611766735</v>
      </c>
      <c r="Q3803" s="3">
        <f t="shared" si="1117"/>
        <v>134.62462915846433</v>
      </c>
      <c r="R3803">
        <f t="shared" si="1118"/>
        <v>-45.37537084153567</v>
      </c>
      <c r="S3803">
        <f t="shared" si="1119"/>
        <v>1555.2215654406352</v>
      </c>
      <c r="T3803">
        <f t="shared" si="1102"/>
        <v>-50.048041611766735</v>
      </c>
    </row>
    <row r="3804" spans="1:20" x14ac:dyDescent="0.25">
      <c r="A3804">
        <f t="shared" si="1103"/>
        <v>9808877.9214850999</v>
      </c>
      <c r="B3804">
        <f t="shared" si="1120"/>
        <v>1561131.4073893097</v>
      </c>
      <c r="C3804" t="str">
        <f t="shared" si="1104"/>
        <v>-0.00218081976587435+0.00222122194448893i</v>
      </c>
      <c r="D3804" t="str">
        <f t="shared" si="1105"/>
        <v>0.620651053637867-1.34192087472934i</v>
      </c>
      <c r="E3804" t="str">
        <f t="shared" si="1106"/>
        <v>-8.05417134080589-10.6436369869183i</v>
      </c>
      <c r="F3804" t="str">
        <f t="shared" si="1107"/>
        <v>1.50078581633017-1.27335434244876i</v>
      </c>
      <c r="G3804" t="str">
        <f t="shared" si="1108"/>
        <v>0.618899909396839-0.485657092551343i</v>
      </c>
      <c r="H3804" t="str">
        <f t="shared" si="1109"/>
        <v>0.0011429456378749-10.1955946560535i</v>
      </c>
      <c r="I3804" t="str">
        <f t="shared" si="1110"/>
        <v>-0.036619629903142-0.0431700034890452i</v>
      </c>
      <c r="K3804" t="str">
        <f t="shared" si="1111"/>
        <v>0.000131941583832355-0.0000864440979418109i</v>
      </c>
      <c r="L3804" t="str">
        <f t="shared" si="1112"/>
        <v>0.00015-0.000180759681136048i</v>
      </c>
      <c r="M3804" t="str">
        <f t="shared" si="1113"/>
        <v>0.0004-0.0000318987672593026i</v>
      </c>
      <c r="N3804">
        <f t="shared" si="1114"/>
        <v>45.525849020574356</v>
      </c>
      <c r="O3804">
        <f t="shared" si="1115"/>
        <v>50.136851071227653</v>
      </c>
      <c r="P3804" s="3">
        <f t="shared" si="1116"/>
        <v>-50.136851071227653</v>
      </c>
      <c r="Q3804" s="3">
        <f t="shared" si="1117"/>
        <v>134.47415097942564</v>
      </c>
      <c r="R3804">
        <f t="shared" si="1118"/>
        <v>-45.525849020574356</v>
      </c>
      <c r="S3804">
        <f t="shared" si="1119"/>
        <v>1561.1314073893097</v>
      </c>
      <c r="T3804">
        <f t="shared" si="1102"/>
        <v>-50.136851071227653</v>
      </c>
    </row>
    <row r="3805" spans="1:20" x14ac:dyDescent="0.25">
      <c r="A3805">
        <f t="shared" si="1103"/>
        <v>9846151.6575867422</v>
      </c>
      <c r="B3805">
        <f t="shared" si="1120"/>
        <v>1567063.7067373891</v>
      </c>
      <c r="C3805" t="str">
        <f t="shared" si="1104"/>
        <v>-0.00215285261195679+0.0022042576825027i</v>
      </c>
      <c r="D3805" t="str">
        <f t="shared" si="1105"/>
        <v>0.616792591784129-1.33863230850367i</v>
      </c>
      <c r="E3805" t="str">
        <f t="shared" si="1106"/>
        <v>-8.03277868200464-10.5704017421568i</v>
      </c>
      <c r="F3805" t="str">
        <f t="shared" si="1107"/>
        <v>1.49644334160748-1.27404682216535i</v>
      </c>
      <c r="G3805" t="str">
        <f t="shared" si="1108"/>
        <v>0.61710914273101-0.48609201668903i</v>
      </c>
      <c r="H3805" t="str">
        <f t="shared" si="1109"/>
        <v>0.00113295389276495-10.1569929564801i</v>
      </c>
      <c r="I3805" t="str">
        <f t="shared" si="1110"/>
        <v>-0.0365008634427876-0.0428821125002483i</v>
      </c>
      <c r="K3805" t="str">
        <f t="shared" si="1111"/>
        <v>0.000131784148269284-0.0000861784047956264i</v>
      </c>
      <c r="L3805" t="str">
        <f t="shared" si="1112"/>
        <v>0.00015-0.00018007539463643i</v>
      </c>
      <c r="M3805" t="str">
        <f t="shared" si="1113"/>
        <v>0.0004-0.0000317780108181935i</v>
      </c>
      <c r="N3805">
        <f t="shared" si="1114"/>
        <v>45.675942711175423</v>
      </c>
      <c r="O3805">
        <f t="shared" si="1115"/>
        <v>50.225724421528327</v>
      </c>
      <c r="P3805" s="3">
        <f t="shared" si="1116"/>
        <v>-50.225724421528327</v>
      </c>
      <c r="Q3805" s="3">
        <f t="shared" si="1117"/>
        <v>134.32405728882458</v>
      </c>
      <c r="R3805">
        <f t="shared" si="1118"/>
        <v>-45.675942711175423</v>
      </c>
      <c r="S3805">
        <f t="shared" si="1119"/>
        <v>1567.0637067373891</v>
      </c>
      <c r="T3805">
        <f t="shared" si="1102"/>
        <v>-50.225724421528327</v>
      </c>
    </row>
    <row r="3806" spans="1:20" x14ac:dyDescent="0.25">
      <c r="A3806">
        <f t="shared" si="1103"/>
        <v>9883567.033885574</v>
      </c>
      <c r="B3806">
        <f t="shared" si="1120"/>
        <v>1573018.5488229913</v>
      </c>
      <c r="C3806" t="str">
        <f t="shared" si="1104"/>
        <v>-0.00212521337374298+0.00218736337587944i</v>
      </c>
      <c r="D3806" t="str">
        <f t="shared" si="1105"/>
        <v>0.612952971727101-1.33534069499968i</v>
      </c>
      <c r="E3806" t="str">
        <f t="shared" si="1106"/>
        <v>-8.01130188532446-10.497523883358i</v>
      </c>
      <c r="F3806" t="str">
        <f t="shared" si="1107"/>
        <v>1.49209314485056-1.27472557692716i</v>
      </c>
      <c r="G3806" t="str">
        <f t="shared" si="1108"/>
        <v>0.615315191622583-0.486520715469595i</v>
      </c>
      <c r="H3806" t="str">
        <f t="shared" si="1109"/>
        <v>0.0011230553610186-10.1185374389607i</v>
      </c>
      <c r="I3806" t="str">
        <f t="shared" si="1110"/>
        <v>-0.0363820794597119-0.0425955624260636i</v>
      </c>
      <c r="K3806" t="str">
        <f t="shared" si="1111"/>
        <v>0.000131627587091929-0.0000859131442941016i</v>
      </c>
      <c r="L3806" t="str">
        <f t="shared" si="1112"/>
        <v>0.00015-0.000179393698581819i</v>
      </c>
      <c r="M3806" t="str">
        <f t="shared" si="1113"/>
        <v>0.0004-0.0000316577115144386i</v>
      </c>
      <c r="N3806">
        <f t="shared" si="1114"/>
        <v>45.825651701328923</v>
      </c>
      <c r="O3806">
        <f t="shared" si="1115"/>
        <v>50.314661335396636</v>
      </c>
      <c r="P3806" s="3">
        <f t="shared" si="1116"/>
        <v>-50.314661335396636</v>
      </c>
      <c r="Q3806" s="3">
        <f t="shared" si="1117"/>
        <v>134.17434829867108</v>
      </c>
      <c r="R3806">
        <f t="shared" si="1118"/>
        <v>-45.825651701328923</v>
      </c>
      <c r="S3806">
        <f t="shared" si="1119"/>
        <v>1573.0185488229913</v>
      </c>
      <c r="T3806">
        <f t="shared" si="1102"/>
        <v>-50.314661335396636</v>
      </c>
    </row>
    <row r="3807" spans="1:20" x14ac:dyDescent="0.25">
      <c r="A3807">
        <f t="shared" si="1103"/>
        <v>9921124.588614339</v>
      </c>
      <c r="B3807">
        <f t="shared" si="1120"/>
        <v>1578996.0193085186</v>
      </c>
      <c r="C3807" t="str">
        <f t="shared" si="1104"/>
        <v>-0.0020978987911157+0.00217053984965479i</v>
      </c>
      <c r="D3807" t="str">
        <f t="shared" si="1105"/>
        <v>0.609132165449221-1.33204615031803i</v>
      </c>
      <c r="E3807" t="str">
        <f t="shared" si="1106"/>
        <v>-7.98974203188338-10.4250027828465i</v>
      </c>
      <c r="F3807" t="str">
        <f t="shared" si="1107"/>
        <v>1.48773533093269-1.27539053162002i</v>
      </c>
      <c r="G3807" t="str">
        <f t="shared" si="1108"/>
        <v>0.613518099319614-0.48694316005758i</v>
      </c>
      <c r="H3807" t="str">
        <f t="shared" si="1109"/>
        <v>0.00111324912417987-10.0802275496399i</v>
      </c>
      <c r="I3807" t="str">
        <f t="shared" si="1110"/>
        <v>-0.0362632791380555-0.0423103510536689i</v>
      </c>
      <c r="K3807" t="str">
        <f t="shared" si="1111"/>
        <v>0.000131471897499909-0.0000856483193357315i</v>
      </c>
      <c r="L3807" t="str">
        <f t="shared" si="1112"/>
        <v>0.00015-0.000178714583165789i</v>
      </c>
      <c r="M3807" t="str">
        <f t="shared" si="1113"/>
        <v>0.0004-0.0000315378676174922i</v>
      </c>
      <c r="N3807">
        <f t="shared" si="1114"/>
        <v>45.97497579181433</v>
      </c>
      <c r="O3807">
        <f t="shared" si="1115"/>
        <v>50.403661486221722</v>
      </c>
      <c r="P3807" s="3">
        <f t="shared" si="1116"/>
        <v>-50.403661486221722</v>
      </c>
      <c r="Q3807" s="3">
        <f t="shared" si="1117"/>
        <v>134.02502420818567</v>
      </c>
      <c r="R3807">
        <f t="shared" si="1118"/>
        <v>-45.97497579181433</v>
      </c>
      <c r="S3807">
        <f t="shared" si="1119"/>
        <v>1578.9960193085187</v>
      </c>
      <c r="T3807">
        <f t="shared" si="1102"/>
        <v>-50.403661486221722</v>
      </c>
    </row>
    <row r="3808" spans="1:20" x14ac:dyDescent="0.25">
      <c r="A3808">
        <f t="shared" si="1103"/>
        <v>9958824.8620510735</v>
      </c>
      <c r="B3808">
        <f t="shared" si="1120"/>
        <v>1584996.2041818909</v>
      </c>
      <c r="C3808" t="str">
        <f t="shared" si="1104"/>
        <v>-0.00207090562554018+0.00215378790265895i</v>
      </c>
      <c r="D3808" t="str">
        <f t="shared" si="1105"/>
        <v>0.605330144129564-1.32874878987015i</v>
      </c>
      <c r="E3808" t="str">
        <f t="shared" si="1106"/>
        <v>-7.96810020402108-10.3528378101157i</v>
      </c>
      <c r="F3808" t="str">
        <f t="shared" si="1107"/>
        <v>1.48337000553383-1.27604161202307i</v>
      </c>
      <c r="G3808" t="str">
        <f t="shared" si="1108"/>
        <v>0.611717909402806-0.487359321977806i</v>
      </c>
      <c r="H3808" t="str">
        <f t="shared" si="1109"/>
        <v>0.00110353427298056-10.0420627367619i</v>
      </c>
      <c r="I3808" t="str">
        <f t="shared" si="1110"/>
        <v>-0.0361444636890793-0.0420264761649097i</v>
      </c>
      <c r="K3808" t="str">
        <f t="shared" si="1111"/>
        <v>0.000131317076674144-0.0000853839327851585i</v>
      </c>
      <c r="L3808" t="str">
        <f t="shared" si="1112"/>
        <v>0.00015-0.000178038038619036i</v>
      </c>
      <c r="M3808" t="str">
        <f t="shared" si="1113"/>
        <v>0.0004-0.0000314184774033594i</v>
      </c>
      <c r="N3808">
        <f t="shared" si="1114"/>
        <v>46.123914796109915</v>
      </c>
      <c r="O3808">
        <f t="shared" si="1115"/>
        <v>50.492724548067528</v>
      </c>
      <c r="P3808" s="3">
        <f t="shared" si="1116"/>
        <v>-50.492724548067528</v>
      </c>
      <c r="Q3808" s="3">
        <f t="shared" si="1117"/>
        <v>133.87608520389009</v>
      </c>
      <c r="R3808">
        <f t="shared" si="1118"/>
        <v>-46.123914796109915</v>
      </c>
      <c r="S3808">
        <f t="shared" si="1119"/>
        <v>1584.996204181891</v>
      </c>
      <c r="T3808">
        <f t="shared" si="1102"/>
        <v>-50.492724548067528</v>
      </c>
    </row>
    <row r="3809" spans="1:20" x14ac:dyDescent="0.25">
      <c r="A3809">
        <f t="shared" si="1103"/>
        <v>9996668.3965268675</v>
      </c>
      <c r="B3809">
        <f t="shared" si="1120"/>
        <v>1591019.1897577823</v>
      </c>
      <c r="C3809" t="str">
        <f t="shared" si="1104"/>
        <v>-0.00204423066012417+0.00213710830788841i</v>
      </c>
      <c r="D3809" t="str">
        <f t="shared" si="1105"/>
        <v>0.60154687815431-1.32544872837386i</v>
      </c>
      <c r="E3809" t="str">
        <f t="shared" si="1106"/>
        <v>-7.94637748524956-10.2810283317609i</v>
      </c>
      <c r="F3809" t="str">
        <f t="shared" si="1107"/>
        <v>1.47899727513148-1.27667874481969i</v>
      </c>
      <c r="G3809" t="str">
        <f t="shared" si="1108"/>
        <v>0.609914665781772-0.487769173119911i</v>
      </c>
      <c r="H3809" t="str">
        <f t="shared" si="1109"/>
        <v>0.001093909907254-10.0040424506636i</v>
      </c>
      <c r="I3809" t="str">
        <f t="shared" si="1110"/>
        <v>-0.0360256343508967-0.0417439355359979i</v>
      </c>
      <c r="K3809" t="str">
        <f t="shared" si="1111"/>
        <v>0.000131163121777297-0.0000851199874732001i</v>
      </c>
      <c r="L3809" t="str">
        <f t="shared" si="1112"/>
        <v>0.00015-0.000177364055209242i</v>
      </c>
      <c r="M3809" t="str">
        <f t="shared" si="1113"/>
        <v>0.0004-0.000031299539154572i</v>
      </c>
      <c r="N3809">
        <f t="shared" si="1114"/>
        <v>46.272468540307017</v>
      </c>
      <c r="O3809">
        <f t="shared" si="1115"/>
        <v>50.581850195683622</v>
      </c>
      <c r="P3809" s="3">
        <f t="shared" si="1116"/>
        <v>-50.581850195683622</v>
      </c>
      <c r="Q3809" s="3">
        <f t="shared" si="1117"/>
        <v>133.72753145969298</v>
      </c>
      <c r="R3809">
        <f t="shared" si="1118"/>
        <v>-46.272468540307017</v>
      </c>
      <c r="S3809">
        <f t="shared" si="1119"/>
        <v>1591.0191897577822</v>
      </c>
      <c r="T3809">
        <f t="shared" si="1102"/>
        <v>-50.581850195683622</v>
      </c>
    </row>
    <row r="3810" spans="1:20" x14ac:dyDescent="0.25">
      <c r="A3810">
        <f t="shared" si="1103"/>
        <v>10034655.73643367</v>
      </c>
      <c r="B3810">
        <f t="shared" si="1120"/>
        <v>1597065.0626788619</v>
      </c>
      <c r="C3810" t="str">
        <f t="shared" si="1104"/>
        <v>-0.00201787069967321+0.00212050181287511i</v>
      </c>
      <c r="D3810" t="str">
        <f t="shared" si="1105"/>
        <v>0.597782337127222-1.32214607984912i</v>
      </c>
      <c r="E3810" t="str">
        <f t="shared" si="1106"/>
        <v>-7.92457496020177-10.2095737114126i</v>
      </c>
      <c r="F3810" t="str">
        <f t="shared" si="1107"/>
        <v>1.47461724699149-1.27730185760829i</v>
      </c>
      <c r="G3810" t="str">
        <f t="shared" si="1108"/>
        <v>0.608108412691225-0.488172685742846i</v>
      </c>
      <c r="H3810" t="str">
        <f t="shared" si="1109"/>
        <v>0.00108437513584901-9.96616614376661i</v>
      </c>
      <c r="I3810" t="str">
        <f t="shared" si="1110"/>
        <v>-0.0359067923881978-0.0414627269372126i</v>
      </c>
      <c r="K3810" t="str">
        <f t="shared" si="1111"/>
        <v>0.000131010029954205-0.0000848564861968742i</v>
      </c>
      <c r="L3810" t="str">
        <f t="shared" si="1112"/>
        <v>0.00015-0.000176692623240926i</v>
      </c>
      <c r="M3810" t="str">
        <f t="shared" si="1113"/>
        <v>0.0004-0.0000311810511601634i</v>
      </c>
      <c r="N3810">
        <f t="shared" si="1114"/>
        <v>46.420636863017904</v>
      </c>
      <c r="O3810">
        <f t="shared" si="1115"/>
        <v>50.671038104517187</v>
      </c>
      <c r="P3810" s="3">
        <f t="shared" si="1116"/>
        <v>-50.671038104517187</v>
      </c>
      <c r="Q3810" s="3">
        <f t="shared" si="1117"/>
        <v>133.5793631369821</v>
      </c>
      <c r="R3810">
        <f t="shared" si="1118"/>
        <v>-46.420636863017904</v>
      </c>
      <c r="S3810">
        <f t="shared" si="1119"/>
        <v>1597.065062678862</v>
      </c>
      <c r="T3810">
        <f t="shared" si="1102"/>
        <v>-50.671038104517187</v>
      </c>
    </row>
    <row r="3811" spans="1:20" x14ac:dyDescent="0.25">
      <c r="A3811">
        <f t="shared" si="1103"/>
        <v>10072787.428232118</v>
      </c>
      <c r="B3811">
        <f t="shared" si="1120"/>
        <v>1603133.9099170417</v>
      </c>
      <c r="C3811" t="str">
        <f t="shared" si="1104"/>
        <v>-0.00199182257074113+0.00210396914005369i</v>
      </c>
      <c r="D3811" t="str">
        <f t="shared" si="1105"/>
        <v>0.594036489880086-1.31884095761391i</v>
      </c>
      <c r="E3811" t="str">
        <f t="shared" si="1106"/>
        <v>-7.90269371457862-10.1384733096698i</v>
      </c>
      <c r="F3811" t="str">
        <f t="shared" si="1107"/>
        <v>1.47023002915867-1.27791087891307i</v>
      </c>
      <c r="G3811" t="str">
        <f t="shared" si="1108"/>
        <v>0.606299194687105-0.488569832479322i</v>
      </c>
      <c r="H3811" t="str">
        <f t="shared" si="1109"/>
        <v>0.00107492907654485-9.92843327056874i</v>
      </c>
      <c r="I3811" t="str">
        <f t="shared" si="1110"/>
        <v>-0.0357879390919694-0.0411828481326004i</v>
      </c>
      <c r="K3811" t="str">
        <f t="shared" si="1111"/>
        <v>0.000130857798332323-0.0000845934317194381i</v>
      </c>
      <c r="L3811" t="str">
        <f t="shared" si="1112"/>
        <v>0.00015-0.000176023733055316i</v>
      </c>
      <c r="M3811" t="str">
        <f t="shared" si="1113"/>
        <v>0.0004-0.0000310630117156439i</v>
      </c>
      <c r="N3811">
        <f t="shared" si="1114"/>
        <v>46.568419615287951</v>
      </c>
      <c r="O3811">
        <f t="shared" si="1115"/>
        <v>50.760287950724774</v>
      </c>
      <c r="P3811" s="3">
        <f t="shared" si="1116"/>
        <v>-50.760287950724774</v>
      </c>
      <c r="Q3811" s="3">
        <f t="shared" si="1117"/>
        <v>133.43158038471205</v>
      </c>
      <c r="R3811">
        <f t="shared" si="1118"/>
        <v>-46.568419615287951</v>
      </c>
      <c r="S3811">
        <f t="shared" si="1119"/>
        <v>1603.1339099170416</v>
      </c>
      <c r="T3811">
        <f t="shared" si="1102"/>
        <v>-50.760287950724774</v>
      </c>
    </row>
    <row r="3812" spans="1:20" x14ac:dyDescent="0.25">
      <c r="A3812">
        <f t="shared" si="1103"/>
        <v>10111064.0204594</v>
      </c>
      <c r="B3812">
        <f t="shared" si="1120"/>
        <v>1609225.8187747265</v>
      </c>
      <c r="C3812" t="str">
        <f t="shared" si="1104"/>
        <v>-0.00196608312167623+0.00208751098712669i</v>
      </c>
      <c r="D3812" t="str">
        <f t="shared" si="1105"/>
        <v>0.590309304483168-1.3155334742803i</v>
      </c>
      <c r="E3812" t="str">
        <f t="shared" si="1106"/>
        <v>-7.88073483509605-10.0677264840358i</v>
      </c>
      <c r="F3812" t="str">
        <f t="shared" si="1107"/>
        <v>1.4658357304472-1.27850573819457i</v>
      </c>
      <c r="G3812" t="str">
        <f t="shared" si="1108"/>
        <v>0.604487056642622-0.48896058634021i</v>
      </c>
      <c r="H3812" t="str">
        <f t="shared" si="1109"/>
        <v>0.00106557085596663-9.89084328763656i</v>
      </c>
      <c r="I3812" t="str">
        <f t="shared" si="1110"/>
        <v>-0.0356690757792139-0.0409042968796822i</v>
      </c>
      <c r="K3812" t="str">
        <f t="shared" si="1111"/>
        <v>0.000130706424022149-0.0000843308267704233i</v>
      </c>
      <c r="L3812" t="str">
        <f t="shared" si="1112"/>
        <v>0.00015-0.000175357375030201i</v>
      </c>
      <c r="M3812" t="str">
        <f t="shared" si="1113"/>
        <v>0.0004-0.0000309454191229767i</v>
      </c>
      <c r="N3812">
        <f t="shared" si="1114"/>
        <v>46.715816660505084</v>
      </c>
      <c r="O3812">
        <f t="shared" si="1115"/>
        <v>50.849599411183192</v>
      </c>
      <c r="P3812" s="3">
        <f t="shared" si="1116"/>
        <v>-50.849599411183192</v>
      </c>
      <c r="Q3812" s="3">
        <f t="shared" si="1117"/>
        <v>133.28418333949492</v>
      </c>
      <c r="R3812">
        <f t="shared" si="1118"/>
        <v>-46.715816660505084</v>
      </c>
      <c r="S3812">
        <f t="shared" si="1119"/>
        <v>1609.2258187747266</v>
      </c>
      <c r="T3812">
        <f t="shared" si="1102"/>
        <v>-50.849599411183192</v>
      </c>
    </row>
    <row r="3813" spans="1:20" x14ac:dyDescent="0.25">
      <c r="A3813">
        <f t="shared" si="1103"/>
        <v>10149486.063737147</v>
      </c>
      <c r="B3813">
        <f t="shared" si="1120"/>
        <v>1615340.8768860705</v>
      </c>
      <c r="C3813" t="str">
        <f t="shared" si="1104"/>
        <v>-0.00194064922266278+0.0020711280274275i</v>
      </c>
      <c r="D3813" t="str">
        <f t="shared" si="1105"/>
        <v>0.586600748255603-1.31222374175062i</v>
      </c>
      <c r="E3813" t="str">
        <f t="shared" si="1106"/>
        <v>-7.85869940943048-9.99733258885427i</v>
      </c>
      <c r="F3813" t="str">
        <f t="shared" si="1107"/>
        <v>1.46143446043086-1.27908636586021i</v>
      </c>
      <c r="G3813" t="str">
        <f t="shared" si="1108"/>
        <v>0.602672043744242-0.489344920718894i</v>
      </c>
      <c r="H3813" t="str">
        <f t="shared" si="1109"/>
        <v>0.00105629960950151-9.85339565359766i</v>
      </c>
      <c r="I3813" t="str">
        <f t="shared" si="1110"/>
        <v>-0.0355502037926655-0.0406270709291604i</v>
      </c>
      <c r="K3813" t="str">
        <f t="shared" si="1111"/>
        <v>0.000130555904117655-0.0000840686740456797i</v>
      </c>
      <c r="L3813" t="str">
        <f t="shared" si="1112"/>
        <v>0.00015-0.000174693539579798i</v>
      </c>
      <c r="M3813" t="str">
        <f t="shared" si="1113"/>
        <v>0.0004-0.0000308282716905526i</v>
      </c>
      <c r="N3813">
        <f t="shared" si="1114"/>
        <v>46.862827874310881</v>
      </c>
      <c r="O3813">
        <f t="shared" si="1115"/>
        <v>50.9389721635008</v>
      </c>
      <c r="P3813" s="3">
        <f t="shared" si="1116"/>
        <v>-50.9389721635008</v>
      </c>
      <c r="Q3813" s="3">
        <f t="shared" si="1117"/>
        <v>133.13717212568912</v>
      </c>
      <c r="R3813">
        <f t="shared" si="1118"/>
        <v>-46.862827874310881</v>
      </c>
      <c r="S3813">
        <f t="shared" si="1119"/>
        <v>1615.3408768860704</v>
      </c>
      <c r="T3813">
        <f t="shared" si="1102"/>
        <v>-50.9389721635008</v>
      </c>
    </row>
    <row r="3814" spans="1:20" x14ac:dyDescent="0.25">
      <c r="A3814">
        <f t="shared" si="1103"/>
        <v>10188054.110779349</v>
      </c>
      <c r="B3814">
        <f t="shared" si="1120"/>
        <v>1621479.1722182375</v>
      </c>
      <c r="C3814" t="str">
        <f t="shared" si="1104"/>
        <v>-0.00191551776575819+0.00205482091028103i</v>
      </c>
      <c r="D3814" t="str">
        <f t="shared" si="1105"/>
        <v>0.582910787775838-1.3089118712138i</v>
      </c>
      <c r="E3814" t="str">
        <f t="shared" si="1106"/>
        <v>-7.83658852616297-9.92729097524611i</v>
      </c>
      <c r="F3814" t="str">
        <f t="shared" si="1107"/>
        <v>1.45702632943314-1.27965269327458i</v>
      </c>
      <c r="G3814" t="str">
        <f t="shared" si="1108"/>
        <v>0.600854201487596-0.48972280939558i</v>
      </c>
      <c r="H3814" t="str">
        <f t="shared" si="1109"/>
        <v>0.00104711448121536-9.81608982913235i</v>
      </c>
      <c r="I3814" t="str">
        <f t="shared" si="1110"/>
        <v>-0.0354313245004984-0.0403511680246287i</v>
      </c>
      <c r="K3814" t="str">
        <f t="shared" si="1111"/>
        <v>0.00013040623569671-0.0000838069762074225i</v>
      </c>
      <c r="L3814" t="str">
        <f t="shared" si="1112"/>
        <v>0.00015-0.00017403221715461i</v>
      </c>
      <c r="M3814" t="str">
        <f t="shared" si="1113"/>
        <v>0.0004-0.0000307115677331665i</v>
      </c>
      <c r="N3814">
        <f t="shared" si="1114"/>
        <v>47.009453144509195</v>
      </c>
      <c r="O3814">
        <f t="shared" si="1115"/>
        <v>51.028405886028551</v>
      </c>
      <c r="P3814" s="3">
        <f t="shared" si="1116"/>
        <v>-51.028405886028551</v>
      </c>
      <c r="Q3814" s="3">
        <f t="shared" si="1117"/>
        <v>132.99054685549081</v>
      </c>
      <c r="R3814">
        <f t="shared" si="1118"/>
        <v>-47.009453144509195</v>
      </c>
      <c r="S3814">
        <f t="shared" si="1119"/>
        <v>1621.4791722182376</v>
      </c>
      <c r="T3814">
        <f t="shared" si="1102"/>
        <v>-51.028405886028551</v>
      </c>
    </row>
    <row r="3815" spans="1:20" x14ac:dyDescent="0.25">
      <c r="A3815">
        <f t="shared" si="1103"/>
        <v>10226768.71640031</v>
      </c>
      <c r="B3815">
        <f t="shared" si="1120"/>
        <v>1627640.793072667</v>
      </c>
      <c r="C3815" t="str">
        <f t="shared" si="1104"/>
        <v>-0.00189068566492564+0.00203859026136216i</v>
      </c>
      <c r="D3815" t="str">
        <f t="shared" si="1105"/>
        <v>0.579239388891989-1.30559797314181i</v>
      </c>
      <c r="E3815" t="str">
        <f t="shared" si="1106"/>
        <v>-7.814403274723-9.85760099104768i</v>
      </c>
      <c r="F3815" t="str">
        <f t="shared" si="1107"/>
        <v>1.45261144851713-1.28020465276975i</v>
      </c>
      <c r="G3815" t="str">
        <f t="shared" si="1108"/>
        <v>0.59903357567332-0.490094226541547i</v>
      </c>
      <c r="H3815" t="str">
        <f t="shared" si="1109"/>
        <v>0.00103801462377024-9.77892527696616i</v>
      </c>
      <c r="I3815" t="str">
        <f t="shared" si="1110"/>
        <v>-0.0353124392960374-0.0400765859022864i</v>
      </c>
      <c r="K3815" t="str">
        <f t="shared" si="1111"/>
        <v>0.000130257415821499-0.000083545735884283i</v>
      </c>
      <c r="L3815" t="str">
        <f t="shared" si="1112"/>
        <v>0.00015-0.000173373398241293i</v>
      </c>
      <c r="M3815" t="str">
        <f t="shared" si="1113"/>
        <v>0.0004-0.0000305953055719929i</v>
      </c>
      <c r="N3815">
        <f t="shared" si="1114"/>
        <v>47.155692370978386</v>
      </c>
      <c r="O3815">
        <f t="shared" si="1115"/>
        <v>51.117900257871185</v>
      </c>
      <c r="P3815" s="3">
        <f t="shared" si="1116"/>
        <v>-51.117900257871185</v>
      </c>
      <c r="Q3815" s="3">
        <f t="shared" si="1117"/>
        <v>132.84430762902161</v>
      </c>
      <c r="R3815">
        <f t="shared" si="1118"/>
        <v>-47.155692370978386</v>
      </c>
      <c r="S3815">
        <f t="shared" si="1119"/>
        <v>1627.6407930726671</v>
      </c>
      <c r="T3815">
        <f t="shared" si="1102"/>
        <v>-51.117900257871185</v>
      </c>
    </row>
    <row r="3816" spans="1:20" x14ac:dyDescent="0.25">
      <c r="A3816">
        <f t="shared" si="1103"/>
        <v>10265630.437522631</v>
      </c>
      <c r="B3816">
        <f t="shared" si="1120"/>
        <v>1633825.8280863431</v>
      </c>
      <c r="C3816" t="str">
        <f t="shared" si="1104"/>
        <v>-0.00186614985606303+0.00202243668305218i</v>
      </c>
      <c r="D3816" t="str">
        <f t="shared" si="1105"/>
        <v>0.575586516732228-1.30228215728634i</v>
      </c>
      <c r="E3816" t="str">
        <f t="shared" si="1106"/>
        <v>-7.7921447453314-9.78826198075109i</v>
      </c>
      <c r="F3816" t="str">
        <f t="shared" si="1107"/>
        <v>1.44818992947534-1.28074217765541i</v>
      </c>
      <c r="G3816" t="str">
        <f t="shared" si="1108"/>
        <v>0.597210212402833-0.49045914672335i</v>
      </c>
      <c r="H3816" t="str">
        <f t="shared" si="1109"/>
        <v>0.00102899919834253-9.74190146186235i</v>
      </c>
      <c r="I3816" t="str">
        <f t="shared" si="1110"/>
        <v>-0.0351935495974644-0.039803322290658i</v>
      </c>
      <c r="K3816" t="str">
        <f t="shared" si="1111"/>
        <v>0.000130109441538947-0.0000832849556713632i</v>
      </c>
      <c r="L3816" t="str">
        <f t="shared" si="1112"/>
        <v>0.00015-0.000172717073362516i</v>
      </c>
      <c r="M3816" t="str">
        <f t="shared" si="1113"/>
        <v>0.0004-0.0000304794835345616i</v>
      </c>
      <c r="N3816">
        <f t="shared" si="1114"/>
        <v>47.301545465578243</v>
      </c>
      <c r="O3816">
        <f t="shared" si="1115"/>
        <v>51.207454958896307</v>
      </c>
      <c r="P3816" s="3">
        <f t="shared" si="1116"/>
        <v>-51.207454958896307</v>
      </c>
      <c r="Q3816" s="3">
        <f t="shared" si="1117"/>
        <v>132.69845453442176</v>
      </c>
      <c r="R3816">
        <f t="shared" si="1118"/>
        <v>-47.301545465578243</v>
      </c>
      <c r="S3816">
        <f t="shared" si="1119"/>
        <v>1633.8258280863431</v>
      </c>
      <c r="T3816">
        <f t="shared" si="1102"/>
        <v>-51.207454958896307</v>
      </c>
    </row>
    <row r="3817" spans="1:20" x14ac:dyDescent="0.25">
      <c r="A3817">
        <f t="shared" si="1103"/>
        <v>10304639.833185218</v>
      </c>
      <c r="B3817">
        <f t="shared" si="1120"/>
        <v>1640034.3662330713</v>
      </c>
      <c r="C3817" t="str">
        <f t="shared" si="1104"/>
        <v>-0.00184190729702677+0.00200636075479218i</v>
      </c>
      <c r="D3817" t="str">
        <f t="shared" si="1105"/>
        <v>0.571952135715116-1.29896453267546i</v>
      </c>
      <c r="E3817" t="str">
        <f t="shared" si="1106"/>
        <v>-7.769814028941-9.71927328544314i</v>
      </c>
      <c r="F3817" t="str">
        <f t="shared" si="1107"/>
        <v>1.44376188481917-1.28126520222874i</v>
      </c>
      <c r="G3817" t="str">
        <f t="shared" si="1108"/>
        <v>0.595384158074036-0.490817544906972i</v>
      </c>
      <c r="H3817" t="str">
        <f t="shared" si="1109"/>
        <v>0.00102006737454148-9.70501785061357i</v>
      </c>
      <c r="I3817" t="str">
        <f t="shared" si="1110"/>
        <v>-0.0350746568475148-0.0395313749103073i</v>
      </c>
      <c r="K3817" t="str">
        <f t="shared" si="1111"/>
        <v>0.000129962309881126-0.000083024638130295i</v>
      </c>
      <c r="L3817" t="str">
        <f t="shared" si="1112"/>
        <v>0.00015-0.000172063233076824i</v>
      </c>
      <c r="M3817" t="str">
        <f t="shared" si="1113"/>
        <v>0.0004-0.0000303640999547336i</v>
      </c>
      <c r="N3817">
        <f t="shared" si="1114"/>
        <v>47.447012352061137</v>
      </c>
      <c r="O3817">
        <f t="shared" si="1115"/>
        <v>51.297069669746847</v>
      </c>
      <c r="P3817" s="3">
        <f t="shared" si="1116"/>
        <v>-51.297069669746847</v>
      </c>
      <c r="Q3817" s="3">
        <f t="shared" si="1117"/>
        <v>132.55298764793886</v>
      </c>
      <c r="R3817">
        <f t="shared" si="1118"/>
        <v>-47.447012352061137</v>
      </c>
      <c r="S3817">
        <f t="shared" si="1119"/>
        <v>1640.0343662330713</v>
      </c>
      <c r="T3817">
        <f t="shared" si="1102"/>
        <v>-51.297069669746847</v>
      </c>
    </row>
    <row r="3818" spans="1:20" x14ac:dyDescent="0.25">
      <c r="A3818">
        <f t="shared" si="1103"/>
        <v>10343797.464551322</v>
      </c>
      <c r="B3818">
        <f t="shared" si="1120"/>
        <v>1646266.496824757</v>
      </c>
      <c r="C3818" t="str">
        <f t="shared" si="1104"/>
        <v>-0.00181795496765226+0.00199036303343479i</v>
      </c>
      <c r="D3818" t="str">
        <f t="shared" si="1105"/>
        <v>0.568336209559924-1.29564520761057i</v>
      </c>
      <c r="E3818" t="str">
        <f t="shared" si="1106"/>
        <v>-7.74741221717817-9.65063424274782i</v>
      </c>
      <c r="F3818" t="str">
        <f t="shared" si="1107"/>
        <v>1.43932742776845-1.28177366178442i</v>
      </c>
      <c r="G3818" t="str">
        <f t="shared" si="1108"/>
        <v>0.59355545937696-0.491169396461919i</v>
      </c>
      <c r="H3818" t="str">
        <f t="shared" si="1109"/>
        <v>0.00101121833032865-9.6682739120346i</v>
      </c>
      <c r="I3818" t="str">
        <f t="shared" si="1110"/>
        <v>-0.0349557625131818-0.0392607414735653i</v>
      </c>
      <c r="K3818" t="str">
        <f t="shared" si="1111"/>
        <v>0.000129816017865669-0.0000827647857893032i</v>
      </c>
      <c r="L3818" t="str">
        <f t="shared" si="1112"/>
        <v>0.00015-0.000171411867978505i</v>
      </c>
      <c r="M3818" t="str">
        <f t="shared" si="1113"/>
        <v>0.0004-0.0000302491531726775i</v>
      </c>
      <c r="N3818">
        <f t="shared" si="1114"/>
        <v>47.592092965981067</v>
      </c>
      <c r="O3818">
        <f t="shared" si="1115"/>
        <v>51.386744071849989</v>
      </c>
      <c r="P3818" s="3">
        <f t="shared" si="1116"/>
        <v>-51.386744071849989</v>
      </c>
      <c r="Q3818" s="3">
        <f t="shared" si="1117"/>
        <v>132.40790703401893</v>
      </c>
      <c r="R3818">
        <f t="shared" si="1118"/>
        <v>-47.592092965981067</v>
      </c>
      <c r="S3818">
        <f t="shared" si="1119"/>
        <v>1646.266496824757</v>
      </c>
      <c r="T3818">
        <f t="shared" si="1102"/>
        <v>-51.386744071849989</v>
      </c>
    </row>
    <row r="3819" spans="1:20" x14ac:dyDescent="0.25">
      <c r="A3819">
        <f t="shared" si="1103"/>
        <v>10383103.894916618</v>
      </c>
      <c r="B3819">
        <f t="shared" si="1120"/>
        <v>1652522.3095126911</v>
      </c>
      <c r="C3819" t="str">
        <f t="shared" si="1104"/>
        <v>-0.00179428986976996+0.00197444405359318i</v>
      </c>
      <c r="D3819" t="str">
        <f t="shared" si="1105"/>
        <v>0.564738701296936-1.29232428966343i</v>
      </c>
      <c r="E3819" t="str">
        <f t="shared" si="1106"/>
        <v>-7.72494040228192-9.58234418676879i</v>
      </c>
      <c r="F3819" t="str">
        <f t="shared" si="1107"/>
        <v>1.43488667224066-1.28226749262426i</v>
      </c>
      <c r="G3819" t="str">
        <f t="shared" si="1108"/>
        <v>0.591724163289335-0.491514677165262i</v>
      </c>
      <c r="H3819" t="str">
        <f t="shared" si="1109"/>
        <v>0.00100245125193788-9.63166911695447i</v>
      </c>
      <c r="I3819" t="str">
        <f t="shared" si="1110"/>
        <v>-0.0348368680854082-0.0389914196842545i</v>
      </c>
      <c r="K3819" t="str">
        <f t="shared" si="1111"/>
        <v>0.000129670562496179-0.0000825054011432739i</v>
      </c>
      <c r="L3819" t="str">
        <f t="shared" si="1112"/>
        <v>0.00015-0.000170762968697455i</v>
      </c>
      <c r="M3819" t="str">
        <f t="shared" si="1113"/>
        <v>0.0004-0.000030134641534845i</v>
      </c>
      <c r="N3819">
        <f t="shared" si="1114"/>
        <v>47.736787254603087</v>
      </c>
      <c r="O3819">
        <f t="shared" si="1115"/>
        <v>51.476477847427276</v>
      </c>
      <c r="P3819" s="3">
        <f t="shared" si="1116"/>
        <v>-51.476477847427276</v>
      </c>
      <c r="Q3819" s="3">
        <f t="shared" si="1117"/>
        <v>132.26321274539691</v>
      </c>
      <c r="R3819">
        <f t="shared" si="1118"/>
        <v>-47.736787254603087</v>
      </c>
      <c r="S3819">
        <f t="shared" si="1119"/>
        <v>1652.5223095126912</v>
      </c>
      <c r="T3819">
        <f t="shared" si="1102"/>
        <v>-51.476477847427276</v>
      </c>
    </row>
    <row r="3820" spans="1:20" x14ac:dyDescent="0.25">
      <c r="A3820">
        <f t="shared" si="1103"/>
        <v>10422559.6897173</v>
      </c>
      <c r="B3820">
        <f t="shared" si="1120"/>
        <v>1658801.8942888393</v>
      </c>
      <c r="C3820" t="str">
        <f t="shared" si="1104"/>
        <v>-0.00177090902721737+0.00195860432798739i</v>
      </c>
      <c r="D3820" t="str">
        <f t="shared" si="1105"/>
        <v>0.5611595732777-1.28900188567326i</v>
      </c>
      <c r="E3820" t="str">
        <f t="shared" si="1106"/>
        <v>-7.7023996770429-9.51440244803284i</v>
      </c>
      <c r="F3820" t="str">
        <f t="shared" si="1107"/>
        <v>1.43043973284-1.28274663206679i</v>
      </c>
      <c r="G3820" t="str">
        <f t="shared" si="1108"/>
        <v>0.5898903170721-0.491853363205618i</v>
      </c>
      <c r="H3820" t="str">
        <f t="shared" si="1109"/>
        <v>0.000993765333795851-9.59520293820887i</v>
      </c>
      <c r="I3820" t="str">
        <f t="shared" si="1110"/>
        <v>-0.0347179750787788-0.0387234072374175i</v>
      </c>
      <c r="K3820" t="str">
        <f t="shared" si="1111"/>
        <v>0.000129525940762628-0.0000822464866538207i</v>
      </c>
      <c r="L3820" t="str">
        <f t="shared" si="1112"/>
        <v>0.00015-0.000170116525899039i</v>
      </c>
      <c r="M3820" t="str">
        <f t="shared" si="1113"/>
        <v>0.0004-0.000030020563393948i</v>
      </c>
      <c r="N3820">
        <f t="shared" si="1114"/>
        <v>47.881095176810987</v>
      </c>
      <c r="O3820">
        <f t="shared" si="1115"/>
        <v>51.566270679505315</v>
      </c>
      <c r="P3820" s="3">
        <f t="shared" si="1116"/>
        <v>-51.566270679505315</v>
      </c>
      <c r="Q3820" s="3">
        <f t="shared" si="1117"/>
        <v>132.11890482318901</v>
      </c>
      <c r="R3820">
        <f t="shared" si="1118"/>
        <v>-47.881095176810987</v>
      </c>
      <c r="S3820">
        <f t="shared" si="1119"/>
        <v>1658.8018942888393</v>
      </c>
      <c r="T3820">
        <f t="shared" ref="T3820:T3845" si="1121">P3820</f>
        <v>-51.566270679505315</v>
      </c>
    </row>
    <row r="3821" spans="1:20" x14ac:dyDescent="0.25">
      <c r="A3821">
        <f t="shared" ref="A3821:A3845" si="1122">2*PI()*B3821</f>
        <v>10462165.416538225</v>
      </c>
      <c r="B3821">
        <f t="shared" si="1120"/>
        <v>1665105.3414871369</v>
      </c>
      <c r="C3821" t="str">
        <f t="shared" ref="C3821:C3845" si="1123">IMPRODUCT(D3821,E3821,$C$40,,K3821,$C$41)</f>
        <v>-0.00174780948584732+0.00194284434778871i</v>
      </c>
      <c r="D3821" t="str">
        <f t="shared" ref="D3821:D3845" si="1124">IMDIV(IMPRODUCT($C$37,$C$38,COMPLEX(1,A3821/$C$38)),IMSUM(-1*A3821*A3821/$C$39,COMPLEX(0,1*A3821)))</f>
        <v>0.55759878718527-1.28567810174407i</v>
      </c>
      <c r="E3821" t="str">
        <f t="shared" ref="E3821:E3845" si="1125">IMDIV(IMPRODUCT(IMSUM(F3821,G3821),$C$29,H3821),IMSUM(1,I3821))</f>
        <v>-7.67979113474176-9.44680835343546i</v>
      </c>
      <c r="F3821" t="str">
        <f t="shared" ref="F3821:F3845" si="1126">IMDIV(IMPRODUCT($C$14,$C$15,COMPLEX(1,A3821/$C$15)),IMSUM(-1*A3821*A3821/$C$16,COMPLEX(0,A3821)))</f>
        <v>1.42598672484643-1.28321101845681i</v>
      </c>
      <c r="G3821" t="str">
        <f t="shared" ref="G3821:G3845" si="1127">IMDIV(1,COMPLEX(1,A3821*$C$9*$C$10))</f>
        <v>0.588053968264845-0.492185431187082i</v>
      </c>
      <c r="H3821" t="str">
        <f t="shared" ref="H3821:H3845" si="1128">IMDIV($C$3,IMSUM(K3821,COMPLEX(0,$C$28*A3821)))</f>
        <v>0.000985159778443429-9.5588748506328i</v>
      </c>
      <c r="I3821" t="str">
        <f t="shared" ref="I3821:I3845" si="1129">IMPRODUCT(F3821,$C$29,H3821,$C$31)</f>
        <v>-0.0345990850312136-0.038456701819053i</v>
      </c>
      <c r="K3821" t="str">
        <f t="shared" ref="K3821:K3845" si="1130">IF($C$26&lt;=0,IMDIV(1,IMSUM(IMDIV(1,L3821),1/$C$18)),IMDIV(1,IMSUM(IMDIV(1,L3821),1/$C$18,IMDIV(1,M3821))))</f>
        <v>0.000129382149641761-0.0000819880447493635i</v>
      </c>
      <c r="L3821" t="str">
        <f t="shared" ref="L3821:L3845" si="1131">IMSUM($C$21/$C$22,IMDIV(1,COMPLEX(0,$C$20*$C$22*A3821)))</f>
        <v>0.00015-0.00016947253028396i</v>
      </c>
      <c r="M3821" t="str">
        <f t="shared" ref="M3821:M3845" si="1132">IMSUM($C$25/$C$26,IMDIV(1,COMPLEX(0,$C$24*$C$26*A3821)))</f>
        <v>0.0004-0.0000299069171089341i</v>
      </c>
      <c r="N3821">
        <f t="shared" ref="N3821:N3845" si="1133">ABS(R3821)</f>
        <v>48.025016703018764</v>
      </c>
      <c r="O3821">
        <f t="shared" ref="O3821:O3845" si="1134">ABS(P3821)</f>
        <v>51.656122251924444</v>
      </c>
      <c r="P3821" s="3">
        <f t="shared" ref="P3821:P3845" si="1135">20*LOG10(IMABS(C3821))</f>
        <v>-51.656122251924444</v>
      </c>
      <c r="Q3821" s="3">
        <f t="shared" ref="Q3821:Q3845" si="1136">IMARGUMENT(C3821)*180/PI()</f>
        <v>131.97498329698124</v>
      </c>
      <c r="R3821">
        <f t="shared" ref="R3821:R3845" si="1137">IF(Q3821&lt;0,Q3821+180,Q3821-180)</f>
        <v>-48.025016703018764</v>
      </c>
      <c r="S3821">
        <f t="shared" ref="S3821:S3845" si="1138">B3821/1000</f>
        <v>1665.1053414871369</v>
      </c>
      <c r="T3821">
        <f t="shared" si="1121"/>
        <v>-51.656122251924444</v>
      </c>
    </row>
    <row r="3822" spans="1:20" x14ac:dyDescent="0.25">
      <c r="A3822">
        <f t="shared" si="1122"/>
        <v>10501921.645121071</v>
      </c>
      <c r="B3822">
        <f t="shared" ref="B3822:B3845" si="1139">B3821*(1+B$42)</f>
        <v>1671432.741784788</v>
      </c>
      <c r="C3822" t="str">
        <f t="shared" si="1123"/>
        <v>-0.00172498831353213+0.00192716458296093i</v>
      </c>
      <c r="D3822" t="str">
        <f t="shared" si="1124"/>
        <v>0.554056304044439-1.28235304324211i</v>
      </c>
      <c r="E3822" t="str">
        <f t="shared" si="1125"/>
        <v>-7.65711586908532-9.37956122618596i</v>
      </c>
      <c r="F3822" t="str">
        <f t="shared" si="1126"/>
        <v>1.42152776420439-1.28366059117455i</v>
      </c>
      <c r="G3822" t="str">
        <f t="shared" si="1127"/>
        <v>0.586215164681194-0.492510858133092i</v>
      </c>
      <c r="H3822" t="str">
        <f t="shared" si="1128"/>
        <v>0.000976633796457386-9.52268433105242i</v>
      </c>
      <c r="I3822" t="str">
        <f t="shared" si="1129"/>
        <v>-0.0344801995036481-0.0381913011058482i</v>
      </c>
      <c r="K3822" t="str">
        <f t="shared" si="1130"/>
        <v>0.000129239186097488-0.0000817300778252036i</v>
      </c>
      <c r="L3822" t="str">
        <f t="shared" si="1131"/>
        <v>0.00015-0.000168830972588125i</v>
      </c>
      <c r="M3822" t="str">
        <f t="shared" si="1132"/>
        <v>0.0004-0.0000297937010449633i</v>
      </c>
      <c r="N3822">
        <f t="shared" si="1133"/>
        <v>48.168551815077819</v>
      </c>
      <c r="O3822">
        <f t="shared" si="1134"/>
        <v>51.746032249349241</v>
      </c>
      <c r="P3822" s="3">
        <f t="shared" si="1135"/>
        <v>-51.746032249349241</v>
      </c>
      <c r="Q3822" s="3">
        <f t="shared" si="1136"/>
        <v>131.83144818492218</v>
      </c>
      <c r="R3822">
        <f t="shared" si="1137"/>
        <v>-48.168551815077819</v>
      </c>
      <c r="S3822">
        <f t="shared" si="1138"/>
        <v>1671.432741784788</v>
      </c>
      <c r="T3822">
        <f t="shared" si="1121"/>
        <v>-51.746032249349241</v>
      </c>
    </row>
    <row r="3823" spans="1:20" x14ac:dyDescent="0.25">
      <c r="A3823">
        <f t="shared" si="1122"/>
        <v>10541828.947372532</v>
      </c>
      <c r="B3823">
        <f t="shared" si="1139"/>
        <v>1677784.1862035701</v>
      </c>
      <c r="C3823" t="str">
        <f t="shared" si="1123"/>
        <v>-0.00170244260016424+0.0019115654825995i</v>
      </c>
      <c r="D3823" t="str">
        <f t="shared" si="1124"/>
        <v>0.550532084231868-1.27902681479336i</v>
      </c>
      <c r="E3823" t="str">
        <f t="shared" si="1125"/>
        <v>-7.63437497414371-9.31266038575568i</v>
      </c>
      <c r="F3823" t="str">
        <f t="shared" si="1126"/>
        <v>1.4170629675115-1.284095290645i</v>
      </c>
      <c r="G3823" t="str">
        <f t="shared" si="1127"/>
        <v>0.584373954404125-0.492829621490237i</v>
      </c>
      <c r="H3823" t="str">
        <f t="shared" si="1128"/>
        <v>0.000968186606373023-9.48663085827784i</v>
      </c>
      <c r="I3823" t="str">
        <f t="shared" si="1129"/>
        <v>-0.0343613200797217-0.0379272027649209i</v>
      </c>
      <c r="K3823" t="str">
        <f t="shared" si="1130"/>
        <v>0.000129097047081284-0.0000814725882436056i</v>
      </c>
      <c r="L3823" t="str">
        <f t="shared" si="1131"/>
        <v>0.00015-0.000168191843582511i</v>
      </c>
      <c r="M3823" t="str">
        <f t="shared" si="1132"/>
        <v>0.0004-0.0000296809135733844i</v>
      </c>
      <c r="N3823">
        <f t="shared" si="1133"/>
        <v>48.311700506186185</v>
      </c>
      <c r="O3823">
        <f t="shared" si="1134"/>
        <v>51.8360003572772</v>
      </c>
      <c r="P3823" s="3">
        <f t="shared" si="1135"/>
        <v>-51.8360003572772</v>
      </c>
      <c r="Q3823" s="3">
        <f t="shared" si="1136"/>
        <v>131.68829949381382</v>
      </c>
      <c r="R3823">
        <f t="shared" si="1137"/>
        <v>-48.311700506186185</v>
      </c>
      <c r="S3823">
        <f t="shared" si="1138"/>
        <v>1677.78418620357</v>
      </c>
      <c r="T3823">
        <f t="shared" si="1121"/>
        <v>-51.8360003572772</v>
      </c>
    </row>
    <row r="3824" spans="1:20" x14ac:dyDescent="0.25">
      <c r="A3824">
        <f t="shared" si="1122"/>
        <v>10581887.897372546</v>
      </c>
      <c r="B3824">
        <f t="shared" si="1139"/>
        <v>1684159.7661111436</v>
      </c>
      <c r="C3824" t="str">
        <f t="shared" si="1123"/>
        <v>-0.00168016945765288+0.00189604747526786i</v>
      </c>
      <c r="D3824" t="str">
        <f t="shared" si="1124"/>
        <v>0.547026087486268-1.27569952028129i</v>
      </c>
      <c r="E3824" t="str">
        <f t="shared" si="1125"/>
        <v>-7.61156954428494-9.24610514782573i</v>
      </c>
      <c r="F3824" t="str">
        <f t="shared" si="1126"/>
        <v>1.41259245200702-1.28451505834676i</v>
      </c>
      <c r="G3824" t="str">
        <f t="shared" si="1127"/>
        <v>0.582530385781223-0.493141699132007i</v>
      </c>
      <c r="H3824" t="str">
        <f t="shared" si="1128"/>
        <v>0.000959817434607238-9.45071391309567i</v>
      </c>
      <c r="I3824" t="str">
        <f t="shared" si="1129"/>
        <v>-0.0342424483654548-0.0376644044535624i</v>
      </c>
      <c r="K3824" t="str">
        <f t="shared" si="1130"/>
        <v>0.00012895572953257-0.0000812155783338833i</v>
      </c>
      <c r="L3824" t="str">
        <f t="shared" si="1131"/>
        <v>0.00015-0.000167555134073034i</v>
      </c>
      <c r="M3824" t="str">
        <f t="shared" si="1132"/>
        <v>0.0004-0.0000295685530717118i</v>
      </c>
      <c r="N3824">
        <f t="shared" si="1133"/>
        <v>48.454462780798309</v>
      </c>
      <c r="O3824">
        <f t="shared" si="1134"/>
        <v>51.926026262048282</v>
      </c>
      <c r="P3824" s="3">
        <f t="shared" si="1135"/>
        <v>-51.926026262048282</v>
      </c>
      <c r="Q3824" s="3">
        <f t="shared" si="1136"/>
        <v>131.54553721920169</v>
      </c>
      <c r="R3824">
        <f t="shared" si="1137"/>
        <v>-48.454462780798309</v>
      </c>
      <c r="S3824">
        <f t="shared" si="1138"/>
        <v>1684.1597661111437</v>
      </c>
      <c r="T3824">
        <f t="shared" si="1121"/>
        <v>-51.926026262048282</v>
      </c>
    </row>
    <row r="3825" spans="1:20" x14ac:dyDescent="0.25">
      <c r="A3825">
        <f t="shared" si="1122"/>
        <v>10622099.071382562</v>
      </c>
      <c r="B3825">
        <f t="shared" si="1139"/>
        <v>1690559.5732223659</v>
      </c>
      <c r="C3825" t="str">
        <f t="shared" si="1123"/>
        <v>-0.00165816601991733+0.00188061096933115i</v>
      </c>
      <c r="D3825" t="str">
        <f t="shared" si="1124"/>
        <v>0.543538272918497-1.2723712628446i</v>
      </c>
      <c r="E3825" t="str">
        <f t="shared" si="1125"/>
        <v>-7.58870067411009-9.17989482423718i</v>
      </c>
      <c r="F3825" t="str">
        <f t="shared" si="1126"/>
        <v>1.40811633556021-1.284919836821i</v>
      </c>
      <c r="G3825" t="str">
        <f t="shared" si="1127"/>
        <v>0.580684507419875-0.493447069362472i</v>
      </c>
      <c r="H3825" t="str">
        <f t="shared" si="1128"/>
        <v>0.000951525515382331-9.41493297826145i</v>
      </c>
      <c r="I3825" t="str">
        <f t="shared" si="1129"/>
        <v>-0.0341235859889279-0.0374029038189844i</v>
      </c>
      <c r="K3825" t="str">
        <f t="shared" si="1130"/>
        <v>0.000128815230379106-0.0000809590503924851i</v>
      </c>
      <c r="L3825" t="str">
        <f t="shared" si="1131"/>
        <v>0.00015-0.000166920834900412i</v>
      </c>
      <c r="M3825" t="str">
        <f t="shared" si="1132"/>
        <v>0.0004-0.0000294566179236021i</v>
      </c>
      <c r="N3825">
        <f t="shared" si="1133"/>
        <v>48.596838654530302</v>
      </c>
      <c r="O3825">
        <f t="shared" si="1134"/>
        <v>52.016109650853828</v>
      </c>
      <c r="P3825" s="3">
        <f t="shared" si="1135"/>
        <v>-52.016109650853828</v>
      </c>
      <c r="Q3825" s="3">
        <f t="shared" si="1136"/>
        <v>131.4031613454697</v>
      </c>
      <c r="R3825">
        <f t="shared" si="1137"/>
        <v>-48.596838654530302</v>
      </c>
      <c r="S3825">
        <f t="shared" si="1138"/>
        <v>1690.559573222366</v>
      </c>
      <c r="T3825">
        <f t="shared" si="1121"/>
        <v>-52.016109650853828</v>
      </c>
    </row>
    <row r="3826" spans="1:20" x14ac:dyDescent="0.25">
      <c r="A3826">
        <f t="shared" si="1122"/>
        <v>10662463.047853814</v>
      </c>
      <c r="B3826">
        <f t="shared" si="1139"/>
        <v>1696983.6996006109</v>
      </c>
      <c r="C3826" t="str">
        <f t="shared" si="1123"/>
        <v>-0.00163642944287624+0.00186525635328753i</v>
      </c>
      <c r="D3826" t="str">
        <f t="shared" si="1124"/>
        <v>0.5400685990216-1.26904214487523i</v>
      </c>
      <c r="E3826" t="str">
        <f t="shared" si="1125"/>
        <v>-7.56576945838698-9.11402872294152i</v>
      </c>
      <c r="F3826" t="str">
        <f t="shared" si="1126"/>
        <v>1.40363473665856-1.28530956968021i</v>
      </c>
      <c r="G3826" t="str">
        <f t="shared" si="1127"/>
        <v>0.578836368182412-0.49374571091991i</v>
      </c>
      <c r="H3826" t="str">
        <f t="shared" si="1128"/>
        <v>0.000943310090650256-9.37928753849193i</v>
      </c>
      <c r="I3826" t="str">
        <f t="shared" si="1129"/>
        <v>-0.0340047345999567-0.037142698498069i</v>
      </c>
      <c r="K3826" t="str">
        <f t="shared" si="1130"/>
        <v>0.000128675546537368-0.0000807030066830894i</v>
      </c>
      <c r="L3826" t="str">
        <f t="shared" si="1131"/>
        <v>0.00015-0.00016628893694004i</v>
      </c>
      <c r="M3826" t="str">
        <f t="shared" si="1132"/>
        <v>0.0004-0.0000293451065188306i</v>
      </c>
      <c r="N3826">
        <f t="shared" si="1133"/>
        <v>48.738828154075151</v>
      </c>
      <c r="O3826">
        <f t="shared" si="1134"/>
        <v>52.106250211745305</v>
      </c>
      <c r="P3826" s="3">
        <f t="shared" si="1135"/>
        <v>-52.106250211745305</v>
      </c>
      <c r="Q3826" s="3">
        <f t="shared" si="1136"/>
        <v>131.26117184592485</v>
      </c>
      <c r="R3826">
        <f t="shared" si="1137"/>
        <v>-48.738828154075151</v>
      </c>
      <c r="S3826">
        <f t="shared" si="1138"/>
        <v>1696.9836996006109</v>
      </c>
      <c r="T3826">
        <f t="shared" si="1121"/>
        <v>-52.106250211745305</v>
      </c>
    </row>
    <row r="3827" spans="1:20" x14ac:dyDescent="0.25">
      <c r="A3827">
        <f t="shared" si="1122"/>
        <v>10702980.407435659</v>
      </c>
      <c r="B3827">
        <f t="shared" si="1139"/>
        <v>1703432.2376590932</v>
      </c>
      <c r="C3827" t="str">
        <f t="shared" si="1123"/>
        <v>-0.00161495690443378+0.00184998399609637i</v>
      </c>
      <c r="D3827" t="str">
        <f t="shared" si="1124"/>
        <v>0.536617023680896-1.26571226801637i</v>
      </c>
      <c r="E3827" t="str">
        <f t="shared" si="1125"/>
        <v>-7.54277699198288-9.04850614795276i</v>
      </c>
      <c r="F3827" t="str">
        <f t="shared" si="1126"/>
        <v>1.3991477743958-1.28568420161664i</v>
      </c>
      <c r="G3827" t="str">
        <f t="shared" si="1127"/>
        <v>0.576986017181179-0.494037602980359i</v>
      </c>
      <c r="H3827" t="str">
        <f t="shared" si="1128"/>
        <v>0.000935170410017699-9.34377708045796i</v>
      </c>
      <c r="I3827" t="str">
        <f t="shared" si="1129"/>
        <v>-0.0338858958697621-0.0368837861171233i</v>
      </c>
      <c r="K3827" t="str">
        <f t="shared" si="1130"/>
        <v>0.000128536674912927-0.0000804474494366955i</v>
      </c>
      <c r="L3827" t="str">
        <f t="shared" si="1131"/>
        <v>0.00015-0.000165659431101853i</v>
      </c>
      <c r="M3827" t="str">
        <f t="shared" si="1132"/>
        <v>0.0004-0.0000292340172532682i</v>
      </c>
      <c r="N3827">
        <f t="shared" si="1133"/>
        <v>48.880431317104694</v>
      </c>
      <c r="O3827">
        <f t="shared" si="1134"/>
        <v>52.196447633643473</v>
      </c>
      <c r="P3827" s="3">
        <f t="shared" si="1135"/>
        <v>-52.196447633643473</v>
      </c>
      <c r="Q3827" s="3">
        <f t="shared" si="1136"/>
        <v>131.11956868289531</v>
      </c>
      <c r="R3827">
        <f t="shared" si="1137"/>
        <v>-48.880431317104694</v>
      </c>
      <c r="S3827">
        <f t="shared" si="1138"/>
        <v>1703.4322376590933</v>
      </c>
      <c r="T3827">
        <f t="shared" si="1121"/>
        <v>-52.196447633643473</v>
      </c>
    </row>
    <row r="3828" spans="1:20" x14ac:dyDescent="0.25">
      <c r="A3828">
        <f t="shared" si="1122"/>
        <v>10743651.732983915</v>
      </c>
      <c r="B3828">
        <f t="shared" si="1139"/>
        <v>1709905.2801621978</v>
      </c>
      <c r="C3828" t="str">
        <f t="shared" si="1123"/>
        <v>-0.00159374560446215+0.00183479424750427i</v>
      </c>
      <c r="D3828" t="str">
        <f t="shared" si="1124"/>
        <v>0.533183504183919-1.2623817331607i</v>
      </c>
      <c r="E3828" t="str">
        <f t="shared" si="1125"/>
        <v>-7.51972436979705-8.98332639930103i</v>
      </c>
      <c r="F3828" t="str">
        <f t="shared" si="1126"/>
        <v>1.39465556845991-1.2860436784108i</v>
      </c>
      <c r="G3828" t="str">
        <f t="shared" si="1127"/>
        <v>0.575133503773559-0.494322725161112i</v>
      </c>
      <c r="H3828" t="str">
        <f t="shared" si="1128"/>
        <v>0.000927105730671607-9.30840109277676i</v>
      </c>
      <c r="I3828" t="str">
        <f t="shared" si="1129"/>
        <v>-0.0337670714906411-0.0366261642916381i</v>
      </c>
      <c r="K3828" t="str">
        <f t="shared" si="1130"/>
        <v>0.000128398612400827-0.000080192380851725i</v>
      </c>
      <c r="L3828" t="str">
        <f t="shared" si="1131"/>
        <v>0.00015-0.000165032308330198i</v>
      </c>
      <c r="M3828" t="str">
        <f t="shared" si="1132"/>
        <v>0.0004-0.0000291233485288585i</v>
      </c>
      <c r="N3828">
        <f t="shared" si="1133"/>
        <v>49.021648192182965</v>
      </c>
      <c r="O3828">
        <f t="shared" si="1134"/>
        <v>52.286701606346256</v>
      </c>
      <c r="P3828" s="3">
        <f t="shared" si="1135"/>
        <v>-52.286701606346256</v>
      </c>
      <c r="Q3828" s="3">
        <f t="shared" si="1136"/>
        <v>130.97835180781703</v>
      </c>
      <c r="R3828">
        <f t="shared" si="1137"/>
        <v>-49.021648192182965</v>
      </c>
      <c r="S3828">
        <f t="shared" si="1138"/>
        <v>1709.9052801621979</v>
      </c>
      <c r="T3828">
        <f t="shared" si="1121"/>
        <v>-52.286701606346256</v>
      </c>
    </row>
    <row r="3829" spans="1:20" x14ac:dyDescent="0.25">
      <c r="A3829">
        <f t="shared" si="1122"/>
        <v>10784477.609569255</v>
      </c>
      <c r="B3829">
        <f t="shared" si="1139"/>
        <v>1716402.9202268142</v>
      </c>
      <c r="C3829" t="str">
        <f t="shared" si="1123"/>
        <v>-0.00157279276478075+0.00181968743836791i</v>
      </c>
      <c r="D3829" t="str">
        <f t="shared" si="1124"/>
        <v>0.529767997230417-1.25905064044866i</v>
      </c>
      <c r="E3829" t="str">
        <f t="shared" si="1125"/>
        <v>-7.49661268669234-8.91848877298685i</v>
      </c>
      <c r="F3829" t="str">
        <f t="shared" si="1126"/>
        <v>1.39015823912079-1.28638794693962i</v>
      </c>
      <c r="G3829" t="str">
        <f t="shared" si="1127"/>
        <v>0.573278877556933-0.494601057524138i</v>
      </c>
      <c r="H3829" t="str">
        <f t="shared" si="1128"/>
        <v>0.000919115317305462-9.27315906600489i</v>
      </c>
      <c r="I3829" t="str">
        <f t="shared" si="1129"/>
        <v>-0.0336482631756324-0.0363698306260486i</v>
      </c>
      <c r="K3829" t="str">
        <f t="shared" si="1130"/>
        <v>0.000128261355885952-0.0000799378030941198i</v>
      </c>
      <c r="L3829" t="str">
        <f t="shared" si="1131"/>
        <v>0.00015-0.000164407559603704i</v>
      </c>
      <c r="M3829" t="str">
        <f t="shared" si="1132"/>
        <v>0.0004-0.0000290130987535949i</v>
      </c>
      <c r="N3829">
        <f t="shared" si="1133"/>
        <v>49.162478838671632</v>
      </c>
      <c r="O3829">
        <f t="shared" si="1134"/>
        <v>52.377011820537589</v>
      </c>
      <c r="P3829" s="3">
        <f t="shared" si="1135"/>
        <v>-52.377011820537589</v>
      </c>
      <c r="Q3829" s="3">
        <f t="shared" si="1136"/>
        <v>130.83752116132837</v>
      </c>
      <c r="R3829">
        <f t="shared" si="1137"/>
        <v>-49.162478838671632</v>
      </c>
      <c r="S3829">
        <f t="shared" si="1138"/>
        <v>1716.4029202268143</v>
      </c>
      <c r="T3829">
        <f t="shared" si="1121"/>
        <v>-52.377011820537589</v>
      </c>
    </row>
    <row r="3830" spans="1:20" x14ac:dyDescent="0.25">
      <c r="A3830">
        <f t="shared" si="1122"/>
        <v>10825458.624485618</v>
      </c>
      <c r="B3830">
        <f t="shared" si="1139"/>
        <v>1722925.2513236762</v>
      </c>
      <c r="C3830" t="str">
        <f t="shared" si="1123"/>
        <v>-0.00155209562913201+0.00180466388097454i</v>
      </c>
      <c r="D3830" t="str">
        <f t="shared" si="1124"/>
        <v>0.526370458942215-1.2557190892669i</v>
      </c>
      <c r="E3830" t="str">
        <f t="shared" si="1125"/>
        <v>-7.47344303742604-8.85399256093736i</v>
      </c>
      <c r="F3830" t="str">
        <f t="shared" si="1126"/>
        <v>1.38565590721801-1.2867169551846i</v>
      </c>
      <c r="G3830" t="str">
        <f t="shared" si="1127"/>
        <v>0.571422188363586-0.494872580579442i</v>
      </c>
      <c r="H3830" t="str">
        <f t="shared" si="1128"/>
        <v>0.00091119844204607-9.23805049263071i</v>
      </c>
      <c r="I3830" t="str">
        <f t="shared" si="1129"/>
        <v>-0.0335294726581817-0.0361147827135021i</v>
      </c>
      <c r="K3830" t="str">
        <f t="shared" si="1130"/>
        <v>0.000128124902243398-0.0000796837182974497i</v>
      </c>
      <c r="L3830" t="str">
        <f t="shared" si="1131"/>
        <v>0.00015-0.000163785175935151i</v>
      </c>
      <c r="M3830" t="str">
        <f t="shared" si="1132"/>
        <v>0.0004-0.0000289032663414972i</v>
      </c>
      <c r="N3830">
        <f t="shared" si="1133"/>
        <v>49.30292332664169</v>
      </c>
      <c r="O3830">
        <f t="shared" si="1134"/>
        <v>52.467377967795187</v>
      </c>
      <c r="P3830" s="3">
        <f t="shared" si="1135"/>
        <v>-52.467377967795187</v>
      </c>
      <c r="Q3830" s="3">
        <f t="shared" si="1136"/>
        <v>130.69707667335831</v>
      </c>
      <c r="R3830">
        <f t="shared" si="1137"/>
        <v>-49.30292332664169</v>
      </c>
      <c r="S3830">
        <f t="shared" si="1138"/>
        <v>1722.9252513236761</v>
      </c>
      <c r="T3830">
        <f t="shared" si="1121"/>
        <v>-52.467377967795187</v>
      </c>
    </row>
    <row r="3831" spans="1:20" x14ac:dyDescent="0.25">
      <c r="A3831">
        <f t="shared" si="1122"/>
        <v>10866595.367258664</v>
      </c>
      <c r="B3831">
        <f t="shared" si="1139"/>
        <v>1729472.3672787063</v>
      </c>
      <c r="C3831" t="str">
        <f t="shared" si="1123"/>
        <v>-0.00153165146315389+0.00178972386935924i</v>
      </c>
      <c r="D3831" t="str">
        <f t="shared" si="1124"/>
        <v>0.522990844873123-1.25238717824685i</v>
      </c>
      <c r="E3831" t="str">
        <f t="shared" si="1125"/>
        <v>-7.45021651657954-8.78983705096246i</v>
      </c>
      <c r="F3831" t="str">
        <f t="shared" si="1126"/>
        <v>1.38114869414825-1.28703065223961i</v>
      </c>
      <c r="G3831" t="str">
        <f t="shared" si="1127"/>
        <v>0.569563486255562-0.495137275288351i</v>
      </c>
      <c r="H3831" t="str">
        <f t="shared" si="1128"/>
        <v>0.000903354384380895-9.20307486706669i</v>
      </c>
      <c r="I3831" t="str">
        <f t="shared" si="1129"/>
        <v>-0.0334107016917994-0.0358610181356243i</v>
      </c>
      <c r="K3831" t="str">
        <f t="shared" si="1130"/>
        <v>0.000127989248338832-0.0000794301285630152i</v>
      </c>
      <c r="L3831" t="str">
        <f t="shared" si="1131"/>
        <v>0.00015-0.000163165148371339i</v>
      </c>
      <c r="M3831" t="str">
        <f t="shared" si="1132"/>
        <v>0.0004-0.0000287938497125893i</v>
      </c>
      <c r="N3831">
        <f t="shared" si="1133"/>
        <v>49.442981736779387</v>
      </c>
      <c r="O3831">
        <f t="shared" si="1134"/>
        <v>52.557799740599506</v>
      </c>
      <c r="P3831" s="3">
        <f t="shared" si="1135"/>
        <v>-52.557799740599506</v>
      </c>
      <c r="Q3831" s="3">
        <f t="shared" si="1136"/>
        <v>130.55701826322061</v>
      </c>
      <c r="R3831">
        <f t="shared" si="1137"/>
        <v>-49.442981736779387</v>
      </c>
      <c r="S3831">
        <f t="shared" si="1138"/>
        <v>1729.4723672787063</v>
      </c>
      <c r="T3831">
        <f t="shared" si="1121"/>
        <v>-52.557799740599506</v>
      </c>
    </row>
    <row r="3832" spans="1:20" x14ac:dyDescent="0.25">
      <c r="A3832">
        <f t="shared" si="1122"/>
        <v>10907888.429654248</v>
      </c>
      <c r="B3832">
        <f t="shared" si="1139"/>
        <v>1736044.3622743655</v>
      </c>
      <c r="C3832" t="str">
        <f t="shared" si="1123"/>
        <v>-0.00151145755434951+0.00177486767962014i</v>
      </c>
      <c r="D3832" t="str">
        <f t="shared" si="1124"/>
        <v>0.519629110018742-1.2490550052634i</v>
      </c>
      <c r="E3832" t="str">
        <f t="shared" si="1125"/>
        <v>-7.42693421848898-8.72602152671467i</v>
      </c>
      <c r="F3832" t="str">
        <f t="shared" si="1126"/>
        <v>1.37663672185274-1.28732898831877i</v>
      </c>
      <c r="G3832" t="str">
        <f t="shared" si="1127"/>
        <v>0.567702821519459-0.495395123066734i</v>
      </c>
      <c r="H3832" t="str">
        <f t="shared" si="1128"/>
        <v>0.000895582431086254-9.16823168564296i</v>
      </c>
      <c r="I3832" t="str">
        <f t="shared" si="1129"/>
        <v>-0.0332919520497256-0.0356085344622977i</v>
      </c>
      <c r="K3832" t="str">
        <f t="shared" si="1130"/>
        <v>0.000127854391028855-0.0000791770359599628i</v>
      </c>
      <c r="L3832" t="str">
        <f t="shared" si="1131"/>
        <v>0.00015-0.000162547467992966i</v>
      </c>
      <c r="M3832" t="str">
        <f t="shared" si="1132"/>
        <v>0.0004-0.0000286848472928764i</v>
      </c>
      <c r="N3832">
        <f t="shared" si="1133"/>
        <v>49.582654160297864</v>
      </c>
      <c r="O3832">
        <f t="shared" si="1134"/>
        <v>52.648276832339825</v>
      </c>
      <c r="P3832" s="3">
        <f t="shared" si="1135"/>
        <v>-52.648276832339825</v>
      </c>
      <c r="Q3832" s="3">
        <f t="shared" si="1136"/>
        <v>130.41734583970214</v>
      </c>
      <c r="R3832">
        <f t="shared" si="1137"/>
        <v>-49.582654160297864</v>
      </c>
      <c r="S3832">
        <f t="shared" si="1138"/>
        <v>1736.0443622743655</v>
      </c>
      <c r="T3832">
        <f t="shared" si="1121"/>
        <v>-52.648276832339825</v>
      </c>
    </row>
    <row r="3833" spans="1:20" x14ac:dyDescent="0.25">
      <c r="A3833">
        <f t="shared" si="1122"/>
        <v>10949338.405686935</v>
      </c>
      <c r="B3833">
        <f t="shared" si="1139"/>
        <v>1742641.3308510082</v>
      </c>
      <c r="C3833" t="str">
        <f t="shared" si="1123"/>
        <v>-0.00149151121205314+0.00176009557022983i</v>
      </c>
      <c r="D3833" t="str">
        <f t="shared" si="1124"/>
        <v>0.516285208826247-1.24572266743362i</v>
      </c>
      <c r="E3833" t="str">
        <f t="shared" si="1125"/>
        <v>-7.40359723717281-8.66254526764739i</v>
      </c>
      <c r="F3833" t="str">
        <f t="shared" si="1126"/>
        <v>1.37212011280449-1.28761191476384i</v>
      </c>
      <c r="G3833" t="str">
        <f t="shared" si="1127"/>
        <v>0.565840244661172-0.495646105788149i</v>
      </c>
      <c r="H3833" t="str">
        <f t="shared" si="1128"/>
        <v>0.000887881876155779-9.13352044659919i</v>
      </c>
      <c r="I3833" t="str">
        <f t="shared" si="1129"/>
        <v>-0.0331732255245794-0.0353573292514357i</v>
      </c>
      <c r="K3833" t="str">
        <f t="shared" si="1130"/>
        <v>0.000127720327161357-0.0000789244425253932i</v>
      </c>
      <c r="L3833" t="str">
        <f t="shared" si="1131"/>
        <v>0.00015-0.000161932125914491i</v>
      </c>
      <c r="M3833" t="str">
        <f t="shared" si="1132"/>
        <v>0.0004-0.000028576257514322i</v>
      </c>
      <c r="N3833">
        <f t="shared" si="1133"/>
        <v>49.721940698842388</v>
      </c>
      <c r="O3833">
        <f t="shared" si="1134"/>
        <v>52.73880893732418</v>
      </c>
      <c r="P3833" s="3">
        <f t="shared" si="1135"/>
        <v>-52.73880893732418</v>
      </c>
      <c r="Q3833" s="3">
        <f t="shared" si="1136"/>
        <v>130.27805930115761</v>
      </c>
      <c r="R3833">
        <f t="shared" si="1137"/>
        <v>-49.721940698842388</v>
      </c>
      <c r="S3833">
        <f t="shared" si="1138"/>
        <v>1742.6413308510082</v>
      </c>
      <c r="T3833">
        <f t="shared" si="1121"/>
        <v>-52.73880893732418</v>
      </c>
    </row>
    <row r="3834" spans="1:20" x14ac:dyDescent="0.25">
      <c r="A3834">
        <f t="shared" si="1122"/>
        <v>10990945.891628547</v>
      </c>
      <c r="B3834">
        <f t="shared" si="1139"/>
        <v>1749263.3679082422</v>
      </c>
      <c r="C3834" t="str">
        <f t="shared" si="1123"/>
        <v>-0.00147180976739361+0.00174540778234497i</v>
      </c>
      <c r="D3834" t="str">
        <f t="shared" si="1124"/>
        <v>0.512959095204111-1.24239026111578i</v>
      </c>
      <c r="E3834" t="str">
        <f t="shared" si="1125"/>
        <v>-7.38020666626087-8.59940754897648i</v>
      </c>
      <c r="F3834" t="str">
        <f t="shared" si="1126"/>
        <v>1.36759898999544-1.28787938405179i</v>
      </c>
      <c r="G3834" t="str">
        <f t="shared" si="1127"/>
        <v>0.563975806400593-0.49589020578692i</v>
      </c>
      <c r="H3834" t="str">
        <f t="shared" si="1128"/>
        <v>0.000880252020729702-9.09894065007755i</v>
      </c>
      <c r="I3834" t="str">
        <f t="shared" si="1129"/>
        <v>-0.0330545239280179-0.0351074000487659i</v>
      </c>
      <c r="K3834" t="str">
        <f t="shared" si="1130"/>
        <v>0.000127587053575873-0.0000786723502644803i</v>
      </c>
      <c r="L3834" t="str">
        <f t="shared" si="1131"/>
        <v>0.00015-0.000161319113284012i</v>
      </c>
      <c r="M3834" t="str">
        <f t="shared" si="1132"/>
        <v>0.0004-0.0000284680788148257i</v>
      </c>
      <c r="N3834">
        <f t="shared" si="1133"/>
        <v>49.860841464403109</v>
      </c>
      <c r="O3834">
        <f t="shared" si="1134"/>
        <v>52.82939575078511</v>
      </c>
      <c r="P3834" s="3">
        <f t="shared" si="1135"/>
        <v>-52.82939575078511</v>
      </c>
      <c r="Q3834" s="3">
        <f t="shared" si="1136"/>
        <v>130.13915853559689</v>
      </c>
      <c r="R3834">
        <f t="shared" si="1137"/>
        <v>-49.860841464403109</v>
      </c>
      <c r="S3834">
        <f t="shared" si="1138"/>
        <v>1749.2633679082421</v>
      </c>
      <c r="T3834">
        <f t="shared" si="1121"/>
        <v>-52.82939575078511</v>
      </c>
    </row>
    <row r="3835" spans="1:20" x14ac:dyDescent="0.25">
      <c r="A3835">
        <f t="shared" si="1122"/>
        <v>11032711.486016735</v>
      </c>
      <c r="B3835">
        <f t="shared" si="1139"/>
        <v>1755910.5687062936</v>
      </c>
      <c r="C3835" t="str">
        <f t="shared" si="1123"/>
        <v>-0.0014523505732545+0.00173080454011238i</v>
      </c>
      <c r="D3835" t="str">
        <f t="shared" si="1124"/>
        <v>0.509650722531795-1.23905788190827i</v>
      </c>
      <c r="E3835" t="str">
        <f t="shared" si="1125"/>
        <v>-7.35676359892207-8.53660764164272i</v>
      </c>
      <c r="F3835" t="str">
        <f t="shared" si="1126"/>
        <v>1.36307347692341-1.28813134980187i</v>
      </c>
      <c r="G3835" t="str">
        <f t="shared" si="1127"/>
        <v>0.56210955766625-0.496127405861138i</v>
      </c>
      <c r="H3835" t="str">
        <f t="shared" si="1128"/>
        <v>0.000872692173024747-9.06449179811612i</v>
      </c>
      <c r="I3835" t="str">
        <f t="shared" si="1129"/>
        <v>-0.0329358490903867-0.0348587443876164i</v>
      </c>
      <c r="K3835" t="str">
        <f t="shared" si="1130"/>
        <v>0.000127454567103927-0.0000784207611505877i</v>
      </c>
      <c r="L3835" t="str">
        <f t="shared" si="1131"/>
        <v>0.00015-0.000160708421283136i</v>
      </c>
      <c r="M3835" t="str">
        <f t="shared" si="1132"/>
        <v>0.0004-0.0000283603096382005i</v>
      </c>
      <c r="N3835">
        <f t="shared" si="1133"/>
        <v>49.999356579221114</v>
      </c>
      <c r="O3835">
        <f t="shared" si="1134"/>
        <v>52.920036968887814</v>
      </c>
      <c r="P3835" s="3">
        <f t="shared" si="1135"/>
        <v>-52.920036968887814</v>
      </c>
      <c r="Q3835" s="3">
        <f t="shared" si="1136"/>
        <v>130.00064342077889</v>
      </c>
      <c r="R3835">
        <f t="shared" si="1137"/>
        <v>-49.999356579221114</v>
      </c>
      <c r="S3835">
        <f t="shared" si="1138"/>
        <v>1755.9105687062936</v>
      </c>
      <c r="T3835">
        <f t="shared" si="1121"/>
        <v>-52.920036968887814</v>
      </c>
    </row>
    <row r="3836" spans="1:20" x14ac:dyDescent="0.25">
      <c r="A3836">
        <f t="shared" si="1122"/>
        <v>11074635.7896636</v>
      </c>
      <c r="B3836">
        <f t="shared" si="1139"/>
        <v>1762583.0288673777</v>
      </c>
      <c r="C3836" t="str">
        <f t="shared" si="1123"/>
        <v>-0.00143313100423142+0.00171628605097253i</v>
      </c>
      <c r="D3836" t="str">
        <f t="shared" si="1124"/>
        <v>0.50636004366938-1.2357256246488i</v>
      </c>
      <c r="E3836" t="str">
        <f t="shared" si="1125"/>
        <v>-7.33326912779093-8.47414481227496i</v>
      </c>
      <c r="F3836" t="str">
        <f t="shared" si="1126"/>
        <v>1.35854369757912-1.28836776678273i</v>
      </c>
      <c r="G3836" t="str">
        <f t="shared" si="1127"/>
        <v>0.560241549589902-0.496357689275594i</v>
      </c>
      <c r="H3836" t="str">
        <f t="shared" si="1128"/>
        <v>0.000865201648264389-9.03017339464073i</v>
      </c>
      <c r="I3836" t="str">
        <f t="shared" si="1129"/>
        <v>-0.0328172028603677-0.0346113597887068i</v>
      </c>
      <c r="K3836" t="str">
        <f t="shared" si="1130"/>
        <v>0.000127322864569381-0.0000781696771253914i</v>
      </c>
      <c r="L3836" t="str">
        <f t="shared" si="1131"/>
        <v>0.00015-0.000160100041126854i</v>
      </c>
      <c r="M3836" t="str">
        <f t="shared" si="1132"/>
        <v>0.0004-0.0000282529484341507i</v>
      </c>
      <c r="N3836">
        <f t="shared" si="1133"/>
        <v>50.137486175698029</v>
      </c>
      <c r="O3836">
        <f t="shared" si="1134"/>
        <v>53.010732288737366</v>
      </c>
      <c r="P3836" s="3">
        <f t="shared" si="1135"/>
        <v>-53.010732288737366</v>
      </c>
      <c r="Q3836" s="3">
        <f t="shared" si="1136"/>
        <v>129.86251382430197</v>
      </c>
      <c r="R3836">
        <f t="shared" si="1137"/>
        <v>-50.137486175698029</v>
      </c>
      <c r="S3836">
        <f t="shared" si="1138"/>
        <v>1762.5830288673776</v>
      </c>
      <c r="T3836">
        <f t="shared" si="1121"/>
        <v>-53.010732288737366</v>
      </c>
    </row>
    <row r="3837" spans="1:20" x14ac:dyDescent="0.25">
      <c r="A3837">
        <f t="shared" si="1122"/>
        <v>11116719.405664321</v>
      </c>
      <c r="B3837">
        <f t="shared" si="1139"/>
        <v>1769280.8443770737</v>
      </c>
      <c r="C3837" t="str">
        <f t="shared" si="1123"/>
        <v>-0.00141414845658637+0.00170185250596017i</v>
      </c>
      <c r="D3837" t="str">
        <f t="shared" si="1124"/>
        <v>0.503087010967152-1.2323935834136i</v>
      </c>
      <c r="E3837" t="str">
        <f t="shared" si="1125"/>
        <v>-7.30972434489465-8.41201832315494i</v>
      </c>
      <c r="F3837" t="str">
        <f t="shared" si="1126"/>
        <v>1.35400977643281-1.28858859091927i</v>
      </c>
      <c r="G3837" t="str">
        <f t="shared" si="1127"/>
        <v>0.558371833501085-0.496581039764631i</v>
      </c>
      <c r="H3837" t="str">
        <f t="shared" si="1128"/>
        <v>0.000857779768609921-8.99598494545825i</v>
      </c>
      <c r="I3837" t="str">
        <f t="shared" si="1129"/>
        <v>-0.0326985871046274-0.0343652437599395i</v>
      </c>
      <c r="K3837" t="str">
        <f t="shared" si="1130"/>
        <v>0.000127191942788775-0.0000779191000990019i</v>
      </c>
      <c r="L3837" t="str">
        <f t="shared" si="1131"/>
        <v>0.00015-0.000159493964063413i</v>
      </c>
      <c r="M3837" t="str">
        <f t="shared" si="1132"/>
        <v>0.0004-0.0000281459936582493i</v>
      </c>
      <c r="N3837">
        <f t="shared" si="1133"/>
        <v>50.275230396307279</v>
      </c>
      <c r="O3837">
        <f t="shared" si="1134"/>
        <v>53.101481408385865</v>
      </c>
      <c r="P3837" s="3">
        <f t="shared" si="1135"/>
        <v>-53.101481408385865</v>
      </c>
      <c r="Q3837" s="3">
        <f t="shared" si="1136"/>
        <v>129.72476960369272</v>
      </c>
      <c r="R3837">
        <f t="shared" si="1137"/>
        <v>-50.275230396307279</v>
      </c>
      <c r="S3837">
        <f t="shared" si="1138"/>
        <v>1769.2808443770737</v>
      </c>
      <c r="T3837">
        <f t="shared" si="1121"/>
        <v>-53.101481408385865</v>
      </c>
    </row>
    <row r="3838" spans="1:20" x14ac:dyDescent="0.25">
      <c r="A3838">
        <f t="shared" si="1122"/>
        <v>11158962.939405847</v>
      </c>
      <c r="B3838">
        <f t="shared" si="1139"/>
        <v>1776004.1115857067</v>
      </c>
      <c r="C3838" t="str">
        <f t="shared" si="1123"/>
        <v>-0.0013954003481996+0.0016875040800021i</v>
      </c>
      <c r="D3838" t="str">
        <f t="shared" si="1124"/>
        <v>0.499831576275142-1.22906185151681i</v>
      </c>
      <c r="E3838" t="str">
        <f t="shared" si="1125"/>
        <v>-7.2861303415789-8.35022743218415i</v>
      </c>
      <c r="F3838" t="str">
        <f t="shared" si="1126"/>
        <v>1.34947183842103-1.28879377929926i</v>
      </c>
      <c r="G3838" t="str">
        <f t="shared" si="1127"/>
        <v>0.556500460921612-0.496797441534923i</v>
      </c>
      <c r="H3838" t="str">
        <f t="shared" si="1128"/>
        <v>0.000850425863092113-8.96192595824973i</v>
      </c>
      <c r="I3838" t="str">
        <f t="shared" si="1129"/>
        <v>-0.0325800037074624-0.0341203937962037i</v>
      </c>
      <c r="K3838" t="str">
        <f t="shared" si="1130"/>
        <v>0.000127061798571667-0.0000776690319500928i</v>
      </c>
      <c r="L3838" t="str">
        <f t="shared" si="1131"/>
        <v>0.00015-0.000158890181374191i</v>
      </c>
      <c r="M3838" t="str">
        <f t="shared" si="1132"/>
        <v>0.0004-0.0000280394437719161i</v>
      </c>
      <c r="N3838">
        <f t="shared" si="1133"/>
        <v>50.412589393499189</v>
      </c>
      <c r="O3838">
        <f t="shared" si="1134"/>
        <v>53.192284026838777</v>
      </c>
      <c r="P3838" s="3">
        <f t="shared" si="1135"/>
        <v>-53.192284026838777</v>
      </c>
      <c r="Q3838" s="3">
        <f t="shared" si="1136"/>
        <v>129.58741060650081</v>
      </c>
      <c r="R3838">
        <f t="shared" si="1137"/>
        <v>-50.412589393499189</v>
      </c>
      <c r="S3838">
        <f t="shared" si="1138"/>
        <v>1776.0041115857066</v>
      </c>
      <c r="T3838">
        <f t="shared" si="1121"/>
        <v>-53.192284026838777</v>
      </c>
    </row>
    <row r="3839" spans="1:20" x14ac:dyDescent="0.25">
      <c r="A3839">
        <f t="shared" si="1122"/>
        <v>11201366.998575589</v>
      </c>
      <c r="B3839">
        <f t="shared" si="1139"/>
        <v>1782752.9272097324</v>
      </c>
      <c r="C3839" t="str">
        <f t="shared" si="1123"/>
        <v>-0.00137688411851831+0.00167324093221196i</v>
      </c>
      <c r="D3839" t="str">
        <f t="shared" si="1124"/>
        <v>0.496593690952589-1.22573052150993i</v>
      </c>
      <c r="E3839" t="str">
        <f t="shared" si="1125"/>
        <v>-7.26248820843335-8.2887713928508i</v>
      </c>
      <c r="F3839" t="str">
        <f t="shared" si="1126"/>
        <v>1.34493000893309-1.28898329017988i</v>
      </c>
      <c r="G3839" t="str">
        <f t="shared" si="1127"/>
        <v>0.554627483560026-0.497006879268184i</v>
      </c>
      <c r="H3839" t="str">
        <f t="shared" si="1128"/>
        <v>0.000843139267543263-8.9279959425628i</v>
      </c>
      <c r="I3839" t="str">
        <f t="shared" si="1129"/>
        <v>-0.032461454570441-0.0338768073791741i</v>
      </c>
      <c r="K3839" t="str">
        <f t="shared" si="1130"/>
        <v>0.000126932428720966-0.000077419474526027i</v>
      </c>
      <c r="L3839" t="str">
        <f t="shared" si="1131"/>
        <v>0.00015-0.000158288684373572i</v>
      </c>
      <c r="M3839" t="str">
        <f t="shared" si="1132"/>
        <v>0.0004-0.0000279332972423949i</v>
      </c>
      <c r="N3839">
        <f t="shared" si="1133"/>
        <v>50.549563329613875</v>
      </c>
      <c r="O3839">
        <f t="shared" si="1134"/>
        <v>53.283139844062326</v>
      </c>
      <c r="P3839" s="3">
        <f t="shared" si="1135"/>
        <v>-53.283139844062326</v>
      </c>
      <c r="Q3839" s="3">
        <f t="shared" si="1136"/>
        <v>129.45043667038613</v>
      </c>
      <c r="R3839">
        <f t="shared" si="1137"/>
        <v>-50.549563329613875</v>
      </c>
      <c r="S3839">
        <f t="shared" si="1138"/>
        <v>1782.7529272097324</v>
      </c>
      <c r="T3839">
        <f t="shared" si="1121"/>
        <v>-53.283139844062326</v>
      </c>
    </row>
    <row r="3840" spans="1:20" x14ac:dyDescent="0.25">
      <c r="A3840">
        <f t="shared" si="1122"/>
        <v>11243932.193170177</v>
      </c>
      <c r="B3840">
        <f t="shared" si="1139"/>
        <v>1789527.3883331295</v>
      </c>
      <c r="C3840" t="str">
        <f t="shared" si="1123"/>
        <v>-0.00135859722850293+0.0016590632061822i</v>
      </c>
      <c r="D3840" t="str">
        <f t="shared" si="1124"/>
        <v>0.493373305877387-1.22239968518137i</v>
      </c>
      <c r="E3840" t="str">
        <f t="shared" si="1125"/>
        <v>-7.2387990352168-8.22764945419894i</v>
      </c>
      <c r="F3840" t="str">
        <f t="shared" si="1126"/>
        <v>1.34038441379761-1.28915708299403i</v>
      </c>
      <c r="G3840" t="str">
        <f t="shared" si="1127"/>
        <v>0.55275295330601-0.497209338123787i</v>
      </c>
      <c r="H3840" t="str">
        <f t="shared" si="1128"/>
        <v>0.00083591932452997-8.89419440980475i</v>
      </c>
      <c r="I3840" t="str">
        <f t="shared" si="1129"/>
        <v>-0.032342941612045-0.0336344819771218i</v>
      </c>
      <c r="K3840" t="str">
        <f t="shared" si="1130"/>
        <v>0.00012680383003326-0.000077170429642989i</v>
      </c>
      <c r="L3840" t="str">
        <f t="shared" si="1131"/>
        <v>0.00015-0.000157689464408818i</v>
      </c>
      <c r="M3840" t="str">
        <f t="shared" si="1132"/>
        <v>0.0004-0.0000278275525427326i</v>
      </c>
      <c r="N3840">
        <f t="shared" si="1133"/>
        <v>50.686152376789465</v>
      </c>
      <c r="O3840">
        <f t="shared" si="1134"/>
        <v>53.374048560989948</v>
      </c>
      <c r="P3840" s="3">
        <f t="shared" si="1135"/>
        <v>-53.374048560989948</v>
      </c>
      <c r="Q3840" s="3">
        <f t="shared" si="1136"/>
        <v>129.31384762321053</v>
      </c>
      <c r="R3840">
        <f t="shared" si="1137"/>
        <v>-50.686152376789465</v>
      </c>
      <c r="S3840">
        <f t="shared" si="1138"/>
        <v>1789.5273883331295</v>
      </c>
      <c r="T3840">
        <f t="shared" si="1121"/>
        <v>-53.374048560989948</v>
      </c>
    </row>
    <row r="3841" spans="1:20" x14ac:dyDescent="0.25">
      <c r="A3841">
        <f t="shared" si="1122"/>
        <v>11286659.135504223</v>
      </c>
      <c r="B3841">
        <f t="shared" si="1139"/>
        <v>1796327.5924087954</v>
      </c>
      <c r="C3841" t="str">
        <f t="shared" si="1123"/>
        <v>-0.00134053716057084+0.00164497103027319i</v>
      </c>
      <c r="D3841" t="str">
        <f t="shared" si="1124"/>
        <v>0.490170371455449-1.21906943355618i</v>
      </c>
      <c r="E3841" t="str">
        <f t="shared" si="1125"/>
        <v>-7.21506391078169-8.16686086079877i</v>
      </c>
      <c r="F3841" t="str">
        <f t="shared" si="1126"/>
        <v>1.33583517926873-1.2893151183564i</v>
      </c>
      <c r="G3841" t="str">
        <f t="shared" si="1127"/>
        <v>0.550876922224752-0.497404803741315i</v>
      </c>
      <c r="H3841" t="str">
        <f t="shared" si="1128"/>
        <v>0.000828765383286538-8.8605208732357i</v>
      </c>
      <c r="I3841" t="str">
        <f t="shared" si="1129"/>
        <v>-0.032224466767309-0.0333934150447243i</v>
      </c>
      <c r="K3841" t="str">
        <f t="shared" si="1130"/>
        <v>0.000126675999299149-0.0000769218990861198i</v>
      </c>
      <c r="L3841" t="str">
        <f t="shared" si="1131"/>
        <v>0.00015-0.00015709251285995i</v>
      </c>
      <c r="M3841" t="str">
        <f t="shared" si="1132"/>
        <v>0.0004-0.0000277222081517559i</v>
      </c>
      <c r="N3841">
        <f t="shared" si="1133"/>
        <v>50.822356716871013</v>
      </c>
      <c r="O3841">
        <f t="shared" si="1134"/>
        <v>53.465009879528296</v>
      </c>
      <c r="P3841" s="3">
        <f t="shared" si="1135"/>
        <v>-53.465009879528296</v>
      </c>
      <c r="Q3841" s="3">
        <f t="shared" si="1136"/>
        <v>129.17764328312899</v>
      </c>
      <c r="R3841">
        <f t="shared" si="1137"/>
        <v>-50.822356716871013</v>
      </c>
      <c r="S3841">
        <f t="shared" si="1138"/>
        <v>1796.3275924087955</v>
      </c>
      <c r="T3841">
        <f t="shared" si="1121"/>
        <v>-53.465009879528296</v>
      </c>
    </row>
    <row r="3842" spans="1:20" x14ac:dyDescent="0.25">
      <c r="A3842">
        <f t="shared" si="1122"/>
        <v>11329548.44021914</v>
      </c>
      <c r="B3842">
        <f t="shared" si="1139"/>
        <v>1803153.6372599488</v>
      </c>
      <c r="C3842" t="str">
        <f t="shared" si="1123"/>
        <v>-0.00132270141853735+0.00163096451789921i</v>
      </c>
      <c r="D3842" t="str">
        <f t="shared" si="1124"/>
        <v>0.486984837630027-1.21573985689576i</v>
      </c>
      <c r="E3842" t="str">
        <f t="shared" si="1125"/>
        <v>-7.19128392299804-8.10640485271814i</v>
      </c>
      <c r="F3842" t="str">
        <f t="shared" si="1126"/>
        <v>1.33128243201246-1.2894573580694i</v>
      </c>
      <c r="G3842" t="str">
        <f t="shared" si="1127"/>
        <v>0.548999442551271-0.497593262243034i</v>
      </c>
      <c r="H3842" t="str">
        <f t="shared" si="1128"/>
        <v>0.000821676799648765-8.82697484796113i</v>
      </c>
      <c r="I3842" t="str">
        <f t="shared" si="1129"/>
        <v>-0.0321060319874552-0.0331536040228829i</v>
      </c>
      <c r="K3842" t="str">
        <f t="shared" si="1130"/>
        <v>0.000126548933303564-0.0000766738846096508i</v>
      </c>
      <c r="L3842" t="str">
        <f t="shared" si="1131"/>
        <v>0.00015-0.00015649782113962i</v>
      </c>
      <c r="M3842" t="str">
        <f t="shared" si="1132"/>
        <v>0.0004-0.0000276172625540505i</v>
      </c>
      <c r="N3842">
        <f t="shared" si="1133"/>
        <v>50.958176541319489</v>
      </c>
      <c r="O3842">
        <f t="shared" si="1134"/>
        <v>53.556023502564301</v>
      </c>
      <c r="P3842" s="3">
        <f t="shared" si="1135"/>
        <v>-53.556023502564301</v>
      </c>
      <c r="Q3842" s="3">
        <f t="shared" si="1136"/>
        <v>129.04182345868051</v>
      </c>
      <c r="R3842">
        <f t="shared" si="1137"/>
        <v>-50.958176541319489</v>
      </c>
      <c r="S3842">
        <f t="shared" si="1138"/>
        <v>1803.1536372599487</v>
      </c>
      <c r="T3842">
        <f t="shared" si="1121"/>
        <v>-53.556023502564301</v>
      </c>
    </row>
    <row r="3843" spans="1:20" x14ac:dyDescent="0.25">
      <c r="A3843">
        <f t="shared" si="1122"/>
        <v>11372600.724291973</v>
      </c>
      <c r="B3843">
        <f t="shared" si="1139"/>
        <v>1810005.6210815366</v>
      </c>
      <c r="C3843" t="str">
        <f t="shared" si="1123"/>
        <v>-0.00130508752755429+0.00161704376781189i</v>
      </c>
      <c r="D3843" t="str">
        <f t="shared" si="1124"/>
        <v>0.483816653890974-1.2124110446978i</v>
      </c>
      <c r="E3843" t="str">
        <f t="shared" si="1125"/>
        <v>-7.16746015867781-8.04628066549577i</v>
      </c>
      <c r="F3843" t="str">
        <f t="shared" si="1126"/>
        <v>1.32672629909277-1.28958376512892i</v>
      </c>
      <c r="G3843" t="str">
        <f t="shared" si="1127"/>
        <v>0.547120566684698-0.497774700236275i</v>
      </c>
      <c r="H3843" t="str">
        <f t="shared" si="1128"/>
        <v>0.000814652935988481-8.79355585092533i</v>
      </c>
      <c r="I3843" t="str">
        <f t="shared" si="1129"/>
        <v>-0.0319876392395315-0.0329150463385451i</v>
      </c>
      <c r="K3843" t="str">
        <f t="shared" si="1130"/>
        <v>0.000126422628826085-0.0000764263879370418i</v>
      </c>
      <c r="L3843" t="str">
        <f t="shared" si="1131"/>
        <v>0.00015-0.000155905380692986i</v>
      </c>
      <c r="M3843" t="str">
        <f t="shared" si="1132"/>
        <v>0.0004-0.0000275127142399388i</v>
      </c>
      <c r="N3843">
        <f t="shared" si="1133"/>
        <v>51.093612051125376</v>
      </c>
      <c r="O3843">
        <f t="shared" si="1134"/>
        <v>53.647089133970589</v>
      </c>
      <c r="P3843" s="3">
        <f t="shared" si="1135"/>
        <v>-53.647089133970589</v>
      </c>
      <c r="Q3843" s="3">
        <f t="shared" si="1136"/>
        <v>128.90638794887462</v>
      </c>
      <c r="R3843">
        <f t="shared" si="1137"/>
        <v>-51.093612051125376</v>
      </c>
      <c r="S3843">
        <f t="shared" si="1138"/>
        <v>1810.0056210815367</v>
      </c>
      <c r="T3843">
        <f t="shared" si="1121"/>
        <v>-53.647089133970589</v>
      </c>
    </row>
    <row r="3844" spans="1:20" x14ac:dyDescent="0.25">
      <c r="A3844">
        <f t="shared" si="1122"/>
        <v>11415816.607044281</v>
      </c>
      <c r="B3844">
        <f t="shared" si="1139"/>
        <v>1816883.6424416464</v>
      </c>
      <c r="C3844" t="str">
        <f t="shared" si="1123"/>
        <v>-0.00128769303404627+0.0016032088643803i</v>
      </c>
      <c r="D3844" t="str">
        <f t="shared" si="1124"/>
        <v>0.480665769283951-1.20908308569625i</v>
      </c>
      <c r="E3844" t="str">
        <f t="shared" si="1125"/>
        <v>-7.14359370349743-7.98648753011521i</v>
      </c>
      <c r="F3844" t="str">
        <f t="shared" si="1126"/>
        <v>1.32216690795763-1.28969430372985i</v>
      </c>
      <c r="G3844" t="str">
        <f t="shared" si="1127"/>
        <v>0.545240347182524-0.497949104815748i</v>
      </c>
      <c r="H3844" t="str">
        <f t="shared" si="1128"/>
        <v>0.000807693161148571-8.76026340090405i</v>
      </c>
      <c r="I3844" t="str">
        <f t="shared" si="1129"/>
        <v>-0.0318692905060432-0.0326777394045282i</v>
      </c>
      <c r="K3844" t="str">
        <f t="shared" si="1130"/>
        <v>0.000126297082641264-0.0000761794107611236i</v>
      </c>
      <c r="L3844" t="str">
        <f t="shared" si="1131"/>
        <v>0.00015-0.000155315182997595i</v>
      </c>
      <c r="M3844" t="str">
        <f t="shared" si="1132"/>
        <v>0.0004-0.000027408561705458i</v>
      </c>
      <c r="N3844">
        <f t="shared" si="1133"/>
        <v>51.228663456713036</v>
      </c>
      <c r="O3844">
        <f t="shared" si="1134"/>
        <v>53.738206478611843</v>
      </c>
      <c r="P3844" s="3">
        <f t="shared" si="1135"/>
        <v>-53.738206478611843</v>
      </c>
      <c r="Q3844" s="3">
        <f t="shared" si="1136"/>
        <v>128.77133654328696</v>
      </c>
      <c r="R3844">
        <f t="shared" si="1137"/>
        <v>-51.228663456713036</v>
      </c>
      <c r="S3844">
        <f t="shared" si="1138"/>
        <v>1816.8836424416463</v>
      </c>
      <c r="T3844">
        <f t="shared" si="1121"/>
        <v>-53.738206478611843</v>
      </c>
    </row>
    <row r="3845" spans="1:20" x14ac:dyDescent="0.25">
      <c r="A3845">
        <f t="shared" si="1122"/>
        <v>11459196.71015105</v>
      </c>
      <c r="B3845">
        <f t="shared" si="1139"/>
        <v>1823787.8002829247</v>
      </c>
      <c r="C3845" t="str">
        <f t="shared" si="1123"/>
        <v>-0.00127051550564431+0.00158945987786842i</v>
      </c>
      <c r="D3845" t="str">
        <f t="shared" si="1124"/>
        <v>0.47753213241958-1.20575606786139i</v>
      </c>
      <c r="E3845" t="str">
        <f t="shared" si="1125"/>
        <v>-7.11968564192142-7.9270246729808i</v>
      </c>
      <c r="F3845" t="str">
        <f t="shared" si="1126"/>
        <v>1.31760438642494-1.28978893927142i</v>
      </c>
      <c r="G3845" t="str">
        <f t="shared" si="1127"/>
        <v>0.543358836754803-0.498116463565771i</v>
      </c>
      <c r="H3845" t="str">
        <f t="shared" si="1128"/>
        <v>0.000800796850378538-8.72709701849767i</v>
      </c>
      <c r="I3845" t="str">
        <f t="shared" si="1129"/>
        <v>-0.031750987784585-0.0324416806193499i</v>
      </c>
      <c r="K3845" t="str">
        <f t="shared" si="1130"/>
        <v>0.000126172291518928-0.0000759329547442376i</v>
      </c>
      <c r="L3845" t="str">
        <f t="shared" si="1131"/>
        <v>0.00015-0.000154727219563255i</v>
      </c>
      <c r="M3845" t="str">
        <f t="shared" si="1132"/>
        <v>0.0004-0.0000273048034523391i</v>
      </c>
      <c r="N3845">
        <f t="shared" si="1133"/>
        <v>51.363330977856378</v>
      </c>
      <c r="O3845">
        <f t="shared" si="1134"/>
        <v>53.829375242350814</v>
      </c>
      <c r="P3845" s="3">
        <f t="shared" si="1135"/>
        <v>-53.829375242350814</v>
      </c>
      <c r="Q3845" s="3">
        <f t="shared" si="1136"/>
        <v>128.63666902214362</v>
      </c>
      <c r="R3845">
        <f t="shared" si="1137"/>
        <v>-51.363330977856378</v>
      </c>
      <c r="S3845">
        <f t="shared" si="1138"/>
        <v>1823.7878002829248</v>
      </c>
      <c r="T3845">
        <f t="shared" si="1121"/>
        <v>-53.829375242350814</v>
      </c>
    </row>
  </sheetData>
  <phoneticPr fontId="28"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1:T57"/>
  <sheetViews>
    <sheetView topLeftCell="D22" zoomScale="90" zoomScaleNormal="90" workbookViewId="0">
      <selection activeCell="M11" sqref="M11"/>
    </sheetView>
  </sheetViews>
  <sheetFormatPr defaultColWidth="9.140625" defaultRowHeight="14.25" x14ac:dyDescent="0.2"/>
  <cols>
    <col min="1" max="1" width="1.42578125" style="37" customWidth="1"/>
    <col min="2" max="2" width="10" style="37" customWidth="1"/>
    <col min="3" max="3" width="28.42578125" style="37" bestFit="1" customWidth="1"/>
    <col min="4" max="4" width="20.5703125" style="37" bestFit="1" customWidth="1"/>
    <col min="5" max="5" width="12" style="37" customWidth="1"/>
    <col min="6" max="6" width="15.5703125" style="37" customWidth="1"/>
    <col min="7" max="7" width="18.140625" style="37" customWidth="1"/>
    <col min="8" max="8" width="18.42578125" style="37" customWidth="1"/>
    <col min="9" max="9" width="19.42578125" style="37" bestFit="1" customWidth="1"/>
    <col min="10" max="10" width="26" style="37" customWidth="1"/>
    <col min="11" max="11" width="9.5703125" style="54" customWidth="1"/>
    <col min="12" max="12" width="24.85546875" style="54" bestFit="1" customWidth="1"/>
    <col min="13" max="13" width="14.5703125" style="54" bestFit="1" customWidth="1"/>
    <col min="14" max="14" width="6.42578125" style="37" bestFit="1" customWidth="1"/>
    <col min="15" max="15" width="9.140625" style="37"/>
    <col min="16" max="17" width="13.28515625" style="54" customWidth="1"/>
    <col min="18" max="18" width="14.42578125" style="54" customWidth="1"/>
    <col min="19" max="19" width="9.5703125" style="54" customWidth="1"/>
    <col min="20" max="20" width="35.85546875" style="37" bestFit="1" customWidth="1"/>
    <col min="21" max="16384" width="9.140625" style="37"/>
  </cols>
  <sheetData>
    <row r="1" spans="2:20" ht="7.5" customHeight="1" thickBot="1" x14ac:dyDescent="0.25"/>
    <row r="2" spans="2:20" ht="32.25" thickBot="1" x14ac:dyDescent="0.3">
      <c r="B2" s="265" t="s">
        <v>207</v>
      </c>
      <c r="C2" s="340" t="str">
        <f>'Device Calculator'!C3</f>
        <v>TPS546D24A</v>
      </c>
      <c r="D2" s="340"/>
      <c r="E2" s="340"/>
      <c r="F2" s="340"/>
      <c r="G2" s="340"/>
      <c r="H2" s="340"/>
      <c r="I2" s="340"/>
      <c r="J2" s="341"/>
      <c r="L2" s="348" t="s">
        <v>352</v>
      </c>
      <c r="M2" s="349"/>
      <c r="N2" s="350"/>
      <c r="P2" s="333" t="s">
        <v>159</v>
      </c>
      <c r="Q2" s="334"/>
      <c r="R2" s="335"/>
      <c r="T2" s="141" t="s">
        <v>16</v>
      </c>
    </row>
    <row r="3" spans="2:20" ht="16.5" thickBot="1" x14ac:dyDescent="0.3">
      <c r="B3" s="330" t="s">
        <v>206</v>
      </c>
      <c r="C3" s="331"/>
      <c r="D3" s="331"/>
      <c r="E3" s="331"/>
      <c r="F3" s="331"/>
      <c r="G3" s="331"/>
      <c r="H3" s="331"/>
      <c r="I3" s="331"/>
      <c r="J3" s="332"/>
      <c r="L3" s="215" t="s">
        <v>308</v>
      </c>
      <c r="M3" s="216" t="s">
        <v>21</v>
      </c>
      <c r="N3" s="217" t="s">
        <v>210</v>
      </c>
      <c r="P3" s="218" t="s">
        <v>156</v>
      </c>
      <c r="Q3" s="219" t="s">
        <v>157</v>
      </c>
      <c r="R3" s="220" t="s">
        <v>158</v>
      </c>
      <c r="T3" s="31" t="s">
        <v>545</v>
      </c>
    </row>
    <row r="4" spans="2:20" ht="43.5" thickBot="1" x14ac:dyDescent="0.25">
      <c r="B4" s="221" t="s">
        <v>208</v>
      </c>
      <c r="C4" s="221" t="s">
        <v>209</v>
      </c>
      <c r="D4" s="221" t="s">
        <v>551</v>
      </c>
      <c r="E4" s="221" t="s">
        <v>210</v>
      </c>
      <c r="F4" s="278" t="s">
        <v>697</v>
      </c>
      <c r="G4" s="278" t="s">
        <v>695</v>
      </c>
      <c r="H4" s="278" t="s">
        <v>696</v>
      </c>
      <c r="I4" s="221" t="s">
        <v>213</v>
      </c>
      <c r="J4" s="221" t="s">
        <v>682</v>
      </c>
      <c r="L4" s="222" t="s">
        <v>192</v>
      </c>
      <c r="M4" s="223" t="str">
        <f>'Device Calculator'!C3</f>
        <v>TPS546D24A</v>
      </c>
      <c r="N4" s="224"/>
      <c r="P4" s="64">
        <v>0</v>
      </c>
      <c r="Q4" s="225" t="s">
        <v>38</v>
      </c>
      <c r="R4" s="226" t="s">
        <v>38</v>
      </c>
      <c r="T4" s="32" t="s">
        <v>546</v>
      </c>
    </row>
    <row r="5" spans="2:20" ht="15.75" thickBot="1" x14ac:dyDescent="0.25">
      <c r="B5" s="336" t="s">
        <v>215</v>
      </c>
      <c r="C5" s="227" t="s">
        <v>123</v>
      </c>
      <c r="D5" s="209">
        <f>Comp_Code</f>
        <v>10</v>
      </c>
      <c r="E5" s="99"/>
      <c r="F5" s="101">
        <f>IF(AND(D6=550,OR(D5=7,D5=8,D5=9,D5=10,D5=12,D5=13,D5=14,D5=15,D5=17,D5=18,D5=19,D5=20,D5=22,D5=23,D5=24,D5=25)),VLOOKUP(D5,'Resistor References'!I2:J17,2,FALSE),VLOOKUP(D5,'Resistor References'!G2:H35,2,FALSE))</f>
        <v>10</v>
      </c>
      <c r="G5" s="102" t="str">
        <f>'Resistor References'!G3</f>
        <v>SHORT</v>
      </c>
      <c r="H5" s="228" t="str">
        <f>'Resistor References'!G2</f>
        <v>EEPROM</v>
      </c>
      <c r="I5" s="67"/>
      <c r="J5" s="337" t="str">
        <f>IF(AND(D5=G5,D6=G6),"SHORT",IF(AND(H5=D5,H6=D6),"FLOAT","Resistor"))</f>
        <v>Resistor</v>
      </c>
      <c r="L5" s="68" t="s">
        <v>347</v>
      </c>
      <c r="M5" s="108">
        <f>ILOOP_trgt</f>
        <v>2.6031068291320789</v>
      </c>
      <c r="N5" s="69"/>
      <c r="P5" s="70">
        <v>1</v>
      </c>
      <c r="Q5" s="71">
        <v>2</v>
      </c>
      <c r="R5" s="72">
        <v>0.5</v>
      </c>
      <c r="T5" s="33" t="s">
        <v>547</v>
      </c>
    </row>
    <row r="6" spans="2:20" ht="15.75" thickBot="1" x14ac:dyDescent="0.25">
      <c r="B6" s="336"/>
      <c r="C6" s="229" t="s">
        <v>36</v>
      </c>
      <c r="D6" s="210">
        <v>325</v>
      </c>
      <c r="E6" s="100" t="s">
        <v>11</v>
      </c>
      <c r="F6" s="104">
        <f>IF(AND(D6=550,OR(D5=7,D5=8,D5=9,D5=10,D5=12, D5=13, D5=14, D5=15, D5=17, D5=18, D5=19, D5=20, D5=22, D5=23, D5=24, D5=25)),"Open",VLOOKUP(D6,'Resistor References'!K3:L10,2,FALSE))</f>
        <v>1</v>
      </c>
      <c r="G6" s="105">
        <v>550</v>
      </c>
      <c r="H6" s="230" t="s">
        <v>38</v>
      </c>
      <c r="I6" s="74">
        <v>450</v>
      </c>
      <c r="J6" s="338"/>
      <c r="L6" s="68" t="s">
        <v>348</v>
      </c>
      <c r="M6" s="108">
        <f>VLOOP_trgt</f>
        <v>7.4172870876628139</v>
      </c>
      <c r="N6" s="69"/>
      <c r="P6" s="64">
        <v>2</v>
      </c>
      <c r="Q6" s="75">
        <v>2</v>
      </c>
      <c r="R6" s="76">
        <v>1</v>
      </c>
      <c r="T6" s="34" t="s">
        <v>17</v>
      </c>
    </row>
    <row r="7" spans="2:20" ht="15.75" thickBot="1" x14ac:dyDescent="0.25">
      <c r="B7" s="336" t="s">
        <v>216</v>
      </c>
      <c r="C7" s="227" t="s">
        <v>217</v>
      </c>
      <c r="D7" s="209">
        <v>3</v>
      </c>
      <c r="E7" s="99" t="s">
        <v>218</v>
      </c>
      <c r="F7" s="101">
        <f>VLOOKUP(D7,'Resistor References'!M3:N10,2,FALSE)</f>
        <v>2</v>
      </c>
      <c r="G7" s="102">
        <v>3</v>
      </c>
      <c r="H7" s="228">
        <v>3</v>
      </c>
      <c r="I7" s="67">
        <v>3</v>
      </c>
      <c r="J7" s="337" t="str">
        <f>IF(AND(D7=G7,D8=G8,G9=D9),"SHORT",IF(AND(H7=D7,H8=D8,H9=D9),"FLOAT","Resistor"))</f>
        <v>Resistor</v>
      </c>
      <c r="L7" s="231" t="s">
        <v>351</v>
      </c>
      <c r="M7" s="223">
        <f>Comp_Code</f>
        <v>10</v>
      </c>
      <c r="N7" s="232"/>
      <c r="P7" s="70">
        <v>3</v>
      </c>
      <c r="Q7" s="71">
        <v>2</v>
      </c>
      <c r="R7" s="72">
        <v>2</v>
      </c>
      <c r="T7" s="35" t="s">
        <v>18</v>
      </c>
    </row>
    <row r="8" spans="2:20" ht="15.75" thickBot="1" x14ac:dyDescent="0.25">
      <c r="B8" s="336"/>
      <c r="C8" s="233" t="s">
        <v>219</v>
      </c>
      <c r="D8" s="38" t="s">
        <v>220</v>
      </c>
      <c r="E8" s="234" t="s">
        <v>26</v>
      </c>
      <c r="F8" s="107">
        <f>VLOOKUP(D8,'Resistor References'!O3:P6,2,FALSE)</f>
        <v>0</v>
      </c>
      <c r="G8" s="143" t="str">
        <f>'Resistor References'!O3</f>
        <v>40/52</v>
      </c>
      <c r="H8" s="142" t="str">
        <f>'Resistor References'!O3</f>
        <v>40/52</v>
      </c>
      <c r="I8" s="272" t="s">
        <v>221</v>
      </c>
      <c r="J8" s="339"/>
      <c r="L8" s="231" t="s">
        <v>37</v>
      </c>
      <c r="M8" s="223">
        <f>fsw</f>
        <v>550</v>
      </c>
      <c r="N8" s="232" t="s">
        <v>11</v>
      </c>
      <c r="P8" s="64">
        <v>4</v>
      </c>
      <c r="Q8" s="75">
        <v>2</v>
      </c>
      <c r="R8" s="76">
        <v>4</v>
      </c>
      <c r="T8" s="36" t="s">
        <v>19</v>
      </c>
    </row>
    <row r="9" spans="2:20" ht="15" thickBot="1" x14ac:dyDescent="0.25">
      <c r="B9" s="336"/>
      <c r="C9" s="235" t="s">
        <v>222</v>
      </c>
      <c r="D9" s="211">
        <v>4</v>
      </c>
      <c r="E9" s="236"/>
      <c r="F9" s="268">
        <f>VLOOKUP(D9,'Resistor References'!Q3:R6,2,FALSE)</f>
        <v>3</v>
      </c>
      <c r="G9" s="270">
        <v>1</v>
      </c>
      <c r="H9" s="237">
        <v>2</v>
      </c>
      <c r="I9" s="273" t="s">
        <v>221</v>
      </c>
      <c r="J9" s="339"/>
      <c r="L9" s="231" t="s">
        <v>353</v>
      </c>
      <c r="M9" s="223">
        <f>Phases</f>
        <v>2</v>
      </c>
      <c r="N9" s="232"/>
      <c r="P9" s="70">
        <v>5</v>
      </c>
      <c r="Q9" s="71">
        <v>2</v>
      </c>
      <c r="R9" s="72">
        <v>8</v>
      </c>
    </row>
    <row r="10" spans="2:20" ht="15" thickBot="1" x14ac:dyDescent="0.25">
      <c r="B10" s="336" t="s">
        <v>223</v>
      </c>
      <c r="C10" s="227" t="s">
        <v>224</v>
      </c>
      <c r="D10" s="209" t="s">
        <v>296</v>
      </c>
      <c r="E10" s="99" t="s">
        <v>22</v>
      </c>
      <c r="F10" s="101">
        <f>VLOOKUP(D10,'Resistor References'!S2:T17,2,FALSE)</f>
        <v>9</v>
      </c>
      <c r="G10" s="102" t="s">
        <v>38</v>
      </c>
      <c r="H10" s="238">
        <v>1</v>
      </c>
      <c r="I10" s="67" t="s">
        <v>226</v>
      </c>
      <c r="J10" s="337" t="str">
        <f>IF(AND(D10=G10,D11=G11),"SHORT",IF(AND(H10=D10,H11=D11),"FLOAT","Resistor"))</f>
        <v>Resistor</v>
      </c>
      <c r="L10" s="231" t="s">
        <v>309</v>
      </c>
      <c r="M10" s="223">
        <f>Iphase</f>
        <v>40</v>
      </c>
      <c r="N10" s="232" t="s">
        <v>26</v>
      </c>
      <c r="P10" s="64">
        <v>6</v>
      </c>
      <c r="Q10" s="75">
        <v>3</v>
      </c>
      <c r="R10" s="76">
        <v>0.5</v>
      </c>
    </row>
    <row r="11" spans="2:20" ht="15" thickBot="1" x14ac:dyDescent="0.25">
      <c r="B11" s="336"/>
      <c r="C11" s="233" t="s">
        <v>227</v>
      </c>
      <c r="D11" s="212">
        <v>3.32</v>
      </c>
      <c r="E11" s="234" t="s">
        <v>22</v>
      </c>
      <c r="F11" s="107">
        <f>IF(D10='Resistor References'!S2,'Resistor References'!S2,VLOOKUP(D11,'Resistor References'!X3:Y18,2,FALSE))</f>
        <v>8</v>
      </c>
      <c r="G11" s="143" t="s">
        <v>38</v>
      </c>
      <c r="H11" s="153">
        <v>1</v>
      </c>
      <c r="I11" s="274">
        <v>0.8</v>
      </c>
      <c r="J11" s="339"/>
      <c r="L11" s="231" t="s">
        <v>227</v>
      </c>
      <c r="M11" s="223">
        <f>Vout</f>
        <v>0.8</v>
      </c>
      <c r="N11" s="232" t="s">
        <v>22</v>
      </c>
      <c r="P11" s="70">
        <v>7</v>
      </c>
      <c r="Q11" s="71">
        <v>3</v>
      </c>
      <c r="R11" s="72">
        <v>1</v>
      </c>
    </row>
    <row r="12" spans="2:20" ht="15" thickBot="1" x14ac:dyDescent="0.25">
      <c r="B12" s="336"/>
      <c r="C12" s="229" t="s">
        <v>228</v>
      </c>
      <c r="D12" s="213">
        <f>VLOOKUP(D10,'Resistor References'!S2:U17,3,FALSE)</f>
        <v>0.125</v>
      </c>
      <c r="E12" s="100"/>
      <c r="F12" s="104" t="s">
        <v>221</v>
      </c>
      <c r="G12" s="105" t="s">
        <v>38</v>
      </c>
      <c r="H12" s="239">
        <v>0.5</v>
      </c>
      <c r="I12" s="275">
        <v>0.5</v>
      </c>
      <c r="J12" s="338"/>
      <c r="L12" s="240" t="s">
        <v>228</v>
      </c>
      <c r="M12" s="241">
        <f>VOSL</f>
        <v>0.5</v>
      </c>
      <c r="N12" s="242" t="s">
        <v>22</v>
      </c>
      <c r="P12" s="64">
        <v>8</v>
      </c>
      <c r="Q12" s="75">
        <v>3</v>
      </c>
      <c r="R12" s="76">
        <v>2</v>
      </c>
    </row>
    <row r="13" spans="2:20" ht="15" thickBot="1" x14ac:dyDescent="0.25">
      <c r="B13" s="336" t="s">
        <v>229</v>
      </c>
      <c r="C13" s="243" t="s">
        <v>230</v>
      </c>
      <c r="D13" s="214">
        <v>31</v>
      </c>
      <c r="E13" s="113" t="s">
        <v>231</v>
      </c>
      <c r="F13" s="269">
        <f>VLOOKUP(D13,'Resistor References'!Z2:AA34,2,FALSE)</f>
        <v>15</v>
      </c>
      <c r="G13" s="271" t="s">
        <v>232</v>
      </c>
      <c r="H13" s="244" t="s">
        <v>38</v>
      </c>
      <c r="I13" s="276">
        <v>36</v>
      </c>
      <c r="J13" s="339" t="str">
        <f>IF(AND(D13=G13,D14=G14),"SHORT",IF(AND(H13=D13,H14=D14),"FLOAT","Resistor"))</f>
        <v>Resistor</v>
      </c>
      <c r="P13" s="70">
        <v>9</v>
      </c>
      <c r="Q13" s="71">
        <v>3</v>
      </c>
      <c r="R13" s="72">
        <v>4</v>
      </c>
    </row>
    <row r="14" spans="2:20" ht="15" thickBot="1" x14ac:dyDescent="0.25">
      <c r="B14" s="336"/>
      <c r="C14" s="229" t="str">
        <f>IF(D9=1,"INTERLEAVE","SYNC_CONFIG")</f>
        <v>SYNC_CONFIG</v>
      </c>
      <c r="D14" s="210" t="s">
        <v>233</v>
      </c>
      <c r="E14" s="100"/>
      <c r="F14" s="104" t="e">
        <f>VLOOKUP(D14,'Resistor References'!AB2:AC11,2,FALSE)</f>
        <v>#N/A</v>
      </c>
      <c r="G14" s="105" t="str">
        <f>'Resistor References'!AB3</f>
        <v>Auto-Detect</v>
      </c>
      <c r="H14" s="230" t="str">
        <f>'Resistor References'!AB3</f>
        <v>Auto-Detect</v>
      </c>
      <c r="I14" s="74" t="s">
        <v>233</v>
      </c>
      <c r="J14" s="338"/>
      <c r="P14" s="64">
        <v>10</v>
      </c>
      <c r="Q14" s="75">
        <v>3</v>
      </c>
      <c r="R14" s="76">
        <v>8</v>
      </c>
    </row>
    <row r="15" spans="2:20" ht="15" thickBot="1" x14ac:dyDescent="0.25">
      <c r="P15" s="70">
        <v>11</v>
      </c>
      <c r="Q15" s="71">
        <v>4</v>
      </c>
      <c r="R15" s="72">
        <v>0.5</v>
      </c>
    </row>
    <row r="16" spans="2:20" ht="15.75" customHeight="1" thickBot="1" x14ac:dyDescent="0.3">
      <c r="B16" s="330" t="s">
        <v>678</v>
      </c>
      <c r="C16" s="331"/>
      <c r="D16" s="331"/>
      <c r="E16" s="331"/>
      <c r="F16" s="331"/>
      <c r="G16" s="331"/>
      <c r="H16" s="331"/>
      <c r="I16" s="331"/>
      <c r="J16" s="332"/>
      <c r="P16" s="64">
        <v>12</v>
      </c>
      <c r="Q16" s="75">
        <v>4</v>
      </c>
      <c r="R16" s="76">
        <v>1</v>
      </c>
    </row>
    <row r="17" spans="2:18" ht="15" thickBot="1" x14ac:dyDescent="0.25">
      <c r="B17" s="221" t="s">
        <v>208</v>
      </c>
      <c r="C17" s="221" t="s">
        <v>21</v>
      </c>
      <c r="D17" s="221" t="s">
        <v>304</v>
      </c>
      <c r="E17" s="221" t="s">
        <v>305</v>
      </c>
      <c r="F17" s="221"/>
      <c r="G17" s="221" t="s">
        <v>683</v>
      </c>
      <c r="H17" s="221" t="s">
        <v>684</v>
      </c>
      <c r="I17" s="342" t="s">
        <v>238</v>
      </c>
      <c r="J17" s="343"/>
      <c r="P17" s="70">
        <v>13</v>
      </c>
      <c r="Q17" s="71">
        <v>4</v>
      </c>
      <c r="R17" s="72">
        <v>2</v>
      </c>
    </row>
    <row r="18" spans="2:18" ht="15" thickBot="1" x14ac:dyDescent="0.25">
      <c r="B18" s="245" t="str">
        <f>B$5</f>
        <v>MSEL1</v>
      </c>
      <c r="C18" s="227" t="s">
        <v>239</v>
      </c>
      <c r="D18" s="228">
        <f>IF(OR(J5="SHORT",J5="FLOAT"),J5,IF(F5&lt;16,F5,F5-16))</f>
        <v>10</v>
      </c>
      <c r="E18" s="228">
        <f>IF(OR(J5="SHORT",J5="FLOAT", F6="Open"),"Open",IF(F5&lt;16,2*F6,2*F6+1))</f>
        <v>2</v>
      </c>
      <c r="F18" s="48"/>
      <c r="G18" s="102">
        <f>IF(OR(D18="FLOAT",D18="SHORT"),D18,HLOOKUP(D18,'Resistor Selection'!C$13:R$14,2,FALSE))</f>
        <v>31600</v>
      </c>
      <c r="H18" s="246">
        <f>IF(E18="Open","Open",VLOOKUP(E18,'Resistor Selection'!B$15:R$30,'Pin Detect Programming'!D18+2,FALSE))</f>
        <v>78700</v>
      </c>
      <c r="I18" s="344"/>
      <c r="J18" s="345"/>
      <c r="P18" s="64">
        <v>14</v>
      </c>
      <c r="Q18" s="75">
        <v>4</v>
      </c>
      <c r="R18" s="76">
        <v>4</v>
      </c>
    </row>
    <row r="19" spans="2:18" ht="15" thickBot="1" x14ac:dyDescent="0.25">
      <c r="B19" s="245" t="str">
        <f>B$7</f>
        <v>MSEL2</v>
      </c>
      <c r="C19" s="233" t="s">
        <v>240</v>
      </c>
      <c r="D19" s="142">
        <f>IF(OR(J7="SHORT",J7="FLOAT"),J7,F9+4*F8)</f>
        <v>3</v>
      </c>
      <c r="E19" s="142" t="str">
        <f>IF(OR(D7=3,J7="FLOAT",J7="SHORT"),"Open",F7)</f>
        <v>Open</v>
      </c>
      <c r="F19" s="40"/>
      <c r="G19" s="143">
        <f>IF(OR(D19="FLOAT",D19="SHORT"),D19,HLOOKUP(D19,'Resistor Selection'!C$13:R$14,2,FALSE))</f>
        <v>8250</v>
      </c>
      <c r="H19" s="247" t="str">
        <f>IF(E19="Open","Open",VLOOKUP(E19,'Resistor Selection'!B$15:R$30,'Pin Detect Programming'!D19+2,FALSE))</f>
        <v>Open</v>
      </c>
      <c r="I19" s="344"/>
      <c r="J19" s="345"/>
      <c r="P19" s="70">
        <v>15</v>
      </c>
      <c r="Q19" s="71">
        <v>4</v>
      </c>
      <c r="R19" s="72">
        <v>8</v>
      </c>
    </row>
    <row r="20" spans="2:18" ht="15" thickBot="1" x14ac:dyDescent="0.25">
      <c r="B20" s="245" t="str">
        <f>B$10</f>
        <v>VSEL</v>
      </c>
      <c r="C20" s="233" t="s">
        <v>241</v>
      </c>
      <c r="D20" s="142">
        <f>IF(OR(J10="SHORT",J10="FLOAT"),J10,F11)</f>
        <v>8</v>
      </c>
      <c r="E20" s="142">
        <f>IF(OR(F10="Float",F10="Short"),"Open",F10)</f>
        <v>9</v>
      </c>
      <c r="F20" s="40"/>
      <c r="G20" s="143">
        <f>IF(OR(D20="FLOAT",D20="SHORT"),D20,HLOOKUP(D20,'Resistor Selection'!C$13:R$14,2,FALSE))</f>
        <v>21500</v>
      </c>
      <c r="H20" s="247">
        <f>IF(E20="Open","Open",VLOOKUP(E20,'Resistor Selection'!B$15:R$30,'Pin Detect Programming'!D20+2,FALSE))</f>
        <v>12100</v>
      </c>
      <c r="I20" s="344"/>
      <c r="J20" s="345"/>
      <c r="P20" s="64">
        <v>16</v>
      </c>
      <c r="Q20" s="75">
        <v>5</v>
      </c>
      <c r="R20" s="76">
        <v>0.5</v>
      </c>
    </row>
    <row r="21" spans="2:18" ht="15" thickBot="1" x14ac:dyDescent="0.25">
      <c r="B21" s="245" t="str">
        <f>B$13</f>
        <v>ADRSEL</v>
      </c>
      <c r="C21" s="229" t="s">
        <v>242</v>
      </c>
      <c r="D21" s="230">
        <f>IF(OR(J13="SHORT",J13="FLOAT"),J13,IF(AND(D14='Resistor References'!AB3,'Pin Detect Programming'!D13&gt;31),'Resistor References'!AM1,IF(F13='Resistor References'!T3,'Resistor References'!T3,IF(F13&lt;16,F13,F13-16))))</f>
        <v>15</v>
      </c>
      <c r="E21" s="230" t="e">
        <f>IF(OR(F13="Float",F13="Short"),"Open",IF(AND(F14='Resistor References'!AC3,F13&lt;16),F14,IF(F13&lt;16,2*F14,2*F14+1)))</f>
        <v>#N/A</v>
      </c>
      <c r="F21" s="53"/>
      <c r="G21" s="105">
        <f>IF(OR(D21="FLOAT",D21="SHORT"),D21,HLOOKUP(D21,'Resistor Selection'!C$13:R$14,2,FALSE))</f>
        <v>82500</v>
      </c>
      <c r="H21" s="248" t="e">
        <f>IF(E21="Open","Open",VLOOKUP(E21,'Resistor Selection'!B$15:R$30,'Pin Detect Programming'!D21+2,FALSE))</f>
        <v>#N/A</v>
      </c>
      <c r="I21" s="346"/>
      <c r="J21" s="347"/>
      <c r="P21" s="70">
        <v>17</v>
      </c>
      <c r="Q21" s="71">
        <v>5</v>
      </c>
      <c r="R21" s="72">
        <v>1</v>
      </c>
    </row>
    <row r="22" spans="2:18" ht="15" thickBot="1" x14ac:dyDescent="0.25">
      <c r="P22" s="64">
        <v>18</v>
      </c>
      <c r="Q22" s="75">
        <v>5</v>
      </c>
      <c r="R22" s="76">
        <v>2</v>
      </c>
    </row>
    <row r="23" spans="2:18" ht="15.75" thickBot="1" x14ac:dyDescent="0.3">
      <c r="B23" s="351" t="s">
        <v>243</v>
      </c>
      <c r="C23" s="352"/>
      <c r="D23" s="352"/>
      <c r="E23" s="352"/>
      <c r="F23" s="352"/>
      <c r="G23" s="352"/>
      <c r="H23" s="352"/>
      <c r="I23" s="352"/>
      <c r="J23" s="353"/>
      <c r="P23" s="70">
        <v>19</v>
      </c>
      <c r="Q23" s="71">
        <v>5</v>
      </c>
      <c r="R23" s="72">
        <v>4</v>
      </c>
    </row>
    <row r="24" spans="2:18" ht="43.5" thickBot="1" x14ac:dyDescent="0.25">
      <c r="B24" s="221" t="s">
        <v>208</v>
      </c>
      <c r="C24" s="221" t="s">
        <v>209</v>
      </c>
      <c r="D24" s="221" t="s">
        <v>551</v>
      </c>
      <c r="E24" s="221" t="s">
        <v>210</v>
      </c>
      <c r="F24" s="278" t="s">
        <v>697</v>
      </c>
      <c r="G24" s="278" t="s">
        <v>695</v>
      </c>
      <c r="H24" s="278" t="s">
        <v>696</v>
      </c>
      <c r="I24" s="221" t="s">
        <v>213</v>
      </c>
      <c r="J24" s="221" t="s">
        <v>214</v>
      </c>
      <c r="P24" s="64">
        <v>20</v>
      </c>
      <c r="Q24" s="75">
        <v>5</v>
      </c>
      <c r="R24" s="76">
        <v>8</v>
      </c>
    </row>
    <row r="25" spans="2:18" ht="43.5" thickBot="1" x14ac:dyDescent="0.25">
      <c r="B25" s="336" t="str">
        <f>B7</f>
        <v>MSEL2</v>
      </c>
      <c r="C25" s="266" t="s">
        <v>677</v>
      </c>
      <c r="D25" s="267" t="s">
        <v>687</v>
      </c>
      <c r="E25" s="99"/>
      <c r="F25" s="101">
        <f>IF(AND(D25=G25,D26=G26),"SHORT",IF(AND(D25=H25,D26=H26),"FLOAT",VLOOKUP(D25,'Resistor References'!AF$4:AG$11,2,FALSE)))</f>
        <v>1</v>
      </c>
      <c r="G25" s="102" t="str">
        <f>'Resistor References'!AF$2</f>
        <v>180°, 2</v>
      </c>
      <c r="H25" s="228" t="str">
        <f>'Resistor References'!AF$3</f>
        <v>180°, 2</v>
      </c>
      <c r="I25" s="67" t="s">
        <v>221</v>
      </c>
      <c r="J25" s="337" t="str">
        <f>IF(AND(D25=G25,D26=G26),"SHORT",IF(AND(H25=D25,H26=D26),"FLOAT","Resistor"))</f>
        <v>Resistor</v>
      </c>
      <c r="P25" s="70">
        <v>21</v>
      </c>
      <c r="Q25" s="71">
        <v>6</v>
      </c>
      <c r="R25" s="72">
        <v>0.5</v>
      </c>
    </row>
    <row r="26" spans="2:18" ht="15" thickBot="1" x14ac:dyDescent="0.25">
      <c r="B26" s="336"/>
      <c r="C26" s="229" t="s">
        <v>219</v>
      </c>
      <c r="D26" s="210" t="str">
        <f>D8</f>
        <v>40/52</v>
      </c>
      <c r="E26" s="100" t="s">
        <v>26</v>
      </c>
      <c r="F26" s="104">
        <f>VLOOKUP(D26,'Resistor References'!O$3:P$6,2,FALSE)</f>
        <v>0</v>
      </c>
      <c r="G26" s="105" t="str">
        <f>'Resistor References'!O$3</f>
        <v>40/52</v>
      </c>
      <c r="H26" s="230" t="str">
        <f>'Resistor References'!O$4</f>
        <v>30/39</v>
      </c>
      <c r="I26" s="74">
        <v>52</v>
      </c>
      <c r="J26" s="338"/>
      <c r="P26" s="64">
        <v>22</v>
      </c>
      <c r="Q26" s="75">
        <v>6</v>
      </c>
      <c r="R26" s="76">
        <v>1</v>
      </c>
    </row>
    <row r="27" spans="2:18" ht="15" thickBot="1" x14ac:dyDescent="0.25">
      <c r="P27" s="70">
        <v>23</v>
      </c>
      <c r="Q27" s="71">
        <v>6</v>
      </c>
      <c r="R27" s="72">
        <v>2</v>
      </c>
    </row>
    <row r="28" spans="2:18" ht="16.5" thickBot="1" x14ac:dyDescent="0.3">
      <c r="B28" s="330" t="s">
        <v>679</v>
      </c>
      <c r="C28" s="331"/>
      <c r="D28" s="331"/>
      <c r="E28" s="331"/>
      <c r="F28" s="331"/>
      <c r="G28" s="331"/>
      <c r="H28" s="331"/>
      <c r="I28" s="331"/>
      <c r="J28" s="332"/>
      <c r="P28" s="64">
        <v>24</v>
      </c>
      <c r="Q28" s="75">
        <v>6</v>
      </c>
      <c r="R28" s="76">
        <v>4</v>
      </c>
    </row>
    <row r="29" spans="2:18" ht="15" customHeight="1" thickBot="1" x14ac:dyDescent="0.25">
      <c r="B29" s="221" t="s">
        <v>208</v>
      </c>
      <c r="C29" s="221" t="s">
        <v>21</v>
      </c>
      <c r="D29" s="221" t="s">
        <v>304</v>
      </c>
      <c r="E29" s="221" t="s">
        <v>305</v>
      </c>
      <c r="F29" s="221"/>
      <c r="G29" s="221" t="s">
        <v>683</v>
      </c>
      <c r="H29" s="221" t="s">
        <v>237</v>
      </c>
      <c r="I29" s="354" t="s">
        <v>246</v>
      </c>
      <c r="J29" s="343"/>
      <c r="P29" s="70">
        <v>25</v>
      </c>
      <c r="Q29" s="71">
        <v>6</v>
      </c>
      <c r="R29" s="72">
        <v>8</v>
      </c>
    </row>
    <row r="30" spans="2:18" ht="15" thickBot="1" x14ac:dyDescent="0.25">
      <c r="B30" s="245" t="str">
        <f>B$5</f>
        <v>MSEL1</v>
      </c>
      <c r="C30" s="227" t="s">
        <v>221</v>
      </c>
      <c r="D30" s="228" t="s">
        <v>211</v>
      </c>
      <c r="E30" s="228" t="s">
        <v>247</v>
      </c>
      <c r="F30" s="48"/>
      <c r="G30" s="102" t="s">
        <v>248</v>
      </c>
      <c r="H30" s="246" t="s">
        <v>248</v>
      </c>
      <c r="I30" s="344"/>
      <c r="J30" s="345"/>
      <c r="P30" s="64">
        <v>26</v>
      </c>
      <c r="Q30" s="75">
        <v>7</v>
      </c>
      <c r="R30" s="76">
        <v>0.5</v>
      </c>
    </row>
    <row r="31" spans="2:18" ht="15" thickBot="1" x14ac:dyDescent="0.25">
      <c r="B31" s="245" t="str">
        <f>B$7</f>
        <v>MSEL2</v>
      </c>
      <c r="C31" s="233" t="s">
        <v>249</v>
      </c>
      <c r="D31" s="142">
        <f>IF(D9&lt;2,"N/A",IF(OR(J25="SHORT",J25="FLOAT"),J25,2*F25+MOD(F26,2)))</f>
        <v>2</v>
      </c>
      <c r="E31" s="142" t="str">
        <f>IF(OR(J25='Resistor References'!AG$2,J25='Resistor References'!AG$3,'Pin Detect Programming'!F26&lt;2),"OPEN",1)</f>
        <v>OPEN</v>
      </c>
      <c r="F31" s="40"/>
      <c r="G31" s="143">
        <f>IF(OR(D31="FLOAT",D31="SHORT"),D31,HLOOKUP(D31,'Resistor Selection'!C13:R14,2,FALSE))</f>
        <v>6810</v>
      </c>
      <c r="H31" s="247" t="str">
        <f>IF(E31="Open","Open",VLOOKUP(E31,'Resistor Selection'!B$13:AH$30,'Pin Detect Programming'!D31+2,FALSE))</f>
        <v>Open</v>
      </c>
      <c r="I31" s="344"/>
      <c r="J31" s="345"/>
      <c r="P31" s="70">
        <v>27</v>
      </c>
      <c r="Q31" s="71">
        <v>7</v>
      </c>
      <c r="R31" s="72">
        <v>1</v>
      </c>
    </row>
    <row r="32" spans="2:18" ht="15" thickBot="1" x14ac:dyDescent="0.25">
      <c r="B32" s="245" t="str">
        <f>B$10</f>
        <v>VSEL</v>
      </c>
      <c r="C32" s="233" t="s">
        <v>221</v>
      </c>
      <c r="D32" s="142" t="s">
        <v>211</v>
      </c>
      <c r="E32" s="142" t="s">
        <v>247</v>
      </c>
      <c r="F32" s="40"/>
      <c r="G32" s="143" t="s">
        <v>248</v>
      </c>
      <c r="H32" s="247" t="s">
        <v>248</v>
      </c>
      <c r="I32" s="344"/>
      <c r="J32" s="345"/>
      <c r="P32" s="64">
        <v>28</v>
      </c>
      <c r="Q32" s="75">
        <v>7</v>
      </c>
      <c r="R32" s="76">
        <v>2</v>
      </c>
    </row>
    <row r="33" spans="2:18" ht="15" thickBot="1" x14ac:dyDescent="0.25">
      <c r="B33" s="245" t="str">
        <f>B$13</f>
        <v>ADRSEL</v>
      </c>
      <c r="C33" s="229" t="s">
        <v>221</v>
      </c>
      <c r="D33" s="230" t="s">
        <v>211</v>
      </c>
      <c r="E33" s="230" t="s">
        <v>247</v>
      </c>
      <c r="F33" s="53"/>
      <c r="G33" s="105" t="s">
        <v>248</v>
      </c>
      <c r="H33" s="248" t="s">
        <v>248</v>
      </c>
      <c r="I33" s="346"/>
      <c r="J33" s="347"/>
      <c r="P33" s="70">
        <v>29</v>
      </c>
      <c r="Q33" s="71">
        <v>7</v>
      </c>
      <c r="R33" s="72">
        <v>4</v>
      </c>
    </row>
    <row r="34" spans="2:18" ht="15" thickBot="1" x14ac:dyDescent="0.25">
      <c r="L34" s="137"/>
      <c r="P34" s="64">
        <v>30</v>
      </c>
      <c r="Q34" s="75">
        <v>7</v>
      </c>
      <c r="R34" s="76">
        <v>8</v>
      </c>
    </row>
    <row r="35" spans="2:18" ht="15.75" thickBot="1" x14ac:dyDescent="0.3">
      <c r="B35" s="351" t="s">
        <v>250</v>
      </c>
      <c r="C35" s="352"/>
      <c r="D35" s="352"/>
      <c r="E35" s="352"/>
      <c r="F35" s="352"/>
      <c r="G35" s="352"/>
      <c r="H35" s="352"/>
      <c r="I35" s="352"/>
      <c r="J35" s="353"/>
      <c r="P35" s="94">
        <v>31</v>
      </c>
      <c r="Q35" s="95">
        <v>10</v>
      </c>
      <c r="R35" s="96">
        <v>2</v>
      </c>
    </row>
    <row r="36" spans="2:18" ht="43.5" thickBot="1" x14ac:dyDescent="0.25">
      <c r="B36" s="221" t="s">
        <v>208</v>
      </c>
      <c r="C36" s="221" t="s">
        <v>209</v>
      </c>
      <c r="D36" s="221" t="s">
        <v>551</v>
      </c>
      <c r="E36" s="221" t="s">
        <v>210</v>
      </c>
      <c r="F36" s="278" t="s">
        <v>697</v>
      </c>
      <c r="G36" s="278" t="s">
        <v>695</v>
      </c>
      <c r="H36" s="278" t="s">
        <v>696</v>
      </c>
      <c r="I36" s="221" t="s">
        <v>213</v>
      </c>
      <c r="J36" s="221" t="s">
        <v>214</v>
      </c>
    </row>
    <row r="37" spans="2:18" ht="43.5" thickBot="1" x14ac:dyDescent="0.25">
      <c r="B37" s="336" t="str">
        <f>B7</f>
        <v>MSEL2</v>
      </c>
      <c r="C37" s="266" t="s">
        <v>677</v>
      </c>
      <c r="D37" s="209" t="s">
        <v>689</v>
      </c>
      <c r="E37" s="99"/>
      <c r="F37" s="101">
        <f>IF(AND(D37=G37,D38=G38),"SHORT",IF(AND(D37=H37,D38=H38),"FLOAT",VLOOKUP(D37,'Resistor References'!AF$4:AG$11,2,FALSE)))</f>
        <v>7</v>
      </c>
      <c r="G37" s="102" t="s">
        <v>221</v>
      </c>
      <c r="H37" s="228" t="s">
        <v>221</v>
      </c>
      <c r="I37" s="67" t="s">
        <v>221</v>
      </c>
      <c r="J37" s="337" t="str">
        <f>IF(AND(D37=G37,D38=G38),"SHORT",IF(AND(H37=D37,H38=D38),"FLOAT","Resistor"))</f>
        <v>Resistor</v>
      </c>
    </row>
    <row r="38" spans="2:18" ht="15.75" customHeight="1" thickBot="1" x14ac:dyDescent="0.25">
      <c r="B38" s="336"/>
      <c r="C38" s="229" t="s">
        <v>219</v>
      </c>
      <c r="D38" s="210" t="str">
        <f>D8</f>
        <v>40/52</v>
      </c>
      <c r="E38" s="100" t="s">
        <v>26</v>
      </c>
      <c r="F38" s="104">
        <f>VLOOKUP(D38,'Resistor References'!O$3:P$6,2,FALSE)</f>
        <v>0</v>
      </c>
      <c r="G38" s="105" t="s">
        <v>221</v>
      </c>
      <c r="H38" s="230" t="s">
        <v>221</v>
      </c>
      <c r="I38" s="74">
        <v>52</v>
      </c>
      <c r="J38" s="338"/>
    </row>
    <row r="39" spans="2:18" ht="15" thickBot="1" x14ac:dyDescent="0.25"/>
    <row r="40" spans="2:18" ht="16.5" thickBot="1" x14ac:dyDescent="0.3">
      <c r="B40" s="330" t="s">
        <v>681</v>
      </c>
      <c r="C40" s="331"/>
      <c r="D40" s="331"/>
      <c r="E40" s="331"/>
      <c r="F40" s="331"/>
      <c r="G40" s="331"/>
      <c r="H40" s="331"/>
      <c r="I40" s="331"/>
      <c r="J40" s="332"/>
    </row>
    <row r="41" spans="2:18" ht="15" thickBot="1" x14ac:dyDescent="0.25">
      <c r="B41" s="221" t="s">
        <v>208</v>
      </c>
      <c r="C41" s="221" t="s">
        <v>21</v>
      </c>
      <c r="D41" s="221" t="s">
        <v>304</v>
      </c>
      <c r="E41" s="221" t="s">
        <v>305</v>
      </c>
      <c r="F41" s="221"/>
      <c r="G41" s="221" t="s">
        <v>683</v>
      </c>
      <c r="H41" s="221" t="s">
        <v>237</v>
      </c>
      <c r="I41" s="342" t="s">
        <v>246</v>
      </c>
      <c r="J41" s="343"/>
    </row>
    <row r="42" spans="2:18" ht="15" thickBot="1" x14ac:dyDescent="0.25">
      <c r="B42" s="245" t="str">
        <f>B$5</f>
        <v>MSEL1</v>
      </c>
      <c r="C42" s="227" t="s">
        <v>221</v>
      </c>
      <c r="D42" s="228" t="s">
        <v>211</v>
      </c>
      <c r="E42" s="228" t="s">
        <v>247</v>
      </c>
      <c r="F42" s="48"/>
      <c r="G42" s="102" t="s">
        <v>248</v>
      </c>
      <c r="H42" s="246" t="s">
        <v>248</v>
      </c>
      <c r="I42" s="344"/>
      <c r="J42" s="345"/>
    </row>
    <row r="43" spans="2:18" ht="15" thickBot="1" x14ac:dyDescent="0.25">
      <c r="B43" s="245" t="str">
        <f>B$7</f>
        <v>MSEL2</v>
      </c>
      <c r="C43" s="233" t="s">
        <v>249</v>
      </c>
      <c r="D43" s="142">
        <f>IF(D9&lt;3,"N/A",IF(OR(J37="SHORT",J37="FLOAT"),J37,2*F37+MOD(F38,2)))</f>
        <v>14</v>
      </c>
      <c r="E43" s="142" t="str">
        <f>IF(OR(J37='Resistor References'!AG$2,J37='Resistor References'!AG$3,'Pin Detect Programming'!F38&lt;2),"OPEN",1)</f>
        <v>OPEN</v>
      </c>
      <c r="F43" s="40"/>
      <c r="G43" s="143">
        <f>IF(OR(D43="FLOAT",D43="SHORT"),D43,HLOOKUP(D43,'Resistor Selection'!C13:R14,2,FALSE))</f>
        <v>68100</v>
      </c>
      <c r="H43" s="247" t="str">
        <f>IF(E43="Open","Open",VLOOKUP(E43,'Resistor Selection'!B$13:AH$30,'Pin Detect Programming'!D43+2,FALSE))</f>
        <v>Open</v>
      </c>
      <c r="I43" s="344"/>
      <c r="J43" s="345"/>
    </row>
    <row r="44" spans="2:18" ht="15" thickBot="1" x14ac:dyDescent="0.25">
      <c r="B44" s="245" t="str">
        <f>B$10</f>
        <v>VSEL</v>
      </c>
      <c r="C44" s="233" t="s">
        <v>221</v>
      </c>
      <c r="D44" s="142" t="s">
        <v>211</v>
      </c>
      <c r="E44" s="142" t="s">
        <v>247</v>
      </c>
      <c r="F44" s="40"/>
      <c r="G44" s="143" t="s">
        <v>248</v>
      </c>
      <c r="H44" s="247" t="s">
        <v>248</v>
      </c>
      <c r="I44" s="344"/>
      <c r="J44" s="345"/>
    </row>
    <row r="45" spans="2:18" ht="15" thickBot="1" x14ac:dyDescent="0.25">
      <c r="B45" s="245" t="str">
        <f>B$13</f>
        <v>ADRSEL</v>
      </c>
      <c r="C45" s="229" t="s">
        <v>221</v>
      </c>
      <c r="D45" s="230" t="s">
        <v>211</v>
      </c>
      <c r="E45" s="230" t="s">
        <v>247</v>
      </c>
      <c r="F45" s="53"/>
      <c r="G45" s="105" t="s">
        <v>248</v>
      </c>
      <c r="H45" s="248" t="s">
        <v>248</v>
      </c>
      <c r="I45" s="346"/>
      <c r="J45" s="347"/>
    </row>
    <row r="46" spans="2:18" ht="15" thickBot="1" x14ac:dyDescent="0.25"/>
    <row r="47" spans="2:18" ht="15.75" thickBot="1" x14ac:dyDescent="0.3">
      <c r="B47" s="351" t="s">
        <v>251</v>
      </c>
      <c r="C47" s="352"/>
      <c r="D47" s="352"/>
      <c r="E47" s="352"/>
      <c r="F47" s="352"/>
      <c r="G47" s="352"/>
      <c r="H47" s="352"/>
      <c r="I47" s="352"/>
      <c r="J47" s="353"/>
    </row>
    <row r="48" spans="2:18" ht="43.5" thickBot="1" x14ac:dyDescent="0.25">
      <c r="B48" s="221" t="s">
        <v>208</v>
      </c>
      <c r="C48" s="221" t="s">
        <v>209</v>
      </c>
      <c r="D48" s="221" t="s">
        <v>551</v>
      </c>
      <c r="E48" s="221" t="s">
        <v>210</v>
      </c>
      <c r="F48" s="278" t="s">
        <v>697</v>
      </c>
      <c r="G48" s="278" t="s">
        <v>695</v>
      </c>
      <c r="H48" s="278" t="s">
        <v>696</v>
      </c>
      <c r="I48" s="221" t="s">
        <v>213</v>
      </c>
      <c r="J48" s="221" t="s">
        <v>214</v>
      </c>
    </row>
    <row r="49" spans="2:10" ht="43.5" thickBot="1" x14ac:dyDescent="0.25">
      <c r="B49" s="336" t="str">
        <f>B7</f>
        <v>MSEL2</v>
      </c>
      <c r="C49" s="266" t="s">
        <v>677</v>
      </c>
      <c r="D49" s="209" t="s">
        <v>690</v>
      </c>
      <c r="E49" s="99"/>
      <c r="F49" s="101">
        <f>IF(AND(D49=G49,D50=G50),"SHORT",IF(AND(D49=H49,D50=H50),"FLOAT",VLOOKUP(D49,'Resistor References'!AF$4:AG$11,2,FALSE)))</f>
        <v>5</v>
      </c>
      <c r="G49" s="102" t="s">
        <v>221</v>
      </c>
      <c r="H49" s="228" t="s">
        <v>221</v>
      </c>
      <c r="I49" s="67" t="s">
        <v>221</v>
      </c>
      <c r="J49" s="337" t="str">
        <f>IF(AND(D49=G49,D50=G50),"SHORT",IF(AND(H49=D49,H50=D50),"FLOAT","Resistor"))</f>
        <v>Resistor</v>
      </c>
    </row>
    <row r="50" spans="2:10" ht="15" thickBot="1" x14ac:dyDescent="0.25">
      <c r="B50" s="336"/>
      <c r="C50" s="229" t="s">
        <v>219</v>
      </c>
      <c r="D50" s="210" t="str">
        <f>D8</f>
        <v>40/52</v>
      </c>
      <c r="E50" s="100" t="s">
        <v>26</v>
      </c>
      <c r="F50" s="104">
        <f>VLOOKUP(D50,'Resistor References'!O$3:P$6,2,FALSE)</f>
        <v>0</v>
      </c>
      <c r="G50" s="105" t="s">
        <v>221</v>
      </c>
      <c r="H50" s="230" t="s">
        <v>221</v>
      </c>
      <c r="I50" s="74">
        <v>52</v>
      </c>
      <c r="J50" s="338"/>
    </row>
    <row r="51" spans="2:10" ht="15" thickBot="1" x14ac:dyDescent="0.25"/>
    <row r="52" spans="2:10" ht="16.5" thickBot="1" x14ac:dyDescent="0.3">
      <c r="B52" s="330" t="s">
        <v>680</v>
      </c>
      <c r="C52" s="331"/>
      <c r="D52" s="331"/>
      <c r="E52" s="331"/>
      <c r="F52" s="331"/>
      <c r="G52" s="331"/>
      <c r="H52" s="331"/>
      <c r="I52" s="331"/>
      <c r="J52" s="332"/>
    </row>
    <row r="53" spans="2:10" ht="15" thickBot="1" x14ac:dyDescent="0.25">
      <c r="B53" s="221" t="s">
        <v>208</v>
      </c>
      <c r="C53" s="221" t="s">
        <v>21</v>
      </c>
      <c r="D53" s="221" t="s">
        <v>304</v>
      </c>
      <c r="E53" s="221" t="s">
        <v>305</v>
      </c>
      <c r="F53" s="221"/>
      <c r="G53" s="221" t="s">
        <v>683</v>
      </c>
      <c r="H53" s="221" t="s">
        <v>237</v>
      </c>
      <c r="I53" s="342" t="s">
        <v>246</v>
      </c>
      <c r="J53" s="343"/>
    </row>
    <row r="54" spans="2:10" ht="15" thickBot="1" x14ac:dyDescent="0.25">
      <c r="B54" s="245" t="str">
        <f>B$5</f>
        <v>MSEL1</v>
      </c>
      <c r="C54" s="227" t="s">
        <v>221</v>
      </c>
      <c r="D54" s="228" t="s">
        <v>211</v>
      </c>
      <c r="E54" s="228" t="s">
        <v>247</v>
      </c>
      <c r="F54" s="48"/>
      <c r="G54" s="102" t="s">
        <v>248</v>
      </c>
      <c r="H54" s="246" t="s">
        <v>248</v>
      </c>
      <c r="I54" s="344"/>
      <c r="J54" s="345"/>
    </row>
    <row r="55" spans="2:10" ht="15" thickBot="1" x14ac:dyDescent="0.25">
      <c r="B55" s="245" t="str">
        <f>B$7</f>
        <v>MSEL2</v>
      </c>
      <c r="C55" s="233" t="s">
        <v>249</v>
      </c>
      <c r="D55" s="142">
        <f>IF(D9&lt;4,"N/A",IF(OR(J49="SHORT",J49="FLOAT"),J49,2*F49+MOD(F50,2)))</f>
        <v>10</v>
      </c>
      <c r="E55" s="142" t="str">
        <f>IF(OR(J49='Resistor References'!AG$2,J49='Resistor References'!AG$3,'Pin Detect Programming'!F50&lt;2),"OPEN",1)</f>
        <v>OPEN</v>
      </c>
      <c r="F55" s="40"/>
      <c r="G55" s="143">
        <f>IF(OR(D55="FLOAT",D55="SHORT"),D55,HLOOKUP(D55,'Resistor Selection'!C13:R14,2,FALSE))</f>
        <v>31600</v>
      </c>
      <c r="H55" s="247" t="str">
        <f>IF(E55="Open","Open",VLOOKUP(E55,'Resistor Selection'!B$13:AH$30,'Pin Detect Programming'!D55+2,FALSE))</f>
        <v>Open</v>
      </c>
      <c r="I55" s="344"/>
      <c r="J55" s="345"/>
    </row>
    <row r="56" spans="2:10" ht="15" thickBot="1" x14ac:dyDescent="0.25">
      <c r="B56" s="245" t="str">
        <f>B$10</f>
        <v>VSEL</v>
      </c>
      <c r="C56" s="233" t="s">
        <v>221</v>
      </c>
      <c r="D56" s="142" t="s">
        <v>211</v>
      </c>
      <c r="E56" s="142" t="s">
        <v>247</v>
      </c>
      <c r="F56" s="40"/>
      <c r="G56" s="143" t="s">
        <v>248</v>
      </c>
      <c r="H56" s="247" t="s">
        <v>248</v>
      </c>
      <c r="I56" s="344"/>
      <c r="J56" s="345"/>
    </row>
    <row r="57" spans="2:10" ht="15" thickBot="1" x14ac:dyDescent="0.25">
      <c r="B57" s="245" t="str">
        <f>B$13</f>
        <v>ADRSEL</v>
      </c>
      <c r="C57" s="229" t="s">
        <v>221</v>
      </c>
      <c r="D57" s="230" t="s">
        <v>211</v>
      </c>
      <c r="E57" s="230" t="s">
        <v>247</v>
      </c>
      <c r="F57" s="53"/>
      <c r="G57" s="105" t="s">
        <v>248</v>
      </c>
      <c r="H57" s="248" t="s">
        <v>248</v>
      </c>
      <c r="I57" s="346"/>
      <c r="J57" s="347"/>
    </row>
  </sheetData>
  <dataConsolidate/>
  <mergeCells count="29">
    <mergeCell ref="I53:J57"/>
    <mergeCell ref="L2:N2"/>
    <mergeCell ref="B37:B38"/>
    <mergeCell ref="J37:J38"/>
    <mergeCell ref="I41:J45"/>
    <mergeCell ref="B47:J47"/>
    <mergeCell ref="B49:B50"/>
    <mergeCell ref="J49:J50"/>
    <mergeCell ref="I17:J21"/>
    <mergeCell ref="B23:J23"/>
    <mergeCell ref="B25:B26"/>
    <mergeCell ref="J25:J26"/>
    <mergeCell ref="I29:J33"/>
    <mergeCell ref="B35:J35"/>
    <mergeCell ref="B7:B9"/>
    <mergeCell ref="J7:J9"/>
    <mergeCell ref="B40:J40"/>
    <mergeCell ref="B28:J28"/>
    <mergeCell ref="B52:J52"/>
    <mergeCell ref="P2:R2"/>
    <mergeCell ref="B5:B6"/>
    <mergeCell ref="J5:J6"/>
    <mergeCell ref="B16:J16"/>
    <mergeCell ref="B10:B12"/>
    <mergeCell ref="J10:J12"/>
    <mergeCell ref="B13:B14"/>
    <mergeCell ref="J13:J14"/>
    <mergeCell ref="B3:J3"/>
    <mergeCell ref="C2:J2"/>
  </mergeCells>
  <phoneticPr fontId="28" type="noConversion"/>
  <conditionalFormatting sqref="B23:J23 B24:E24 I24:J24 B25:J27 B29:C29 F29 H29:J29 B30:J33">
    <cfRule type="expression" dxfId="67" priority="5">
      <formula>$D$9&lt;2</formula>
    </cfRule>
  </conditionalFormatting>
  <conditionalFormatting sqref="B35:J35 B36:C36 E36 I36:J36 B37 D37:J37 B38:J39 B41:C41 F41 H41:J41 B42:J45">
    <cfRule type="expression" dxfId="66" priority="6">
      <formula>$D$9&lt;3</formula>
    </cfRule>
  </conditionalFormatting>
  <conditionalFormatting sqref="B47:J47 B48:C48 E48 I48:J48 B49 D49:J49 B50:J51 B53:C53 F53 H53:J53 B54:J57">
    <cfRule type="expression" dxfId="65" priority="7">
      <formula>$D$9&lt;&gt;4</formula>
    </cfRule>
  </conditionalFormatting>
  <conditionalFormatting sqref="C37">
    <cfRule type="expression" dxfId="64" priority="4">
      <formula>$D$9&lt;2</formula>
    </cfRule>
  </conditionalFormatting>
  <conditionalFormatting sqref="C49">
    <cfRule type="expression" dxfId="63" priority="3">
      <formula>$D$9&lt;2</formula>
    </cfRule>
  </conditionalFormatting>
  <conditionalFormatting sqref="D6">
    <cfRule type="cellIs" dxfId="62" priority="17" operator="notEqual">
      <formula>fsw</formula>
    </cfRule>
  </conditionalFormatting>
  <conditionalFormatting sqref="D11">
    <cfRule type="cellIs" dxfId="61" priority="16" operator="notEqual">
      <formula>Vout</formula>
    </cfRule>
  </conditionalFormatting>
  <conditionalFormatting sqref="D12">
    <cfRule type="cellIs" dxfId="58" priority="15" operator="notEqual">
      <formula>VOSL</formula>
    </cfRule>
  </conditionalFormatting>
  <conditionalFormatting sqref="D18:D21">
    <cfRule type="cellIs" dxfId="57" priority="38" stopIfTrue="1" operator="equal">
      <formula>$H$4</formula>
    </cfRule>
    <cfRule type="cellIs" dxfId="56" priority="39" stopIfTrue="1" operator="equal">
      <formula>$G$4</formula>
    </cfRule>
    <cfRule type="cellIs" dxfId="55" priority="40" operator="greaterThan">
      <formula>29.5</formula>
    </cfRule>
  </conditionalFormatting>
  <conditionalFormatting sqref="D25">
    <cfRule type="expression" dxfId="54" priority="11">
      <formula>NOT(AND(ISNUMBER(FIND($D$9,$D$25)),IF(ISNUMBER(FIND($D$9,$D$25)),FIND($D$9,$D$25)&gt;3,0)))</formula>
    </cfRule>
  </conditionalFormatting>
  <conditionalFormatting sqref="D26">
    <cfRule type="cellIs" dxfId="53" priority="10" operator="notEqual">
      <formula>$D$8</formula>
    </cfRule>
  </conditionalFormatting>
  <conditionalFormatting sqref="D31">
    <cfRule type="cellIs" dxfId="52" priority="35" stopIfTrue="1" operator="equal">
      <formula>$H$4</formula>
    </cfRule>
    <cfRule type="cellIs" dxfId="51" priority="36" stopIfTrue="1" operator="equal">
      <formula>$G$4</formula>
    </cfRule>
    <cfRule type="cellIs" dxfId="50" priority="37" operator="greaterThan">
      <formula>29.5</formula>
    </cfRule>
  </conditionalFormatting>
  <conditionalFormatting sqref="D36">
    <cfRule type="expression" dxfId="49" priority="2">
      <formula>$D$9&lt;2</formula>
    </cfRule>
  </conditionalFormatting>
  <conditionalFormatting sqref="D37">
    <cfRule type="expression" dxfId="48" priority="13">
      <formula>NOT(AND(ISNUMBER(FIND($D$9,$D$37)),IF(ISNUMBER(FIND($D$9,$D$37)),FIND($D$9,$D$37)&gt;3,0)))</formula>
    </cfRule>
  </conditionalFormatting>
  <conditionalFormatting sqref="D38">
    <cfRule type="cellIs" dxfId="47" priority="9" operator="notEqual">
      <formula>$D$8</formula>
    </cfRule>
  </conditionalFormatting>
  <conditionalFormatting sqref="D43">
    <cfRule type="cellIs" dxfId="46" priority="32" stopIfTrue="1" operator="equal">
      <formula>$H$4</formula>
    </cfRule>
    <cfRule type="cellIs" dxfId="45" priority="33" stopIfTrue="1" operator="equal">
      <formula>$G$4</formula>
    </cfRule>
    <cfRule type="cellIs" dxfId="44" priority="34" operator="greaterThan">
      <formula>29.5</formula>
    </cfRule>
  </conditionalFormatting>
  <conditionalFormatting sqref="D48">
    <cfRule type="expression" dxfId="43" priority="1">
      <formula>$D$9&lt;2</formula>
    </cfRule>
  </conditionalFormatting>
  <conditionalFormatting sqref="D49">
    <cfRule type="expression" dxfId="42" priority="12">
      <formula>NOT(AND(ISNUMBER(FIND($D$9,$D$49)),IF(ISNUMBER(FIND($D$9,$D$49)),FIND($D$9,$D$49)&gt;3,0)))</formula>
    </cfRule>
  </conditionalFormatting>
  <conditionalFormatting sqref="D50">
    <cfRule type="cellIs" dxfId="41" priority="8" operator="notEqual">
      <formula>$D$8</formula>
    </cfRule>
  </conditionalFormatting>
  <conditionalFormatting sqref="D55">
    <cfRule type="cellIs" dxfId="40" priority="29" stopIfTrue="1" operator="equal">
      <formula>$H$4</formula>
    </cfRule>
    <cfRule type="cellIs" dxfId="39" priority="30" stopIfTrue="1" operator="equal">
      <formula>$G$4</formula>
    </cfRule>
    <cfRule type="cellIs" dxfId="38" priority="31" operator="greaterThan">
      <formula>29.5</formula>
    </cfRule>
  </conditionalFormatting>
  <conditionalFormatting sqref="P4:P35">
    <cfRule type="cellIs" dxfId="37" priority="14" operator="equal">
      <formula>$D$5</formula>
    </cfRule>
  </conditionalFormatting>
  <conditionalFormatting sqref="Q5:Q35">
    <cfRule type="cellIs" dxfId="36" priority="19" operator="greaterThan">
      <formula>ILOOP_trgt</formula>
    </cfRule>
  </conditionalFormatting>
  <conditionalFormatting sqref="Q4:R4">
    <cfRule type="expression" dxfId="35" priority="21">
      <formula>"K3=$C$4"</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27" operator="greaterThan" id="{456142BB-AD7D-493F-88C2-9F6F4383311F}">
            <xm:f>'Resistor References'!$X$18</xm:f>
            <x14:dxf>
              <font>
                <color rgb="FF9C0006"/>
              </font>
              <fill>
                <patternFill>
                  <bgColor rgb="FFFFC7CE"/>
                </patternFill>
              </fill>
            </x14:dxf>
          </x14:cfRule>
          <x14:cfRule type="cellIs" priority="28" operator="lessThan" id="{691D62A3-AD42-4D4C-B5B2-A86356ADB033}">
            <xm:f>'Resistor References'!$X$3</xm:f>
            <x14:dxf>
              <font>
                <color rgb="FF9C0006"/>
              </font>
              <fill>
                <patternFill>
                  <bgColor rgb="FFFFC7CE"/>
                </patternFill>
              </fill>
            </x14:dxf>
          </x14:cfRule>
          <xm:sqref>D11</xm:sqref>
        </x14:conditionalFormatting>
        <x14:conditionalFormatting xmlns:xm="http://schemas.microsoft.com/office/excel/2006/main">
          <x14:cfRule type="cellIs" priority="57" operator="greaterThan" id="{962165AF-371E-429A-9EEB-1504A04499E3}">
            <xm:f>'Device Calculator'!$M80</xm:f>
            <x14:dxf>
              <font>
                <color rgb="FF9C0006"/>
              </font>
              <fill>
                <patternFill>
                  <bgColor rgb="FFFFC7CE"/>
                </patternFill>
              </fill>
            </x14:dxf>
          </x14:cfRule>
          <xm:sqref>R5:R20</xm:sqref>
        </x14:conditionalFormatting>
        <x14:conditionalFormatting xmlns:xm="http://schemas.microsoft.com/office/excel/2006/main">
          <x14:cfRule type="cellIs" priority="63" operator="greaterThan" id="{962165AF-371E-429A-9EEB-1504A04499E3}">
            <xm:f>'Device Calculator'!$M97</xm:f>
            <x14:dxf>
              <font>
                <color rgb="FF9C0006"/>
              </font>
              <fill>
                <patternFill>
                  <bgColor rgb="FFFFC7CE"/>
                </patternFill>
              </fill>
            </x14:dxf>
          </x14:cfRule>
          <xm:sqref>R21:R33</xm:sqref>
        </x14:conditionalFormatting>
        <x14:conditionalFormatting xmlns:xm="http://schemas.microsoft.com/office/excel/2006/main">
          <x14:cfRule type="cellIs" priority="93" operator="greaterThan" id="{962165AF-371E-429A-9EEB-1504A04499E3}">
            <xm:f>'Device Calculator'!#REF!</xm:f>
            <x14:dxf>
              <font>
                <color rgb="FF9C0006"/>
              </font>
              <fill>
                <patternFill>
                  <bgColor rgb="FFFFC7CE"/>
                </patternFill>
              </fill>
            </x14:dxf>
          </x14:cfRule>
          <xm:sqref>R34</xm:sqref>
        </x14:conditionalFormatting>
        <x14:conditionalFormatting xmlns:xm="http://schemas.microsoft.com/office/excel/2006/main">
          <x14:cfRule type="cellIs" priority="56" operator="greaterThan" id="{4A4205D8-AD0D-4981-A583-BB20AE834379}">
            <xm:f>'Device Calculator'!#REF!</xm:f>
            <x14:dxf>
              <font>
                <color rgb="FF9C0006"/>
              </font>
              <fill>
                <patternFill>
                  <bgColor rgb="FFFFC7CE"/>
                </patternFill>
              </fill>
            </x14:dxf>
          </x14:cfRule>
          <xm:sqref>R35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0000000}">
          <x14:formula1>
            <xm:f>'Resistor References'!$O$3:$O$6</xm:f>
          </x14:formula1>
          <xm:sqref>D50 D38 D26 D8</xm:sqref>
        </x14:dataValidation>
        <x14:dataValidation type="list" allowBlank="1" showInputMessage="1" showErrorMessage="1" xr:uid="{00000000-0002-0000-0200-000001000000}">
          <x14:formula1>
            <xm:f>'Resistor References'!$G$2:$G$35</xm:f>
          </x14:formula1>
          <xm:sqref>D5</xm:sqref>
        </x14:dataValidation>
        <x14:dataValidation type="list" allowBlank="1" showInputMessage="1" showErrorMessage="1" xr:uid="{00000000-0002-0000-0200-000002000000}">
          <x14:formula1>
            <xm:f>'Resistor References'!$AB$3:$AB$11</xm:f>
          </x14:formula1>
          <xm:sqref>D14</xm:sqref>
        </x14:dataValidation>
        <x14:dataValidation type="list" allowBlank="1" showInputMessage="1" showErrorMessage="1" xr:uid="{00000000-0002-0000-0200-000003000000}">
          <x14:formula1>
            <xm:f>'Resistor References'!$Z$2:$Z$32</xm:f>
          </x14:formula1>
          <xm:sqref>D13</xm:sqref>
        </x14:dataValidation>
        <x14:dataValidation type="list" allowBlank="1" showInputMessage="1" showErrorMessage="1" xr:uid="{00000000-0002-0000-0200-000004000000}">
          <x14:formula1>
            <xm:f>'Resistor References'!$S$2:$S$17</xm:f>
          </x14:formula1>
          <xm:sqref>D10</xm:sqref>
        </x14:dataValidation>
        <x14:dataValidation type="list" allowBlank="1" showInputMessage="1" showErrorMessage="1" xr:uid="{00000000-0002-0000-0200-000005000000}">
          <x14:formula1>
            <xm:f>'Resistor References'!$X$3:$X$19</xm:f>
          </x14:formula1>
          <xm:sqref>D11</xm:sqref>
        </x14:dataValidation>
        <x14:dataValidation type="list" allowBlank="1" showInputMessage="1" showErrorMessage="1" xr:uid="{00000000-0002-0000-0200-000006000000}">
          <x14:formula1>
            <xm:f>'Resistor References'!$Q$3:$Q$6</xm:f>
          </x14:formula1>
          <xm:sqref>D9</xm:sqref>
        </x14:dataValidation>
        <x14:dataValidation type="list" allowBlank="1" showInputMessage="1" showErrorMessage="1" xr:uid="{00000000-0002-0000-0200-000007000000}">
          <x14:formula1>
            <xm:f>'Resistor References'!$M$3:$M$10</xm:f>
          </x14:formula1>
          <xm:sqref>D7</xm:sqref>
        </x14:dataValidation>
        <x14:dataValidation type="list" allowBlank="1" showInputMessage="1" showErrorMessage="1" xr:uid="{00000000-0002-0000-0200-000008000000}">
          <x14:formula1>
            <xm:f>'Resistor References'!$K$3:$K$10</xm:f>
          </x14:formula1>
          <xm:sqref>D6</xm:sqref>
        </x14:dataValidation>
        <x14:dataValidation type="list" allowBlank="1" showInputMessage="1" showErrorMessage="1" xr:uid="{00000000-0002-0000-0200-000009000000}">
          <x14:formula1>
            <xm:f>'Resistor References'!$AE$5:$AE$6</xm:f>
          </x14:formula1>
          <xm:sqref>D37</xm:sqref>
        </x14:dataValidation>
        <x14:dataValidation type="list" allowBlank="1" showInputMessage="1" showErrorMessage="1" xr:uid="{00000000-0002-0000-0200-00000A000000}">
          <x14:formula1>
            <xm:f>'Resistor References'!$AE$7</xm:f>
          </x14:formula1>
          <xm:sqref>D49</xm:sqref>
        </x14:dataValidation>
        <x14:dataValidation type="list" allowBlank="1" showInputMessage="1" showErrorMessage="1" xr:uid="{00000000-0002-0000-0200-00000B000000}">
          <x14:formula1>
            <xm:f>'Resistor References'!$AE$2:$AE$4</xm:f>
          </x14:formula1>
          <xm:sqref>D25</xm:sqref>
        </x14:dataValidation>
        <x14:dataValidation type="list" allowBlank="1" showInputMessage="1" showErrorMessage="1" xr:uid="{00000000-0002-0000-0200-00000C000000}">
          <x14:formula1>
            <xm:f>'Resistor References'!$A$2:$A$4</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M60"/>
  <sheetViews>
    <sheetView zoomScale="85" zoomScaleNormal="85" workbookViewId="0">
      <pane ySplit="1" topLeftCell="A14" activePane="bottomLeft" state="frozen"/>
      <selection pane="bottomLeft" activeCell="D19" sqref="D19"/>
    </sheetView>
  </sheetViews>
  <sheetFormatPr defaultColWidth="9.140625" defaultRowHeight="15.75" x14ac:dyDescent="0.25"/>
  <cols>
    <col min="1" max="1" width="15.28515625" style="18" customWidth="1"/>
    <col min="2" max="2" width="15.28515625" style="18" bestFit="1" customWidth="1"/>
    <col min="3" max="3" width="20.28515625" style="18" customWidth="1"/>
    <col min="4" max="4" width="50" style="18" customWidth="1"/>
    <col min="5" max="5" width="38.85546875" style="18" customWidth="1"/>
    <col min="6" max="6" width="24.42578125" style="21" customWidth="1"/>
    <col min="7" max="7" width="16.42578125" style="21" customWidth="1"/>
    <col min="8" max="8" width="14" style="20" customWidth="1"/>
    <col min="9" max="9" width="27.5703125" style="12" bestFit="1" customWidth="1"/>
  </cols>
  <sheetData>
    <row r="1" spans="1:9" ht="32.25" thickBot="1" x14ac:dyDescent="0.3">
      <c r="A1" s="249" t="s">
        <v>208</v>
      </c>
      <c r="B1" s="249" t="s">
        <v>308</v>
      </c>
      <c r="C1" s="249" t="s">
        <v>382</v>
      </c>
      <c r="D1" s="249" t="s">
        <v>383</v>
      </c>
      <c r="E1" s="249" t="s">
        <v>384</v>
      </c>
      <c r="F1" s="250" t="s">
        <v>385</v>
      </c>
      <c r="G1" s="250" t="s">
        <v>386</v>
      </c>
      <c r="H1" s="251" t="s">
        <v>387</v>
      </c>
      <c r="I1" s="12" t="s">
        <v>388</v>
      </c>
    </row>
    <row r="2" spans="1:9" ht="13.9" customHeight="1" x14ac:dyDescent="0.25">
      <c r="A2" s="356" t="s">
        <v>389</v>
      </c>
      <c r="B2" s="357"/>
      <c r="C2" s="357"/>
      <c r="D2" s="357"/>
      <c r="E2" s="357"/>
      <c r="F2" s="357"/>
      <c r="G2" s="357"/>
      <c r="H2" s="358"/>
    </row>
    <row r="3" spans="1:9" ht="110.25" x14ac:dyDescent="0.25">
      <c r="A3" s="13">
        <v>30</v>
      </c>
      <c r="B3" s="13" t="s">
        <v>223</v>
      </c>
      <c r="C3" s="14" t="s">
        <v>390</v>
      </c>
      <c r="D3" s="15" t="s">
        <v>391</v>
      </c>
      <c r="E3" s="15"/>
      <c r="F3" s="132" t="str">
        <f>CONCATENATE(Concatenation!$B$6, Concatenation!$B$7)</f>
        <v>Top Resistor: 12100
Bottom Resistor: 21500</v>
      </c>
      <c r="G3" s="132" t="s">
        <v>665</v>
      </c>
      <c r="H3" s="16" t="s">
        <v>248</v>
      </c>
      <c r="I3" s="10"/>
    </row>
    <row r="4" spans="1:9" ht="47.25" x14ac:dyDescent="0.25">
      <c r="A4" s="17">
        <v>33</v>
      </c>
      <c r="B4" s="13" t="s">
        <v>392</v>
      </c>
      <c r="C4" s="14" t="s">
        <v>393</v>
      </c>
      <c r="D4" s="15" t="s">
        <v>394</v>
      </c>
      <c r="E4" s="15" t="s">
        <v>394</v>
      </c>
      <c r="F4" s="132"/>
      <c r="G4" s="132"/>
      <c r="H4" s="16" t="s">
        <v>248</v>
      </c>
      <c r="I4" s="10"/>
    </row>
    <row r="5" spans="1:9" ht="63" x14ac:dyDescent="0.25">
      <c r="A5" s="13">
        <v>33</v>
      </c>
      <c r="B5" s="13" t="s">
        <v>392</v>
      </c>
      <c r="C5" s="14" t="s">
        <v>393</v>
      </c>
      <c r="D5" s="15" t="s">
        <v>395</v>
      </c>
      <c r="E5" s="15" t="s">
        <v>396</v>
      </c>
      <c r="F5" s="132"/>
      <c r="G5" s="132"/>
      <c r="H5" s="16" t="s">
        <v>248</v>
      </c>
      <c r="I5" s="10"/>
    </row>
    <row r="6" spans="1:9" x14ac:dyDescent="0.25">
      <c r="C6" s="19"/>
      <c r="D6" s="19"/>
      <c r="E6" s="19"/>
      <c r="F6" s="20"/>
      <c r="G6" s="20"/>
      <c r="H6" s="21"/>
    </row>
    <row r="7" spans="1:9" x14ac:dyDescent="0.25">
      <c r="C7" s="19"/>
      <c r="D7" s="19"/>
      <c r="E7" s="19"/>
      <c r="F7" s="20"/>
      <c r="G7" s="20"/>
      <c r="H7" s="21"/>
    </row>
    <row r="8" spans="1:9" x14ac:dyDescent="0.25">
      <c r="A8" s="355" t="s">
        <v>397</v>
      </c>
      <c r="B8" s="355"/>
      <c r="C8" s="355"/>
      <c r="D8" s="355"/>
      <c r="E8" s="355"/>
      <c r="F8" s="355"/>
      <c r="G8" s="355"/>
      <c r="H8" s="355"/>
    </row>
    <row r="9" spans="1:9" ht="126" x14ac:dyDescent="0.25">
      <c r="A9" s="13">
        <v>32</v>
      </c>
      <c r="B9" s="13" t="s">
        <v>215</v>
      </c>
      <c r="C9" s="15" t="s">
        <v>398</v>
      </c>
      <c r="D9" s="15" t="s">
        <v>799</v>
      </c>
      <c r="E9" s="15"/>
      <c r="F9" s="132" t="str">
        <f>CONCATENATE(Concatenation!$F$6, Concatenation!$F$7)</f>
        <v>Top Resistor: 78700
Bottom Resistor: 31600</v>
      </c>
      <c r="G9" s="132" t="s">
        <v>665</v>
      </c>
      <c r="H9" s="16" t="s">
        <v>248</v>
      </c>
      <c r="I9" s="10"/>
    </row>
    <row r="10" spans="1:9" ht="126" x14ac:dyDescent="0.25">
      <c r="A10" s="13">
        <v>29</v>
      </c>
      <c r="B10" s="13" t="s">
        <v>216</v>
      </c>
      <c r="C10" s="15" t="s">
        <v>399</v>
      </c>
      <c r="D10" s="15" t="s">
        <v>400</v>
      </c>
      <c r="E10" s="15"/>
      <c r="F10" s="132" t="str">
        <f>CONCATENATE(Concatenation!$J$6, Concatenation!$J$7)</f>
        <v>Top Resistor: Open
Bottom Resistor: 8250</v>
      </c>
      <c r="G10" s="132" t="s">
        <v>665</v>
      </c>
      <c r="H10" s="16" t="s">
        <v>248</v>
      </c>
      <c r="I10" s="22"/>
    </row>
    <row r="11" spans="1:9" ht="157.5" x14ac:dyDescent="0.25">
      <c r="A11" s="13">
        <v>31</v>
      </c>
      <c r="B11" s="13" t="s">
        <v>229</v>
      </c>
      <c r="C11" s="15" t="s">
        <v>401</v>
      </c>
      <c r="D11" s="15" t="s">
        <v>402</v>
      </c>
      <c r="E11" s="15"/>
      <c r="F11" s="132" t="e">
        <f>CONCATENATE(Concatenation!$N$6, Concatenation!$N$7)</f>
        <v>#N/A</v>
      </c>
      <c r="G11" s="132" t="s">
        <v>665</v>
      </c>
      <c r="H11" s="16" t="s">
        <v>248</v>
      </c>
      <c r="I11" s="22"/>
    </row>
    <row r="12" spans="1:9" ht="63" x14ac:dyDescent="0.25">
      <c r="A12" s="13" t="s">
        <v>403</v>
      </c>
      <c r="B12" s="15" t="s">
        <v>404</v>
      </c>
      <c r="C12" s="23"/>
      <c r="D12" s="15" t="s">
        <v>405</v>
      </c>
      <c r="E12" s="15" t="s">
        <v>406</v>
      </c>
      <c r="F12" s="132"/>
      <c r="G12" s="132"/>
      <c r="H12" s="16" t="s">
        <v>248</v>
      </c>
      <c r="I12" s="22"/>
    </row>
    <row r="13" spans="1:9" ht="94.5" x14ac:dyDescent="0.25">
      <c r="A13" s="13">
        <v>34</v>
      </c>
      <c r="B13" s="15" t="s">
        <v>407</v>
      </c>
      <c r="C13" s="15" t="s">
        <v>408</v>
      </c>
      <c r="D13" s="15" t="s">
        <v>409</v>
      </c>
      <c r="E13" s="15" t="s">
        <v>410</v>
      </c>
      <c r="F13" s="132"/>
      <c r="G13" s="132"/>
      <c r="H13" s="16" t="s">
        <v>542</v>
      </c>
      <c r="I13" s="10"/>
    </row>
    <row r="14" spans="1:9" ht="94.5" x14ac:dyDescent="0.25">
      <c r="A14" s="13">
        <v>34</v>
      </c>
      <c r="B14" s="13" t="s">
        <v>407</v>
      </c>
      <c r="C14" s="15" t="s">
        <v>408</v>
      </c>
      <c r="D14" s="15" t="s">
        <v>411</v>
      </c>
      <c r="E14" s="15"/>
      <c r="F14" s="133"/>
      <c r="G14" s="133"/>
      <c r="H14" s="16" t="s">
        <v>542</v>
      </c>
      <c r="I14" s="10"/>
    </row>
    <row r="15" spans="1:9" ht="30" customHeight="1" x14ac:dyDescent="0.25">
      <c r="A15" s="13">
        <v>35</v>
      </c>
      <c r="B15" s="15" t="s">
        <v>412</v>
      </c>
      <c r="C15" s="15" t="s">
        <v>413</v>
      </c>
      <c r="D15" s="15" t="s">
        <v>414</v>
      </c>
      <c r="E15" s="15"/>
      <c r="F15" s="132"/>
      <c r="G15" s="132"/>
      <c r="H15" s="16" t="s">
        <v>542</v>
      </c>
      <c r="I15" s="10"/>
    </row>
    <row r="16" spans="1:9" ht="47.25" x14ac:dyDescent="0.25">
      <c r="A16" s="13">
        <v>35</v>
      </c>
      <c r="B16" s="15" t="s">
        <v>412</v>
      </c>
      <c r="C16" s="15" t="s">
        <v>413</v>
      </c>
      <c r="D16" s="15" t="s">
        <v>415</v>
      </c>
      <c r="E16" s="15" t="s">
        <v>416</v>
      </c>
      <c r="F16" s="132"/>
      <c r="G16" s="132"/>
      <c r="H16" s="16" t="s">
        <v>543</v>
      </c>
      <c r="I16" s="10"/>
    </row>
    <row r="17" spans="1:13" ht="47.25" x14ac:dyDescent="0.25">
      <c r="A17" s="13">
        <v>27</v>
      </c>
      <c r="B17" s="15" t="s">
        <v>417</v>
      </c>
      <c r="C17" s="15" t="s">
        <v>418</v>
      </c>
      <c r="D17" s="15" t="s">
        <v>419</v>
      </c>
      <c r="E17" s="15"/>
      <c r="F17" s="132"/>
      <c r="G17" s="132"/>
      <c r="H17" s="16" t="s">
        <v>542</v>
      </c>
      <c r="I17" s="10"/>
    </row>
    <row r="18" spans="1:13" ht="47.25" x14ac:dyDescent="0.25">
      <c r="A18" s="13">
        <v>27</v>
      </c>
      <c r="B18" s="15" t="s">
        <v>417</v>
      </c>
      <c r="C18" s="15" t="s">
        <v>418</v>
      </c>
      <c r="D18" s="15" t="s">
        <v>420</v>
      </c>
      <c r="E18" s="15"/>
      <c r="F18" s="132"/>
      <c r="G18" s="132"/>
      <c r="H18" s="16" t="s">
        <v>543</v>
      </c>
      <c r="I18" s="10"/>
    </row>
    <row r="19" spans="1:13" ht="31.5" x14ac:dyDescent="0.25">
      <c r="A19" s="13">
        <v>1</v>
      </c>
      <c r="B19" s="15" t="s">
        <v>421</v>
      </c>
      <c r="C19" s="15" t="s">
        <v>422</v>
      </c>
      <c r="D19" s="15" t="s">
        <v>423</v>
      </c>
      <c r="E19" s="15" t="s">
        <v>424</v>
      </c>
      <c r="F19" s="132"/>
      <c r="G19" s="132"/>
      <c r="H19" s="16" t="s">
        <v>542</v>
      </c>
      <c r="I19" s="10"/>
    </row>
    <row r="20" spans="1:13" ht="31.5" x14ac:dyDescent="0.25">
      <c r="A20" s="13">
        <v>38</v>
      </c>
      <c r="B20" s="15" t="s">
        <v>425</v>
      </c>
      <c r="C20" s="15" t="s">
        <v>426</v>
      </c>
      <c r="D20" s="15" t="s">
        <v>427</v>
      </c>
      <c r="E20" s="15"/>
      <c r="F20" s="132"/>
      <c r="G20" s="132"/>
      <c r="H20" s="16" t="s">
        <v>542</v>
      </c>
      <c r="I20" s="10"/>
    </row>
    <row r="21" spans="1:13" ht="63" x14ac:dyDescent="0.25">
      <c r="A21" s="13" t="s">
        <v>428</v>
      </c>
      <c r="B21" s="15" t="s">
        <v>429</v>
      </c>
      <c r="C21" s="15" t="s">
        <v>430</v>
      </c>
      <c r="D21" s="15" t="s">
        <v>675</v>
      </c>
      <c r="E21" s="15"/>
      <c r="F21" s="132"/>
      <c r="G21" s="132"/>
      <c r="H21" s="16" t="s">
        <v>542</v>
      </c>
      <c r="I21" s="10"/>
    </row>
    <row r="22" spans="1:13" x14ac:dyDescent="0.25">
      <c r="C22" s="19"/>
      <c r="D22" s="19"/>
      <c r="E22" s="19"/>
      <c r="F22" s="20"/>
      <c r="G22" s="20"/>
      <c r="H22" s="21"/>
      <c r="M22" s="24"/>
    </row>
    <row r="23" spans="1:13" x14ac:dyDescent="0.25">
      <c r="C23" s="19"/>
      <c r="D23" s="19"/>
      <c r="E23" s="19"/>
      <c r="F23" s="20"/>
      <c r="G23" s="20"/>
      <c r="H23" s="25"/>
      <c r="M23" s="24"/>
    </row>
    <row r="24" spans="1:13" x14ac:dyDescent="0.25">
      <c r="A24" s="355" t="s">
        <v>431</v>
      </c>
      <c r="B24" s="355"/>
      <c r="C24" s="355"/>
      <c r="D24" s="355"/>
      <c r="E24" s="355"/>
      <c r="F24" s="355"/>
      <c r="G24" s="355"/>
      <c r="H24" s="355"/>
    </row>
    <row r="25" spans="1:13" ht="47.25" x14ac:dyDescent="0.25">
      <c r="A25" s="15">
        <v>7</v>
      </c>
      <c r="B25" s="15" t="s">
        <v>432</v>
      </c>
      <c r="C25" s="14" t="s">
        <v>433</v>
      </c>
      <c r="D25" s="15" t="s">
        <v>434</v>
      </c>
      <c r="E25" s="15"/>
      <c r="F25" s="132"/>
      <c r="G25" s="132"/>
      <c r="H25" s="16" t="s">
        <v>542</v>
      </c>
      <c r="I25" s="10"/>
    </row>
    <row r="26" spans="1:13" ht="47.25" x14ac:dyDescent="0.25">
      <c r="A26" s="15">
        <v>7</v>
      </c>
      <c r="B26" s="15" t="s">
        <v>432</v>
      </c>
      <c r="C26" s="14" t="s">
        <v>433</v>
      </c>
      <c r="D26" s="15" t="s">
        <v>435</v>
      </c>
      <c r="E26" s="15" t="s">
        <v>436</v>
      </c>
      <c r="F26" s="132"/>
      <c r="G26" s="132"/>
      <c r="H26" s="16" t="s">
        <v>542</v>
      </c>
      <c r="I26" s="10"/>
    </row>
    <row r="27" spans="1:13" ht="47.25" x14ac:dyDescent="0.25">
      <c r="A27" s="15" t="s">
        <v>437</v>
      </c>
      <c r="B27" s="15" t="s">
        <v>438</v>
      </c>
      <c r="C27" s="15" t="s">
        <v>439</v>
      </c>
      <c r="D27" s="15" t="s">
        <v>440</v>
      </c>
      <c r="E27" s="15" t="s">
        <v>441</v>
      </c>
      <c r="F27" s="3"/>
      <c r="G27" s="3"/>
      <c r="H27" s="16" t="s">
        <v>542</v>
      </c>
      <c r="I27" s="10"/>
    </row>
    <row r="28" spans="1:13" ht="173.25" x14ac:dyDescent="0.25">
      <c r="A28" s="15" t="s">
        <v>442</v>
      </c>
      <c r="B28" s="15" t="s">
        <v>443</v>
      </c>
      <c r="C28" s="15" t="s">
        <v>444</v>
      </c>
      <c r="D28" s="15" t="s">
        <v>445</v>
      </c>
      <c r="E28" s="15" t="s">
        <v>446</v>
      </c>
      <c r="F28" s="21">
        <f>ROUND('Device Calculator'!D60, 3)</f>
        <v>38.787999999999997</v>
      </c>
      <c r="G28" s="132" t="s">
        <v>40</v>
      </c>
      <c r="H28" s="16" t="s">
        <v>542</v>
      </c>
      <c r="I28" s="10"/>
    </row>
    <row r="29" spans="1:13" ht="63" x14ac:dyDescent="0.25">
      <c r="A29" s="15" t="s">
        <v>442</v>
      </c>
      <c r="B29" s="15" t="s">
        <v>443</v>
      </c>
      <c r="C29" s="15" t="s">
        <v>444</v>
      </c>
      <c r="D29" s="15" t="s">
        <v>447</v>
      </c>
      <c r="E29" s="15" t="s">
        <v>448</v>
      </c>
      <c r="F29" s="132"/>
      <c r="G29" s="132"/>
      <c r="H29" s="16" t="s">
        <v>542</v>
      </c>
      <c r="I29" s="10"/>
    </row>
    <row r="30" spans="1:13" ht="63" x14ac:dyDescent="0.25">
      <c r="A30" s="15">
        <v>26</v>
      </c>
      <c r="B30" s="15" t="s">
        <v>449</v>
      </c>
      <c r="C30" s="15" t="s">
        <v>450</v>
      </c>
      <c r="D30" s="15" t="s">
        <v>451</v>
      </c>
      <c r="E30" s="15" t="s">
        <v>452</v>
      </c>
      <c r="F30" s="132"/>
      <c r="G30" s="132"/>
      <c r="H30" s="16" t="s">
        <v>542</v>
      </c>
      <c r="I30" s="10"/>
    </row>
    <row r="31" spans="1:13" ht="47.25" x14ac:dyDescent="0.25">
      <c r="A31" s="15">
        <v>26</v>
      </c>
      <c r="B31" s="15" t="s">
        <v>449</v>
      </c>
      <c r="C31" s="15" t="s">
        <v>450</v>
      </c>
      <c r="D31" s="15" t="s">
        <v>453</v>
      </c>
      <c r="E31" s="15" t="s">
        <v>454</v>
      </c>
      <c r="F31" s="132"/>
      <c r="G31" s="132"/>
      <c r="H31" s="16" t="s">
        <v>542</v>
      </c>
      <c r="I31" s="10"/>
    </row>
    <row r="32" spans="1:13" ht="63" x14ac:dyDescent="0.25">
      <c r="A32" s="15" t="s">
        <v>221</v>
      </c>
      <c r="B32" s="15" t="s">
        <v>455</v>
      </c>
      <c r="C32" s="15" t="s">
        <v>456</v>
      </c>
      <c r="D32" s="15" t="s">
        <v>457</v>
      </c>
      <c r="E32" s="15"/>
      <c r="F32" s="134" t="str">
        <f>CONCATENATE(Concatenation!$R$7, Concatenation!$R$6)</f>
        <v>Minimum: 0.085
Maximum: 0.339</v>
      </c>
      <c r="G32" s="132" t="s">
        <v>41</v>
      </c>
      <c r="H32" s="16" t="s">
        <v>542</v>
      </c>
      <c r="I32" s="10"/>
    </row>
    <row r="33" spans="1:9" ht="47.25" x14ac:dyDescent="0.25">
      <c r="A33" s="13" t="s">
        <v>221</v>
      </c>
      <c r="B33" s="15" t="s">
        <v>458</v>
      </c>
      <c r="C33" s="15" t="s">
        <v>459</v>
      </c>
      <c r="D33" s="15" t="s">
        <v>460</v>
      </c>
      <c r="E33" s="15"/>
      <c r="F33" s="133">
        <f>MAX('Device Calculator'!D33:D35)</f>
        <v>452.14472469288444</v>
      </c>
      <c r="G33" s="132" t="s">
        <v>40</v>
      </c>
      <c r="H33" s="16" t="s">
        <v>542</v>
      </c>
      <c r="I33" s="10"/>
    </row>
    <row r="34" spans="1:9" ht="31.5" x14ac:dyDescent="0.25">
      <c r="A34" s="13">
        <v>37</v>
      </c>
      <c r="B34" s="15" t="s">
        <v>461</v>
      </c>
      <c r="C34" s="15" t="s">
        <v>462</v>
      </c>
      <c r="D34" s="15" t="s">
        <v>463</v>
      </c>
      <c r="E34" s="15" t="s">
        <v>464</v>
      </c>
      <c r="F34" s="132"/>
      <c r="G34" s="132"/>
      <c r="H34" s="16" t="s">
        <v>248</v>
      </c>
      <c r="I34" s="10"/>
    </row>
    <row r="35" spans="1:9" ht="31.5" x14ac:dyDescent="0.25">
      <c r="A35" s="15" t="s">
        <v>465</v>
      </c>
      <c r="B35" s="15" t="s">
        <v>466</v>
      </c>
      <c r="C35" s="15" t="s">
        <v>467</v>
      </c>
      <c r="D35" s="3"/>
      <c r="E35" s="15"/>
      <c r="F35" s="132"/>
      <c r="G35" s="132"/>
      <c r="H35" s="16" t="s">
        <v>542</v>
      </c>
      <c r="I35" s="10"/>
    </row>
    <row r="36" spans="1:9" x14ac:dyDescent="0.25">
      <c r="C36" s="19"/>
      <c r="D36" s="19"/>
      <c r="E36" s="19"/>
      <c r="F36" s="20"/>
      <c r="G36" s="20"/>
      <c r="H36" s="21"/>
    </row>
    <row r="37" spans="1:9" x14ac:dyDescent="0.25">
      <c r="C37" s="19"/>
      <c r="D37" s="19"/>
      <c r="E37" s="19"/>
      <c r="F37" s="20"/>
      <c r="G37" s="20"/>
    </row>
    <row r="38" spans="1:9" x14ac:dyDescent="0.25">
      <c r="A38" s="355" t="s">
        <v>468</v>
      </c>
      <c r="B38" s="355"/>
      <c r="C38" s="355"/>
      <c r="D38" s="355"/>
      <c r="E38" s="355"/>
      <c r="F38" s="355"/>
      <c r="G38" s="355"/>
      <c r="H38" s="355"/>
    </row>
    <row r="39" spans="1:9" ht="31.5" x14ac:dyDescent="0.25">
      <c r="A39" s="15">
        <v>4</v>
      </c>
      <c r="B39" s="15" t="s">
        <v>469</v>
      </c>
      <c r="C39" s="14" t="s">
        <v>470</v>
      </c>
      <c r="D39" s="15" t="s">
        <v>471</v>
      </c>
      <c r="E39" s="15" t="s">
        <v>472</v>
      </c>
      <c r="F39" s="132"/>
      <c r="G39" s="132"/>
      <c r="H39" s="16" t="s">
        <v>542</v>
      </c>
      <c r="I39" s="10"/>
    </row>
    <row r="40" spans="1:9" ht="63" x14ac:dyDescent="0.25">
      <c r="A40" s="15">
        <v>5</v>
      </c>
      <c r="B40" s="15" t="s">
        <v>473</v>
      </c>
      <c r="C40" s="26" t="s">
        <v>474</v>
      </c>
      <c r="D40" s="15" t="s">
        <v>475</v>
      </c>
      <c r="E40" s="15" t="s">
        <v>476</v>
      </c>
      <c r="F40" s="132"/>
      <c r="G40" s="132"/>
      <c r="H40" s="16" t="s">
        <v>542</v>
      </c>
      <c r="I40" s="10"/>
    </row>
    <row r="41" spans="1:9" ht="31.5" x14ac:dyDescent="0.25">
      <c r="A41" s="15">
        <v>28</v>
      </c>
      <c r="B41" s="15" t="s">
        <v>477</v>
      </c>
      <c r="C41" s="26" t="s">
        <v>478</v>
      </c>
      <c r="D41" s="15" t="s">
        <v>479</v>
      </c>
      <c r="E41" s="15" t="s">
        <v>480</v>
      </c>
      <c r="F41" s="132"/>
      <c r="G41" s="132"/>
      <c r="H41" s="16" t="s">
        <v>542</v>
      </c>
      <c r="I41" s="10"/>
    </row>
    <row r="42" spans="1:9" x14ac:dyDescent="0.25">
      <c r="H42" s="21"/>
    </row>
    <row r="43" spans="1:9" x14ac:dyDescent="0.25">
      <c r="H43" s="21"/>
    </row>
    <row r="44" spans="1:9" x14ac:dyDescent="0.25">
      <c r="A44" s="355" t="s">
        <v>481</v>
      </c>
      <c r="B44" s="355"/>
      <c r="C44" s="355"/>
      <c r="D44" s="355"/>
      <c r="E44" s="355"/>
      <c r="F44" s="355"/>
      <c r="G44" s="355"/>
      <c r="H44" s="355"/>
    </row>
    <row r="45" spans="1:9" ht="31.5" x14ac:dyDescent="0.25">
      <c r="A45" s="15">
        <v>3</v>
      </c>
      <c r="B45" s="13" t="s">
        <v>482</v>
      </c>
      <c r="C45" s="15" t="s">
        <v>483</v>
      </c>
      <c r="D45" s="252" t="s">
        <v>484</v>
      </c>
      <c r="E45" s="15"/>
      <c r="F45" s="132"/>
      <c r="G45" s="132"/>
      <c r="H45" s="16" t="s">
        <v>248</v>
      </c>
      <c r="I45" s="11"/>
    </row>
    <row r="46" spans="1:9" ht="31.5" x14ac:dyDescent="0.25">
      <c r="A46" s="15">
        <v>2</v>
      </c>
      <c r="B46" s="13" t="s">
        <v>485</v>
      </c>
      <c r="C46" s="15" t="s">
        <v>486</v>
      </c>
      <c r="D46" s="252" t="s">
        <v>484</v>
      </c>
      <c r="E46" s="15"/>
      <c r="F46" s="132"/>
      <c r="G46" s="132"/>
      <c r="H46" s="16" t="s">
        <v>248</v>
      </c>
      <c r="I46" s="11"/>
    </row>
    <row r="47" spans="1:9" ht="31.5" x14ac:dyDescent="0.25">
      <c r="A47" s="15">
        <v>6</v>
      </c>
      <c r="B47" s="13" t="s">
        <v>487</v>
      </c>
      <c r="C47" s="15" t="s">
        <v>488</v>
      </c>
      <c r="D47" s="252" t="s">
        <v>484</v>
      </c>
      <c r="E47" s="15"/>
      <c r="F47" s="132"/>
      <c r="G47" s="132"/>
      <c r="H47" s="16" t="s">
        <v>248</v>
      </c>
      <c r="I47" s="11"/>
    </row>
    <row r="48" spans="1:9" ht="12.75" customHeight="1" x14ac:dyDescent="0.25">
      <c r="A48"/>
      <c r="B48"/>
      <c r="C48"/>
      <c r="D48"/>
      <c r="E48"/>
      <c r="F48"/>
      <c r="G48"/>
      <c r="H48"/>
      <c r="I48"/>
    </row>
    <row r="49" spans="1:9" ht="12.75" customHeight="1" x14ac:dyDescent="0.25">
      <c r="A49"/>
      <c r="B49"/>
      <c r="C49"/>
      <c r="D49"/>
      <c r="E49"/>
      <c r="F49"/>
      <c r="G49"/>
      <c r="H49"/>
      <c r="I49"/>
    </row>
    <row r="50" spans="1:9" ht="12.75" customHeight="1" x14ac:dyDescent="0.25">
      <c r="A50" s="355" t="s">
        <v>489</v>
      </c>
      <c r="B50" s="355"/>
      <c r="C50" s="355"/>
      <c r="D50" s="355"/>
      <c r="E50" s="355"/>
      <c r="F50" s="355"/>
      <c r="G50" s="355"/>
      <c r="H50" s="355"/>
      <c r="I50"/>
    </row>
    <row r="51" spans="1:9" ht="31.5" x14ac:dyDescent="0.25">
      <c r="A51" s="15">
        <v>36</v>
      </c>
      <c r="B51" s="15" t="s">
        <v>490</v>
      </c>
      <c r="C51" s="15" t="s">
        <v>491</v>
      </c>
      <c r="D51" s="15" t="s">
        <v>492</v>
      </c>
      <c r="E51" s="15"/>
      <c r="F51" s="132"/>
      <c r="G51" s="132"/>
      <c r="H51" s="16" t="s">
        <v>542</v>
      </c>
      <c r="I51" s="11"/>
    </row>
    <row r="52" spans="1:9" x14ac:dyDescent="0.25">
      <c r="I52"/>
    </row>
    <row r="53" spans="1:9" x14ac:dyDescent="0.25">
      <c r="I53"/>
    </row>
    <row r="54" spans="1:9" x14ac:dyDescent="0.25">
      <c r="I54"/>
    </row>
    <row r="55" spans="1:9" x14ac:dyDescent="0.25">
      <c r="I55"/>
    </row>
    <row r="56" spans="1:9" x14ac:dyDescent="0.25">
      <c r="I56"/>
    </row>
    <row r="57" spans="1:9" x14ac:dyDescent="0.25">
      <c r="I57"/>
    </row>
    <row r="58" spans="1:9" x14ac:dyDescent="0.25">
      <c r="I58"/>
    </row>
    <row r="59" spans="1:9" x14ac:dyDescent="0.25">
      <c r="I59"/>
    </row>
    <row r="60" spans="1:9" x14ac:dyDescent="0.25">
      <c r="I60"/>
    </row>
  </sheetData>
  <autoFilter ref="A1:O60" xr:uid="{00000000-0009-0000-0000-000003000000}"/>
  <mergeCells count="6">
    <mergeCell ref="A50:H50"/>
    <mergeCell ref="A2:H2"/>
    <mergeCell ref="A8:H8"/>
    <mergeCell ref="A24:H24"/>
    <mergeCell ref="A38:H38"/>
    <mergeCell ref="A44:H44"/>
  </mergeCells>
  <phoneticPr fontId="28" type="noConversion"/>
  <hyperlinks>
    <hyperlink ref="D45" r:id="rId1" xr:uid="{00000000-0004-0000-0300-000000000000}"/>
    <hyperlink ref="D46" r:id="rId2" xr:uid="{00000000-0004-0000-0300-000001000000}"/>
    <hyperlink ref="D47" r:id="rId3" xr:uid="{00000000-0004-0000-0300-000002000000}"/>
  </hyperlinks>
  <pageMargins left="0.7" right="0.7" top="0.75" bottom="0.75" header="0.3" footer="0.3"/>
  <pageSetup scale="55" fitToHeight="0" orientation="landscape" r:id="rId4"/>
  <legacyDrawing r:id="rId5"/>
  <extLst>
    <ext xmlns:x14="http://schemas.microsoft.com/office/spreadsheetml/2009/9/main" uri="{78C0D931-6437-407d-A8EE-F0AAD7539E65}">
      <x14:conditionalFormattings>
        <x14:conditionalFormatting xmlns:xm="http://schemas.microsoft.com/office/excel/2006/main">
          <x14:cfRule type="cellIs" priority="21" operator="equal" id="{07D99C51-85E7-4AFC-842B-33DAFB341887}">
            <xm:f>Extra!$B$5</xm:f>
            <x14:dxf>
              <fill>
                <patternFill>
                  <bgColor theme="0" tint="-0.14996795556505021"/>
                </patternFill>
              </fill>
            </x14:dxf>
          </x14:cfRule>
          <x14:cfRule type="cellIs" priority="22" operator="equal" id="{9EA88FD4-FE65-4F84-99AB-61610925DCF2}">
            <xm:f>Extra!$B$4</xm:f>
            <x14:dxf>
              <fill>
                <patternFill>
                  <bgColor theme="6"/>
                </patternFill>
              </fill>
            </x14:dxf>
          </x14:cfRule>
          <xm:sqref>H1:H1048576</xm:sqref>
        </x14:conditionalFormatting>
        <x14:conditionalFormatting xmlns:xm="http://schemas.microsoft.com/office/excel/2006/main">
          <x14:cfRule type="cellIs" priority="13" operator="equal" id="{C75E5A23-7931-40D1-8D7D-37C345CFB6A7}">
            <xm:f>'\Users\a0270547\AppData\Local\Microsoft\Windows\INetCache\Content.MSO\[TPS546x24A_Calculator_Checklist.xlsx]Extra'!#REF!</xm:f>
            <x14:dxf>
              <fill>
                <patternFill>
                  <bgColor theme="0" tint="-0.14996795556505021"/>
                </patternFill>
              </fill>
            </x14:dxf>
          </x14:cfRule>
          <x14:cfRule type="cellIs" priority="14" operator="equal" id="{C5C3F024-AF9A-4185-855A-A135FB9A061C}">
            <xm:f>'\Users\a0270547\AppData\Local\Microsoft\Windows\INetCache\Content.MSO\[TPS546x24A_Calculator_Checklist.xlsx]Extra'!#REF!</xm:f>
            <x14:dxf>
              <fill>
                <patternFill>
                  <bgColor theme="6"/>
                </patternFill>
              </fill>
            </x14:dxf>
          </x14:cfRule>
          <xm:sqref>H50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'D:\catfish\[TPS546x24A_Calculator_Checklist.xlsx]Extra'!#REF!</xm:f>
          </x14:formula1>
          <xm:sqref>H23 H44 H7:H8 H37:H38 H50</xm:sqref>
        </x14:dataValidation>
        <x14:dataValidation type="list" allowBlank="1" showInputMessage="1" showErrorMessage="1" xr:uid="{00000000-0002-0000-0300-000001000000}">
          <x14:formula1>
            <xm:f>Extra!$B$3:$B$5</xm:f>
          </x14:formula1>
          <xm:sqref>H3:H5 H9:H21 H25:H35 H39:H41 H45:H47 H51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J32"/>
  <sheetViews>
    <sheetView zoomScale="85" zoomScaleNormal="85" workbookViewId="0">
      <pane ySplit="1" topLeftCell="A2" activePane="bottomLeft" state="frozen"/>
      <selection pane="bottomLeft" activeCell="G3" sqref="G3"/>
    </sheetView>
  </sheetViews>
  <sheetFormatPr defaultColWidth="9.140625" defaultRowHeight="15.75" x14ac:dyDescent="0.25"/>
  <cols>
    <col min="1" max="1" width="15.28515625" style="18" customWidth="1"/>
    <col min="2" max="2" width="12.5703125" style="18" bestFit="1" customWidth="1"/>
    <col min="3" max="4" width="19.28515625" style="18" customWidth="1"/>
    <col min="5" max="5" width="57.140625" style="18" customWidth="1"/>
    <col min="6" max="6" width="44" style="18" customWidth="1"/>
    <col min="7" max="7" width="14" style="20" bestFit="1" customWidth="1"/>
    <col min="8" max="8" width="24.28515625" style="12" customWidth="1"/>
    <col min="10" max="10" width="18.5703125" customWidth="1"/>
  </cols>
  <sheetData>
    <row r="1" spans="1:10" ht="28.5" customHeight="1" x14ac:dyDescent="0.25">
      <c r="A1" s="251" t="s">
        <v>208</v>
      </c>
      <c r="B1" s="251" t="s">
        <v>308</v>
      </c>
      <c r="C1" s="251" t="s">
        <v>382</v>
      </c>
      <c r="D1" s="251" t="s">
        <v>493</v>
      </c>
      <c r="E1" s="251" t="s">
        <v>494</v>
      </c>
      <c r="F1" s="251" t="s">
        <v>384</v>
      </c>
      <c r="G1" s="251" t="s">
        <v>387</v>
      </c>
      <c r="H1" s="30" t="s">
        <v>388</v>
      </c>
    </row>
    <row r="2" spans="1:10" x14ac:dyDescent="0.25">
      <c r="A2" s="359" t="s">
        <v>397</v>
      </c>
      <c r="B2" s="360"/>
      <c r="C2" s="360"/>
      <c r="D2" s="360"/>
      <c r="E2" s="360"/>
      <c r="F2" s="360"/>
      <c r="G2" s="361"/>
      <c r="H2"/>
    </row>
    <row r="3" spans="1:10" ht="141.75" x14ac:dyDescent="0.25">
      <c r="A3" s="15" t="s">
        <v>495</v>
      </c>
      <c r="B3" s="15" t="s">
        <v>496</v>
      </c>
      <c r="C3" s="15"/>
      <c r="D3" s="15" t="s">
        <v>497</v>
      </c>
      <c r="E3" s="15" t="s">
        <v>498</v>
      </c>
      <c r="F3" s="15"/>
      <c r="G3" s="16" t="s">
        <v>248</v>
      </c>
      <c r="H3" s="10"/>
      <c r="I3" s="27"/>
      <c r="J3" s="27"/>
    </row>
    <row r="4" spans="1:10" ht="63" x14ac:dyDescent="0.25">
      <c r="A4" s="13" t="s">
        <v>499</v>
      </c>
      <c r="B4" s="15" t="s">
        <v>500</v>
      </c>
      <c r="C4" s="15"/>
      <c r="D4" s="15" t="s">
        <v>501</v>
      </c>
      <c r="E4" s="15" t="s">
        <v>502</v>
      </c>
      <c r="F4" s="15"/>
      <c r="G4" s="16" t="s">
        <v>248</v>
      </c>
      <c r="H4" s="10"/>
    </row>
    <row r="5" spans="1:10" ht="94.5" x14ac:dyDescent="0.25">
      <c r="A5" s="13" t="s">
        <v>503</v>
      </c>
      <c r="B5" s="15" t="s">
        <v>504</v>
      </c>
      <c r="C5" s="15"/>
      <c r="D5" s="15" t="s">
        <v>501</v>
      </c>
      <c r="E5" s="15" t="s">
        <v>505</v>
      </c>
      <c r="F5" s="15"/>
      <c r="G5" s="16" t="s">
        <v>248</v>
      </c>
      <c r="H5" s="10"/>
    </row>
    <row r="6" spans="1:10" s="27" customFormat="1" x14ac:dyDescent="0.25">
      <c r="A6" s="28"/>
      <c r="B6" s="28"/>
      <c r="C6" s="29"/>
      <c r="D6" s="29"/>
      <c r="E6" s="28"/>
      <c r="F6" s="29"/>
      <c r="G6" s="25"/>
      <c r="H6" s="30"/>
      <c r="I6"/>
      <c r="J6"/>
    </row>
    <row r="8" spans="1:10" x14ac:dyDescent="0.25">
      <c r="A8" s="362" t="s">
        <v>431</v>
      </c>
      <c r="B8" s="362"/>
      <c r="C8" s="362"/>
      <c r="D8" s="362"/>
      <c r="E8" s="362"/>
      <c r="F8" s="362"/>
      <c r="G8" s="362"/>
    </row>
    <row r="9" spans="1:10" ht="47.25" x14ac:dyDescent="0.25">
      <c r="A9" s="15" t="s">
        <v>506</v>
      </c>
      <c r="B9" s="15" t="s">
        <v>507</v>
      </c>
      <c r="C9" s="14"/>
      <c r="D9" s="15" t="s">
        <v>501</v>
      </c>
      <c r="E9" s="15" t="s">
        <v>508</v>
      </c>
      <c r="F9" s="13"/>
      <c r="G9" s="16" t="s">
        <v>248</v>
      </c>
      <c r="H9" s="10"/>
    </row>
    <row r="10" spans="1:10" ht="47.25" x14ac:dyDescent="0.25">
      <c r="A10" s="15" t="s">
        <v>506</v>
      </c>
      <c r="B10" s="15" t="s">
        <v>507</v>
      </c>
      <c r="C10" s="14"/>
      <c r="D10" s="15" t="s">
        <v>501</v>
      </c>
      <c r="E10" s="15" t="s">
        <v>509</v>
      </c>
      <c r="F10" s="13"/>
      <c r="G10" s="16" t="s">
        <v>248</v>
      </c>
      <c r="H10" s="10"/>
    </row>
    <row r="11" spans="1:10" ht="63" x14ac:dyDescent="0.25">
      <c r="A11" s="15" t="s">
        <v>437</v>
      </c>
      <c r="B11" s="15" t="s">
        <v>438</v>
      </c>
      <c r="C11" s="23" t="s">
        <v>439</v>
      </c>
      <c r="D11" s="15" t="s">
        <v>497</v>
      </c>
      <c r="E11" s="15" t="s">
        <v>510</v>
      </c>
      <c r="F11" s="13"/>
      <c r="G11" s="16" t="s">
        <v>248</v>
      </c>
      <c r="H11" s="10"/>
    </row>
    <row r="12" spans="1:10" ht="294" customHeight="1" x14ac:dyDescent="0.25">
      <c r="A12" s="15" t="s">
        <v>437</v>
      </c>
      <c r="B12" s="15" t="s">
        <v>511</v>
      </c>
      <c r="C12" s="3"/>
      <c r="D12" s="15" t="s">
        <v>497</v>
      </c>
      <c r="E12" s="15" t="s">
        <v>512</v>
      </c>
      <c r="F12" s="13"/>
      <c r="G12" s="16" t="s">
        <v>248</v>
      </c>
      <c r="H12" s="10"/>
    </row>
    <row r="13" spans="1:10" ht="78.75" x14ac:dyDescent="0.25">
      <c r="A13" s="15" t="s">
        <v>513</v>
      </c>
      <c r="B13" s="15" t="s">
        <v>514</v>
      </c>
      <c r="C13" s="15"/>
      <c r="D13" s="15" t="s">
        <v>497</v>
      </c>
      <c r="E13" s="15" t="s">
        <v>515</v>
      </c>
      <c r="F13" s="13"/>
      <c r="G13" s="16" t="s">
        <v>248</v>
      </c>
      <c r="H13" s="10"/>
    </row>
    <row r="14" spans="1:10" ht="94.5" x14ac:dyDescent="0.25">
      <c r="A14" s="15" t="s">
        <v>516</v>
      </c>
      <c r="B14" s="15" t="s">
        <v>517</v>
      </c>
      <c r="C14" s="15"/>
      <c r="D14" s="15" t="s">
        <v>501</v>
      </c>
      <c r="E14" s="15" t="s">
        <v>505</v>
      </c>
      <c r="F14" s="13"/>
      <c r="G14" s="16" t="s">
        <v>248</v>
      </c>
      <c r="H14" s="10"/>
    </row>
    <row r="15" spans="1:10" ht="31.5" x14ac:dyDescent="0.25">
      <c r="A15" s="15" t="s">
        <v>465</v>
      </c>
      <c r="B15" s="15" t="s">
        <v>466</v>
      </c>
      <c r="C15" s="15" t="s">
        <v>467</v>
      </c>
      <c r="D15" s="15" t="s">
        <v>501</v>
      </c>
      <c r="E15" s="15" t="s">
        <v>518</v>
      </c>
      <c r="F15" s="13"/>
      <c r="G15" s="16" t="s">
        <v>248</v>
      </c>
      <c r="H15" s="10"/>
    </row>
    <row r="16" spans="1:10" ht="44.25" customHeight="1" x14ac:dyDescent="0.25">
      <c r="A16" s="15" t="s">
        <v>519</v>
      </c>
      <c r="B16" s="13" t="s">
        <v>520</v>
      </c>
      <c r="C16" s="15"/>
      <c r="D16" s="15" t="s">
        <v>501</v>
      </c>
      <c r="E16" s="15" t="s">
        <v>521</v>
      </c>
      <c r="F16" s="13"/>
      <c r="G16" s="16" t="s">
        <v>248</v>
      </c>
      <c r="H16" s="10"/>
    </row>
    <row r="17" spans="1:8" ht="16.5" thickBot="1" x14ac:dyDescent="0.3">
      <c r="C17" s="19"/>
      <c r="D17" s="19"/>
      <c r="E17" s="19"/>
      <c r="F17" s="19"/>
      <c r="G17" s="21"/>
    </row>
    <row r="18" spans="1:8" x14ac:dyDescent="0.25">
      <c r="A18" s="363" t="s">
        <v>468</v>
      </c>
      <c r="B18" s="364"/>
      <c r="C18" s="364"/>
      <c r="D18" s="364"/>
      <c r="E18" s="364"/>
      <c r="F18" s="364"/>
      <c r="G18" s="365"/>
    </row>
    <row r="19" spans="1:8" ht="31.5" x14ac:dyDescent="0.25">
      <c r="A19" s="15" t="s">
        <v>522</v>
      </c>
      <c r="B19" s="15" t="s">
        <v>523</v>
      </c>
      <c r="C19" s="13"/>
      <c r="D19" s="15" t="s">
        <v>497</v>
      </c>
      <c r="E19" s="15" t="s">
        <v>524</v>
      </c>
      <c r="F19" s="15"/>
      <c r="G19" s="16" t="s">
        <v>248</v>
      </c>
      <c r="H19" s="10"/>
    </row>
    <row r="20" spans="1:8" ht="63" x14ac:dyDescent="0.25">
      <c r="A20" s="15">
        <v>5</v>
      </c>
      <c r="B20" s="15" t="s">
        <v>473</v>
      </c>
      <c r="C20" s="15" t="s">
        <v>474</v>
      </c>
      <c r="D20" s="15" t="s">
        <v>501</v>
      </c>
      <c r="E20" s="15" t="s">
        <v>525</v>
      </c>
      <c r="F20" s="15"/>
      <c r="G20" s="16" t="s">
        <v>248</v>
      </c>
      <c r="H20" s="10"/>
    </row>
    <row r="21" spans="1:8" ht="94.5" x14ac:dyDescent="0.25">
      <c r="A21" s="15">
        <v>28</v>
      </c>
      <c r="B21" s="15" t="s">
        <v>477</v>
      </c>
      <c r="C21" s="14" t="s">
        <v>526</v>
      </c>
      <c r="D21" s="15" t="s">
        <v>497</v>
      </c>
      <c r="E21" s="15" t="s">
        <v>527</v>
      </c>
      <c r="F21" s="15"/>
      <c r="G21" s="16" t="s">
        <v>248</v>
      </c>
      <c r="H21" s="10"/>
    </row>
    <row r="22" spans="1:8" x14ac:dyDescent="0.25">
      <c r="A22" s="19"/>
      <c r="G22" s="21"/>
      <c r="H22"/>
    </row>
    <row r="24" spans="1:8" x14ac:dyDescent="0.25">
      <c r="A24" s="366" t="s">
        <v>481</v>
      </c>
      <c r="B24" s="367"/>
      <c r="C24" s="367"/>
      <c r="D24" s="367"/>
      <c r="E24" s="367"/>
      <c r="F24" s="367"/>
      <c r="G24" s="368"/>
      <c r="H24"/>
    </row>
    <row r="25" spans="1:8" ht="47.25" x14ac:dyDescent="0.25">
      <c r="A25" s="15" t="s">
        <v>528</v>
      </c>
      <c r="B25" s="15" t="s">
        <v>529</v>
      </c>
      <c r="C25" s="15"/>
      <c r="D25" s="253" t="s">
        <v>497</v>
      </c>
      <c r="E25" s="253" t="s">
        <v>530</v>
      </c>
      <c r="F25" s="132"/>
      <c r="G25" s="16" t="s">
        <v>248</v>
      </c>
      <c r="H25" s="11"/>
    </row>
    <row r="28" spans="1:8" x14ac:dyDescent="0.25">
      <c r="A28" s="366" t="s">
        <v>489</v>
      </c>
      <c r="B28" s="367"/>
      <c r="C28" s="367"/>
      <c r="D28" s="367"/>
      <c r="E28" s="367"/>
      <c r="F28" s="367"/>
      <c r="G28" s="368"/>
      <c r="H28"/>
    </row>
    <row r="29" spans="1:8" ht="312" customHeight="1" x14ac:dyDescent="0.25">
      <c r="A29" s="15" t="s">
        <v>221</v>
      </c>
      <c r="B29" s="15" t="s">
        <v>531</v>
      </c>
      <c r="C29" s="15"/>
      <c r="D29" s="15" t="s">
        <v>501</v>
      </c>
      <c r="E29" s="15" t="s">
        <v>532</v>
      </c>
      <c r="F29" s="15" t="s">
        <v>533</v>
      </c>
      <c r="G29" s="16" t="s">
        <v>248</v>
      </c>
      <c r="H29" s="11"/>
    </row>
    <row r="30" spans="1:8" ht="409.5" x14ac:dyDescent="0.25">
      <c r="A30" s="15" t="s">
        <v>221</v>
      </c>
      <c r="B30" s="15" t="s">
        <v>534</v>
      </c>
      <c r="C30" s="15"/>
      <c r="D30" s="15" t="s">
        <v>501</v>
      </c>
      <c r="E30" s="15" t="s">
        <v>535</v>
      </c>
      <c r="F30" s="254" t="s">
        <v>536</v>
      </c>
      <c r="G30" s="16" t="s">
        <v>248</v>
      </c>
      <c r="H30" s="10"/>
    </row>
    <row r="31" spans="1:8" ht="126" x14ac:dyDescent="0.25">
      <c r="A31" s="15" t="s">
        <v>221</v>
      </c>
      <c r="B31" s="15" t="s">
        <v>537</v>
      </c>
      <c r="C31" s="15"/>
      <c r="D31" s="15" t="s">
        <v>497</v>
      </c>
      <c r="E31" s="15"/>
      <c r="F31" s="15" t="s">
        <v>538</v>
      </c>
      <c r="G31" s="16" t="s">
        <v>248</v>
      </c>
      <c r="H31" s="10"/>
    </row>
    <row r="32" spans="1:8" ht="243" customHeight="1" x14ac:dyDescent="0.25">
      <c r="A32" s="15" t="s">
        <v>221</v>
      </c>
      <c r="B32" s="15" t="s">
        <v>539</v>
      </c>
      <c r="C32" s="15"/>
      <c r="D32" s="15"/>
      <c r="E32" s="15" t="s">
        <v>540</v>
      </c>
      <c r="F32" s="15"/>
      <c r="G32" s="16" t="s">
        <v>248</v>
      </c>
      <c r="H32" s="10"/>
    </row>
  </sheetData>
  <autoFilter ref="A1:R25" xr:uid="{00000000-0009-0000-0000-000004000000}"/>
  <mergeCells count="5">
    <mergeCell ref="A2:G2"/>
    <mergeCell ref="A8:G8"/>
    <mergeCell ref="A18:G18"/>
    <mergeCell ref="A24:G24"/>
    <mergeCell ref="A28:G28"/>
  </mergeCells>
  <phoneticPr fontId="28" type="noConversion"/>
  <pageMargins left="0.7" right="0.7" top="0.75" bottom="0.75" header="0.3" footer="0.3"/>
  <pageSetup scale="59"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115" operator="equal" id="{E7657B69-BF42-4A6F-B3FA-2C9991AE2BDF}">
            <xm:f>Extra!$B$5</xm:f>
            <x14:dxf>
              <fill>
                <patternFill>
                  <bgColor theme="0" tint="-0.14996795556505021"/>
                </patternFill>
              </fill>
            </x14:dxf>
          </x14:cfRule>
          <x14:cfRule type="cellIs" priority="116" operator="equal" id="{129FBF6F-4E75-48DD-A25B-546B3198BCED}">
            <xm:f>Extra!$B$4</xm:f>
            <x14:dxf>
              <fill>
                <patternFill>
                  <bgColor theme="6"/>
                </patternFill>
              </fill>
            </x14:dxf>
          </x14:cfRule>
          <xm:sqref>G1:G1048576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'D:\catfish\[TPS546x24A_Calculator_Checklist.xlsx]Extra'!#REF!</xm:f>
          </x14:formula1>
          <xm:sqref>G6 G31</xm:sqref>
        </x14:dataValidation>
        <x14:dataValidation type="list" allowBlank="1" showInputMessage="1" showErrorMessage="1" xr:uid="{00000000-0002-0000-0400-000001000000}">
          <x14:formula1>
            <xm:f>Extra!$B$3:$B$5</xm:f>
          </x14:formula1>
          <xm:sqref>G25 G3:G5 G9:G16 G19:G21 G29:G30 G32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2:B5"/>
  <sheetViews>
    <sheetView workbookViewId="0">
      <selection activeCell="B3" sqref="B3:B5"/>
    </sheetView>
  </sheetViews>
  <sheetFormatPr defaultRowHeight="15.75" x14ac:dyDescent="0.25"/>
  <cols>
    <col min="2" max="2" width="20.42578125" bestFit="1" customWidth="1"/>
  </cols>
  <sheetData>
    <row r="2" spans="2:2" x14ac:dyDescent="0.25">
      <c r="B2" t="s">
        <v>541</v>
      </c>
    </row>
    <row r="3" spans="2:2" x14ac:dyDescent="0.25">
      <c r="B3" t="s">
        <v>248</v>
      </c>
    </row>
    <row r="4" spans="2:2" x14ac:dyDescent="0.25">
      <c r="B4" t="s">
        <v>542</v>
      </c>
    </row>
    <row r="5" spans="2:2" x14ac:dyDescent="0.25">
      <c r="B5" t="s">
        <v>543</v>
      </c>
    </row>
  </sheetData>
  <phoneticPr fontId="2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S54"/>
  <sheetViews>
    <sheetView zoomScale="80" zoomScaleNormal="80" workbookViewId="0">
      <selection activeCell="D13" sqref="D13"/>
    </sheetView>
  </sheetViews>
  <sheetFormatPr defaultColWidth="9.140625" defaultRowHeight="14.25" x14ac:dyDescent="0.2"/>
  <cols>
    <col min="1" max="1" width="1.42578125" style="37" customWidth="1"/>
    <col min="2" max="2" width="9.140625" style="37"/>
    <col min="3" max="3" width="28.28515625" style="37" customWidth="1"/>
    <col min="4" max="4" width="75.5703125" style="37" bestFit="1" customWidth="1"/>
    <col min="5" max="5" width="9.140625" style="37"/>
    <col min="6" max="6" width="7.5703125" style="37" bestFit="1" customWidth="1"/>
    <col min="7" max="8" width="10.140625" style="37" bestFit="1" customWidth="1"/>
    <col min="9" max="9" width="31.28515625" style="37" bestFit="1" customWidth="1"/>
    <col min="10" max="10" width="16.42578125" style="37" bestFit="1" customWidth="1"/>
    <col min="11" max="11" width="9.5703125" style="54" customWidth="1"/>
    <col min="12" max="12" width="24" style="54" bestFit="1" customWidth="1"/>
    <col min="13" max="13" width="13.85546875" style="54" bestFit="1" customWidth="1"/>
    <col min="14" max="15" width="9.140625" style="37"/>
    <col min="16" max="17" width="13.28515625" style="54" customWidth="1"/>
    <col min="18" max="18" width="14.42578125" style="54" customWidth="1"/>
    <col min="19" max="19" width="9.5703125" style="54" customWidth="1"/>
    <col min="20" max="16384" width="9.140625" style="37"/>
  </cols>
  <sheetData>
    <row r="1" spans="2:18" ht="7.5" customHeight="1" thickBot="1" x14ac:dyDescent="0.25"/>
    <row r="2" spans="2:18" ht="16.5" thickBot="1" x14ac:dyDescent="0.3">
      <c r="B2" s="393" t="s">
        <v>206</v>
      </c>
      <c r="C2" s="394"/>
      <c r="D2" s="394"/>
      <c r="E2" s="394"/>
      <c r="F2" s="394"/>
      <c r="G2" s="394"/>
      <c r="H2" s="394"/>
      <c r="I2" s="394"/>
      <c r="J2" s="395"/>
      <c r="L2" s="396" t="s">
        <v>352</v>
      </c>
      <c r="M2" s="397"/>
      <c r="N2" s="398"/>
      <c r="P2" s="399" t="s">
        <v>159</v>
      </c>
      <c r="Q2" s="400"/>
      <c r="R2" s="401"/>
    </row>
    <row r="3" spans="2:18" ht="16.5" thickBot="1" x14ac:dyDescent="0.3">
      <c r="B3" s="402" t="s">
        <v>207</v>
      </c>
      <c r="C3" s="403"/>
      <c r="D3" s="404" t="str">
        <f>'Device Calculator'!C3</f>
        <v>TPS546D24A</v>
      </c>
      <c r="E3" s="405"/>
      <c r="F3" s="405"/>
      <c r="G3" s="405"/>
      <c r="H3" s="405"/>
      <c r="I3" s="405"/>
      <c r="J3" s="406"/>
      <c r="L3" s="55" t="s">
        <v>308</v>
      </c>
      <c r="M3" s="56" t="s">
        <v>21</v>
      </c>
      <c r="N3" s="57" t="s">
        <v>210</v>
      </c>
      <c r="P3" s="58" t="s">
        <v>156</v>
      </c>
      <c r="Q3" s="59" t="s">
        <v>157</v>
      </c>
      <c r="R3" s="60" t="s">
        <v>158</v>
      </c>
    </row>
    <row r="4" spans="2:18" s="54" customFormat="1" ht="15.75" customHeight="1" x14ac:dyDescent="0.2">
      <c r="B4" s="375" t="s">
        <v>208</v>
      </c>
      <c r="C4" s="377" t="s">
        <v>209</v>
      </c>
      <c r="D4" s="377" t="s">
        <v>555</v>
      </c>
      <c r="E4" s="379" t="s">
        <v>556</v>
      </c>
      <c r="F4" s="379"/>
      <c r="G4" s="379" t="s">
        <v>557</v>
      </c>
      <c r="H4" s="379"/>
      <c r="I4" s="377" t="s">
        <v>558</v>
      </c>
      <c r="J4" s="110"/>
      <c r="L4" s="61" t="s">
        <v>192</v>
      </c>
      <c r="M4" s="62" t="str">
        <f>'Device Calculator'!C3</f>
        <v>TPS546D24A</v>
      </c>
      <c r="N4" s="63"/>
      <c r="O4" s="37"/>
      <c r="P4" s="64">
        <v>0</v>
      </c>
      <c r="Q4" s="65" t="s">
        <v>38</v>
      </c>
      <c r="R4" s="66" t="s">
        <v>38</v>
      </c>
    </row>
    <row r="5" spans="2:18" s="54" customFormat="1" ht="15.75" customHeight="1" thickBot="1" x14ac:dyDescent="0.25">
      <c r="B5" s="376"/>
      <c r="C5" s="378"/>
      <c r="D5" s="378"/>
      <c r="E5" s="111" t="s">
        <v>14</v>
      </c>
      <c r="F5" s="111" t="s">
        <v>559</v>
      </c>
      <c r="G5" s="111" t="s">
        <v>14</v>
      </c>
      <c r="H5" s="111" t="s">
        <v>559</v>
      </c>
      <c r="I5" s="378"/>
      <c r="J5" s="112"/>
      <c r="L5" s="61"/>
      <c r="M5" s="62"/>
      <c r="N5" s="63"/>
      <c r="O5" s="37"/>
      <c r="P5" s="64"/>
      <c r="Q5" s="65"/>
      <c r="R5" s="66"/>
    </row>
    <row r="6" spans="2:18" s="54" customFormat="1" x14ac:dyDescent="0.2">
      <c r="B6" s="410" t="s">
        <v>215</v>
      </c>
      <c r="C6" s="82" t="s">
        <v>123</v>
      </c>
      <c r="D6" s="49" t="s">
        <v>561</v>
      </c>
      <c r="E6" s="390"/>
      <c r="F6" s="390"/>
      <c r="G6" s="390"/>
      <c r="H6" s="390"/>
      <c r="I6" s="114" t="s">
        <v>646</v>
      </c>
      <c r="J6" s="386"/>
      <c r="L6" s="68" t="s">
        <v>347</v>
      </c>
      <c r="M6" s="108">
        <f>ILOOP_trgt</f>
        <v>2.6031068291320789</v>
      </c>
      <c r="N6" s="69"/>
      <c r="O6" s="37"/>
      <c r="P6" s="70">
        <v>1</v>
      </c>
      <c r="Q6" s="71">
        <v>2</v>
      </c>
      <c r="R6" s="72">
        <v>0.5</v>
      </c>
    </row>
    <row r="7" spans="2:18" s="54" customFormat="1" ht="15.75" customHeight="1" thickBot="1" x14ac:dyDescent="0.25">
      <c r="B7" s="381"/>
      <c r="C7" s="73" t="s">
        <v>36</v>
      </c>
      <c r="D7" s="115">
        <v>275</v>
      </c>
      <c r="E7" s="392"/>
      <c r="F7" s="392"/>
      <c r="G7" s="392"/>
      <c r="H7" s="392"/>
      <c r="I7" s="53" t="s">
        <v>647</v>
      </c>
      <c r="J7" s="383"/>
      <c r="L7" s="68" t="s">
        <v>348</v>
      </c>
      <c r="M7" s="108">
        <f>VLOOP_trgt</f>
        <v>7.4172870876628139</v>
      </c>
      <c r="N7" s="69"/>
      <c r="O7" s="37"/>
      <c r="P7" s="64">
        <v>2</v>
      </c>
      <c r="Q7" s="75">
        <v>2</v>
      </c>
      <c r="R7" s="76">
        <v>1</v>
      </c>
    </row>
    <row r="8" spans="2:18" s="54" customFormat="1" x14ac:dyDescent="0.2">
      <c r="B8" s="380" t="s">
        <v>216</v>
      </c>
      <c r="C8" s="44" t="s">
        <v>217</v>
      </c>
      <c r="D8" s="116">
        <v>3</v>
      </c>
      <c r="E8" s="390"/>
      <c r="F8" s="390"/>
      <c r="G8" s="390"/>
      <c r="H8" s="390"/>
      <c r="I8" s="48" t="s">
        <v>648</v>
      </c>
      <c r="J8" s="382"/>
      <c r="L8" s="77" t="s">
        <v>351</v>
      </c>
      <c r="M8" s="62">
        <f>Comp_Code</f>
        <v>10</v>
      </c>
      <c r="N8" s="78"/>
      <c r="O8" s="37"/>
      <c r="P8" s="70">
        <v>3</v>
      </c>
      <c r="Q8" s="71">
        <v>2</v>
      </c>
      <c r="R8" s="72">
        <v>2</v>
      </c>
    </row>
    <row r="9" spans="2:18" s="54" customFormat="1" x14ac:dyDescent="0.2">
      <c r="B9" s="385"/>
      <c r="C9" s="45" t="s">
        <v>219</v>
      </c>
      <c r="D9" s="39" t="s">
        <v>598</v>
      </c>
      <c r="E9" s="391"/>
      <c r="F9" s="391"/>
      <c r="G9" s="391"/>
      <c r="H9" s="391"/>
      <c r="I9" s="40" t="s">
        <v>649</v>
      </c>
      <c r="J9" s="386"/>
      <c r="L9" s="77" t="s">
        <v>37</v>
      </c>
      <c r="M9" s="62">
        <f>fsw</f>
        <v>550</v>
      </c>
      <c r="N9" s="78" t="s">
        <v>11</v>
      </c>
      <c r="O9" s="37"/>
      <c r="P9" s="64">
        <v>4</v>
      </c>
      <c r="Q9" s="75">
        <v>2</v>
      </c>
      <c r="R9" s="76">
        <v>4</v>
      </c>
    </row>
    <row r="10" spans="2:18" s="54" customFormat="1" ht="15" thickBot="1" x14ac:dyDescent="0.25">
      <c r="B10" s="381"/>
      <c r="C10" s="79" t="s">
        <v>222</v>
      </c>
      <c r="D10" s="117" t="s">
        <v>602</v>
      </c>
      <c r="E10" s="392"/>
      <c r="F10" s="392"/>
      <c r="G10" s="392"/>
      <c r="H10" s="392"/>
      <c r="I10" s="118" t="s">
        <v>650</v>
      </c>
      <c r="J10" s="386"/>
      <c r="L10" s="77" t="s">
        <v>353</v>
      </c>
      <c r="M10" s="62">
        <f>Phases</f>
        <v>2</v>
      </c>
      <c r="N10" s="78"/>
      <c r="O10" s="37"/>
      <c r="P10" s="70">
        <v>5</v>
      </c>
      <c r="Q10" s="71">
        <v>2</v>
      </c>
      <c r="R10" s="72">
        <v>8</v>
      </c>
    </row>
    <row r="11" spans="2:18" s="54" customFormat="1" x14ac:dyDescent="0.2">
      <c r="B11" s="387" t="s">
        <v>223</v>
      </c>
      <c r="C11" s="44" t="s">
        <v>224</v>
      </c>
      <c r="D11" s="116" t="s">
        <v>637</v>
      </c>
      <c r="E11" s="390"/>
      <c r="F11" s="390"/>
      <c r="G11" s="390"/>
      <c r="H11" s="407"/>
      <c r="I11" s="48" t="s">
        <v>651</v>
      </c>
      <c r="J11" s="382"/>
      <c r="L11" s="77" t="s">
        <v>309</v>
      </c>
      <c r="M11" s="62">
        <f>Iphase</f>
        <v>40</v>
      </c>
      <c r="N11" s="78" t="s">
        <v>26</v>
      </c>
      <c r="O11" s="37"/>
      <c r="P11" s="64">
        <v>6</v>
      </c>
      <c r="Q11" s="75">
        <v>3</v>
      </c>
      <c r="R11" s="76">
        <v>0.5</v>
      </c>
    </row>
    <row r="12" spans="2:18" s="54" customFormat="1" ht="15" customHeight="1" x14ac:dyDescent="0.2">
      <c r="B12" s="388"/>
      <c r="C12" s="45" t="s">
        <v>227</v>
      </c>
      <c r="D12" s="119">
        <v>0.53</v>
      </c>
      <c r="E12" s="391"/>
      <c r="F12" s="391"/>
      <c r="G12" s="391"/>
      <c r="H12" s="408"/>
      <c r="I12" s="47" t="s">
        <v>652</v>
      </c>
      <c r="J12" s="386"/>
      <c r="L12" s="77" t="s">
        <v>227</v>
      </c>
      <c r="M12" s="62">
        <f>Vout</f>
        <v>0.8</v>
      </c>
      <c r="N12" s="78" t="s">
        <v>22</v>
      </c>
      <c r="O12" s="37"/>
      <c r="P12" s="70">
        <v>7</v>
      </c>
      <c r="Q12" s="71">
        <v>3</v>
      </c>
      <c r="R12" s="72">
        <v>1</v>
      </c>
    </row>
    <row r="13" spans="2:18" s="54" customFormat="1" ht="15.75" customHeight="1" thickBot="1" x14ac:dyDescent="0.25">
      <c r="B13" s="389"/>
      <c r="C13" s="73" t="s">
        <v>228</v>
      </c>
      <c r="D13" s="53"/>
      <c r="E13" s="392"/>
      <c r="F13" s="392"/>
      <c r="G13" s="392"/>
      <c r="H13" s="409"/>
      <c r="I13" s="121">
        <v>0.5</v>
      </c>
      <c r="J13" s="383"/>
      <c r="L13" s="80" t="s">
        <v>228</v>
      </c>
      <c r="M13" s="109">
        <f>VOSL</f>
        <v>0.5</v>
      </c>
      <c r="N13" s="81" t="s">
        <v>22</v>
      </c>
      <c r="O13" s="37"/>
      <c r="P13" s="64">
        <v>8</v>
      </c>
      <c r="Q13" s="75">
        <v>3</v>
      </c>
      <c r="R13" s="76">
        <v>2</v>
      </c>
    </row>
    <row r="14" spans="2:18" s="54" customFormat="1" x14ac:dyDescent="0.2">
      <c r="B14" s="380" t="s">
        <v>229</v>
      </c>
      <c r="C14" s="82" t="s">
        <v>230</v>
      </c>
      <c r="D14" s="49" t="s">
        <v>627</v>
      </c>
      <c r="E14" s="113"/>
      <c r="F14" s="114"/>
      <c r="G14" s="114"/>
      <c r="H14" s="114"/>
      <c r="I14" s="114" t="s">
        <v>653</v>
      </c>
      <c r="J14" s="386"/>
      <c r="N14" s="37"/>
      <c r="O14" s="37"/>
      <c r="P14" s="70">
        <v>9</v>
      </c>
      <c r="Q14" s="71">
        <v>3</v>
      </c>
      <c r="R14" s="72">
        <v>4</v>
      </c>
    </row>
    <row r="15" spans="2:18" s="54" customFormat="1" ht="15" thickBot="1" x14ac:dyDescent="0.25">
      <c r="B15" s="381"/>
      <c r="C15" s="73" t="str">
        <f>IF(D10=1,"INTERLEAVE","SYNC_CONFIG")</f>
        <v>SYNC_CONFIG</v>
      </c>
      <c r="D15" s="115"/>
      <c r="E15" s="100"/>
      <c r="F15" s="53"/>
      <c r="G15" s="53"/>
      <c r="H15" s="53"/>
      <c r="I15" s="53" t="s">
        <v>654</v>
      </c>
      <c r="J15" s="383"/>
      <c r="N15" s="37"/>
      <c r="O15" s="37"/>
      <c r="P15" s="64">
        <v>10</v>
      </c>
      <c r="Q15" s="75">
        <v>3</v>
      </c>
      <c r="R15" s="76">
        <v>8</v>
      </c>
    </row>
    <row r="16" spans="2:18" s="54" customFormat="1" ht="15" thickBot="1" x14ac:dyDescent="0.25">
      <c r="B16" s="37"/>
      <c r="C16" s="37"/>
      <c r="D16" s="37"/>
      <c r="E16" s="37"/>
      <c r="F16" s="37"/>
      <c r="G16" s="37"/>
      <c r="H16" s="37"/>
      <c r="I16" s="37"/>
      <c r="J16" s="37"/>
      <c r="N16" s="37"/>
      <c r="O16" s="37"/>
      <c r="P16" s="70">
        <v>11</v>
      </c>
      <c r="Q16" s="71">
        <v>4</v>
      </c>
      <c r="R16" s="72">
        <v>0.5</v>
      </c>
    </row>
    <row r="17" spans="2:18" s="54" customFormat="1" ht="15.75" customHeight="1" thickBot="1" x14ac:dyDescent="0.25">
      <c r="B17" s="83" t="s">
        <v>208</v>
      </c>
      <c r="C17" s="59" t="s">
        <v>21</v>
      </c>
      <c r="D17" s="84" t="s">
        <v>234</v>
      </c>
      <c r="E17" s="59" t="s">
        <v>235</v>
      </c>
      <c r="F17" s="59"/>
      <c r="G17" s="59" t="s">
        <v>236</v>
      </c>
      <c r="H17" s="60" t="s">
        <v>237</v>
      </c>
      <c r="I17" s="369" t="s">
        <v>238</v>
      </c>
      <c r="J17" s="370"/>
      <c r="N17" s="37"/>
      <c r="O17" s="37"/>
      <c r="P17" s="64">
        <v>12</v>
      </c>
      <c r="Q17" s="75">
        <v>4</v>
      </c>
      <c r="R17" s="76">
        <v>1</v>
      </c>
    </row>
    <row r="18" spans="2:18" s="54" customFormat="1" x14ac:dyDescent="0.2">
      <c r="B18" s="85" t="str">
        <f>B$6</f>
        <v>MSEL1</v>
      </c>
      <c r="C18" s="42" t="s">
        <v>239</v>
      </c>
      <c r="D18" s="101">
        <f>IF(OR(J6="SHORT",J6="FLOAT"),J6,IF(F6&lt;16,F6,F6-16))</f>
        <v>0</v>
      </c>
      <c r="E18" s="101">
        <f>IF(OR(J6="SHORT",J6="FLOAT", F7="Open"),"Open",IF(F6&lt;16,2*F7,2*F7+1))</f>
        <v>0</v>
      </c>
      <c r="F18" s="48"/>
      <c r="G18" s="86">
        <f>IF(OR(D18="FLOAT",D18="SHORT"),D18,HLOOKUP(D18,'Resistor Selection'!C$13:R$14,2,FALSE))</f>
        <v>4640</v>
      </c>
      <c r="H18" s="87">
        <f>IF(E18="Open","Open",VLOOKUP(E18,'Resistor Selection'!B$15:R$30,'Pin Detect Programming (2)'!D18+2,FALSE))</f>
        <v>21500</v>
      </c>
      <c r="I18" s="371"/>
      <c r="J18" s="372"/>
      <c r="N18" s="37"/>
      <c r="O18" s="37"/>
      <c r="P18" s="70">
        <v>13</v>
      </c>
      <c r="Q18" s="71">
        <v>4</v>
      </c>
      <c r="R18" s="72">
        <v>2</v>
      </c>
    </row>
    <row r="19" spans="2:18" s="54" customFormat="1" x14ac:dyDescent="0.2">
      <c r="B19" s="88" t="str">
        <f>B$8</f>
        <v>MSEL2</v>
      </c>
      <c r="C19" s="41" t="s">
        <v>240</v>
      </c>
      <c r="D19" s="107">
        <f>IF(OR(J8="SHORT",J8="FLOAT"),J8,F10+4*F9)</f>
        <v>0</v>
      </c>
      <c r="E19" s="107" t="str">
        <f>IF(OR(D8=3,J8="FLOAT",J8="SHORT"),"Open",F8)</f>
        <v>Open</v>
      </c>
      <c r="F19" s="40"/>
      <c r="G19" s="46">
        <f>IF(OR(D19="FLOAT",D19="SHORT"),D19,HLOOKUP(D19,'Resistor Selection'!C$13:R$14,2,FALSE))</f>
        <v>4640</v>
      </c>
      <c r="H19" s="89" t="str">
        <f>IF(E19="Open","Open",VLOOKUP(E19,'Resistor Selection'!B$15:R$30,'Pin Detect Programming (2)'!D19+2,FALSE))</f>
        <v>Open</v>
      </c>
      <c r="I19" s="371"/>
      <c r="J19" s="372"/>
      <c r="N19" s="37"/>
      <c r="O19" s="37"/>
      <c r="P19" s="64">
        <v>14</v>
      </c>
      <c r="Q19" s="75">
        <v>4</v>
      </c>
      <c r="R19" s="76">
        <v>4</v>
      </c>
    </row>
    <row r="20" spans="2:18" s="54" customFormat="1" x14ac:dyDescent="0.2">
      <c r="B20" s="88" t="str">
        <f>B$11</f>
        <v>VSEL</v>
      </c>
      <c r="C20" s="41" t="s">
        <v>241</v>
      </c>
      <c r="D20" s="107">
        <f>IF(OR(J11="SHORT",J11="FLOAT"),J11,F12)</f>
        <v>0</v>
      </c>
      <c r="E20" s="107">
        <f>IF(OR(F11="Float",F11="Short"),"Open",F11)</f>
        <v>0</v>
      </c>
      <c r="F20" s="40"/>
      <c r="G20" s="46">
        <f>IF(OR(D20="FLOAT",D20="SHORT"),D20,HLOOKUP(D20,'Resistor Selection'!C$13:R$14,2,FALSE))</f>
        <v>4640</v>
      </c>
      <c r="H20" s="89">
        <f>IF(E20="Open","Open",VLOOKUP(E20,'Resistor Selection'!B$15:R$30,'Pin Detect Programming (2)'!D20+2,FALSE))</f>
        <v>21500</v>
      </c>
      <c r="I20" s="371"/>
      <c r="J20" s="372"/>
      <c r="N20" s="37"/>
      <c r="O20" s="37"/>
      <c r="P20" s="70">
        <v>15</v>
      </c>
      <c r="Q20" s="71">
        <v>4</v>
      </c>
      <c r="R20" s="72">
        <v>8</v>
      </c>
    </row>
    <row r="21" spans="2:18" s="54" customFormat="1" ht="15" thickBot="1" x14ac:dyDescent="0.25">
      <c r="B21" s="90" t="str">
        <f>B$14</f>
        <v>ADRSEL</v>
      </c>
      <c r="C21" s="43" t="s">
        <v>242</v>
      </c>
      <c r="D21" s="104">
        <f>IF(OR(J14="SHORT",J14="FLOAT"),J14,IF(AND(D15='Resistor References'!AB3,'Pin Detect Programming (2)'!D14&gt;31),'Resistor References'!AM1,IF(F14='Resistor References'!T3,'Resistor References'!T3,IF(F14&lt;16,F14,F14-16))))</f>
        <v>0</v>
      </c>
      <c r="E21" s="104">
        <f>IF(OR(F14="Float",F14="Short"),"Open",IF(AND(F15='Resistor References'!AC3,F14&lt;16),F15,IF(F14&lt;16,2*F15,2*F15+1)))</f>
        <v>0</v>
      </c>
      <c r="F21" s="53"/>
      <c r="G21" s="91">
        <f>IF(OR(D21="FLOAT",D21="SHORT"),D21,HLOOKUP(D21,'Resistor Selection'!C$13:R$14,2,FALSE))</f>
        <v>4640</v>
      </c>
      <c r="H21" s="92">
        <f>IF(E21="Open","Open",VLOOKUP(E21,'Resistor Selection'!B$15:R$30,'Pin Detect Programming (2)'!D21+2,FALSE))</f>
        <v>21500</v>
      </c>
      <c r="I21" s="373"/>
      <c r="J21" s="374"/>
      <c r="N21" s="37"/>
      <c r="O21" s="37"/>
      <c r="P21" s="64">
        <v>16</v>
      </c>
      <c r="Q21" s="75">
        <v>5</v>
      </c>
      <c r="R21" s="76">
        <v>0.5</v>
      </c>
    </row>
    <row r="22" spans="2:18" s="54" customFormat="1" ht="15" thickBot="1" x14ac:dyDescent="0.25">
      <c r="B22" s="37"/>
      <c r="C22" s="37"/>
      <c r="D22" s="37"/>
      <c r="E22" s="37"/>
      <c r="F22" s="37"/>
      <c r="G22" s="37"/>
      <c r="H22" s="37"/>
      <c r="I22" s="37"/>
      <c r="J22" s="37"/>
      <c r="N22" s="37"/>
      <c r="O22" s="37"/>
      <c r="P22" s="70">
        <v>17</v>
      </c>
      <c r="Q22" s="71">
        <v>5</v>
      </c>
      <c r="R22" s="72">
        <v>1</v>
      </c>
    </row>
    <row r="23" spans="2:18" s="54" customFormat="1" ht="15.75" thickBot="1" x14ac:dyDescent="0.3">
      <c r="B23" s="384" t="s">
        <v>243</v>
      </c>
      <c r="C23" s="320"/>
      <c r="D23" s="320"/>
      <c r="E23" s="320"/>
      <c r="F23" s="320"/>
      <c r="G23" s="320"/>
      <c r="H23" s="320"/>
      <c r="I23" s="320"/>
      <c r="J23" s="321"/>
      <c r="N23" s="37"/>
      <c r="O23" s="37"/>
      <c r="P23" s="64">
        <v>18</v>
      </c>
      <c r="Q23" s="75">
        <v>5</v>
      </c>
      <c r="R23" s="76">
        <v>2</v>
      </c>
    </row>
    <row r="24" spans="2:18" s="54" customFormat="1" ht="15" thickBot="1" x14ac:dyDescent="0.25">
      <c r="B24" s="58" t="s">
        <v>208</v>
      </c>
      <c r="C24" s="59" t="s">
        <v>209</v>
      </c>
      <c r="D24" s="59" t="s">
        <v>21</v>
      </c>
      <c r="E24" s="59" t="s">
        <v>210</v>
      </c>
      <c r="F24" s="59" t="s">
        <v>14</v>
      </c>
      <c r="G24" s="59" t="s">
        <v>211</v>
      </c>
      <c r="H24" s="59" t="s">
        <v>212</v>
      </c>
      <c r="I24" s="59" t="s">
        <v>213</v>
      </c>
      <c r="J24" s="60" t="s">
        <v>214</v>
      </c>
      <c r="N24" s="37"/>
      <c r="O24" s="37"/>
      <c r="P24" s="70">
        <v>19</v>
      </c>
      <c r="Q24" s="71">
        <v>5</v>
      </c>
      <c r="R24" s="72">
        <v>4</v>
      </c>
    </row>
    <row r="25" spans="2:18" s="54" customFormat="1" x14ac:dyDescent="0.2">
      <c r="B25" s="380" t="str">
        <f>B8</f>
        <v>MSEL2</v>
      </c>
      <c r="C25" s="44" t="s">
        <v>244</v>
      </c>
      <c r="D25" s="97" t="s">
        <v>221</v>
      </c>
      <c r="E25" s="99"/>
      <c r="F25" s="101" t="str">
        <f>IF(AND(D25=G25,D26=G26),"SHORT",IF(AND(D25=H25,D26=H26),"FLOAT",VLOOKUP(D25,'Resistor References'!AF$4:AG$11,2,FALSE)))</f>
        <v>N/A</v>
      </c>
      <c r="G25" s="102" t="str">
        <f>'Resistor References'!AF$2</f>
        <v>180°, 2</v>
      </c>
      <c r="H25" s="103" t="str">
        <f>'Resistor References'!AF$3</f>
        <v>180°, 2</v>
      </c>
      <c r="I25" s="67" t="s">
        <v>221</v>
      </c>
      <c r="J25" s="382" t="str">
        <f>IF(AND(D25=G25,D26=G26),"SHORT",IF(AND(H25=D25,H26=D26),"FLOAT","Resistor"))</f>
        <v>Resistor</v>
      </c>
      <c r="N25" s="37"/>
      <c r="O25" s="37"/>
      <c r="P25" s="64">
        <v>20</v>
      </c>
      <c r="Q25" s="75">
        <v>5</v>
      </c>
      <c r="R25" s="76">
        <v>8</v>
      </c>
    </row>
    <row r="26" spans="2:18" s="54" customFormat="1" ht="15" thickBot="1" x14ac:dyDescent="0.25">
      <c r="B26" s="381"/>
      <c r="C26" s="73" t="s">
        <v>219</v>
      </c>
      <c r="D26" s="98" t="str">
        <f>D9</f>
        <v>OCF = 26, OCW = 20</v>
      </c>
      <c r="E26" s="100" t="s">
        <v>26</v>
      </c>
      <c r="F26" s="104" t="e">
        <f>VLOOKUP(D26,'Resistor References'!O$3:P$6,2,FALSE)</f>
        <v>#N/A</v>
      </c>
      <c r="G26" s="105" t="str">
        <f>'Resistor References'!O$3</f>
        <v>40/52</v>
      </c>
      <c r="H26" s="106" t="str">
        <f>'Resistor References'!O$4</f>
        <v>30/39</v>
      </c>
      <c r="I26" s="74">
        <v>52</v>
      </c>
      <c r="J26" s="383"/>
      <c r="N26" s="37"/>
      <c r="O26" s="37"/>
      <c r="P26" s="70">
        <v>21</v>
      </c>
      <c r="Q26" s="71">
        <v>6</v>
      </c>
      <c r="R26" s="72">
        <v>0.5</v>
      </c>
    </row>
    <row r="27" spans="2:18" s="54" customFormat="1" ht="15" thickBot="1" x14ac:dyDescent="0.25">
      <c r="B27" s="37"/>
      <c r="C27" s="37"/>
      <c r="D27" s="37"/>
      <c r="E27" s="37"/>
      <c r="F27" s="37"/>
      <c r="G27" s="37"/>
      <c r="H27" s="37"/>
      <c r="I27" s="37"/>
      <c r="J27" s="37"/>
      <c r="N27" s="37"/>
      <c r="O27" s="37"/>
      <c r="P27" s="64">
        <v>22</v>
      </c>
      <c r="Q27" s="75">
        <v>6</v>
      </c>
      <c r="R27" s="76">
        <v>1</v>
      </c>
    </row>
    <row r="28" spans="2:18" s="54" customFormat="1" ht="15" thickBot="1" x14ac:dyDescent="0.25">
      <c r="B28" s="93" t="s">
        <v>208</v>
      </c>
      <c r="C28" s="59" t="s">
        <v>21</v>
      </c>
      <c r="D28" s="84" t="s">
        <v>234</v>
      </c>
      <c r="E28" s="59" t="s">
        <v>235</v>
      </c>
      <c r="F28" s="59"/>
      <c r="G28" s="59" t="s">
        <v>236</v>
      </c>
      <c r="H28" s="60" t="s">
        <v>237</v>
      </c>
      <c r="I28" s="369" t="s">
        <v>246</v>
      </c>
      <c r="J28" s="370"/>
      <c r="N28" s="37"/>
      <c r="O28" s="37"/>
      <c r="P28" s="70">
        <v>23</v>
      </c>
      <c r="Q28" s="71">
        <v>6</v>
      </c>
      <c r="R28" s="72">
        <v>2</v>
      </c>
    </row>
    <row r="29" spans="2:18" s="54" customFormat="1" x14ac:dyDescent="0.2">
      <c r="B29" s="85" t="str">
        <f>B$6</f>
        <v>MSEL1</v>
      </c>
      <c r="C29" s="44" t="s">
        <v>221</v>
      </c>
      <c r="D29" s="101" t="s">
        <v>211</v>
      </c>
      <c r="E29" s="101" t="s">
        <v>247</v>
      </c>
      <c r="F29" s="48"/>
      <c r="G29" s="86" t="s">
        <v>248</v>
      </c>
      <c r="H29" s="87" t="s">
        <v>248</v>
      </c>
      <c r="I29" s="371"/>
      <c r="J29" s="372"/>
      <c r="N29" s="37"/>
      <c r="O29" s="37"/>
      <c r="P29" s="64">
        <v>24</v>
      </c>
      <c r="Q29" s="75">
        <v>6</v>
      </c>
      <c r="R29" s="76">
        <v>4</v>
      </c>
    </row>
    <row r="30" spans="2:18" s="54" customFormat="1" x14ac:dyDescent="0.2">
      <c r="B30" s="88" t="str">
        <f>B$8</f>
        <v>MSEL2</v>
      </c>
      <c r="C30" s="45" t="s">
        <v>249</v>
      </c>
      <c r="D30" s="107" t="e">
        <f>IF(D10&lt;2,"N/A",IF(OR(J25="SHORT",J25="FLOAT"),J25,2*F25+MOD(F26,2)))</f>
        <v>#VALUE!</v>
      </c>
      <c r="E30" s="107" t="e">
        <f>IF(OR(J25='Resistor References'!AG$2,J25='Resistor References'!AG$3,'Pin Detect Programming (2)'!F26&lt;2),"OPEN",1)</f>
        <v>#N/A</v>
      </c>
      <c r="F30" s="40"/>
      <c r="G30" s="46" t="e">
        <f>IF(OR(D30="FLOAT",D30="SHORT"),D30,HLOOKUP(D30,'Resistor Selection'!C13:R14,2,FALSE))</f>
        <v>#VALUE!</v>
      </c>
      <c r="H30" s="89" t="e">
        <f>IF(E30="Open","Open",VLOOKUP(E30,'Resistor Selection'!B$13:AH$30,'Pin Detect Programming (2)'!D30+2,FALSE))</f>
        <v>#N/A</v>
      </c>
      <c r="I30" s="371"/>
      <c r="J30" s="372"/>
      <c r="N30" s="37"/>
      <c r="O30" s="37"/>
      <c r="P30" s="70">
        <v>25</v>
      </c>
      <c r="Q30" s="71">
        <v>6</v>
      </c>
      <c r="R30" s="72">
        <v>8</v>
      </c>
    </row>
    <row r="31" spans="2:18" s="54" customFormat="1" x14ac:dyDescent="0.2">
      <c r="B31" s="88" t="str">
        <f>B$11</f>
        <v>VSEL</v>
      </c>
      <c r="C31" s="45" t="s">
        <v>221</v>
      </c>
      <c r="D31" s="107" t="s">
        <v>211</v>
      </c>
      <c r="E31" s="107" t="s">
        <v>247</v>
      </c>
      <c r="F31" s="40"/>
      <c r="G31" s="46" t="s">
        <v>248</v>
      </c>
      <c r="H31" s="89" t="s">
        <v>248</v>
      </c>
      <c r="I31" s="371"/>
      <c r="J31" s="372"/>
      <c r="N31" s="37"/>
      <c r="O31" s="37"/>
      <c r="P31" s="64">
        <v>26</v>
      </c>
      <c r="Q31" s="75">
        <v>7</v>
      </c>
      <c r="R31" s="76">
        <v>0.5</v>
      </c>
    </row>
    <row r="32" spans="2:18" s="54" customFormat="1" ht="15" thickBot="1" x14ac:dyDescent="0.25">
      <c r="B32" s="90" t="str">
        <f>B$14</f>
        <v>ADRSEL</v>
      </c>
      <c r="C32" s="73" t="s">
        <v>221</v>
      </c>
      <c r="D32" s="104" t="s">
        <v>211</v>
      </c>
      <c r="E32" s="104" t="s">
        <v>247</v>
      </c>
      <c r="F32" s="53"/>
      <c r="G32" s="91" t="s">
        <v>248</v>
      </c>
      <c r="H32" s="92" t="s">
        <v>248</v>
      </c>
      <c r="I32" s="373"/>
      <c r="J32" s="374"/>
      <c r="N32" s="37"/>
      <c r="O32" s="37"/>
      <c r="P32" s="70">
        <v>27</v>
      </c>
      <c r="Q32" s="71">
        <v>7</v>
      </c>
      <c r="R32" s="72">
        <v>1</v>
      </c>
    </row>
    <row r="33" spans="2:18" s="54" customFormat="1" ht="15" thickBot="1" x14ac:dyDescent="0.25">
      <c r="B33" s="37"/>
      <c r="C33" s="37"/>
      <c r="D33" s="37"/>
      <c r="E33" s="37"/>
      <c r="F33" s="37"/>
      <c r="G33" s="37"/>
      <c r="H33" s="37"/>
      <c r="I33" s="37"/>
      <c r="J33" s="37"/>
      <c r="N33" s="37"/>
      <c r="O33" s="37"/>
      <c r="P33" s="64">
        <v>28</v>
      </c>
      <c r="Q33" s="75">
        <v>7</v>
      </c>
      <c r="R33" s="76">
        <v>2</v>
      </c>
    </row>
    <row r="34" spans="2:18" s="54" customFormat="1" ht="15.75" thickBot="1" x14ac:dyDescent="0.3">
      <c r="B34" s="384" t="s">
        <v>250</v>
      </c>
      <c r="C34" s="320"/>
      <c r="D34" s="320"/>
      <c r="E34" s="320"/>
      <c r="F34" s="320"/>
      <c r="G34" s="320"/>
      <c r="H34" s="320"/>
      <c r="I34" s="320"/>
      <c r="J34" s="321"/>
      <c r="N34" s="37"/>
      <c r="O34" s="37"/>
      <c r="P34" s="70">
        <v>29</v>
      </c>
      <c r="Q34" s="71">
        <v>7</v>
      </c>
      <c r="R34" s="72">
        <v>4</v>
      </c>
    </row>
    <row r="35" spans="2:18" s="54" customFormat="1" ht="15" thickBot="1" x14ac:dyDescent="0.25">
      <c r="B35" s="58" t="s">
        <v>208</v>
      </c>
      <c r="C35" s="59" t="s">
        <v>209</v>
      </c>
      <c r="D35" s="59" t="s">
        <v>21</v>
      </c>
      <c r="E35" s="59" t="s">
        <v>210</v>
      </c>
      <c r="F35" s="59" t="s">
        <v>14</v>
      </c>
      <c r="G35" s="59" t="s">
        <v>211</v>
      </c>
      <c r="H35" s="59" t="s">
        <v>212</v>
      </c>
      <c r="I35" s="59" t="s">
        <v>213</v>
      </c>
      <c r="J35" s="60" t="s">
        <v>214</v>
      </c>
      <c r="N35" s="37"/>
      <c r="O35" s="37"/>
      <c r="P35" s="64">
        <v>30</v>
      </c>
      <c r="Q35" s="75">
        <v>7</v>
      </c>
      <c r="R35" s="76">
        <v>8</v>
      </c>
    </row>
    <row r="36" spans="2:18" s="54" customFormat="1" ht="15" thickBot="1" x14ac:dyDescent="0.25">
      <c r="B36" s="380" t="str">
        <f>B8</f>
        <v>MSEL2</v>
      </c>
      <c r="C36" s="44" t="s">
        <v>244</v>
      </c>
      <c r="D36" s="97" t="s">
        <v>221</v>
      </c>
      <c r="E36" s="99"/>
      <c r="F36" s="101" t="str">
        <f>IF(AND(D36=G36,D37=G37),"SHORT",IF(AND(D36=H36,D37=H37),"FLOAT",VLOOKUP(D36,'Resistor References'!AF$4:AG$11,2,FALSE)))</f>
        <v>N/A</v>
      </c>
      <c r="G36" s="102" t="s">
        <v>221</v>
      </c>
      <c r="H36" s="103" t="s">
        <v>221</v>
      </c>
      <c r="I36" s="67" t="s">
        <v>221</v>
      </c>
      <c r="J36" s="382" t="str">
        <f>IF(AND(D36=G36,D37=G37),"SHORT",IF(AND(H36=D36,H37=D37),"FLOAT","Resistor"))</f>
        <v>Resistor</v>
      </c>
      <c r="N36" s="37"/>
      <c r="O36" s="37"/>
      <c r="P36" s="94">
        <v>31</v>
      </c>
      <c r="Q36" s="95">
        <v>10</v>
      </c>
      <c r="R36" s="96">
        <v>2</v>
      </c>
    </row>
    <row r="37" spans="2:18" s="54" customFormat="1" ht="15" thickBot="1" x14ac:dyDescent="0.25">
      <c r="B37" s="381"/>
      <c r="C37" s="73" t="s">
        <v>219</v>
      </c>
      <c r="D37" s="98" t="str">
        <f>D9</f>
        <v>OCF = 26, OCW = 20</v>
      </c>
      <c r="E37" s="100" t="s">
        <v>26</v>
      </c>
      <c r="F37" s="104" t="e">
        <f>VLOOKUP(D37,'Resistor References'!O$3:P$6,2,FALSE)</f>
        <v>#N/A</v>
      </c>
      <c r="G37" s="105" t="s">
        <v>221</v>
      </c>
      <c r="H37" s="106" t="s">
        <v>221</v>
      </c>
      <c r="I37" s="74">
        <v>52</v>
      </c>
      <c r="J37" s="383"/>
      <c r="N37" s="37"/>
      <c r="O37" s="37"/>
    </row>
    <row r="38" spans="2:18" s="54" customFormat="1" ht="15" thickBot="1" x14ac:dyDescent="0.25">
      <c r="B38" s="37"/>
      <c r="C38" s="37"/>
      <c r="D38" s="37"/>
      <c r="E38" s="37"/>
      <c r="F38" s="37"/>
      <c r="G38" s="37"/>
      <c r="H38" s="37"/>
      <c r="I38" s="37"/>
      <c r="J38" s="37"/>
      <c r="N38" s="37"/>
      <c r="O38" s="37"/>
    </row>
    <row r="39" spans="2:18" s="54" customFormat="1" ht="15.75" customHeight="1" thickBot="1" x14ac:dyDescent="0.25">
      <c r="B39" s="93" t="s">
        <v>208</v>
      </c>
      <c r="C39" s="59" t="s">
        <v>21</v>
      </c>
      <c r="D39" s="84" t="s">
        <v>234</v>
      </c>
      <c r="E39" s="59" t="s">
        <v>235</v>
      </c>
      <c r="F39" s="59"/>
      <c r="G39" s="59" t="s">
        <v>236</v>
      </c>
      <c r="H39" s="60" t="s">
        <v>237</v>
      </c>
      <c r="I39" s="369" t="s">
        <v>246</v>
      </c>
      <c r="J39" s="370"/>
      <c r="N39" s="37"/>
      <c r="O39" s="37"/>
    </row>
    <row r="40" spans="2:18" s="54" customFormat="1" x14ac:dyDescent="0.2">
      <c r="B40" s="85" t="str">
        <f>B$6</f>
        <v>MSEL1</v>
      </c>
      <c r="C40" s="44" t="s">
        <v>221</v>
      </c>
      <c r="D40" s="101" t="s">
        <v>211</v>
      </c>
      <c r="E40" s="101" t="s">
        <v>247</v>
      </c>
      <c r="F40" s="48"/>
      <c r="G40" s="86" t="s">
        <v>248</v>
      </c>
      <c r="H40" s="87" t="s">
        <v>248</v>
      </c>
      <c r="I40" s="371"/>
      <c r="J40" s="372"/>
      <c r="N40" s="37"/>
      <c r="O40" s="37"/>
    </row>
    <row r="41" spans="2:18" s="54" customFormat="1" x14ac:dyDescent="0.2">
      <c r="B41" s="88" t="str">
        <f>B$8</f>
        <v>MSEL2</v>
      </c>
      <c r="C41" s="45" t="s">
        <v>249</v>
      </c>
      <c r="D41" s="107" t="e">
        <f>IF(D10&lt;3,"N/A",IF(OR(J36="SHORT",J36="FLOAT"),J36,2*F36+MOD(F37,2)))</f>
        <v>#VALUE!</v>
      </c>
      <c r="E41" s="107" t="e">
        <f>IF(OR(J36='Resistor References'!AG$2,J36='Resistor References'!AG$3,'Pin Detect Programming (2)'!F37&lt;2),"OPEN",1)</f>
        <v>#N/A</v>
      </c>
      <c r="F41" s="40"/>
      <c r="G41" s="46" t="e">
        <f>IF(OR(D41="FLOAT",D41="SHORT"),D41,HLOOKUP(D41,'Resistor Selection'!C13:R14,2,FALSE))</f>
        <v>#VALUE!</v>
      </c>
      <c r="H41" s="89" t="e">
        <f>IF(E41="Open","Open",VLOOKUP(E41,'Resistor Selection'!B$13:AH$30,'Pin Detect Programming (2)'!D41+2,FALSE))</f>
        <v>#N/A</v>
      </c>
      <c r="I41" s="371"/>
      <c r="J41" s="372"/>
      <c r="N41" s="37"/>
      <c r="O41" s="37"/>
    </row>
    <row r="42" spans="2:18" s="54" customFormat="1" x14ac:dyDescent="0.2">
      <c r="B42" s="88" t="str">
        <f>B$11</f>
        <v>VSEL</v>
      </c>
      <c r="C42" s="45" t="s">
        <v>221</v>
      </c>
      <c r="D42" s="107" t="s">
        <v>211</v>
      </c>
      <c r="E42" s="107" t="s">
        <v>247</v>
      </c>
      <c r="F42" s="40"/>
      <c r="G42" s="46" t="s">
        <v>248</v>
      </c>
      <c r="H42" s="89" t="s">
        <v>248</v>
      </c>
      <c r="I42" s="371"/>
      <c r="J42" s="372"/>
      <c r="N42" s="37"/>
      <c r="O42" s="37"/>
    </row>
    <row r="43" spans="2:18" s="54" customFormat="1" ht="15" thickBot="1" x14ac:dyDescent="0.25">
      <c r="B43" s="90" t="str">
        <f>B$14</f>
        <v>ADRSEL</v>
      </c>
      <c r="C43" s="73" t="s">
        <v>221</v>
      </c>
      <c r="D43" s="104" t="s">
        <v>211</v>
      </c>
      <c r="E43" s="104" t="s">
        <v>247</v>
      </c>
      <c r="F43" s="53"/>
      <c r="G43" s="91" t="s">
        <v>248</v>
      </c>
      <c r="H43" s="92" t="s">
        <v>248</v>
      </c>
      <c r="I43" s="373"/>
      <c r="J43" s="374"/>
      <c r="N43" s="37"/>
      <c r="O43" s="37"/>
    </row>
    <row r="44" spans="2:18" s="54" customFormat="1" ht="15" thickBot="1" x14ac:dyDescent="0.25">
      <c r="B44" s="37"/>
      <c r="C44" s="37"/>
      <c r="D44" s="37"/>
      <c r="E44" s="37"/>
      <c r="F44" s="37"/>
      <c r="G44" s="37"/>
      <c r="H44" s="37"/>
      <c r="I44" s="37"/>
      <c r="J44" s="37"/>
      <c r="N44" s="37"/>
      <c r="O44" s="37"/>
    </row>
    <row r="45" spans="2:18" s="54" customFormat="1" ht="15.75" thickBot="1" x14ac:dyDescent="0.3">
      <c r="B45" s="384" t="s">
        <v>251</v>
      </c>
      <c r="C45" s="320"/>
      <c r="D45" s="320"/>
      <c r="E45" s="320"/>
      <c r="F45" s="320"/>
      <c r="G45" s="320"/>
      <c r="H45" s="320"/>
      <c r="I45" s="320"/>
      <c r="J45" s="321"/>
      <c r="N45" s="37"/>
      <c r="O45" s="37"/>
    </row>
    <row r="46" spans="2:18" s="54" customFormat="1" ht="15" thickBot="1" x14ac:dyDescent="0.25">
      <c r="B46" s="58" t="s">
        <v>208</v>
      </c>
      <c r="C46" s="59" t="s">
        <v>209</v>
      </c>
      <c r="D46" s="59" t="s">
        <v>21</v>
      </c>
      <c r="E46" s="59" t="s">
        <v>210</v>
      </c>
      <c r="F46" s="59" t="s">
        <v>14</v>
      </c>
      <c r="G46" s="59" t="s">
        <v>211</v>
      </c>
      <c r="H46" s="59" t="s">
        <v>212</v>
      </c>
      <c r="I46" s="59" t="s">
        <v>213</v>
      </c>
      <c r="J46" s="60" t="s">
        <v>214</v>
      </c>
      <c r="N46" s="37"/>
      <c r="O46" s="37"/>
    </row>
    <row r="47" spans="2:18" s="54" customFormat="1" x14ac:dyDescent="0.2">
      <c r="B47" s="380" t="str">
        <f>B8</f>
        <v>MSEL2</v>
      </c>
      <c r="C47" s="44" t="s">
        <v>244</v>
      </c>
      <c r="D47" s="97" t="s">
        <v>221</v>
      </c>
      <c r="E47" s="99"/>
      <c r="F47" s="101" t="str">
        <f>IF(AND(D47=G47,D48=G48),"SHORT",IF(AND(D47=H47,D48=H48),"FLOAT",VLOOKUP(D47,'Resistor References'!AF$4:AG$11,2,FALSE)))</f>
        <v>N/A</v>
      </c>
      <c r="G47" s="102" t="s">
        <v>221</v>
      </c>
      <c r="H47" s="103" t="s">
        <v>221</v>
      </c>
      <c r="I47" s="67" t="s">
        <v>221</v>
      </c>
      <c r="J47" s="382" t="str">
        <f>IF(AND(D47=G47,D48=G48),"SHORT",IF(AND(H47=D47,H48=D48),"FLOAT","Resistor"))</f>
        <v>Resistor</v>
      </c>
      <c r="N47" s="37"/>
      <c r="O47" s="37"/>
    </row>
    <row r="48" spans="2:18" s="54" customFormat="1" ht="15" thickBot="1" x14ac:dyDescent="0.25">
      <c r="B48" s="381"/>
      <c r="C48" s="73" t="s">
        <v>219</v>
      </c>
      <c r="D48" s="98" t="str">
        <f>D9</f>
        <v>OCF = 26, OCW = 20</v>
      </c>
      <c r="E48" s="100" t="s">
        <v>26</v>
      </c>
      <c r="F48" s="104" t="e">
        <f>VLOOKUP(D48,'Resistor References'!O$3:P$6,2,FALSE)</f>
        <v>#N/A</v>
      </c>
      <c r="G48" s="105" t="s">
        <v>221</v>
      </c>
      <c r="H48" s="106" t="s">
        <v>221</v>
      </c>
      <c r="I48" s="74">
        <v>52</v>
      </c>
      <c r="J48" s="383"/>
      <c r="N48" s="37"/>
      <c r="O48" s="37"/>
    </row>
    <row r="49" spans="2:15" s="54" customFormat="1" ht="15" thickBot="1" x14ac:dyDescent="0.25">
      <c r="B49" s="37"/>
      <c r="C49" s="37"/>
      <c r="D49" s="37"/>
      <c r="E49" s="37"/>
      <c r="F49" s="37"/>
      <c r="G49" s="37"/>
      <c r="H49" s="37"/>
      <c r="I49" s="37"/>
      <c r="J49" s="37"/>
      <c r="N49" s="37"/>
      <c r="O49" s="37"/>
    </row>
    <row r="50" spans="2:15" s="54" customFormat="1" ht="15.75" customHeight="1" thickBot="1" x14ac:dyDescent="0.25">
      <c r="B50" s="93" t="s">
        <v>208</v>
      </c>
      <c r="C50" s="59" t="s">
        <v>21</v>
      </c>
      <c r="D50" s="84" t="s">
        <v>234</v>
      </c>
      <c r="E50" s="59" t="s">
        <v>235</v>
      </c>
      <c r="F50" s="59"/>
      <c r="G50" s="59" t="s">
        <v>236</v>
      </c>
      <c r="H50" s="60" t="s">
        <v>237</v>
      </c>
      <c r="I50" s="369" t="s">
        <v>246</v>
      </c>
      <c r="J50" s="370"/>
      <c r="N50" s="37"/>
      <c r="O50" s="37"/>
    </row>
    <row r="51" spans="2:15" s="54" customFormat="1" x14ac:dyDescent="0.2">
      <c r="B51" s="85" t="str">
        <f>B$6</f>
        <v>MSEL1</v>
      </c>
      <c r="C51" s="44" t="s">
        <v>221</v>
      </c>
      <c r="D51" s="101" t="s">
        <v>211</v>
      </c>
      <c r="E51" s="101" t="s">
        <v>247</v>
      </c>
      <c r="F51" s="48"/>
      <c r="G51" s="86" t="s">
        <v>248</v>
      </c>
      <c r="H51" s="87" t="s">
        <v>248</v>
      </c>
      <c r="I51" s="371"/>
      <c r="J51" s="372"/>
      <c r="N51" s="37"/>
      <c r="O51" s="37"/>
    </row>
    <row r="52" spans="2:15" s="54" customFormat="1" x14ac:dyDescent="0.2">
      <c r="B52" s="88" t="str">
        <f>B$8</f>
        <v>MSEL2</v>
      </c>
      <c r="C52" s="45" t="s">
        <v>249</v>
      </c>
      <c r="D52" s="107" t="e">
        <f>IF(D10&lt;4,"N/A",IF(OR(J47="SHORT",J47="FLOAT"),J47,2*F47+MOD(F48,2)))</f>
        <v>#VALUE!</v>
      </c>
      <c r="E52" s="107" t="e">
        <f>IF(OR(J47='Resistor References'!AG$2,J47='Resistor References'!AG$3,'Pin Detect Programming (2)'!F48&lt;2),"OPEN",1)</f>
        <v>#N/A</v>
      </c>
      <c r="F52" s="40"/>
      <c r="G52" s="46" t="e">
        <f>IF(OR(D52="FLOAT",D52="SHORT"),D52,HLOOKUP(D52,'Resistor Selection'!C13:R14,2,FALSE))</f>
        <v>#VALUE!</v>
      </c>
      <c r="H52" s="89" t="e">
        <f>IF(E52="Open","Open",VLOOKUP(E52,'Resistor Selection'!B$13:AH$30,'Pin Detect Programming (2)'!D52+2,FALSE))</f>
        <v>#N/A</v>
      </c>
      <c r="I52" s="371"/>
      <c r="J52" s="372"/>
      <c r="N52" s="37"/>
      <c r="O52" s="37"/>
    </row>
    <row r="53" spans="2:15" s="54" customFormat="1" x14ac:dyDescent="0.2">
      <c r="B53" s="88" t="str">
        <f>B$11</f>
        <v>VSEL</v>
      </c>
      <c r="C53" s="45" t="s">
        <v>221</v>
      </c>
      <c r="D53" s="107" t="s">
        <v>211</v>
      </c>
      <c r="E53" s="107" t="s">
        <v>247</v>
      </c>
      <c r="F53" s="40"/>
      <c r="G53" s="46" t="s">
        <v>248</v>
      </c>
      <c r="H53" s="89" t="s">
        <v>248</v>
      </c>
      <c r="I53" s="371"/>
      <c r="J53" s="372"/>
      <c r="N53" s="37"/>
      <c r="O53" s="37"/>
    </row>
    <row r="54" spans="2:15" s="54" customFormat="1" ht="15" thickBot="1" x14ac:dyDescent="0.25">
      <c r="B54" s="90" t="str">
        <f>B$14</f>
        <v>ADRSEL</v>
      </c>
      <c r="C54" s="73" t="s">
        <v>221</v>
      </c>
      <c r="D54" s="104" t="s">
        <v>211</v>
      </c>
      <c r="E54" s="104" t="s">
        <v>247</v>
      </c>
      <c r="F54" s="53"/>
      <c r="G54" s="91" t="s">
        <v>248</v>
      </c>
      <c r="H54" s="92" t="s">
        <v>248</v>
      </c>
      <c r="I54" s="373"/>
      <c r="J54" s="374"/>
      <c r="N54" s="37"/>
      <c r="O54" s="37"/>
    </row>
  </sheetData>
  <dataConsolidate/>
  <mergeCells count="44">
    <mergeCell ref="H11:H13"/>
    <mergeCell ref="B6:B7"/>
    <mergeCell ref="J6:J7"/>
    <mergeCell ref="E6:E7"/>
    <mergeCell ref="F6:F7"/>
    <mergeCell ref="G6:G7"/>
    <mergeCell ref="H6:H7"/>
    <mergeCell ref="B2:J2"/>
    <mergeCell ref="L2:N2"/>
    <mergeCell ref="P2:R2"/>
    <mergeCell ref="B3:C3"/>
    <mergeCell ref="D3:J3"/>
    <mergeCell ref="J25:J26"/>
    <mergeCell ref="I28:J32"/>
    <mergeCell ref="B34:J34"/>
    <mergeCell ref="B8:B10"/>
    <mergeCell ref="J8:J10"/>
    <mergeCell ref="B11:B13"/>
    <mergeCell ref="J11:J13"/>
    <mergeCell ref="B14:B15"/>
    <mergeCell ref="J14:J15"/>
    <mergeCell ref="E8:E10"/>
    <mergeCell ref="F8:F10"/>
    <mergeCell ref="G8:G10"/>
    <mergeCell ref="H8:H10"/>
    <mergeCell ref="E11:E13"/>
    <mergeCell ref="F11:F13"/>
    <mergeCell ref="G11:G13"/>
    <mergeCell ref="I50:J54"/>
    <mergeCell ref="B4:B5"/>
    <mergeCell ref="C4:C5"/>
    <mergeCell ref="D4:D5"/>
    <mergeCell ref="E4:F4"/>
    <mergeCell ref="G4:H4"/>
    <mergeCell ref="I4:I5"/>
    <mergeCell ref="B36:B37"/>
    <mergeCell ref="J36:J37"/>
    <mergeCell ref="I39:J43"/>
    <mergeCell ref="B45:J45"/>
    <mergeCell ref="B47:B48"/>
    <mergeCell ref="J47:J48"/>
    <mergeCell ref="I17:J21"/>
    <mergeCell ref="B23:J23"/>
    <mergeCell ref="B25:B26"/>
  </mergeCells>
  <phoneticPr fontId="28" type="noConversion"/>
  <conditionalFormatting sqref="D18:D21">
    <cfRule type="cellIs" dxfId="24" priority="25" stopIfTrue="1" operator="equal">
      <formula>$H$4</formula>
    </cfRule>
    <cfRule type="cellIs" dxfId="23" priority="26" stopIfTrue="1" operator="equal">
      <formula>$G$4</formula>
    </cfRule>
    <cfRule type="cellIs" dxfId="22" priority="27" operator="greaterThan">
      <formula>29.5</formula>
    </cfRule>
  </conditionalFormatting>
  <conditionalFormatting sqref="D25">
    <cfRule type="expression" dxfId="21" priority="4">
      <formula>NOT(AND(ISNUMBER(FIND($D$10,$D$25)),IF(ISNUMBER(FIND($D$10,$D$25)),FIND($D$10,$D$25)&gt;3,0)))</formula>
    </cfRule>
  </conditionalFormatting>
  <conditionalFormatting sqref="D26">
    <cfRule type="cellIs" dxfId="20" priority="3" operator="notEqual">
      <formula>$D$9</formula>
    </cfRule>
  </conditionalFormatting>
  <conditionalFormatting sqref="D30">
    <cfRule type="cellIs" dxfId="19" priority="22" stopIfTrue="1" operator="equal">
      <formula>$H$4</formula>
    </cfRule>
    <cfRule type="cellIs" dxfId="18" priority="23" stopIfTrue="1" operator="equal">
      <formula>$G$4</formula>
    </cfRule>
    <cfRule type="cellIs" dxfId="17" priority="24" operator="greaterThan">
      <formula>29.5</formula>
    </cfRule>
  </conditionalFormatting>
  <conditionalFormatting sqref="D36">
    <cfRule type="expression" dxfId="16" priority="6">
      <formula>NOT(AND(ISNUMBER(FIND($D$10,$D$36)),IF(ISNUMBER(FIND($D$10,$D$36)),FIND($D$10,$D$36)&gt;3,0)))</formula>
    </cfRule>
  </conditionalFormatting>
  <conditionalFormatting sqref="D37">
    <cfRule type="cellIs" dxfId="15" priority="2" operator="notEqual">
      <formula>$D$9</formula>
    </cfRule>
  </conditionalFormatting>
  <conditionalFormatting sqref="D41">
    <cfRule type="cellIs" dxfId="14" priority="19" stopIfTrue="1" operator="equal">
      <formula>$H$4</formula>
    </cfRule>
    <cfRule type="cellIs" dxfId="13" priority="20" stopIfTrue="1" operator="equal">
      <formula>$G$4</formula>
    </cfRule>
    <cfRule type="cellIs" dxfId="12" priority="21" operator="greaterThan">
      <formula>29.5</formula>
    </cfRule>
  </conditionalFormatting>
  <conditionalFormatting sqref="D47">
    <cfRule type="expression" dxfId="11" priority="5">
      <formula>NOT(AND(ISNUMBER(FIND($D$10,$D$47)),IF(ISNUMBER(FIND($D$10,$D$47)),FIND($D$10,$D$47)&gt;3,0)))</formula>
    </cfRule>
  </conditionalFormatting>
  <conditionalFormatting sqref="D48">
    <cfRule type="cellIs" dxfId="10" priority="1" operator="notEqual">
      <formula>$D$9</formula>
    </cfRule>
  </conditionalFormatting>
  <conditionalFormatting sqref="D52">
    <cfRule type="cellIs" dxfId="9" priority="16" stopIfTrue="1" operator="equal">
      <formula>$H$4</formula>
    </cfRule>
    <cfRule type="cellIs" dxfId="8" priority="17" stopIfTrue="1" operator="equal">
      <formula>$G$4</formula>
    </cfRule>
    <cfRule type="cellIs" dxfId="7" priority="18" operator="greaterThan">
      <formula>29.5</formula>
    </cfRule>
  </conditionalFormatting>
  <conditionalFormatting sqref="P4:P36">
    <cfRule type="cellIs" dxfId="6" priority="7" operator="equal">
      <formula>$D$6</formula>
    </cfRule>
  </conditionalFormatting>
  <conditionalFormatting sqref="Q6:Q36">
    <cfRule type="cellIs" dxfId="5" priority="11" operator="greaterThan">
      <formula>ILOOP_trgt</formula>
    </cfRule>
  </conditionalFormatting>
  <conditionalFormatting sqref="Q4:R5">
    <cfRule type="expression" dxfId="4" priority="12">
      <formula>"K3=$C$4"</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38" operator="greaterThan" id="{8683456C-14C1-448B-A2C6-E930737A0632}">
            <xm:f>'Device Calculator'!$M80</xm:f>
            <x14:dxf>
              <font>
                <color rgb="FF9C0006"/>
              </font>
              <fill>
                <patternFill>
                  <bgColor rgb="FFFFC7CE"/>
                </patternFill>
              </fill>
            </x14:dxf>
          </x14:cfRule>
          <xm:sqref>R6:R21</xm:sqref>
        </x14:conditionalFormatting>
        <x14:conditionalFormatting xmlns:xm="http://schemas.microsoft.com/office/excel/2006/main">
          <x14:cfRule type="cellIs" priority="61" operator="greaterThan" id="{8683456C-14C1-448B-A2C6-E930737A0632}">
            <xm:f>'Device Calculator'!$M97</xm:f>
            <x14:dxf>
              <font>
                <color rgb="FF9C0006"/>
              </font>
              <fill>
                <patternFill>
                  <bgColor rgb="FFFFC7CE"/>
                </patternFill>
              </fill>
            </x14:dxf>
          </x14:cfRule>
          <xm:sqref>R22:R34</xm:sqref>
        </x14:conditionalFormatting>
        <x14:conditionalFormatting xmlns:xm="http://schemas.microsoft.com/office/excel/2006/main">
          <x14:cfRule type="cellIs" priority="92" operator="greaterThan" id="{8683456C-14C1-448B-A2C6-E930737A0632}">
            <xm:f>'Device Calculator'!#REF!</xm:f>
            <x14:dxf>
              <font>
                <color rgb="FF9C0006"/>
              </font>
              <fill>
                <patternFill>
                  <bgColor rgb="FFFFC7CE"/>
                </patternFill>
              </fill>
            </x14:dxf>
          </x14:cfRule>
          <xm:sqref>R35</xm:sqref>
        </x14:conditionalFormatting>
        <x14:conditionalFormatting xmlns:xm="http://schemas.microsoft.com/office/excel/2006/main">
          <x14:cfRule type="cellIs" priority="37" operator="greaterThan" id="{903DF5AA-9130-49F5-BF20-990F43965E3F}">
            <xm:f>'Device Calculator'!#REF!</xm:f>
            <x14:dxf>
              <font>
                <color rgb="FF9C0006"/>
              </font>
              <fill>
                <patternFill>
                  <bgColor rgb="FFFFC7CE"/>
                </patternFill>
              </fill>
            </x14:dxf>
          </x14:cfRule>
          <xm:sqref>R36</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r:uid="{00000000-0002-0000-0600-000000000000}">
          <x14:formula1>
            <xm:f>'Resistor References'!$AE$2:$AE$4</xm:f>
          </x14:formula1>
          <xm:sqref>D25</xm:sqref>
        </x14:dataValidation>
        <x14:dataValidation type="list" allowBlank="1" showInputMessage="1" showErrorMessage="1" xr:uid="{00000000-0002-0000-0600-000001000000}">
          <x14:formula1>
            <xm:f>'Resistor References'!$AE$7</xm:f>
          </x14:formula1>
          <xm:sqref>D47</xm:sqref>
        </x14:dataValidation>
        <x14:dataValidation type="list" allowBlank="1" showInputMessage="1" showErrorMessage="1" xr:uid="{00000000-0002-0000-0600-000002000000}">
          <x14:formula1>
            <xm:f>'Resistor References'!$AE$5:$AE$6</xm:f>
          </x14:formula1>
          <xm:sqref>D36</xm:sqref>
        </x14:dataValidation>
        <x14:dataValidation type="list" allowBlank="1" showInputMessage="1" showErrorMessage="1" xr:uid="{00000000-0002-0000-0600-000003000000}">
          <x14:formula1>
            <xm:f>'Resistor References'!$O$3:$O$6</xm:f>
          </x14:formula1>
          <xm:sqref>D48 D37 D26</xm:sqref>
        </x14:dataValidation>
        <x14:dataValidation type="list" allowBlank="1" showInputMessage="1" showErrorMessage="1" xr:uid="{00000000-0002-0000-0600-000004000000}">
          <x14:formula1>
            <xm:f>'Resistor References'!$A$2:$A$4</xm:f>
          </x14:formula1>
          <xm:sqref>D3:J3</xm:sqref>
        </x14:dataValidation>
        <x14:dataValidation type="list" allowBlank="1" showInputMessage="1" showErrorMessage="1" xr:uid="{00000000-0002-0000-0600-000005000000}">
          <x14:formula1>
            <xm:f>Sheet2!$C$5:$C$37</xm:f>
          </x14:formula1>
          <xm:sqref>D6</xm:sqref>
        </x14:dataValidation>
        <x14:dataValidation type="list" allowBlank="1" showInputMessage="1" showErrorMessage="1" xr:uid="{00000000-0002-0000-0600-000006000000}">
          <x14:formula1>
            <xm:f>Sheet2!$Q$5:$Q$12</xm:f>
          </x14:formula1>
          <xm:sqref>D8</xm:sqref>
        </x14:dataValidation>
        <x14:dataValidation type="list" allowBlank="1" showInputMessage="1" showErrorMessage="1" xr:uid="{00000000-0002-0000-0600-000007000000}">
          <x14:formula1>
            <xm:f>Sheet2!$M$5:$M$8</xm:f>
          </x14:formula1>
          <xm:sqref>D9</xm:sqref>
        </x14:dataValidation>
        <x14:dataValidation type="list" allowBlank="1" showInputMessage="1" showErrorMessage="1" xr:uid="{00000000-0002-0000-0600-000008000000}">
          <x14:formula1>
            <xm:f>Sheet2!$T$5:$T$8</xm:f>
          </x14:formula1>
          <xm:sqref>D10</xm:sqref>
        </x14:dataValidation>
        <x14:dataValidation type="list" allowBlank="1" showInputMessage="1" showErrorMessage="1" xr:uid="{00000000-0002-0000-0600-000009000000}">
          <x14:formula1>
            <xm:f>Sheet2!$G$5:$G$12</xm:f>
          </x14:formula1>
          <xm:sqref>D7</xm:sqref>
        </x14:dataValidation>
        <x14:dataValidation type="list" allowBlank="1" showInputMessage="1" showErrorMessage="1" xr:uid="{00000000-0002-0000-0600-00000A000000}">
          <x14:formula1>
            <xm:f>Sheet2!$AJ$5:$AJ$21</xm:f>
          </x14:formula1>
          <xm:sqref>D14</xm:sqref>
        </x14:dataValidation>
        <x14:dataValidation type="list" allowBlank="1" showInputMessage="1" showErrorMessage="1" xr:uid="{00000000-0002-0000-0600-00000B000000}">
          <x14:formula1>
            <xm:f>Sheet2!$AN$5:$AN$13</xm:f>
          </x14:formula1>
          <xm:sqref>D15</xm:sqref>
        </x14:dataValidation>
        <x14:dataValidation type="list" allowBlank="1" showInputMessage="1" showErrorMessage="1" xr:uid="{00000000-0002-0000-0600-00000C000000}">
          <x14:formula1>
            <xm:f>Sheet2!$AB$5:$AB$226</xm:f>
          </x14:formula1>
          <xm:sqref>D12</xm:sqref>
        </x14:dataValidation>
        <x14:dataValidation type="list" allowBlank="1" showInputMessage="1" showErrorMessage="1" xr:uid="{00000000-0002-0000-0600-00000D000000}">
          <x14:formula1>
            <xm:f>Sheet2!$W$5:$W$14</xm:f>
          </x14:formula1>
          <xm:sqref>D11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46"/>
  <sheetViews>
    <sheetView workbookViewId="0">
      <selection activeCell="M30" sqref="M30"/>
    </sheetView>
  </sheetViews>
  <sheetFormatPr defaultRowHeight="15.75" x14ac:dyDescent="0.25"/>
  <cols>
    <col min="11" max="11" width="12.85546875" customWidth="1"/>
    <col min="12" max="12" width="12.5703125" customWidth="1"/>
  </cols>
  <sheetData>
    <row r="1" spans="1:12" x14ac:dyDescent="0.25">
      <c r="A1" s="411" t="s">
        <v>144</v>
      </c>
      <c r="B1" s="411"/>
      <c r="C1" s="411" t="s">
        <v>145</v>
      </c>
      <c r="D1" s="411"/>
      <c r="E1" s="411" t="s">
        <v>146</v>
      </c>
      <c r="F1" s="411"/>
      <c r="G1" s="411" t="s">
        <v>147</v>
      </c>
      <c r="H1" s="411"/>
      <c r="I1" s="411" t="s">
        <v>148</v>
      </c>
      <c r="J1" s="411"/>
      <c r="K1" s="3" t="s">
        <v>184</v>
      </c>
      <c r="L1" s="3" t="s">
        <v>185</v>
      </c>
    </row>
    <row r="2" spans="1:12" x14ac:dyDescent="0.25">
      <c r="A2" s="4" t="str">
        <f>DEC2HEX(MOD(L2-MOD(L2,16^9),16^10)/16^9)</f>
        <v>2</v>
      </c>
      <c r="B2" s="4" t="str">
        <f>DEC2HEX(MOD(L2-MOD(L2,16^8),16^9)/16^8)</f>
        <v>2</v>
      </c>
      <c r="C2" s="4" t="str">
        <f>DEC2HEX(MOD(L2-MOD(L2,16^7),16^8)/16^7)</f>
        <v>1</v>
      </c>
      <c r="D2" s="4" t="str">
        <f>DEC2HEX(MOD(L2-MOD(L2,16^6),16^7)/16^6)</f>
        <v>C</v>
      </c>
      <c r="E2" s="4" t="str">
        <f>DEC2HEX(MOD(L2-MOD(L2,16^5),16^6)/16^5)</f>
        <v>8</v>
      </c>
      <c r="F2" s="4" t="str">
        <f>DEC2HEX(MOD(L2-MOD(L2,16^4),16^5)/16^4)</f>
        <v>2</v>
      </c>
      <c r="G2" s="4" t="str">
        <f>DEC2HEX(MOD(L2-MOD(L2,16^3),16^4)/16^3)</f>
        <v>1</v>
      </c>
      <c r="H2" s="4" t="str">
        <f>DEC2HEX(MOD(L2-MOD(L2,16^2),16^3)/16^2)</f>
        <v>5</v>
      </c>
      <c r="I2" s="4" t="str">
        <f>DEC2HEX(MOD(L2-MOD(L2,16),16^2)/16)</f>
        <v>0</v>
      </c>
      <c r="J2" s="4" t="str">
        <f>DEC2HEX(MOD(L2,16))</f>
        <v>2</v>
      </c>
      <c r="K2" s="5" t="str">
        <f>'Device Calculator'!F133</f>
        <v>221C821502</v>
      </c>
      <c r="L2" s="3">
        <f>HEX2DEC(K2)</f>
        <v>146507175170</v>
      </c>
    </row>
    <row r="3" spans="1:12" x14ac:dyDescent="0.25">
      <c r="A3" s="1">
        <f>HEX2DEC(A2)</f>
        <v>2</v>
      </c>
      <c r="B3" s="1">
        <f t="shared" ref="B3:J3" si="0">HEX2DEC(B2)</f>
        <v>2</v>
      </c>
      <c r="C3" s="1">
        <f t="shared" si="0"/>
        <v>1</v>
      </c>
      <c r="D3" s="1">
        <f t="shared" si="0"/>
        <v>12</v>
      </c>
      <c r="E3" s="1">
        <f t="shared" si="0"/>
        <v>8</v>
      </c>
      <c r="F3" s="1">
        <f t="shared" si="0"/>
        <v>2</v>
      </c>
      <c r="G3" s="1">
        <f t="shared" si="0"/>
        <v>1</v>
      </c>
      <c r="H3" s="1">
        <f t="shared" si="0"/>
        <v>5</v>
      </c>
      <c r="I3" s="1">
        <f t="shared" si="0"/>
        <v>0</v>
      </c>
      <c r="J3" s="1">
        <f t="shared" si="0"/>
        <v>2</v>
      </c>
      <c r="K3" s="412" t="s">
        <v>187</v>
      </c>
      <c r="L3" s="413"/>
    </row>
    <row r="4" spans="1:12" x14ac:dyDescent="0.25">
      <c r="A4" s="1" t="str">
        <f>HEX2BIN(A2,4)</f>
        <v>0010</v>
      </c>
      <c r="B4" s="1" t="str">
        <f t="shared" ref="B4:J4" si="1">HEX2BIN(B2,4)</f>
        <v>0010</v>
      </c>
      <c r="C4" s="1" t="str">
        <f t="shared" si="1"/>
        <v>0001</v>
      </c>
      <c r="D4" s="1" t="str">
        <f t="shared" si="1"/>
        <v>1100</v>
      </c>
      <c r="E4" s="1" t="str">
        <f t="shared" si="1"/>
        <v>1000</v>
      </c>
      <c r="F4" s="1" t="str">
        <f t="shared" si="1"/>
        <v>0010</v>
      </c>
      <c r="G4" s="1" t="str">
        <f t="shared" si="1"/>
        <v>0001</v>
      </c>
      <c r="H4" s="1" t="str">
        <f t="shared" si="1"/>
        <v>0101</v>
      </c>
      <c r="I4" s="1" t="str">
        <f t="shared" si="1"/>
        <v>0000</v>
      </c>
      <c r="J4" s="1" t="str">
        <f t="shared" si="1"/>
        <v>0010</v>
      </c>
      <c r="K4" s="414"/>
      <c r="L4" s="415"/>
    </row>
    <row r="6" spans="1:12" x14ac:dyDescent="0.25">
      <c r="A6" t="s">
        <v>0</v>
      </c>
      <c r="B6">
        <f>MOD(A3,4)</f>
        <v>2</v>
      </c>
      <c r="C6">
        <f>2^B6*25</f>
        <v>100</v>
      </c>
      <c r="D6" t="s">
        <v>9</v>
      </c>
      <c r="E6" t="s">
        <v>139</v>
      </c>
      <c r="F6">
        <f>C6*C8*10^-3</f>
        <v>3.5</v>
      </c>
      <c r="G6" t="s">
        <v>142</v>
      </c>
    </row>
    <row r="7" spans="1:12" x14ac:dyDescent="0.25">
      <c r="A7" t="s">
        <v>1</v>
      </c>
      <c r="B7">
        <f>MOD(B3,4)</f>
        <v>2</v>
      </c>
      <c r="C7">
        <f>2^B7*25</f>
        <v>100</v>
      </c>
      <c r="D7" t="s">
        <v>9</v>
      </c>
      <c r="E7" t="s">
        <v>140</v>
      </c>
      <c r="F7">
        <f>1/(2*PI()*C8*10^3*C9*10^-12*4*10^6*C6*10^-6)/1000</f>
        <v>4.5472840883398664</v>
      </c>
      <c r="G7" t="s">
        <v>11</v>
      </c>
    </row>
    <row r="8" spans="1:12" x14ac:dyDescent="0.25">
      <c r="A8" t="s">
        <v>2</v>
      </c>
      <c r="B8">
        <f>4*C3+(D3-MOD(D3,4))/4</f>
        <v>7</v>
      </c>
      <c r="C8">
        <f>B8*5</f>
        <v>35</v>
      </c>
      <c r="D8" t="s">
        <v>94</v>
      </c>
      <c r="E8" t="s">
        <v>141</v>
      </c>
      <c r="F8">
        <f>1/(2*PI()*C8*10^3*C10*10^-12)/1000</f>
        <v>727.56545413437868</v>
      </c>
      <c r="G8" t="s">
        <v>11</v>
      </c>
    </row>
    <row r="9" spans="1:12" x14ac:dyDescent="0.25">
      <c r="A9" t="s">
        <v>3</v>
      </c>
      <c r="B9">
        <f>4*MOD(D3,4)+(E3-MOD(E3,4))/4</f>
        <v>2</v>
      </c>
      <c r="C9">
        <f>B9*1.25</f>
        <v>2.5</v>
      </c>
      <c r="D9" t="s">
        <v>10</v>
      </c>
      <c r="E9" t="s">
        <v>113</v>
      </c>
      <c r="F9">
        <f>C9*C6*4</f>
        <v>1000</v>
      </c>
      <c r="G9" t="s">
        <v>10</v>
      </c>
    </row>
    <row r="10" spans="1:12" x14ac:dyDescent="0.25">
      <c r="A10" t="s">
        <v>4</v>
      </c>
      <c r="B10">
        <f>8*MOD(E3,4)+(F3-MOD(F3,2))/2</f>
        <v>1</v>
      </c>
      <c r="C10">
        <f>B10*'Compensation References'!H$3</f>
        <v>6.25</v>
      </c>
      <c r="D10" t="s">
        <v>10</v>
      </c>
    </row>
    <row r="11" spans="1:12" x14ac:dyDescent="0.25">
      <c r="A11" t="s">
        <v>5</v>
      </c>
      <c r="B11">
        <f>4*G3+(H3-MOD(H3,4))/4</f>
        <v>5</v>
      </c>
      <c r="C11">
        <f>B11*5</f>
        <v>25</v>
      </c>
      <c r="D11" t="s">
        <v>94</v>
      </c>
      <c r="E11" t="s">
        <v>143</v>
      </c>
      <c r="F11">
        <f>C7*C11*10^-3</f>
        <v>2.5</v>
      </c>
      <c r="G11" t="s">
        <v>142</v>
      </c>
    </row>
    <row r="12" spans="1:12" x14ac:dyDescent="0.25">
      <c r="A12" t="s">
        <v>6</v>
      </c>
      <c r="B12">
        <f>4*MOD(H3,4)+(I3-MOD(I3,4))/4</f>
        <v>4</v>
      </c>
      <c r="C12">
        <f>B12*'Compensation References'!J$3</f>
        <v>1.3320000000000001</v>
      </c>
      <c r="D12" t="s">
        <v>10</v>
      </c>
      <c r="E12" t="s">
        <v>149</v>
      </c>
      <c r="F12">
        <f>1/(2*PI()*C7*C14*10^-3*C12*C11*10^-12*10^3)/1000</f>
        <v>59.742846505966696</v>
      </c>
      <c r="G12" t="s">
        <v>11</v>
      </c>
    </row>
    <row r="13" spans="1:12" x14ac:dyDescent="0.25">
      <c r="A13" t="s">
        <v>7</v>
      </c>
      <c r="B13">
        <f>8*MOD(I3,4)+(J3-MOD(J3,2))/2</f>
        <v>1</v>
      </c>
      <c r="C13">
        <f>B13*3.2</f>
        <v>3.2</v>
      </c>
      <c r="D13" t="s">
        <v>10</v>
      </c>
      <c r="E13" t="s">
        <v>150</v>
      </c>
      <c r="F13">
        <f>1/(2*PI()*C11*10^3*C13*10^-12)/1000</f>
        <v>1989.4367886486912</v>
      </c>
      <c r="G13" t="s">
        <v>11</v>
      </c>
    </row>
    <row r="14" spans="1:12" x14ac:dyDescent="0.25">
      <c r="A14" t="s">
        <v>117</v>
      </c>
      <c r="B14">
        <f>MOD(J3,2)</f>
        <v>0</v>
      </c>
      <c r="C14">
        <f>(B14+1)*800</f>
        <v>800</v>
      </c>
      <c r="D14" t="s">
        <v>94</v>
      </c>
      <c r="E14" t="s">
        <v>112</v>
      </c>
      <c r="F14">
        <f>C12*C14*C7/1000</f>
        <v>106.56000000000002</v>
      </c>
      <c r="G14" t="s">
        <v>10</v>
      </c>
    </row>
    <row r="17" spans="1:12" x14ac:dyDescent="0.25">
      <c r="A17" s="411" t="s">
        <v>144</v>
      </c>
      <c r="B17" s="411"/>
      <c r="C17" s="411" t="s">
        <v>145</v>
      </c>
      <c r="D17" s="411"/>
      <c r="E17" s="411" t="s">
        <v>146</v>
      </c>
      <c r="F17" s="411"/>
      <c r="G17" s="411" t="s">
        <v>147</v>
      </c>
      <c r="H17" s="411"/>
      <c r="I17" s="411" t="s">
        <v>148</v>
      </c>
      <c r="J17" s="411"/>
      <c r="K17" s="3" t="s">
        <v>184</v>
      </c>
      <c r="L17" s="3" t="s">
        <v>185</v>
      </c>
    </row>
    <row r="18" spans="1:12" x14ac:dyDescent="0.25">
      <c r="A18" s="4" t="str">
        <f>DEC2HEX(MOD(L18-MOD(L18,16^9),16^10)/16^9)</f>
        <v>1</v>
      </c>
      <c r="B18" s="4" t="str">
        <f>DEC2HEX(MOD(L18-MOD(L18,16^8),16^9)/16^8)</f>
        <v>1</v>
      </c>
      <c r="C18" s="4" t="str">
        <f>DEC2HEX(MOD(L18-MOD(L18,16^7),16^8)/16^7)</f>
        <v>1</v>
      </c>
      <c r="D18" s="4" t="str">
        <f>DEC2HEX(MOD(L18-MOD(L18,16^6),16^7)/16^6)</f>
        <v>C</v>
      </c>
      <c r="E18" s="4" t="str">
        <f>DEC2HEX(MOD(L18-MOD(L18,16^5),16^6)/16^5)</f>
        <v>C</v>
      </c>
      <c r="F18" s="4" t="str">
        <f>DEC2HEX(MOD(L18-MOD(L18,16^4),16^5)/16^4)</f>
        <v>C</v>
      </c>
      <c r="G18" s="4" t="str">
        <f>DEC2HEX(MOD(L18-MOD(L18,16^3),16^4)/16^3)</f>
        <v>1</v>
      </c>
      <c r="H18" s="4" t="str">
        <f>DEC2HEX(MOD(L18-MOD(L18,16^2),16^3)/16^2)</f>
        <v>7</v>
      </c>
      <c r="I18" s="4" t="str">
        <f>DEC2HEX(MOD(L18-MOD(L18,16),16^2)/16)</f>
        <v>C</v>
      </c>
      <c r="J18" s="4" t="str">
        <f>DEC2HEX(MOD(L18,16))</f>
        <v>C</v>
      </c>
      <c r="K18" s="5" t="s">
        <v>155</v>
      </c>
      <c r="L18" s="3">
        <f>HEX2DEC(K18)</f>
        <v>73497581516</v>
      </c>
    </row>
    <row r="19" spans="1:12" x14ac:dyDescent="0.25">
      <c r="A19" s="1">
        <f>HEX2DEC(A18)</f>
        <v>1</v>
      </c>
      <c r="B19" s="1">
        <f t="shared" ref="B19" si="2">HEX2DEC(B18)</f>
        <v>1</v>
      </c>
      <c r="C19" s="1">
        <f t="shared" ref="C19" si="3">HEX2DEC(C18)</f>
        <v>1</v>
      </c>
      <c r="D19" s="1">
        <f t="shared" ref="D19" si="4">HEX2DEC(D18)</f>
        <v>12</v>
      </c>
      <c r="E19" s="1">
        <f t="shared" ref="E19" si="5">HEX2DEC(E18)</f>
        <v>12</v>
      </c>
      <c r="F19" s="1">
        <f t="shared" ref="F19" si="6">HEX2DEC(F18)</f>
        <v>12</v>
      </c>
      <c r="G19" s="1">
        <f t="shared" ref="G19" si="7">HEX2DEC(G18)</f>
        <v>1</v>
      </c>
      <c r="H19" s="1">
        <f t="shared" ref="H19" si="8">HEX2DEC(H18)</f>
        <v>7</v>
      </c>
      <c r="I19" s="1">
        <f t="shared" ref="I19" si="9">HEX2DEC(I18)</f>
        <v>12</v>
      </c>
      <c r="J19" s="1">
        <f t="shared" ref="J19" si="10">HEX2DEC(J18)</f>
        <v>12</v>
      </c>
      <c r="K19" s="416" t="s">
        <v>188</v>
      </c>
      <c r="L19" s="416"/>
    </row>
    <row r="20" spans="1:12" x14ac:dyDescent="0.25">
      <c r="A20" s="1" t="str">
        <f>HEX2BIN(A18,4)</f>
        <v>0001</v>
      </c>
      <c r="B20" s="1" t="str">
        <f t="shared" ref="B20:J20" si="11">HEX2BIN(B18,4)</f>
        <v>0001</v>
      </c>
      <c r="C20" s="1" t="str">
        <f t="shared" si="11"/>
        <v>0001</v>
      </c>
      <c r="D20" s="1" t="str">
        <f t="shared" si="11"/>
        <v>1100</v>
      </c>
      <c r="E20" s="1" t="str">
        <f t="shared" si="11"/>
        <v>1100</v>
      </c>
      <c r="F20" s="1" t="str">
        <f t="shared" si="11"/>
        <v>1100</v>
      </c>
      <c r="G20" s="1" t="str">
        <f t="shared" si="11"/>
        <v>0001</v>
      </c>
      <c r="H20" s="1" t="str">
        <f t="shared" si="11"/>
        <v>0111</v>
      </c>
      <c r="I20" s="1" t="str">
        <f t="shared" si="11"/>
        <v>1100</v>
      </c>
      <c r="J20" s="1" t="str">
        <f t="shared" si="11"/>
        <v>1100</v>
      </c>
      <c r="K20" s="416"/>
      <c r="L20" s="416"/>
    </row>
    <row r="22" spans="1:12" x14ac:dyDescent="0.25">
      <c r="A22" t="s">
        <v>0</v>
      </c>
      <c r="B22">
        <f>MOD(A19,4)</f>
        <v>1</v>
      </c>
      <c r="C22">
        <f>2^B22*25</f>
        <v>50</v>
      </c>
      <c r="D22" t="s">
        <v>9</v>
      </c>
      <c r="E22" t="s">
        <v>139</v>
      </c>
      <c r="F22">
        <f>C22*C24*10^-3</f>
        <v>1.75</v>
      </c>
      <c r="G22" t="s">
        <v>142</v>
      </c>
    </row>
    <row r="23" spans="1:12" x14ac:dyDescent="0.25">
      <c r="A23" t="s">
        <v>1</v>
      </c>
      <c r="B23">
        <f>MOD(B19,4)</f>
        <v>1</v>
      </c>
      <c r="C23">
        <f>2^B23*25</f>
        <v>50</v>
      </c>
      <c r="D23" t="s">
        <v>9</v>
      </c>
      <c r="E23" t="s">
        <v>140</v>
      </c>
      <c r="F23">
        <f>1/(2*PI()*C24*10^3*C25*10^-12*4*10^6*C22*10^-6)/1000</f>
        <v>6.0630454511198231</v>
      </c>
      <c r="G23" t="s">
        <v>11</v>
      </c>
    </row>
    <row r="24" spans="1:12" x14ac:dyDescent="0.25">
      <c r="A24" t="s">
        <v>2</v>
      </c>
      <c r="B24">
        <f>4*C19+(D19-MOD(D19,4))/4</f>
        <v>7</v>
      </c>
      <c r="C24">
        <f>B24*5</f>
        <v>35</v>
      </c>
      <c r="D24" t="s">
        <v>94</v>
      </c>
      <c r="E24" t="s">
        <v>141</v>
      </c>
      <c r="F24">
        <f>1/(2*PI()*C24*10^3*C26*10^-12)/1000</f>
        <v>121.26090902239646</v>
      </c>
      <c r="G24" t="s">
        <v>11</v>
      </c>
    </row>
    <row r="25" spans="1:12" x14ac:dyDescent="0.25">
      <c r="A25" t="s">
        <v>3</v>
      </c>
      <c r="B25">
        <f>4*MOD(D19,4)+(E19-MOD(E19,4))/4</f>
        <v>3</v>
      </c>
      <c r="C25">
        <f>B25*1.25</f>
        <v>3.75</v>
      </c>
      <c r="D25" t="s">
        <v>10</v>
      </c>
      <c r="E25" t="s">
        <v>113</v>
      </c>
      <c r="F25">
        <f>C25*C22*4</f>
        <v>750</v>
      </c>
      <c r="G25" t="s">
        <v>10</v>
      </c>
    </row>
    <row r="26" spans="1:12" x14ac:dyDescent="0.25">
      <c r="A26" t="s">
        <v>4</v>
      </c>
      <c r="B26">
        <f>8*MOD(E19,4)+(F19-MOD(F19,2))/2</f>
        <v>6</v>
      </c>
      <c r="C26">
        <f>B26*'Compensation References'!H$3</f>
        <v>37.5</v>
      </c>
      <c r="D26" t="s">
        <v>10</v>
      </c>
    </row>
    <row r="27" spans="1:12" x14ac:dyDescent="0.25">
      <c r="A27" t="s">
        <v>5</v>
      </c>
      <c r="B27">
        <f>4*G19+(H19-MOD(H19,4))/4</f>
        <v>5</v>
      </c>
      <c r="C27">
        <f>B27*5</f>
        <v>25</v>
      </c>
      <c r="D27" t="s">
        <v>94</v>
      </c>
      <c r="E27" t="s">
        <v>143</v>
      </c>
      <c r="F27">
        <f>C23*C27*10^-3</f>
        <v>1.25</v>
      </c>
      <c r="G27" t="s">
        <v>142</v>
      </c>
    </row>
    <row r="28" spans="1:12" x14ac:dyDescent="0.25">
      <c r="A28" t="s">
        <v>6</v>
      </c>
      <c r="B28">
        <f>4*MOD(H19,4)+(I19-MOD(I19,4))/4</f>
        <v>15</v>
      </c>
      <c r="C28">
        <f>B28*'Compensation References'!J$3</f>
        <v>4.9950000000000001</v>
      </c>
      <c r="D28" t="s">
        <v>10</v>
      </c>
      <c r="E28" t="s">
        <v>149</v>
      </c>
      <c r="F28">
        <f>1/(2*PI()*C23*C30*10^-3*C28*C27*10^-12*10^3)/1000</f>
        <v>31.862851469848916</v>
      </c>
      <c r="G28" t="s">
        <v>11</v>
      </c>
    </row>
    <row r="29" spans="1:12" x14ac:dyDescent="0.25">
      <c r="A29" t="s">
        <v>7</v>
      </c>
      <c r="B29">
        <f>8*MOD(I19,4)+(J19-MOD(J19,2))/2</f>
        <v>6</v>
      </c>
      <c r="C29">
        <f>B29*3.2</f>
        <v>19.200000000000003</v>
      </c>
      <c r="D29" t="s">
        <v>10</v>
      </c>
      <c r="E29" t="s">
        <v>150</v>
      </c>
      <c r="F29">
        <f>1/(2*PI()*C27*10^3*C29*10^-12)/1000</f>
        <v>331.57279810811519</v>
      </c>
      <c r="G29" t="s">
        <v>11</v>
      </c>
    </row>
    <row r="30" spans="1:12" x14ac:dyDescent="0.25">
      <c r="A30" t="s">
        <v>117</v>
      </c>
      <c r="B30">
        <f>MOD(J19,2)</f>
        <v>0</v>
      </c>
      <c r="C30">
        <f>(B30+1)*800</f>
        <v>800</v>
      </c>
      <c r="D30" t="s">
        <v>94</v>
      </c>
      <c r="E30" t="s">
        <v>112</v>
      </c>
      <c r="F30">
        <f>C28*C30*C23/1000</f>
        <v>199.8</v>
      </c>
      <c r="G30" t="s">
        <v>10</v>
      </c>
    </row>
    <row r="33" spans="1:12" x14ac:dyDescent="0.25">
      <c r="A33" s="411" t="s">
        <v>144</v>
      </c>
      <c r="B33" s="411"/>
      <c r="C33" s="411" t="s">
        <v>145</v>
      </c>
      <c r="D33" s="411"/>
      <c r="E33" s="411" t="s">
        <v>146</v>
      </c>
      <c r="F33" s="411"/>
      <c r="G33" s="411" t="s">
        <v>147</v>
      </c>
      <c r="H33" s="411"/>
      <c r="I33" s="411" t="s">
        <v>148</v>
      </c>
      <c r="J33" s="411"/>
      <c r="K33" s="3" t="s">
        <v>186</v>
      </c>
      <c r="L33" s="3" t="s">
        <v>185</v>
      </c>
    </row>
    <row r="34" spans="1:12" x14ac:dyDescent="0.25">
      <c r="A34" s="4" t="str">
        <f>DEC2HEX(MOD(L34-MOD(L34,16^9),16^10)/16^9)</f>
        <v>0</v>
      </c>
      <c r="B34" s="4" t="str">
        <f>DEC2HEX(MOD(L34-MOD(L34,16^8),16^9)/16^8)</f>
        <v>1</v>
      </c>
      <c r="C34" s="4" t="str">
        <f>DEC2HEX(MOD(L34-MOD(L34,16^7),16^8)/16^7)</f>
        <v>3</v>
      </c>
      <c r="D34" s="4" t="str">
        <f>DEC2HEX(MOD(L34-MOD(L34,16^6),16^7)/16^6)</f>
        <v>D</v>
      </c>
      <c r="E34" s="4" t="str">
        <f>DEC2HEX(MOD(L34-MOD(L34,16^5),16^6)/16^5)</f>
        <v>0</v>
      </c>
      <c r="F34" s="4" t="str">
        <f>DEC2HEX(MOD(L34-MOD(L34,16^4),16^5)/16^4)</f>
        <v>4</v>
      </c>
      <c r="G34" s="4" t="str">
        <f>DEC2HEX(MOD(L34-MOD(L34,16^3),16^4)/16^3)</f>
        <v>4</v>
      </c>
      <c r="H34" s="4" t="str">
        <f>DEC2HEX(MOD(L34-MOD(L34,16^2),16^3)/16^2)</f>
        <v>9</v>
      </c>
      <c r="I34" s="4" t="str">
        <f>DEC2HEX(MOD(L34-MOD(L34,16),16^2)/16)</f>
        <v>4</v>
      </c>
      <c r="J34" s="4" t="str">
        <f>DEC2HEX(MOD(L34,16))</f>
        <v>2</v>
      </c>
      <c r="K34" s="5" t="s">
        <v>183</v>
      </c>
      <c r="L34" s="3">
        <f>HEX2DEC(K34)</f>
        <v>5318658370</v>
      </c>
    </row>
    <row r="35" spans="1:12" x14ac:dyDescent="0.25">
      <c r="A35" s="1">
        <f>HEX2DEC(A34)</f>
        <v>0</v>
      </c>
      <c r="B35" s="1">
        <f t="shared" ref="B35:J35" si="12">HEX2DEC(B34)</f>
        <v>1</v>
      </c>
      <c r="C35" s="1">
        <f t="shared" si="12"/>
        <v>3</v>
      </c>
      <c r="D35" s="1">
        <f t="shared" si="12"/>
        <v>13</v>
      </c>
      <c r="E35" s="1">
        <f t="shared" si="12"/>
        <v>0</v>
      </c>
      <c r="F35" s="1">
        <f t="shared" si="12"/>
        <v>4</v>
      </c>
      <c r="G35" s="1">
        <f t="shared" si="12"/>
        <v>4</v>
      </c>
      <c r="H35" s="1">
        <f t="shared" si="12"/>
        <v>9</v>
      </c>
      <c r="I35" s="1">
        <f t="shared" si="12"/>
        <v>4</v>
      </c>
      <c r="J35" s="1">
        <f t="shared" si="12"/>
        <v>2</v>
      </c>
      <c r="K35" s="416" t="s">
        <v>188</v>
      </c>
      <c r="L35" s="416"/>
    </row>
    <row r="36" spans="1:12" x14ac:dyDescent="0.25">
      <c r="A36" s="1" t="str">
        <f>HEX2BIN(A34,4)</f>
        <v>0000</v>
      </c>
      <c r="B36" s="1" t="str">
        <f t="shared" ref="B36:J36" si="13">HEX2BIN(B34,4)</f>
        <v>0001</v>
      </c>
      <c r="C36" s="1" t="str">
        <f t="shared" si="13"/>
        <v>0011</v>
      </c>
      <c r="D36" s="1" t="str">
        <f t="shared" si="13"/>
        <v>1101</v>
      </c>
      <c r="E36" s="1" t="str">
        <f t="shared" si="13"/>
        <v>0000</v>
      </c>
      <c r="F36" s="1" t="str">
        <f t="shared" si="13"/>
        <v>0100</v>
      </c>
      <c r="G36" s="1" t="str">
        <f t="shared" si="13"/>
        <v>0100</v>
      </c>
      <c r="H36" s="1" t="str">
        <f t="shared" si="13"/>
        <v>1001</v>
      </c>
      <c r="I36" s="1" t="str">
        <f t="shared" si="13"/>
        <v>0100</v>
      </c>
      <c r="J36" s="1" t="str">
        <f t="shared" si="13"/>
        <v>0010</v>
      </c>
      <c r="K36" s="416"/>
      <c r="L36" s="416"/>
    </row>
    <row r="38" spans="1:12" x14ac:dyDescent="0.25">
      <c r="A38" t="s">
        <v>0</v>
      </c>
      <c r="B38">
        <f>MOD(A35,4)</f>
        <v>0</v>
      </c>
      <c r="C38">
        <f>2^B38*25</f>
        <v>25</v>
      </c>
      <c r="D38" t="s">
        <v>9</v>
      </c>
      <c r="E38" t="s">
        <v>139</v>
      </c>
      <c r="F38">
        <f>C38*C40*10^-3</f>
        <v>1.875</v>
      </c>
      <c r="G38" t="s">
        <v>142</v>
      </c>
    </row>
    <row r="39" spans="1:12" x14ac:dyDescent="0.25">
      <c r="A39" t="s">
        <v>1</v>
      </c>
      <c r="B39">
        <f>MOD(B35,4)</f>
        <v>1</v>
      </c>
      <c r="C39">
        <f>2^B39*25</f>
        <v>50</v>
      </c>
      <c r="D39" t="s">
        <v>9</v>
      </c>
      <c r="E39" t="s">
        <v>140</v>
      </c>
      <c r="F39">
        <f>1/(2*PI()*C40*10^3*C41*10^-12*4*10^6*C38*10^-6)/1000</f>
        <v>4.2441318157838763</v>
      </c>
      <c r="G39" t="s">
        <v>11</v>
      </c>
    </row>
    <row r="40" spans="1:12" x14ac:dyDescent="0.25">
      <c r="A40" t="s">
        <v>2</v>
      </c>
      <c r="B40">
        <f>4*C35+(D35-MOD(D35,4))/4</f>
        <v>15</v>
      </c>
      <c r="C40">
        <f>B40*5</f>
        <v>75</v>
      </c>
      <c r="D40" t="s">
        <v>94</v>
      </c>
      <c r="E40" t="s">
        <v>141</v>
      </c>
      <c r="F40">
        <f>1/(2*PI()*C40*10^3*C42*10^-12)/1000</f>
        <v>169.76527263135503</v>
      </c>
      <c r="G40" t="s">
        <v>11</v>
      </c>
    </row>
    <row r="41" spans="1:12" x14ac:dyDescent="0.25">
      <c r="A41" t="s">
        <v>3</v>
      </c>
      <c r="B41">
        <f>4*MOD(D35,4)+(E35-MOD(E35,4))/4</f>
        <v>4</v>
      </c>
      <c r="C41">
        <f>B41*1.25</f>
        <v>5</v>
      </c>
      <c r="D41" t="s">
        <v>10</v>
      </c>
      <c r="E41" t="s">
        <v>113</v>
      </c>
      <c r="F41">
        <f>C41*C38*4</f>
        <v>500</v>
      </c>
      <c r="G41" t="s">
        <v>10</v>
      </c>
    </row>
    <row r="42" spans="1:12" x14ac:dyDescent="0.25">
      <c r="A42" t="s">
        <v>4</v>
      </c>
      <c r="B42">
        <f>8*MOD(E35,4)+(F35-MOD(F35,2))/2</f>
        <v>2</v>
      </c>
      <c r="C42">
        <f>B42*'Compensation References'!H$3</f>
        <v>12.5</v>
      </c>
      <c r="D42" t="s">
        <v>10</v>
      </c>
    </row>
    <row r="43" spans="1:12" x14ac:dyDescent="0.25">
      <c r="A43" t="s">
        <v>5</v>
      </c>
      <c r="B43">
        <f>4*G35+(H35-MOD(H35,4))/4</f>
        <v>18</v>
      </c>
      <c r="C43">
        <f>B43*5</f>
        <v>90</v>
      </c>
      <c r="D43" t="s">
        <v>94</v>
      </c>
      <c r="E43" t="s">
        <v>143</v>
      </c>
      <c r="F43">
        <f>C39*C43*10^-3</f>
        <v>4.5</v>
      </c>
      <c r="G43" t="s">
        <v>142</v>
      </c>
    </row>
    <row r="44" spans="1:12" x14ac:dyDescent="0.25">
      <c r="A44" t="s">
        <v>6</v>
      </c>
      <c r="B44">
        <f>4*MOD(H35,4)+(I35-MOD(I35,4))/4</f>
        <v>5</v>
      </c>
      <c r="C44">
        <f>B44*'Compensation References'!J$3</f>
        <v>1.665</v>
      </c>
      <c r="D44" t="s">
        <v>10</v>
      </c>
      <c r="E44" t="s">
        <v>149</v>
      </c>
      <c r="F44">
        <f>1/(2*PI()*C39*C46*10^-3*C44*C43*10^-12*10^3)/1000</f>
        <v>26.552376224874095</v>
      </c>
      <c r="G44" t="s">
        <v>11</v>
      </c>
    </row>
    <row r="45" spans="1:12" x14ac:dyDescent="0.25">
      <c r="A45" t="s">
        <v>7</v>
      </c>
      <c r="B45">
        <f>8*MOD(I35,4)+(J35-MOD(J35,2))/2</f>
        <v>1</v>
      </c>
      <c r="C45">
        <f>B45*3.2</f>
        <v>3.2</v>
      </c>
      <c r="D45" t="s">
        <v>10</v>
      </c>
      <c r="E45" t="s">
        <v>150</v>
      </c>
      <c r="F45">
        <f>1/(2*PI()*C43*10^3*C45*10^-12)/1000</f>
        <v>552.62133018019199</v>
      </c>
      <c r="G45" t="s">
        <v>11</v>
      </c>
    </row>
    <row r="46" spans="1:12" x14ac:dyDescent="0.25">
      <c r="A46" t="s">
        <v>117</v>
      </c>
      <c r="B46">
        <f>MOD(J35,2)</f>
        <v>0</v>
      </c>
      <c r="C46">
        <f>(B46+1)*800</f>
        <v>800</v>
      </c>
      <c r="D46" t="s">
        <v>94</v>
      </c>
      <c r="E46" t="s">
        <v>112</v>
      </c>
      <c r="F46">
        <f>C44*C46*C39/1000</f>
        <v>66.599999999999994</v>
      </c>
      <c r="G46" t="s">
        <v>10</v>
      </c>
    </row>
  </sheetData>
  <mergeCells count="18">
    <mergeCell ref="K3:L4"/>
    <mergeCell ref="K19:L20"/>
    <mergeCell ref="K35:L36"/>
    <mergeCell ref="A33:B33"/>
    <mergeCell ref="C33:D33"/>
    <mergeCell ref="E33:F33"/>
    <mergeCell ref="G33:H33"/>
    <mergeCell ref="I33:J33"/>
    <mergeCell ref="A17:B17"/>
    <mergeCell ref="C17:D17"/>
    <mergeCell ref="E17:F17"/>
    <mergeCell ref="G17:H17"/>
    <mergeCell ref="I17:J17"/>
    <mergeCell ref="A1:B1"/>
    <mergeCell ref="C1:D1"/>
    <mergeCell ref="E1:F1"/>
    <mergeCell ref="G1:H1"/>
    <mergeCell ref="I1:J1"/>
  </mergeCells>
  <phoneticPr fontId="2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F19"/>
  <sheetViews>
    <sheetView workbookViewId="0">
      <selection activeCell="B12" sqref="B12"/>
    </sheetView>
  </sheetViews>
  <sheetFormatPr defaultRowHeight="15.75" x14ac:dyDescent="0.25"/>
  <cols>
    <col min="1" max="1" width="13.5703125" customWidth="1"/>
    <col min="2" max="2" width="23.85546875" bestFit="1" customWidth="1"/>
    <col min="3" max="6" width="13.5703125" customWidth="1"/>
  </cols>
  <sheetData>
    <row r="1" spans="1:6" x14ac:dyDescent="0.25">
      <c r="A1" s="419" t="s">
        <v>301</v>
      </c>
      <c r="B1" s="419"/>
      <c r="C1" s="419"/>
      <c r="D1" s="419"/>
      <c r="E1" s="419"/>
      <c r="F1" s="419"/>
    </row>
    <row r="2" spans="1:6" x14ac:dyDescent="0.25">
      <c r="A2" s="3" t="s">
        <v>208</v>
      </c>
      <c r="B2" s="3" t="s">
        <v>21</v>
      </c>
      <c r="C2" s="3" t="s">
        <v>302</v>
      </c>
      <c r="D2" s="3" t="s">
        <v>303</v>
      </c>
      <c r="E2" s="3" t="s">
        <v>304</v>
      </c>
      <c r="F2" s="3" t="s">
        <v>305</v>
      </c>
    </row>
    <row r="3" spans="1:6" x14ac:dyDescent="0.25">
      <c r="A3" s="3" t="s">
        <v>215</v>
      </c>
      <c r="B3" s="3" t="s">
        <v>239</v>
      </c>
      <c r="C3" s="3" t="s">
        <v>248</v>
      </c>
      <c r="D3" s="3" t="s">
        <v>248</v>
      </c>
      <c r="E3" s="3" t="str">
        <f>VLOOKUP('Pinstrap Reverse Lookup'!C3,'Resistor Selection'!AL$3:AR$20,6,FALSE)</f>
        <v>FLOAT</v>
      </c>
      <c r="F3" s="3">
        <f>VLOOKUP(D3,'Resistor Selection'!AM$5:AQ$20,5,FALSE)</f>
        <v>0</v>
      </c>
    </row>
    <row r="4" spans="1:6" x14ac:dyDescent="0.25">
      <c r="A4" s="3" t="s">
        <v>216</v>
      </c>
      <c r="B4" s="3" t="s">
        <v>240</v>
      </c>
      <c r="C4" s="3">
        <v>12100</v>
      </c>
      <c r="D4" s="3">
        <v>18700</v>
      </c>
      <c r="E4" s="3">
        <f>VLOOKUP('Pinstrap Reverse Lookup'!C4,'Resistor Selection'!AL$3:AR$20,6,FALSE)</f>
        <v>5</v>
      </c>
      <c r="F4" s="3">
        <f>VLOOKUP(D4,'Resistor Selection'!AN$5:AQ$20,4,FALSE)</f>
        <v>4</v>
      </c>
    </row>
    <row r="5" spans="1:6" x14ac:dyDescent="0.25">
      <c r="A5" s="3" t="s">
        <v>223</v>
      </c>
      <c r="B5" s="3" t="s">
        <v>241</v>
      </c>
      <c r="C5" s="3">
        <v>4640</v>
      </c>
      <c r="D5" s="3">
        <v>9090</v>
      </c>
      <c r="E5" s="3">
        <f>VLOOKUP('Pinstrap Reverse Lookup'!C5,'Resistor Selection'!AL$3:AR$20,6,FALSE)</f>
        <v>0</v>
      </c>
      <c r="F5" s="3">
        <f>VLOOKUP(D5,'Resistor Selection'!AO$5:AQ$20,3,FALSE)</f>
        <v>3</v>
      </c>
    </row>
    <row r="6" spans="1:6" x14ac:dyDescent="0.25">
      <c r="A6" s="3" t="s">
        <v>229</v>
      </c>
      <c r="B6" s="3" t="s">
        <v>242</v>
      </c>
      <c r="C6" s="3">
        <v>5620</v>
      </c>
      <c r="D6" s="3">
        <v>18700</v>
      </c>
      <c r="E6" s="3">
        <f>VLOOKUP('Pinstrap Reverse Lookup'!C6,'Resistor Selection'!AL$3:AR$20,6,FALSE)</f>
        <v>1</v>
      </c>
      <c r="F6" s="3">
        <f>VLOOKUP(D6,'Resistor Selection'!AP$5:AQ$20,2,FALSE)</f>
        <v>1</v>
      </c>
    </row>
    <row r="8" spans="1:6" x14ac:dyDescent="0.25">
      <c r="A8" s="420" t="s">
        <v>306</v>
      </c>
      <c r="B8" s="420"/>
      <c r="C8" s="420" t="s">
        <v>193</v>
      </c>
      <c r="D8" s="420"/>
      <c r="E8" s="420"/>
    </row>
    <row r="9" spans="1:6" x14ac:dyDescent="0.25">
      <c r="A9" s="3" t="s">
        <v>208</v>
      </c>
      <c r="B9" s="3" t="s">
        <v>209</v>
      </c>
      <c r="C9" s="3" t="s">
        <v>21</v>
      </c>
      <c r="D9" s="3" t="s">
        <v>210</v>
      </c>
      <c r="E9" s="3" t="s">
        <v>14</v>
      </c>
    </row>
    <row r="10" spans="1:6" x14ac:dyDescent="0.25">
      <c r="A10" s="417" t="s">
        <v>215</v>
      </c>
      <c r="B10" s="3" t="s">
        <v>123</v>
      </c>
      <c r="C10" s="3"/>
      <c r="D10" s="3"/>
      <c r="E10" s="3" t="str">
        <f>IF(OR(F3='Resistor Selection'!AL4,MOD('Pinstrap Reverse Lookup'!F3,2)=0),'Pinstrap Reverse Lookup'!E3,'Pinstrap Reverse Lookup'!E3+16)</f>
        <v>FLOAT</v>
      </c>
    </row>
    <row r="11" spans="1:6" x14ac:dyDescent="0.25">
      <c r="A11" s="418"/>
      <c r="B11" s="3" t="s">
        <v>36</v>
      </c>
      <c r="C11" s="3"/>
      <c r="D11" s="3" t="s">
        <v>11</v>
      </c>
      <c r="E11" s="3">
        <f>(F3-MOD(F3,2))/2</f>
        <v>0</v>
      </c>
    </row>
    <row r="12" spans="1:6" x14ac:dyDescent="0.25">
      <c r="A12" s="417" t="s">
        <v>216</v>
      </c>
      <c r="B12" s="3" t="s">
        <v>217</v>
      </c>
      <c r="C12" s="3"/>
      <c r="D12" s="3" t="s">
        <v>218</v>
      </c>
      <c r="E12" s="3"/>
    </row>
    <row r="13" spans="1:6" x14ac:dyDescent="0.25">
      <c r="A13" s="421"/>
      <c r="B13" s="3" t="s">
        <v>219</v>
      </c>
      <c r="C13" s="3"/>
      <c r="D13" s="3" t="s">
        <v>26</v>
      </c>
      <c r="E13" s="3"/>
    </row>
    <row r="14" spans="1:6" x14ac:dyDescent="0.25">
      <c r="A14" s="418"/>
      <c r="B14" s="3" t="s">
        <v>222</v>
      </c>
      <c r="C14" s="3"/>
      <c r="D14" s="3"/>
      <c r="E14" s="3"/>
    </row>
    <row r="15" spans="1:6" x14ac:dyDescent="0.25">
      <c r="A15" s="417" t="s">
        <v>223</v>
      </c>
      <c r="B15" s="3" t="s">
        <v>224</v>
      </c>
      <c r="C15" s="3"/>
      <c r="D15" s="3" t="s">
        <v>22</v>
      </c>
      <c r="E15" s="3"/>
    </row>
    <row r="16" spans="1:6" x14ac:dyDescent="0.25">
      <c r="A16" s="421"/>
      <c r="B16" s="3" t="s">
        <v>227</v>
      </c>
      <c r="C16" s="3"/>
      <c r="D16" s="3" t="s">
        <v>22</v>
      </c>
      <c r="E16" s="3"/>
    </row>
    <row r="17" spans="1:5" x14ac:dyDescent="0.25">
      <c r="A17" s="418"/>
      <c r="B17" s="3" t="s">
        <v>228</v>
      </c>
      <c r="C17" s="3"/>
      <c r="D17" s="3"/>
      <c r="E17" s="3"/>
    </row>
    <row r="18" spans="1:5" x14ac:dyDescent="0.25">
      <c r="A18" s="417" t="s">
        <v>229</v>
      </c>
      <c r="B18" s="3" t="s">
        <v>230</v>
      </c>
      <c r="C18" s="3"/>
      <c r="D18" s="3" t="s">
        <v>231</v>
      </c>
      <c r="E18" s="3"/>
    </row>
    <row r="19" spans="1:5" x14ac:dyDescent="0.25">
      <c r="A19" s="418"/>
      <c r="B19" s="3" t="s">
        <v>307</v>
      </c>
      <c r="C19" s="3"/>
      <c r="D19" s="3"/>
      <c r="E19" s="3"/>
    </row>
  </sheetData>
  <mergeCells count="7">
    <mergeCell ref="A18:A19"/>
    <mergeCell ref="A1:F1"/>
    <mergeCell ref="A8:B8"/>
    <mergeCell ref="C8:E8"/>
    <mergeCell ref="A10:A11"/>
    <mergeCell ref="A12:A14"/>
    <mergeCell ref="A15:A17"/>
  </mergeCells>
  <phoneticPr fontId="28"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800-000000000000}">
          <x14:formula1>
            <xm:f>'Resistor References'!$A$2:$A$4</xm:f>
          </x14:formula1>
          <xm:sqref>C8:E8</xm:sqref>
        </x14:dataValidation>
        <x14:dataValidation type="list" allowBlank="1" showInputMessage="1" showErrorMessage="1" xr:uid="{00000000-0002-0000-0800-000001000000}">
          <x14:formula1>
            <xm:f>'Resistor Selection'!$AP$4:$AP$20</xm:f>
          </x14:formula1>
          <xm:sqref>D6</xm:sqref>
        </x14:dataValidation>
        <x14:dataValidation type="list" allowBlank="1" showInputMessage="1" showErrorMessage="1" xr:uid="{00000000-0002-0000-0800-000002000000}">
          <x14:formula1>
            <xm:f>'Resistor Selection'!$AO$4:$AO$20</xm:f>
          </x14:formula1>
          <xm:sqref>D5</xm:sqref>
        </x14:dataValidation>
        <x14:dataValidation type="list" allowBlank="1" showInputMessage="1" showErrorMessage="1" xr:uid="{00000000-0002-0000-0800-000003000000}">
          <x14:formula1>
            <xm:f>'Resistor Selection'!$AN$4:$AN$20</xm:f>
          </x14:formula1>
          <xm:sqref>D4</xm:sqref>
        </x14:dataValidation>
        <x14:dataValidation type="list" allowBlank="1" showInputMessage="1" showErrorMessage="1" xr:uid="{00000000-0002-0000-0800-000004000000}">
          <x14:formula1>
            <xm:f>'Resistor Selection'!$AM$4:$AM$20</xm:f>
          </x14:formula1>
          <xm:sqref>D3</xm:sqref>
        </x14:dataValidation>
        <x14:dataValidation type="list" allowBlank="1" showInputMessage="1" showErrorMessage="1" xr:uid="{00000000-0002-0000-0800-000005000000}">
          <x14:formula1>
            <xm:f>'Resistor Selection'!$AL$3:$AL$20</xm:f>
          </x14:formula1>
          <xm:sqref>C3:C6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Ver_x002e_ xmlns="3c78f53b-1e1a-4bd0-bde5-8f4af4b526cf">1</Ver_x002e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B57CC44EE9C9449C2A26F40A8282C4" ma:contentTypeVersion="1" ma:contentTypeDescription="Create a new document." ma:contentTypeScope="" ma:versionID="b6ef5f7a1601679a84dbf06269006c08">
  <xsd:schema xmlns:xsd="http://www.w3.org/2001/XMLSchema" xmlns:xs="http://www.w3.org/2001/XMLSchema" xmlns:p="http://schemas.microsoft.com/office/2006/metadata/properties" xmlns:ns2="3c78f53b-1e1a-4bd0-bde5-8f4af4b526cf" targetNamespace="http://schemas.microsoft.com/office/2006/metadata/properties" ma:root="true" ma:fieldsID="02ecee3fe3ac56addc47ae9c7087b6a0" ns2:_="">
    <xsd:import namespace="3c78f53b-1e1a-4bd0-bde5-8f4af4b526cf"/>
    <xsd:element name="properties">
      <xsd:complexType>
        <xsd:sequence>
          <xsd:element name="documentManagement">
            <xsd:complexType>
              <xsd:all>
                <xsd:element ref="ns2:Ver_x002e_"/>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8f53b-1e1a-4bd0-bde5-8f4af4b526cf" elementFormDefault="qualified">
    <xsd:import namespace="http://schemas.microsoft.com/office/2006/documentManagement/types"/>
    <xsd:import namespace="http://schemas.microsoft.com/office/infopath/2007/PartnerControls"/>
    <xsd:element name="Ver_x002e_" ma:index="8" ma:displayName="Ver." ma:description="Document version" ma:list="{3c78f53b-1e1a-4bd0-bde5-8f4af4b526cf}" ma:internalName="Ver_x002e_" ma:showField="_UIVersionString">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B62997-24DA-40E7-8841-8284CD6E7114}">
  <ds:schemaRefs>
    <ds:schemaRef ds:uri="http://schemas.microsoft.com/office/2006/metadata/properties"/>
    <ds:schemaRef ds:uri="http://schemas.microsoft.com/office/2006/documentManagement/types"/>
    <ds:schemaRef ds:uri="3c78f53b-1e1a-4bd0-bde5-8f4af4b526cf"/>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CC96E7A8-5D77-46DF-BE6D-4ED3D887F47D}">
  <ds:schemaRefs>
    <ds:schemaRef ds:uri="http://schemas.microsoft.com/sharepoint/v3/contenttype/forms"/>
  </ds:schemaRefs>
</ds:datastoreItem>
</file>

<file path=customXml/itemProps3.xml><?xml version="1.0" encoding="utf-8"?>
<ds:datastoreItem xmlns:ds="http://schemas.openxmlformats.org/officeDocument/2006/customXml" ds:itemID="{48285369-BA58-4D2A-9658-B4FC5C66D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78f53b-1e1a-4bd0-bde5-8f4af4b52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具名範圍</vt:lpstr>
      </vt:variant>
      <vt:variant>
        <vt:i4>59</vt:i4>
      </vt:variant>
    </vt:vector>
  </HeadingPairs>
  <TitlesOfParts>
    <vt:vector size="73" baseType="lpstr">
      <vt:lpstr>Device Calculator</vt:lpstr>
      <vt:lpstr>Bode Plot</vt:lpstr>
      <vt:lpstr>Pin Detect Programming</vt:lpstr>
      <vt:lpstr>Schematic Checklist</vt:lpstr>
      <vt:lpstr>Layout Checklist</vt:lpstr>
      <vt:lpstr>Extra</vt:lpstr>
      <vt:lpstr>Pin Detect Programming (2)</vt:lpstr>
      <vt:lpstr>COMP_DECODE</vt:lpstr>
      <vt:lpstr>Pinstrap Reverse Lookup</vt:lpstr>
      <vt:lpstr>Compensation References</vt:lpstr>
      <vt:lpstr>Resistor References</vt:lpstr>
      <vt:lpstr>Resistor Selection</vt:lpstr>
      <vt:lpstr>Sheet2</vt:lpstr>
      <vt:lpstr>Concatenation</vt:lpstr>
      <vt:lpstr>'Bode Plot'!Cin_cer</vt:lpstr>
      <vt:lpstr>Cin_cer</vt:lpstr>
      <vt:lpstr>'Bode Plot'!Comp_Code</vt:lpstr>
      <vt:lpstr>Comp_Code</vt:lpstr>
      <vt:lpstr>'Bode Plot'!Cout_bulk</vt:lpstr>
      <vt:lpstr>Cout_bulk</vt:lpstr>
      <vt:lpstr>'Bode Plot'!Cout_cer</vt:lpstr>
      <vt:lpstr>Cout_cer</vt:lpstr>
      <vt:lpstr>'Bode Plot'!Cout_max</vt:lpstr>
      <vt:lpstr>Cout_max</vt:lpstr>
      <vt:lpstr>'Bode Plot'!Cout_total</vt:lpstr>
      <vt:lpstr>Cout_total</vt:lpstr>
      <vt:lpstr>'Bode Plot'!CSA</vt:lpstr>
      <vt:lpstr>CSA</vt:lpstr>
      <vt:lpstr>'Bode Plot'!ESR_bulk</vt:lpstr>
      <vt:lpstr>ESR_bulk</vt:lpstr>
      <vt:lpstr>'Bode Plot'!ESR_cer</vt:lpstr>
      <vt:lpstr>ESR_cer</vt:lpstr>
      <vt:lpstr>'Bode Plot'!fcoi_trgt</vt:lpstr>
      <vt:lpstr>fcoi_trgt</vt:lpstr>
      <vt:lpstr>'Bode Plot'!fcov_trgt</vt:lpstr>
      <vt:lpstr>fcov_trgt</vt:lpstr>
      <vt:lpstr>'Bode Plot'!fpi_trgt</vt:lpstr>
      <vt:lpstr>fpi_trgt</vt:lpstr>
      <vt:lpstr>'Bode Plot'!fsw</vt:lpstr>
      <vt:lpstr>fsw</vt:lpstr>
      <vt:lpstr>'Bode Plot'!fzi_trgt</vt:lpstr>
      <vt:lpstr>fzi_trgt</vt:lpstr>
      <vt:lpstr>'Bode Plot'!GM_PS</vt:lpstr>
      <vt:lpstr>GM_PS</vt:lpstr>
      <vt:lpstr>'Bode Plot'!ILOOP</vt:lpstr>
      <vt:lpstr>ILOOP</vt:lpstr>
      <vt:lpstr>'Bode Plot'!ILOOP_trgt</vt:lpstr>
      <vt:lpstr>ILOOP_trgt</vt:lpstr>
      <vt:lpstr>'Bode Plot'!Iout</vt:lpstr>
      <vt:lpstr>Iout</vt:lpstr>
      <vt:lpstr>'Bode Plot'!Iphase</vt:lpstr>
      <vt:lpstr>Iphase</vt:lpstr>
      <vt:lpstr>'Bode Plot'!Iripple</vt:lpstr>
      <vt:lpstr>Iripple</vt:lpstr>
      <vt:lpstr>'Bode Plot'!Lout</vt:lpstr>
      <vt:lpstr>Lout</vt:lpstr>
      <vt:lpstr>'Bode Plot'!Mod_ratio</vt:lpstr>
      <vt:lpstr>Mod_ratio</vt:lpstr>
      <vt:lpstr>'Bode Plot'!Phases</vt:lpstr>
      <vt:lpstr>Phases</vt:lpstr>
      <vt:lpstr>'Bode Plot'!Pvin</vt:lpstr>
      <vt:lpstr>Pvin</vt:lpstr>
      <vt:lpstr>'Bode Plot'!VLOOP</vt:lpstr>
      <vt:lpstr>VLOOP</vt:lpstr>
      <vt:lpstr>'Bode Plot'!VLOOP_trgt</vt:lpstr>
      <vt:lpstr>VLOOP_trgt</vt:lpstr>
      <vt:lpstr>'Bode Plot'!VOSL</vt:lpstr>
      <vt:lpstr>VOSL</vt:lpstr>
      <vt:lpstr>'Bode Plot'!Vout</vt:lpstr>
      <vt:lpstr>Vout</vt:lpstr>
      <vt:lpstr>Vref</vt:lpstr>
      <vt:lpstr>'Bode Plot'!Zout_fco_trgt</vt:lpstr>
      <vt:lpstr>Zout_fco_trgt</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Peter</dc:creator>
  <cp:lastModifiedBy>曜芳 周</cp:lastModifiedBy>
  <dcterms:created xsi:type="dcterms:W3CDTF">2017-09-08T18:35:14Z</dcterms:created>
  <dcterms:modified xsi:type="dcterms:W3CDTF">2024-12-04T04:19:12Z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0x01010015B57CC44EE9C9449C2A26F40A8282C4</vt:lpwstr>
  </property>
</Properties>
</file>